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NUBE LICITACIONES\2. PROPUESTAS\PROPUESTAS PRESENTADAS 2025\SAN CRISTOBAL PARQUES FDLSC-LP-012-2025\2. PROPUESTA\SOBRE 2\"/>
    </mc:Choice>
  </mc:AlternateContent>
  <xr:revisionPtr revIDLastSave="0" documentId="13_ncr:1_{CF1FAC15-CED9-4F41-A915-1C4FF3DC0495}" xr6:coauthVersionLast="47" xr6:coauthVersionMax="47" xr10:uidLastSave="{00000000-0000-0000-0000-000000000000}"/>
  <bookViews>
    <workbookView xWindow="-120" yWindow="-120" windowWidth="29040" windowHeight="15720" tabRatio="541" activeTab="1" xr2:uid="{00000000-000D-0000-FFFF-FFFF00000000}"/>
  </bookViews>
  <sheets>
    <sheet name="PRESUPUESTO Entidad" sheetId="1" r:id="rId1"/>
    <sheet name="Oferta Económica" sheetId="15" r:id="rId2"/>
    <sheet name="AIU" sheetId="4" r:id="rId3"/>
    <sheet name="FM" sheetId="7" r:id="rId4"/>
    <sheet name="PMA-PGS-PMT" sheetId="9" r:id="rId5"/>
    <sheet name="AIU PMA-PGS-PMT" sheetId="10" r:id="rId6"/>
    <sheet name="Precios IDRD" sheetId="14" r:id="rId7"/>
    <sheet name="Hoja1" sheetId="13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 localSheetId="1">#REF!</definedName>
    <definedName name="\0" localSheetId="0">#REF!</definedName>
    <definedName name="\0">#REF!</definedName>
    <definedName name="\00" localSheetId="1">#REF!</definedName>
    <definedName name="\00" localSheetId="0">#REF!</definedName>
    <definedName name="\00">#REF!</definedName>
    <definedName name="\a" localSheetId="1">#REF!</definedName>
    <definedName name="\a" localSheetId="0">#REF!</definedName>
    <definedName name="\a">#REF!</definedName>
    <definedName name="\AA" localSheetId="1">#REF!</definedName>
    <definedName name="\AA" localSheetId="0">#REF!</definedName>
    <definedName name="\AA">#REF!</definedName>
    <definedName name="\b" localSheetId="1">#REF!</definedName>
    <definedName name="\b" localSheetId="0">#REF!</definedName>
    <definedName name="\b">#REF!</definedName>
    <definedName name="\bb" localSheetId="1">#REF!</definedName>
    <definedName name="\bb" localSheetId="0">#REF!</definedName>
    <definedName name="\bb">#REF!</definedName>
    <definedName name="\E" localSheetId="1">#REF!</definedName>
    <definedName name="\E" localSheetId="0">#REF!</definedName>
    <definedName name="\E">#REF!</definedName>
    <definedName name="\EE" localSheetId="1">#REF!</definedName>
    <definedName name="\EE" localSheetId="0">#REF!</definedName>
    <definedName name="\EE">#REF!</definedName>
    <definedName name="\G" localSheetId="1">#REF!</definedName>
    <definedName name="\G" localSheetId="0">#REF!</definedName>
    <definedName name="\G">#REF!</definedName>
    <definedName name="\k" localSheetId="1">#REF!</definedName>
    <definedName name="\k" localSheetId="0">#REF!</definedName>
    <definedName name="\k">#REF!</definedName>
    <definedName name="\l" localSheetId="1">#REF!</definedName>
    <definedName name="\l" localSheetId="0">#REF!</definedName>
    <definedName name="\l">#REF!</definedName>
    <definedName name="\M" localSheetId="1">#REF!</definedName>
    <definedName name="\M" localSheetId="0">#REF!</definedName>
    <definedName name="\M">#REF!</definedName>
    <definedName name="\ñ" localSheetId="1">#REF!</definedName>
    <definedName name="\ñ" localSheetId="0">#REF!</definedName>
    <definedName name="\ñ">#REF!</definedName>
    <definedName name="\P" localSheetId="1">#REF!</definedName>
    <definedName name="\P" localSheetId="0">#REF!</definedName>
    <definedName name="\P">#REF!</definedName>
    <definedName name="\R" localSheetId="1">#REF!</definedName>
    <definedName name="\R" localSheetId="0">#REF!</definedName>
    <definedName name="\R">#REF!</definedName>
    <definedName name="\s" localSheetId="1">#REF!</definedName>
    <definedName name="\s" localSheetId="0">#REF!</definedName>
    <definedName name="\s">#REF!</definedName>
    <definedName name="\V" localSheetId="1">#REF!</definedName>
    <definedName name="\V" localSheetId="0">#REF!</definedName>
    <definedName name="\V">#REF!</definedName>
    <definedName name="\X" localSheetId="2">AIU!ERR</definedName>
    <definedName name="\X" localSheetId="1">'Oferta Económica'!ERR</definedName>
    <definedName name="\X">[0]!ERR</definedName>
    <definedName name="\Z" localSheetId="2">AIU!ERR</definedName>
    <definedName name="\Z" localSheetId="1">'Oferta Económica'!ERR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IF([0]!Values_Entered,[0]!Header_Row+[0]!Number_of_Payments,[0]!Header_Row)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1">[1]INV!$A$25:$D$28</definedName>
    <definedName name="__________________AFC1">[2]INV!$A$25:$D$28</definedName>
    <definedName name="__________________AFC3" localSheetId="1">[1]INV!$F$25:$I$28</definedName>
    <definedName name="__________________AFC3">[2]INV!$F$25:$I$28</definedName>
    <definedName name="__________________AFC5" localSheetId="1">[1]INV!$K$25:$N$28</definedName>
    <definedName name="__________________AFC5">[2]INV!$K$25:$N$28</definedName>
    <definedName name="__________________BGC1" localSheetId="1">[1]INV!$A$5:$D$8</definedName>
    <definedName name="__________________BGC1">[2]INV!$A$5:$D$8</definedName>
    <definedName name="__________________BGC3" localSheetId="1">[1]INV!$F$5:$I$8</definedName>
    <definedName name="__________________BGC3">[2]INV!$F$5:$I$8</definedName>
    <definedName name="__________________BGC5" localSheetId="1">[1]INV!$K$5:$N$8</definedName>
    <definedName name="__________________BGC5">[2]INV!$K$5:$N$8</definedName>
    <definedName name="__________________CAC1" localSheetId="1">[1]INV!$A$19:$D$22</definedName>
    <definedName name="__________________CAC1">[2]INV!$A$19:$D$22</definedName>
    <definedName name="__________________CAC3" localSheetId="1">[1]INV!$F$19:$I$22</definedName>
    <definedName name="__________________CAC3">[2]INV!$F$19:$I$22</definedName>
    <definedName name="__________________CAC5" localSheetId="1">[1]INV!$K$19:$N$22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1">[1]INV!$A$12:$D$15</definedName>
    <definedName name="__________________SBC1">[2]INV!$A$12:$D$15</definedName>
    <definedName name="__________________SBC3" localSheetId="1">[1]INV!$F$12:$I$15</definedName>
    <definedName name="__________________SBC3">[2]INV!$F$12:$I$15</definedName>
    <definedName name="__________________SBC5" localSheetId="1">[1]INV!$K$12:$N$15</definedName>
    <definedName name="__________________SBC5">[2]INV!$K$12:$N$15</definedName>
    <definedName name="__________________v1" localSheetId="1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 localSheetId="1">[1]INV!$A$25:$D$28</definedName>
    <definedName name="_________________AFC1">[2]INV!$A$25:$D$28</definedName>
    <definedName name="_________________AFC3" localSheetId="1">[1]INV!$F$25:$I$28</definedName>
    <definedName name="_________________AFC3">[2]INV!$F$25:$I$28</definedName>
    <definedName name="_________________AFC5" localSheetId="1">[1]INV!$K$25:$N$28</definedName>
    <definedName name="_________________AFC5">[2]INV!$K$25:$N$28</definedName>
    <definedName name="_________________BGC1" localSheetId="1">[1]INV!$A$5:$D$8</definedName>
    <definedName name="_________________BGC1">[2]INV!$A$5:$D$8</definedName>
    <definedName name="_________________BGC3" localSheetId="1">[1]INV!$F$5:$I$8</definedName>
    <definedName name="_________________BGC3">[2]INV!$F$5:$I$8</definedName>
    <definedName name="_________________BGC5" localSheetId="1">[1]INV!$K$5:$N$8</definedName>
    <definedName name="_________________BGC5">[2]INV!$K$5:$N$8</definedName>
    <definedName name="_________________CAC1" localSheetId="1">[1]INV!$A$19:$D$22</definedName>
    <definedName name="_________________CAC1">[2]INV!$A$19:$D$22</definedName>
    <definedName name="_________________CAC3" localSheetId="1">[1]INV!$F$19:$I$22</definedName>
    <definedName name="_________________CAC3">[2]INV!$F$19:$I$22</definedName>
    <definedName name="_________________CAC5" localSheetId="1">[1]INV!$K$19:$N$22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1">[1]INV!$A$12:$D$15</definedName>
    <definedName name="_________________SBC1">[2]INV!$A$12:$D$15</definedName>
    <definedName name="_________________SBC3" localSheetId="1">[1]INV!$F$12:$I$15</definedName>
    <definedName name="_________________SBC3">[2]INV!$F$12:$I$15</definedName>
    <definedName name="_________________SBC5" localSheetId="1">[1]INV!$K$12:$N$15</definedName>
    <definedName name="_________________SBC5">[2]INV!$K$12:$N$15</definedName>
    <definedName name="________________A1" localSheetId="1">IF([0]!Values_Entered,[0]!Header_Row+[0]!Number_of_Payments,[0]!Header_Row)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1">[1]INV!$A$25:$D$28</definedName>
    <definedName name="________________AFC1">[2]INV!$A$25:$D$28</definedName>
    <definedName name="________________AFC3" localSheetId="1">[1]INV!$F$25:$I$28</definedName>
    <definedName name="________________AFC3">[2]INV!$F$25:$I$28</definedName>
    <definedName name="________________AFC5" localSheetId="1">[1]INV!$K$25:$N$28</definedName>
    <definedName name="________________AFC5">[2]INV!$K$25:$N$28</definedName>
    <definedName name="________________BGC1" localSheetId="1">[1]INV!$A$5:$D$8</definedName>
    <definedName name="________________BGC1">[2]INV!$A$5:$D$8</definedName>
    <definedName name="________________BGC3" localSheetId="1">[1]INV!$F$5:$I$8</definedName>
    <definedName name="________________BGC3">[2]INV!$F$5:$I$8</definedName>
    <definedName name="________________BGC5" localSheetId="1">[1]INV!$K$5:$N$8</definedName>
    <definedName name="________________BGC5">[2]INV!$K$5:$N$8</definedName>
    <definedName name="________________CAC1" localSheetId="1">[1]INV!$A$19:$D$22</definedName>
    <definedName name="________________CAC1">[2]INV!$A$19:$D$22</definedName>
    <definedName name="________________CAC3" localSheetId="1">[1]INV!$F$19:$I$22</definedName>
    <definedName name="________________CAC3">[2]INV!$F$19:$I$22</definedName>
    <definedName name="________________CAC5" localSheetId="1">[1]INV!$K$19:$N$22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1">[1]INV!$A$12:$D$15</definedName>
    <definedName name="________________SBC1">[2]INV!$A$12:$D$15</definedName>
    <definedName name="________________SBC3" localSheetId="1">[1]INV!$F$12:$I$15</definedName>
    <definedName name="________________SBC3">[2]INV!$F$12:$I$15</definedName>
    <definedName name="________________SBC5" localSheetId="1">[1]INV!$K$12:$N$15</definedName>
    <definedName name="________________SBC5">[2]INV!$K$12:$N$15</definedName>
    <definedName name="________________v1" localSheetId="1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 localSheetId="1">[1]INV!$A$25:$D$28</definedName>
    <definedName name="_______________AFC1">[2]INV!$A$25:$D$28</definedName>
    <definedName name="_______________AFC3" localSheetId="1">[1]INV!$F$25:$I$28</definedName>
    <definedName name="_______________AFC3">[2]INV!$F$25:$I$28</definedName>
    <definedName name="_______________AFC5" localSheetId="1">[1]INV!$K$25:$N$28</definedName>
    <definedName name="_______________AFC5">[2]INV!$K$25:$N$28</definedName>
    <definedName name="_______________BGC1" localSheetId="1">[1]INV!$A$5:$D$8</definedName>
    <definedName name="_______________BGC1">[2]INV!$A$5:$D$8</definedName>
    <definedName name="_______________BGC3" localSheetId="1">[1]INV!$F$5:$I$8</definedName>
    <definedName name="_______________BGC3">[2]INV!$F$5:$I$8</definedName>
    <definedName name="_______________BGC5" localSheetId="1">[1]INV!$K$5:$N$8</definedName>
    <definedName name="_______________BGC5">[2]INV!$K$5:$N$8</definedName>
    <definedName name="_______________CAC1" localSheetId="1">[1]INV!$A$19:$D$22</definedName>
    <definedName name="_______________CAC1">[2]INV!$A$19:$D$22</definedName>
    <definedName name="_______________CAC3" localSheetId="1">[1]INV!$F$19:$I$22</definedName>
    <definedName name="_______________CAC3">[2]INV!$F$19:$I$22</definedName>
    <definedName name="_______________CAC5" localSheetId="1">[1]INV!$K$19:$N$22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1">[1]INV!$A$12:$D$15</definedName>
    <definedName name="_______________SBC1">[2]INV!$A$12:$D$15</definedName>
    <definedName name="_______________SBC3" localSheetId="1">[1]INV!$F$12:$I$15</definedName>
    <definedName name="_______________SBC3">[2]INV!$F$12:$I$15</definedName>
    <definedName name="_______________SBC5" localSheetId="1">[1]INV!$K$12:$N$15</definedName>
    <definedName name="_______________SBC5">[2]INV!$K$12:$N$15</definedName>
    <definedName name="______________A1" localSheetId="1">IF([0]!Values_Entered,[0]!Header_Row+[0]!Number_of_Payments,[0]!Header_Row)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1">[1]INV!$A$25:$D$28</definedName>
    <definedName name="______________AFC1">[2]INV!$A$25:$D$28</definedName>
    <definedName name="______________AFC3" localSheetId="1">[1]INV!$F$25:$I$28</definedName>
    <definedName name="______________AFC3">[2]INV!$F$25:$I$28</definedName>
    <definedName name="______________AFC5" localSheetId="1">[1]INV!$K$25:$N$28</definedName>
    <definedName name="______________AFC5">[2]INV!$K$25:$N$28</definedName>
    <definedName name="______________BGC1" localSheetId="1">[1]INV!$A$5:$D$8</definedName>
    <definedName name="______________BGC1">[2]INV!$A$5:$D$8</definedName>
    <definedName name="______________BGC3" localSheetId="1">[1]INV!$F$5:$I$8</definedName>
    <definedName name="______________BGC3">[2]INV!$F$5:$I$8</definedName>
    <definedName name="______________BGC5" localSheetId="1">[1]INV!$K$5:$N$8</definedName>
    <definedName name="______________BGC5">[2]INV!$K$5:$N$8</definedName>
    <definedName name="______________CAC1" localSheetId="1">[1]INV!$A$19:$D$22</definedName>
    <definedName name="______________CAC1">[2]INV!$A$19:$D$22</definedName>
    <definedName name="______________CAC3" localSheetId="1">[1]INV!$F$19:$I$22</definedName>
    <definedName name="______________CAC3">[2]INV!$F$19:$I$22</definedName>
    <definedName name="______________CAC5" localSheetId="1">[1]INV!$K$19:$N$22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1">[1]INV!$A$12:$D$15</definedName>
    <definedName name="______________SBC1">[2]INV!$A$12:$D$15</definedName>
    <definedName name="______________SBC3" localSheetId="1">[1]INV!$F$12:$I$15</definedName>
    <definedName name="______________SBC3">[2]INV!$F$12:$I$15</definedName>
    <definedName name="______________SBC5" localSheetId="1">[1]INV!$K$12:$N$15</definedName>
    <definedName name="______________SBC5">[2]INV!$K$12:$N$15</definedName>
    <definedName name="______________v1" localSheetId="1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 localSheetId="1">[1]INV!$A$25:$D$28</definedName>
    <definedName name="_____________AFC1">[2]INV!$A$25:$D$28</definedName>
    <definedName name="_____________AFC3" localSheetId="1">[1]INV!$F$25:$I$28</definedName>
    <definedName name="_____________AFC3">[2]INV!$F$25:$I$28</definedName>
    <definedName name="_____________AFC5" localSheetId="1">[1]INV!$K$25:$N$28</definedName>
    <definedName name="_____________AFC5">[2]INV!$K$25:$N$28</definedName>
    <definedName name="_____________BGC1" localSheetId="1">[1]INV!$A$5:$D$8</definedName>
    <definedName name="_____________BGC1">[2]INV!$A$5:$D$8</definedName>
    <definedName name="_____________BGC3" localSheetId="1">[1]INV!$F$5:$I$8</definedName>
    <definedName name="_____________BGC3">[2]INV!$F$5:$I$8</definedName>
    <definedName name="_____________BGC5" localSheetId="1">[1]INV!$K$5:$N$8</definedName>
    <definedName name="_____________BGC5">[2]INV!$K$5:$N$8</definedName>
    <definedName name="_____________CAC1" localSheetId="1">[1]INV!$A$19:$D$22</definedName>
    <definedName name="_____________CAC1">[2]INV!$A$19:$D$22</definedName>
    <definedName name="_____________CAC3" localSheetId="1">[1]INV!$F$19:$I$22</definedName>
    <definedName name="_____________CAC3">[2]INV!$F$19:$I$22</definedName>
    <definedName name="_____________CAC5" localSheetId="1">[1]INV!$K$19:$N$22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1">[1]INV!$A$12:$D$15</definedName>
    <definedName name="_____________SBC1">[2]INV!$A$12:$D$15</definedName>
    <definedName name="_____________SBC3" localSheetId="1">[1]INV!$F$12:$I$15</definedName>
    <definedName name="_____________SBC3">[2]INV!$F$12:$I$15</definedName>
    <definedName name="_____________SBC5" localSheetId="1">[1]INV!$K$12:$N$15</definedName>
    <definedName name="_____________SBC5">[2]INV!$K$12:$N$15</definedName>
    <definedName name="____________A1" localSheetId="1">IF([0]!Values_Entered,[0]!Header_Row+[0]!Number_of_Payments,[0]!Header_Row)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1">[1]INV!$A$25:$D$28</definedName>
    <definedName name="____________AFC1">[2]INV!$A$25:$D$28</definedName>
    <definedName name="____________AFC3" localSheetId="1">[1]INV!$F$25:$I$28</definedName>
    <definedName name="____________AFC3">[2]INV!$F$25:$I$28</definedName>
    <definedName name="____________AFC5" localSheetId="1">[1]INV!$K$25:$N$28</definedName>
    <definedName name="____________AFC5">[2]INV!$K$25:$N$28</definedName>
    <definedName name="____________BGC1" localSheetId="1">[1]INV!$A$5:$D$8</definedName>
    <definedName name="____________BGC1">[2]INV!$A$5:$D$8</definedName>
    <definedName name="____________BGC3" localSheetId="1">[1]INV!$F$5:$I$8</definedName>
    <definedName name="____________BGC3">[2]INV!$F$5:$I$8</definedName>
    <definedName name="____________BGC5" localSheetId="1">[1]INV!$K$5:$N$8</definedName>
    <definedName name="____________BGC5">[2]INV!$K$5:$N$8</definedName>
    <definedName name="____________CAC1" localSheetId="1">[1]INV!$A$19:$D$22</definedName>
    <definedName name="____________CAC1">[2]INV!$A$19:$D$22</definedName>
    <definedName name="____________CAC3" localSheetId="1">[1]INV!$F$19:$I$22</definedName>
    <definedName name="____________CAC3">[2]INV!$F$19:$I$22</definedName>
    <definedName name="____________CAC5" localSheetId="1">[1]INV!$K$19:$N$22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1">[1]INV!$A$12:$D$15</definedName>
    <definedName name="____________SBC1">[2]INV!$A$12:$D$15</definedName>
    <definedName name="____________SBC3" localSheetId="1">[1]INV!$F$12:$I$15</definedName>
    <definedName name="____________SBC3">[2]INV!$F$12:$I$15</definedName>
    <definedName name="____________SBC5" localSheetId="1">[1]INV!$K$12:$N$15</definedName>
    <definedName name="____________SBC5">[2]INV!$K$12:$N$15</definedName>
    <definedName name="____________v1" localSheetId="1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1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 localSheetId="1">[1]INV!$A$25:$D$28</definedName>
    <definedName name="___________AFC1">[2]INV!$A$25:$D$28</definedName>
    <definedName name="___________AFC3" localSheetId="1">[1]INV!$F$25:$I$28</definedName>
    <definedName name="___________AFC3">[2]INV!$F$25:$I$28</definedName>
    <definedName name="___________AFC5" localSheetId="1">[1]INV!$K$25:$N$28</definedName>
    <definedName name="___________AFC5">[2]INV!$K$25:$N$28</definedName>
    <definedName name="___________BGC1" localSheetId="1">[1]INV!$A$5:$D$8</definedName>
    <definedName name="___________BGC1">[2]INV!$A$5:$D$8</definedName>
    <definedName name="___________BGC3" localSheetId="1">[1]INV!$F$5:$I$8</definedName>
    <definedName name="___________BGC3">[2]INV!$F$5:$I$8</definedName>
    <definedName name="___________BGC5" localSheetId="1">[1]INV!$K$5:$N$8</definedName>
    <definedName name="___________BGC5">[2]INV!$K$5:$N$8</definedName>
    <definedName name="___________CAC1" localSheetId="1">[1]INV!$A$19:$D$22</definedName>
    <definedName name="___________CAC1">[2]INV!$A$19:$D$22</definedName>
    <definedName name="___________CAC3" localSheetId="1">[1]INV!$F$19:$I$22</definedName>
    <definedName name="___________CAC3">[2]INV!$F$19:$I$22</definedName>
    <definedName name="___________CAC5" localSheetId="1">[1]INV!$K$19:$N$22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 localSheetId="1">[1]INV!$A$12:$D$15</definedName>
    <definedName name="___________SBC1">[2]INV!$A$12:$D$15</definedName>
    <definedName name="___________SBC3" localSheetId="1">[1]INV!$F$12:$I$15</definedName>
    <definedName name="___________SBC3">[2]INV!$F$12:$I$15</definedName>
    <definedName name="___________SBC5" localSheetId="1">[1]INV!$K$12:$N$15</definedName>
    <definedName name="___________SBC5">[2]INV!$K$12:$N$15</definedName>
    <definedName name="__________A1" localSheetId="1">IF([0]!Values_Entered,[0]!Header_Row+[0]!Number_of_Payments,[0]!Header_Row)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1">[1]INV!$A$25:$D$28</definedName>
    <definedName name="__________AFC1">[2]INV!$A$25:$D$28</definedName>
    <definedName name="__________AFC3" localSheetId="1">[1]INV!$F$25:$I$28</definedName>
    <definedName name="__________AFC3">[2]INV!$F$25:$I$28</definedName>
    <definedName name="__________AFC5" localSheetId="1">[1]INV!$K$25:$N$28</definedName>
    <definedName name="__________AFC5">[2]INV!$K$25:$N$28</definedName>
    <definedName name="__________APU221">#REF!</definedName>
    <definedName name="__________APU465" localSheetId="1">[3]!absc</definedName>
    <definedName name="__________APU465">[3]!absc</definedName>
    <definedName name="__________BGC1" localSheetId="1">[1]INV!$A$5:$D$8</definedName>
    <definedName name="__________BGC1">[2]INV!$A$5:$D$8</definedName>
    <definedName name="__________BGC3" localSheetId="1">[1]INV!$F$5:$I$8</definedName>
    <definedName name="__________BGC3">[2]INV!$F$5:$I$8</definedName>
    <definedName name="__________BGC5" localSheetId="1">[1]INV!$K$5:$N$8</definedName>
    <definedName name="__________BGC5">[2]INV!$K$5:$N$8</definedName>
    <definedName name="__________CAC1" localSheetId="1">[1]INV!$A$19:$D$22</definedName>
    <definedName name="__________CAC1">[2]INV!$A$19:$D$22</definedName>
    <definedName name="__________CAC3" localSheetId="1">[1]INV!$F$19:$I$22</definedName>
    <definedName name="__________CAC3">[2]INV!$F$19:$I$22</definedName>
    <definedName name="__________CAC5" localSheetId="1">[1]INV!$K$19:$N$22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 localSheetId="1">[1]INV!$A$12:$D$15</definedName>
    <definedName name="__________SBC1">[2]INV!$A$12:$D$15</definedName>
    <definedName name="__________SBC3" localSheetId="1">[1]INV!$F$12:$I$15</definedName>
    <definedName name="__________SBC3">[2]INV!$F$12:$I$15</definedName>
    <definedName name="__________SBC5" localSheetId="1">[1]INV!$K$12:$N$15</definedName>
    <definedName name="__________SBC5">[2]INV!$K$12:$N$15</definedName>
    <definedName name="__________v1" localSheetId="1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1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 localSheetId="1">#REF!</definedName>
    <definedName name="_________AFC1" localSheetId="0">#REF!</definedName>
    <definedName name="_________AFC1">#REF!</definedName>
    <definedName name="_________AFC3" localSheetId="1">#REF!</definedName>
    <definedName name="_________AFC3" localSheetId="0">#REF!</definedName>
    <definedName name="_________AFC3">#REF!</definedName>
    <definedName name="_________AFC5" localSheetId="1">#REF!</definedName>
    <definedName name="_________AFC5" localSheetId="0">#REF!</definedName>
    <definedName name="_________AFC5">#REF!</definedName>
    <definedName name="_________APU221">#REF!</definedName>
    <definedName name="_________APU465" localSheetId="1">[3]!absc</definedName>
    <definedName name="_________APU465">[3]!absc</definedName>
    <definedName name="_________BGC1" localSheetId="1">#REF!</definedName>
    <definedName name="_________BGC1" localSheetId="0">#REF!</definedName>
    <definedName name="_________BGC1">#REF!</definedName>
    <definedName name="_________BGC3" localSheetId="1">#REF!</definedName>
    <definedName name="_________BGC3" localSheetId="0">#REF!</definedName>
    <definedName name="_________BGC3">#REF!</definedName>
    <definedName name="_________BGC5" localSheetId="1">#REF!</definedName>
    <definedName name="_________BGC5" localSheetId="0">#REF!</definedName>
    <definedName name="_________BGC5">#REF!</definedName>
    <definedName name="_________CAC1" localSheetId="1">#REF!</definedName>
    <definedName name="_________CAC1" localSheetId="0">#REF!</definedName>
    <definedName name="_________CAC1">#REF!</definedName>
    <definedName name="_________CAC3" localSheetId="1">#REF!</definedName>
    <definedName name="_________CAC3" localSheetId="0">#REF!</definedName>
    <definedName name="_________CAC3">#REF!</definedName>
    <definedName name="_________CAC5" localSheetId="1">#REF!</definedName>
    <definedName name="_________CAC5" localSheetId="0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localSheetId="1" hidden="1">#REF!</definedName>
    <definedName name="_________key2" localSheetId="0" hidden="1">#REF!</definedName>
    <definedName name="_________key2" hidden="1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1">#REF!</definedName>
    <definedName name="_________SBC1" localSheetId="0">#REF!</definedName>
    <definedName name="_________SBC1">#REF!</definedName>
    <definedName name="_________SBC3" localSheetId="1">#REF!</definedName>
    <definedName name="_________SBC3" localSheetId="0">#REF!</definedName>
    <definedName name="_________SBC3">#REF!</definedName>
    <definedName name="_________SBC5" localSheetId="1">#REF!</definedName>
    <definedName name="_________SBC5" localSheetId="0">#REF!</definedName>
    <definedName name="_________SBC5">#REF!</definedName>
    <definedName name="________A1" localSheetId="1">IF([0]!Values_Entered,[0]!Header_Row+[0]!Number_of_Payments,[0]!Header_Row)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1">#REF!</definedName>
    <definedName name="________AFC1" localSheetId="0">#REF!</definedName>
    <definedName name="________AFC1">#REF!</definedName>
    <definedName name="________AFC3" localSheetId="1">#REF!</definedName>
    <definedName name="________AFC3" localSheetId="0">#REF!</definedName>
    <definedName name="________AFC3">#REF!</definedName>
    <definedName name="________AFC5" localSheetId="1">#REF!</definedName>
    <definedName name="________AFC5" localSheetId="0">#REF!</definedName>
    <definedName name="________AFC5">#REF!</definedName>
    <definedName name="________APU221">#REF!</definedName>
    <definedName name="________APU465" localSheetId="1">[3]!absc</definedName>
    <definedName name="________APU465">[3]!absc</definedName>
    <definedName name="________BGC1" localSheetId="1">#REF!</definedName>
    <definedName name="________BGC1" localSheetId="0">#REF!</definedName>
    <definedName name="________BGC1">#REF!</definedName>
    <definedName name="________BGC3" localSheetId="1">#REF!</definedName>
    <definedName name="________BGC3" localSheetId="0">#REF!</definedName>
    <definedName name="________BGC3">#REF!</definedName>
    <definedName name="________BGC5" localSheetId="1">#REF!</definedName>
    <definedName name="________BGC5" localSheetId="0">#REF!</definedName>
    <definedName name="________BGC5">#REF!</definedName>
    <definedName name="________CAC1" localSheetId="1">#REF!</definedName>
    <definedName name="________CAC1" localSheetId="0">#REF!</definedName>
    <definedName name="________CAC1">#REF!</definedName>
    <definedName name="________CAC3" localSheetId="1">#REF!</definedName>
    <definedName name="________CAC3" localSheetId="0">#REF!</definedName>
    <definedName name="________CAC3">#REF!</definedName>
    <definedName name="________CAC5" localSheetId="1">#REF!</definedName>
    <definedName name="________CAC5" localSheetId="0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localSheetId="1" hidden="1">#REF!</definedName>
    <definedName name="________key2" localSheetId="0" hidden="1">#REF!</definedName>
    <definedName name="________key2" hidden="1">#REF!</definedName>
    <definedName name="________key3" localSheetId="1" hidden="1">#REF!</definedName>
    <definedName name="________key3" localSheetId="0" hidden="1">#REF!</definedName>
    <definedName name="________key3" hidden="1">#REF!</definedName>
    <definedName name="________MA2" localSheetId="1">#REF!</definedName>
    <definedName name="________MA2" localSheetId="0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1">#REF!</definedName>
    <definedName name="________SBC1" localSheetId="0">#REF!</definedName>
    <definedName name="________SBC1">#REF!</definedName>
    <definedName name="________SBC3" localSheetId="1">#REF!</definedName>
    <definedName name="________SBC3" localSheetId="0">#REF!</definedName>
    <definedName name="________SBC3">#REF!</definedName>
    <definedName name="________SBC5" localSheetId="1">#REF!</definedName>
    <definedName name="________SBC5" localSheetId="0">#REF!</definedName>
    <definedName name="________SBC5">#REF!</definedName>
    <definedName name="________v1" localSheetId="1">IF(________v8,[0]!Header_Row+________v4,[0]!Header_Row)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1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1">IF(__________y7,[0]!Header_Row+__________y3,[0]!Header_Row)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 localSheetId="0">#REF!</definedName>
    <definedName name="_______AFC1">#REF!</definedName>
    <definedName name="_______AFC3" localSheetId="1">#REF!</definedName>
    <definedName name="_______AFC3" localSheetId="0">#REF!</definedName>
    <definedName name="_______AFC3">#REF!</definedName>
    <definedName name="_______AFC5" localSheetId="1">#REF!</definedName>
    <definedName name="_______AFC5" localSheetId="0">#REF!</definedName>
    <definedName name="_______AFC5">#REF!</definedName>
    <definedName name="_______APU221">#REF!</definedName>
    <definedName name="_______APU465" localSheetId="1">[3]!absc</definedName>
    <definedName name="_______APU465">[3]!absc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 localSheetId="0">#REF!</definedName>
    <definedName name="_______BGC1">#REF!</definedName>
    <definedName name="_______BGC3" localSheetId="1">#REF!</definedName>
    <definedName name="_______BGC3" localSheetId="0">#REF!</definedName>
    <definedName name="_______BGC3">#REF!</definedName>
    <definedName name="_______BGC5" localSheetId="1">#REF!</definedName>
    <definedName name="_______BGC5" localSheetId="0">#REF!</definedName>
    <definedName name="_______BGC5">#REF!</definedName>
    <definedName name="_______CAC1" localSheetId="1">#REF!</definedName>
    <definedName name="_______CAC1" localSheetId="0">#REF!</definedName>
    <definedName name="_______CAC1">#REF!</definedName>
    <definedName name="_______CAC3" localSheetId="1">#REF!</definedName>
    <definedName name="_______CAC3" localSheetId="0">#REF!</definedName>
    <definedName name="_______CAC3">#REF!</definedName>
    <definedName name="_______CAC5" localSheetId="1">#REF!</definedName>
    <definedName name="_______CAC5" localSheetId="0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1">#REF!</definedName>
    <definedName name="_______MA2" localSheetId="0">#REF!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 localSheetId="0">#REF!</definedName>
    <definedName name="_______SBC1">#REF!</definedName>
    <definedName name="_______SBC3" localSheetId="1">#REF!</definedName>
    <definedName name="_______SBC3" localSheetId="0">#REF!</definedName>
    <definedName name="_______SBC3">#REF!</definedName>
    <definedName name="_______SBC5" localSheetId="1">#REF!</definedName>
    <definedName name="_______SBC5" localSheetId="0">#REF!</definedName>
    <definedName name="_______SBC5">#REF!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 localSheetId="0">#REF!</definedName>
    <definedName name="______AFC1">#REF!</definedName>
    <definedName name="______AFC3" localSheetId="1">#REF!</definedName>
    <definedName name="______AFC3" localSheetId="0">#REF!</definedName>
    <definedName name="______AFC3">#REF!</definedName>
    <definedName name="______AFC5" localSheetId="1">#REF!</definedName>
    <definedName name="______AFC5" localSheetId="0">#REF!</definedName>
    <definedName name="______AFC5">#REF!</definedName>
    <definedName name="______APU221">#REF!</definedName>
    <definedName name="______APU465" localSheetId="1">[3]!absc</definedName>
    <definedName name="______APU465">[3]!absc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 localSheetId="0">#REF!</definedName>
    <definedName name="______BGC1">#REF!</definedName>
    <definedName name="______BGC3" localSheetId="1">#REF!</definedName>
    <definedName name="______BGC3" localSheetId="0">#REF!</definedName>
    <definedName name="______BGC3">#REF!</definedName>
    <definedName name="______BGC5" localSheetId="1">#REF!</definedName>
    <definedName name="______BGC5" localSheetId="0">#REF!</definedName>
    <definedName name="______BGC5">#REF!</definedName>
    <definedName name="______CAC1" localSheetId="1">#REF!</definedName>
    <definedName name="______CAC1" localSheetId="0">#REF!</definedName>
    <definedName name="______CAC1">#REF!</definedName>
    <definedName name="______CAC3" localSheetId="1">#REF!</definedName>
    <definedName name="______CAC3" localSheetId="0">#REF!</definedName>
    <definedName name="______CAC3">#REF!</definedName>
    <definedName name="______CAC5" localSheetId="1">#REF!</definedName>
    <definedName name="______CAC5" localSheetId="0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1">#REF!</definedName>
    <definedName name="______MA2" localSheetId="0">#REF!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pr01" localSheetId="1">#REF!</definedName>
    <definedName name="______pr01" localSheetId="0">#REF!</definedName>
    <definedName name="______pr01">#REF!</definedName>
    <definedName name="______pr02" localSheetId="1">#REF!</definedName>
    <definedName name="______pr02" localSheetId="0">#REF!</definedName>
    <definedName name="______pr02">#REF!</definedName>
    <definedName name="______pr03" localSheetId="1">#REF!</definedName>
    <definedName name="______pr03" localSheetId="0">#REF!</definedName>
    <definedName name="______pr03">#REF!</definedName>
    <definedName name="______pr04" localSheetId="1">#REF!</definedName>
    <definedName name="______pr04" localSheetId="0">#REF!</definedName>
    <definedName name="______pr04">#REF!</definedName>
    <definedName name="______pr05" localSheetId="1">#REF!</definedName>
    <definedName name="______pr05" localSheetId="0">#REF!</definedName>
    <definedName name="______pr05">#REF!</definedName>
    <definedName name="______pr06" localSheetId="1">#REF!</definedName>
    <definedName name="______pr06" localSheetId="0">#REF!</definedName>
    <definedName name="______pr06">#REF!</definedName>
    <definedName name="______pr07" localSheetId="1">#REF!</definedName>
    <definedName name="______pr07" localSheetId="0">#REF!</definedName>
    <definedName name="______pr07">#REF!</definedName>
    <definedName name="______pr08" localSheetId="1">#REF!</definedName>
    <definedName name="______pr08" localSheetId="0">#REF!</definedName>
    <definedName name="______pr08">#REF!</definedName>
    <definedName name="______pr09" localSheetId="1">#REF!</definedName>
    <definedName name="______pr09" localSheetId="0">#REF!</definedName>
    <definedName name="______pr09">#REF!</definedName>
    <definedName name="______pr10" localSheetId="1">#REF!</definedName>
    <definedName name="______pr10" localSheetId="0">#REF!</definedName>
    <definedName name="______pr10">#REF!</definedName>
    <definedName name="______pr11" localSheetId="1">#REF!</definedName>
    <definedName name="______pr11" localSheetId="0">#REF!</definedName>
    <definedName name="______pr11">#REF!</definedName>
    <definedName name="______pr12" localSheetId="1">#REF!</definedName>
    <definedName name="______pr12" localSheetId="0">#REF!</definedName>
    <definedName name="______pr12">#REF!</definedName>
    <definedName name="______pr13" localSheetId="1">#REF!</definedName>
    <definedName name="______pr13" localSheetId="0">#REF!</definedName>
    <definedName name="______pr13">#REF!</definedName>
    <definedName name="______pr14" localSheetId="1">#REF!</definedName>
    <definedName name="______pr14" localSheetId="0">#REF!</definedName>
    <definedName name="______pr14">#REF!</definedName>
    <definedName name="______pr15" localSheetId="1">#REF!</definedName>
    <definedName name="______pr15" localSheetId="0">#REF!</definedName>
    <definedName name="______pr15">#REF!</definedName>
    <definedName name="______pr16" localSheetId="1">#REF!</definedName>
    <definedName name="______pr16" localSheetId="0">#REF!</definedName>
    <definedName name="______pr16">#REF!</definedName>
    <definedName name="______pr17" localSheetId="1">#REF!</definedName>
    <definedName name="______pr17" localSheetId="0">#REF!</definedName>
    <definedName name="______pr17">#REF!</definedName>
    <definedName name="______pr18" localSheetId="1">#REF!</definedName>
    <definedName name="______pr18" localSheetId="0">#REF!</definedName>
    <definedName name="______pr18">#REF!</definedName>
    <definedName name="______pr19" localSheetId="1">#REF!</definedName>
    <definedName name="______pr19" localSheetId="0">#REF!</definedName>
    <definedName name="______pr19">#REF!</definedName>
    <definedName name="______pr20" localSheetId="1">#REF!</definedName>
    <definedName name="______pr20" localSheetId="0">#REF!</definedName>
    <definedName name="______pr20">#REF!</definedName>
    <definedName name="______pr21" localSheetId="1">#REF!</definedName>
    <definedName name="______pr21" localSheetId="0">#REF!</definedName>
    <definedName name="______pr21">#REF!</definedName>
    <definedName name="______pr22" localSheetId="1">#REF!</definedName>
    <definedName name="______pr22" localSheetId="0">#REF!</definedName>
    <definedName name="______pr22">#REF!</definedName>
    <definedName name="______pr23" localSheetId="1">#REF!</definedName>
    <definedName name="______pr23" localSheetId="0">#REF!</definedName>
    <definedName name="______pr23">#REF!</definedName>
    <definedName name="______pr24" localSheetId="1">#REF!</definedName>
    <definedName name="______pr24" localSheetId="0">#REF!</definedName>
    <definedName name="______pr24">#REF!</definedName>
    <definedName name="______pr25" localSheetId="1">#REF!</definedName>
    <definedName name="______pr25" localSheetId="0">#REF!</definedName>
    <definedName name="______pr25">#REF!</definedName>
    <definedName name="______pr26" localSheetId="1">#REF!</definedName>
    <definedName name="______pr26" localSheetId="0">#REF!</definedName>
    <definedName name="______pr26">#REF!</definedName>
    <definedName name="______pr27" localSheetId="1">#REF!</definedName>
    <definedName name="______pr27" localSheetId="0">#REF!</definedName>
    <definedName name="______pr27">#REF!</definedName>
    <definedName name="______pr28" localSheetId="1">#REF!</definedName>
    <definedName name="______pr28" localSheetId="0">#REF!</definedName>
    <definedName name="______pr28">#REF!</definedName>
    <definedName name="______pr29" localSheetId="1">#REF!</definedName>
    <definedName name="______pr29" localSheetId="0">#REF!</definedName>
    <definedName name="______pr29">#REF!</definedName>
    <definedName name="______pr30" localSheetId="1">#REF!</definedName>
    <definedName name="______pr30" localSheetId="0">#REF!</definedName>
    <definedName name="______pr30">#REF!</definedName>
    <definedName name="______pr31" localSheetId="1">#REF!</definedName>
    <definedName name="______pr31" localSheetId="0">#REF!</definedName>
    <definedName name="______pr31">#REF!</definedName>
    <definedName name="______pr32" localSheetId="1">#REF!</definedName>
    <definedName name="______pr32" localSheetId="0">#REF!</definedName>
    <definedName name="______pr32">#REF!</definedName>
    <definedName name="______pr33" localSheetId="1">#REF!</definedName>
    <definedName name="______pr33" localSheetId="0">#REF!</definedName>
    <definedName name="______pr33">#REF!</definedName>
    <definedName name="______pr34" localSheetId="1">#REF!</definedName>
    <definedName name="______pr34" localSheetId="0">#REF!</definedName>
    <definedName name="______pr34">#REF!</definedName>
    <definedName name="______pr35" localSheetId="1">#REF!</definedName>
    <definedName name="______pr35" localSheetId="0">#REF!</definedName>
    <definedName name="______pr35">#REF!</definedName>
    <definedName name="______pr36" localSheetId="1">#REF!</definedName>
    <definedName name="______pr36" localSheetId="0">#REF!</definedName>
    <definedName name="______pr36">#REF!</definedName>
    <definedName name="______pr37" localSheetId="1">#REF!</definedName>
    <definedName name="______pr37" localSheetId="0">#REF!</definedName>
    <definedName name="______pr37">#REF!</definedName>
    <definedName name="______pr38" localSheetId="1">#REF!</definedName>
    <definedName name="______pr38" localSheetId="0">#REF!</definedName>
    <definedName name="______pr38">#REF!</definedName>
    <definedName name="______pr39" localSheetId="1">#REF!</definedName>
    <definedName name="______pr39" localSheetId="0">#REF!</definedName>
    <definedName name="______pr39">#REF!</definedName>
    <definedName name="______pr40" localSheetId="1">#REF!</definedName>
    <definedName name="______pr40" localSheetId="0">#REF!</definedName>
    <definedName name="______pr40">#REF!</definedName>
    <definedName name="______pr41" localSheetId="1">#REF!</definedName>
    <definedName name="______pr41" localSheetId="0">#REF!</definedName>
    <definedName name="______pr41">#REF!</definedName>
    <definedName name="______pr42" localSheetId="1">#REF!</definedName>
    <definedName name="______pr42" localSheetId="0">#REF!</definedName>
    <definedName name="______pr42">#REF!</definedName>
    <definedName name="______pr43" localSheetId="1">#REF!</definedName>
    <definedName name="______pr43" localSheetId="0">#REF!</definedName>
    <definedName name="______pr43">#REF!</definedName>
    <definedName name="______pr44" localSheetId="1">#REF!</definedName>
    <definedName name="______pr44" localSheetId="0">#REF!</definedName>
    <definedName name="______pr44">#REF!</definedName>
    <definedName name="______pr45" localSheetId="1">#REF!</definedName>
    <definedName name="______pr45" localSheetId="0">#REF!</definedName>
    <definedName name="______pr45">#REF!</definedName>
    <definedName name="______pr46" localSheetId="1">#REF!</definedName>
    <definedName name="______pr46" localSheetId="0">#REF!</definedName>
    <definedName name="______pr46">#REF!</definedName>
    <definedName name="______pr47" localSheetId="1">#REF!</definedName>
    <definedName name="______pr47" localSheetId="0">#REF!</definedName>
    <definedName name="______pr47">#REF!</definedName>
    <definedName name="______pr48" localSheetId="1">#REF!</definedName>
    <definedName name="______pr48" localSheetId="0">#REF!</definedName>
    <definedName name="______pr48">#REF!</definedName>
    <definedName name="______pr49" localSheetId="1">#REF!</definedName>
    <definedName name="______pr49" localSheetId="0">#REF!</definedName>
    <definedName name="______pr49">#REF!</definedName>
    <definedName name="______pr50" localSheetId="1">#REF!</definedName>
    <definedName name="______pr50" localSheetId="0">#REF!</definedName>
    <definedName name="______pr50">#REF!</definedName>
    <definedName name="______pr51" localSheetId="1">#REF!</definedName>
    <definedName name="______pr51" localSheetId="0">#REF!</definedName>
    <definedName name="______pr51">#REF!</definedName>
    <definedName name="______pr52" localSheetId="1">#REF!</definedName>
    <definedName name="______pr52" localSheetId="0">#REF!</definedName>
    <definedName name="______pr52">#REF!</definedName>
    <definedName name="______pr53" localSheetId="1">#REF!</definedName>
    <definedName name="______pr53" localSheetId="0">#REF!</definedName>
    <definedName name="______pr53">#REF!</definedName>
    <definedName name="______pr54" localSheetId="1">#REF!</definedName>
    <definedName name="______pr54" localSheetId="0">#REF!</definedName>
    <definedName name="______pr54">#REF!</definedName>
    <definedName name="______pr55" localSheetId="1">#REF!</definedName>
    <definedName name="______pr55" localSheetId="0">#REF!</definedName>
    <definedName name="______pr55">#REF!</definedName>
    <definedName name="______pr56" localSheetId="1">#REF!</definedName>
    <definedName name="______pr56" localSheetId="0">#REF!</definedName>
    <definedName name="______pr56">#REF!</definedName>
    <definedName name="______pr57" localSheetId="1">#REF!</definedName>
    <definedName name="______pr57" localSheetId="0">#REF!</definedName>
    <definedName name="______pr57">#REF!</definedName>
    <definedName name="______pr58" localSheetId="1">#REF!</definedName>
    <definedName name="______pr58" localSheetId="0">#REF!</definedName>
    <definedName name="______pr58">#REF!</definedName>
    <definedName name="______pr59" localSheetId="1">#REF!</definedName>
    <definedName name="______pr59" localSheetId="0">#REF!</definedName>
    <definedName name="______pr59">#REF!</definedName>
    <definedName name="______pr60" localSheetId="1">#REF!</definedName>
    <definedName name="______pr60" localSheetId="0">#REF!</definedName>
    <definedName name="______pr60">#REF!</definedName>
    <definedName name="______pr61" localSheetId="1">#REF!</definedName>
    <definedName name="______pr61" localSheetId="0">#REF!</definedName>
    <definedName name="______pr61">#REF!</definedName>
    <definedName name="______pr62" localSheetId="1">#REF!</definedName>
    <definedName name="______pr62" localSheetId="0">#REF!</definedName>
    <definedName name="______pr62">#REF!</definedName>
    <definedName name="______pr63" localSheetId="1">#REF!</definedName>
    <definedName name="______pr63" localSheetId="0">#REF!</definedName>
    <definedName name="______pr63">#REF!</definedName>
    <definedName name="______pr64" localSheetId="1">#REF!</definedName>
    <definedName name="______pr64" localSheetId="0">#REF!</definedName>
    <definedName name="______pr64">#REF!</definedName>
    <definedName name="______pr65" localSheetId="1">#REF!</definedName>
    <definedName name="______pr65" localSheetId="0">#REF!</definedName>
    <definedName name="______pr65">#REF!</definedName>
    <definedName name="______pr66" localSheetId="1">#REF!</definedName>
    <definedName name="______pr66" localSheetId="0">#REF!</definedName>
    <definedName name="______pr66">#REF!</definedName>
    <definedName name="______pr67" localSheetId="1">#REF!</definedName>
    <definedName name="______pr67" localSheetId="0">#REF!</definedName>
    <definedName name="______pr67">#REF!</definedName>
    <definedName name="______pr68" localSheetId="1">#REF!</definedName>
    <definedName name="______pr68" localSheetId="0">#REF!</definedName>
    <definedName name="______pr68">#REF!</definedName>
    <definedName name="______pr69" localSheetId="1">#REF!</definedName>
    <definedName name="______pr69" localSheetId="0">#REF!</definedName>
    <definedName name="______pr69">#REF!</definedName>
    <definedName name="______pr70" localSheetId="1">#REF!</definedName>
    <definedName name="______pr70" localSheetId="0">#REF!</definedName>
    <definedName name="______pr70">#REF!</definedName>
    <definedName name="______pr71" localSheetId="1">#REF!</definedName>
    <definedName name="______pr71" localSheetId="0">#REF!</definedName>
    <definedName name="______pr71">#REF!</definedName>
    <definedName name="______pr72" localSheetId="1">#REF!</definedName>
    <definedName name="______pr72" localSheetId="0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1">#REF!</definedName>
    <definedName name="______SBC1" localSheetId="0">#REF!</definedName>
    <definedName name="______SBC1">#REF!</definedName>
    <definedName name="______SBC3" localSheetId="1">#REF!</definedName>
    <definedName name="______SBC3" localSheetId="0">#REF!</definedName>
    <definedName name="______SBC3">#REF!</definedName>
    <definedName name="______SBC5" localSheetId="1">#REF!</definedName>
    <definedName name="______SBC5" localSheetId="0">#REF!</definedName>
    <definedName name="______SBC5">#REF!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IF('Oferta Económica'!______v8,[0]!Header_Row+'Oferta Económica'!______v4,[0]!Header_Row)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 localSheetId="1">#REF!</definedName>
    <definedName name="_____AFC1" localSheetId="0">#REF!</definedName>
    <definedName name="_____AFC1">#REF!</definedName>
    <definedName name="_____AFC3" localSheetId="1">#REF!</definedName>
    <definedName name="_____AFC3" localSheetId="0">#REF!</definedName>
    <definedName name="_____AFC3">#REF!</definedName>
    <definedName name="_____AFC5" localSheetId="1">#REF!</definedName>
    <definedName name="_____AFC5" localSheetId="0">#REF!</definedName>
    <definedName name="_____AFC5">#REF!</definedName>
    <definedName name="_____ane7" localSheetId="1">#REF!</definedName>
    <definedName name="_____ane7" localSheetId="0">#REF!</definedName>
    <definedName name="_____ane7">#REF!</definedName>
    <definedName name="_____ane8" localSheetId="1">#REF!</definedName>
    <definedName name="_____ane8" localSheetId="0">#REF!</definedName>
    <definedName name="_____ane8">#REF!</definedName>
    <definedName name="_____APU221">#REF!</definedName>
    <definedName name="_____APU465" localSheetId="1">[3]!absc</definedName>
    <definedName name="_____APU465">[3]!absc</definedName>
    <definedName name="_____Atp2" localSheetId="1">#REF!</definedName>
    <definedName name="_____Atp2" localSheetId="0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 localSheetId="0">#REF!</definedName>
    <definedName name="_____BGC1">#REF!</definedName>
    <definedName name="_____BGC3" localSheetId="1">#REF!</definedName>
    <definedName name="_____BGC3" localSheetId="0">#REF!</definedName>
    <definedName name="_____BGC3">#REF!</definedName>
    <definedName name="_____BGC5" localSheetId="1">#REF!</definedName>
    <definedName name="_____BGC5" localSheetId="0">#REF!</definedName>
    <definedName name="_____BGC5">#REF!</definedName>
    <definedName name="_____CAC1" localSheetId="1">#REF!</definedName>
    <definedName name="_____CAC1" localSheetId="0">#REF!</definedName>
    <definedName name="_____CAC1">#REF!</definedName>
    <definedName name="_____CAC3" localSheetId="1">#REF!</definedName>
    <definedName name="_____CAC3" localSheetId="0">#REF!</definedName>
    <definedName name="_____CAC3">#REF!</definedName>
    <definedName name="_____CAC5" localSheetId="1">#REF!</definedName>
    <definedName name="_____CAC5" localSheetId="0">#REF!</definedName>
    <definedName name="_____CAC5">#REF!</definedName>
    <definedName name="_____DCI1" localSheetId="1">#REF!</definedName>
    <definedName name="_____DCI1" localSheetId="0">#REF!</definedName>
    <definedName name="_____DCI1">#REF!</definedName>
    <definedName name="_____DDS1" localSheetId="1">#REF!</definedName>
    <definedName name="_____DDS1" localSheetId="0">#REF!</definedName>
    <definedName name="_____DDS1">#REF!</definedName>
    <definedName name="_____DGO1" localSheetId="1">#REF!</definedName>
    <definedName name="_____DGO1" localSheetId="0">#REF!</definedName>
    <definedName name="_____DGO1">#REF!</definedName>
    <definedName name="_____DGP1" localSheetId="1">#REF!</definedName>
    <definedName name="_____DGP1" localSheetId="0">#REF!</definedName>
    <definedName name="_____DGP1">#REF!</definedName>
    <definedName name="_____DIJ1" localSheetId="1">#REF!</definedName>
    <definedName name="_____DIJ1" localSheetId="0">#REF!</definedName>
    <definedName name="_____DIJ1">#REF!</definedName>
    <definedName name="_____DPI1" localSheetId="1">#REF!</definedName>
    <definedName name="_____DPI1" localSheetId="0">#REF!</definedName>
    <definedName name="_____DPI1">#REF!</definedName>
    <definedName name="_____DPY1" localSheetId="1">#REF!</definedName>
    <definedName name="_____DPY1" localSheetId="0">#REF!</definedName>
    <definedName name="_____DPY1">#REF!</definedName>
    <definedName name="_____DRI1" localSheetId="1">#REF!</definedName>
    <definedName name="_____DRI1" localSheetId="0">#REF!</definedName>
    <definedName name="_____DRI1">#REF!</definedName>
    <definedName name="_____DRL1" localSheetId="1">#REF!</definedName>
    <definedName name="_____DRL1" localSheetId="0">#REF!</definedName>
    <definedName name="_____DRL1">#REF!</definedName>
    <definedName name="_____DSP1" localSheetId="1">#REF!</definedName>
    <definedName name="_____DSP1" localSheetId="0">#REF!</definedName>
    <definedName name="_____DSP1">#REF!</definedName>
    <definedName name="_____ECP1" localSheetId="1">#REF!</definedName>
    <definedName name="_____ECP1" localSheetId="0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1">#REF!</definedName>
    <definedName name="_____ICP1" localSheetId="0">#REF!</definedName>
    <definedName name="_____ICP1">#REF!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1">#REF!</definedName>
    <definedName name="_____MA2" localSheetId="0">#REF!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1">#REF!</definedName>
    <definedName name="_____OCD1" localSheetId="0">#REF!</definedName>
    <definedName name="_____OCD1">#REF!</definedName>
    <definedName name="_____OCI1" localSheetId="1">#REF!</definedName>
    <definedName name="_____OCI1" localSheetId="0">#REF!</definedName>
    <definedName name="_____OCI1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pr01" localSheetId="1">#REF!</definedName>
    <definedName name="_____pr01" localSheetId="0">#REF!</definedName>
    <definedName name="_____pr01">#REF!</definedName>
    <definedName name="_____pr02" localSheetId="1">#REF!</definedName>
    <definedName name="_____pr02" localSheetId="0">#REF!</definedName>
    <definedName name="_____pr02">#REF!</definedName>
    <definedName name="_____pr03" localSheetId="1">#REF!</definedName>
    <definedName name="_____pr03" localSheetId="0">#REF!</definedName>
    <definedName name="_____pr03">#REF!</definedName>
    <definedName name="_____pr04" localSheetId="1">#REF!</definedName>
    <definedName name="_____pr04" localSheetId="0">#REF!</definedName>
    <definedName name="_____pr04">#REF!</definedName>
    <definedName name="_____pr05" localSheetId="1">#REF!</definedName>
    <definedName name="_____pr05" localSheetId="0">#REF!</definedName>
    <definedName name="_____pr05">#REF!</definedName>
    <definedName name="_____pr06" localSheetId="1">#REF!</definedName>
    <definedName name="_____pr06" localSheetId="0">#REF!</definedName>
    <definedName name="_____pr06">#REF!</definedName>
    <definedName name="_____pr07" localSheetId="1">#REF!</definedName>
    <definedName name="_____pr07" localSheetId="0">#REF!</definedName>
    <definedName name="_____pr07">#REF!</definedName>
    <definedName name="_____pr08" localSheetId="1">#REF!</definedName>
    <definedName name="_____pr08" localSheetId="0">#REF!</definedName>
    <definedName name="_____pr08">#REF!</definedName>
    <definedName name="_____pr09" localSheetId="1">#REF!</definedName>
    <definedName name="_____pr09" localSheetId="0">#REF!</definedName>
    <definedName name="_____pr09">#REF!</definedName>
    <definedName name="_____pr10" localSheetId="1">#REF!</definedName>
    <definedName name="_____pr10" localSheetId="0">#REF!</definedName>
    <definedName name="_____pr10">#REF!</definedName>
    <definedName name="_____pr11" localSheetId="1">#REF!</definedName>
    <definedName name="_____pr11" localSheetId="0">#REF!</definedName>
    <definedName name="_____pr11">#REF!</definedName>
    <definedName name="_____pr12" localSheetId="1">#REF!</definedName>
    <definedName name="_____pr12" localSheetId="0">#REF!</definedName>
    <definedName name="_____pr12">#REF!</definedName>
    <definedName name="_____pr13" localSheetId="1">#REF!</definedName>
    <definedName name="_____pr13" localSheetId="0">#REF!</definedName>
    <definedName name="_____pr13">#REF!</definedName>
    <definedName name="_____pr14" localSheetId="1">#REF!</definedName>
    <definedName name="_____pr14" localSheetId="0">#REF!</definedName>
    <definedName name="_____pr14">#REF!</definedName>
    <definedName name="_____pr15" localSheetId="1">#REF!</definedName>
    <definedName name="_____pr15" localSheetId="0">#REF!</definedName>
    <definedName name="_____pr15">#REF!</definedName>
    <definedName name="_____pr16" localSheetId="1">#REF!</definedName>
    <definedName name="_____pr16" localSheetId="0">#REF!</definedName>
    <definedName name="_____pr16">#REF!</definedName>
    <definedName name="_____pr17" localSheetId="1">#REF!</definedName>
    <definedName name="_____pr17" localSheetId="0">#REF!</definedName>
    <definedName name="_____pr17">#REF!</definedName>
    <definedName name="_____pr18" localSheetId="1">#REF!</definedName>
    <definedName name="_____pr18" localSheetId="0">#REF!</definedName>
    <definedName name="_____pr18">#REF!</definedName>
    <definedName name="_____pr19" localSheetId="1">#REF!</definedName>
    <definedName name="_____pr19" localSheetId="0">#REF!</definedName>
    <definedName name="_____pr19">#REF!</definedName>
    <definedName name="_____pr20" localSheetId="1">#REF!</definedName>
    <definedName name="_____pr20" localSheetId="0">#REF!</definedName>
    <definedName name="_____pr20">#REF!</definedName>
    <definedName name="_____pr21" localSheetId="1">#REF!</definedName>
    <definedName name="_____pr21" localSheetId="0">#REF!</definedName>
    <definedName name="_____pr21">#REF!</definedName>
    <definedName name="_____pr22" localSheetId="1">#REF!</definedName>
    <definedName name="_____pr22" localSheetId="0">#REF!</definedName>
    <definedName name="_____pr22">#REF!</definedName>
    <definedName name="_____pr23" localSheetId="1">#REF!</definedName>
    <definedName name="_____pr23" localSheetId="0">#REF!</definedName>
    <definedName name="_____pr23">#REF!</definedName>
    <definedName name="_____pr24" localSheetId="1">#REF!</definedName>
    <definedName name="_____pr24" localSheetId="0">#REF!</definedName>
    <definedName name="_____pr24">#REF!</definedName>
    <definedName name="_____pr25" localSheetId="1">#REF!</definedName>
    <definedName name="_____pr25" localSheetId="0">#REF!</definedName>
    <definedName name="_____pr25">#REF!</definedName>
    <definedName name="_____pr26" localSheetId="1">#REF!</definedName>
    <definedName name="_____pr26" localSheetId="0">#REF!</definedName>
    <definedName name="_____pr26">#REF!</definedName>
    <definedName name="_____pr27" localSheetId="1">#REF!</definedName>
    <definedName name="_____pr27" localSheetId="0">#REF!</definedName>
    <definedName name="_____pr27">#REF!</definedName>
    <definedName name="_____pr28" localSheetId="1">#REF!</definedName>
    <definedName name="_____pr28" localSheetId="0">#REF!</definedName>
    <definedName name="_____pr28">#REF!</definedName>
    <definedName name="_____pr29" localSheetId="1">#REF!</definedName>
    <definedName name="_____pr29" localSheetId="0">#REF!</definedName>
    <definedName name="_____pr29">#REF!</definedName>
    <definedName name="_____pr30" localSheetId="1">#REF!</definedName>
    <definedName name="_____pr30" localSheetId="0">#REF!</definedName>
    <definedName name="_____pr30">#REF!</definedName>
    <definedName name="_____pr31" localSheetId="1">#REF!</definedName>
    <definedName name="_____pr31" localSheetId="0">#REF!</definedName>
    <definedName name="_____pr31">#REF!</definedName>
    <definedName name="_____pr32" localSheetId="1">#REF!</definedName>
    <definedName name="_____pr32" localSheetId="0">#REF!</definedName>
    <definedName name="_____pr32">#REF!</definedName>
    <definedName name="_____pr33" localSheetId="1">#REF!</definedName>
    <definedName name="_____pr33" localSheetId="0">#REF!</definedName>
    <definedName name="_____pr33">#REF!</definedName>
    <definedName name="_____pr34" localSheetId="1">#REF!</definedName>
    <definedName name="_____pr34" localSheetId="0">#REF!</definedName>
    <definedName name="_____pr34">#REF!</definedName>
    <definedName name="_____pr35" localSheetId="1">#REF!</definedName>
    <definedName name="_____pr35" localSheetId="0">#REF!</definedName>
    <definedName name="_____pr35">#REF!</definedName>
    <definedName name="_____pr36" localSheetId="1">#REF!</definedName>
    <definedName name="_____pr36" localSheetId="0">#REF!</definedName>
    <definedName name="_____pr36">#REF!</definedName>
    <definedName name="_____pr37" localSheetId="1">#REF!</definedName>
    <definedName name="_____pr37" localSheetId="0">#REF!</definedName>
    <definedName name="_____pr37">#REF!</definedName>
    <definedName name="_____pr38" localSheetId="1">#REF!</definedName>
    <definedName name="_____pr38" localSheetId="0">#REF!</definedName>
    <definedName name="_____pr38">#REF!</definedName>
    <definedName name="_____pr39" localSheetId="1">#REF!</definedName>
    <definedName name="_____pr39" localSheetId="0">#REF!</definedName>
    <definedName name="_____pr39">#REF!</definedName>
    <definedName name="_____pr40" localSheetId="1">#REF!</definedName>
    <definedName name="_____pr40" localSheetId="0">#REF!</definedName>
    <definedName name="_____pr40">#REF!</definedName>
    <definedName name="_____pr41" localSheetId="1">#REF!</definedName>
    <definedName name="_____pr41" localSheetId="0">#REF!</definedName>
    <definedName name="_____pr41">#REF!</definedName>
    <definedName name="_____pr42" localSheetId="1">#REF!</definedName>
    <definedName name="_____pr42" localSheetId="0">#REF!</definedName>
    <definedName name="_____pr42">#REF!</definedName>
    <definedName name="_____pr43" localSheetId="1">#REF!</definedName>
    <definedName name="_____pr43" localSheetId="0">#REF!</definedName>
    <definedName name="_____pr43">#REF!</definedName>
    <definedName name="_____pr44" localSheetId="1">#REF!</definedName>
    <definedName name="_____pr44" localSheetId="0">#REF!</definedName>
    <definedName name="_____pr44">#REF!</definedName>
    <definedName name="_____pr45" localSheetId="1">#REF!</definedName>
    <definedName name="_____pr45" localSheetId="0">#REF!</definedName>
    <definedName name="_____pr45">#REF!</definedName>
    <definedName name="_____pr46" localSheetId="1">#REF!</definedName>
    <definedName name="_____pr46" localSheetId="0">#REF!</definedName>
    <definedName name="_____pr46">#REF!</definedName>
    <definedName name="_____pr47" localSheetId="1">#REF!</definedName>
    <definedName name="_____pr47" localSheetId="0">#REF!</definedName>
    <definedName name="_____pr47">#REF!</definedName>
    <definedName name="_____pr48" localSheetId="1">#REF!</definedName>
    <definedName name="_____pr48" localSheetId="0">#REF!</definedName>
    <definedName name="_____pr48">#REF!</definedName>
    <definedName name="_____pr49" localSheetId="1">#REF!</definedName>
    <definedName name="_____pr49" localSheetId="0">#REF!</definedName>
    <definedName name="_____pr49">#REF!</definedName>
    <definedName name="_____pr50" localSheetId="1">#REF!</definedName>
    <definedName name="_____pr50" localSheetId="0">#REF!</definedName>
    <definedName name="_____pr50">#REF!</definedName>
    <definedName name="_____pr51" localSheetId="1">#REF!</definedName>
    <definedName name="_____pr51" localSheetId="0">#REF!</definedName>
    <definedName name="_____pr51">#REF!</definedName>
    <definedName name="_____pr52" localSheetId="1">#REF!</definedName>
    <definedName name="_____pr52" localSheetId="0">#REF!</definedName>
    <definedName name="_____pr52">#REF!</definedName>
    <definedName name="_____pr53" localSheetId="1">#REF!</definedName>
    <definedName name="_____pr53" localSheetId="0">#REF!</definedName>
    <definedName name="_____pr53">#REF!</definedName>
    <definedName name="_____pr54" localSheetId="1">#REF!</definedName>
    <definedName name="_____pr54" localSheetId="0">#REF!</definedName>
    <definedName name="_____pr54">#REF!</definedName>
    <definedName name="_____pr55" localSheetId="1">#REF!</definedName>
    <definedName name="_____pr55" localSheetId="0">#REF!</definedName>
    <definedName name="_____pr55">#REF!</definedName>
    <definedName name="_____pr56" localSheetId="1">#REF!</definedName>
    <definedName name="_____pr56" localSheetId="0">#REF!</definedName>
    <definedName name="_____pr56">#REF!</definedName>
    <definedName name="_____pr57" localSheetId="1">#REF!</definedName>
    <definedName name="_____pr57" localSheetId="0">#REF!</definedName>
    <definedName name="_____pr57">#REF!</definedName>
    <definedName name="_____pr58" localSheetId="1">#REF!</definedName>
    <definedName name="_____pr58" localSheetId="0">#REF!</definedName>
    <definedName name="_____pr58">#REF!</definedName>
    <definedName name="_____pr59" localSheetId="1">#REF!</definedName>
    <definedName name="_____pr59" localSheetId="0">#REF!</definedName>
    <definedName name="_____pr59">#REF!</definedName>
    <definedName name="_____pr60" localSheetId="1">#REF!</definedName>
    <definedName name="_____pr60" localSheetId="0">#REF!</definedName>
    <definedName name="_____pr60">#REF!</definedName>
    <definedName name="_____pr61" localSheetId="1">#REF!</definedName>
    <definedName name="_____pr61" localSheetId="0">#REF!</definedName>
    <definedName name="_____pr61">#REF!</definedName>
    <definedName name="_____pr62" localSheetId="1">#REF!</definedName>
    <definedName name="_____pr62" localSheetId="0">#REF!</definedName>
    <definedName name="_____pr62">#REF!</definedName>
    <definedName name="_____pr63" localSheetId="1">#REF!</definedName>
    <definedName name="_____pr63" localSheetId="0">#REF!</definedName>
    <definedName name="_____pr63">#REF!</definedName>
    <definedName name="_____pr64" localSheetId="1">#REF!</definedName>
    <definedName name="_____pr64" localSheetId="0">#REF!</definedName>
    <definedName name="_____pr64">#REF!</definedName>
    <definedName name="_____pr65" localSheetId="1">#REF!</definedName>
    <definedName name="_____pr65" localSheetId="0">#REF!</definedName>
    <definedName name="_____pr65">#REF!</definedName>
    <definedName name="_____pr66" localSheetId="1">#REF!</definedName>
    <definedName name="_____pr66" localSheetId="0">#REF!</definedName>
    <definedName name="_____pr66">#REF!</definedName>
    <definedName name="_____pr67" localSheetId="1">#REF!</definedName>
    <definedName name="_____pr67" localSheetId="0">#REF!</definedName>
    <definedName name="_____pr67">#REF!</definedName>
    <definedName name="_____pr68" localSheetId="1">#REF!</definedName>
    <definedName name="_____pr68" localSheetId="0">#REF!</definedName>
    <definedName name="_____pr68">#REF!</definedName>
    <definedName name="_____pr69" localSheetId="1">#REF!</definedName>
    <definedName name="_____pr69" localSheetId="0">#REF!</definedName>
    <definedName name="_____pr69">#REF!</definedName>
    <definedName name="_____pr70" localSheetId="1">#REF!</definedName>
    <definedName name="_____pr70" localSheetId="0">#REF!</definedName>
    <definedName name="_____pr70">#REF!</definedName>
    <definedName name="_____pr71" localSheetId="1">#REF!</definedName>
    <definedName name="_____pr71" localSheetId="0">#REF!</definedName>
    <definedName name="_____pr71">#REF!</definedName>
    <definedName name="_____pr72" localSheetId="1">#REF!</definedName>
    <definedName name="_____pr72" localSheetId="0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 localSheetId="0">#REF!</definedName>
    <definedName name="_____SBC1">#REF!</definedName>
    <definedName name="_____SBC3" localSheetId="1">#REF!</definedName>
    <definedName name="_____SBC3" localSheetId="0">#REF!</definedName>
    <definedName name="_____SBC3">#REF!</definedName>
    <definedName name="_____SBC5" localSheetId="1">#REF!</definedName>
    <definedName name="_____SBC5" localSheetId="0">#REF!</definedName>
    <definedName name="_____SBC5">#REF!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IF('Oferta Económica'!_____v8,[0]!Header_Row+'Oferta Económica'!_____v4,[0]!Header_Row)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1">#REF!</definedName>
    <definedName name="_____VEX1" localSheetId="0">#REF!</definedName>
    <definedName name="_____VEX1">#REF!</definedName>
    <definedName name="_____VFA1" localSheetId="1">#REF!</definedName>
    <definedName name="_____VFA1" localSheetId="0">#REF!</definedName>
    <definedName name="_____VFA1">#REF!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1">#REF!</definedName>
    <definedName name="_____VIT1" localSheetId="0">#REF!</definedName>
    <definedName name="_____VIT1">#REF!</definedName>
    <definedName name="_____VPR1" localSheetId="1">#REF!</definedName>
    <definedName name="_____VPR1" localSheetId="0">#REF!</definedName>
    <definedName name="_____VPR1">#REF!</definedName>
    <definedName name="_____VPR2" localSheetId="1">#REF!</definedName>
    <definedName name="_____VPR2" localSheetId="0">#REF!</definedName>
    <definedName name="_____VPR2">#REF!</definedName>
    <definedName name="_____VRP1" localSheetId="1">#REF!</definedName>
    <definedName name="_____VRP1" localSheetId="0">#REF!</definedName>
    <definedName name="_____VRP1">#REF!</definedName>
    <definedName name="_____VSM1" localSheetId="1">#REF!</definedName>
    <definedName name="_____VSM1" localSheetId="0">#REF!</definedName>
    <definedName name="_____VSM1">#REF!</definedName>
    <definedName name="_____w1" localSheetId="1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IF('Oferta Económica'!______y7,[0]!Header_Row+'Oferta Económica'!______y3,[0]!Header_Row)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 localSheetId="1">#REF!</definedName>
    <definedName name="____AFC1" localSheetId="0">#REF!</definedName>
    <definedName name="____AFC1">#REF!</definedName>
    <definedName name="____AFC3" localSheetId="1">#REF!</definedName>
    <definedName name="____AFC3" localSheetId="0">#REF!</definedName>
    <definedName name="____AFC3">#REF!</definedName>
    <definedName name="____AFC5" localSheetId="1">#REF!</definedName>
    <definedName name="____AFC5" localSheetId="0">#REF!</definedName>
    <definedName name="____AFC5">#REF!</definedName>
    <definedName name="____ane7" localSheetId="1">#REF!</definedName>
    <definedName name="____ane7" localSheetId="0">#REF!</definedName>
    <definedName name="____ane7">#REF!</definedName>
    <definedName name="____ane8" localSheetId="1">#REF!</definedName>
    <definedName name="____ane8" localSheetId="0">#REF!</definedName>
    <definedName name="____ane8">#REF!</definedName>
    <definedName name="____APU221">#REF!</definedName>
    <definedName name="____APU465" localSheetId="1">[3]!absc</definedName>
    <definedName name="____APU465">[3]!absc</definedName>
    <definedName name="____Atp2" localSheetId="1">#REF!</definedName>
    <definedName name="____Atp2" localSheetId="0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 localSheetId="0">#REF!</definedName>
    <definedName name="____BGC1">#REF!</definedName>
    <definedName name="____BGC3" localSheetId="1">#REF!</definedName>
    <definedName name="____BGC3" localSheetId="0">#REF!</definedName>
    <definedName name="____BGC3">#REF!</definedName>
    <definedName name="____BGC5" localSheetId="1">#REF!</definedName>
    <definedName name="____BGC5" localSheetId="0">#REF!</definedName>
    <definedName name="____BGC5">#REF!</definedName>
    <definedName name="____CAC1" localSheetId="1">#REF!</definedName>
    <definedName name="____CAC1" localSheetId="0">#REF!</definedName>
    <definedName name="____CAC1">#REF!</definedName>
    <definedName name="____CAC3" localSheetId="1">#REF!</definedName>
    <definedName name="____CAC3" localSheetId="0">#REF!</definedName>
    <definedName name="____CAC3">#REF!</definedName>
    <definedName name="____CAC5" localSheetId="1">#REF!</definedName>
    <definedName name="____CAC5" localSheetId="0">#REF!</definedName>
    <definedName name="____CAC5">#REF!</definedName>
    <definedName name="____COM1" localSheetId="1">#REF!</definedName>
    <definedName name="____COM1" localSheetId="0">#REF!</definedName>
    <definedName name="____COM1">#REF!</definedName>
    <definedName name="____COM10" localSheetId="1">#REF!</definedName>
    <definedName name="____COM10" localSheetId="0">#REF!</definedName>
    <definedName name="____COM10">#REF!</definedName>
    <definedName name="____COM11" localSheetId="1">#REF!</definedName>
    <definedName name="____COM11" localSheetId="0">#REF!</definedName>
    <definedName name="____COM11">#REF!</definedName>
    <definedName name="____COM12" localSheetId="1">#REF!</definedName>
    <definedName name="____COM12" localSheetId="0">#REF!</definedName>
    <definedName name="____COM12">#REF!</definedName>
    <definedName name="____COM13" localSheetId="1">#REF!</definedName>
    <definedName name="____COM13" localSheetId="0">#REF!</definedName>
    <definedName name="____COM13">#REF!</definedName>
    <definedName name="____COM14" localSheetId="1">#REF!</definedName>
    <definedName name="____COM14" localSheetId="0">#REF!</definedName>
    <definedName name="____COM14">#REF!</definedName>
    <definedName name="____COM15" localSheetId="1">#REF!</definedName>
    <definedName name="____COM15" localSheetId="0">#REF!</definedName>
    <definedName name="____COM15">#REF!</definedName>
    <definedName name="____COM16" localSheetId="1">#REF!</definedName>
    <definedName name="____COM16" localSheetId="0">#REF!</definedName>
    <definedName name="____COM16">#REF!</definedName>
    <definedName name="____COM17" localSheetId="1">#REF!</definedName>
    <definedName name="____COM17" localSheetId="0">#REF!</definedName>
    <definedName name="____COM17">#REF!</definedName>
    <definedName name="____COM18" localSheetId="1">#REF!</definedName>
    <definedName name="____COM18" localSheetId="0">#REF!</definedName>
    <definedName name="____COM18">#REF!</definedName>
    <definedName name="____COM19" localSheetId="1">#REF!</definedName>
    <definedName name="____COM19" localSheetId="0">#REF!</definedName>
    <definedName name="____COM19">#REF!</definedName>
    <definedName name="____COM2" localSheetId="1">#REF!</definedName>
    <definedName name="____COM2" localSheetId="0">#REF!</definedName>
    <definedName name="____COM2">#REF!</definedName>
    <definedName name="____COM20" localSheetId="1">#REF!</definedName>
    <definedName name="____COM20" localSheetId="0">#REF!</definedName>
    <definedName name="____COM20">#REF!</definedName>
    <definedName name="____COM21" localSheetId="1">#REF!</definedName>
    <definedName name="____COM21" localSheetId="0">#REF!</definedName>
    <definedName name="____COM21">#REF!</definedName>
    <definedName name="____COM3" localSheetId="1">#REF!</definedName>
    <definedName name="____COM3" localSheetId="0">#REF!</definedName>
    <definedName name="____COM3">#REF!</definedName>
    <definedName name="____COM4" localSheetId="1">#REF!</definedName>
    <definedName name="____COM4" localSheetId="0">#REF!</definedName>
    <definedName name="____COM4">#REF!</definedName>
    <definedName name="____COM5" localSheetId="1">#REF!</definedName>
    <definedName name="____COM5" localSheetId="0">#REF!</definedName>
    <definedName name="____COM5">#REF!</definedName>
    <definedName name="____COM6" localSheetId="1">#REF!</definedName>
    <definedName name="____COM6" localSheetId="0">#REF!</definedName>
    <definedName name="____COM6">#REF!</definedName>
    <definedName name="____COM7" localSheetId="1">#REF!</definedName>
    <definedName name="____COM7" localSheetId="0">#REF!</definedName>
    <definedName name="____COM7">#REF!</definedName>
    <definedName name="____COM8" localSheetId="1">#REF!</definedName>
    <definedName name="____COM8" localSheetId="0">#REF!</definedName>
    <definedName name="____COM8">#REF!</definedName>
    <definedName name="____COM9" localSheetId="1">#REF!</definedName>
    <definedName name="____COM9" localSheetId="0">#REF!</definedName>
    <definedName name="____COM9">#REF!</definedName>
    <definedName name="____DCI1" localSheetId="1">#REF!</definedName>
    <definedName name="____DCI1" localSheetId="0">#REF!</definedName>
    <definedName name="____DCI1">#REF!</definedName>
    <definedName name="____DDS1" localSheetId="1">#REF!</definedName>
    <definedName name="____DDS1" localSheetId="0">#REF!</definedName>
    <definedName name="____DDS1">#REF!</definedName>
    <definedName name="____DGO1" localSheetId="1">#REF!</definedName>
    <definedName name="____DGO1" localSheetId="0">#REF!</definedName>
    <definedName name="____DGO1">#REF!</definedName>
    <definedName name="____DGP1" localSheetId="1">#REF!</definedName>
    <definedName name="____DGP1" localSheetId="0">#REF!</definedName>
    <definedName name="____DGP1">#REF!</definedName>
    <definedName name="____DIJ1" localSheetId="1">#REF!</definedName>
    <definedName name="____DIJ1" localSheetId="0">#REF!</definedName>
    <definedName name="____DIJ1">#REF!</definedName>
    <definedName name="____DPI1" localSheetId="1">#REF!</definedName>
    <definedName name="____DPI1" localSheetId="0">#REF!</definedName>
    <definedName name="____DPI1">#REF!</definedName>
    <definedName name="____DPY1" localSheetId="1">#REF!</definedName>
    <definedName name="____DPY1" localSheetId="0">#REF!</definedName>
    <definedName name="____DPY1">#REF!</definedName>
    <definedName name="____DRI1" localSheetId="1">#REF!</definedName>
    <definedName name="____DRI1" localSheetId="0">#REF!</definedName>
    <definedName name="____DRI1">#REF!</definedName>
    <definedName name="____DRL1" localSheetId="1">#REF!</definedName>
    <definedName name="____DRL1" localSheetId="0">#REF!</definedName>
    <definedName name="____DRL1">#REF!</definedName>
    <definedName name="____DSP1" localSheetId="1">#REF!</definedName>
    <definedName name="____DSP1" localSheetId="0">#REF!</definedName>
    <definedName name="____DSP1">#REF!</definedName>
    <definedName name="____ECP1" localSheetId="1">#REF!</definedName>
    <definedName name="____ECP1" localSheetId="0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1">#REF!</definedName>
    <definedName name="____ICP1" localSheetId="0">#REF!</definedName>
    <definedName name="____ICP1">#REF!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1">#REF!</definedName>
    <definedName name="____LEY80" localSheetId="0">#REF!</definedName>
    <definedName name="____LEY80">#REF!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1">#REF!</definedName>
    <definedName name="____MA2" localSheetId="0">#REF!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1">#REF!</definedName>
    <definedName name="____OCD1" localSheetId="0">#REF!</definedName>
    <definedName name="____OCD1">#REF!</definedName>
    <definedName name="____OCI1" localSheetId="1">#REF!</definedName>
    <definedName name="____OCI1" localSheetId="0">#REF!</definedName>
    <definedName name="____OCI1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_pr01" localSheetId="1">#REF!</definedName>
    <definedName name="____pr01" localSheetId="0">#REF!</definedName>
    <definedName name="____pr01">#REF!</definedName>
    <definedName name="____pr02" localSheetId="1">#REF!</definedName>
    <definedName name="____pr02" localSheetId="0">#REF!</definedName>
    <definedName name="____pr02">#REF!</definedName>
    <definedName name="____pr03" localSheetId="1">#REF!</definedName>
    <definedName name="____pr03" localSheetId="0">#REF!</definedName>
    <definedName name="____pr03">#REF!</definedName>
    <definedName name="____pr04" localSheetId="1">#REF!</definedName>
    <definedName name="____pr04" localSheetId="0">#REF!</definedName>
    <definedName name="____pr04">#REF!</definedName>
    <definedName name="____pr05" localSheetId="1">#REF!</definedName>
    <definedName name="____pr05" localSheetId="0">#REF!</definedName>
    <definedName name="____pr05">#REF!</definedName>
    <definedName name="____pr06" localSheetId="1">#REF!</definedName>
    <definedName name="____pr06" localSheetId="0">#REF!</definedName>
    <definedName name="____pr06">#REF!</definedName>
    <definedName name="____pr07" localSheetId="1">#REF!</definedName>
    <definedName name="____pr07" localSheetId="0">#REF!</definedName>
    <definedName name="____pr07">#REF!</definedName>
    <definedName name="____pr08" localSheetId="1">#REF!</definedName>
    <definedName name="____pr08" localSheetId="0">#REF!</definedName>
    <definedName name="____pr08">#REF!</definedName>
    <definedName name="____pr09" localSheetId="1">#REF!</definedName>
    <definedName name="____pr09" localSheetId="0">#REF!</definedName>
    <definedName name="____pr09">#REF!</definedName>
    <definedName name="____pr10" localSheetId="1">#REF!</definedName>
    <definedName name="____pr10" localSheetId="0">#REF!</definedName>
    <definedName name="____pr10">#REF!</definedName>
    <definedName name="____pr11" localSheetId="1">#REF!</definedName>
    <definedName name="____pr11" localSheetId="0">#REF!</definedName>
    <definedName name="____pr11">#REF!</definedName>
    <definedName name="____pr12" localSheetId="1">#REF!</definedName>
    <definedName name="____pr12" localSheetId="0">#REF!</definedName>
    <definedName name="____pr12">#REF!</definedName>
    <definedName name="____pr13" localSheetId="1">#REF!</definedName>
    <definedName name="____pr13" localSheetId="0">#REF!</definedName>
    <definedName name="____pr13">#REF!</definedName>
    <definedName name="____pr14" localSheetId="1">#REF!</definedName>
    <definedName name="____pr14" localSheetId="0">#REF!</definedName>
    <definedName name="____pr14">#REF!</definedName>
    <definedName name="____pr15" localSheetId="1">#REF!</definedName>
    <definedName name="____pr15" localSheetId="0">#REF!</definedName>
    <definedName name="____pr15">#REF!</definedName>
    <definedName name="____pr16" localSheetId="1">#REF!</definedName>
    <definedName name="____pr16" localSheetId="0">#REF!</definedName>
    <definedName name="____pr16">#REF!</definedName>
    <definedName name="____pr17" localSheetId="1">#REF!</definedName>
    <definedName name="____pr17" localSheetId="0">#REF!</definedName>
    <definedName name="____pr17">#REF!</definedName>
    <definedName name="____pr18" localSheetId="1">#REF!</definedName>
    <definedName name="____pr18" localSheetId="0">#REF!</definedName>
    <definedName name="____pr18">#REF!</definedName>
    <definedName name="____pr19" localSheetId="1">#REF!</definedName>
    <definedName name="____pr19" localSheetId="0">#REF!</definedName>
    <definedName name="____pr19">#REF!</definedName>
    <definedName name="____pr20" localSheetId="1">#REF!</definedName>
    <definedName name="____pr20" localSheetId="0">#REF!</definedName>
    <definedName name="____pr20">#REF!</definedName>
    <definedName name="____pr21" localSheetId="1">#REF!</definedName>
    <definedName name="____pr21" localSheetId="0">#REF!</definedName>
    <definedName name="____pr21">#REF!</definedName>
    <definedName name="____pr22" localSheetId="1">#REF!</definedName>
    <definedName name="____pr22" localSheetId="0">#REF!</definedName>
    <definedName name="____pr22">#REF!</definedName>
    <definedName name="____pr23" localSheetId="1">#REF!</definedName>
    <definedName name="____pr23" localSheetId="0">#REF!</definedName>
    <definedName name="____pr23">#REF!</definedName>
    <definedName name="____pr24" localSheetId="1">#REF!</definedName>
    <definedName name="____pr24" localSheetId="0">#REF!</definedName>
    <definedName name="____pr24">#REF!</definedName>
    <definedName name="____pr25" localSheetId="1">#REF!</definedName>
    <definedName name="____pr25" localSheetId="0">#REF!</definedName>
    <definedName name="____pr25">#REF!</definedName>
    <definedName name="____pr26" localSheetId="1">#REF!</definedName>
    <definedName name="____pr26" localSheetId="0">#REF!</definedName>
    <definedName name="____pr26">#REF!</definedName>
    <definedName name="____pr27" localSheetId="1">#REF!</definedName>
    <definedName name="____pr27" localSheetId="0">#REF!</definedName>
    <definedName name="____pr27">#REF!</definedName>
    <definedName name="____pr28" localSheetId="1">#REF!</definedName>
    <definedName name="____pr28" localSheetId="0">#REF!</definedName>
    <definedName name="____pr28">#REF!</definedName>
    <definedName name="____pr29" localSheetId="1">#REF!</definedName>
    <definedName name="____pr29" localSheetId="0">#REF!</definedName>
    <definedName name="____pr29">#REF!</definedName>
    <definedName name="____pr30" localSheetId="1">#REF!</definedName>
    <definedName name="____pr30" localSheetId="0">#REF!</definedName>
    <definedName name="____pr30">#REF!</definedName>
    <definedName name="____pr31" localSheetId="1">#REF!</definedName>
    <definedName name="____pr31" localSheetId="0">#REF!</definedName>
    <definedName name="____pr31">#REF!</definedName>
    <definedName name="____pr32" localSheetId="1">#REF!</definedName>
    <definedName name="____pr32" localSheetId="0">#REF!</definedName>
    <definedName name="____pr32">#REF!</definedName>
    <definedName name="____pr33" localSheetId="1">#REF!</definedName>
    <definedName name="____pr33" localSheetId="0">#REF!</definedName>
    <definedName name="____pr33">#REF!</definedName>
    <definedName name="____pr34" localSheetId="1">#REF!</definedName>
    <definedName name="____pr34" localSheetId="0">#REF!</definedName>
    <definedName name="____pr34">#REF!</definedName>
    <definedName name="____pr35" localSheetId="1">#REF!</definedName>
    <definedName name="____pr35" localSheetId="0">#REF!</definedName>
    <definedName name="____pr35">#REF!</definedName>
    <definedName name="____pr36" localSheetId="1">#REF!</definedName>
    <definedName name="____pr36" localSheetId="0">#REF!</definedName>
    <definedName name="____pr36">#REF!</definedName>
    <definedName name="____pr37" localSheetId="1">#REF!</definedName>
    <definedName name="____pr37" localSheetId="0">#REF!</definedName>
    <definedName name="____pr37">#REF!</definedName>
    <definedName name="____pr38" localSheetId="1">#REF!</definedName>
    <definedName name="____pr38" localSheetId="0">#REF!</definedName>
    <definedName name="____pr38">#REF!</definedName>
    <definedName name="____pr39" localSheetId="1">#REF!</definedName>
    <definedName name="____pr39" localSheetId="0">#REF!</definedName>
    <definedName name="____pr39">#REF!</definedName>
    <definedName name="____pr40" localSheetId="1">#REF!</definedName>
    <definedName name="____pr40" localSheetId="0">#REF!</definedName>
    <definedName name="____pr40">#REF!</definedName>
    <definedName name="____pr41" localSheetId="1">#REF!</definedName>
    <definedName name="____pr41" localSheetId="0">#REF!</definedName>
    <definedName name="____pr41">#REF!</definedName>
    <definedName name="____pr42" localSheetId="1">#REF!</definedName>
    <definedName name="____pr42" localSheetId="0">#REF!</definedName>
    <definedName name="____pr42">#REF!</definedName>
    <definedName name="____pr43" localSheetId="1">#REF!</definedName>
    <definedName name="____pr43" localSheetId="0">#REF!</definedName>
    <definedName name="____pr43">#REF!</definedName>
    <definedName name="____pr44" localSheetId="1">#REF!</definedName>
    <definedName name="____pr44" localSheetId="0">#REF!</definedName>
    <definedName name="____pr44">#REF!</definedName>
    <definedName name="____pr45" localSheetId="1">#REF!</definedName>
    <definedName name="____pr45" localSheetId="0">#REF!</definedName>
    <definedName name="____pr45">#REF!</definedName>
    <definedName name="____pr46" localSheetId="1">#REF!</definedName>
    <definedName name="____pr46" localSheetId="0">#REF!</definedName>
    <definedName name="____pr46">#REF!</definedName>
    <definedName name="____pr47" localSheetId="1">#REF!</definedName>
    <definedName name="____pr47" localSheetId="0">#REF!</definedName>
    <definedName name="____pr47">#REF!</definedName>
    <definedName name="____pr48" localSheetId="1">#REF!</definedName>
    <definedName name="____pr48" localSheetId="0">#REF!</definedName>
    <definedName name="____pr48">#REF!</definedName>
    <definedName name="____pr49" localSheetId="1">#REF!</definedName>
    <definedName name="____pr49" localSheetId="0">#REF!</definedName>
    <definedName name="____pr49">#REF!</definedName>
    <definedName name="____pr50" localSheetId="1">#REF!</definedName>
    <definedName name="____pr50" localSheetId="0">#REF!</definedName>
    <definedName name="____pr50">#REF!</definedName>
    <definedName name="____pr51" localSheetId="1">#REF!</definedName>
    <definedName name="____pr51" localSheetId="0">#REF!</definedName>
    <definedName name="____pr51">#REF!</definedName>
    <definedName name="____pr52" localSheetId="1">#REF!</definedName>
    <definedName name="____pr52" localSheetId="0">#REF!</definedName>
    <definedName name="____pr52">#REF!</definedName>
    <definedName name="____pr53" localSheetId="1">#REF!</definedName>
    <definedName name="____pr53" localSheetId="0">#REF!</definedName>
    <definedName name="____pr53">#REF!</definedName>
    <definedName name="____pr54" localSheetId="1">#REF!</definedName>
    <definedName name="____pr54" localSheetId="0">#REF!</definedName>
    <definedName name="____pr54">#REF!</definedName>
    <definedName name="____pr55" localSheetId="1">#REF!</definedName>
    <definedName name="____pr55" localSheetId="0">#REF!</definedName>
    <definedName name="____pr55">#REF!</definedName>
    <definedName name="____pr56" localSheetId="1">#REF!</definedName>
    <definedName name="____pr56" localSheetId="0">#REF!</definedName>
    <definedName name="____pr56">#REF!</definedName>
    <definedName name="____pr57" localSheetId="1">#REF!</definedName>
    <definedName name="____pr57" localSheetId="0">#REF!</definedName>
    <definedName name="____pr57">#REF!</definedName>
    <definedName name="____pr58" localSheetId="1">#REF!</definedName>
    <definedName name="____pr58" localSheetId="0">#REF!</definedName>
    <definedName name="____pr58">#REF!</definedName>
    <definedName name="____pr59" localSheetId="1">#REF!</definedName>
    <definedName name="____pr59" localSheetId="0">#REF!</definedName>
    <definedName name="____pr59">#REF!</definedName>
    <definedName name="____pr60" localSheetId="1">#REF!</definedName>
    <definedName name="____pr60" localSheetId="0">#REF!</definedName>
    <definedName name="____pr60">#REF!</definedName>
    <definedName name="____pr61" localSheetId="1">#REF!</definedName>
    <definedName name="____pr61" localSheetId="0">#REF!</definedName>
    <definedName name="____pr61">#REF!</definedName>
    <definedName name="____pr62" localSheetId="1">#REF!</definedName>
    <definedName name="____pr62" localSheetId="0">#REF!</definedName>
    <definedName name="____pr62">#REF!</definedName>
    <definedName name="____pr63" localSheetId="1">#REF!</definedName>
    <definedName name="____pr63" localSheetId="0">#REF!</definedName>
    <definedName name="____pr63">#REF!</definedName>
    <definedName name="____pr64" localSheetId="1">#REF!</definedName>
    <definedName name="____pr64" localSheetId="0">#REF!</definedName>
    <definedName name="____pr64">#REF!</definedName>
    <definedName name="____pr65" localSheetId="1">#REF!</definedName>
    <definedName name="____pr65" localSheetId="0">#REF!</definedName>
    <definedName name="____pr65">#REF!</definedName>
    <definedName name="____pr66" localSheetId="1">#REF!</definedName>
    <definedName name="____pr66" localSheetId="0">#REF!</definedName>
    <definedName name="____pr66">#REF!</definedName>
    <definedName name="____pr67" localSheetId="1">#REF!</definedName>
    <definedName name="____pr67" localSheetId="0">#REF!</definedName>
    <definedName name="____pr67">#REF!</definedName>
    <definedName name="____pr68" localSheetId="1">#REF!</definedName>
    <definedName name="____pr68" localSheetId="0">#REF!</definedName>
    <definedName name="____pr68">#REF!</definedName>
    <definedName name="____pr69" localSheetId="1">#REF!</definedName>
    <definedName name="____pr69" localSheetId="0">#REF!</definedName>
    <definedName name="____pr69">#REF!</definedName>
    <definedName name="____pr70" localSheetId="1">#REF!</definedName>
    <definedName name="____pr70" localSheetId="0">#REF!</definedName>
    <definedName name="____pr70">#REF!</definedName>
    <definedName name="____pr71" localSheetId="1">#REF!</definedName>
    <definedName name="____pr71" localSheetId="0">#REF!</definedName>
    <definedName name="____pr71">#REF!</definedName>
    <definedName name="____pr72" localSheetId="1">#REF!</definedName>
    <definedName name="____pr72" localSheetId="0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1">#REF!</definedName>
    <definedName name="____SBC1" localSheetId="0">#REF!</definedName>
    <definedName name="____SBC1">#REF!</definedName>
    <definedName name="____SBC3" localSheetId="1">#REF!</definedName>
    <definedName name="____SBC3" localSheetId="0">#REF!</definedName>
    <definedName name="____SBC3">#REF!</definedName>
    <definedName name="____SBC5" localSheetId="1">#REF!</definedName>
    <definedName name="____SBC5" localSheetId="0">#REF!</definedName>
    <definedName name="____SBC5">#REF!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 localSheetId="1">#REF!</definedName>
    <definedName name="____TOP1" localSheetId="0">#REF!</definedName>
    <definedName name="____TOP1">#REF!</definedName>
    <definedName name="____TOP10" localSheetId="1">#REF!</definedName>
    <definedName name="____TOP10" localSheetId="0">#REF!</definedName>
    <definedName name="____TOP10">#REF!</definedName>
    <definedName name="____TOP2" localSheetId="1">#REF!</definedName>
    <definedName name="____TOP2" localSheetId="0">#REF!</definedName>
    <definedName name="____TOP2">#REF!</definedName>
    <definedName name="____TOP3" localSheetId="1">#REF!</definedName>
    <definedName name="____TOP3" localSheetId="0">#REF!</definedName>
    <definedName name="____TOP3">#REF!</definedName>
    <definedName name="____TOP4" localSheetId="1">#REF!</definedName>
    <definedName name="____TOP4" localSheetId="0">#REF!</definedName>
    <definedName name="____TOP4">#REF!</definedName>
    <definedName name="____TOP5" localSheetId="1">#REF!</definedName>
    <definedName name="____TOP5" localSheetId="0">#REF!</definedName>
    <definedName name="____TOP5">#REF!</definedName>
    <definedName name="____TOP6" localSheetId="1">#REF!</definedName>
    <definedName name="____TOP6" localSheetId="0">#REF!</definedName>
    <definedName name="____TOP6">#REF!</definedName>
    <definedName name="____TOP7" localSheetId="1">#REF!</definedName>
    <definedName name="____TOP7" localSheetId="0">#REF!</definedName>
    <definedName name="____TOP7">#REF!</definedName>
    <definedName name="____TOP8" localSheetId="1">#REF!</definedName>
    <definedName name="____TOP8" localSheetId="0">#REF!</definedName>
    <definedName name="____TOP8">#REF!</definedName>
    <definedName name="____TOP9" localSheetId="1">#REF!</definedName>
    <definedName name="____TOP9" localSheetId="0">#REF!</definedName>
    <definedName name="____TOP9">#REF!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IF('Oferta Económica'!____v8,[0]!Header_Row+'Oferta Económica'!____v4,[0]!Header_Row)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1">#REF!</definedName>
    <definedName name="____VEX1" localSheetId="0">#REF!</definedName>
    <definedName name="____VEX1">#REF!</definedName>
    <definedName name="____VFA1" localSheetId="1">#REF!</definedName>
    <definedName name="____VFA1" localSheetId="0">#REF!</definedName>
    <definedName name="____VFA1">#REF!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1">#REF!</definedName>
    <definedName name="____VIT1" localSheetId="0">#REF!</definedName>
    <definedName name="____VIT1">#REF!</definedName>
    <definedName name="____VPR1" localSheetId="1">#REF!</definedName>
    <definedName name="____VPR1" localSheetId="0">#REF!</definedName>
    <definedName name="____VPR1">#REF!</definedName>
    <definedName name="____VPR2" localSheetId="1">#REF!</definedName>
    <definedName name="____VPR2" localSheetId="0">#REF!</definedName>
    <definedName name="____VPR2">#REF!</definedName>
    <definedName name="____VRP1" localSheetId="1">#REF!</definedName>
    <definedName name="____VRP1" localSheetId="0">#REF!</definedName>
    <definedName name="____VRP1">#REF!</definedName>
    <definedName name="____VSM1" localSheetId="1">#REF!</definedName>
    <definedName name="____VSM1" localSheetId="0">#REF!</definedName>
    <definedName name="____VSM1">#REF!</definedName>
    <definedName name="____w1" localSheetId="1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IF('Oferta Económica'!____y7,[0]!Header_Row+'Oferta Económica'!____y3,[0]!Header_Row)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 localSheetId="1">#REF!</definedName>
    <definedName name="___AFC1" localSheetId="0">#REF!</definedName>
    <definedName name="___AFC1">#REF!</definedName>
    <definedName name="___AFC3" localSheetId="1">#REF!</definedName>
    <definedName name="___AFC3" localSheetId="0">#REF!</definedName>
    <definedName name="___AFC3">#REF!</definedName>
    <definedName name="___AFC5" localSheetId="1">#REF!</definedName>
    <definedName name="___AFC5" localSheetId="0">#REF!</definedName>
    <definedName name="___AFC5">#REF!</definedName>
    <definedName name="___ane7" localSheetId="1">#REF!</definedName>
    <definedName name="___ane7" localSheetId="0">#REF!</definedName>
    <definedName name="___ane7">#REF!</definedName>
    <definedName name="___ane8" localSheetId="1">#REF!</definedName>
    <definedName name="___ane8" localSheetId="0">#REF!</definedName>
    <definedName name="___ane8">#REF!</definedName>
    <definedName name="___APU221">#REF!</definedName>
    <definedName name="___APU465" localSheetId="1">[3]!absc</definedName>
    <definedName name="___APU465">[3]!absc</definedName>
    <definedName name="___Atp2" localSheetId="1">#REF!</definedName>
    <definedName name="___Atp2" localSheetId="0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 localSheetId="0">#REF!</definedName>
    <definedName name="___BGC1">#REF!</definedName>
    <definedName name="___BGC3" localSheetId="1">#REF!</definedName>
    <definedName name="___BGC3" localSheetId="0">#REF!</definedName>
    <definedName name="___BGC3">#REF!</definedName>
    <definedName name="___BGC5" localSheetId="1">#REF!</definedName>
    <definedName name="___BGC5" localSheetId="0">#REF!</definedName>
    <definedName name="___BGC5">#REF!</definedName>
    <definedName name="___CAC1" localSheetId="1">#REF!</definedName>
    <definedName name="___CAC1" localSheetId="0">#REF!</definedName>
    <definedName name="___CAC1">#REF!</definedName>
    <definedName name="___CAC3" localSheetId="1">#REF!</definedName>
    <definedName name="___CAC3" localSheetId="0">#REF!</definedName>
    <definedName name="___CAC3">#REF!</definedName>
    <definedName name="___CAC5" localSheetId="1">#REF!</definedName>
    <definedName name="___CAC5" localSheetId="0">#REF!</definedName>
    <definedName name="___CAC5">#REF!</definedName>
    <definedName name="___COM1" localSheetId="1">#REF!</definedName>
    <definedName name="___COM1" localSheetId="0">#REF!</definedName>
    <definedName name="___COM1">#REF!</definedName>
    <definedName name="___COM10" localSheetId="1">#REF!</definedName>
    <definedName name="___COM10" localSheetId="0">#REF!</definedName>
    <definedName name="___COM10">#REF!</definedName>
    <definedName name="___COM11" localSheetId="1">#REF!</definedName>
    <definedName name="___COM11" localSheetId="0">#REF!</definedName>
    <definedName name="___COM11">#REF!</definedName>
    <definedName name="___COM12" localSheetId="1">#REF!</definedName>
    <definedName name="___COM12" localSheetId="0">#REF!</definedName>
    <definedName name="___COM12">#REF!</definedName>
    <definedName name="___COM13" localSheetId="1">#REF!</definedName>
    <definedName name="___COM13" localSheetId="0">#REF!</definedName>
    <definedName name="___COM13">#REF!</definedName>
    <definedName name="___COM14" localSheetId="1">#REF!</definedName>
    <definedName name="___COM14" localSheetId="0">#REF!</definedName>
    <definedName name="___COM14">#REF!</definedName>
    <definedName name="___COM15" localSheetId="1">#REF!</definedName>
    <definedName name="___COM15" localSheetId="0">#REF!</definedName>
    <definedName name="___COM15">#REF!</definedName>
    <definedName name="___COM16" localSheetId="1">#REF!</definedName>
    <definedName name="___COM16" localSheetId="0">#REF!</definedName>
    <definedName name="___COM16">#REF!</definedName>
    <definedName name="___COM17" localSheetId="1">#REF!</definedName>
    <definedName name="___COM17" localSheetId="0">#REF!</definedName>
    <definedName name="___COM17">#REF!</definedName>
    <definedName name="___COM18" localSheetId="1">#REF!</definedName>
    <definedName name="___COM18" localSheetId="0">#REF!</definedName>
    <definedName name="___COM18">#REF!</definedName>
    <definedName name="___COM19" localSheetId="1">#REF!</definedName>
    <definedName name="___COM19" localSheetId="0">#REF!</definedName>
    <definedName name="___COM19">#REF!</definedName>
    <definedName name="___COM2" localSheetId="1">#REF!</definedName>
    <definedName name="___COM2" localSheetId="0">#REF!</definedName>
    <definedName name="___COM2">#REF!</definedName>
    <definedName name="___COM20" localSheetId="1">#REF!</definedName>
    <definedName name="___COM20" localSheetId="0">#REF!</definedName>
    <definedName name="___COM20">#REF!</definedName>
    <definedName name="___COM21" localSheetId="1">#REF!</definedName>
    <definedName name="___COM21" localSheetId="0">#REF!</definedName>
    <definedName name="___COM21">#REF!</definedName>
    <definedName name="___COM3" localSheetId="1">#REF!</definedName>
    <definedName name="___COM3" localSheetId="0">#REF!</definedName>
    <definedName name="___COM3">#REF!</definedName>
    <definedName name="___COM4" localSheetId="1">#REF!</definedName>
    <definedName name="___COM4" localSheetId="0">#REF!</definedName>
    <definedName name="___COM4">#REF!</definedName>
    <definedName name="___COM5" localSheetId="1">#REF!</definedName>
    <definedName name="___COM5" localSheetId="0">#REF!</definedName>
    <definedName name="___COM5">#REF!</definedName>
    <definedName name="___COM6" localSheetId="1">#REF!</definedName>
    <definedName name="___COM6" localSheetId="0">#REF!</definedName>
    <definedName name="___COM6">#REF!</definedName>
    <definedName name="___COM7" localSheetId="1">#REF!</definedName>
    <definedName name="___COM7" localSheetId="0">#REF!</definedName>
    <definedName name="___COM7">#REF!</definedName>
    <definedName name="___COM8" localSheetId="1">#REF!</definedName>
    <definedName name="___COM8" localSheetId="0">#REF!</definedName>
    <definedName name="___COM8">#REF!</definedName>
    <definedName name="___COM9" localSheetId="1">#REF!</definedName>
    <definedName name="___COM9" localSheetId="0">#REF!</definedName>
    <definedName name="___COM9">#REF!</definedName>
    <definedName name="___DCI1" localSheetId="1">#REF!</definedName>
    <definedName name="___DCI1" localSheetId="0">#REF!</definedName>
    <definedName name="___DCI1">#REF!</definedName>
    <definedName name="___DDS1" localSheetId="1">#REF!</definedName>
    <definedName name="___DDS1" localSheetId="0">#REF!</definedName>
    <definedName name="___DDS1">#REF!</definedName>
    <definedName name="___DGO1" localSheetId="1">#REF!</definedName>
    <definedName name="___DGO1" localSheetId="0">#REF!</definedName>
    <definedName name="___DGO1">#REF!</definedName>
    <definedName name="___DGP1" localSheetId="1">#REF!</definedName>
    <definedName name="___DGP1" localSheetId="0">#REF!</definedName>
    <definedName name="___DGP1">#REF!</definedName>
    <definedName name="___DIJ1" localSheetId="1">#REF!</definedName>
    <definedName name="___DIJ1" localSheetId="0">#REF!</definedName>
    <definedName name="___DIJ1">#REF!</definedName>
    <definedName name="___DPI1" localSheetId="1">#REF!</definedName>
    <definedName name="___DPI1" localSheetId="0">#REF!</definedName>
    <definedName name="___DPI1">#REF!</definedName>
    <definedName name="___DPY1" localSheetId="1">#REF!</definedName>
    <definedName name="___DPY1" localSheetId="0">#REF!</definedName>
    <definedName name="___DPY1">#REF!</definedName>
    <definedName name="___DRI1" localSheetId="1">#REF!</definedName>
    <definedName name="___DRI1" localSheetId="0">#REF!</definedName>
    <definedName name="___DRI1">#REF!</definedName>
    <definedName name="___DRL1" localSheetId="1">#REF!</definedName>
    <definedName name="___DRL1" localSheetId="0">#REF!</definedName>
    <definedName name="___DRL1">#REF!</definedName>
    <definedName name="___DSP1" localSheetId="1">#REF!</definedName>
    <definedName name="___DSP1" localSheetId="0">#REF!</definedName>
    <definedName name="___DSP1">#REF!</definedName>
    <definedName name="___ECP1" localSheetId="1">#REF!</definedName>
    <definedName name="___ECP1" localSheetId="0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1">#REF!</definedName>
    <definedName name="___ICP1" localSheetId="0">#REF!</definedName>
    <definedName name="___ICP1">#REF!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1" hidden="1">#REF!</definedName>
    <definedName name="___key2" localSheetId="0" hidden="1">#REF!</definedName>
    <definedName name="___key2" hidden="1">#REF!</definedName>
    <definedName name="___key3" localSheetId="1" hidden="1">#REF!</definedName>
    <definedName name="___key3" localSheetId="0" hidden="1">#REF!</definedName>
    <definedName name="___key3" hidden="1">#REF!</definedName>
    <definedName name="___key31" localSheetId="1" hidden="1">#REF!</definedName>
    <definedName name="___key31" localSheetId="0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 localSheetId="1">#REF!</definedName>
    <definedName name="___LEY80" localSheetId="0">#REF!</definedName>
    <definedName name="___LEY80">#REF!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1">#REF!</definedName>
    <definedName name="___MA2" localSheetId="0">#REF!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1">#REF!</definedName>
    <definedName name="___OCD1" localSheetId="0">#REF!</definedName>
    <definedName name="___OCD1">#REF!</definedName>
    <definedName name="___OCI1" localSheetId="1">#REF!</definedName>
    <definedName name="___OCI1" localSheetId="0">#REF!</definedName>
    <definedName name="___OCI1">#REF!</definedName>
    <definedName name="___OCT2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_pr01" localSheetId="1">#REF!</definedName>
    <definedName name="___pr01" localSheetId="0">#REF!</definedName>
    <definedName name="___pr01">#REF!</definedName>
    <definedName name="___pr02" localSheetId="1">#REF!</definedName>
    <definedName name="___pr02" localSheetId="0">#REF!</definedName>
    <definedName name="___pr02">#REF!</definedName>
    <definedName name="___pr03" localSheetId="1">#REF!</definedName>
    <definedName name="___pr03" localSheetId="0">#REF!</definedName>
    <definedName name="___pr03">#REF!</definedName>
    <definedName name="___pr04" localSheetId="1">#REF!</definedName>
    <definedName name="___pr04" localSheetId="0">#REF!</definedName>
    <definedName name="___pr04">#REF!</definedName>
    <definedName name="___pr05" localSheetId="1">#REF!</definedName>
    <definedName name="___pr05" localSheetId="0">#REF!</definedName>
    <definedName name="___pr05">#REF!</definedName>
    <definedName name="___pr06" localSheetId="1">#REF!</definedName>
    <definedName name="___pr06" localSheetId="0">#REF!</definedName>
    <definedName name="___pr06">#REF!</definedName>
    <definedName name="___pr07" localSheetId="1">#REF!</definedName>
    <definedName name="___pr07" localSheetId="0">#REF!</definedName>
    <definedName name="___pr07">#REF!</definedName>
    <definedName name="___pr08" localSheetId="1">#REF!</definedName>
    <definedName name="___pr08" localSheetId="0">#REF!</definedName>
    <definedName name="___pr08">#REF!</definedName>
    <definedName name="___pr09" localSheetId="1">#REF!</definedName>
    <definedName name="___pr09" localSheetId="0">#REF!</definedName>
    <definedName name="___pr09">#REF!</definedName>
    <definedName name="___pr10" localSheetId="1">#REF!</definedName>
    <definedName name="___pr10" localSheetId="0">#REF!</definedName>
    <definedName name="___pr10">#REF!</definedName>
    <definedName name="___pr11" localSheetId="1">#REF!</definedName>
    <definedName name="___pr11" localSheetId="0">#REF!</definedName>
    <definedName name="___pr11">#REF!</definedName>
    <definedName name="___pr12" localSheetId="1">#REF!</definedName>
    <definedName name="___pr12" localSheetId="0">#REF!</definedName>
    <definedName name="___pr12">#REF!</definedName>
    <definedName name="___pr13" localSheetId="1">#REF!</definedName>
    <definedName name="___pr13" localSheetId="0">#REF!</definedName>
    <definedName name="___pr13">#REF!</definedName>
    <definedName name="___pr14" localSheetId="1">#REF!</definedName>
    <definedName name="___pr14" localSheetId="0">#REF!</definedName>
    <definedName name="___pr14">#REF!</definedName>
    <definedName name="___pr15" localSheetId="1">#REF!</definedName>
    <definedName name="___pr15" localSheetId="0">#REF!</definedName>
    <definedName name="___pr15">#REF!</definedName>
    <definedName name="___pr16" localSheetId="1">#REF!</definedName>
    <definedName name="___pr16" localSheetId="0">#REF!</definedName>
    <definedName name="___pr16">#REF!</definedName>
    <definedName name="___pr17" localSheetId="1">#REF!</definedName>
    <definedName name="___pr17" localSheetId="0">#REF!</definedName>
    <definedName name="___pr17">#REF!</definedName>
    <definedName name="___pr18" localSheetId="1">#REF!</definedName>
    <definedName name="___pr18" localSheetId="0">#REF!</definedName>
    <definedName name="___pr18">#REF!</definedName>
    <definedName name="___pr19" localSheetId="1">#REF!</definedName>
    <definedName name="___pr19" localSheetId="0">#REF!</definedName>
    <definedName name="___pr19">#REF!</definedName>
    <definedName name="___pr20" localSheetId="1">#REF!</definedName>
    <definedName name="___pr20" localSheetId="0">#REF!</definedName>
    <definedName name="___pr20">#REF!</definedName>
    <definedName name="___pr21" localSheetId="1">#REF!</definedName>
    <definedName name="___pr21" localSheetId="0">#REF!</definedName>
    <definedName name="___pr21">#REF!</definedName>
    <definedName name="___pr22" localSheetId="1">#REF!</definedName>
    <definedName name="___pr22" localSheetId="0">#REF!</definedName>
    <definedName name="___pr22">#REF!</definedName>
    <definedName name="___pr23" localSheetId="1">#REF!</definedName>
    <definedName name="___pr23" localSheetId="0">#REF!</definedName>
    <definedName name="___pr23">#REF!</definedName>
    <definedName name="___pr24" localSheetId="1">#REF!</definedName>
    <definedName name="___pr24" localSheetId="0">#REF!</definedName>
    <definedName name="___pr24">#REF!</definedName>
    <definedName name="___pr25" localSheetId="1">#REF!</definedName>
    <definedName name="___pr25" localSheetId="0">#REF!</definedName>
    <definedName name="___pr25">#REF!</definedName>
    <definedName name="___pr26" localSheetId="1">#REF!</definedName>
    <definedName name="___pr26" localSheetId="0">#REF!</definedName>
    <definedName name="___pr26">#REF!</definedName>
    <definedName name="___pr27" localSheetId="1">#REF!</definedName>
    <definedName name="___pr27" localSheetId="0">#REF!</definedName>
    <definedName name="___pr27">#REF!</definedName>
    <definedName name="___pr28" localSheetId="1">#REF!</definedName>
    <definedName name="___pr28" localSheetId="0">#REF!</definedName>
    <definedName name="___pr28">#REF!</definedName>
    <definedName name="___pr29" localSheetId="1">#REF!</definedName>
    <definedName name="___pr29" localSheetId="0">#REF!</definedName>
    <definedName name="___pr29">#REF!</definedName>
    <definedName name="___pr30" localSheetId="1">#REF!</definedName>
    <definedName name="___pr30" localSheetId="0">#REF!</definedName>
    <definedName name="___pr30">#REF!</definedName>
    <definedName name="___pr31" localSheetId="1">#REF!</definedName>
    <definedName name="___pr31" localSheetId="0">#REF!</definedName>
    <definedName name="___pr31">#REF!</definedName>
    <definedName name="___pr32" localSheetId="1">#REF!</definedName>
    <definedName name="___pr32" localSheetId="0">#REF!</definedName>
    <definedName name="___pr32">#REF!</definedName>
    <definedName name="___pr33" localSheetId="1">#REF!</definedName>
    <definedName name="___pr33" localSheetId="0">#REF!</definedName>
    <definedName name="___pr33">#REF!</definedName>
    <definedName name="___pr34" localSheetId="1">#REF!</definedName>
    <definedName name="___pr34" localSheetId="0">#REF!</definedName>
    <definedName name="___pr34">#REF!</definedName>
    <definedName name="___pr35" localSheetId="1">#REF!</definedName>
    <definedName name="___pr35" localSheetId="0">#REF!</definedName>
    <definedName name="___pr35">#REF!</definedName>
    <definedName name="___pr36" localSheetId="1">#REF!</definedName>
    <definedName name="___pr36" localSheetId="0">#REF!</definedName>
    <definedName name="___pr36">#REF!</definedName>
    <definedName name="___pr37" localSheetId="1">#REF!</definedName>
    <definedName name="___pr37" localSheetId="0">#REF!</definedName>
    <definedName name="___pr37">#REF!</definedName>
    <definedName name="___pr38" localSheetId="1">#REF!</definedName>
    <definedName name="___pr38" localSheetId="0">#REF!</definedName>
    <definedName name="___pr38">#REF!</definedName>
    <definedName name="___pr39" localSheetId="1">#REF!</definedName>
    <definedName name="___pr39" localSheetId="0">#REF!</definedName>
    <definedName name="___pr39">#REF!</definedName>
    <definedName name="___pr40" localSheetId="1">#REF!</definedName>
    <definedName name="___pr40" localSheetId="0">#REF!</definedName>
    <definedName name="___pr40">#REF!</definedName>
    <definedName name="___pr41" localSheetId="1">#REF!</definedName>
    <definedName name="___pr41" localSheetId="0">#REF!</definedName>
    <definedName name="___pr41">#REF!</definedName>
    <definedName name="___pr42" localSheetId="1">#REF!</definedName>
    <definedName name="___pr42" localSheetId="0">#REF!</definedName>
    <definedName name="___pr42">#REF!</definedName>
    <definedName name="___pr43" localSheetId="1">#REF!</definedName>
    <definedName name="___pr43" localSheetId="0">#REF!</definedName>
    <definedName name="___pr43">#REF!</definedName>
    <definedName name="___pr44" localSheetId="1">#REF!</definedName>
    <definedName name="___pr44" localSheetId="0">#REF!</definedName>
    <definedName name="___pr44">#REF!</definedName>
    <definedName name="___pr45" localSheetId="1">#REF!</definedName>
    <definedName name="___pr45" localSheetId="0">#REF!</definedName>
    <definedName name="___pr45">#REF!</definedName>
    <definedName name="___pr46" localSheetId="1">#REF!</definedName>
    <definedName name="___pr46" localSheetId="0">#REF!</definedName>
    <definedName name="___pr46">#REF!</definedName>
    <definedName name="___pr47" localSheetId="1">#REF!</definedName>
    <definedName name="___pr47" localSheetId="0">#REF!</definedName>
    <definedName name="___pr47">#REF!</definedName>
    <definedName name="___pr48" localSheetId="1">#REF!</definedName>
    <definedName name="___pr48" localSheetId="0">#REF!</definedName>
    <definedName name="___pr48">#REF!</definedName>
    <definedName name="___pr49" localSheetId="1">#REF!</definedName>
    <definedName name="___pr49" localSheetId="0">#REF!</definedName>
    <definedName name="___pr49">#REF!</definedName>
    <definedName name="___pr50" localSheetId="1">#REF!</definedName>
    <definedName name="___pr50" localSheetId="0">#REF!</definedName>
    <definedName name="___pr50">#REF!</definedName>
    <definedName name="___pr51" localSheetId="1">#REF!</definedName>
    <definedName name="___pr51" localSheetId="0">#REF!</definedName>
    <definedName name="___pr51">#REF!</definedName>
    <definedName name="___pr52" localSheetId="1">#REF!</definedName>
    <definedName name="___pr52" localSheetId="0">#REF!</definedName>
    <definedName name="___pr52">#REF!</definedName>
    <definedName name="___pr53" localSheetId="1">#REF!</definedName>
    <definedName name="___pr53" localSheetId="0">#REF!</definedName>
    <definedName name="___pr53">#REF!</definedName>
    <definedName name="___pr54" localSheetId="1">#REF!</definedName>
    <definedName name="___pr54" localSheetId="0">#REF!</definedName>
    <definedName name="___pr54">#REF!</definedName>
    <definedName name="___pr55" localSheetId="1">#REF!</definedName>
    <definedName name="___pr55" localSheetId="0">#REF!</definedName>
    <definedName name="___pr55">#REF!</definedName>
    <definedName name="___pr56" localSheetId="1">#REF!</definedName>
    <definedName name="___pr56" localSheetId="0">#REF!</definedName>
    <definedName name="___pr56">#REF!</definedName>
    <definedName name="___pr57" localSheetId="1">#REF!</definedName>
    <definedName name="___pr57" localSheetId="0">#REF!</definedName>
    <definedName name="___pr57">#REF!</definedName>
    <definedName name="___pr58" localSheetId="1">#REF!</definedName>
    <definedName name="___pr58" localSheetId="0">#REF!</definedName>
    <definedName name="___pr58">#REF!</definedName>
    <definedName name="___pr59" localSheetId="1">#REF!</definedName>
    <definedName name="___pr59" localSheetId="0">#REF!</definedName>
    <definedName name="___pr59">#REF!</definedName>
    <definedName name="___pr60" localSheetId="1">#REF!</definedName>
    <definedName name="___pr60" localSheetId="0">#REF!</definedName>
    <definedName name="___pr60">#REF!</definedName>
    <definedName name="___pr61" localSheetId="1">#REF!</definedName>
    <definedName name="___pr61" localSheetId="0">#REF!</definedName>
    <definedName name="___pr61">#REF!</definedName>
    <definedName name="___pr62" localSheetId="1">#REF!</definedName>
    <definedName name="___pr62" localSheetId="0">#REF!</definedName>
    <definedName name="___pr62">#REF!</definedName>
    <definedName name="___pr63" localSheetId="1">#REF!</definedName>
    <definedName name="___pr63" localSheetId="0">#REF!</definedName>
    <definedName name="___pr63">#REF!</definedName>
    <definedName name="___pr64" localSheetId="1">#REF!</definedName>
    <definedName name="___pr64" localSheetId="0">#REF!</definedName>
    <definedName name="___pr64">#REF!</definedName>
    <definedName name="___pr65" localSheetId="1">#REF!</definedName>
    <definedName name="___pr65" localSheetId="0">#REF!</definedName>
    <definedName name="___pr65">#REF!</definedName>
    <definedName name="___pr66" localSheetId="1">#REF!</definedName>
    <definedName name="___pr66" localSheetId="0">#REF!</definedName>
    <definedName name="___pr66">#REF!</definedName>
    <definedName name="___pr67" localSheetId="1">#REF!</definedName>
    <definedName name="___pr67" localSheetId="0">#REF!</definedName>
    <definedName name="___pr67">#REF!</definedName>
    <definedName name="___pr68" localSheetId="1">#REF!</definedName>
    <definedName name="___pr68" localSheetId="0">#REF!</definedName>
    <definedName name="___pr68">#REF!</definedName>
    <definedName name="___pr69" localSheetId="1">#REF!</definedName>
    <definedName name="___pr69" localSheetId="0">#REF!</definedName>
    <definedName name="___pr69">#REF!</definedName>
    <definedName name="___pr70" localSheetId="1">#REF!</definedName>
    <definedName name="___pr70" localSheetId="0">#REF!</definedName>
    <definedName name="___pr70">#REF!</definedName>
    <definedName name="___pr71" localSheetId="1">#REF!</definedName>
    <definedName name="___pr71" localSheetId="0">#REF!</definedName>
    <definedName name="___pr71">#REF!</definedName>
    <definedName name="___pr72" localSheetId="1">#REF!</definedName>
    <definedName name="___pr72" localSheetId="0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 localSheetId="0">#REF!</definedName>
    <definedName name="___SBC1">#REF!</definedName>
    <definedName name="___SBC3" localSheetId="1">#REF!</definedName>
    <definedName name="___SBC3" localSheetId="0">#REF!</definedName>
    <definedName name="___SBC3">#REF!</definedName>
    <definedName name="___SBC5" localSheetId="1">#REF!</definedName>
    <definedName name="___SBC5" localSheetId="0">#REF!</definedName>
    <definedName name="___SBC5">#REF!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 localSheetId="1">#REF!</definedName>
    <definedName name="___TOP1" localSheetId="0">#REF!</definedName>
    <definedName name="___TOP1">#REF!</definedName>
    <definedName name="___TOP10" localSheetId="1">#REF!</definedName>
    <definedName name="___TOP10" localSheetId="0">#REF!</definedName>
    <definedName name="___TOP10">#REF!</definedName>
    <definedName name="___TOP2" localSheetId="1">#REF!</definedName>
    <definedName name="___TOP2" localSheetId="0">#REF!</definedName>
    <definedName name="___TOP2">#REF!</definedName>
    <definedName name="___TOP3" localSheetId="1">#REF!</definedName>
    <definedName name="___TOP3" localSheetId="0">#REF!</definedName>
    <definedName name="___TOP3">#REF!</definedName>
    <definedName name="___TOP4" localSheetId="1">#REF!</definedName>
    <definedName name="___TOP4" localSheetId="0">#REF!</definedName>
    <definedName name="___TOP4">#REF!</definedName>
    <definedName name="___TOP5" localSheetId="1">#REF!</definedName>
    <definedName name="___TOP5" localSheetId="0">#REF!</definedName>
    <definedName name="___TOP5">#REF!</definedName>
    <definedName name="___TOP6" localSheetId="1">#REF!</definedName>
    <definedName name="___TOP6" localSheetId="0">#REF!</definedName>
    <definedName name="___TOP6">#REF!</definedName>
    <definedName name="___TOP7" localSheetId="1">#REF!</definedName>
    <definedName name="___TOP7" localSheetId="0">#REF!</definedName>
    <definedName name="___TOP7">#REF!</definedName>
    <definedName name="___TOP8" localSheetId="1">#REF!</definedName>
    <definedName name="___TOP8" localSheetId="0">#REF!</definedName>
    <definedName name="___TOP8">#REF!</definedName>
    <definedName name="___TOP9" localSheetId="1">#REF!</definedName>
    <definedName name="___TOP9" localSheetId="0">#REF!</definedName>
    <definedName name="___TOP9">#REF!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1">#REF!</definedName>
    <definedName name="___VEX1" localSheetId="0">#REF!</definedName>
    <definedName name="___VEX1">#REF!</definedName>
    <definedName name="___VFA1" localSheetId="1">#REF!</definedName>
    <definedName name="___VFA1" localSheetId="0">#REF!</definedName>
    <definedName name="___VFA1">#REF!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1">#REF!</definedName>
    <definedName name="___VIT1" localSheetId="0">#REF!</definedName>
    <definedName name="___VIT1">#REF!</definedName>
    <definedName name="___VPR1" localSheetId="1">#REF!</definedName>
    <definedName name="___VPR1" localSheetId="0">#REF!</definedName>
    <definedName name="___VPR1">#REF!</definedName>
    <definedName name="___VPR2" localSheetId="1">#REF!</definedName>
    <definedName name="___VPR2" localSheetId="0">#REF!</definedName>
    <definedName name="___VPR2">#REF!</definedName>
    <definedName name="___VRP1" localSheetId="1">#REF!</definedName>
    <definedName name="___VRP1" localSheetId="0">#REF!</definedName>
    <definedName name="___VRP1">#REF!</definedName>
    <definedName name="___VSM1" localSheetId="1">#REF!</definedName>
    <definedName name="___VSM1" localSheetId="0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localSheetId="1" hidden="1">#REF!</definedName>
    <definedName name="__123Graph_A" localSheetId="0" hidden="1">#REF!</definedName>
    <definedName name="__123Graph_A" hidden="1">#REF!</definedName>
    <definedName name="__123Graph_B" localSheetId="1" hidden="1">#REF!</definedName>
    <definedName name="__123Graph_B" localSheetId="0" hidden="1">#REF!</definedName>
    <definedName name="__123Graph_B" hidden="1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 localSheetId="1">#REF!</definedName>
    <definedName name="__AFC1" localSheetId="0">#REF!</definedName>
    <definedName name="__AFC1">#REF!</definedName>
    <definedName name="__AFC3" localSheetId="1">#REF!</definedName>
    <definedName name="__AFC3" localSheetId="0">#REF!</definedName>
    <definedName name="__AFC3">#REF!</definedName>
    <definedName name="__AFC5" localSheetId="1">#REF!</definedName>
    <definedName name="__AFC5" localSheetId="0">#REF!</definedName>
    <definedName name="__AFC5">#REF!</definedName>
    <definedName name="__ane7" localSheetId="1">#REF!</definedName>
    <definedName name="__ane7" localSheetId="0">#REF!</definedName>
    <definedName name="__ane7">#REF!</definedName>
    <definedName name="__ane8" localSheetId="1">#REF!</definedName>
    <definedName name="__ane8" localSheetId="0">#REF!</definedName>
    <definedName name="__ane8">#REF!</definedName>
    <definedName name="__APU221">#REF!</definedName>
    <definedName name="__APU465" localSheetId="1">[3]!absc</definedName>
    <definedName name="__APU465">[3]!absc</definedName>
    <definedName name="__Atp2" localSheetId="1">#REF!</definedName>
    <definedName name="__Atp2" localSheetId="0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 localSheetId="0">#REF!</definedName>
    <definedName name="__BGC1">#REF!</definedName>
    <definedName name="__BGC3" localSheetId="1">#REF!</definedName>
    <definedName name="__BGC3" localSheetId="0">#REF!</definedName>
    <definedName name="__BGC3">#REF!</definedName>
    <definedName name="__BGC5" localSheetId="1">#REF!</definedName>
    <definedName name="__BGC5" localSheetId="0">#REF!</definedName>
    <definedName name="__BGC5">#REF!</definedName>
    <definedName name="__CAC1" localSheetId="1">#REF!</definedName>
    <definedName name="__CAC1" localSheetId="0">#REF!</definedName>
    <definedName name="__CAC1">#REF!</definedName>
    <definedName name="__CAC3" localSheetId="1">#REF!</definedName>
    <definedName name="__CAC3" localSheetId="0">#REF!</definedName>
    <definedName name="__CAC3">#REF!</definedName>
    <definedName name="__CAC5" localSheetId="1">#REF!</definedName>
    <definedName name="__CAC5" localSheetId="0">#REF!</definedName>
    <definedName name="__CAC5">#REF!</definedName>
    <definedName name="__Cod1" localSheetId="1">#REF!</definedName>
    <definedName name="__Cod1" localSheetId="0">#REF!</definedName>
    <definedName name="__Cod1">#REF!</definedName>
    <definedName name="__COM1" localSheetId="1">#REF!</definedName>
    <definedName name="__COM1" localSheetId="0">#REF!</definedName>
    <definedName name="__COM1">#REF!</definedName>
    <definedName name="__COM10" localSheetId="1">#REF!</definedName>
    <definedName name="__COM10" localSheetId="0">#REF!</definedName>
    <definedName name="__COM10">#REF!</definedName>
    <definedName name="__COM11" localSheetId="1">#REF!</definedName>
    <definedName name="__COM11" localSheetId="0">#REF!</definedName>
    <definedName name="__COM11">#REF!</definedName>
    <definedName name="__COM12" localSheetId="1">#REF!</definedName>
    <definedName name="__COM12" localSheetId="0">#REF!</definedName>
    <definedName name="__COM12">#REF!</definedName>
    <definedName name="__COM13" localSheetId="1">#REF!</definedName>
    <definedName name="__COM13" localSheetId="0">#REF!</definedName>
    <definedName name="__COM13">#REF!</definedName>
    <definedName name="__COM14" localSheetId="1">#REF!</definedName>
    <definedName name="__COM14" localSheetId="0">#REF!</definedName>
    <definedName name="__COM14">#REF!</definedName>
    <definedName name="__COM15" localSheetId="1">#REF!</definedName>
    <definedName name="__COM15" localSheetId="0">#REF!</definedName>
    <definedName name="__COM15">#REF!</definedName>
    <definedName name="__COM16" localSheetId="1">#REF!</definedName>
    <definedName name="__COM16" localSheetId="0">#REF!</definedName>
    <definedName name="__COM16">#REF!</definedName>
    <definedName name="__COM17" localSheetId="1">#REF!</definedName>
    <definedName name="__COM17" localSheetId="0">#REF!</definedName>
    <definedName name="__COM17">#REF!</definedName>
    <definedName name="__COM18" localSheetId="1">#REF!</definedName>
    <definedName name="__COM18" localSheetId="0">#REF!</definedName>
    <definedName name="__COM18">#REF!</definedName>
    <definedName name="__COM19" localSheetId="1">#REF!</definedName>
    <definedName name="__COM19" localSheetId="0">#REF!</definedName>
    <definedName name="__COM19">#REF!</definedName>
    <definedName name="__COM2" localSheetId="1">#REF!</definedName>
    <definedName name="__COM2" localSheetId="0">#REF!</definedName>
    <definedName name="__COM2">#REF!</definedName>
    <definedName name="__COM20" localSheetId="1">#REF!</definedName>
    <definedName name="__COM20" localSheetId="0">#REF!</definedName>
    <definedName name="__COM20">#REF!</definedName>
    <definedName name="__COM21" localSheetId="1">#REF!</definedName>
    <definedName name="__COM21" localSheetId="0">#REF!</definedName>
    <definedName name="__COM21">#REF!</definedName>
    <definedName name="__COM3" localSheetId="1">#REF!</definedName>
    <definedName name="__COM3" localSheetId="0">#REF!</definedName>
    <definedName name="__COM3">#REF!</definedName>
    <definedName name="__COM4" localSheetId="1">#REF!</definedName>
    <definedName name="__COM4" localSheetId="0">#REF!</definedName>
    <definedName name="__COM4">#REF!</definedName>
    <definedName name="__COM5" localSheetId="1">#REF!</definedName>
    <definedName name="__COM5" localSheetId="0">#REF!</definedName>
    <definedName name="__COM5">#REF!</definedName>
    <definedName name="__COM6" localSheetId="1">#REF!</definedName>
    <definedName name="__COM6" localSheetId="0">#REF!</definedName>
    <definedName name="__COM6">#REF!</definedName>
    <definedName name="__COM7" localSheetId="1">#REF!</definedName>
    <definedName name="__COM7" localSheetId="0">#REF!</definedName>
    <definedName name="__COM7">#REF!</definedName>
    <definedName name="__COM8" localSheetId="1">#REF!</definedName>
    <definedName name="__COM8" localSheetId="0">#REF!</definedName>
    <definedName name="__COM8">#REF!</definedName>
    <definedName name="__COM9" localSheetId="1">#REF!</definedName>
    <definedName name="__COM9" localSheetId="0">#REF!</definedName>
    <definedName name="__COM9">#REF!</definedName>
    <definedName name="__DCI1" localSheetId="1">#REF!</definedName>
    <definedName name="__DCI1" localSheetId="0">#REF!</definedName>
    <definedName name="__DCI1">#REF!</definedName>
    <definedName name="__DDS1" localSheetId="1">#REF!</definedName>
    <definedName name="__DDS1" localSheetId="0">#REF!</definedName>
    <definedName name="__DDS1">#REF!</definedName>
    <definedName name="__DGO1" localSheetId="1">#REF!</definedName>
    <definedName name="__DGO1" localSheetId="0">#REF!</definedName>
    <definedName name="__DGO1">#REF!</definedName>
    <definedName name="__DGP1" localSheetId="1">#REF!</definedName>
    <definedName name="__DGP1" localSheetId="0">#REF!</definedName>
    <definedName name="__DGP1">#REF!</definedName>
    <definedName name="__DIJ1" localSheetId="1">#REF!</definedName>
    <definedName name="__DIJ1" localSheetId="0">#REF!</definedName>
    <definedName name="__DIJ1">#REF!</definedName>
    <definedName name="__DPI1" localSheetId="1">#REF!</definedName>
    <definedName name="__DPI1" localSheetId="0">#REF!</definedName>
    <definedName name="__DPI1">#REF!</definedName>
    <definedName name="__DPY1" localSheetId="1">#REF!</definedName>
    <definedName name="__DPY1" localSheetId="0">#REF!</definedName>
    <definedName name="__DPY1">#REF!</definedName>
    <definedName name="__DRI1" localSheetId="1">#REF!</definedName>
    <definedName name="__DRI1" localSheetId="0">#REF!</definedName>
    <definedName name="__DRI1">#REF!</definedName>
    <definedName name="__DRL1" localSheetId="1">#REF!</definedName>
    <definedName name="__DRL1" localSheetId="0">#REF!</definedName>
    <definedName name="__DRL1">#REF!</definedName>
    <definedName name="__DSP1" localSheetId="1">#REF!</definedName>
    <definedName name="__DSP1" localSheetId="0">#REF!</definedName>
    <definedName name="__DSP1">#REF!</definedName>
    <definedName name="__ECP1" localSheetId="1">#REF!</definedName>
    <definedName name="__ECP1" localSheetId="0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AIU!ERR</definedName>
    <definedName name="__F" localSheetId="1">'Oferta Económica'!ERR</definedName>
    <definedName name="__F">[0]!ERR</definedName>
    <definedName name="__FS01" localSheetId="2">AIU!ERR</definedName>
    <definedName name="__FS01" localSheetId="1">'Oferta Económica'!ERR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1">#REF!</definedName>
    <definedName name="__ICP1" localSheetId="0">#REF!</definedName>
    <definedName name="__ICP1">#REF!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1" hidden="1">#REF!</definedName>
    <definedName name="__key2" localSheetId="0" hidden="1">#REF!</definedName>
    <definedName name="__key2" hidden="1">#REF!</definedName>
    <definedName name="__key21" localSheetId="1" hidden="1">#REF!</definedName>
    <definedName name="__key21" localSheetId="0" hidden="1">#REF!</definedName>
    <definedName name="__key21" hidden="1">#REF!</definedName>
    <definedName name="__key3" localSheetId="1" hidden="1">#REF!</definedName>
    <definedName name="__key3" localSheetId="0" hidden="1">#REF!</definedName>
    <definedName name="__key3" hidden="1">#REF!</definedName>
    <definedName name="__key31" localSheetId="1" hidden="1">#REF!</definedName>
    <definedName name="__key31" localSheetId="0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1">#REF!</definedName>
    <definedName name="__LEY80" localSheetId="0">#REF!</definedName>
    <definedName name="__LEY80">#REF!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 localSheetId="0">#REF!</definedName>
    <definedName name="__MA2">#REF!</definedName>
    <definedName name="__mun2" localSheetId="1">#REF!</definedName>
    <definedName name="__mun2" localSheetId="0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IF([6]!Loan_Amount*[6]!Interest_Rate*[6]!Loan_Years*[6]!Loan_Start&gt;0,1,0)</definedName>
    <definedName name="__num10" localSheetId="1">#REF!</definedName>
    <definedName name="__num10" localSheetId="0">#REF!</definedName>
    <definedName name="__num10">#REF!</definedName>
    <definedName name="__num2" localSheetId="1">#REF!</definedName>
    <definedName name="__num2" localSheetId="0">#REF!</definedName>
    <definedName name="__num2">#REF!</definedName>
    <definedName name="__num3" localSheetId="1">#REF!</definedName>
    <definedName name="__num3" localSheetId="0">#REF!</definedName>
    <definedName name="__num3">#REF!</definedName>
    <definedName name="__num4" localSheetId="1">#REF!</definedName>
    <definedName name="__num4" localSheetId="0">#REF!</definedName>
    <definedName name="__num4">#REF!</definedName>
    <definedName name="__num5" localSheetId="1">#REF!</definedName>
    <definedName name="__num5" localSheetId="0">#REF!</definedName>
    <definedName name="__num5">#REF!</definedName>
    <definedName name="__num6" localSheetId="1">#REF!</definedName>
    <definedName name="__num6" localSheetId="0">#REF!</definedName>
    <definedName name="__num6">#REF!</definedName>
    <definedName name="__num7" localSheetId="1">#REF!</definedName>
    <definedName name="__num7" localSheetId="0">#REF!</definedName>
    <definedName name="__num7">#REF!</definedName>
    <definedName name="__num8" localSheetId="1">#REF!</definedName>
    <definedName name="__num8" localSheetId="0">#REF!</definedName>
    <definedName name="__num8">#REF!</definedName>
    <definedName name="__num9" localSheetId="1">#REF!</definedName>
    <definedName name="__num9" localSheetId="0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 localSheetId="1">#REF!</definedName>
    <definedName name="__OCD1" localSheetId="0">#REF!</definedName>
    <definedName name="__OCD1">#REF!</definedName>
    <definedName name="__OCI1" localSheetId="1">#REF!</definedName>
    <definedName name="__OCI1" localSheetId="0">#REF!</definedName>
    <definedName name="__OCI1">#REF!</definedName>
    <definedName name="__OCT2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1">#REF!</definedName>
    <definedName name="__Pa1" localSheetId="0">#REF!</definedName>
    <definedName name="__Pa1">#REF!</definedName>
    <definedName name="__Pa2" localSheetId="1">#REF!</definedName>
    <definedName name="__Pa2" localSheetId="0">#REF!</definedName>
    <definedName name="__Pa2">#REF!</definedName>
    <definedName name="__Pa3" localSheetId="1">#REF!</definedName>
    <definedName name="__Pa3" localSheetId="0">#REF!</definedName>
    <definedName name="__Pa3">#REF!</definedName>
    <definedName name="__Pa4" localSheetId="1">#REF!</definedName>
    <definedName name="__Pa4" localSheetId="0">#REF!</definedName>
    <definedName name="__Pa4">#REF!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r01" localSheetId="1">#REF!</definedName>
    <definedName name="__pr01" localSheetId="0">#REF!</definedName>
    <definedName name="__pr01">#REF!</definedName>
    <definedName name="__pr02" localSheetId="1">#REF!</definedName>
    <definedName name="__pr02" localSheetId="0">#REF!</definedName>
    <definedName name="__pr02">#REF!</definedName>
    <definedName name="__pr03" localSheetId="1">#REF!</definedName>
    <definedName name="__pr03" localSheetId="0">#REF!</definedName>
    <definedName name="__pr03">#REF!</definedName>
    <definedName name="__pr04" localSheetId="1">#REF!</definedName>
    <definedName name="__pr04" localSheetId="0">#REF!</definedName>
    <definedName name="__pr04">#REF!</definedName>
    <definedName name="__pr05" localSheetId="1">#REF!</definedName>
    <definedName name="__pr05" localSheetId="0">#REF!</definedName>
    <definedName name="__pr05">#REF!</definedName>
    <definedName name="__pr06" localSheetId="1">#REF!</definedName>
    <definedName name="__pr06" localSheetId="0">#REF!</definedName>
    <definedName name="__pr06">#REF!</definedName>
    <definedName name="__pr07" localSheetId="1">#REF!</definedName>
    <definedName name="__pr07" localSheetId="0">#REF!</definedName>
    <definedName name="__pr07">#REF!</definedName>
    <definedName name="__pr08" localSheetId="1">#REF!</definedName>
    <definedName name="__pr08" localSheetId="0">#REF!</definedName>
    <definedName name="__pr08">#REF!</definedName>
    <definedName name="__pr09" localSheetId="1">#REF!</definedName>
    <definedName name="__pr09" localSheetId="0">#REF!</definedName>
    <definedName name="__pr09">#REF!</definedName>
    <definedName name="__pr10" localSheetId="1">#REF!</definedName>
    <definedName name="__pr10" localSheetId="0">#REF!</definedName>
    <definedName name="__pr10">#REF!</definedName>
    <definedName name="__pr11" localSheetId="1">#REF!</definedName>
    <definedName name="__pr11" localSheetId="0">#REF!</definedName>
    <definedName name="__pr11">#REF!</definedName>
    <definedName name="__pr12" localSheetId="1">#REF!</definedName>
    <definedName name="__pr12" localSheetId="0">#REF!</definedName>
    <definedName name="__pr12">#REF!</definedName>
    <definedName name="__pr13" localSheetId="1">#REF!</definedName>
    <definedName name="__pr13" localSheetId="0">#REF!</definedName>
    <definedName name="__pr13">#REF!</definedName>
    <definedName name="__pr14" localSheetId="1">#REF!</definedName>
    <definedName name="__pr14" localSheetId="0">#REF!</definedName>
    <definedName name="__pr14">#REF!</definedName>
    <definedName name="__pr15" localSheetId="1">#REF!</definedName>
    <definedName name="__pr15" localSheetId="0">#REF!</definedName>
    <definedName name="__pr15">#REF!</definedName>
    <definedName name="__pr16" localSheetId="1">#REF!</definedName>
    <definedName name="__pr16" localSheetId="0">#REF!</definedName>
    <definedName name="__pr16">#REF!</definedName>
    <definedName name="__pr17" localSheetId="1">#REF!</definedName>
    <definedName name="__pr17" localSheetId="0">#REF!</definedName>
    <definedName name="__pr17">#REF!</definedName>
    <definedName name="__pr18" localSheetId="1">#REF!</definedName>
    <definedName name="__pr18" localSheetId="0">#REF!</definedName>
    <definedName name="__pr18">#REF!</definedName>
    <definedName name="__pr19" localSheetId="1">#REF!</definedName>
    <definedName name="__pr19" localSheetId="0">#REF!</definedName>
    <definedName name="__pr19">#REF!</definedName>
    <definedName name="__pr20" localSheetId="1">#REF!</definedName>
    <definedName name="__pr20" localSheetId="0">#REF!</definedName>
    <definedName name="__pr20">#REF!</definedName>
    <definedName name="__pr21" localSheetId="1">#REF!</definedName>
    <definedName name="__pr21" localSheetId="0">#REF!</definedName>
    <definedName name="__pr21">#REF!</definedName>
    <definedName name="__pr22" localSheetId="1">#REF!</definedName>
    <definedName name="__pr22" localSheetId="0">#REF!</definedName>
    <definedName name="__pr22">#REF!</definedName>
    <definedName name="__pr23" localSheetId="1">#REF!</definedName>
    <definedName name="__pr23" localSheetId="0">#REF!</definedName>
    <definedName name="__pr23">#REF!</definedName>
    <definedName name="__pr24" localSheetId="1">#REF!</definedName>
    <definedName name="__pr24" localSheetId="0">#REF!</definedName>
    <definedName name="__pr24">#REF!</definedName>
    <definedName name="__pr25" localSheetId="1">#REF!</definedName>
    <definedName name="__pr25" localSheetId="0">#REF!</definedName>
    <definedName name="__pr25">#REF!</definedName>
    <definedName name="__pr26" localSheetId="1">#REF!</definedName>
    <definedName name="__pr26" localSheetId="0">#REF!</definedName>
    <definedName name="__pr26">#REF!</definedName>
    <definedName name="__pr27" localSheetId="1">#REF!</definedName>
    <definedName name="__pr27" localSheetId="0">#REF!</definedName>
    <definedName name="__pr27">#REF!</definedName>
    <definedName name="__pr28" localSheetId="1">#REF!</definedName>
    <definedName name="__pr28" localSheetId="0">#REF!</definedName>
    <definedName name="__pr28">#REF!</definedName>
    <definedName name="__pr29" localSheetId="1">#REF!</definedName>
    <definedName name="__pr29" localSheetId="0">#REF!</definedName>
    <definedName name="__pr29">#REF!</definedName>
    <definedName name="__pr30" localSheetId="1">#REF!</definedName>
    <definedName name="__pr30" localSheetId="0">#REF!</definedName>
    <definedName name="__pr30">#REF!</definedName>
    <definedName name="__pr31" localSheetId="1">#REF!</definedName>
    <definedName name="__pr31" localSheetId="0">#REF!</definedName>
    <definedName name="__pr31">#REF!</definedName>
    <definedName name="__pr32" localSheetId="1">#REF!</definedName>
    <definedName name="__pr32" localSheetId="0">#REF!</definedName>
    <definedName name="__pr32">#REF!</definedName>
    <definedName name="__pr33" localSheetId="1">#REF!</definedName>
    <definedName name="__pr33" localSheetId="0">#REF!</definedName>
    <definedName name="__pr33">#REF!</definedName>
    <definedName name="__pr34" localSheetId="1">#REF!</definedName>
    <definedName name="__pr34" localSheetId="0">#REF!</definedName>
    <definedName name="__pr34">#REF!</definedName>
    <definedName name="__pr35" localSheetId="1">#REF!</definedName>
    <definedName name="__pr35" localSheetId="0">#REF!</definedName>
    <definedName name="__pr35">#REF!</definedName>
    <definedName name="__pr36" localSheetId="1">#REF!</definedName>
    <definedName name="__pr36" localSheetId="0">#REF!</definedName>
    <definedName name="__pr36">#REF!</definedName>
    <definedName name="__pr37" localSheetId="1">#REF!</definedName>
    <definedName name="__pr37" localSheetId="0">#REF!</definedName>
    <definedName name="__pr37">#REF!</definedName>
    <definedName name="__pr38" localSheetId="1">#REF!</definedName>
    <definedName name="__pr38" localSheetId="0">#REF!</definedName>
    <definedName name="__pr38">#REF!</definedName>
    <definedName name="__pr39" localSheetId="1">#REF!</definedName>
    <definedName name="__pr39" localSheetId="0">#REF!</definedName>
    <definedName name="__pr39">#REF!</definedName>
    <definedName name="__pr40" localSheetId="1">#REF!</definedName>
    <definedName name="__pr40" localSheetId="0">#REF!</definedName>
    <definedName name="__pr40">#REF!</definedName>
    <definedName name="__pr41" localSheetId="1">#REF!</definedName>
    <definedName name="__pr41" localSheetId="0">#REF!</definedName>
    <definedName name="__pr41">#REF!</definedName>
    <definedName name="__pr42" localSheetId="1">#REF!</definedName>
    <definedName name="__pr42" localSheetId="0">#REF!</definedName>
    <definedName name="__pr42">#REF!</definedName>
    <definedName name="__pr43" localSheetId="1">#REF!</definedName>
    <definedName name="__pr43" localSheetId="0">#REF!</definedName>
    <definedName name="__pr43">#REF!</definedName>
    <definedName name="__pr44" localSheetId="1">#REF!</definedName>
    <definedName name="__pr44" localSheetId="0">#REF!</definedName>
    <definedName name="__pr44">#REF!</definedName>
    <definedName name="__pr45" localSheetId="1">#REF!</definedName>
    <definedName name="__pr45" localSheetId="0">#REF!</definedName>
    <definedName name="__pr45">#REF!</definedName>
    <definedName name="__pr46" localSheetId="1">#REF!</definedName>
    <definedName name="__pr46" localSheetId="0">#REF!</definedName>
    <definedName name="__pr46">#REF!</definedName>
    <definedName name="__pr47" localSheetId="1">#REF!</definedName>
    <definedName name="__pr47" localSheetId="0">#REF!</definedName>
    <definedName name="__pr47">#REF!</definedName>
    <definedName name="__pr48" localSheetId="1">#REF!</definedName>
    <definedName name="__pr48" localSheetId="0">#REF!</definedName>
    <definedName name="__pr48">#REF!</definedName>
    <definedName name="__pr49" localSheetId="1">#REF!</definedName>
    <definedName name="__pr49" localSheetId="0">#REF!</definedName>
    <definedName name="__pr49">#REF!</definedName>
    <definedName name="__pr50" localSheetId="1">#REF!</definedName>
    <definedName name="__pr50" localSheetId="0">#REF!</definedName>
    <definedName name="__pr50">#REF!</definedName>
    <definedName name="__pr51" localSheetId="1">#REF!</definedName>
    <definedName name="__pr51" localSheetId="0">#REF!</definedName>
    <definedName name="__pr51">#REF!</definedName>
    <definedName name="__pr52" localSheetId="1">#REF!</definedName>
    <definedName name="__pr52" localSheetId="0">#REF!</definedName>
    <definedName name="__pr52">#REF!</definedName>
    <definedName name="__pr53" localSheetId="1">#REF!</definedName>
    <definedName name="__pr53" localSheetId="0">#REF!</definedName>
    <definedName name="__pr53">#REF!</definedName>
    <definedName name="__pr54" localSheetId="1">#REF!</definedName>
    <definedName name="__pr54" localSheetId="0">#REF!</definedName>
    <definedName name="__pr54">#REF!</definedName>
    <definedName name="__pr55" localSheetId="1">#REF!</definedName>
    <definedName name="__pr55" localSheetId="0">#REF!</definedName>
    <definedName name="__pr55">#REF!</definedName>
    <definedName name="__pr56" localSheetId="1">#REF!</definedName>
    <definedName name="__pr56" localSheetId="0">#REF!</definedName>
    <definedName name="__pr56">#REF!</definedName>
    <definedName name="__pr57" localSheetId="1">#REF!</definedName>
    <definedName name="__pr57" localSheetId="0">#REF!</definedName>
    <definedName name="__pr57">#REF!</definedName>
    <definedName name="__pr58" localSheetId="1">#REF!</definedName>
    <definedName name="__pr58" localSheetId="0">#REF!</definedName>
    <definedName name="__pr58">#REF!</definedName>
    <definedName name="__pr59" localSheetId="1">#REF!</definedName>
    <definedName name="__pr59" localSheetId="0">#REF!</definedName>
    <definedName name="__pr59">#REF!</definedName>
    <definedName name="__pr60" localSheetId="1">#REF!</definedName>
    <definedName name="__pr60" localSheetId="0">#REF!</definedName>
    <definedName name="__pr60">#REF!</definedName>
    <definedName name="__pr61" localSheetId="1">#REF!</definedName>
    <definedName name="__pr61" localSheetId="0">#REF!</definedName>
    <definedName name="__pr61">#REF!</definedName>
    <definedName name="__pr62" localSheetId="1">#REF!</definedName>
    <definedName name="__pr62" localSheetId="0">#REF!</definedName>
    <definedName name="__pr62">#REF!</definedName>
    <definedName name="__pr63" localSheetId="1">#REF!</definedName>
    <definedName name="__pr63" localSheetId="0">#REF!</definedName>
    <definedName name="__pr63">#REF!</definedName>
    <definedName name="__pr64" localSheetId="1">#REF!</definedName>
    <definedName name="__pr64" localSheetId="0">#REF!</definedName>
    <definedName name="__pr64">#REF!</definedName>
    <definedName name="__pr65" localSheetId="1">#REF!</definedName>
    <definedName name="__pr65" localSheetId="0">#REF!</definedName>
    <definedName name="__pr65">#REF!</definedName>
    <definedName name="__pr66" localSheetId="1">#REF!</definedName>
    <definedName name="__pr66" localSheetId="0">#REF!</definedName>
    <definedName name="__pr66">#REF!</definedName>
    <definedName name="__pr67" localSheetId="1">#REF!</definedName>
    <definedName name="__pr67" localSheetId="0">#REF!</definedName>
    <definedName name="__pr67">#REF!</definedName>
    <definedName name="__pr68" localSheetId="1">#REF!</definedName>
    <definedName name="__pr68" localSheetId="0">#REF!</definedName>
    <definedName name="__pr68">#REF!</definedName>
    <definedName name="__pr69" localSheetId="1">#REF!</definedName>
    <definedName name="__pr69" localSheetId="0">#REF!</definedName>
    <definedName name="__pr69">#REF!</definedName>
    <definedName name="__pr70" localSheetId="1">#REF!</definedName>
    <definedName name="__pr70" localSheetId="0">#REF!</definedName>
    <definedName name="__pr70">#REF!</definedName>
    <definedName name="__pr71" localSheetId="1">#REF!</definedName>
    <definedName name="__pr71" localSheetId="0">#REF!</definedName>
    <definedName name="__pr71">#REF!</definedName>
    <definedName name="__pr72" localSheetId="1">#REF!</definedName>
    <definedName name="__pr72" localSheetId="0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1">#REF!</definedName>
    <definedName name="__ref4" localSheetId="0">#REF!</definedName>
    <definedName name="__ref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 localSheetId="0">#REF!</definedName>
    <definedName name="__SBC1">#REF!</definedName>
    <definedName name="__SBC3" localSheetId="1">#REF!</definedName>
    <definedName name="__SBC3" localSheetId="0">#REF!</definedName>
    <definedName name="__SBC3">#REF!</definedName>
    <definedName name="__SBC5" localSheetId="1">#REF!</definedName>
    <definedName name="__SBC5" localSheetId="0">#REF!</definedName>
    <definedName name="__SBC5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 localSheetId="1">#REF!</definedName>
    <definedName name="__TOP1" localSheetId="0">#REF!</definedName>
    <definedName name="__TOP1">#REF!</definedName>
    <definedName name="__TOP10" localSheetId="1">#REF!</definedName>
    <definedName name="__TOP10" localSheetId="0">#REF!</definedName>
    <definedName name="__TOP10">#REF!</definedName>
    <definedName name="__TOP2" localSheetId="1">#REF!</definedName>
    <definedName name="__TOP2" localSheetId="0">#REF!</definedName>
    <definedName name="__TOP2">#REF!</definedName>
    <definedName name="__TOP3" localSheetId="1">#REF!</definedName>
    <definedName name="__TOP3" localSheetId="0">#REF!</definedName>
    <definedName name="__TOP3">#REF!</definedName>
    <definedName name="__TOP4" localSheetId="1">#REF!</definedName>
    <definedName name="__TOP4" localSheetId="0">#REF!</definedName>
    <definedName name="__TOP4">#REF!</definedName>
    <definedName name="__TOP5" localSheetId="1">#REF!</definedName>
    <definedName name="__TOP5" localSheetId="0">#REF!</definedName>
    <definedName name="__TOP5">#REF!</definedName>
    <definedName name="__TOP6" localSheetId="1">#REF!</definedName>
    <definedName name="__TOP6" localSheetId="0">#REF!</definedName>
    <definedName name="__TOP6">#REF!</definedName>
    <definedName name="__TOP7" localSheetId="1">#REF!</definedName>
    <definedName name="__TOP7" localSheetId="0">#REF!</definedName>
    <definedName name="__TOP7">#REF!</definedName>
    <definedName name="__TOP8" localSheetId="1">#REF!</definedName>
    <definedName name="__TOP8" localSheetId="0">#REF!</definedName>
    <definedName name="__TOP8">#REF!</definedName>
    <definedName name="__TOP9" localSheetId="1">#REF!</definedName>
    <definedName name="__TOP9" localSheetId="0">#REF!</definedName>
    <definedName name="__TOP9">#REF!</definedName>
    <definedName name="__TOT1" localSheetId="1">#REF!</definedName>
    <definedName name="__TOT1" localSheetId="0">#REF!</definedName>
    <definedName name="__TOT1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1">#REF!</definedName>
    <definedName name="__VEX1" localSheetId="0">#REF!</definedName>
    <definedName name="__VEX1">#REF!</definedName>
    <definedName name="__VFA1" localSheetId="1">#REF!</definedName>
    <definedName name="__VFA1" localSheetId="0">#REF!</definedName>
    <definedName name="__VFA1">#REF!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1">#REF!</definedName>
    <definedName name="__VIT1" localSheetId="0">#REF!</definedName>
    <definedName name="__VIT1">#REF!</definedName>
    <definedName name="__VPR1" localSheetId="1">#REF!</definedName>
    <definedName name="__VPR1" localSheetId="0">#REF!</definedName>
    <definedName name="__VPR1">#REF!</definedName>
    <definedName name="__VPR2" localSheetId="1">#REF!</definedName>
    <definedName name="__VPR2" localSheetId="0">#REF!</definedName>
    <definedName name="__VPR2">#REF!</definedName>
    <definedName name="__VRP1" localSheetId="1">#REF!</definedName>
    <definedName name="__VRP1" localSheetId="0">#REF!</definedName>
    <definedName name="__VRP1">#REF!</definedName>
    <definedName name="__VSM1" localSheetId="1">#REF!</definedName>
    <definedName name="__VSM1" localSheetId="0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1">[7]EST2!#REF!</definedName>
    <definedName name="_02_DER_K13_000_–_K13_650">[8]EST2!#REF!</definedName>
    <definedName name="_02_DER_K15_700_–_K16_100" localSheetId="1">[7]EST2!#REF!</definedName>
    <definedName name="_02_DER_K15_700_–_K16_100">[8]EST2!#REF!</definedName>
    <definedName name="_03_K15_140_–_K20_540" localSheetId="1">[7]EST2!#REF!</definedName>
    <definedName name="_03_K15_140_–_K20_540">[8]EST2!#REF!</definedName>
    <definedName name="_04" localSheetId="1">[7]EST2!#REF!</definedName>
    <definedName name="_04">[8]EST2!#REF!</definedName>
    <definedName name="_05_DER_K35_250_–_K35_605.41" localSheetId="1">[7]EST2!#REF!</definedName>
    <definedName name="_05_DER_K35_250_–_K35_605.41">[8]EST2!#REF!</definedName>
    <definedName name="_05_IZQ_K25_695_–_K35_327.62" localSheetId="1">[7]EST2!#REF!</definedName>
    <definedName name="_05_IZQ_K25_695_–_K35_327.62">[8]EST2!#REF!</definedName>
    <definedName name="_05_IZQ_K35_420_–_K36_462.29" localSheetId="1">[7]EST2!#REF!</definedName>
    <definedName name="_05_IZQ_K35_420_–_K36_462.29">[8]EST2!#REF!</definedName>
    <definedName name="_06_K41_785.67_–_K48_083.55" localSheetId="1">[7]EST2!#REF!</definedName>
    <definedName name="_06_K41_785.67_–_K48_083.55">[8]EST2!#REF!</definedName>
    <definedName name="_07_DER_K48_000_–_K49_563.19" localSheetId="1">[7]EST2!#REF!</definedName>
    <definedName name="_07_DER_K48_000_–_K49_563.19">[8]EST2!#REF!</definedName>
    <definedName name="_07_IZQ_K49_320_–_K52_112.74" localSheetId="1">[7]EST2!#REF!</definedName>
    <definedName name="_07_IZQ_K49_320_–_K52_112.74">[8]EST2!#REF!</definedName>
    <definedName name="_08_DER_K57_040_–_K61_476.50" localSheetId="1">[7]EST2!#REF!</definedName>
    <definedName name="_08_DER_K57_040_–_K61_476.50">[8]EST2!#REF!</definedName>
    <definedName name="_08_IZQ_K52_300_–_K57_577.97" localSheetId="1">[7]EST2!#REF!</definedName>
    <definedName name="_08_IZQ_K52_300_–_K57_577.97">[8]EST2!#REF!</definedName>
    <definedName name="_08_K24_723__A_K55_717.28" localSheetId="1">[7]EST2!#REF!</definedName>
    <definedName name="_08_K24_723__A_K55_717.28">[8]EST2!#REF!</definedName>
    <definedName name="_09_K61_520_A_K61_144" localSheetId="1">[7]EST2!#REF!</definedName>
    <definedName name="_09_K61_520_A_K61_144">[8]EST2!#REF!</definedName>
    <definedName name="_1" localSheetId="1">#REF!</definedName>
    <definedName name="_1" localSheetId="0">#REF!</definedName>
    <definedName name="_1">#REF!</definedName>
    <definedName name="_1_25" localSheetId="1">#REF!</definedName>
    <definedName name="_1_25" localSheetId="0">#REF!</definedName>
    <definedName name="_1_25">#REF!</definedName>
    <definedName name="_10_PR64_500_–_PR_69_541.49" localSheetId="1">[7]EST2!#REF!</definedName>
    <definedName name="_10_PR64_500_–_PR_69_541.49">[8]EST2!#REF!</definedName>
    <definedName name="_116B" localSheetId="1">#REF!</definedName>
    <definedName name="_116B" localSheetId="0">#REF!</definedName>
    <definedName name="_116B">#REF!</definedName>
    <definedName name="_117A" localSheetId="1">#REF!</definedName>
    <definedName name="_117A" localSheetId="0">#REF!</definedName>
    <definedName name="_117A">#REF!</definedName>
    <definedName name="_117B" localSheetId="1">#REF!</definedName>
    <definedName name="_117B" localSheetId="0">#REF!</definedName>
    <definedName name="_117B">#REF!</definedName>
    <definedName name="_120A" localSheetId="1">#REF!</definedName>
    <definedName name="_120A" localSheetId="0">#REF!</definedName>
    <definedName name="_120A">#REF!</definedName>
    <definedName name="_120B" localSheetId="1">#REF!</definedName>
    <definedName name="_120B" localSheetId="0">#REF!</definedName>
    <definedName name="_120B">#REF!</definedName>
    <definedName name="_121A" localSheetId="1">#REF!</definedName>
    <definedName name="_121A" localSheetId="0">#REF!</definedName>
    <definedName name="_121A">#REF!</definedName>
    <definedName name="_121B" localSheetId="1">#REF!</definedName>
    <definedName name="_121B" localSheetId="0">#REF!</definedName>
    <definedName name="_121B">#REF!</definedName>
    <definedName name="_122A" localSheetId="1">#REF!</definedName>
    <definedName name="_122A" localSheetId="0">#REF!</definedName>
    <definedName name="_122A">#REF!</definedName>
    <definedName name="_122B" localSheetId="1">#REF!</definedName>
    <definedName name="_122B" localSheetId="0">#REF!</definedName>
    <definedName name="_122B">#REF!</definedName>
    <definedName name="_123A" localSheetId="1">#REF!</definedName>
    <definedName name="_123A" localSheetId="0">#REF!</definedName>
    <definedName name="_123A">#REF!</definedName>
    <definedName name="_123B" localSheetId="1">#REF!</definedName>
    <definedName name="_123B" localSheetId="0">#REF!</definedName>
    <definedName name="_123B">#REF!</definedName>
    <definedName name="_124A" localSheetId="1">#REF!</definedName>
    <definedName name="_124A" localSheetId="0">#REF!</definedName>
    <definedName name="_124A">#REF!</definedName>
    <definedName name="_124B" localSheetId="1">#REF!</definedName>
    <definedName name="_124B" localSheetId="0">#REF!</definedName>
    <definedName name="_124B">#REF!</definedName>
    <definedName name="_125A" localSheetId="1">#REF!</definedName>
    <definedName name="_125A" localSheetId="0">#REF!</definedName>
    <definedName name="_125A">#REF!</definedName>
    <definedName name="_125B" localSheetId="1">#REF!</definedName>
    <definedName name="_125B" localSheetId="0">#REF!</definedName>
    <definedName name="_125B">#REF!</definedName>
    <definedName name="_126A" localSheetId="1">#REF!</definedName>
    <definedName name="_126A" localSheetId="0">#REF!</definedName>
    <definedName name="_126A">#REF!</definedName>
    <definedName name="_126B" localSheetId="1">#REF!</definedName>
    <definedName name="_126B" localSheetId="0">#REF!</definedName>
    <definedName name="_126B">#REF!</definedName>
    <definedName name="_130A" localSheetId="1">#REF!</definedName>
    <definedName name="_130A" localSheetId="0">#REF!</definedName>
    <definedName name="_130A">#REF!</definedName>
    <definedName name="_130B" localSheetId="1">#REF!</definedName>
    <definedName name="_130B" localSheetId="0">#REF!</definedName>
    <definedName name="_130B">#REF!</definedName>
    <definedName name="_131A" localSheetId="1">#REF!</definedName>
    <definedName name="_131A" localSheetId="0">#REF!</definedName>
    <definedName name="_131A">#REF!</definedName>
    <definedName name="_131B" localSheetId="1">#REF!</definedName>
    <definedName name="_131B" localSheetId="0">#REF!</definedName>
    <definedName name="_131B">#REF!</definedName>
    <definedName name="_132A" localSheetId="1">#REF!</definedName>
    <definedName name="_132A" localSheetId="0">#REF!</definedName>
    <definedName name="_132A">#REF!</definedName>
    <definedName name="_132B" localSheetId="1">#REF!</definedName>
    <definedName name="_132B" localSheetId="0">#REF!</definedName>
    <definedName name="_132B">#REF!</definedName>
    <definedName name="_133A" localSheetId="1">#REF!</definedName>
    <definedName name="_133A" localSheetId="0">#REF!</definedName>
    <definedName name="_133A">#REF!</definedName>
    <definedName name="_133B" localSheetId="1">#REF!</definedName>
    <definedName name="_133B" localSheetId="0">#REF!</definedName>
    <definedName name="_133B">#REF!</definedName>
    <definedName name="_134A" localSheetId="1">#REF!</definedName>
    <definedName name="_134A" localSheetId="0">#REF!</definedName>
    <definedName name="_134A">#REF!</definedName>
    <definedName name="_134B" localSheetId="1">#REF!</definedName>
    <definedName name="_134B" localSheetId="0">#REF!</definedName>
    <definedName name="_134B">#REF!</definedName>
    <definedName name="_150A" localSheetId="1">#REF!</definedName>
    <definedName name="_150A" localSheetId="0">#REF!</definedName>
    <definedName name="_150A">#REF!</definedName>
    <definedName name="_150B" localSheetId="1">#REF!</definedName>
    <definedName name="_150B" localSheetId="0">#REF!</definedName>
    <definedName name="_150B">#REF!</definedName>
    <definedName name="_151A" localSheetId="1">#REF!</definedName>
    <definedName name="_151A" localSheetId="0">#REF!</definedName>
    <definedName name="_151A">#REF!</definedName>
    <definedName name="_151B" localSheetId="1">#REF!</definedName>
    <definedName name="_151B" localSheetId="0">#REF!</definedName>
    <definedName name="_151B">#REF!</definedName>
    <definedName name="_152A" localSheetId="1">#REF!</definedName>
    <definedName name="_152A" localSheetId="0">#REF!</definedName>
    <definedName name="_152A">#REF!</definedName>
    <definedName name="_152B" localSheetId="1">#REF!</definedName>
    <definedName name="_152B" localSheetId="0">#REF!</definedName>
    <definedName name="_152B">#REF!</definedName>
    <definedName name="_153A" localSheetId="1">#REF!</definedName>
    <definedName name="_153A" localSheetId="0">#REF!</definedName>
    <definedName name="_153A">#REF!</definedName>
    <definedName name="_153B" localSheetId="1">#REF!</definedName>
    <definedName name="_153B" localSheetId="0">#REF!</definedName>
    <definedName name="_153B">#REF!</definedName>
    <definedName name="_154A" localSheetId="1">#REF!</definedName>
    <definedName name="_154A" localSheetId="0">#REF!</definedName>
    <definedName name="_154A">#REF!</definedName>
    <definedName name="_154B" localSheetId="1">#REF!</definedName>
    <definedName name="_154B" localSheetId="0">#REF!</definedName>
    <definedName name="_154B">#REF!</definedName>
    <definedName name="_160A" localSheetId="1">#REF!</definedName>
    <definedName name="_160A" localSheetId="0">#REF!</definedName>
    <definedName name="_160A">#REF!</definedName>
    <definedName name="_160B" localSheetId="1">#REF!</definedName>
    <definedName name="_160B" localSheetId="0">#REF!</definedName>
    <definedName name="_160B">#REF!</definedName>
    <definedName name="_161A" localSheetId="1">#REF!</definedName>
    <definedName name="_161A" localSheetId="0">#REF!</definedName>
    <definedName name="_161A">#REF!</definedName>
    <definedName name="_161B" localSheetId="1">#REF!</definedName>
    <definedName name="_161B" localSheetId="0">#REF!</definedName>
    <definedName name="_161B">#REF!</definedName>
    <definedName name="_162A" localSheetId="1">#REF!</definedName>
    <definedName name="_162A" localSheetId="0">#REF!</definedName>
    <definedName name="_162A">#REF!</definedName>
    <definedName name="_162B" localSheetId="1">#REF!</definedName>
    <definedName name="_162B" localSheetId="0">#REF!</definedName>
    <definedName name="_162B">#REF!</definedName>
    <definedName name="_163A" localSheetId="1">#REF!</definedName>
    <definedName name="_163A" localSheetId="0">#REF!</definedName>
    <definedName name="_163A">#REF!</definedName>
    <definedName name="_163B" localSheetId="1">#REF!</definedName>
    <definedName name="_163B" localSheetId="0">#REF!</definedName>
    <definedName name="_163B">#REF!</definedName>
    <definedName name="_164A" localSheetId="1">#REF!</definedName>
    <definedName name="_164A" localSheetId="0">#REF!</definedName>
    <definedName name="_164A">#REF!</definedName>
    <definedName name="_164B" localSheetId="1">#REF!</definedName>
    <definedName name="_164B" localSheetId="0">#REF!</definedName>
    <definedName name="_164B">#REF!</definedName>
    <definedName name="_165A" localSheetId="1">#REF!</definedName>
    <definedName name="_165A" localSheetId="0">#REF!</definedName>
    <definedName name="_165A">#REF!</definedName>
    <definedName name="_165B" localSheetId="1">#REF!</definedName>
    <definedName name="_165B" localSheetId="0">#REF!</definedName>
    <definedName name="_165B">#REF!</definedName>
    <definedName name="_166A" localSheetId="1">#REF!</definedName>
    <definedName name="_166A" localSheetId="0">#REF!</definedName>
    <definedName name="_166A">#REF!</definedName>
    <definedName name="_166B" localSheetId="1">#REF!</definedName>
    <definedName name="_166B" localSheetId="0">#REF!</definedName>
    <definedName name="_166B">#REF!</definedName>
    <definedName name="_167A" localSheetId="1">#REF!</definedName>
    <definedName name="_167A" localSheetId="0">#REF!</definedName>
    <definedName name="_167A">#REF!</definedName>
    <definedName name="_167B" localSheetId="1">#REF!</definedName>
    <definedName name="_167B" localSheetId="0">#REF!</definedName>
    <definedName name="_167B">#REF!</definedName>
    <definedName name="_170A" localSheetId="1">#REF!</definedName>
    <definedName name="_170A" localSheetId="0">#REF!</definedName>
    <definedName name="_170A">#REF!</definedName>
    <definedName name="_170B" localSheetId="1">#REF!</definedName>
    <definedName name="_170B" localSheetId="0">#REF!</definedName>
    <definedName name="_170B">#REF!</definedName>
    <definedName name="_171A" localSheetId="1">#REF!</definedName>
    <definedName name="_171A" localSheetId="0">#REF!</definedName>
    <definedName name="_171A">#REF!</definedName>
    <definedName name="_171B" localSheetId="1">#REF!</definedName>
    <definedName name="_171B" localSheetId="0">#REF!</definedName>
    <definedName name="_171B">#REF!</definedName>
    <definedName name="_172A" localSheetId="1">#REF!</definedName>
    <definedName name="_172A" localSheetId="0">#REF!</definedName>
    <definedName name="_172A">#REF!</definedName>
    <definedName name="_172B" localSheetId="1">#REF!</definedName>
    <definedName name="_172B" localSheetId="0">#REF!</definedName>
    <definedName name="_172B">#REF!</definedName>
    <definedName name="_173A" localSheetId="1">#REF!</definedName>
    <definedName name="_173A" localSheetId="0">#REF!</definedName>
    <definedName name="_173A">#REF!</definedName>
    <definedName name="_173B" localSheetId="1">#REF!</definedName>
    <definedName name="_173B" localSheetId="0">#REF!</definedName>
    <definedName name="_173B">#REF!</definedName>
    <definedName name="_174A" localSheetId="1">#REF!</definedName>
    <definedName name="_174A" localSheetId="0">#REF!</definedName>
    <definedName name="_174A">#REF!</definedName>
    <definedName name="_174B" localSheetId="1">#REF!</definedName>
    <definedName name="_174B" localSheetId="0">#REF!</definedName>
    <definedName name="_174B">#REF!</definedName>
    <definedName name="_175A" localSheetId="1">#REF!</definedName>
    <definedName name="_175A" localSheetId="0">#REF!</definedName>
    <definedName name="_175A">#REF!</definedName>
    <definedName name="_175B" localSheetId="1">#REF!</definedName>
    <definedName name="_175B" localSheetId="0">#REF!</definedName>
    <definedName name="_175B">#REF!</definedName>
    <definedName name="_18_Dic" localSheetId="1">#REF!</definedName>
    <definedName name="_18_Dic" localSheetId="0">#REF!</definedName>
    <definedName name="_18_Dic">#REF!</definedName>
    <definedName name="_180A" localSheetId="1">#REF!</definedName>
    <definedName name="_180A" localSheetId="0">#REF!</definedName>
    <definedName name="_180A">#REF!</definedName>
    <definedName name="_180B" localSheetId="1">#REF!</definedName>
    <definedName name="_180B" localSheetId="0">#REF!</definedName>
    <definedName name="_180B">#REF!</definedName>
    <definedName name="_181A" localSheetId="1">#REF!</definedName>
    <definedName name="_181A" localSheetId="0">#REF!</definedName>
    <definedName name="_181A">#REF!</definedName>
    <definedName name="_181B" localSheetId="1">#REF!</definedName>
    <definedName name="_181B" localSheetId="0">#REF!</definedName>
    <definedName name="_181B">#REF!</definedName>
    <definedName name="_182A" localSheetId="1">#REF!</definedName>
    <definedName name="_182A" localSheetId="0">#REF!</definedName>
    <definedName name="_182A">#REF!</definedName>
    <definedName name="_182B" localSheetId="1">#REF!</definedName>
    <definedName name="_182B" localSheetId="0">#REF!</definedName>
    <definedName name="_182B">#REF!</definedName>
    <definedName name="_183A" localSheetId="1">#REF!</definedName>
    <definedName name="_183A" localSheetId="0">#REF!</definedName>
    <definedName name="_183A">#REF!</definedName>
    <definedName name="_183B" localSheetId="1">#REF!</definedName>
    <definedName name="_183B" localSheetId="0">#REF!</definedName>
    <definedName name="_183B">#REF!</definedName>
    <definedName name="_184A" localSheetId="1">#REF!</definedName>
    <definedName name="_184A" localSheetId="0">#REF!</definedName>
    <definedName name="_184A">#REF!</definedName>
    <definedName name="_184B" localSheetId="1">#REF!</definedName>
    <definedName name="_184B" localSheetId="0">#REF!</definedName>
    <definedName name="_184B">#REF!</definedName>
    <definedName name="_185A" localSheetId="1">#REF!</definedName>
    <definedName name="_185A" localSheetId="0">#REF!</definedName>
    <definedName name="_185A">#REF!</definedName>
    <definedName name="_185B" localSheetId="1">#REF!</definedName>
    <definedName name="_185B" localSheetId="0">#REF!</definedName>
    <definedName name="_185B">#REF!</definedName>
    <definedName name="_190A" localSheetId="1">#REF!</definedName>
    <definedName name="_190A" localSheetId="0">#REF!</definedName>
    <definedName name="_190A">#REF!</definedName>
    <definedName name="_190B" localSheetId="1">#REF!</definedName>
    <definedName name="_190B" localSheetId="0">#REF!</definedName>
    <definedName name="_190B">#REF!</definedName>
    <definedName name="_191A" localSheetId="1">#REF!</definedName>
    <definedName name="_191A" localSheetId="0">#REF!</definedName>
    <definedName name="_191A">#REF!</definedName>
    <definedName name="_191B" localSheetId="1">#REF!</definedName>
    <definedName name="_191B" localSheetId="0">#REF!</definedName>
    <definedName name="_191B">#REF!</definedName>
    <definedName name="_192A" localSheetId="1">#REF!</definedName>
    <definedName name="_192A" localSheetId="0">#REF!</definedName>
    <definedName name="_192A">#REF!</definedName>
    <definedName name="_192B" localSheetId="1">#REF!</definedName>
    <definedName name="_192B" localSheetId="0">#REF!</definedName>
    <definedName name="_192B">#REF!</definedName>
    <definedName name="_193A" localSheetId="1">#REF!</definedName>
    <definedName name="_193A" localSheetId="0">#REF!</definedName>
    <definedName name="_193A">#REF!</definedName>
    <definedName name="_193B" localSheetId="1">#REF!</definedName>
    <definedName name="_193B" localSheetId="0">#REF!</definedName>
    <definedName name="_193B">#REF!</definedName>
    <definedName name="_194A" localSheetId="1">#REF!</definedName>
    <definedName name="_194A" localSheetId="0">#REF!</definedName>
    <definedName name="_194A">#REF!</definedName>
    <definedName name="_194B" localSheetId="1">#REF!</definedName>
    <definedName name="_194B" localSheetId="0">#REF!</definedName>
    <definedName name="_194B">#REF!</definedName>
    <definedName name="_195A" localSheetId="1">#REF!</definedName>
    <definedName name="_195A" localSheetId="0">#REF!</definedName>
    <definedName name="_195A">#REF!</definedName>
    <definedName name="_195B" localSheetId="1">#REF!</definedName>
    <definedName name="_195B" localSheetId="0">#REF!</definedName>
    <definedName name="_195B">#REF!</definedName>
    <definedName name="_196A" localSheetId="1">#REF!</definedName>
    <definedName name="_196A" localSheetId="0">#REF!</definedName>
    <definedName name="_196A">#REF!</definedName>
    <definedName name="_196B" localSheetId="1">#REF!</definedName>
    <definedName name="_196B" localSheetId="0">#REF!</definedName>
    <definedName name="_196B">#REF!</definedName>
    <definedName name="_197A" localSheetId="1">#REF!</definedName>
    <definedName name="_197A" localSheetId="0">#REF!</definedName>
    <definedName name="_197A">#REF!</definedName>
    <definedName name="_197B" localSheetId="1">#REF!</definedName>
    <definedName name="_197B" localSheetId="0">#REF!</definedName>
    <definedName name="_197B">#REF!</definedName>
    <definedName name="_1ane_o10" localSheetId="1">#REF!</definedName>
    <definedName name="_1ane_o10" localSheetId="0">#REF!</definedName>
    <definedName name="_1ane_o10">#REF!</definedName>
    <definedName name="_2_5__TOTAL_DE_MATERIALES_A_EXPORTAR" localSheetId="1">#REF!</definedName>
    <definedName name="_2_5__TOTAL_DE_MATERIALES_A_EXPORTAR" localSheetId="0">#REF!</definedName>
    <definedName name="_2_5__TOTAL_DE_MATERIALES_A_EXPORTAR">#REF!</definedName>
    <definedName name="_200A" localSheetId="1">#REF!</definedName>
    <definedName name="_200A" localSheetId="0">#REF!</definedName>
    <definedName name="_200A">#REF!</definedName>
    <definedName name="_200B" localSheetId="1">#REF!</definedName>
    <definedName name="_200B" localSheetId="0">#REF!</definedName>
    <definedName name="_200B">#REF!</definedName>
    <definedName name="_201A" localSheetId="1">#REF!</definedName>
    <definedName name="_201A" localSheetId="0">#REF!</definedName>
    <definedName name="_201A">#REF!</definedName>
    <definedName name="_201B" localSheetId="1">#REF!</definedName>
    <definedName name="_201B" localSheetId="0">#REF!</definedName>
    <definedName name="_201B">#REF!</definedName>
    <definedName name="_202A" localSheetId="1">#REF!</definedName>
    <definedName name="_202A" localSheetId="0">#REF!</definedName>
    <definedName name="_202A">#REF!</definedName>
    <definedName name="_202B" localSheetId="1">#REF!</definedName>
    <definedName name="_202B" localSheetId="0">#REF!</definedName>
    <definedName name="_202B">#REF!</definedName>
    <definedName name="_203A" localSheetId="1">#REF!</definedName>
    <definedName name="_203A" localSheetId="0">#REF!</definedName>
    <definedName name="_203A">#REF!</definedName>
    <definedName name="_203B" localSheetId="1">#REF!</definedName>
    <definedName name="_203B" localSheetId="0">#REF!</definedName>
    <definedName name="_203B">#REF!</definedName>
    <definedName name="_204A" localSheetId="1">#REF!</definedName>
    <definedName name="_204A" localSheetId="0">#REF!</definedName>
    <definedName name="_204A">#REF!</definedName>
    <definedName name="_204B" localSheetId="1">#REF!</definedName>
    <definedName name="_204B" localSheetId="0">#REF!</definedName>
    <definedName name="_204B">#REF!</definedName>
    <definedName name="_205A" localSheetId="1">#REF!</definedName>
    <definedName name="_205A" localSheetId="0">#REF!</definedName>
    <definedName name="_205A">#REF!</definedName>
    <definedName name="_205B" localSheetId="1">#REF!</definedName>
    <definedName name="_205B" localSheetId="0">#REF!</definedName>
    <definedName name="_205B">#REF!</definedName>
    <definedName name="_210A" localSheetId="1">#REF!</definedName>
    <definedName name="_210A" localSheetId="0">#REF!</definedName>
    <definedName name="_210A">#REF!</definedName>
    <definedName name="_210B" localSheetId="1">#REF!</definedName>
    <definedName name="_210B" localSheetId="0">#REF!</definedName>
    <definedName name="_210B">#REF!</definedName>
    <definedName name="_211A" localSheetId="1">#REF!</definedName>
    <definedName name="_211A" localSheetId="0">#REF!</definedName>
    <definedName name="_211A">#REF!</definedName>
    <definedName name="_211B" localSheetId="1">#REF!</definedName>
    <definedName name="_211B" localSheetId="0">#REF!</definedName>
    <definedName name="_211B">#REF!</definedName>
    <definedName name="_212A" localSheetId="1">#REF!</definedName>
    <definedName name="_212A" localSheetId="0">#REF!</definedName>
    <definedName name="_212A">#REF!</definedName>
    <definedName name="_212B" localSheetId="1">#REF!</definedName>
    <definedName name="_212B" localSheetId="0">#REF!</definedName>
    <definedName name="_212B">#REF!</definedName>
    <definedName name="_213A" localSheetId="1">#REF!</definedName>
    <definedName name="_213A" localSheetId="0">#REF!</definedName>
    <definedName name="_213A">#REF!</definedName>
    <definedName name="_213B" localSheetId="1">#REF!</definedName>
    <definedName name="_213B" localSheetId="0">#REF!</definedName>
    <definedName name="_213B">#REF!</definedName>
    <definedName name="_214A" localSheetId="1">#REF!</definedName>
    <definedName name="_214A" localSheetId="0">#REF!</definedName>
    <definedName name="_214A">#REF!</definedName>
    <definedName name="_214B" localSheetId="1">#REF!</definedName>
    <definedName name="_214B" localSheetId="0">#REF!</definedName>
    <definedName name="_214B">#REF!</definedName>
    <definedName name="_215A" localSheetId="1">#REF!</definedName>
    <definedName name="_215A" localSheetId="0">#REF!</definedName>
    <definedName name="_215A">#REF!</definedName>
    <definedName name="_215B" localSheetId="1">#REF!</definedName>
    <definedName name="_215B" localSheetId="0">#REF!</definedName>
    <definedName name="_215B">#REF!</definedName>
    <definedName name="_216A" localSheetId="1">#REF!</definedName>
    <definedName name="_216A" localSheetId="0">#REF!</definedName>
    <definedName name="_216A">#REF!</definedName>
    <definedName name="_216B" localSheetId="1">#REF!</definedName>
    <definedName name="_216B" localSheetId="0">#REF!</definedName>
    <definedName name="_216B">#REF!</definedName>
    <definedName name="_217A" localSheetId="1">#REF!</definedName>
    <definedName name="_217A" localSheetId="0">#REF!</definedName>
    <definedName name="_217A">#REF!</definedName>
    <definedName name="_217B" localSheetId="1">#REF!</definedName>
    <definedName name="_217B" localSheetId="0">#REF!</definedName>
    <definedName name="_217B">#REF!</definedName>
    <definedName name="_220A" localSheetId="1">#REF!</definedName>
    <definedName name="_220A" localSheetId="0">#REF!</definedName>
    <definedName name="_220A">#REF!</definedName>
    <definedName name="_220B" localSheetId="1">#REF!</definedName>
    <definedName name="_220B" localSheetId="0">#REF!</definedName>
    <definedName name="_220B">#REF!</definedName>
    <definedName name="_221A" localSheetId="1">#REF!</definedName>
    <definedName name="_221A" localSheetId="0">#REF!</definedName>
    <definedName name="_221A">#REF!</definedName>
    <definedName name="_221B" localSheetId="1">#REF!</definedName>
    <definedName name="_221B" localSheetId="0">#REF!</definedName>
    <definedName name="_221B">#REF!</definedName>
    <definedName name="_222A" localSheetId="1">#REF!</definedName>
    <definedName name="_222A" localSheetId="0">#REF!</definedName>
    <definedName name="_222A">#REF!</definedName>
    <definedName name="_222B" localSheetId="1">#REF!</definedName>
    <definedName name="_222B" localSheetId="0">#REF!</definedName>
    <definedName name="_222B">#REF!</definedName>
    <definedName name="_223A" localSheetId="1">#REF!</definedName>
    <definedName name="_223A" localSheetId="0">#REF!</definedName>
    <definedName name="_223A">#REF!</definedName>
    <definedName name="_223B" localSheetId="1">#REF!</definedName>
    <definedName name="_223B" localSheetId="0">#REF!</definedName>
    <definedName name="_223B">#REF!</definedName>
    <definedName name="_224A" localSheetId="1">#REF!</definedName>
    <definedName name="_224A" localSheetId="0">#REF!</definedName>
    <definedName name="_224A">#REF!</definedName>
    <definedName name="_224B" localSheetId="1">#REF!</definedName>
    <definedName name="_224B" localSheetId="0">#REF!</definedName>
    <definedName name="_224B">#REF!</definedName>
    <definedName name="_240A" localSheetId="1">#REF!</definedName>
    <definedName name="_240A" localSheetId="0">#REF!</definedName>
    <definedName name="_240A">#REF!</definedName>
    <definedName name="_240B" localSheetId="1">#REF!</definedName>
    <definedName name="_240B" localSheetId="0">#REF!</definedName>
    <definedName name="_240B">#REF!</definedName>
    <definedName name="_241A" localSheetId="1">#REF!</definedName>
    <definedName name="_241A" localSheetId="0">#REF!</definedName>
    <definedName name="_241A">#REF!</definedName>
    <definedName name="_241B" localSheetId="1">#REF!</definedName>
    <definedName name="_241B" localSheetId="0">#REF!</definedName>
    <definedName name="_241B">#REF!</definedName>
    <definedName name="_242A" localSheetId="1">#REF!</definedName>
    <definedName name="_242A" localSheetId="0">#REF!</definedName>
    <definedName name="_242A">#REF!</definedName>
    <definedName name="_242B" localSheetId="1">#REF!</definedName>
    <definedName name="_242B" localSheetId="0">#REF!</definedName>
    <definedName name="_242B">#REF!</definedName>
    <definedName name="_243A" localSheetId="1">#REF!</definedName>
    <definedName name="_243A" localSheetId="0">#REF!</definedName>
    <definedName name="_243A">#REF!</definedName>
    <definedName name="_243B" localSheetId="1">#REF!</definedName>
    <definedName name="_243B" localSheetId="0">#REF!</definedName>
    <definedName name="_243B">#REF!</definedName>
    <definedName name="_244A" localSheetId="1">#REF!</definedName>
    <definedName name="_244A" localSheetId="0">#REF!</definedName>
    <definedName name="_244A">#REF!</definedName>
    <definedName name="_244B" localSheetId="1">#REF!</definedName>
    <definedName name="_244B" localSheetId="0">#REF!</definedName>
    <definedName name="_244B">#REF!</definedName>
    <definedName name="_250A" localSheetId="1">#REF!</definedName>
    <definedName name="_250A" localSheetId="0">#REF!</definedName>
    <definedName name="_250A">#REF!</definedName>
    <definedName name="_250B" localSheetId="1">#REF!</definedName>
    <definedName name="_250B" localSheetId="0">#REF!</definedName>
    <definedName name="_250B">#REF!</definedName>
    <definedName name="_251A" localSheetId="1">#REF!</definedName>
    <definedName name="_251A" localSheetId="0">#REF!</definedName>
    <definedName name="_251A">#REF!</definedName>
    <definedName name="_251B" localSheetId="1">#REF!</definedName>
    <definedName name="_251B" localSheetId="0">#REF!</definedName>
    <definedName name="_251B">#REF!</definedName>
    <definedName name="_252A" localSheetId="1">#REF!</definedName>
    <definedName name="_252A" localSheetId="0">#REF!</definedName>
    <definedName name="_252A">#REF!</definedName>
    <definedName name="_252B" localSheetId="1">#REF!</definedName>
    <definedName name="_252B" localSheetId="0">#REF!</definedName>
    <definedName name="_252B">#REF!</definedName>
    <definedName name="_253A" localSheetId="1">#REF!</definedName>
    <definedName name="_253A" localSheetId="0">#REF!</definedName>
    <definedName name="_253A">#REF!</definedName>
    <definedName name="_253B" localSheetId="1">#REF!</definedName>
    <definedName name="_253B" localSheetId="0">#REF!</definedName>
    <definedName name="_253B">#REF!</definedName>
    <definedName name="_254A" localSheetId="1">#REF!</definedName>
    <definedName name="_254A" localSheetId="0">#REF!</definedName>
    <definedName name="_254A">#REF!</definedName>
    <definedName name="_254B" localSheetId="1">#REF!</definedName>
    <definedName name="_254B" localSheetId="0">#REF!</definedName>
    <definedName name="_254B">#REF!</definedName>
    <definedName name="_255A" localSheetId="1">#REF!</definedName>
    <definedName name="_255A" localSheetId="0">#REF!</definedName>
    <definedName name="_255A">#REF!</definedName>
    <definedName name="_255B" localSheetId="1">#REF!</definedName>
    <definedName name="_255B" localSheetId="0">#REF!</definedName>
    <definedName name="_255B">#REF!</definedName>
    <definedName name="_260A" localSheetId="1">#REF!</definedName>
    <definedName name="_260A" localSheetId="0">#REF!</definedName>
    <definedName name="_260A">#REF!</definedName>
    <definedName name="_260B" localSheetId="1">#REF!</definedName>
    <definedName name="_260B" localSheetId="0">#REF!</definedName>
    <definedName name="_260B">#REF!</definedName>
    <definedName name="_261A" localSheetId="1">#REF!</definedName>
    <definedName name="_261A" localSheetId="0">#REF!</definedName>
    <definedName name="_261A">#REF!</definedName>
    <definedName name="_261B" localSheetId="1">#REF!</definedName>
    <definedName name="_261B" localSheetId="0">#REF!</definedName>
    <definedName name="_261B">#REF!</definedName>
    <definedName name="_262A" localSheetId="1">#REF!</definedName>
    <definedName name="_262A" localSheetId="0">#REF!</definedName>
    <definedName name="_262A">#REF!</definedName>
    <definedName name="_262B" localSheetId="1">#REF!</definedName>
    <definedName name="_262B" localSheetId="0">#REF!</definedName>
    <definedName name="_262B">#REF!</definedName>
    <definedName name="_263A" localSheetId="1">#REF!</definedName>
    <definedName name="_263A" localSheetId="0">#REF!</definedName>
    <definedName name="_263A">#REF!</definedName>
    <definedName name="_263B" localSheetId="1">#REF!</definedName>
    <definedName name="_263B" localSheetId="0">#REF!</definedName>
    <definedName name="_263B">#REF!</definedName>
    <definedName name="_264A" localSheetId="1">#REF!</definedName>
    <definedName name="_264A" localSheetId="0">#REF!</definedName>
    <definedName name="_264A">#REF!</definedName>
    <definedName name="_264B" localSheetId="1">#REF!</definedName>
    <definedName name="_264B" localSheetId="0">#REF!</definedName>
    <definedName name="_264B">#REF!</definedName>
    <definedName name="_265A" localSheetId="1">#REF!</definedName>
    <definedName name="_265A" localSheetId="0">#REF!</definedName>
    <definedName name="_265A">#REF!</definedName>
    <definedName name="_265B" localSheetId="1">#REF!</definedName>
    <definedName name="_265B" localSheetId="0">#REF!</definedName>
    <definedName name="_265B">#REF!</definedName>
    <definedName name="_266A" localSheetId="1">#REF!</definedName>
    <definedName name="_266A" localSheetId="0">#REF!</definedName>
    <definedName name="_266A">#REF!</definedName>
    <definedName name="_266B" localSheetId="1">#REF!</definedName>
    <definedName name="_266B" localSheetId="0">#REF!</definedName>
    <definedName name="_266B">#REF!</definedName>
    <definedName name="_270A" localSheetId="1">#REF!</definedName>
    <definedName name="_270A" localSheetId="0">#REF!</definedName>
    <definedName name="_270A">#REF!</definedName>
    <definedName name="_270B" localSheetId="1">#REF!</definedName>
    <definedName name="_270B" localSheetId="0">#REF!</definedName>
    <definedName name="_270B">#REF!</definedName>
    <definedName name="_271A" localSheetId="1">#REF!</definedName>
    <definedName name="_271A" localSheetId="0">#REF!</definedName>
    <definedName name="_271A">#REF!</definedName>
    <definedName name="_271B" localSheetId="1">#REF!</definedName>
    <definedName name="_271B" localSheetId="0">#REF!</definedName>
    <definedName name="_271B">#REF!</definedName>
    <definedName name="_272A" localSheetId="1">#REF!</definedName>
    <definedName name="_272A" localSheetId="0">#REF!</definedName>
    <definedName name="_272A">#REF!</definedName>
    <definedName name="_272B" localSheetId="1">#REF!</definedName>
    <definedName name="_272B" localSheetId="0">#REF!</definedName>
    <definedName name="_272B">#REF!</definedName>
    <definedName name="_273A" localSheetId="1">#REF!</definedName>
    <definedName name="_273A" localSheetId="0">#REF!</definedName>
    <definedName name="_273A">#REF!</definedName>
    <definedName name="_273B" localSheetId="1">#REF!</definedName>
    <definedName name="_273B" localSheetId="0">#REF!</definedName>
    <definedName name="_273B">#REF!</definedName>
    <definedName name="_274A" localSheetId="1">#REF!</definedName>
    <definedName name="_274A" localSheetId="0">#REF!</definedName>
    <definedName name="_274A">#REF!</definedName>
    <definedName name="_274B" localSheetId="1">#REF!</definedName>
    <definedName name="_274B" localSheetId="0">#REF!</definedName>
    <definedName name="_274B">#REF!</definedName>
    <definedName name="_275A" localSheetId="1">#REF!</definedName>
    <definedName name="_275A" localSheetId="0">#REF!</definedName>
    <definedName name="_275A">#REF!</definedName>
    <definedName name="_275B" localSheetId="1">#REF!</definedName>
    <definedName name="_275B" localSheetId="0">#REF!</definedName>
    <definedName name="_275B">#REF!</definedName>
    <definedName name="_280A" localSheetId="1">#REF!</definedName>
    <definedName name="_280A" localSheetId="0">#REF!</definedName>
    <definedName name="_280A">#REF!</definedName>
    <definedName name="_280B" localSheetId="1">#REF!</definedName>
    <definedName name="_280B" localSheetId="0">#REF!</definedName>
    <definedName name="_280B">#REF!</definedName>
    <definedName name="_281A" localSheetId="1">#REF!</definedName>
    <definedName name="_281A" localSheetId="0">#REF!</definedName>
    <definedName name="_281A">#REF!</definedName>
    <definedName name="_281B" localSheetId="1">#REF!</definedName>
    <definedName name="_281B" localSheetId="0">#REF!</definedName>
    <definedName name="_281B">#REF!</definedName>
    <definedName name="_282A" localSheetId="1">#REF!</definedName>
    <definedName name="_282A" localSheetId="0">#REF!</definedName>
    <definedName name="_282A">#REF!</definedName>
    <definedName name="_282B" localSheetId="1">#REF!</definedName>
    <definedName name="_282B" localSheetId="0">#REF!</definedName>
    <definedName name="_282B">#REF!</definedName>
    <definedName name="_283A" localSheetId="1">#REF!</definedName>
    <definedName name="_283A" localSheetId="0">#REF!</definedName>
    <definedName name="_283A">#REF!</definedName>
    <definedName name="_283B" localSheetId="1">#REF!</definedName>
    <definedName name="_283B" localSheetId="0">#REF!</definedName>
    <definedName name="_283B">#REF!</definedName>
    <definedName name="_284A" localSheetId="1">#REF!</definedName>
    <definedName name="_284A" localSheetId="0">#REF!</definedName>
    <definedName name="_284A">#REF!</definedName>
    <definedName name="_284B" localSheetId="1">#REF!</definedName>
    <definedName name="_284B" localSheetId="0">#REF!</definedName>
    <definedName name="_284B">#REF!</definedName>
    <definedName name="_285A" localSheetId="1">#REF!</definedName>
    <definedName name="_285A" localSheetId="0">#REF!</definedName>
    <definedName name="_285A">#REF!</definedName>
    <definedName name="_285B" localSheetId="1">#REF!</definedName>
    <definedName name="_285B" localSheetId="0">#REF!</definedName>
    <definedName name="_285B">#REF!</definedName>
    <definedName name="_290A" localSheetId="1">#REF!</definedName>
    <definedName name="_290A" localSheetId="0">#REF!</definedName>
    <definedName name="_290A">#REF!</definedName>
    <definedName name="_290B" localSheetId="1">#REF!</definedName>
    <definedName name="_290B" localSheetId="0">#REF!</definedName>
    <definedName name="_290B">#REF!</definedName>
    <definedName name="_291A" localSheetId="1">#REF!</definedName>
    <definedName name="_291A" localSheetId="0">#REF!</definedName>
    <definedName name="_291A">#REF!</definedName>
    <definedName name="_291B" localSheetId="1">#REF!</definedName>
    <definedName name="_291B" localSheetId="0">#REF!</definedName>
    <definedName name="_291B">#REF!</definedName>
    <definedName name="_292A" localSheetId="1">#REF!</definedName>
    <definedName name="_292A" localSheetId="0">#REF!</definedName>
    <definedName name="_292A">#REF!</definedName>
    <definedName name="_292B" localSheetId="1">#REF!</definedName>
    <definedName name="_292B" localSheetId="0">#REF!</definedName>
    <definedName name="_292B">#REF!</definedName>
    <definedName name="_293A" localSheetId="1">#REF!</definedName>
    <definedName name="_293A" localSheetId="0">#REF!</definedName>
    <definedName name="_293A">#REF!</definedName>
    <definedName name="_293B" localSheetId="1">#REF!</definedName>
    <definedName name="_293B" localSheetId="0">#REF!</definedName>
    <definedName name="_293B">#REF!</definedName>
    <definedName name="_3ane_o10" localSheetId="1">#REF!</definedName>
    <definedName name="_3ane_o10" localSheetId="0">#REF!</definedName>
    <definedName name="_3ane_o10">#REF!</definedName>
    <definedName name="_4201A" localSheetId="1">#REF!</definedName>
    <definedName name="_4201A" localSheetId="0">#REF!</definedName>
    <definedName name="_4201A">#REF!</definedName>
    <definedName name="_4201B" localSheetId="1">#REF!</definedName>
    <definedName name="_4201B" localSheetId="0">#REF!</definedName>
    <definedName name="_4201B">#REF!</definedName>
    <definedName name="_4202A" localSheetId="1">#REF!</definedName>
    <definedName name="_4202A" localSheetId="0">#REF!</definedName>
    <definedName name="_4202A">#REF!</definedName>
    <definedName name="_4202B" localSheetId="1">#REF!</definedName>
    <definedName name="_4202B" localSheetId="0">#REF!</definedName>
    <definedName name="_4202B">#REF!</definedName>
    <definedName name="_4203A" localSheetId="1">#REF!</definedName>
    <definedName name="_4203A" localSheetId="0">#REF!</definedName>
    <definedName name="_4203A">#REF!</definedName>
    <definedName name="_4203B" localSheetId="1">#REF!</definedName>
    <definedName name="_4203B" localSheetId="0">#REF!</definedName>
    <definedName name="_4203B">#REF!</definedName>
    <definedName name="_4204A" localSheetId="1">#REF!</definedName>
    <definedName name="_4204A" localSheetId="0">#REF!</definedName>
    <definedName name="_4204A">#REF!</definedName>
    <definedName name="_4204B" localSheetId="1">#REF!</definedName>
    <definedName name="_4204B" localSheetId="0">#REF!</definedName>
    <definedName name="_4204B">#REF!</definedName>
    <definedName name="_4206A" localSheetId="1">#REF!</definedName>
    <definedName name="_4206A" localSheetId="0">#REF!</definedName>
    <definedName name="_4206A">#REF!</definedName>
    <definedName name="_4206B" localSheetId="1">#REF!</definedName>
    <definedName name="_4206B" localSheetId="0">#REF!</definedName>
    <definedName name="_4206B">#REF!</definedName>
    <definedName name="_4207A" localSheetId="1">#REF!</definedName>
    <definedName name="_4207A" localSheetId="0">#REF!</definedName>
    <definedName name="_4207A">#REF!</definedName>
    <definedName name="_4207B" localSheetId="1">#REF!</definedName>
    <definedName name="_4207B" localSheetId="0">#REF!</definedName>
    <definedName name="_4207B">#REF!</definedName>
    <definedName name="_4208A" localSheetId="1">#REF!</definedName>
    <definedName name="_4208A" localSheetId="0">#REF!</definedName>
    <definedName name="_4208A">#REF!</definedName>
    <definedName name="_4208B" localSheetId="1">#REF!</definedName>
    <definedName name="_4208B" localSheetId="0">#REF!</definedName>
    <definedName name="_4208B">#REF!</definedName>
    <definedName name="_4209A" localSheetId="1">#REF!</definedName>
    <definedName name="_4209A" localSheetId="0">#REF!</definedName>
    <definedName name="_4209A">#REF!</definedName>
    <definedName name="_4209B" localSheetId="1">#REF!</definedName>
    <definedName name="_4209B" localSheetId="0">#REF!</definedName>
    <definedName name="_4209B">#REF!</definedName>
    <definedName name="_4210A" localSheetId="1">#REF!</definedName>
    <definedName name="_4210A" localSheetId="0">#REF!</definedName>
    <definedName name="_4210A">#REF!</definedName>
    <definedName name="_4210B" localSheetId="1">#REF!</definedName>
    <definedName name="_4210B" localSheetId="0">#REF!</definedName>
    <definedName name="_4210B">#REF!</definedName>
    <definedName name="_4211A" localSheetId="1">#REF!</definedName>
    <definedName name="_4211A" localSheetId="0">#REF!</definedName>
    <definedName name="_4211A">#REF!</definedName>
    <definedName name="_4211B" localSheetId="1">#REF!</definedName>
    <definedName name="_4211B" localSheetId="0">#REF!</definedName>
    <definedName name="_4211B">#REF!</definedName>
    <definedName name="_4212A" localSheetId="1">#REF!</definedName>
    <definedName name="_4212A" localSheetId="0">#REF!</definedName>
    <definedName name="_4212A">#REF!</definedName>
    <definedName name="_4212B" localSheetId="1">#REF!</definedName>
    <definedName name="_4212B" localSheetId="0">#REF!</definedName>
    <definedName name="_4212B">#REF!</definedName>
    <definedName name="_4221A" localSheetId="1">#REF!</definedName>
    <definedName name="_4221A" localSheetId="0">#REF!</definedName>
    <definedName name="_4221A">#REF!</definedName>
    <definedName name="_4221B" localSheetId="1">#REF!</definedName>
    <definedName name="_4221B" localSheetId="0">#REF!</definedName>
    <definedName name="_4221B">#REF!</definedName>
    <definedName name="_4222A" localSheetId="1">#REF!</definedName>
    <definedName name="_4222A" localSheetId="0">#REF!</definedName>
    <definedName name="_4222A">#REF!</definedName>
    <definedName name="_4222B" localSheetId="1">#REF!</definedName>
    <definedName name="_4222B" localSheetId="0">#REF!</definedName>
    <definedName name="_4222B">#REF!</definedName>
    <definedName name="_4231A" localSheetId="1">#REF!</definedName>
    <definedName name="_4231A" localSheetId="0">#REF!</definedName>
    <definedName name="_4231A">#REF!</definedName>
    <definedName name="_4231B" localSheetId="1">#REF!</definedName>
    <definedName name="_4231B" localSheetId="0">#REF!</definedName>
    <definedName name="_4231B">#REF!</definedName>
    <definedName name="_4232A" localSheetId="1">#REF!</definedName>
    <definedName name="_4232A" localSheetId="0">#REF!</definedName>
    <definedName name="_4232A">#REF!</definedName>
    <definedName name="_4232B" localSheetId="1">#REF!</definedName>
    <definedName name="_4232B" localSheetId="0">#REF!</definedName>
    <definedName name="_4232B">#REF!</definedName>
    <definedName name="_4234A" localSheetId="1">#REF!</definedName>
    <definedName name="_4234A" localSheetId="0">#REF!</definedName>
    <definedName name="_4234A">#REF!</definedName>
    <definedName name="_4234B" localSheetId="1">#REF!</definedName>
    <definedName name="_4234B" localSheetId="0">#REF!</definedName>
    <definedName name="_4234B">#REF!</definedName>
    <definedName name="_4235A" localSheetId="1">#REF!</definedName>
    <definedName name="_4235A" localSheetId="0">#REF!</definedName>
    <definedName name="_4235A">#REF!</definedName>
    <definedName name="_4235B" localSheetId="1">#REF!</definedName>
    <definedName name="_4235B" localSheetId="0">#REF!</definedName>
    <definedName name="_4235B">#REF!</definedName>
    <definedName name="_4236A" localSheetId="1">#REF!</definedName>
    <definedName name="_4236A" localSheetId="0">#REF!</definedName>
    <definedName name="_4236A">#REF!</definedName>
    <definedName name="_4236B" localSheetId="1">#REF!</definedName>
    <definedName name="_4236B" localSheetId="0">#REF!</definedName>
    <definedName name="_4236B">#REF!</definedName>
    <definedName name="_4240A" localSheetId="1">#REF!</definedName>
    <definedName name="_4240A" localSheetId="0">#REF!</definedName>
    <definedName name="_4240A">#REF!</definedName>
    <definedName name="_4240B" localSheetId="1">#REF!</definedName>
    <definedName name="_4240B" localSheetId="0">#REF!</definedName>
    <definedName name="_4240B">#REF!</definedName>
    <definedName name="_4243A" localSheetId="1">#REF!</definedName>
    <definedName name="_4243A" localSheetId="0">#REF!</definedName>
    <definedName name="_4243A">#REF!</definedName>
    <definedName name="_4245A" localSheetId="1">#REF!</definedName>
    <definedName name="_4245A" localSheetId="0">#REF!</definedName>
    <definedName name="_4245A">#REF!</definedName>
    <definedName name="_4245B" localSheetId="1">#REF!</definedName>
    <definedName name="_4245B" localSheetId="0">#REF!</definedName>
    <definedName name="_4245B">#REF!</definedName>
    <definedName name="_4246A" localSheetId="1">#REF!</definedName>
    <definedName name="_4246A" localSheetId="0">#REF!</definedName>
    <definedName name="_4246A">#REF!</definedName>
    <definedName name="_4246B" localSheetId="1">#REF!</definedName>
    <definedName name="_4246B" localSheetId="0">#REF!</definedName>
    <definedName name="_4246B">#REF!</definedName>
    <definedName name="_4251A" localSheetId="1">#REF!</definedName>
    <definedName name="_4251A" localSheetId="0">#REF!</definedName>
    <definedName name="_4251A">#REF!</definedName>
    <definedName name="_4251B" localSheetId="1">#REF!</definedName>
    <definedName name="_4251B" localSheetId="0">#REF!</definedName>
    <definedName name="_4251B">#REF!</definedName>
    <definedName name="_4251C" localSheetId="1">#REF!</definedName>
    <definedName name="_4251C" localSheetId="0">#REF!</definedName>
    <definedName name="_4251C">#REF!</definedName>
    <definedName name="_4252A" localSheetId="1">#REF!</definedName>
    <definedName name="_4252A" localSheetId="0">#REF!</definedName>
    <definedName name="_4252A">#REF!</definedName>
    <definedName name="_4252B" localSheetId="1">#REF!</definedName>
    <definedName name="_4252B" localSheetId="0">#REF!</definedName>
    <definedName name="_4252B">#REF!</definedName>
    <definedName name="_4255A" localSheetId="1">#REF!</definedName>
    <definedName name="_4255A" localSheetId="0">#REF!</definedName>
    <definedName name="_4255A">#REF!</definedName>
    <definedName name="_4255B" localSheetId="1">#REF!</definedName>
    <definedName name="_4255B" localSheetId="0">#REF!</definedName>
    <definedName name="_4255B">#REF!</definedName>
    <definedName name="_4257A" localSheetId="1">#REF!</definedName>
    <definedName name="_4257A" localSheetId="0">#REF!</definedName>
    <definedName name="_4257A">#REF!</definedName>
    <definedName name="_4257B" localSheetId="1">#REF!</definedName>
    <definedName name="_4257B" localSheetId="0">#REF!</definedName>
    <definedName name="_4257B">#REF!</definedName>
    <definedName name="_4262A" localSheetId="1">#REF!</definedName>
    <definedName name="_4262A" localSheetId="0">#REF!</definedName>
    <definedName name="_4262A">#REF!</definedName>
    <definedName name="_4262B" localSheetId="1">#REF!</definedName>
    <definedName name="_4262B" localSheetId="0">#REF!</definedName>
    <definedName name="_4262B">#REF!</definedName>
    <definedName name="_4265A" localSheetId="1">#REF!</definedName>
    <definedName name="_4265A" localSheetId="0">#REF!</definedName>
    <definedName name="_4265A">#REF!</definedName>
    <definedName name="_4265B" localSheetId="1">#REF!</definedName>
    <definedName name="_4265B" localSheetId="0">#REF!</definedName>
    <definedName name="_4265B">#REF!</definedName>
    <definedName name="_4270A" localSheetId="1">#REF!</definedName>
    <definedName name="_4270A" localSheetId="0">#REF!</definedName>
    <definedName name="_4270A">#REF!</definedName>
    <definedName name="_4270B" localSheetId="1">#REF!</definedName>
    <definedName name="_4270B" localSheetId="0">#REF!</definedName>
    <definedName name="_4270B">#REF!</definedName>
    <definedName name="_4283A" localSheetId="1">#REF!</definedName>
    <definedName name="_4283A" localSheetId="0">#REF!</definedName>
    <definedName name="_4283A">#REF!</definedName>
    <definedName name="_4283B" localSheetId="1">#REF!</definedName>
    <definedName name="_4283B" localSheetId="0">#REF!</definedName>
    <definedName name="_4283B">#REF!</definedName>
    <definedName name="_4290A" localSheetId="1">#REF!</definedName>
    <definedName name="_4290A" localSheetId="0">#REF!</definedName>
    <definedName name="_4290A">#REF!</definedName>
    <definedName name="_4290B" localSheetId="1">#REF!</definedName>
    <definedName name="_4290B" localSheetId="0">#REF!</definedName>
    <definedName name="_4290B">#REF!</definedName>
    <definedName name="_4294A" localSheetId="1">#REF!</definedName>
    <definedName name="_4294A" localSheetId="0">#REF!</definedName>
    <definedName name="_4294A">#REF!</definedName>
    <definedName name="_4294B" localSheetId="1">#REF!</definedName>
    <definedName name="_4294B" localSheetId="0">#REF!</definedName>
    <definedName name="_4294B">#REF!</definedName>
    <definedName name="_4298A" localSheetId="1">#REF!</definedName>
    <definedName name="_4298A" localSheetId="0">#REF!</definedName>
    <definedName name="_4298A">#REF!</definedName>
    <definedName name="_4298B" localSheetId="1">#REF!</definedName>
    <definedName name="_4298B" localSheetId="0">#REF!</definedName>
    <definedName name="_4298B">#REF!</definedName>
    <definedName name="_911A" localSheetId="1">#REF!</definedName>
    <definedName name="_911A" localSheetId="0">#REF!</definedName>
    <definedName name="_911A">#REF!</definedName>
    <definedName name="_912A" localSheetId="1">#REF!</definedName>
    <definedName name="_912A" localSheetId="0">#REF!</definedName>
    <definedName name="_912A">#REF!</definedName>
    <definedName name="_921A" localSheetId="1">#REF!</definedName>
    <definedName name="_921A" localSheetId="0">#REF!</definedName>
    <definedName name="_921A">#REF!</definedName>
    <definedName name="_922A" localSheetId="1">#REF!</definedName>
    <definedName name="_922A" localSheetId="0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1" hidden="1">{#N/A,#N/A,TRUE,"1842CWN0"}</definedName>
    <definedName name="_abc2" hidden="1">{#N/A,#N/A,TRUE,"1842CWN0"}</definedName>
    <definedName name="_adi1" localSheetId="1">[9]Datos!$B$2</definedName>
    <definedName name="_adi1">[10]Datos!$B$2</definedName>
    <definedName name="_adi2" localSheetId="1">[9]Datos!$B$3</definedName>
    <definedName name="_adi2">[10]Datos!$B$3</definedName>
    <definedName name="_AFC1" localSheetId="1">#REF!</definedName>
    <definedName name="_AFC1" localSheetId="0">#REF!</definedName>
    <definedName name="_AFC1">#REF!</definedName>
    <definedName name="_AFC3" localSheetId="1">#REF!</definedName>
    <definedName name="_AFC3" localSheetId="0">#REF!</definedName>
    <definedName name="_AFC3">#REF!</definedName>
    <definedName name="_AFC5" localSheetId="1">#REF!</definedName>
    <definedName name="_AFC5" localSheetId="0">#REF!</definedName>
    <definedName name="_AFC5">#REF!</definedName>
    <definedName name="_ALM1" localSheetId="1">#REF!</definedName>
    <definedName name="_ALM1" localSheetId="0">#REF!</definedName>
    <definedName name="_ALM1">#REF!</definedName>
    <definedName name="_AND1" localSheetId="1">#REF!</definedName>
    <definedName name="_AND1" localSheetId="0">#REF!</definedName>
    <definedName name="_AND1">#REF!</definedName>
    <definedName name="_ane7" localSheetId="1">#REF!</definedName>
    <definedName name="_ane7" localSheetId="0">#REF!</definedName>
    <definedName name="_ane7">#REF!</definedName>
    <definedName name="_ane8" localSheetId="1">#REF!</definedName>
    <definedName name="_ane8" localSheetId="0">#REF!</definedName>
    <definedName name="_ane8">#REF!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#REF!</definedName>
    <definedName name="_APU465" localSheetId="0">#REF!</definedName>
    <definedName name="_APU465">#REF!</definedName>
    <definedName name="_Atp2" localSheetId="1">#REF!</definedName>
    <definedName name="_Atp2" localSheetId="0">#REF!</definedName>
    <definedName name="_Atp2">#REF!</definedName>
    <definedName name="_b2" localSheetId="2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 localSheetId="0">#REF!</definedName>
    <definedName name="_BGC1">#REF!</definedName>
    <definedName name="_BGC3" localSheetId="1">#REF!</definedName>
    <definedName name="_BGC3" localSheetId="0">#REF!</definedName>
    <definedName name="_BGC3">#REF!</definedName>
    <definedName name="_BGC5" localSheetId="1">#REF!</definedName>
    <definedName name="_BGC5" localSheetId="0">#REF!</definedName>
    <definedName name="_BGC5">#REF!</definedName>
    <definedName name="_CAC1" localSheetId="1">#REF!</definedName>
    <definedName name="_CAC1" localSheetId="0">#REF!</definedName>
    <definedName name="_CAC1">#REF!</definedName>
    <definedName name="_CAC3" localSheetId="1">#REF!</definedName>
    <definedName name="_CAC3" localSheetId="0">#REF!</definedName>
    <definedName name="_CAC3">#REF!</definedName>
    <definedName name="_CAC5" localSheetId="1">#REF!</definedName>
    <definedName name="_CAC5" localSheetId="0">#REF!</definedName>
    <definedName name="_CAC5">#REF!</definedName>
    <definedName name="_Cod1" localSheetId="1">#REF!</definedName>
    <definedName name="_Cod1" localSheetId="0">#REF!</definedName>
    <definedName name="_Cod1">#REF!</definedName>
    <definedName name="_COM1" localSheetId="1">#REF!</definedName>
    <definedName name="_COM1" localSheetId="0">#REF!</definedName>
    <definedName name="_COM1">#REF!</definedName>
    <definedName name="_COM10" localSheetId="1">#REF!</definedName>
    <definedName name="_COM10" localSheetId="0">#REF!</definedName>
    <definedName name="_COM10">#REF!</definedName>
    <definedName name="_COM11" localSheetId="1">#REF!</definedName>
    <definedName name="_COM11" localSheetId="0">#REF!</definedName>
    <definedName name="_COM11">#REF!</definedName>
    <definedName name="_COM12" localSheetId="1">#REF!</definedName>
    <definedName name="_COM12" localSheetId="0">#REF!</definedName>
    <definedName name="_COM12">#REF!</definedName>
    <definedName name="_COM13" localSheetId="1">#REF!</definedName>
    <definedName name="_COM13" localSheetId="0">#REF!</definedName>
    <definedName name="_COM13">#REF!</definedName>
    <definedName name="_COM14" localSheetId="1">#REF!</definedName>
    <definedName name="_COM14" localSheetId="0">#REF!</definedName>
    <definedName name="_COM14">#REF!</definedName>
    <definedName name="_COM15" localSheetId="1">#REF!</definedName>
    <definedName name="_COM15" localSheetId="0">#REF!</definedName>
    <definedName name="_COM15">#REF!</definedName>
    <definedName name="_COM16" localSheetId="1">#REF!</definedName>
    <definedName name="_COM16" localSheetId="0">#REF!</definedName>
    <definedName name="_COM16">#REF!</definedName>
    <definedName name="_COM17" localSheetId="1">#REF!</definedName>
    <definedName name="_COM17" localSheetId="0">#REF!</definedName>
    <definedName name="_COM17">#REF!</definedName>
    <definedName name="_COM18" localSheetId="1">#REF!</definedName>
    <definedName name="_COM18" localSheetId="0">#REF!</definedName>
    <definedName name="_COM18">#REF!</definedName>
    <definedName name="_COM19" localSheetId="1">#REF!</definedName>
    <definedName name="_COM19" localSheetId="0">#REF!</definedName>
    <definedName name="_COM19">#REF!</definedName>
    <definedName name="_COM2" localSheetId="1">#REF!</definedName>
    <definedName name="_COM2" localSheetId="0">#REF!</definedName>
    <definedName name="_COM2">#REF!</definedName>
    <definedName name="_COM20" localSheetId="1">#REF!</definedName>
    <definedName name="_COM20" localSheetId="0">#REF!</definedName>
    <definedName name="_COM20">#REF!</definedName>
    <definedName name="_COM21" localSheetId="1">#REF!</definedName>
    <definedName name="_COM21" localSheetId="0">#REF!</definedName>
    <definedName name="_COM21">#REF!</definedName>
    <definedName name="_COM3" localSheetId="1">#REF!</definedName>
    <definedName name="_COM3" localSheetId="0">#REF!</definedName>
    <definedName name="_COM3">#REF!</definedName>
    <definedName name="_COM4" localSheetId="1">#REF!</definedName>
    <definedName name="_COM4" localSheetId="0">#REF!</definedName>
    <definedName name="_COM4">#REF!</definedName>
    <definedName name="_COM5" localSheetId="1">#REF!</definedName>
    <definedName name="_COM5" localSheetId="0">#REF!</definedName>
    <definedName name="_COM5">#REF!</definedName>
    <definedName name="_COM6" localSheetId="1">#REF!</definedName>
    <definedName name="_COM6" localSheetId="0">#REF!</definedName>
    <definedName name="_COM6">#REF!</definedName>
    <definedName name="_COM7" localSheetId="1">#REF!</definedName>
    <definedName name="_COM7" localSheetId="0">#REF!</definedName>
    <definedName name="_COM7">#REF!</definedName>
    <definedName name="_COM8" localSheetId="1">#REF!</definedName>
    <definedName name="_COM8" localSheetId="0">#REF!</definedName>
    <definedName name="_COM8">#REF!</definedName>
    <definedName name="_COM9" localSheetId="1">#REF!</definedName>
    <definedName name="_COM9" localSheetId="0">#REF!</definedName>
    <definedName name="_COM9">#REF!</definedName>
    <definedName name="_DCI1" localSheetId="1">#REF!</definedName>
    <definedName name="_DCI1" localSheetId="0">#REF!</definedName>
    <definedName name="_DCI1">#REF!</definedName>
    <definedName name="_DDS1" localSheetId="1">#REF!</definedName>
    <definedName name="_DDS1" localSheetId="0">#REF!</definedName>
    <definedName name="_DDS1">#REF!</definedName>
    <definedName name="_DGO1" localSheetId="1">#REF!</definedName>
    <definedName name="_DGO1" localSheetId="0">#REF!</definedName>
    <definedName name="_DGO1">#REF!</definedName>
    <definedName name="_DGP1" localSheetId="1">#REF!</definedName>
    <definedName name="_DGP1" localSheetId="0">#REF!</definedName>
    <definedName name="_DGP1">#REF!</definedName>
    <definedName name="_dhc1" localSheetId="1">[11]Dimensiones!$B$13</definedName>
    <definedName name="_dhc1">[12]Dimensiones!$B$13</definedName>
    <definedName name="_dhc2" localSheetId="1">[11]Dimensiones!$B$17</definedName>
    <definedName name="_dhc2">[12]Dimensiones!$B$17</definedName>
    <definedName name="_dhc3" localSheetId="1">[11]Dimensiones!$B$21</definedName>
    <definedName name="_dhc3">[12]Dimensiones!$B$21</definedName>
    <definedName name="_dhc4" localSheetId="1">[11]Dimensiones!$B$25</definedName>
    <definedName name="_dhc4">[12]Dimensiones!$B$25</definedName>
    <definedName name="_dhc5" localSheetId="1">[11]Dimensiones!$B$29</definedName>
    <definedName name="_dhc5">[12]Dimensiones!$B$29</definedName>
    <definedName name="_DIJ1" localSheetId="1">#REF!</definedName>
    <definedName name="_DIJ1" localSheetId="0">#REF!</definedName>
    <definedName name="_DIJ1">#REF!</definedName>
    <definedName name="_DPI1" localSheetId="1">#REF!</definedName>
    <definedName name="_DPI1" localSheetId="0">#REF!</definedName>
    <definedName name="_DPI1">#REF!</definedName>
    <definedName name="_DPY1" localSheetId="1">#REF!</definedName>
    <definedName name="_DPY1" localSheetId="0">#REF!</definedName>
    <definedName name="_DPY1">#REF!</definedName>
    <definedName name="_DRI1" localSheetId="1">#REF!</definedName>
    <definedName name="_DRI1" localSheetId="0">#REF!</definedName>
    <definedName name="_DRI1">#REF!</definedName>
    <definedName name="_DRL1" localSheetId="1">#REF!</definedName>
    <definedName name="_DRL1" localSheetId="0">#REF!</definedName>
    <definedName name="_DRL1">#REF!</definedName>
    <definedName name="_DSP1" localSheetId="1">#REF!</definedName>
    <definedName name="_DSP1" localSheetId="0">#REF!</definedName>
    <definedName name="_DSP1">#REF!</definedName>
    <definedName name="_dvc1" localSheetId="1">[11]Dimensiones!$B$12</definedName>
    <definedName name="_dvc1">[12]Dimensiones!$B$12</definedName>
    <definedName name="_dvc2" localSheetId="1">[11]Dimensiones!$B$16</definedName>
    <definedName name="_dvc2">[12]Dimensiones!$B$16</definedName>
    <definedName name="_dvc3" localSheetId="1">[11]Dimensiones!$B$20</definedName>
    <definedName name="_dvc3">[12]Dimensiones!$B$20</definedName>
    <definedName name="_dvc4" localSheetId="1">[11]Dimensiones!$B$24</definedName>
    <definedName name="_dvc4">[12]Dimensiones!$B$24</definedName>
    <definedName name="_dvc5" localSheetId="1">[11]Dimensiones!$B$28</definedName>
    <definedName name="_dvc5">[12]Dimensiones!$B$28</definedName>
    <definedName name="_eac1" localSheetId="1">[11]Dimensiones!$F$10</definedName>
    <definedName name="_eac1">[12]Dimensiones!$F$10</definedName>
    <definedName name="_eac2" localSheetId="1">[11]Dimensiones!$F$13</definedName>
    <definedName name="_eac2">[12]Dimensiones!$F$13</definedName>
    <definedName name="_eac3" localSheetId="1">[11]Dimensiones!$F$16</definedName>
    <definedName name="_eac3">[12]Dimensiones!$F$16</definedName>
    <definedName name="_eac4" localSheetId="1">[11]Dimensiones!$F$19</definedName>
    <definedName name="_eac4">[12]Dimensiones!$F$19</definedName>
    <definedName name="_eac5" localSheetId="1">[11]Dimensiones!$F$22</definedName>
    <definedName name="_eac5">[12]Dimensiones!$F$22</definedName>
    <definedName name="_ECP1" localSheetId="1">#REF!</definedName>
    <definedName name="_ECP1" localSheetId="0">#REF!</definedName>
    <definedName name="_ECP1">#REF!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" localSheetId="2">AIU!ERR</definedName>
    <definedName name="_F" localSheetId="1">'Oferta Económica'!ERR</definedName>
    <definedName name="_F">[0]!ERR</definedName>
    <definedName name="_F10" localSheetId="1">#REF!</definedName>
    <definedName name="_F10" localSheetId="0">#REF!</definedName>
    <definedName name="_F10">#REF!</definedName>
    <definedName name="_FC" localSheetId="1">#REF!</definedName>
    <definedName name="_FC" localSheetId="0">#REF!</definedName>
    <definedName name="_FC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'Oferta Económica'!$C$13:$J$59</definedName>
    <definedName name="_xlnm._FilterDatabase" localSheetId="6" hidden="1">'Precios IDRD'!$A$2:$F$10839</definedName>
    <definedName name="_xlnm._FilterDatabase" localSheetId="0" hidden="1">'PRESUPUESTO Entidad'!$C$13:$L$59</definedName>
    <definedName name="_FS01" localSheetId="2">AIU!ERR</definedName>
    <definedName name="_FS01" localSheetId="1">'Oferta Económica'!ERR</definedName>
    <definedName name="_FS01">[0]!ERR</definedName>
    <definedName name="_G1">#N/A</definedName>
    <definedName name="_g2" localSheetId="2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1">[11]Dimensiones!$F$8</definedName>
    <definedName name="_hac1">[12]Dimensiones!$F$8</definedName>
    <definedName name="_hac2" localSheetId="1">[11]Dimensiones!$F$11</definedName>
    <definedName name="_hac2">[12]Dimensiones!$F$11</definedName>
    <definedName name="_hac3" localSheetId="1">[11]Dimensiones!$F$14</definedName>
    <definedName name="_hac3">[12]Dimensiones!$F$14</definedName>
    <definedName name="_hac4" localSheetId="1">[11]Dimensiones!$F$17</definedName>
    <definedName name="_hac4">[12]Dimensiones!$F$17</definedName>
    <definedName name="_hac5" localSheetId="1">[11]Dimensiones!$F$20</definedName>
    <definedName name="_hac5">[12]Dimensiones!$F$20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1" hidden="1">{#N/A,#N/A,TRUE,"1842CWN0"}</definedName>
    <definedName name="_hhg1" hidden="1">{#N/A,#N/A,TRUE,"1842CWN0"}</definedName>
    <definedName name="_i1">#REF!</definedName>
    <definedName name="_i4" localSheetId="2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1">#REF!</definedName>
    <definedName name="_ICP1" localSheetId="0">#REF!</definedName>
    <definedName name="_ICP1">#REF!</definedName>
    <definedName name="_IMP1" localSheetId="1">#REF!</definedName>
    <definedName name="_IMP1" localSheetId="0">#REF!</definedName>
    <definedName name="_IMP1">#REF!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IVA1" localSheetId="1">#REF!</definedName>
    <definedName name="_IVA1" localSheetId="0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hidden="1">#REF!</definedName>
    <definedName name="_Key11" localSheetId="1" hidden="1">#REF!</definedName>
    <definedName name="_Key11" localSheetId="0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hidden="1">#REF!</definedName>
    <definedName name="_Key21" localSheetId="1" hidden="1">#REF!</definedName>
    <definedName name="_Key21" localSheetId="0" hidden="1">#REF!</definedName>
    <definedName name="_Key21" hidden="1">#REF!</definedName>
    <definedName name="_key3" localSheetId="1" hidden="1">#REF!</definedName>
    <definedName name="_key3" localSheetId="0" hidden="1">#REF!</definedName>
    <definedName name="_key3" hidden="1">#REF!</definedName>
    <definedName name="_key31" localSheetId="1" hidden="1">#REF!</definedName>
    <definedName name="_key31" localSheetId="0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1">[11]Dimensiones!$F$9</definedName>
    <definedName name="_lac1">[12]Dimensiones!$F$9</definedName>
    <definedName name="_lac2" localSheetId="1">[11]Dimensiones!$F$12</definedName>
    <definedName name="_lac2">[12]Dimensiones!$F$12</definedName>
    <definedName name="_lac3" localSheetId="1">[11]Dimensiones!$F$15</definedName>
    <definedName name="_lac3">[12]Dimensiones!$F$15</definedName>
    <definedName name="_lac4" localSheetId="1">[11]Dimensiones!$F$18</definedName>
    <definedName name="_lac4">[12]Dimensiones!$F$18</definedName>
    <definedName name="_lac5" localSheetId="1">[11]Dimensiones!$F$21</definedName>
    <definedName name="_lac5">[12]Dimensiones!$F$21</definedName>
    <definedName name="_lar03" localSheetId="1">#REF!</definedName>
    <definedName name="_lar03" localSheetId="0">#REF!</definedName>
    <definedName name="_lar03">#REF!</definedName>
    <definedName name="_LEY80" localSheetId="1">#REF!</definedName>
    <definedName name="_LEY80" localSheetId="0">#REF!</definedName>
    <definedName name="_LEY80">#REF!</definedName>
    <definedName name="_m3" localSheetId="2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0">#REF!</definedName>
    <definedName name="_MA2">#REF!</definedName>
    <definedName name="_MAT1" localSheetId="1">#REF!</definedName>
    <definedName name="_MAT1" localSheetId="0">#REF!</definedName>
    <definedName name="_MAT1">#REF!</definedName>
    <definedName name="_MOD1" localSheetId="1">#REF!</definedName>
    <definedName name="_MOD1" localSheetId="0">#REF!</definedName>
    <definedName name="_MOD1">#REF!</definedName>
    <definedName name="_mun2" localSheetId="1">#REF!</definedName>
    <definedName name="_mun2" localSheetId="0">#REF!</definedName>
    <definedName name="_mun2">#REF!</definedName>
    <definedName name="_n3" localSheetId="2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1">'[13]CANT OBRA 2601'!$H$34</definedName>
    <definedName name="_NEC1">'[14]CANT OBRA 2601'!$H$34</definedName>
    <definedName name="_nrf10" localSheetId="1">#REF!</definedName>
    <definedName name="_nrf10" localSheetId="0">#REF!</definedName>
    <definedName name="_nrf10">#REF!</definedName>
    <definedName name="_num10" localSheetId="1">#REF!</definedName>
    <definedName name="_num10" localSheetId="0">#REF!</definedName>
    <definedName name="_num10">#REF!</definedName>
    <definedName name="_num2" localSheetId="1">#REF!</definedName>
    <definedName name="_num2" localSheetId="0">#REF!</definedName>
    <definedName name="_num2">#REF!</definedName>
    <definedName name="_num3" localSheetId="1">#REF!</definedName>
    <definedName name="_num3" localSheetId="0">#REF!</definedName>
    <definedName name="_num3">#REF!</definedName>
    <definedName name="_num4" localSheetId="1">#REF!</definedName>
    <definedName name="_num4" localSheetId="0">#REF!</definedName>
    <definedName name="_num4">#REF!</definedName>
    <definedName name="_num5" localSheetId="1">#REF!</definedName>
    <definedName name="_num5" localSheetId="0">#REF!</definedName>
    <definedName name="_num5">#REF!</definedName>
    <definedName name="_num6" localSheetId="1">#REF!</definedName>
    <definedName name="_num6" localSheetId="0">#REF!</definedName>
    <definedName name="_num6">#REF!</definedName>
    <definedName name="_num7" localSheetId="1">#REF!</definedName>
    <definedName name="_num7" localSheetId="0">#REF!</definedName>
    <definedName name="_num7">#REF!</definedName>
    <definedName name="_num8" localSheetId="1">#REF!</definedName>
    <definedName name="_num8" localSheetId="0">#REF!</definedName>
    <definedName name="_num8">#REF!</definedName>
    <definedName name="_num9" localSheetId="1">#REF!</definedName>
    <definedName name="_num9" localSheetId="0">#REF!</definedName>
    <definedName name="_num9">#REF!</definedName>
    <definedName name="_nyn7" localSheetId="2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[15]Otros!$D$14</definedName>
    <definedName name="_OCD1" localSheetId="1">#REF!</definedName>
    <definedName name="_OCD1" localSheetId="0">#REF!</definedName>
    <definedName name="_OCD1">#REF!</definedName>
    <definedName name="_OCI1" localSheetId="1">#REF!</definedName>
    <definedName name="_OCI1" localSheetId="0">#REF!</definedName>
    <definedName name="_OCI1">#REF!</definedName>
    <definedName name="_OCT2">#REF!</definedName>
    <definedName name="_OF">[15]Otros!$D$15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 localSheetId="0">#REF!</definedName>
    <definedName name="_Pa1">#REF!</definedName>
    <definedName name="_Pa2" localSheetId="1">#REF!</definedName>
    <definedName name="_Pa2" localSheetId="0">#REF!</definedName>
    <definedName name="_Pa2">#REF!</definedName>
    <definedName name="_Pa3" localSheetId="1">#REF!</definedName>
    <definedName name="_Pa3" localSheetId="0">#REF!</definedName>
    <definedName name="_Pa3">#REF!</definedName>
    <definedName name="_Pa4" localSheetId="1">#REF!</definedName>
    <definedName name="_Pa4" localSheetId="0">#REF!</definedName>
    <definedName name="_Pa4">#REF!</definedName>
    <definedName name="_PAL">[15]Otros!$D$17</definedName>
    <definedName name="_Parse_Out" localSheetId="1" hidden="1">#REF!</definedName>
    <definedName name="_Parse_Out" localSheetId="0" hidden="1">#REF!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01" localSheetId="1">#REF!</definedName>
    <definedName name="_pr01" localSheetId="0">#REF!</definedName>
    <definedName name="_pr01">#REF!</definedName>
    <definedName name="_pr02" localSheetId="1">#REF!</definedName>
    <definedName name="_pr02" localSheetId="0">#REF!</definedName>
    <definedName name="_pr02">#REF!</definedName>
    <definedName name="_pr03" localSheetId="1">#REF!</definedName>
    <definedName name="_pr03" localSheetId="0">#REF!</definedName>
    <definedName name="_pr03">#REF!</definedName>
    <definedName name="_pr04" localSheetId="1">#REF!</definedName>
    <definedName name="_pr04" localSheetId="0">#REF!</definedName>
    <definedName name="_pr04">#REF!</definedName>
    <definedName name="_pr05" localSheetId="1">#REF!</definedName>
    <definedName name="_pr05" localSheetId="0">#REF!</definedName>
    <definedName name="_pr05">#REF!</definedName>
    <definedName name="_pr06" localSheetId="1">#REF!</definedName>
    <definedName name="_pr06" localSheetId="0">#REF!</definedName>
    <definedName name="_pr06">#REF!</definedName>
    <definedName name="_pr07" localSheetId="1">#REF!</definedName>
    <definedName name="_pr07" localSheetId="0">#REF!</definedName>
    <definedName name="_pr07">#REF!</definedName>
    <definedName name="_pr08" localSheetId="1">#REF!</definedName>
    <definedName name="_pr08" localSheetId="0">#REF!</definedName>
    <definedName name="_pr08">#REF!</definedName>
    <definedName name="_pr09" localSheetId="1">#REF!</definedName>
    <definedName name="_pr09" localSheetId="0">#REF!</definedName>
    <definedName name="_pr09">#REF!</definedName>
    <definedName name="_pr10" localSheetId="1">#REF!</definedName>
    <definedName name="_pr10" localSheetId="0">#REF!</definedName>
    <definedName name="_pr10">#REF!</definedName>
    <definedName name="_pr11" localSheetId="1">#REF!</definedName>
    <definedName name="_pr11" localSheetId="0">#REF!</definedName>
    <definedName name="_pr11">#REF!</definedName>
    <definedName name="_pr12" localSheetId="1">#REF!</definedName>
    <definedName name="_pr12" localSheetId="0">#REF!</definedName>
    <definedName name="_pr12">#REF!</definedName>
    <definedName name="_pr13" localSheetId="1">#REF!</definedName>
    <definedName name="_pr13" localSheetId="0">#REF!</definedName>
    <definedName name="_pr13">#REF!</definedName>
    <definedName name="_pr14" localSheetId="1">#REF!</definedName>
    <definedName name="_pr14" localSheetId="0">#REF!</definedName>
    <definedName name="_pr14">#REF!</definedName>
    <definedName name="_pr15" localSheetId="1">#REF!</definedName>
    <definedName name="_pr15" localSheetId="0">#REF!</definedName>
    <definedName name="_pr15">#REF!</definedName>
    <definedName name="_pr16" localSheetId="1">#REF!</definedName>
    <definedName name="_pr16" localSheetId="0">#REF!</definedName>
    <definedName name="_pr16">#REF!</definedName>
    <definedName name="_pr17" localSheetId="1">#REF!</definedName>
    <definedName name="_pr17" localSheetId="0">#REF!</definedName>
    <definedName name="_pr17">#REF!</definedName>
    <definedName name="_pr18" localSheetId="1">#REF!</definedName>
    <definedName name="_pr18" localSheetId="0">#REF!</definedName>
    <definedName name="_pr18">#REF!</definedName>
    <definedName name="_pr19" localSheetId="1">#REF!</definedName>
    <definedName name="_pr19" localSheetId="0">#REF!</definedName>
    <definedName name="_pr19">#REF!</definedName>
    <definedName name="_pr20" localSheetId="1">#REF!</definedName>
    <definedName name="_pr20" localSheetId="0">#REF!</definedName>
    <definedName name="_pr20">#REF!</definedName>
    <definedName name="_pr21" localSheetId="1">#REF!</definedName>
    <definedName name="_pr21" localSheetId="0">#REF!</definedName>
    <definedName name="_pr21">#REF!</definedName>
    <definedName name="_pr22" localSheetId="1">#REF!</definedName>
    <definedName name="_pr22" localSheetId="0">#REF!</definedName>
    <definedName name="_pr22">#REF!</definedName>
    <definedName name="_pr23" localSheetId="1">#REF!</definedName>
    <definedName name="_pr23" localSheetId="0">#REF!</definedName>
    <definedName name="_pr23">#REF!</definedName>
    <definedName name="_pr24" localSheetId="1">#REF!</definedName>
    <definedName name="_pr24" localSheetId="0">#REF!</definedName>
    <definedName name="_pr24">#REF!</definedName>
    <definedName name="_pr25" localSheetId="1">#REF!</definedName>
    <definedName name="_pr25" localSheetId="0">#REF!</definedName>
    <definedName name="_pr25">#REF!</definedName>
    <definedName name="_pr26" localSheetId="1">#REF!</definedName>
    <definedName name="_pr26" localSheetId="0">#REF!</definedName>
    <definedName name="_pr26">#REF!</definedName>
    <definedName name="_pr27" localSheetId="1">#REF!</definedName>
    <definedName name="_pr27" localSheetId="0">#REF!</definedName>
    <definedName name="_pr27">#REF!</definedName>
    <definedName name="_pr28" localSheetId="1">#REF!</definedName>
    <definedName name="_pr28" localSheetId="0">#REF!</definedName>
    <definedName name="_pr28">#REF!</definedName>
    <definedName name="_pr29" localSheetId="1">#REF!</definedName>
    <definedName name="_pr29" localSheetId="0">#REF!</definedName>
    <definedName name="_pr29">#REF!</definedName>
    <definedName name="_pr30" localSheetId="1">#REF!</definedName>
    <definedName name="_pr30" localSheetId="0">#REF!</definedName>
    <definedName name="_pr30">#REF!</definedName>
    <definedName name="_pr31" localSheetId="1">#REF!</definedName>
    <definedName name="_pr31" localSheetId="0">#REF!</definedName>
    <definedName name="_pr31">#REF!</definedName>
    <definedName name="_pr32" localSheetId="1">#REF!</definedName>
    <definedName name="_pr32" localSheetId="0">#REF!</definedName>
    <definedName name="_pr32">#REF!</definedName>
    <definedName name="_pr33" localSheetId="1">#REF!</definedName>
    <definedName name="_pr33" localSheetId="0">#REF!</definedName>
    <definedName name="_pr33">#REF!</definedName>
    <definedName name="_pr34" localSheetId="1">#REF!</definedName>
    <definedName name="_pr34" localSheetId="0">#REF!</definedName>
    <definedName name="_pr34">#REF!</definedName>
    <definedName name="_pr35" localSheetId="1">#REF!</definedName>
    <definedName name="_pr35" localSheetId="0">#REF!</definedName>
    <definedName name="_pr35">#REF!</definedName>
    <definedName name="_pr36" localSheetId="1">#REF!</definedName>
    <definedName name="_pr36" localSheetId="0">#REF!</definedName>
    <definedName name="_pr36">#REF!</definedName>
    <definedName name="_pr37" localSheetId="1">#REF!</definedName>
    <definedName name="_pr37" localSheetId="0">#REF!</definedName>
    <definedName name="_pr37">#REF!</definedName>
    <definedName name="_pr38" localSheetId="1">#REF!</definedName>
    <definedName name="_pr38" localSheetId="0">#REF!</definedName>
    <definedName name="_pr38">#REF!</definedName>
    <definedName name="_pr39" localSheetId="1">#REF!</definedName>
    <definedName name="_pr39" localSheetId="0">#REF!</definedName>
    <definedName name="_pr39">#REF!</definedName>
    <definedName name="_pr40" localSheetId="1">#REF!</definedName>
    <definedName name="_pr40" localSheetId="0">#REF!</definedName>
    <definedName name="_pr40">#REF!</definedName>
    <definedName name="_pr41" localSheetId="1">#REF!</definedName>
    <definedName name="_pr41" localSheetId="0">#REF!</definedName>
    <definedName name="_pr41">#REF!</definedName>
    <definedName name="_pr42" localSheetId="1">#REF!</definedName>
    <definedName name="_pr42" localSheetId="0">#REF!</definedName>
    <definedName name="_pr42">#REF!</definedName>
    <definedName name="_pr43" localSheetId="1">#REF!</definedName>
    <definedName name="_pr43" localSheetId="0">#REF!</definedName>
    <definedName name="_pr43">#REF!</definedName>
    <definedName name="_pr44" localSheetId="1">#REF!</definedName>
    <definedName name="_pr44" localSheetId="0">#REF!</definedName>
    <definedName name="_pr44">#REF!</definedName>
    <definedName name="_pr45" localSheetId="1">#REF!</definedName>
    <definedName name="_pr45" localSheetId="0">#REF!</definedName>
    <definedName name="_pr45">#REF!</definedName>
    <definedName name="_pr46" localSheetId="1">#REF!</definedName>
    <definedName name="_pr46" localSheetId="0">#REF!</definedName>
    <definedName name="_pr46">#REF!</definedName>
    <definedName name="_pr47" localSheetId="1">#REF!</definedName>
    <definedName name="_pr47" localSheetId="0">#REF!</definedName>
    <definedName name="_pr47">#REF!</definedName>
    <definedName name="_pr48" localSheetId="1">#REF!</definedName>
    <definedName name="_pr48" localSheetId="0">#REF!</definedName>
    <definedName name="_pr48">#REF!</definedName>
    <definedName name="_pr49" localSheetId="1">#REF!</definedName>
    <definedName name="_pr49" localSheetId="0">#REF!</definedName>
    <definedName name="_pr49">#REF!</definedName>
    <definedName name="_pr50" localSheetId="1">#REF!</definedName>
    <definedName name="_pr50" localSheetId="0">#REF!</definedName>
    <definedName name="_pr50">#REF!</definedName>
    <definedName name="_pr51" localSheetId="1">#REF!</definedName>
    <definedName name="_pr51" localSheetId="0">#REF!</definedName>
    <definedName name="_pr51">#REF!</definedName>
    <definedName name="_pr52" localSheetId="1">#REF!</definedName>
    <definedName name="_pr52" localSheetId="0">#REF!</definedName>
    <definedName name="_pr52">#REF!</definedName>
    <definedName name="_pr53" localSheetId="1">#REF!</definedName>
    <definedName name="_pr53" localSheetId="0">#REF!</definedName>
    <definedName name="_pr53">#REF!</definedName>
    <definedName name="_pr54" localSheetId="1">#REF!</definedName>
    <definedName name="_pr54" localSheetId="0">#REF!</definedName>
    <definedName name="_pr54">#REF!</definedName>
    <definedName name="_pr55" localSheetId="1">#REF!</definedName>
    <definedName name="_pr55" localSheetId="0">#REF!</definedName>
    <definedName name="_pr55">#REF!</definedName>
    <definedName name="_pr56" localSheetId="1">#REF!</definedName>
    <definedName name="_pr56" localSheetId="0">#REF!</definedName>
    <definedName name="_pr56">#REF!</definedName>
    <definedName name="_pr57" localSheetId="1">#REF!</definedName>
    <definedName name="_pr57" localSheetId="0">#REF!</definedName>
    <definedName name="_pr57">#REF!</definedName>
    <definedName name="_pr58" localSheetId="1">#REF!</definedName>
    <definedName name="_pr58" localSheetId="0">#REF!</definedName>
    <definedName name="_pr58">#REF!</definedName>
    <definedName name="_pr59" localSheetId="1">#REF!</definedName>
    <definedName name="_pr59" localSheetId="0">#REF!</definedName>
    <definedName name="_pr59">#REF!</definedName>
    <definedName name="_pr60" localSheetId="1">#REF!</definedName>
    <definedName name="_pr60" localSheetId="0">#REF!</definedName>
    <definedName name="_pr60">#REF!</definedName>
    <definedName name="_pr61" localSheetId="1">#REF!</definedName>
    <definedName name="_pr61" localSheetId="0">#REF!</definedName>
    <definedName name="_pr61">#REF!</definedName>
    <definedName name="_pr62" localSheetId="1">#REF!</definedName>
    <definedName name="_pr62" localSheetId="0">#REF!</definedName>
    <definedName name="_pr62">#REF!</definedName>
    <definedName name="_pr63" localSheetId="1">#REF!</definedName>
    <definedName name="_pr63" localSheetId="0">#REF!</definedName>
    <definedName name="_pr63">#REF!</definedName>
    <definedName name="_pr64" localSheetId="1">#REF!</definedName>
    <definedName name="_pr64" localSheetId="0">#REF!</definedName>
    <definedName name="_pr64">#REF!</definedName>
    <definedName name="_pr65" localSheetId="1">#REF!</definedName>
    <definedName name="_pr65" localSheetId="0">#REF!</definedName>
    <definedName name="_pr65">#REF!</definedName>
    <definedName name="_pr66" localSheetId="1">#REF!</definedName>
    <definedName name="_pr66" localSheetId="0">#REF!</definedName>
    <definedName name="_pr66">#REF!</definedName>
    <definedName name="_pr67" localSheetId="1">#REF!</definedName>
    <definedName name="_pr67" localSheetId="0">#REF!</definedName>
    <definedName name="_pr67">#REF!</definedName>
    <definedName name="_pr68" localSheetId="1">#REF!</definedName>
    <definedName name="_pr68" localSheetId="0">#REF!</definedName>
    <definedName name="_pr68">#REF!</definedName>
    <definedName name="_pr69" localSheetId="1">#REF!</definedName>
    <definedName name="_pr69" localSheetId="0">#REF!</definedName>
    <definedName name="_pr69">#REF!</definedName>
    <definedName name="_pr70" localSheetId="1">#REF!</definedName>
    <definedName name="_pr70" localSheetId="0">#REF!</definedName>
    <definedName name="_pr70">#REF!</definedName>
    <definedName name="_pr71" localSheetId="1">#REF!</definedName>
    <definedName name="_pr71" localSheetId="0">#REF!</definedName>
    <definedName name="_pr71">#REF!</definedName>
    <definedName name="_pr72" localSheetId="1">#REF!</definedName>
    <definedName name="_pr72" localSheetId="0">#REF!</definedName>
    <definedName name="_pr72">#REF!</definedName>
    <definedName name="_PRE1" localSheetId="1">#REF!</definedName>
    <definedName name="_PRE1" localSheetId="0">#REF!</definedName>
    <definedName name="_PRE1">#REF!</definedName>
    <definedName name="_PTO97" localSheetId="1">#REF!</definedName>
    <definedName name="_PTO97" localSheetId="0">#REF!</definedName>
    <definedName name="_PTO97">#REF!</definedName>
    <definedName name="_PW2" localSheetId="1">#REF!</definedName>
    <definedName name="_PW2" localSheetId="0">#REF!</definedName>
    <definedName name="_PW2">#REF!</definedName>
    <definedName name="_QTY1" localSheetId="1">#REF!</definedName>
    <definedName name="_QTY1" localSheetId="0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[15]Otros!$D$18</definedName>
    <definedName name="_rc">#REF!</definedName>
    <definedName name="_REC1">"Rectángulo 31"</definedName>
    <definedName name="_ref4" localSheetId="1">#REF!</definedName>
    <definedName name="_ref4" localSheetId="0">#REF!</definedName>
    <definedName name="_ref4">#REF!</definedName>
    <definedName name="_Regression_Int" hidden="1">1</definedName>
    <definedName name="_RET1" localSheetId="1">#REF!</definedName>
    <definedName name="_RET1" localSheetId="0">#REF!</definedName>
    <definedName name="_RET1">#REF!</definedName>
    <definedName name="_RET2" localSheetId="1">#REF!</definedName>
    <definedName name="_RET2" localSheetId="0">#REF!</definedName>
    <definedName name="_RET2">#REF!</definedName>
    <definedName name="_RET3" localSheetId="1">#REF!</definedName>
    <definedName name="_RET3" localSheetId="0">#REF!</definedName>
    <definedName name="_RET3">#REF!</definedName>
    <definedName name="_RET4" localSheetId="1">#REF!</definedName>
    <definedName name="_RET4" localSheetId="0">#REF!</definedName>
    <definedName name="_RET4">#REF!</definedName>
    <definedName name="_RET5" localSheetId="1">#REF!</definedName>
    <definedName name="_RET5" localSheetId="0">#REF!</definedName>
    <definedName name="_RET5">#REF!</definedName>
    <definedName name="_RET6" localSheetId="1">#REF!</definedName>
    <definedName name="_RET6" localSheetId="0">#REF!</definedName>
    <definedName name="_RET6">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 localSheetId="0">#REF!</definedName>
    <definedName name="_SBC1">#REF!</definedName>
    <definedName name="_SBC3" localSheetId="1">#REF!</definedName>
    <definedName name="_SBC3" localSheetId="0">#REF!</definedName>
    <definedName name="_SBC3">#REF!</definedName>
    <definedName name="_SBC5" localSheetId="1">#REF!</definedName>
    <definedName name="_SBC5" localSheetId="0">#REF!</definedName>
    <definedName name="_SBC5">#REF!</definedName>
    <definedName name="_Sort" localSheetId="1" hidden="1">#REF!</definedName>
    <definedName name="_Sort" localSheetId="0" hidden="1">#REF!</definedName>
    <definedName name="_Sort" hidden="1">#REF!</definedName>
    <definedName name="_srn001" localSheetId="1">#REF!</definedName>
    <definedName name="_srn001" localSheetId="0">#REF!</definedName>
    <definedName name="_srn001">#REF!</definedName>
    <definedName name="_SUM1" localSheetId="1">#REF!</definedName>
    <definedName name="_SUM1" localSheetId="0">#REF!</definedName>
    <definedName name="_SUM1">#REF!</definedName>
    <definedName name="_SUM2" localSheetId="1">#REF!</definedName>
    <definedName name="_SUM2" localSheetId="0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 localSheetId="1">#REF!</definedName>
    <definedName name="_tax1" localSheetId="0">#REF!</definedName>
    <definedName name="_tax1">#REF!</definedName>
    <definedName name="_tax2" localSheetId="1">#REF!</definedName>
    <definedName name="_tax2" localSheetId="0">#REF!</definedName>
    <definedName name="_tax2">#REF!</definedName>
    <definedName name="_tax3" localSheetId="1">#REF!</definedName>
    <definedName name="_tax3" localSheetId="0">#REF!</definedName>
    <definedName name="_tax3">#REF!</definedName>
    <definedName name="_tax4" localSheetId="1">#REF!</definedName>
    <definedName name="_tax4" localSheetId="0">#REF!</definedName>
    <definedName name="_tax4">#REF!</definedName>
    <definedName name="_tc1" localSheetId="1">#REF!</definedName>
    <definedName name="_tc1" localSheetId="0">#REF!</definedName>
    <definedName name="_tc1">#REF!</definedName>
    <definedName name="_tc2" localSheetId="1">#REF!</definedName>
    <definedName name="_tc2" localSheetId="0">#REF!</definedName>
    <definedName name="_tc2">#REF!</definedName>
    <definedName name="_tc3" localSheetId="1">#REF!</definedName>
    <definedName name="_tc3" localSheetId="0">#REF!</definedName>
    <definedName name="_tc3">#REF!</definedName>
    <definedName name="_TOP1" localSheetId="1">#REF!</definedName>
    <definedName name="_TOP1" localSheetId="0">#REF!</definedName>
    <definedName name="_TOP1">#REF!</definedName>
    <definedName name="_TOP10" localSheetId="1">#REF!</definedName>
    <definedName name="_TOP10" localSheetId="0">#REF!</definedName>
    <definedName name="_TOP10">#REF!</definedName>
    <definedName name="_TOP2" localSheetId="1">#REF!</definedName>
    <definedName name="_TOP2" localSheetId="0">#REF!</definedName>
    <definedName name="_TOP2">#REF!</definedName>
    <definedName name="_TOP3" localSheetId="1">#REF!</definedName>
    <definedName name="_TOP3" localSheetId="0">#REF!</definedName>
    <definedName name="_TOP3">#REF!</definedName>
    <definedName name="_TOP4" localSheetId="1">#REF!</definedName>
    <definedName name="_TOP4" localSheetId="0">#REF!</definedName>
    <definedName name="_TOP4">#REF!</definedName>
    <definedName name="_TOP5" localSheetId="1">#REF!</definedName>
    <definedName name="_TOP5" localSheetId="0">#REF!</definedName>
    <definedName name="_TOP5">#REF!</definedName>
    <definedName name="_TOP6" localSheetId="1">#REF!</definedName>
    <definedName name="_TOP6" localSheetId="0">#REF!</definedName>
    <definedName name="_TOP6">#REF!</definedName>
    <definedName name="_TOP7" localSheetId="1">#REF!</definedName>
    <definedName name="_TOP7" localSheetId="0">#REF!</definedName>
    <definedName name="_TOP7">#REF!</definedName>
    <definedName name="_TOP8" localSheetId="1">#REF!</definedName>
    <definedName name="_TOP8" localSheetId="0">#REF!</definedName>
    <definedName name="_TOP8">#REF!</definedName>
    <definedName name="_TOP9" localSheetId="1">#REF!</definedName>
    <definedName name="_TOP9" localSheetId="0">#REF!</definedName>
    <definedName name="_TOP9">#REF!</definedName>
    <definedName name="_TOT1" localSheetId="1">#REF!</definedName>
    <definedName name="_TOT1" localSheetId="0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#REF!</definedName>
    <definedName name="_unj1" localSheetId="0" hidden="1">#REF!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2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#REF!</definedName>
    <definedName name="_VEX1" localSheetId="0">#REF!</definedName>
    <definedName name="_VEX1">#REF!</definedName>
    <definedName name="_VFA1" localSheetId="1">#REF!</definedName>
    <definedName name="_VFA1" localSheetId="0">#REF!</definedName>
    <definedName name="_VFA1">#REF!</definedName>
    <definedName name="_vfv4" localSheetId="2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1">#REF!</definedName>
    <definedName name="_VIT1" localSheetId="0">#REF!</definedName>
    <definedName name="_VIT1">#REF!</definedName>
    <definedName name="_VPR1" localSheetId="1">#REF!</definedName>
    <definedName name="_VPR1" localSheetId="0">#REF!</definedName>
    <definedName name="_VPR1">#REF!</definedName>
    <definedName name="_VPR2" localSheetId="1">#REF!</definedName>
    <definedName name="_VPR2" localSheetId="0">#REF!</definedName>
    <definedName name="_VPR2">#REF!</definedName>
    <definedName name="_VRP1" localSheetId="1">#REF!</definedName>
    <definedName name="_VRP1" localSheetId="0">#REF!</definedName>
    <definedName name="_VRP1">#REF!</definedName>
    <definedName name="_VSM1" localSheetId="1">#REF!</definedName>
    <definedName name="_VSM1" localSheetId="0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localSheetId="2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2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1" localSheetId="1">#REF!</definedName>
    <definedName name="A_1" localSheetId="0">#REF!</definedName>
    <definedName name="A_1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[16]!absc</definedName>
    <definedName name="A000">[16]!absc</definedName>
    <definedName name="A18A200" localSheetId="1">#REF!</definedName>
    <definedName name="A18A200" localSheetId="0">#REF!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AIU!ERR</definedName>
    <definedName name="aa" localSheetId="1">'Oferta Económica'!ERR</definedName>
    <definedName name="aa">[0]!ERR</definedName>
    <definedName name="AAA" localSheetId="2">AIU!ERR</definedName>
    <definedName name="AAA" localSheetId="1">'Oferta Económica'!ERR</definedName>
    <definedName name="AAA">[0]!ERR</definedName>
    <definedName name="AAAAA">#REF!</definedName>
    <definedName name="aaaaaa" localSheetId="1">#REF!</definedName>
    <definedName name="aaaaaa" localSheetId="0">#REF!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 localSheetId="0">#REF!</definedName>
    <definedName name="AAC">#REF!</definedName>
    <definedName name="aas" localSheetId="2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 localSheetId="0">#REF!</definedName>
    <definedName name="AB">#REF!</definedName>
    <definedName name="aba_1" localSheetId="1">#REF!</definedName>
    <definedName name="aba_1" localSheetId="0">#REF!</definedName>
    <definedName name="aba_1">#REF!</definedName>
    <definedName name="aba_2" localSheetId="1">#REF!</definedName>
    <definedName name="aba_2" localSheetId="0">#REF!</definedName>
    <definedName name="aba_2">#REF!</definedName>
    <definedName name="abc" localSheetId="1">#REF!</definedName>
    <definedName name="abc" localSheetId="0">#REF!</definedName>
    <definedName name="abc">#REF!</definedName>
    <definedName name="ABCD" localSheetId="1" hidden="1">#REF!</definedName>
    <definedName name="ABCD" localSheetId="0" hidden="1">#REF!</definedName>
    <definedName name="ABCD" hidden="1">#REF!</definedName>
    <definedName name="ABCDE" localSheetId="1" hidden="1">#REF!</definedName>
    <definedName name="ABCDE" localSheetId="0" hidden="1">#REF!</definedName>
    <definedName name="ABCDE" hidden="1">#REF!</definedName>
    <definedName name="ABG" localSheetId="1">#REF!</definedName>
    <definedName name="ABG" localSheetId="0">#REF!</definedName>
    <definedName name="ABG">#REF!</definedName>
    <definedName name="ABRIL">[17]General!#REF!</definedName>
    <definedName name="absc" localSheetId="1">[18]!absc</definedName>
    <definedName name="absc">[19]!absc</definedName>
    <definedName name="absc_" localSheetId="1">[20]!absc</definedName>
    <definedName name="absc_">[21]!absc</definedName>
    <definedName name="absc_1" localSheetId="1">[20]!absc</definedName>
    <definedName name="absc_1">[21]!absc</definedName>
    <definedName name="absc1" localSheetId="1">#REF!</definedName>
    <definedName name="absc1" localSheetId="0">#REF!</definedName>
    <definedName name="absc1">#REF!</definedName>
    <definedName name="ac" localSheetId="1">#REF!</definedName>
    <definedName name="ac" localSheetId="0">#REF!</definedName>
    <definedName name="ac">#REF!</definedName>
    <definedName name="Acarreo" localSheetId="1">[22]General!$N$12:$N$1485</definedName>
    <definedName name="Acarreo">[23]General!$N$12:$N$1485</definedName>
    <definedName name="AccessDatabase" hidden="1">"C:\C-314\VOLUMENES\volfin4.mdb"</definedName>
    <definedName name="acci">#REF!</definedName>
    <definedName name="acpm">5000</definedName>
    <definedName name="ACT" localSheetId="1">#REF!</definedName>
    <definedName name="ACT" localSheetId="0">#REF!</definedName>
    <definedName name="ACT">#REF!</definedName>
    <definedName name="ACT_COMP" localSheetId="1">#REF!</definedName>
    <definedName name="ACT_COMP" localSheetId="0">#REF!</definedName>
    <definedName name="ACT_COMP">#REF!</definedName>
    <definedName name="ACT_COMP2" localSheetId="1">#REF!</definedName>
    <definedName name="ACT_COMP2" localSheetId="0">#REF!</definedName>
    <definedName name="ACT_COMP2">#REF!</definedName>
    <definedName name="ACT_CONT" localSheetId="1">#REF!</definedName>
    <definedName name="ACT_CONT" localSheetId="0">#REF!</definedName>
    <definedName name="ACT_CONT">#REF!</definedName>
    <definedName name="ACT_CONT2" localSheetId="1">#REF!</definedName>
    <definedName name="ACT_CONT2" localSheetId="0">#REF!</definedName>
    <definedName name="ACT_CONT2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 localSheetId="1">#REF!</definedName>
    <definedName name="Actividades" localSheetId="0">#REF!</definedName>
    <definedName name="Actividades">#REF!</definedName>
    <definedName name="ACTV" localSheetId="1">#REF!</definedName>
    <definedName name="ACTV" localSheetId="0">#REF!</definedName>
    <definedName name="ACTV">#REF!</definedName>
    <definedName name="acumulado" localSheetId="1">#REF!,#REF!,#REF!,#REF!</definedName>
    <definedName name="acumulado" localSheetId="0">#REF!,#REF!,#REF!,#REF!</definedName>
    <definedName name="acumulado">#REF!,#REF!,#REF!,#REF!</definedName>
    <definedName name="ad" localSheetId="1">#REF!</definedName>
    <definedName name="ad" localSheetId="0">#REF!</definedName>
    <definedName name="ad">#REF!</definedName>
    <definedName name="adasd" localSheetId="1">#REF!</definedName>
    <definedName name="adasd" localSheetId="0">#REF!</definedName>
    <definedName name="adasd">#REF!</definedName>
    <definedName name="ADFGSDB" localSheetId="2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 localSheetId="0">#REF!</definedName>
    <definedName name="ADM">#REF!</definedName>
    <definedName name="ADMINISTRACION">#REF!</definedName>
    <definedName name="administrador" localSheetId="1">#REF!</definedName>
    <definedName name="administrador" localSheetId="0">#REF!</definedName>
    <definedName name="administrador">#REF!</definedName>
    <definedName name="ADMINISTRADOR_VIAL__ARMANDO_SANCHEZ_SANCHEZ" localSheetId="1">[24]INDICMICROEMP!$A$20</definedName>
    <definedName name="ADMINISTRADOR_VIAL__ARMANDO_SANCHEZ_SANCHEZ">[25]INDICMICROEMP!$A$20</definedName>
    <definedName name="ADMON" localSheetId="1">#REF!</definedName>
    <definedName name="ADMON" localSheetId="0">#REF!</definedName>
    <definedName name="ADMON">#REF!</definedName>
    <definedName name="ADMON1" localSheetId="1">#REF!</definedName>
    <definedName name="ADMON1" localSheetId="0">#REF!</definedName>
    <definedName name="ADMON1">#REF!</definedName>
    <definedName name="adoc1" localSheetId="1">#REF!</definedName>
    <definedName name="adoc1" localSheetId="0">#REF!</definedName>
    <definedName name="adoc1">#REF!</definedName>
    <definedName name="ADOC125" localSheetId="1">#REF!</definedName>
    <definedName name="ADOC125" localSheetId="0">#REF!</definedName>
    <definedName name="ADOC125">#REF!</definedName>
    <definedName name="adoq" localSheetId="1">#REF!</definedName>
    <definedName name="adoq" localSheetId="0">#REF!</definedName>
    <definedName name="adoq">#REF!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 localSheetId="1">#REF!</definedName>
    <definedName name="aida" localSheetId="0">#REF!</definedName>
    <definedName name="aida">#REF!</definedName>
    <definedName name="aida1" localSheetId="1">#REF!</definedName>
    <definedName name="aida1" localSheetId="0">#REF!</definedName>
    <definedName name="aida1">#REF!</definedName>
    <definedName name="AIU" localSheetId="1">#REF!</definedName>
    <definedName name="AIU" localSheetId="0">#REF!</definedName>
    <definedName name="AIU">#REF!</definedName>
    <definedName name="AIU_01" localSheetId="1">#REF!</definedName>
    <definedName name="AIU_01" localSheetId="0">#REF!</definedName>
    <definedName name="AIU_01">#REF!</definedName>
    <definedName name="AIU_1" localSheetId="1">#REF!</definedName>
    <definedName name="AIU_1" localSheetId="0">#REF!</definedName>
    <definedName name="AIU_1">#REF!</definedName>
    <definedName name="AIU_2" localSheetId="1">#REF!</definedName>
    <definedName name="AIU_2" localSheetId="0">#REF!</definedName>
    <definedName name="AIU_2">#REF!</definedName>
    <definedName name="aj">#REF!</definedName>
    <definedName name="AjustDelAIU" localSheetId="1">#REF!</definedName>
    <definedName name="AjustDelAIU" localSheetId="0">#REF!</definedName>
    <definedName name="AjustDelAIU">#REF!</definedName>
    <definedName name="alam" localSheetId="1">#REF!</definedName>
    <definedName name="alam" localSheetId="0">#REF!</definedName>
    <definedName name="alam">#REF!</definedName>
    <definedName name="alambre14">#REF!</definedName>
    <definedName name="alambrecal14">#REF!</definedName>
    <definedName name="alc" localSheetId="1">#REF!</definedName>
    <definedName name="alc" localSheetId="0">#REF!</definedName>
    <definedName name="alc">#REF!</definedName>
    <definedName name="AlcanceProyecto" localSheetId="1">#REF!</definedName>
    <definedName name="AlcanceProyecto" localSheetId="0">#REF!</definedName>
    <definedName name="AlcanceProyecto">#REF!</definedName>
    <definedName name="ALM" localSheetId="1">#REF!</definedName>
    <definedName name="ALM" localSheetId="0">#REF!</definedName>
    <definedName name="ALM">#REF!</definedName>
    <definedName name="ALTO" localSheetId="1">#REF!</definedName>
    <definedName name="ALTO" localSheetId="0">#REF!</definedName>
    <definedName name="ALTO">#REF!</definedName>
    <definedName name="Amount" localSheetId="1">#REF!</definedName>
    <definedName name="Amount" localSheetId="0">#REF!</definedName>
    <definedName name="Amount">#REF!</definedName>
    <definedName name="ANCLAJE" localSheetId="1">#REF!</definedName>
    <definedName name="ANCLAJE" localSheetId="0">#REF!</definedName>
    <definedName name="ANCLAJE">#REF!</definedName>
    <definedName name="AND" localSheetId="1">#REF!</definedName>
    <definedName name="AND" localSheetId="0">#REF!</definedName>
    <definedName name="AND">#REF!</definedName>
    <definedName name="ANE" localSheetId="1">'[26]ANEXO 7'!#REF!</definedName>
    <definedName name="ANE">'[27]ANEXO 7'!#REF!</definedName>
    <definedName name="anex7" localSheetId="1">#REF!</definedName>
    <definedName name="anex7" localSheetId="0">#REF!</definedName>
    <definedName name="anex7">#REF!</definedName>
    <definedName name="anex8" localSheetId="1">#REF!</definedName>
    <definedName name="anex8" localSheetId="0">#REF!</definedName>
    <definedName name="anex8">#REF!</definedName>
    <definedName name="anexo1" localSheetId="1">#REF!</definedName>
    <definedName name="anexo1" localSheetId="0">#REF!</definedName>
    <definedName name="anexo1">#REF!</definedName>
    <definedName name="anexo10" localSheetId="1">#REF!</definedName>
    <definedName name="anexo10" localSheetId="0">#REF!</definedName>
    <definedName name="anexo10">#REF!</definedName>
    <definedName name="anexo11" localSheetId="1">#REF!</definedName>
    <definedName name="anexo11" localSheetId="0">#REF!</definedName>
    <definedName name="anexo11">#REF!</definedName>
    <definedName name="anexo12" localSheetId="1">#REF!</definedName>
    <definedName name="anexo12" localSheetId="0">#REF!</definedName>
    <definedName name="anexo12">#REF!</definedName>
    <definedName name="anexo13" localSheetId="1">#REF!</definedName>
    <definedName name="anexo13" localSheetId="0">#REF!</definedName>
    <definedName name="anexo13">#REF!</definedName>
    <definedName name="anexo14" localSheetId="1">#REF!</definedName>
    <definedName name="anexo14" localSheetId="0">#REF!</definedName>
    <definedName name="anexo14">#REF!</definedName>
    <definedName name="anexo15" localSheetId="1">#REF!</definedName>
    <definedName name="anexo15" localSheetId="0">#REF!</definedName>
    <definedName name="anexo15">#REF!</definedName>
    <definedName name="anexo2" localSheetId="1">#REF!</definedName>
    <definedName name="anexo2" localSheetId="0">#REF!</definedName>
    <definedName name="anexo2">#REF!</definedName>
    <definedName name="anexo3" localSheetId="1">#REF!</definedName>
    <definedName name="anexo3" localSheetId="0">#REF!</definedName>
    <definedName name="anexo3">#REF!</definedName>
    <definedName name="anexo4" localSheetId="1">#REF!</definedName>
    <definedName name="anexo4" localSheetId="0">#REF!</definedName>
    <definedName name="anexo4">#REF!</definedName>
    <definedName name="anexo5" localSheetId="1">#REF!</definedName>
    <definedName name="anexo5" localSheetId="0">#REF!</definedName>
    <definedName name="anexo5">#REF!</definedName>
    <definedName name="anexo6" localSheetId="1">#REF!</definedName>
    <definedName name="anexo6" localSheetId="0">#REF!</definedName>
    <definedName name="anexo6">#REF!</definedName>
    <definedName name="anexo7" localSheetId="1">#REF!</definedName>
    <definedName name="anexo7" localSheetId="0">#REF!</definedName>
    <definedName name="anexo7">#REF!</definedName>
    <definedName name="anexo8" localSheetId="1">#REF!</definedName>
    <definedName name="anexo8" localSheetId="0">#REF!</definedName>
    <definedName name="anexo8">#REF!</definedName>
    <definedName name="anexo9" localSheetId="1">#REF!</definedName>
    <definedName name="anexo9" localSheetId="0">#REF!</definedName>
    <definedName name="anexo9">#REF!</definedName>
    <definedName name="anexů7" localSheetId="1">#REF!</definedName>
    <definedName name="anexů7" localSheetId="0">#REF!</definedName>
    <definedName name="anexů7">#REF!</definedName>
    <definedName name="anscount" hidden="1">1</definedName>
    <definedName name="Antic" localSheetId="1">#REF!</definedName>
    <definedName name="Antic" localSheetId="0">#REF!</definedName>
    <definedName name="Antic">#REF!</definedName>
    <definedName name="ANTICIPO" localSheetId="1">#REF!</definedName>
    <definedName name="ANTICIPO" localSheetId="0">#REF!</definedName>
    <definedName name="ANTICIPO">#REF!</definedName>
    <definedName name="AÑO" localSheetId="1">#REF!</definedName>
    <definedName name="AÑO" localSheetId="0">#REF!</definedName>
    <definedName name="AÑO">#REF!</definedName>
    <definedName name="AÑOWUIE" localSheetId="1">#REF!</definedName>
    <definedName name="AÑOWUIE" localSheetId="0">#REF!</definedName>
    <definedName name="AÑOWUIE">#REF!</definedName>
    <definedName name="ao">#REF!</definedName>
    <definedName name="apaiy" localSheetId="1">#REF!</definedName>
    <definedName name="apaiy" localSheetId="0">#REF!</definedName>
    <definedName name="apaiy">#REF!</definedName>
    <definedName name="APELLIDOS" localSheetId="1">#REF!</definedName>
    <definedName name="APELLIDOS" localSheetId="0">#REF!</definedName>
    <definedName name="APELLIDOS">#REF!</definedName>
    <definedName name="API" localSheetId="1">#REF!</definedName>
    <definedName name="API" localSheetId="0">#REF!</definedName>
    <definedName name="API">#REF!</definedName>
    <definedName name="APU" localSheetId="1">#REF!</definedName>
    <definedName name="APU" localSheetId="0">#REF!</definedName>
    <definedName name="APU">#REF!</definedName>
    <definedName name="APU_directos" localSheetId="1">#REF!</definedName>
    <definedName name="APU_directos" localSheetId="0">#REF!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[3]!absc</definedName>
    <definedName name="APU5P">[3]!absc</definedName>
    <definedName name="aq" localSheetId="2">AIU!ERR</definedName>
    <definedName name="aq" localSheetId="1">'Oferta Económica'!ERR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 localSheetId="0">#REF!</definedName>
    <definedName name="AQW">#REF!</definedName>
    <definedName name="ARANCEL" localSheetId="1">#REF!</definedName>
    <definedName name="ARANCEL" localSheetId="0">#REF!</definedName>
    <definedName name="ARANCEL">#REF!</definedName>
    <definedName name="AREA" localSheetId="1">#REF!</definedName>
    <definedName name="AREA" localSheetId="0">#REF!</definedName>
    <definedName name="AREA">#REF!</definedName>
    <definedName name="Area_canal" localSheetId="1">[11]Dimensiones!$B$36</definedName>
    <definedName name="Area_canal">[12]Dimensiones!$B$36</definedName>
    <definedName name="_xlnm.Extract" localSheetId="1">#REF!</definedName>
    <definedName name="_xlnm.Extract" localSheetId="0">#REF!</definedName>
    <definedName name="_xlnm.Extract">#REF!</definedName>
    <definedName name="_xlnm.Print_Area" localSheetId="2">AIU!$B$2:$M$68</definedName>
    <definedName name="_xlnm.Print_Area" localSheetId="5">'AIU PMA-PGS-PMT'!$A$1:$K$38</definedName>
    <definedName name="_xlnm.Print_Area" localSheetId="1">'Oferta Económica'!$A$1:$L$87</definedName>
    <definedName name="_xlnm.Print_Area" localSheetId="0">'PRESUPUESTO Entidad'!$C$1:$L$73</definedName>
    <definedName name="_xlnm.Print_Area">#REF!</definedName>
    <definedName name="AreaLimpiar" localSheetId="1">#REF!,#REF!,#REF!,#REF!,#REF!,#REF!,#REF!,#REF!,#REF!,#REF!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total" localSheetId="1">#REF!</definedName>
    <definedName name="Areatotal" localSheetId="0">#REF!</definedName>
    <definedName name="Areatotal">#REF!</definedName>
    <definedName name="Aref" localSheetId="1">#REF!</definedName>
    <definedName name="Aref" localSheetId="0">#REF!</definedName>
    <definedName name="Aref">#REF!</definedName>
    <definedName name="ARENA" localSheetId="1">[28]MATERIALES!$D$2</definedName>
    <definedName name="ARENA">[29]MATERIALES!$D$2</definedName>
    <definedName name="Arenag">#REF!</definedName>
    <definedName name="armuve" localSheetId="2">AIU!ERR</definedName>
    <definedName name="armuve" localSheetId="1">'Oferta Económica'!ERR</definedName>
    <definedName name="armuve">[0]!ERR</definedName>
    <definedName name="ARP" localSheetId="1">#REF!</definedName>
    <definedName name="ARP" localSheetId="0">#REF!</definedName>
    <definedName name="ARP">#REF!</definedName>
    <definedName name="ARS" localSheetId="1">#REF!</definedName>
    <definedName name="ARS" localSheetId="0">#REF!</definedName>
    <definedName name="ARS">#REF!</definedName>
    <definedName name="articulos">[30]articulos!$A$2:$E$65536</definedName>
    <definedName name="ARTURO">#REF!</definedName>
    <definedName name="as" localSheetId="2">AIU!ERR</definedName>
    <definedName name="as" localSheetId="1">'Oferta Económica'!ERR</definedName>
    <definedName name="as">[0]!ERR</definedName>
    <definedName name="asasdasd">#N/A</definedName>
    <definedName name="ASB" localSheetId="1">#REF!</definedName>
    <definedName name="ASB" localSheetId="0">#REF!</definedName>
    <definedName name="ASB">#REF!</definedName>
    <definedName name="ASD" localSheetId="2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AIU!ERR</definedName>
    <definedName name="ASDFGHJKLÑ" localSheetId="1">'Oferta Económica'!ERR</definedName>
    <definedName name="ASDFGHJKLÑ">[0]!ERR</definedName>
    <definedName name="asdfñk">#N/A</definedName>
    <definedName name="ASFALTO">'[31]5.2'!$D$21</definedName>
    <definedName name="asfasd" localSheetId="2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1">[11]Dimensiones!$D$10</definedName>
    <definedName name="at">[12]Dimensiones!$D$10</definedName>
    <definedName name="Atp" localSheetId="1">#REF!</definedName>
    <definedName name="Atp" localSheetId="0">#REF!</definedName>
    <definedName name="Atp">#REF!</definedName>
    <definedName name="au">#REF!</definedName>
    <definedName name="aur">#REF!</definedName>
    <definedName name="_xlnm.Auto_Open" localSheetId="2">MODULO10.auto_abrir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1">#REF!</definedName>
    <definedName name="auto1" localSheetId="0">#REF!</definedName>
    <definedName name="auto1">#REF!</definedName>
    <definedName name="auto123" localSheetId="1">#REF!</definedName>
    <definedName name="auto123" localSheetId="0">#REF!</definedName>
    <definedName name="auto123">#REF!</definedName>
    <definedName name="auto2" localSheetId="1">#REF!</definedName>
    <definedName name="auto2" localSheetId="0">#REF!</definedName>
    <definedName name="auto2">#REF!</definedName>
    <definedName name="AUTO22">#REF!</definedName>
    <definedName name="AUTOMOTOR" localSheetId="1">#REF!</definedName>
    <definedName name="AUTOMOTOR" localSheetId="0">#REF!</definedName>
    <definedName name="AUTOMOTOR">#REF!</definedName>
    <definedName name="AUTOMOTOR1" localSheetId="1">#REF!</definedName>
    <definedName name="AUTOMOTOR1" localSheetId="0">#REF!</definedName>
    <definedName name="AUTOMOTOR1">#REF!</definedName>
    <definedName name="AuxAlim" localSheetId="1">#REF!</definedName>
    <definedName name="AuxAlim" localSheetId="0">#REF!</definedName>
    <definedName name="AuxAlim">#REF!</definedName>
    <definedName name="auxalimentacion" localSheetId="1">#REF!</definedName>
    <definedName name="auxalimentacion" localSheetId="0">#REF!</definedName>
    <definedName name="auxalimentacion">#REF!</definedName>
    <definedName name="AuxCom" localSheetId="1">#REF!</definedName>
    <definedName name="AuxCom" localSheetId="0">#REF!</definedName>
    <definedName name="AuxCom">#REF!</definedName>
    <definedName name="auxcomisariato" localSheetId="1">#REF!</definedName>
    <definedName name="auxcomisariato" localSheetId="0">#REF!</definedName>
    <definedName name="auxcomisariato">#REF!</definedName>
    <definedName name="AuxDot" localSheetId="1">#REF!</definedName>
    <definedName name="AuxDot" localSheetId="0">#REF!</definedName>
    <definedName name="AuxDot">#REF!</definedName>
    <definedName name="auxdotacion" localSheetId="1">#REF!</definedName>
    <definedName name="auxdotacion" localSheetId="0">#REF!</definedName>
    <definedName name="auxdotacion">#REF!</definedName>
    <definedName name="AuxHab" localSheetId="1">#REF!</definedName>
    <definedName name="AuxHab" localSheetId="0">#REF!</definedName>
    <definedName name="AuxHab">#REF!</definedName>
    <definedName name="auxhabi" localSheetId="1">#REF!</definedName>
    <definedName name="auxhabi" localSheetId="0">#REF!</definedName>
    <definedName name="auxhabi">#REF!</definedName>
    <definedName name="auxhabitacion" localSheetId="1">#REF!</definedName>
    <definedName name="auxhabitacion" localSheetId="0">#REF!</definedName>
    <definedName name="auxhabitacion">#REF!</definedName>
    <definedName name="auxtransporte" localSheetId="1">#REF!</definedName>
    <definedName name="auxtransporte" localSheetId="0">#REF!</definedName>
    <definedName name="auxtransporte">#REF!</definedName>
    <definedName name="av">#REF!</definedName>
    <definedName name="Avance_por_item" localSheetId="1">#REF!,#REF!,#REF!,#REF!,#REF!,#REF!,#REF!,#REF!,#REF!,#REF!,#REF!,#REF!,#REF!,#REF!,#REF!,#REF!,#REF!,#REF!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0">#REF!</definedName>
    <definedName name="AW">#REF!</definedName>
    <definedName name="ax">#REF!</definedName>
    <definedName name="Ay">#REF!</definedName>
    <definedName name="ayudante">#REF!</definedName>
    <definedName name="azaz" localSheetId="2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 localSheetId="1">#REF!</definedName>
    <definedName name="Bajo_L" localSheetId="0">#REF!</definedName>
    <definedName name="Bajo_L">#REF!</definedName>
    <definedName name="BANCO">#REF!</definedName>
    <definedName name="BARA">[17]General!#REF!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_VaR">#REF!</definedName>
    <definedName name="base1" localSheetId="1">#REF!</definedName>
    <definedName name="base1" localSheetId="0">#REF!</definedName>
    <definedName name="base1">#REF!</definedName>
    <definedName name="base2" localSheetId="1">#REF!</definedName>
    <definedName name="base2" localSheetId="0">#REF!</definedName>
    <definedName name="base2">#REF!</definedName>
    <definedName name="basedatos" localSheetId="1">#REF!</definedName>
    <definedName name="basedatos" localSheetId="0">#REF!</definedName>
    <definedName name="basedatos">#REF!</definedName>
    <definedName name="_xlnm.Database" localSheetId="1">#REF!</definedName>
    <definedName name="_xlnm.Database" localSheetId="0">#REF!</definedName>
    <definedName name="_xlnm.Database">#REF!</definedName>
    <definedName name="BaseDeDatos1" localSheetId="1">#REF!</definedName>
    <definedName name="BaseDeDatos1" localSheetId="0">#REF!</definedName>
    <definedName name="BaseDeDatos1">#REF!</definedName>
    <definedName name="basep" localSheetId="1">#REF!</definedName>
    <definedName name="basep" localSheetId="0">#REF!</definedName>
    <definedName name="basep">#REF!</definedName>
    <definedName name="Basica_Centro_costo_2001" localSheetId="1">#REF!</definedName>
    <definedName name="Basica_Centro_costo_2001" localSheetId="0">#REF!</definedName>
    <definedName name="Basica_Centro_costo_2001">#REF!</definedName>
    <definedName name="Basica_Facturacion_2001" localSheetId="1">#REF!</definedName>
    <definedName name="Basica_Facturacion_2001" localSheetId="0">#REF!</definedName>
    <definedName name="Basica_Facturacion_2001">#REF!</definedName>
    <definedName name="Basica_Reserva_2001" localSheetId="1">#REF!</definedName>
    <definedName name="Basica_Reserva_2001" localSheetId="0">#REF!</definedName>
    <definedName name="Basica_Reserva_2001">#REF!</definedName>
    <definedName name="Básico" localSheetId="1">#REF!</definedName>
    <definedName name="Básico" localSheetId="0">#REF!</definedName>
    <definedName name="Básico">#REF!</definedName>
    <definedName name="BB" localSheetId="2">AIU!ERR</definedName>
    <definedName name="BB" localSheetId="1">'Oferta Económica'!ERR</definedName>
    <definedName name="BB">[0]!ERR</definedName>
    <definedName name="bbbbbb" localSheetId="2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 localSheetId="0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 localSheetId="0">#REF!</definedName>
    <definedName name="BDD">#REF!</definedName>
    <definedName name="BDFB" localSheetId="2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 localSheetId="0">#REF!</definedName>
    <definedName name="Beg_Bal">#REF!</definedName>
    <definedName name="BENEF.UNIT." localSheetId="1">#REF!</definedName>
    <definedName name="BENEF.UNIT." localSheetId="0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1">#REF!</definedName>
    <definedName name="BGT" localSheetId="0">#REF!</definedName>
    <definedName name="BGT">#REF!</definedName>
    <definedName name="bgvfcdx" localSheetId="2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1">#REF!</definedName>
    <definedName name="BHT_F" localSheetId="0">#REF!</definedName>
    <definedName name="BHT_F">#REF!</definedName>
    <definedName name="bi" localSheetId="1">#REF!</definedName>
    <definedName name="bi" localSheetId="0">#REF!</definedName>
    <definedName name="bi">#REF!</definedName>
    <definedName name="bimestre">'[32]ESTADO RED'!$E$8</definedName>
    <definedName name="bl">#REF!</definedName>
    <definedName name="blActividadesDiarias" localSheetId="1">#REF!</definedName>
    <definedName name="blActividadesDiarias" localSheetId="0">#REF!</definedName>
    <definedName name="blActividadesDiarias">#REF!</definedName>
    <definedName name="blanco">#REF!</definedName>
    <definedName name="blCantidades" localSheetId="1">#REF!</definedName>
    <definedName name="blCantidades" localSheetId="0">#REF!</definedName>
    <definedName name="blCantidades">#REF!</definedName>
    <definedName name="blCantidades1" localSheetId="1">#REF!</definedName>
    <definedName name="blCantidades1" localSheetId="0">#REF!</definedName>
    <definedName name="blCantidades1">#REF!</definedName>
    <definedName name="blCantidades2" localSheetId="1">#REF!</definedName>
    <definedName name="blCantidades2" localSheetId="0">#REF!</definedName>
    <definedName name="blCantidades2">#REF!</definedName>
    <definedName name="blComentarioInf1" localSheetId="1">#REF!</definedName>
    <definedName name="blComentarioInf1" localSheetId="0">#REF!</definedName>
    <definedName name="blComentarioInf1">#REF!</definedName>
    <definedName name="blComentarioInf2" localSheetId="1">#REF!</definedName>
    <definedName name="blComentarioInf2" localSheetId="0">#REF!</definedName>
    <definedName name="blComentarioInf2">#REF!</definedName>
    <definedName name="blEjecutado" localSheetId="1">#REF!</definedName>
    <definedName name="blEjecutado" localSheetId="0">#REF!</definedName>
    <definedName name="blEjecutado">#REF!</definedName>
    <definedName name="blEjecutadoPorcen" localSheetId="1">#REF!</definedName>
    <definedName name="blEjecutadoPorcen" localSheetId="0">#REF!</definedName>
    <definedName name="blEjecutadoPorcen">#REF!</definedName>
    <definedName name="blEqCantiInf1" localSheetId="1">#REF!</definedName>
    <definedName name="blEqCantiInf1" localSheetId="0">#REF!</definedName>
    <definedName name="blEqCantiInf1">#REF!</definedName>
    <definedName name="blEqCantiInf2" localSheetId="1">#REF!</definedName>
    <definedName name="blEqCantiInf2" localSheetId="0">#REF!</definedName>
    <definedName name="blEqCantiInf2">#REF!</definedName>
    <definedName name="blEqClaseInf1" localSheetId="1">#REF!</definedName>
    <definedName name="blEqClaseInf1" localSheetId="0">#REF!</definedName>
    <definedName name="blEqClaseInf1">#REF!</definedName>
    <definedName name="blEqClaseInf2" localSheetId="1">#REF!</definedName>
    <definedName name="blEqClaseInf2" localSheetId="0">#REF!</definedName>
    <definedName name="blEqClaseInf2">#REF!</definedName>
    <definedName name="blEqTiemiInf1" localSheetId="1">#REF!</definedName>
    <definedName name="blEqTiemiInf1" localSheetId="0">#REF!</definedName>
    <definedName name="blEqTiemiInf1">#REF!</definedName>
    <definedName name="blEqTiemiInf2" localSheetId="1">#REF!</definedName>
    <definedName name="blEqTiemiInf2" localSheetId="0">#REF!</definedName>
    <definedName name="blEqTiemiInf2">#REF!</definedName>
    <definedName name="blFechaInforme" localSheetId="1">#REF!</definedName>
    <definedName name="blFechaInforme" localSheetId="0">#REF!</definedName>
    <definedName name="blFechaInforme">#REF!</definedName>
    <definedName name="blFechaInicio" localSheetId="1">#REF!</definedName>
    <definedName name="blFechaInicio" localSheetId="0">#REF!</definedName>
    <definedName name="blFechaInicio">#REF!</definedName>
    <definedName name="blFisico" localSheetId="1">#REF!</definedName>
    <definedName name="blFisico" localSheetId="0">#REF!</definedName>
    <definedName name="blFisico">#REF!</definedName>
    <definedName name="blHoraEqInf1" localSheetId="1">#REF!</definedName>
    <definedName name="blHoraEqInf1" localSheetId="0">#REF!</definedName>
    <definedName name="blHoraEqInf1">#REF!</definedName>
    <definedName name="blHoraEqInf2" localSheetId="1">#REF!</definedName>
    <definedName name="blHoraEqInf2" localSheetId="0">#REF!</definedName>
    <definedName name="blHoraEqInf2">#REF!</definedName>
    <definedName name="blHoraPerIntInf" localSheetId="1">#REF!</definedName>
    <definedName name="blHoraPerIntInf" localSheetId="0">#REF!</definedName>
    <definedName name="blHoraPerIntInf">#REF!</definedName>
    <definedName name="blHoraPerObraInf" localSheetId="1">#REF!</definedName>
    <definedName name="blHoraPerObraInf" localSheetId="0">#REF!</definedName>
    <definedName name="blHoraPerObraInf">#REF!</definedName>
    <definedName name="blHorasLluviaInf" localSheetId="1">#REF!</definedName>
    <definedName name="blHorasLluviaInf" localSheetId="0">#REF!</definedName>
    <definedName name="blHorasLluviaInf">#REF!</definedName>
    <definedName name="blImagen1" localSheetId="1">#REF!</definedName>
    <definedName name="blImagen1" localSheetId="0">#REF!</definedName>
    <definedName name="blImagen1">#REF!</definedName>
    <definedName name="blImagen2" localSheetId="1">#REF!</definedName>
    <definedName name="blImagen2" localSheetId="0">#REF!</definedName>
    <definedName name="blImagen2">#REF!</definedName>
    <definedName name="blNombreArchivo" localSheetId="1">#REF!</definedName>
    <definedName name="blNombreArchivo" localSheetId="0">#REF!</definedName>
    <definedName name="blNombreArchivo">#REF!</definedName>
    <definedName name="blObservacionesInf" localSheetId="1">#REF!</definedName>
    <definedName name="blObservacionesInf" localSheetId="0">#REF!</definedName>
    <definedName name="blObservacionesInf">#REF!</definedName>
    <definedName name="blPDT" localSheetId="1">#REF!</definedName>
    <definedName name="blPDT" localSheetId="0">#REF!</definedName>
    <definedName name="blPDT">#REF!</definedName>
    <definedName name="blPerAdmiCantInf" localSheetId="1">#REF!</definedName>
    <definedName name="blPerAdmiCantInf" localSheetId="0">#REF!</definedName>
    <definedName name="blPerAdmiCantInf">#REF!</definedName>
    <definedName name="blPerAdmiTiemInf" localSheetId="1">#REF!</definedName>
    <definedName name="blPerAdmiTiemInf" localSheetId="0">#REF!</definedName>
    <definedName name="blPerAdmiTiemInf">#REF!</definedName>
    <definedName name="blPerObraCantInf" localSheetId="1">#REF!</definedName>
    <definedName name="blPerObraCantInf" localSheetId="0">#REF!</definedName>
    <definedName name="blPerObraCantInf">#REF!</definedName>
    <definedName name="blPerObraTiemInf" localSheetId="1">#REF!</definedName>
    <definedName name="blPerObraTiemInf" localSheetId="0">#REF!</definedName>
    <definedName name="blPerObraTiemInf">#REF!</definedName>
    <definedName name="blPersonalAdminInf" localSheetId="1">#REF!</definedName>
    <definedName name="blPersonalAdminInf" localSheetId="0">#REF!</definedName>
    <definedName name="blPersonalAdminInf">#REF!</definedName>
    <definedName name="blPersonalObraInf" localSheetId="1">#REF!</definedName>
    <definedName name="blPersonalObraInf" localSheetId="0">#REF!</definedName>
    <definedName name="blPersonalObraInf">#REF!</definedName>
    <definedName name="BLPH1" localSheetId="1" hidden="1">#REF!</definedName>
    <definedName name="BLPH1" localSheetId="0" hidden="1">#REF!</definedName>
    <definedName name="BLPH1" hidden="1">#REF!</definedName>
    <definedName name="blProgramadoPesos" localSheetId="1">#REF!</definedName>
    <definedName name="blProgramadoPesos" localSheetId="0">#REF!</definedName>
    <definedName name="blProgramadoPesos">#REF!</definedName>
    <definedName name="blReferenciaInforme" localSheetId="1">#REF!</definedName>
    <definedName name="blReferenciaInforme" localSheetId="0">#REF!</definedName>
    <definedName name="blReferenciaInforme">#REF!</definedName>
    <definedName name="bn" localSheetId="1">#REF!</definedName>
    <definedName name="bn" localSheetId="0">#REF!</definedName>
    <definedName name="bn">#REF!</definedName>
    <definedName name="bnm">#REF!</definedName>
    <definedName name="BOBCAT">#REF!</definedName>
    <definedName name="Bombas" localSheetId="1">#REF!</definedName>
    <definedName name="Bombas" localSheetId="0">#REF!</definedName>
    <definedName name="Bombas">#REF!</definedName>
    <definedName name="BONO" localSheetId="1">#REF!</definedName>
    <definedName name="BONO" localSheetId="0">#REF!</definedName>
    <definedName name="BONO">#REF!</definedName>
    <definedName name="BORDER1" localSheetId="1">#REF!</definedName>
    <definedName name="BORDER1" localSheetId="0">#REF!</definedName>
    <definedName name="BORDER1">#REF!</definedName>
    <definedName name="BORDET" localSheetId="1">#REF!</definedName>
    <definedName name="BORDET" localSheetId="0">#REF!</definedName>
    <definedName name="BORDET">#REF!</definedName>
    <definedName name="BORSHE" localSheetId="1">#REF!</definedName>
    <definedName name="BORSHE" localSheetId="0">#REF!</definedName>
    <definedName name="BORSHE">#REF!</definedName>
    <definedName name="BORSUM" localSheetId="1">#REF!</definedName>
    <definedName name="BORSUM" localSheetId="0">#REF!</definedName>
    <definedName name="BORSUM">#REF!</definedName>
    <definedName name="boxes" localSheetId="1">#REF!</definedName>
    <definedName name="boxes" localSheetId="0">#REF!</definedName>
    <definedName name="boxes">#REF!</definedName>
    <definedName name="BQ" localSheetId="1">#REF!</definedName>
    <definedName name="BQ" localSheetId="0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 localSheetId="0">#REF!</definedName>
    <definedName name="BREAKER">#REF!</definedName>
    <definedName name="BREAKERS" localSheetId="1">#REF!</definedName>
    <definedName name="BREAKERS" localSheetId="0">#REF!</definedName>
    <definedName name="BREAKERS">#REF!</definedName>
    <definedName name="Breakers_Switches" localSheetId="1">#REF!</definedName>
    <definedName name="Breakers_Switches" localSheetId="0">#REF!</definedName>
    <definedName name="Breakers_Switches">#REF!</definedName>
    <definedName name="Breakers_y_Switches" localSheetId="1">#REF!</definedName>
    <definedName name="Breakers_y_Switches" localSheetId="0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1">#REF!</definedName>
    <definedName name="BSW" localSheetId="0">#REF!</definedName>
    <definedName name="BSW">#REF!</definedName>
    <definedName name="bt" localSheetId="2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1">'[33]ESTADO VÍA-CRIT.TECNICO'!#REF!&lt;2.5</definedName>
    <definedName name="BUENO">'[34]ESTADO VÍA-CRIT.TECNICO'!#REF!&lt;2.5</definedName>
    <definedName name="BuiltIn_Print_Area" localSheetId="1">#REF!</definedName>
    <definedName name="BuiltIn_Print_Area" localSheetId="0">#REF!</definedName>
    <definedName name="BuiltIn_Print_Area">#REF!</definedName>
    <definedName name="BuiltIn_Print_Area___0" localSheetId="1">#REF!</definedName>
    <definedName name="BuiltIn_Print_Area___0" localSheetId="0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2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 localSheetId="0">#REF!</definedName>
    <definedName name="C._C.">#REF!</definedName>
    <definedName name="C_" localSheetId="1">#REF!</definedName>
    <definedName name="C_" localSheetId="0">#REF!</definedName>
    <definedName name="C_">#REF!</definedName>
    <definedName name="CA" localSheetId="1">#REF!</definedName>
    <definedName name="CA" localSheetId="0">#REF!</definedName>
    <definedName name="CA">#REF!</definedName>
    <definedName name="CAB">#REF!</definedName>
    <definedName name="Cableado" localSheetId="1">#REF!</definedName>
    <definedName name="Cableado" localSheetId="0">#REF!</definedName>
    <definedName name="Cableado">#REF!</definedName>
    <definedName name="cadenero">#REF!</definedName>
    <definedName name="CajDol1" localSheetId="1">#REF!</definedName>
    <definedName name="CajDol1" localSheetId="0">#REF!</definedName>
    <definedName name="CajDol1">#REF!</definedName>
    <definedName name="CajDol10" localSheetId="1">#REF!</definedName>
    <definedName name="CajDol10" localSheetId="0">#REF!</definedName>
    <definedName name="CajDol10">#REF!</definedName>
    <definedName name="CajDol11" localSheetId="1">#REF!</definedName>
    <definedName name="CajDol11" localSheetId="0">#REF!</definedName>
    <definedName name="CajDol11">#REF!</definedName>
    <definedName name="CajDol12" localSheetId="1">#REF!</definedName>
    <definedName name="CajDol12" localSheetId="0">#REF!</definedName>
    <definedName name="CajDol12">#REF!</definedName>
    <definedName name="CajDol2" localSheetId="1">#REF!</definedName>
    <definedName name="CajDol2" localSheetId="0">#REF!</definedName>
    <definedName name="CajDol2">#REF!</definedName>
    <definedName name="CajDol3" localSheetId="1">#REF!</definedName>
    <definedName name="CajDol3" localSheetId="0">#REF!</definedName>
    <definedName name="CajDol3">#REF!</definedName>
    <definedName name="CajDol4" localSheetId="1">#REF!</definedName>
    <definedName name="CajDol4" localSheetId="0">#REF!</definedName>
    <definedName name="CajDol4">#REF!</definedName>
    <definedName name="CajDol5" localSheetId="1">#REF!</definedName>
    <definedName name="CajDol5" localSheetId="0">#REF!</definedName>
    <definedName name="CajDol5">#REF!</definedName>
    <definedName name="CajDol6" localSheetId="1">#REF!</definedName>
    <definedName name="CajDol6" localSheetId="0">#REF!</definedName>
    <definedName name="CajDol6">#REF!</definedName>
    <definedName name="CajDol7" localSheetId="1">#REF!</definedName>
    <definedName name="CajDol7" localSheetId="0">#REF!</definedName>
    <definedName name="CajDol7">#REF!</definedName>
    <definedName name="CajDol8" localSheetId="1">#REF!</definedName>
    <definedName name="CajDol8" localSheetId="0">#REF!</definedName>
    <definedName name="CajDol8">#REF!</definedName>
    <definedName name="CajDol9" localSheetId="1">#REF!</definedName>
    <definedName name="CajDol9" localSheetId="0">#REF!</definedName>
    <definedName name="CajDol9">#REF!</definedName>
    <definedName name="CAMPO" localSheetId="1">#REF!</definedName>
    <definedName name="CAMPO" localSheetId="0">#REF!</definedName>
    <definedName name="CAMP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 localSheetId="1">#REF!,#REF!,#REF!,#REF!,#REF!,#REF!,#REF!,#REF!,#REF!,#REF!,#REF!,#REF!,#REF!,#REF!,#REF!,#REF!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1">#REF!</definedName>
    <definedName name="CAP" localSheetId="0">#REF!</definedName>
    <definedName name="CAP">#REF!</definedName>
    <definedName name="CAPAC._HSE" localSheetId="1">#REF!</definedName>
    <definedName name="CAPAC._HSE" localSheetId="0">#REF!</definedName>
    <definedName name="CAPAC._HSE">#REF!</definedName>
    <definedName name="Car">[4]Datos!$B$11</definedName>
    <definedName name="CARGA" localSheetId="1">#REF!</definedName>
    <definedName name="CARGA" localSheetId="0">#REF!</definedName>
    <definedName name="CARGA">#REF!</definedName>
    <definedName name="CARGADOR" localSheetId="1">[28]EQUIPO!$D$10</definedName>
    <definedName name="CARGADOR">[29]EQUIPO!$D$10</definedName>
    <definedName name="CARGO">#REF!</definedName>
    <definedName name="CARGOS" localSheetId="1">#REF!</definedName>
    <definedName name="CARGOS" localSheetId="0">#REF!</definedName>
    <definedName name="CARGOS">#REF!</definedName>
    <definedName name="carlos" localSheetId="2">MODULO10.auto_abrir</definedName>
    <definedName name="carlos" localSheetId="1">MODULO10.auto_abrir</definedName>
    <definedName name="carlos" localSheetId="0">MODULO10.auto_abrir</definedName>
    <definedName name="carlos">MODULO10.auto_abrir</definedName>
    <definedName name="CARRETERA">#REF!</definedName>
    <definedName name="CARRO">#REF!</definedName>
    <definedName name="CASA">[35]General!#REF!</definedName>
    <definedName name="CASITA">[17]General!#REF!</definedName>
    <definedName name="CATD8">#REF!</definedName>
    <definedName name="CATEGORIA">#REF!</definedName>
    <definedName name="causa">#REF!</definedName>
    <definedName name="CBLES" localSheetId="1">#REF!</definedName>
    <definedName name="CBLES" localSheetId="0">#REF!</definedName>
    <definedName name="CBLES">#REF!</definedName>
    <definedName name="CBLES1" localSheetId="1">#REF!</definedName>
    <definedName name="CBLES1" localSheetId="0">#REF!</definedName>
    <definedName name="CBLES1">#REF!</definedName>
    <definedName name="CBRDISEÑO" localSheetId="1">#REF!</definedName>
    <definedName name="CBRDISEÑO" localSheetId="0">#REF!</definedName>
    <definedName name="CBRDISEÑO">#REF!</definedName>
    <definedName name="CBWorkbookPriority" hidden="1">-1602700874</definedName>
    <definedName name="CC" localSheetId="1">#REF!</definedName>
    <definedName name="CC" localSheetId="0">#REF!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 localSheetId="0">#REF!</definedName>
    <definedName name="CCCCCC">#REF!</definedName>
    <definedName name="CCT" localSheetId="1">#REF!</definedName>
    <definedName name="CCT" localSheetId="0">#REF!</definedName>
    <definedName name="CCT">#REF!</definedName>
    <definedName name="ccto210" localSheetId="1">#REF!</definedName>
    <definedName name="ccto210" localSheetId="0">#REF!</definedName>
    <definedName name="ccto210">#REF!</definedName>
    <definedName name="cd" localSheetId="1">#REF!</definedName>
    <definedName name="cd" localSheetId="0">#REF!</definedName>
    <definedName name="cd">#REF!</definedName>
    <definedName name="cdcdc" localSheetId="2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 localSheetId="0">#REF!</definedName>
    <definedName name="CDctrl">#REF!</definedName>
    <definedName name="CDE" localSheetId="1">#REF!</definedName>
    <definedName name="CDE" localSheetId="0">#REF!</definedName>
    <definedName name="CDE">#REF!</definedName>
    <definedName name="cdfgrtfd" localSheetId="1" hidden="1">#REF!</definedName>
    <definedName name="cdfgrtfd" localSheetId="0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#REF!</definedName>
    <definedName name="CEMENTO" localSheetId="0">#REF!</definedName>
    <definedName name="CEMENTO">#REF!</definedName>
    <definedName name="cesped">#REF!</definedName>
    <definedName name="CGDI01" localSheetId="1">#REF!</definedName>
    <definedName name="CGDI01" localSheetId="0">#REF!</definedName>
    <definedName name="CGDI01">#REF!</definedName>
    <definedName name="CGDI02" localSheetId="1">#REF!</definedName>
    <definedName name="CGDI02" localSheetId="0">#REF!</definedName>
    <definedName name="CGDI02">#REF!</definedName>
    <definedName name="CGDI03" localSheetId="1">#REF!</definedName>
    <definedName name="CGDI03" localSheetId="0">#REF!</definedName>
    <definedName name="CGDI03">#REF!</definedName>
    <definedName name="CGDI04" localSheetId="1">#REF!</definedName>
    <definedName name="CGDI04" localSheetId="0">#REF!</definedName>
    <definedName name="CGDI04">#REF!</definedName>
    <definedName name="CGDI05" localSheetId="1">#REF!</definedName>
    <definedName name="CGDI05" localSheetId="0">#REF!</definedName>
    <definedName name="CGDI05">#REF!</definedName>
    <definedName name="CGDI06" localSheetId="1">#REF!</definedName>
    <definedName name="CGDI06" localSheetId="0">#REF!</definedName>
    <definedName name="CGDI06">#REF!</definedName>
    <definedName name="CGDI07" localSheetId="1">#REF!</definedName>
    <definedName name="CGDI07" localSheetId="0">#REF!</definedName>
    <definedName name="CGDI07">#REF!</definedName>
    <definedName name="CGDI08" localSheetId="1">#REF!</definedName>
    <definedName name="CGDI08" localSheetId="0">#REF!</definedName>
    <definedName name="CGDI08">#REF!</definedName>
    <definedName name="CGEX01" localSheetId="1">#REF!</definedName>
    <definedName name="CGEX01" localSheetId="0">#REF!</definedName>
    <definedName name="CGEX01">#REF!</definedName>
    <definedName name="CGEX02" localSheetId="1">#REF!</definedName>
    <definedName name="CGEX02" localSheetId="0">#REF!</definedName>
    <definedName name="CGEX02">#REF!</definedName>
    <definedName name="CGEX031" localSheetId="1">#REF!</definedName>
    <definedName name="CGEX031" localSheetId="0">#REF!</definedName>
    <definedName name="CGEX031">#REF!</definedName>
    <definedName name="CGEX04" localSheetId="1">#REF!</definedName>
    <definedName name="CGEX04" localSheetId="0">#REF!</definedName>
    <definedName name="CGEX04">#REF!</definedName>
    <definedName name="CGFI011" localSheetId="1">#REF!</definedName>
    <definedName name="CGFI011" localSheetId="0">#REF!</definedName>
    <definedName name="CGFI011">#REF!</definedName>
    <definedName name="CGFI012" localSheetId="1">#REF!</definedName>
    <definedName name="CGFI012" localSheetId="0">#REF!</definedName>
    <definedName name="CGFI012">#REF!</definedName>
    <definedName name="CGFI021" localSheetId="1">#REF!</definedName>
    <definedName name="CGFI021" localSheetId="0">#REF!</definedName>
    <definedName name="CGFI021">#REF!</definedName>
    <definedName name="CGFI022" localSheetId="1">#REF!</definedName>
    <definedName name="CGFI022" localSheetId="0">#REF!</definedName>
    <definedName name="CGFI022">#REF!</definedName>
    <definedName name="CGFI023" localSheetId="1">#REF!</definedName>
    <definedName name="CGFI023" localSheetId="0">#REF!</definedName>
    <definedName name="CGFI023">#REF!</definedName>
    <definedName name="CGFI024" localSheetId="1">#REF!</definedName>
    <definedName name="CGFI024" localSheetId="0">#REF!</definedName>
    <definedName name="CGFI024">#REF!</definedName>
    <definedName name="CGFI031" localSheetId="1">#REF!</definedName>
    <definedName name="CGFI031" localSheetId="0">#REF!</definedName>
    <definedName name="CGFI031">#REF!</definedName>
    <definedName name="CGFI032" localSheetId="1">#REF!</definedName>
    <definedName name="CGFI032" localSheetId="0">#REF!</definedName>
    <definedName name="CGFI032">#REF!</definedName>
    <definedName name="CGFI0331" localSheetId="1">#REF!</definedName>
    <definedName name="CGFI0331" localSheetId="0">#REF!</definedName>
    <definedName name="CGFI0331">#REF!</definedName>
    <definedName name="CGFI0332" localSheetId="1">#REF!</definedName>
    <definedName name="CGFI0332" localSheetId="0">#REF!</definedName>
    <definedName name="CGFI0332">#REF!</definedName>
    <definedName name="CGFI0333" localSheetId="1">#REF!</definedName>
    <definedName name="CGFI0333" localSheetId="0">#REF!</definedName>
    <definedName name="CGFI0333">#REF!</definedName>
    <definedName name="CGFI0334" localSheetId="1">#REF!</definedName>
    <definedName name="CGFI0334" localSheetId="0">#REF!</definedName>
    <definedName name="CGFI0334">#REF!</definedName>
    <definedName name="CGFI0335" localSheetId="1">#REF!</definedName>
    <definedName name="CGFI0335" localSheetId="0">#REF!</definedName>
    <definedName name="CGFI0335">#REF!</definedName>
    <definedName name="CGFI0341" localSheetId="1">#REF!</definedName>
    <definedName name="CGFI0341" localSheetId="0">#REF!</definedName>
    <definedName name="CGFI0341">#REF!</definedName>
    <definedName name="CGFI0343" localSheetId="1">#REF!</definedName>
    <definedName name="CGFI0343" localSheetId="0">#REF!</definedName>
    <definedName name="CGFI0343">#REF!</definedName>
    <definedName name="CGFI0344" localSheetId="1">#REF!</definedName>
    <definedName name="CGFI0344" localSheetId="0">#REF!</definedName>
    <definedName name="CGFI0344">#REF!</definedName>
    <definedName name="CGPR01" localSheetId="1">#REF!</definedName>
    <definedName name="CGPR01" localSheetId="0">#REF!</definedName>
    <definedName name="CGPR01">#REF!</definedName>
    <definedName name="CGPR021" localSheetId="1">#REF!</definedName>
    <definedName name="CGPR021" localSheetId="0">#REF!</definedName>
    <definedName name="CGPR021">#REF!</definedName>
    <definedName name="CGPR022" localSheetId="1">#REF!</definedName>
    <definedName name="CGPR022" localSheetId="0">#REF!</definedName>
    <definedName name="CGPR022">#REF!</definedName>
    <definedName name="CGPR023" localSheetId="1">#REF!</definedName>
    <definedName name="CGPR023" localSheetId="0">#REF!</definedName>
    <definedName name="CGPR023">#REF!</definedName>
    <definedName name="CGPR024" localSheetId="1">#REF!</definedName>
    <definedName name="CGPR024" localSheetId="0">#REF!</definedName>
    <definedName name="CGPR024">#REF!</definedName>
    <definedName name="CGPR031" localSheetId="1">#REF!</definedName>
    <definedName name="CGPR031" localSheetId="0">#REF!</definedName>
    <definedName name="CGPR031">#REF!</definedName>
    <definedName name="CGPR032" localSheetId="1">#REF!</definedName>
    <definedName name="CGPR032" localSheetId="0">#REF!</definedName>
    <definedName name="CGPR032">#REF!</definedName>
    <definedName name="CGPR0331" localSheetId="1">#REF!</definedName>
    <definedName name="CGPR0331" localSheetId="0">#REF!</definedName>
    <definedName name="CGPR0331">#REF!</definedName>
    <definedName name="CGPR0332" localSheetId="1">#REF!</definedName>
    <definedName name="CGPR0332" localSheetId="0">#REF!</definedName>
    <definedName name="CGPR0332">#REF!</definedName>
    <definedName name="CGPR0333" localSheetId="1">#REF!</definedName>
    <definedName name="CGPR0333" localSheetId="0">#REF!</definedName>
    <definedName name="CGPR0333">#REF!</definedName>
    <definedName name="CGPR041" localSheetId="1">#REF!</definedName>
    <definedName name="CGPR041" localSheetId="0">#REF!</definedName>
    <definedName name="CGPR041">#REF!</definedName>
    <definedName name="CGPR042" localSheetId="1">#REF!</definedName>
    <definedName name="CGPR042" localSheetId="0">#REF!</definedName>
    <definedName name="CGPR042">#REF!</definedName>
    <definedName name="CGPR043" localSheetId="1">#REF!</definedName>
    <definedName name="CGPR043" localSheetId="0">#REF!</definedName>
    <definedName name="CGPR043">#REF!</definedName>
    <definedName name="CGPR051" localSheetId="1">#REF!</definedName>
    <definedName name="CGPR051" localSheetId="0">#REF!</definedName>
    <definedName name="CGPR051">#REF!</definedName>
    <definedName name="CGPR052" localSheetId="1">#REF!</definedName>
    <definedName name="CGPR052" localSheetId="0">#REF!</definedName>
    <definedName name="CGPR052">#REF!</definedName>
    <definedName name="CGPR0531" localSheetId="1">#REF!</definedName>
    <definedName name="CGPR0531" localSheetId="0">#REF!</definedName>
    <definedName name="CGPR0531">#REF!</definedName>
    <definedName name="CGPR0532" localSheetId="1">#REF!</definedName>
    <definedName name="CGPR0532" localSheetId="0">#REF!</definedName>
    <definedName name="CGPR0532">#REF!</definedName>
    <definedName name="CGPR0533" localSheetId="1">#REF!</definedName>
    <definedName name="CGPR0533" localSheetId="0">#REF!</definedName>
    <definedName name="CGPR0533">#REF!</definedName>
    <definedName name="CGPR0534" localSheetId="1">#REF!</definedName>
    <definedName name="CGPR0534" localSheetId="0">#REF!</definedName>
    <definedName name="CGPR0534">#REF!</definedName>
    <definedName name="CGPR0541" localSheetId="1">#REF!</definedName>
    <definedName name="CGPR0541" localSheetId="0">#REF!</definedName>
    <definedName name="CGPR0541">#REF!</definedName>
    <definedName name="CGPR0542" localSheetId="1">#REF!</definedName>
    <definedName name="CGPR0542" localSheetId="0">#REF!</definedName>
    <definedName name="CGPR0542">#REF!</definedName>
    <definedName name="CGPR0543" localSheetId="1">#REF!</definedName>
    <definedName name="CGPR0543" localSheetId="0">#REF!</definedName>
    <definedName name="CGPR0543">#REF!</definedName>
    <definedName name="CGPR061" localSheetId="1">#REF!</definedName>
    <definedName name="CGPR061" localSheetId="0">#REF!</definedName>
    <definedName name="CGPR061">#REF!</definedName>
    <definedName name="CGPR062" localSheetId="1">#REF!</definedName>
    <definedName name="CGPR062" localSheetId="0">#REF!</definedName>
    <definedName name="CGPR062">#REF!</definedName>
    <definedName name="CGPR0621" localSheetId="1">#REF!</definedName>
    <definedName name="CGPR0621" localSheetId="0">#REF!</definedName>
    <definedName name="CGPR0621">#REF!</definedName>
    <definedName name="CGPR0622" localSheetId="1">#REF!</definedName>
    <definedName name="CGPR0622" localSheetId="0">#REF!</definedName>
    <definedName name="CGPR0622">#REF!</definedName>
    <definedName name="CGPR0631" localSheetId="1">#REF!</definedName>
    <definedName name="CGPR0631" localSheetId="0">#REF!</definedName>
    <definedName name="CGPR0631">#REF!</definedName>
    <definedName name="CGPR0632" localSheetId="1">#REF!</definedName>
    <definedName name="CGPR0632" localSheetId="0">#REF!</definedName>
    <definedName name="CGPR0632">#REF!</definedName>
    <definedName name="CGPR0633" localSheetId="1">#REF!</definedName>
    <definedName name="CGPR0633" localSheetId="0">#REF!</definedName>
    <definedName name="CGPR0633">#REF!</definedName>
    <definedName name="CGPR0641" localSheetId="1">#REF!</definedName>
    <definedName name="CGPR0641" localSheetId="0">#REF!</definedName>
    <definedName name="CGPR0641">#REF!</definedName>
    <definedName name="CGPR0642" localSheetId="1">#REF!</definedName>
    <definedName name="CGPR0642" localSheetId="0">#REF!</definedName>
    <definedName name="CGPR0642">#REF!</definedName>
    <definedName name="CGPR0643" localSheetId="1">#REF!</definedName>
    <definedName name="CGPR0643" localSheetId="0">#REF!</definedName>
    <definedName name="CGPR0643">#REF!</definedName>
    <definedName name="CGRF01" localSheetId="1">#REF!</definedName>
    <definedName name="CGRF01" localSheetId="0">#REF!</definedName>
    <definedName name="CGRF01">#REF!</definedName>
    <definedName name="CGRF02" localSheetId="1">#REF!</definedName>
    <definedName name="CGRF02" localSheetId="0">#REF!</definedName>
    <definedName name="CGRF02">#REF!</definedName>
    <definedName name="CGRF031" localSheetId="1">#REF!</definedName>
    <definedName name="CGRF031" localSheetId="0">#REF!</definedName>
    <definedName name="CGRF031">#REF!</definedName>
    <definedName name="CGRF032" localSheetId="1">#REF!</definedName>
    <definedName name="CGRF032" localSheetId="0">#REF!</definedName>
    <definedName name="CGRF032">#REF!</definedName>
    <definedName name="CGRF0331" localSheetId="1">#REF!</definedName>
    <definedName name="CGRF0331" localSheetId="0">#REF!</definedName>
    <definedName name="CGRF0331">#REF!</definedName>
    <definedName name="CGRF0332" localSheetId="1">#REF!</definedName>
    <definedName name="CGRF0332" localSheetId="0">#REF!</definedName>
    <definedName name="CGRF0332">#REF!</definedName>
    <definedName name="CGRF0333" localSheetId="1">#REF!</definedName>
    <definedName name="CGRF0333" localSheetId="0">#REF!</definedName>
    <definedName name="CGRF0333">#REF!</definedName>
    <definedName name="CGRF0334" localSheetId="1">#REF!</definedName>
    <definedName name="CGRF0334" localSheetId="0">#REF!</definedName>
    <definedName name="CGRF0334">#REF!</definedName>
    <definedName name="CGRF0335" localSheetId="1">#REF!</definedName>
    <definedName name="CGRF0335" localSheetId="0">#REF!</definedName>
    <definedName name="CGRF0335">#REF!</definedName>
    <definedName name="CGRF0336" localSheetId="1">#REF!</definedName>
    <definedName name="CGRF0336" localSheetId="0">#REF!</definedName>
    <definedName name="CGRF0336">#REF!</definedName>
    <definedName name="CGRF0337" localSheetId="1">#REF!</definedName>
    <definedName name="CGRF0337" localSheetId="0">#REF!</definedName>
    <definedName name="CGRF0337">#REF!</definedName>
    <definedName name="CGRF0338" localSheetId="1">#REF!</definedName>
    <definedName name="CGRF0338" localSheetId="0">#REF!</definedName>
    <definedName name="CGRF0338">#REF!</definedName>
    <definedName name="CGRF0341" localSheetId="1">#REF!</definedName>
    <definedName name="CGRF0341" localSheetId="0">#REF!</definedName>
    <definedName name="CGRF0341">#REF!</definedName>
    <definedName name="CGRF0342" localSheetId="1">#REF!</definedName>
    <definedName name="CGRF0342" localSheetId="0">#REF!</definedName>
    <definedName name="CGRF0342">#REF!</definedName>
    <definedName name="CGRF0343" localSheetId="1">#REF!</definedName>
    <definedName name="CGRF0343" localSheetId="0">#REF!</definedName>
    <definedName name="CGRF0343">#REF!</definedName>
    <definedName name="CGRF041" localSheetId="1">#REF!</definedName>
    <definedName name="CGRF041" localSheetId="0">#REF!</definedName>
    <definedName name="CGRF041">#REF!</definedName>
    <definedName name="CGRF042" localSheetId="1">#REF!</definedName>
    <definedName name="CGRF042" localSheetId="0">#REF!</definedName>
    <definedName name="CGRF042">#REF!</definedName>
    <definedName name="CGRF0431" localSheetId="1">#REF!</definedName>
    <definedName name="CGRF0431" localSheetId="0">#REF!</definedName>
    <definedName name="CGRF0431">#REF!</definedName>
    <definedName name="CGRF0432" localSheetId="1">#REF!</definedName>
    <definedName name="CGRF0432" localSheetId="0">#REF!</definedName>
    <definedName name="CGRF0432">#REF!</definedName>
    <definedName name="CGRF0433" localSheetId="1">#REF!</definedName>
    <definedName name="CGRF0433" localSheetId="0">#REF!</definedName>
    <definedName name="CGRF0433">#REF!</definedName>
    <definedName name="CGRF0441" localSheetId="1">#REF!</definedName>
    <definedName name="CGRF0441" localSheetId="0">#REF!</definedName>
    <definedName name="CGRF0441">#REF!</definedName>
    <definedName name="CGRF0442" localSheetId="1">#REF!</definedName>
    <definedName name="CGRF0442" localSheetId="0">#REF!</definedName>
    <definedName name="CGRF0442">#REF!</definedName>
    <definedName name="CGRF0443" localSheetId="1">#REF!</definedName>
    <definedName name="CGRF0443" localSheetId="0">#REF!</definedName>
    <definedName name="CGRF0443">#REF!</definedName>
    <definedName name="CGSM01" localSheetId="1">#REF!</definedName>
    <definedName name="CGSM01" localSheetId="0">#REF!</definedName>
    <definedName name="CGSM01">#REF!</definedName>
    <definedName name="CGSM02" localSheetId="1">#REF!</definedName>
    <definedName name="CGSM02" localSheetId="0">#REF!</definedName>
    <definedName name="CGSM02">#REF!</definedName>
    <definedName name="CGSM03" localSheetId="1">#REF!</definedName>
    <definedName name="CGSM03" localSheetId="0">#REF!</definedName>
    <definedName name="CGSM03">#REF!</definedName>
    <definedName name="CGSM04" localSheetId="1">#REF!</definedName>
    <definedName name="CGSM04" localSheetId="0">#REF!</definedName>
    <definedName name="CGSM04">#REF!</definedName>
    <definedName name="CGSM05" localSheetId="1">#REF!</definedName>
    <definedName name="CGSM05" localSheetId="0">#REF!</definedName>
    <definedName name="CGSM05">#REF!</definedName>
    <definedName name="CGSO011" localSheetId="1">#REF!</definedName>
    <definedName name="CGSO011" localSheetId="0">#REF!</definedName>
    <definedName name="CGSO011">#REF!</definedName>
    <definedName name="CGSO012" localSheetId="1">#REF!</definedName>
    <definedName name="CGSO012" localSheetId="0">#REF!</definedName>
    <definedName name="CGSO012">#REF!</definedName>
    <definedName name="CGSO013" localSheetId="1">#REF!</definedName>
    <definedName name="CGSO013" localSheetId="0">#REF!</definedName>
    <definedName name="CGSO013">#REF!</definedName>
    <definedName name="CGSO014" localSheetId="1">#REF!</definedName>
    <definedName name="CGSO014" localSheetId="0">#REF!</definedName>
    <definedName name="CGSO014">#REF!</definedName>
    <definedName name="CGSO02" localSheetId="1">#REF!</definedName>
    <definedName name="CGSO02" localSheetId="0">#REF!</definedName>
    <definedName name="CGSO02">#REF!</definedName>
    <definedName name="CGSO031" localSheetId="1">#REF!</definedName>
    <definedName name="CGSO031" localSheetId="0">#REF!</definedName>
    <definedName name="CGSO031">#REF!</definedName>
    <definedName name="CGSO032" localSheetId="1">#REF!</definedName>
    <definedName name="CGSO032" localSheetId="0">#REF!</definedName>
    <definedName name="CGSO032">#REF!</definedName>
    <definedName name="CGSO033" localSheetId="1">#REF!</definedName>
    <definedName name="CGSO033" localSheetId="0">#REF!</definedName>
    <definedName name="CGSO033">#REF!</definedName>
    <definedName name="CGSO034" localSheetId="1">#REF!</definedName>
    <definedName name="CGSO034" localSheetId="0">#REF!</definedName>
    <definedName name="CGSO034">#REF!</definedName>
    <definedName name="CGSO041" localSheetId="1">#REF!</definedName>
    <definedName name="CGSO041" localSheetId="0">#REF!</definedName>
    <definedName name="CGSO041">#REF!</definedName>
    <definedName name="CGSO042" localSheetId="1">#REF!</definedName>
    <definedName name="CGSO042" localSheetId="0">#REF!</definedName>
    <definedName name="CGSO042">#REF!</definedName>
    <definedName name="CGSO043" localSheetId="1">#REF!</definedName>
    <definedName name="CGSO043" localSheetId="0">#REF!</definedName>
    <definedName name="CGSO043">#REF!</definedName>
    <definedName name="CGSO044" localSheetId="1">#REF!</definedName>
    <definedName name="CGSO044" localSheetId="0">#REF!</definedName>
    <definedName name="CGSO044">#REF!</definedName>
    <definedName name="CGSO051" localSheetId="1">#REF!</definedName>
    <definedName name="CGSO051" localSheetId="0">#REF!</definedName>
    <definedName name="CGSO051">#REF!</definedName>
    <definedName name="CGSO052" localSheetId="1">#REF!</definedName>
    <definedName name="CGSO052" localSheetId="0">#REF!</definedName>
    <definedName name="CGSO052">#REF!</definedName>
    <definedName name="CGSO053" localSheetId="1">#REF!</definedName>
    <definedName name="CGSO053" localSheetId="0">#REF!</definedName>
    <definedName name="CGSO053">#REF!</definedName>
    <definedName name="CGSO054" localSheetId="1">#REF!</definedName>
    <definedName name="CGSO054" localSheetId="0">#REF!</definedName>
    <definedName name="CGSO054">#REF!</definedName>
    <definedName name="CGSO055" localSheetId="1">#REF!</definedName>
    <definedName name="CGSO055" localSheetId="0">#REF!</definedName>
    <definedName name="CGSO055">#REF!</definedName>
    <definedName name="CGSO061" localSheetId="1">#REF!</definedName>
    <definedName name="CGSO061" localSheetId="0">#REF!</definedName>
    <definedName name="CGSO061">#REF!</definedName>
    <definedName name="CGSO062" localSheetId="1">#REF!</definedName>
    <definedName name="CGSO062" localSheetId="0">#REF!</definedName>
    <definedName name="CGSO062">#REF!</definedName>
    <definedName name="CGSO063" localSheetId="1">#REF!</definedName>
    <definedName name="CGSO063" localSheetId="0">#REF!</definedName>
    <definedName name="CGSO063">#REF!</definedName>
    <definedName name="CGSO064" localSheetId="1">#REF!</definedName>
    <definedName name="CGSO064" localSheetId="0">#REF!</definedName>
    <definedName name="CGSO064">#REF!</definedName>
    <definedName name="CGTR011" localSheetId="1">#REF!</definedName>
    <definedName name="CGTR011" localSheetId="0">#REF!</definedName>
    <definedName name="CGTR011">#REF!</definedName>
    <definedName name="CGTR012" localSheetId="1">#REF!</definedName>
    <definedName name="CGTR012" localSheetId="0">#REF!</definedName>
    <definedName name="CGTR012">#REF!</definedName>
    <definedName name="CGTR021" localSheetId="1">#REF!</definedName>
    <definedName name="CGTR021" localSheetId="0">#REF!</definedName>
    <definedName name="CGTR021">#REF!</definedName>
    <definedName name="CGTR022" localSheetId="1">#REF!</definedName>
    <definedName name="CGTR022" localSheetId="0">#REF!</definedName>
    <definedName name="CGTR022">#REF!</definedName>
    <definedName name="CGTR023" localSheetId="1">#REF!</definedName>
    <definedName name="CGTR023" localSheetId="0">#REF!</definedName>
    <definedName name="CGTR023">#REF!</definedName>
    <definedName name="CGTR031" localSheetId="1">#REF!</definedName>
    <definedName name="CGTR031" localSheetId="0">#REF!</definedName>
    <definedName name="CGTR031">#REF!</definedName>
    <definedName name="CGTR032" localSheetId="1">#REF!</definedName>
    <definedName name="CGTR032" localSheetId="0">#REF!</definedName>
    <definedName name="CGTR032">#REF!</definedName>
    <definedName name="CGTR033" localSheetId="1">#REF!</definedName>
    <definedName name="CGTR033" localSheetId="0">#REF!</definedName>
    <definedName name="CGTR033">#REF!</definedName>
    <definedName name="CGTR034" localSheetId="1">#REF!</definedName>
    <definedName name="CGTR034" localSheetId="0">#REF!</definedName>
    <definedName name="CGTR034">#REF!</definedName>
    <definedName name="CGTR035" localSheetId="1">#REF!</definedName>
    <definedName name="CGTR035" localSheetId="0">#REF!</definedName>
    <definedName name="CGTR035">#REF!</definedName>
    <definedName name="CGTR036" localSheetId="1">#REF!</definedName>
    <definedName name="CGTR036" localSheetId="0">#REF!</definedName>
    <definedName name="CGTR036">#REF!</definedName>
    <definedName name="CGTR037" localSheetId="1">#REF!</definedName>
    <definedName name="CGTR037" localSheetId="0">#REF!</definedName>
    <definedName name="CGTR037">#REF!</definedName>
    <definedName name="CGTR038" localSheetId="1">#REF!</definedName>
    <definedName name="CGTR038" localSheetId="0">#REF!</definedName>
    <definedName name="CGTR038">#REF!</definedName>
    <definedName name="CGTR039" localSheetId="1">#REF!</definedName>
    <definedName name="CGTR039" localSheetId="0">#REF!</definedName>
    <definedName name="CGTR039">#REF!</definedName>
    <definedName name="CGTR041" localSheetId="1">#REF!</definedName>
    <definedName name="CGTR041" localSheetId="0">#REF!</definedName>
    <definedName name="CGTR041">#REF!</definedName>
    <definedName name="CGTR042" localSheetId="1">#REF!</definedName>
    <definedName name="CGTR042" localSheetId="0">#REF!</definedName>
    <definedName name="CGTR042">#REF!</definedName>
    <definedName name="CGTR043" localSheetId="1">#REF!</definedName>
    <definedName name="CGTR043" localSheetId="0">#REF!</definedName>
    <definedName name="CGTR043">#REF!</definedName>
    <definedName name="CGTR044" localSheetId="1">#REF!</definedName>
    <definedName name="CGTR044" localSheetId="0">#REF!</definedName>
    <definedName name="CGTR044">#REF!</definedName>
    <definedName name="CGTR051" localSheetId="1">#REF!</definedName>
    <definedName name="CGTR051" localSheetId="0">#REF!</definedName>
    <definedName name="CGTR051">#REF!</definedName>
    <definedName name="Ch" localSheetId="1">#REF!</definedName>
    <definedName name="Ch" localSheetId="0">#REF!</definedName>
    <definedName name="Ch">#REF!</definedName>
    <definedName name="CHK_PU" localSheetId="1">#REF!</definedName>
    <definedName name="CHK_PU" localSheetId="0">#REF!</definedName>
    <definedName name="CHK_PU">#REF!</definedName>
    <definedName name="CHP" localSheetId="1">#REF!</definedName>
    <definedName name="CHP" localSheetId="0">#REF!</definedName>
    <definedName name="CHP">#REF!</definedName>
    <definedName name="CIRCUITOS" localSheetId="1">[36]Circuitos!$C$2:$C$891</definedName>
    <definedName name="CIRCUITOS">[37]Circuitos!$C$2:$C$891</definedName>
    <definedName name="CISNEROS" localSheetId="1">#REF!</definedName>
    <definedName name="CISNEROS" localSheetId="0">#REF!</definedName>
    <definedName name="CISNEROS">#REF!</definedName>
    <definedName name="civ" localSheetId="1" hidden="1">{#N/A,#N/A,TRUE,"1842CWN0"}</definedName>
    <definedName name="civ" hidden="1">{#N/A,#N/A,TRUE,"1842CWN0"}</definedName>
    <definedName name="cjsa" localSheetId="1" hidden="1">#REF!</definedName>
    <definedName name="cjsa" localSheetId="0" hidden="1">#REF!</definedName>
    <definedName name="cjsa" hidden="1">#REF!</definedName>
    <definedName name="CL" localSheetId="1">#REF!</definedName>
    <definedName name="CL" localSheetId="0">#REF!</definedName>
    <definedName name="CL">#REF!</definedName>
    <definedName name="clase">#REF!</definedName>
    <definedName name="cmf" localSheetId="1">#REF!</definedName>
    <definedName name="cmf" localSheetId="0">#REF!</definedName>
    <definedName name="cmf">#REF!</definedName>
    <definedName name="CMIBLE" localSheetId="1">#REF!</definedName>
    <definedName name="CMIBLE" localSheetId="0">#REF!</definedName>
    <definedName name="CMIBLE">#REF!</definedName>
    <definedName name="CMIBLE1" localSheetId="1">#REF!</definedName>
    <definedName name="CMIBLE1" localSheetId="0">#REF!</definedName>
    <definedName name="CMIBLE1">#REF!</definedName>
    <definedName name="CN">#REF!</definedName>
    <definedName name="co">#REF!</definedName>
    <definedName name="Cod" localSheetId="1">#REF!</definedName>
    <definedName name="Cod" localSheetId="0">#REF!</definedName>
    <definedName name="Cod">#REF!</definedName>
    <definedName name="CodActEco" localSheetId="1">#REF!</definedName>
    <definedName name="CodActEco" localSheetId="0">#REF!</definedName>
    <definedName name="CodActEco">#REF!</definedName>
    <definedName name="codigo" localSheetId="1">#REF!,#REF!</definedName>
    <definedName name="codigo" localSheetId="0">#REF!,#REF!</definedName>
    <definedName name="codigo">#REF!,#REF!</definedName>
    <definedName name="CodigoInversion" localSheetId="1">#REF!</definedName>
    <definedName name="CodigoInversion" localSheetId="0">#REF!</definedName>
    <definedName name="CodigoInversion">#REF!</definedName>
    <definedName name="CodigoProyecto" localSheetId="1">#REF!</definedName>
    <definedName name="CodigoProyecto" localSheetId="0">#REF!</definedName>
    <definedName name="CodigoProyecto">#REF!</definedName>
    <definedName name="Codigos" localSheetId="1">#REF!</definedName>
    <definedName name="Codigos" localSheetId="0">#REF!</definedName>
    <definedName name="Codigos">#REF!</definedName>
    <definedName name="CODOS" localSheetId="1">#REF!</definedName>
    <definedName name="CODOS" localSheetId="0">#REF!</definedName>
    <definedName name="CODOS">#REF!</definedName>
    <definedName name="cogvsiruj" localSheetId="1">#REF!</definedName>
    <definedName name="cogvsiruj" localSheetId="0">#REF!</definedName>
    <definedName name="cogvsiruj">#REF!</definedName>
    <definedName name="COLON" localSheetId="1">#REF!</definedName>
    <definedName name="COLON" localSheetId="0">#REF!</definedName>
    <definedName name="COLON">#REF!</definedName>
    <definedName name="ColTap" localSheetId="1">#REF!</definedName>
    <definedName name="ColTap" localSheetId="0">#REF!</definedName>
    <definedName name="ColTap">#REF!</definedName>
    <definedName name="Com" localSheetId="1">#REF!</definedName>
    <definedName name="Com" localSheetId="0">#REF!</definedName>
    <definedName name="Com">#REF!</definedName>
    <definedName name="COMIDA" localSheetId="1">#REF!</definedName>
    <definedName name="COMIDA" localSheetId="0">#REF!</definedName>
    <definedName name="COMIDA">#REF!</definedName>
    <definedName name="COMPRE">#REF!</definedName>
    <definedName name="COMPRESOR" localSheetId="1">[28]EQUIPO!$D$5</definedName>
    <definedName name="COMPRESOR">[29]EQUIPO!$D$5</definedName>
    <definedName name="Compresores" localSheetId="1">#REF!</definedName>
    <definedName name="Compresores" localSheetId="0">#REF!</definedName>
    <definedName name="Compresores">#REF!</definedName>
    <definedName name="COMPROBANTE_DE_PAGO">#REF!</definedName>
    <definedName name="concreto">#REF!</definedName>
    <definedName name="Concreto1_m" localSheetId="1">[11]Dimensiones!$F$36</definedName>
    <definedName name="Concreto1_m">[12]Dimensiones!$F$36</definedName>
    <definedName name="Concreto2_m" localSheetId="1">[11]Dimensiones!$F$38</definedName>
    <definedName name="Concreto2_m">[12]Dimensiones!$F$38</definedName>
    <definedName name="Concreto3_m" localSheetId="1">[11]Dimensiones!$F$40</definedName>
    <definedName name="Concreto3_m">[12]Dimensiones!$F$40</definedName>
    <definedName name="Concreto4_m" localSheetId="1">[11]Dimensiones!$F$42</definedName>
    <definedName name="Concreto4_m">[12]Dimensiones!$F$42</definedName>
    <definedName name="Concreto5_m" localSheetId="1">[11]Dimensiones!$F$44</definedName>
    <definedName name="Concreto5_m">[12]Dimensiones!$F$44</definedName>
    <definedName name="conductor">#REF!</definedName>
    <definedName name="ConseqCat">0</definedName>
    <definedName name="ConseqForMitRisk">3</definedName>
    <definedName name="Consultor">#N/A</definedName>
    <definedName name="CONT" localSheetId="1">#REF!</definedName>
    <definedName name="CONT" localSheetId="0">#REF!</definedName>
    <definedName name="CONT">#REF!</definedName>
    <definedName name="contra">#REF!</definedName>
    <definedName name="Contratante" localSheetId="1">#REF!</definedName>
    <definedName name="Contratante" localSheetId="0">#REF!</definedName>
    <definedName name="Contratante">#REF!</definedName>
    <definedName name="contratista">[4]Datos!$B$13</definedName>
    <definedName name="CONTRATO" localSheetId="1">#REF!</definedName>
    <definedName name="CONTRATO" localSheetId="0">#REF!</definedName>
    <definedName name="CONTRATO">#REF!</definedName>
    <definedName name="COPIA" localSheetId="2">AIU!ERR</definedName>
    <definedName name="COPIA" localSheetId="1">'Oferta Económica'!ERR</definedName>
    <definedName name="COPIA">[0]!ERR</definedName>
    <definedName name="COPIA1" localSheetId="1">#REF!</definedName>
    <definedName name="COPIA1" localSheetId="0">#REF!</definedName>
    <definedName name="COPIA1">#REF!</definedName>
    <definedName name="COPIA2" localSheetId="1">#REF!</definedName>
    <definedName name="COPIA2" localSheetId="0">#REF!</definedName>
    <definedName name="COPIA2">#REF!</definedName>
    <definedName name="copiao4" localSheetId="2">AIU!ERR</definedName>
    <definedName name="copiao4" localSheetId="1">'Oferta Económica'!ERR</definedName>
    <definedName name="copiao4">[0]!ERR</definedName>
    <definedName name="corri" localSheetId="2">AIU!ERR</definedName>
    <definedName name="corri" localSheetId="1">'Oferta Económica'!ERR</definedName>
    <definedName name="corri">[0]!ERR</definedName>
    <definedName name="COSTO_FRENTE" localSheetId="1">#REF!</definedName>
    <definedName name="COSTO_FRENTE" localSheetId="0">#REF!</definedName>
    <definedName name="COSTO_FRENTE">#REF!</definedName>
    <definedName name="COSTO_TRANSPORTE">[38]Transp.!$B$5:$E$19</definedName>
    <definedName name="costo2" localSheetId="1" hidden="1">#REF!</definedName>
    <definedName name="costo2" localSheetId="0" hidden="1">#REF!</definedName>
    <definedName name="costo2" hidden="1">#REF!</definedName>
    <definedName name="COSTODIRECTO" localSheetId="1">#REF!</definedName>
    <definedName name="COSTODIRECTO" localSheetId="0">#REF!</definedName>
    <definedName name="COSTODIRECTO">#REF!</definedName>
    <definedName name="COSTOS" localSheetId="1">#REF!</definedName>
    <definedName name="COSTOS" localSheetId="0">#REF!</definedName>
    <definedName name="COSTOS">#REF!</definedName>
    <definedName name="cp">#REF!</definedName>
    <definedName name="CRIT" localSheetId="1">#REF!</definedName>
    <definedName name="CRIT" localSheetId="0">#REF!</definedName>
    <definedName name="CRIT">#REF!</definedName>
    <definedName name="CRIT_APIAY" localSheetId="1">#REF!</definedName>
    <definedName name="CRIT_APIAY" localSheetId="0">#REF!</definedName>
    <definedName name="CRIT_APIAY">#REF!</definedName>
    <definedName name="CRIT_CHICHI" localSheetId="1">#REF!</definedName>
    <definedName name="CRIT_CHICHI" localSheetId="0">#REF!</definedName>
    <definedName name="CRIT_CHICHI">#REF!</definedName>
    <definedName name="CRIT_CHICHI1" localSheetId="1">#REF!</definedName>
    <definedName name="CRIT_CHICHI1" localSheetId="0">#REF!</definedName>
    <definedName name="CRIT_CHICHI1">#REF!</definedName>
    <definedName name="CRIT_DOL" localSheetId="1">#REF!</definedName>
    <definedName name="CRIT_DOL" localSheetId="0">#REF!</definedName>
    <definedName name="CRIT_DOL">#REF!</definedName>
    <definedName name="CRIT_DOL1" localSheetId="1">#REF!</definedName>
    <definedName name="CRIT_DOL1" localSheetId="0">#REF!</definedName>
    <definedName name="CRIT_DOL1">#REF!</definedName>
    <definedName name="CRIT1" localSheetId="1">#REF!</definedName>
    <definedName name="CRIT1" localSheetId="0">#REF!</definedName>
    <definedName name="CRIT1">#REF!</definedName>
    <definedName name="Criteria_MI" localSheetId="1">#REF!</definedName>
    <definedName name="Criteria_MI" localSheetId="0">#REF!</definedName>
    <definedName name="Criteria_MI">#REF!</definedName>
    <definedName name="_xlnm.Criteria" localSheetId="1">'[39]AC2-AG96'!#REF!</definedName>
    <definedName name="_xlnm.Criteria">'[40]AC2-AG96'!#REF!</definedName>
    <definedName name="Criterios_IM" localSheetId="1">#REF!</definedName>
    <definedName name="Criterios_IM" localSheetId="0">#REF!</definedName>
    <definedName name="Criterios_IM">#REF!</definedName>
    <definedName name="Criticidad" localSheetId="1">#REF!</definedName>
    <definedName name="Criticidad" localSheetId="0">#REF!</definedName>
    <definedName name="Criticidad">#REF!</definedName>
    <definedName name="Criticos">#REF!</definedName>
    <definedName name="cs" localSheetId="1">#REF!</definedName>
    <definedName name="cs" localSheetId="0">#REF!</definedName>
    <definedName name="cs">#REF!</definedName>
    <definedName name="CS_AVG_SIZE" localSheetId="1">#REF!</definedName>
    <definedName name="CS_AVG_SIZE" localSheetId="0">#REF!</definedName>
    <definedName name="CS_AVG_SIZE">#REF!</definedName>
    <definedName name="CS_WELDING" localSheetId="1">#REF!</definedName>
    <definedName name="CS_WELDING" localSheetId="0">#REF!</definedName>
    <definedName name="CS_WELDING">#REF!</definedName>
    <definedName name="CTA" localSheetId="1">#REF!</definedName>
    <definedName name="CTA" localSheetId="0">#REF!</definedName>
    <definedName name="CTA">#REF!</definedName>
    <definedName name="CTE" localSheetId="1">#REF!</definedName>
    <definedName name="CTE" localSheetId="0">#REF!</definedName>
    <definedName name="CTE">#REF!</definedName>
    <definedName name="ctoin">[4]Datos!$B$1</definedName>
    <definedName name="CTR" localSheetId="1">#REF!</definedName>
    <definedName name="CTR" localSheetId="0">#REF!</definedName>
    <definedName name="CTR">#REF!</definedName>
    <definedName name="CTRPAG" localSheetId="1">#REF!</definedName>
    <definedName name="CTRPAG" localSheetId="0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2">AIU!ERR</definedName>
    <definedName name="CUAL" localSheetId="1">'Oferta Económica'!ERR</definedName>
    <definedName name="CUAL">[0]!ERR</definedName>
    <definedName name="CUBS" localSheetId="1">#REF!</definedName>
    <definedName name="CUBS" localSheetId="0">#REF!</definedName>
    <definedName name="CUBS">#REF!</definedName>
    <definedName name="CUENTA">#REF!</definedName>
    <definedName name="CUNET" localSheetId="2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#REF!</definedName>
    <definedName name="Customize" localSheetId="0">#REF!</definedName>
    <definedName name="Customize">#REF!</definedName>
    <definedName name="cv" localSheetId="1">#REF!</definedName>
    <definedName name="cv" localSheetId="0">#REF!</definedName>
    <definedName name="cv">#REF!</definedName>
    <definedName name="cv_51">#REF!</definedName>
    <definedName name="CVa" localSheetId="1">#REF!</definedName>
    <definedName name="CVa" localSheetId="0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 localSheetId="0">#REF!</definedName>
    <definedName name="D_1">#REF!</definedName>
    <definedName name="d_percápita" localSheetId="1">[41]Sanitario!$AC$9:$AD$9</definedName>
    <definedName name="d_percápita">[42]Sanitario!$AC$9:$AD$9</definedName>
    <definedName name="DAFT" localSheetId="1">#REF!</definedName>
    <definedName name="DAFT" localSheetId="0">#REF!</definedName>
    <definedName name="DAFT">#REF!</definedName>
    <definedName name="DANODO" localSheetId="1">#REF!</definedName>
    <definedName name="DANODO" localSheetId="0">#REF!</definedName>
    <definedName name="DANODO">#REF!</definedName>
    <definedName name="DANODOF" localSheetId="1">#REF!</definedName>
    <definedName name="DANODOF" localSheetId="0">#REF!</definedName>
    <definedName name="DANODOF">#REF!</definedName>
    <definedName name="DANODOFT" localSheetId="1">#REF!</definedName>
    <definedName name="DANODOFT" localSheetId="0">#REF!</definedName>
    <definedName name="DANODOFT">#REF!</definedName>
    <definedName name="dario" localSheetId="1">#REF!</definedName>
    <definedName name="dario" localSheetId="0">#REF!</definedName>
    <definedName name="dario">#REF!</definedName>
    <definedName name="DASD" localSheetId="2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 localSheetId="0">#REF!</definedName>
    <definedName name="Data">#REF!</definedName>
    <definedName name="data1" localSheetId="1">#REF!</definedName>
    <definedName name="data1" localSheetId="0">#REF!</definedName>
    <definedName name="data1">#REF!</definedName>
    <definedName name="data10" localSheetId="1">#REF!</definedName>
    <definedName name="data10" localSheetId="0">#REF!</definedName>
    <definedName name="data10">#REF!</definedName>
    <definedName name="data11" localSheetId="1">#REF!</definedName>
    <definedName name="data11" localSheetId="0">#REF!</definedName>
    <definedName name="data11">#REF!</definedName>
    <definedName name="data12" localSheetId="1">#REF!</definedName>
    <definedName name="data12" localSheetId="0">#REF!</definedName>
    <definedName name="data12">#REF!</definedName>
    <definedName name="data13" localSheetId="1">#REF!</definedName>
    <definedName name="data13" localSheetId="0">#REF!</definedName>
    <definedName name="data13">#REF!</definedName>
    <definedName name="data14" localSheetId="1">#REF!</definedName>
    <definedName name="data14" localSheetId="0">#REF!</definedName>
    <definedName name="data14">#REF!</definedName>
    <definedName name="data15" localSheetId="1">#REF!</definedName>
    <definedName name="data15" localSheetId="0">#REF!</definedName>
    <definedName name="data15">#REF!</definedName>
    <definedName name="data16" localSheetId="1">#REF!</definedName>
    <definedName name="data16" localSheetId="0">#REF!</definedName>
    <definedName name="data16">#REF!</definedName>
    <definedName name="data17" localSheetId="1">#REF!</definedName>
    <definedName name="data17" localSheetId="0">#REF!</definedName>
    <definedName name="data17">#REF!</definedName>
    <definedName name="data18" localSheetId="1">#REF!</definedName>
    <definedName name="data18" localSheetId="0">#REF!</definedName>
    <definedName name="data18">#REF!</definedName>
    <definedName name="data19" localSheetId="1">#REF!</definedName>
    <definedName name="data19" localSheetId="0">#REF!</definedName>
    <definedName name="data19">#REF!</definedName>
    <definedName name="data2" localSheetId="1">#REF!</definedName>
    <definedName name="data2" localSheetId="0">#REF!</definedName>
    <definedName name="data2">#REF!</definedName>
    <definedName name="data20" localSheetId="1">#REF!</definedName>
    <definedName name="data20" localSheetId="0">#REF!</definedName>
    <definedName name="data20">#REF!</definedName>
    <definedName name="data21" localSheetId="1">#REF!</definedName>
    <definedName name="data21" localSheetId="0">#REF!</definedName>
    <definedName name="data21">#REF!</definedName>
    <definedName name="data22" localSheetId="1">#REF!</definedName>
    <definedName name="data22" localSheetId="0">#REF!</definedName>
    <definedName name="data22">#REF!</definedName>
    <definedName name="data23" localSheetId="1">#REF!</definedName>
    <definedName name="data23" localSheetId="0">#REF!</definedName>
    <definedName name="data23">#REF!</definedName>
    <definedName name="data24" localSheetId="1">#REF!</definedName>
    <definedName name="data24" localSheetId="0">#REF!</definedName>
    <definedName name="data24">#REF!</definedName>
    <definedName name="data25" localSheetId="1">#REF!</definedName>
    <definedName name="data25" localSheetId="0">#REF!</definedName>
    <definedName name="data25">#REF!</definedName>
    <definedName name="data26" localSheetId="1">#REF!</definedName>
    <definedName name="data26" localSheetId="0">#REF!</definedName>
    <definedName name="data26">#REF!</definedName>
    <definedName name="data27" localSheetId="1">#REF!</definedName>
    <definedName name="data27" localSheetId="0">#REF!</definedName>
    <definedName name="data27">#REF!</definedName>
    <definedName name="data28" localSheetId="1">#REF!</definedName>
    <definedName name="data28" localSheetId="0">#REF!</definedName>
    <definedName name="data28">#REF!</definedName>
    <definedName name="data29" localSheetId="1">#REF!</definedName>
    <definedName name="data29" localSheetId="0">#REF!</definedName>
    <definedName name="data29">#REF!</definedName>
    <definedName name="data3" localSheetId="1">#REF!</definedName>
    <definedName name="data3" localSheetId="0">#REF!</definedName>
    <definedName name="data3">#REF!</definedName>
    <definedName name="data30" localSheetId="1">#REF!</definedName>
    <definedName name="data30" localSheetId="0">#REF!</definedName>
    <definedName name="data30">#REF!</definedName>
    <definedName name="data31" localSheetId="1">#REF!</definedName>
    <definedName name="data31" localSheetId="0">#REF!</definedName>
    <definedName name="data31">#REF!</definedName>
    <definedName name="data32" localSheetId="1">#REF!</definedName>
    <definedName name="data32" localSheetId="0">#REF!</definedName>
    <definedName name="data32">#REF!</definedName>
    <definedName name="data33" localSheetId="1">#REF!</definedName>
    <definedName name="data33" localSheetId="0">#REF!</definedName>
    <definedName name="data33">#REF!</definedName>
    <definedName name="data34" localSheetId="1">#REF!</definedName>
    <definedName name="data34" localSheetId="0">#REF!</definedName>
    <definedName name="data34">#REF!</definedName>
    <definedName name="data35" localSheetId="1">#REF!</definedName>
    <definedName name="data35" localSheetId="0">#REF!</definedName>
    <definedName name="data35">#REF!</definedName>
    <definedName name="data36" localSheetId="1">#REF!</definedName>
    <definedName name="data36" localSheetId="0">#REF!</definedName>
    <definedName name="data36">#REF!</definedName>
    <definedName name="data37" localSheetId="1">#REF!</definedName>
    <definedName name="data37" localSheetId="0">#REF!</definedName>
    <definedName name="data37">#REF!</definedName>
    <definedName name="data38" localSheetId="1">#REF!</definedName>
    <definedName name="data38" localSheetId="0">#REF!</definedName>
    <definedName name="data38">#REF!</definedName>
    <definedName name="data39" localSheetId="1">#REF!</definedName>
    <definedName name="data39" localSheetId="0">#REF!</definedName>
    <definedName name="data39">#REF!</definedName>
    <definedName name="data4" localSheetId="1">#REF!</definedName>
    <definedName name="data4" localSheetId="0">#REF!</definedName>
    <definedName name="data4">#REF!</definedName>
    <definedName name="data40" localSheetId="1">#REF!</definedName>
    <definedName name="data40" localSheetId="0">#REF!</definedName>
    <definedName name="data40">#REF!</definedName>
    <definedName name="data41" localSheetId="1">#REF!</definedName>
    <definedName name="data41" localSheetId="0">#REF!</definedName>
    <definedName name="data41">#REF!</definedName>
    <definedName name="data42" localSheetId="1">#REF!</definedName>
    <definedName name="data42" localSheetId="0">#REF!</definedName>
    <definedName name="data42">#REF!</definedName>
    <definedName name="data43" localSheetId="1">#REF!</definedName>
    <definedName name="data43" localSheetId="0">#REF!</definedName>
    <definedName name="data43">#REF!</definedName>
    <definedName name="data44" localSheetId="1">#REF!</definedName>
    <definedName name="data44" localSheetId="0">#REF!</definedName>
    <definedName name="data44">#REF!</definedName>
    <definedName name="data45" localSheetId="1">#REF!</definedName>
    <definedName name="data45" localSheetId="0">#REF!</definedName>
    <definedName name="data45">#REF!</definedName>
    <definedName name="data46" localSheetId="1">#REF!</definedName>
    <definedName name="data46" localSheetId="0">#REF!</definedName>
    <definedName name="data46">#REF!</definedName>
    <definedName name="data47" localSheetId="1">#REF!</definedName>
    <definedName name="data47" localSheetId="0">#REF!</definedName>
    <definedName name="data47">#REF!</definedName>
    <definedName name="data48" localSheetId="1">#REF!</definedName>
    <definedName name="data48" localSheetId="0">#REF!</definedName>
    <definedName name="data48">#REF!</definedName>
    <definedName name="data49" localSheetId="1">#REF!</definedName>
    <definedName name="data49" localSheetId="0">#REF!</definedName>
    <definedName name="data49">#REF!</definedName>
    <definedName name="data5" localSheetId="1">#REF!</definedName>
    <definedName name="data5" localSheetId="0">#REF!</definedName>
    <definedName name="data5">#REF!</definedName>
    <definedName name="data50" localSheetId="1">#REF!</definedName>
    <definedName name="data50" localSheetId="0">#REF!</definedName>
    <definedName name="data50">#REF!</definedName>
    <definedName name="data51" localSheetId="1">#REF!</definedName>
    <definedName name="data51" localSheetId="0">#REF!</definedName>
    <definedName name="data51">#REF!</definedName>
    <definedName name="data52" localSheetId="1">#REF!</definedName>
    <definedName name="data52" localSheetId="0">#REF!</definedName>
    <definedName name="data52">#REF!</definedName>
    <definedName name="data53" localSheetId="1">#REF!</definedName>
    <definedName name="data53" localSheetId="0">#REF!</definedName>
    <definedName name="data53">#REF!</definedName>
    <definedName name="data54" localSheetId="1">#REF!</definedName>
    <definedName name="data54" localSheetId="0">#REF!</definedName>
    <definedName name="data54">#REF!</definedName>
    <definedName name="data55" localSheetId="1">#REF!</definedName>
    <definedName name="data55" localSheetId="0">#REF!</definedName>
    <definedName name="data55">#REF!</definedName>
    <definedName name="data56" localSheetId="1">#REF!</definedName>
    <definedName name="data56" localSheetId="0">#REF!</definedName>
    <definedName name="data56">#REF!</definedName>
    <definedName name="data57" localSheetId="1">#REF!</definedName>
    <definedName name="data57" localSheetId="0">#REF!</definedName>
    <definedName name="data57">#REF!</definedName>
    <definedName name="data58" localSheetId="1">#REF!</definedName>
    <definedName name="data58" localSheetId="0">#REF!</definedName>
    <definedName name="data58">#REF!</definedName>
    <definedName name="data59" localSheetId="1">#REF!</definedName>
    <definedName name="data59" localSheetId="0">#REF!</definedName>
    <definedName name="data59">#REF!</definedName>
    <definedName name="data6" localSheetId="1">#REF!</definedName>
    <definedName name="data6" localSheetId="0">#REF!</definedName>
    <definedName name="data6">#REF!</definedName>
    <definedName name="data60" localSheetId="1">#REF!</definedName>
    <definedName name="data60" localSheetId="0">#REF!</definedName>
    <definedName name="data60">#REF!</definedName>
    <definedName name="data61" localSheetId="1">#REF!</definedName>
    <definedName name="data61" localSheetId="0">#REF!</definedName>
    <definedName name="data61">#REF!</definedName>
    <definedName name="data62" localSheetId="1">#REF!</definedName>
    <definedName name="data62" localSheetId="0">#REF!</definedName>
    <definedName name="data62">#REF!</definedName>
    <definedName name="data63" localSheetId="1">#REF!</definedName>
    <definedName name="data63" localSheetId="0">#REF!</definedName>
    <definedName name="data63">#REF!</definedName>
    <definedName name="data64" localSheetId="1">#REF!</definedName>
    <definedName name="data64" localSheetId="0">#REF!</definedName>
    <definedName name="data64">#REF!</definedName>
    <definedName name="data65" localSheetId="1">#REF!</definedName>
    <definedName name="data65" localSheetId="0">#REF!</definedName>
    <definedName name="data65">#REF!</definedName>
    <definedName name="data66" localSheetId="1">#REF!</definedName>
    <definedName name="data66" localSheetId="0">#REF!</definedName>
    <definedName name="data66">#REF!</definedName>
    <definedName name="data67" localSheetId="1">#REF!</definedName>
    <definedName name="data67" localSheetId="0">#REF!</definedName>
    <definedName name="data67">#REF!</definedName>
    <definedName name="data68" localSheetId="1">#REF!</definedName>
    <definedName name="data68" localSheetId="0">#REF!</definedName>
    <definedName name="data68">#REF!</definedName>
    <definedName name="data69" localSheetId="1">#REF!</definedName>
    <definedName name="data69" localSheetId="0">#REF!</definedName>
    <definedName name="data69">#REF!</definedName>
    <definedName name="data7" localSheetId="1">#REF!</definedName>
    <definedName name="data7" localSheetId="0">#REF!</definedName>
    <definedName name="data7">#REF!</definedName>
    <definedName name="data70" localSheetId="1">#REF!</definedName>
    <definedName name="data70" localSheetId="0">#REF!</definedName>
    <definedName name="data70">#REF!</definedName>
    <definedName name="data8" localSheetId="1">#REF!</definedName>
    <definedName name="data8" localSheetId="0">#REF!</definedName>
    <definedName name="data8">#REF!</definedName>
    <definedName name="data9" localSheetId="1">#REF!</definedName>
    <definedName name="data9" localSheetId="0">#REF!</definedName>
    <definedName name="data9">#REF!</definedName>
    <definedName name="Database">#REF!</definedName>
    <definedName name="Database_MI" localSheetId="1">#REF!</definedName>
    <definedName name="Database_MI" localSheetId="0">#REF!</definedName>
    <definedName name="Database_MI">#REF!</definedName>
    <definedName name="DATO1" localSheetId="1">#REF!</definedName>
    <definedName name="DATO1" localSheetId="0">#REF!</definedName>
    <definedName name="DATO1">#REF!</definedName>
    <definedName name="datos" localSheetId="1">#REF!</definedName>
    <definedName name="datos" localSheetId="0">#REF!</definedName>
    <definedName name="datos">#REF!</definedName>
    <definedName name="DBASE1" localSheetId="1">#REF!</definedName>
    <definedName name="DBASE1" localSheetId="0">#REF!</definedName>
    <definedName name="DBASE1">#REF!</definedName>
    <definedName name="DBASE2" localSheetId="1">#REF!</definedName>
    <definedName name="DBASE2" localSheetId="0">#REF!</definedName>
    <definedName name="DBASE2">#REF!</definedName>
    <definedName name="DBASE3" localSheetId="1">#REF!</definedName>
    <definedName name="DBASE3" localSheetId="0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0">#REF!</definedName>
    <definedName name="Dbgcm">#REF!</definedName>
    <definedName name="dc" localSheetId="1">#REF!</definedName>
    <definedName name="dc" localSheetId="0">#REF!</definedName>
    <definedName name="dc">#REF!</definedName>
    <definedName name="Dcacm" localSheetId="1">#REF!</definedName>
    <definedName name="Dcacm" localSheetId="0">#REF!</definedName>
    <definedName name="Dcacm">#REF!</definedName>
    <definedName name="DCF">#REF!</definedName>
    <definedName name="DCI" localSheetId="1">#REF!</definedName>
    <definedName name="DCI" localSheetId="0">#REF!</definedName>
    <definedName name="DCI">#REF!</definedName>
    <definedName name="DCI1_1" localSheetId="1">#REF!</definedName>
    <definedName name="DCI1_1" localSheetId="0">#REF!</definedName>
    <definedName name="DCI1_1">#REF!</definedName>
    <definedName name="DCI1_1_1" localSheetId="1">#REF!</definedName>
    <definedName name="DCI1_1_1" localSheetId="0">#REF!</definedName>
    <definedName name="DCI1_1_1">#REF!</definedName>
    <definedName name="DCI1_1_2" localSheetId="1">#REF!</definedName>
    <definedName name="DCI1_1_2" localSheetId="0">#REF!</definedName>
    <definedName name="DCI1_1_2">#REF!</definedName>
    <definedName name="DCI1_1_3" localSheetId="1">#REF!</definedName>
    <definedName name="DCI1_1_3" localSheetId="0">#REF!</definedName>
    <definedName name="DCI1_1_3">#REF!</definedName>
    <definedName name="DCI1_1_4" localSheetId="1">#REF!</definedName>
    <definedName name="DCI1_1_4" localSheetId="0">#REF!</definedName>
    <definedName name="DCI1_1_4">#REF!</definedName>
    <definedName name="DCI1_2" localSheetId="1">#REF!</definedName>
    <definedName name="DCI1_2" localSheetId="0">#REF!</definedName>
    <definedName name="DCI1_2">#REF!</definedName>
    <definedName name="DCI1_3" localSheetId="1">#REF!</definedName>
    <definedName name="DCI1_3" localSheetId="0">#REF!</definedName>
    <definedName name="DCI1_3">#REF!</definedName>
    <definedName name="DCI1_4" localSheetId="1">#REF!</definedName>
    <definedName name="DCI1_4" localSheetId="0">#REF!</definedName>
    <definedName name="DCI1_4">#REF!</definedName>
    <definedName name="DCorriente" localSheetId="1">#REF!</definedName>
    <definedName name="DCorriente" localSheetId="0">#REF!</definedName>
    <definedName name="DCorriente">#REF!</definedName>
    <definedName name="Dcorriente1" localSheetId="1">#REF!</definedName>
    <definedName name="Dcorriente1" localSheetId="0">#REF!</definedName>
    <definedName name="Dcorriente1">#REF!</definedName>
    <definedName name="DCSDCTV" localSheetId="2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>#REF!</definedName>
    <definedName name="ddd" localSheetId="2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hidden="1">{#N/A,#N/A,TRUE,"1842CWN0"}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1">#REF!</definedName>
    <definedName name="DDS" localSheetId="0">#REF!</definedName>
    <definedName name="DDS">#REF!</definedName>
    <definedName name="DDS1_1" localSheetId="1">#REF!</definedName>
    <definedName name="DDS1_1" localSheetId="0">#REF!</definedName>
    <definedName name="DDS1_1">#REF!</definedName>
    <definedName name="DDS1_1_1" localSheetId="1">#REF!</definedName>
    <definedName name="DDS1_1_1" localSheetId="0">#REF!</definedName>
    <definedName name="DDS1_1_1">#REF!</definedName>
    <definedName name="deded" localSheetId="2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ROUND(3600*(ABS(#REF!)-DEFLEXION_GG-'Oferta Económica'!DEFLEXION_MM/60),0)</definedName>
    <definedName name="DEFLEXION_SS">ROUND(3600*(ABS(#REF!)-DEFLEXION_GG-DEFLEXION_MM/60),0)</definedName>
    <definedName name="demanto" localSheetId="1">#REF!</definedName>
    <definedName name="demanto" localSheetId="0">#REF!</definedName>
    <definedName name="demanto">#REF!</definedName>
    <definedName name="demanto_51">#REF!</definedName>
    <definedName name="DEMOLICIÓN" localSheetId="1">#REF!</definedName>
    <definedName name="DEMOLICIÓN" localSheetId="0">#REF!</definedName>
    <definedName name="DEMOLICIÓN">#REF!</definedName>
    <definedName name="DEP_VPR_GRM" localSheetId="1">#REF!</definedName>
    <definedName name="DEP_VPR_GRM" localSheetId="0">#REF!</definedName>
    <definedName name="DEP_VPR_GRM">#REF!</definedName>
    <definedName name="DEP_VPR_GRN" localSheetId="1">#REF!</definedName>
    <definedName name="DEP_VPR_GRN" localSheetId="0">#REF!</definedName>
    <definedName name="DEP_VPR_GRN">#REF!</definedName>
    <definedName name="DEP_VPR_GRS" localSheetId="1">#REF!</definedName>
    <definedName name="DEP_VPR_GRS" localSheetId="0">#REF!</definedName>
    <definedName name="DEP_VPR_GRS">#REF!</definedName>
    <definedName name="DEP_VPR_GTP" localSheetId="1">#REF!</definedName>
    <definedName name="DEP_VPR_GTP" localSheetId="0">#REF!</definedName>
    <definedName name="DEP_VPR_GTP">#REF!</definedName>
    <definedName name="DEP_VPR_NA" localSheetId="1">#REF!</definedName>
    <definedName name="DEP_VPR_NA" localSheetId="0">#REF!</definedName>
    <definedName name="DEP_VPR_NA">#REF!</definedName>
    <definedName name="DEPEND" localSheetId="1">#REF!</definedName>
    <definedName name="DEPEND" localSheetId="0">#REF!</definedName>
    <definedName name="DEPEND">#REF!</definedName>
    <definedName name="DEPENDENCIA" localSheetId="1">#REF!</definedName>
    <definedName name="DEPENDENCIA" localSheetId="0">#REF!</definedName>
    <definedName name="DEPENDENCIA">#REF!</definedName>
    <definedName name="DEPENDENCIAS" localSheetId="1">#REF!</definedName>
    <definedName name="DEPENDENCIAS" localSheetId="0">#REF!</definedName>
    <definedName name="DEPENDENCIAS">#REF!</definedName>
    <definedName name="DER">#N/A</definedName>
    <definedName name="DERFE" localSheetId="1">#REF!</definedName>
    <definedName name="DERFE" localSheetId="0">#REF!</definedName>
    <definedName name="DERFE">#REF!</definedName>
    <definedName name="DERRUMBES111">[43]CONT_ADI!#REF!</definedName>
    <definedName name="desarrolladas" localSheetId="1">#REF!,#REF!,#REF!,#REF!</definedName>
    <definedName name="desarrolladas" localSheetId="0">#REF!,#REF!,#REF!,#REF!</definedName>
    <definedName name="desarrolladas">#REF!,#REF!,#REF!,#REF!</definedName>
    <definedName name="DESCUNMI" localSheetId="1">#REF!</definedName>
    <definedName name="DESCUNMI" localSheetId="0">#REF!</definedName>
    <definedName name="DESCUNMI">#REF!</definedName>
    <definedName name="DEST_ART" localSheetId="1">#REF!</definedName>
    <definedName name="DEST_ART" localSheetId="0">#REF!</definedName>
    <definedName name="DEST_ART">#REF!</definedName>
    <definedName name="DESTCOD" localSheetId="1">#REF!</definedName>
    <definedName name="DESTCOD" localSheetId="0">#REF!</definedName>
    <definedName name="DESTCOD">#REF!</definedName>
    <definedName name="DESTFG" localSheetId="1">#REF!</definedName>
    <definedName name="DESTFG" localSheetId="0">#REF!</definedName>
    <definedName name="DESTFG">#REF!</definedName>
    <definedName name="DESTQTY" localSheetId="1">#REF!</definedName>
    <definedName name="DESTQTY" localSheetId="0">#REF!</definedName>
    <definedName name="DESTQTY">#REF!</definedName>
    <definedName name="DETAIL" localSheetId="1">#REF!</definedName>
    <definedName name="DETAIL" localSheetId="0">#REF!</definedName>
    <definedName name="DETAIL">#REF!</definedName>
    <definedName name="Detalle_Reserva" localSheetId="1">#REF!</definedName>
    <definedName name="Detalle_Reserva" localSheetId="0">#REF!</definedName>
    <definedName name="Detalle_Reserva">#REF!</definedName>
    <definedName name="DEX" localSheetId="1">#REF!</definedName>
    <definedName name="DEX" localSheetId="0">#REF!</definedName>
    <definedName name="DEX">#REF!</definedName>
    <definedName name="DF" localSheetId="1">#REF!</definedName>
    <definedName name="DF" localSheetId="0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1" hidden="1">{#N/A,#N/A,TRUE,"1842CWN0"}</definedName>
    <definedName name="DFDE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1">#REF!</definedName>
    <definedName name="dflt1" localSheetId="0">#REF!</definedName>
    <definedName name="dflt1">#REF!</definedName>
    <definedName name="dflt2" localSheetId="1">#REF!</definedName>
    <definedName name="dflt2" localSheetId="0">#REF!</definedName>
    <definedName name="dflt2">#REF!</definedName>
    <definedName name="dflt3" localSheetId="1">#REF!</definedName>
    <definedName name="dflt3" localSheetId="0">#REF!</definedName>
    <definedName name="dflt3">#REF!</definedName>
    <definedName name="dflt4" localSheetId="1">#REF!</definedName>
    <definedName name="dflt4" localSheetId="0">#REF!</definedName>
    <definedName name="dflt4">#REF!</definedName>
    <definedName name="dflt5" localSheetId="1">#REF!</definedName>
    <definedName name="dflt5" localSheetId="0">#REF!</definedName>
    <definedName name="dflt5">#REF!</definedName>
    <definedName name="dflt6" localSheetId="1">#REF!</definedName>
    <definedName name="dflt6" localSheetId="0">#REF!</definedName>
    <definedName name="dflt6">#REF!</definedName>
    <definedName name="dflt7" localSheetId="1">#REF!</definedName>
    <definedName name="dflt7" localSheetId="0">#REF!</definedName>
    <definedName name="dflt7">#REF!</definedName>
    <definedName name="DFRFRF" localSheetId="2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hidden="1">{#N/A,#N/A,TRUE,"1842CWN0"}</definedName>
    <definedName name="DGFG" localSheetId="2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1" hidden="1">{#N/A,#N/A,TRUE,"1842CWN0"}</definedName>
    <definedName name="DGFR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O" localSheetId="1">#REF!</definedName>
    <definedName name="DGO" localSheetId="0">#REF!</definedName>
    <definedName name="DGO">#REF!</definedName>
    <definedName name="DGO1_1" localSheetId="1">#REF!</definedName>
    <definedName name="DGO1_1" localSheetId="0">#REF!</definedName>
    <definedName name="DGO1_1">#REF!</definedName>
    <definedName name="DGO1_1_1" localSheetId="1">#REF!</definedName>
    <definedName name="DGO1_1_1" localSheetId="0">#REF!</definedName>
    <definedName name="DGO1_1_1">#REF!</definedName>
    <definedName name="DGP" localSheetId="1">#REF!</definedName>
    <definedName name="DGP" localSheetId="0">#REF!</definedName>
    <definedName name="DGP">#REF!</definedName>
    <definedName name="DGP1_1" localSheetId="1">#REF!</definedName>
    <definedName name="DGP1_1" localSheetId="0">#REF!</definedName>
    <definedName name="DGP1_1">#REF!</definedName>
    <definedName name="DGP1_1_1" localSheetId="1">#REF!</definedName>
    <definedName name="DGP1_1_1" localSheetId="0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sdggh">#REF!</definedName>
    <definedName name="DH" localSheetId="2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1">#REF!</definedName>
    <definedName name="DIA" localSheetId="0">#REF!</definedName>
    <definedName name="DIA">#REF!</definedName>
    <definedName name="Diámetro" localSheetId="1">#REF!</definedName>
    <definedName name="Diámetro" localSheetId="0">#REF!</definedName>
    <definedName name="Diámetro">#REF!</definedName>
    <definedName name="diámetroft" localSheetId="1">#REF!</definedName>
    <definedName name="diámetroft" localSheetId="0">#REF!</definedName>
    <definedName name="diámetroft">#REF!</definedName>
    <definedName name="diametros" localSheetId="1">#REF!</definedName>
    <definedName name="diametros" localSheetId="0">#REF!</definedName>
    <definedName name="diametros">#REF!</definedName>
    <definedName name="diego">#REF!</definedName>
    <definedName name="diego1">#REF!</definedName>
    <definedName name="diferencia" localSheetId="1">#REF!,#REF!,#REF!,#REF!,#REF!,#REF!,#REF!,#REF!,#REF!,#REF!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J" localSheetId="1">#REF!</definedName>
    <definedName name="DIJ" localSheetId="0">#REF!</definedName>
    <definedName name="DIJ">#REF!</definedName>
    <definedName name="DIJ1_1" localSheetId="1">#REF!</definedName>
    <definedName name="DIJ1_1" localSheetId="0">#REF!</definedName>
    <definedName name="DIJ1_1">#REF!</definedName>
    <definedName name="DIJ1_1_1" localSheetId="1">#REF!</definedName>
    <definedName name="DIJ1_1_1" localSheetId="0">#REF!</definedName>
    <definedName name="DIJ1_1_1">#REF!</definedName>
    <definedName name="DIJ1_1_2" localSheetId="1">#REF!</definedName>
    <definedName name="DIJ1_1_2" localSheetId="0">#REF!</definedName>
    <definedName name="DIJ1_1_2">#REF!</definedName>
    <definedName name="DIJ1_1_3" localSheetId="1">#REF!</definedName>
    <definedName name="DIJ1_1_3" localSheetId="0">#REF!</definedName>
    <definedName name="DIJ1_1_3">#REF!</definedName>
    <definedName name="DIJ1_1_4" localSheetId="1">#REF!</definedName>
    <definedName name="DIJ1_1_4" localSheetId="0">#REF!</definedName>
    <definedName name="DIJ1_1_4">#REF!</definedName>
    <definedName name="DIJ1_1_5" localSheetId="1">#REF!</definedName>
    <definedName name="DIJ1_1_5" localSheetId="0">#REF!</definedName>
    <definedName name="DIJ1_1_5">#REF!</definedName>
    <definedName name="DIJ1_2" localSheetId="1">#REF!</definedName>
    <definedName name="DIJ1_2" localSheetId="0">#REF!</definedName>
    <definedName name="DIJ1_2">#REF!</definedName>
    <definedName name="DIJ1_3" localSheetId="1">#REF!</definedName>
    <definedName name="DIJ1_3" localSheetId="0">#REF!</definedName>
    <definedName name="DIJ1_3">#REF!</definedName>
    <definedName name="DIJ1_4" localSheetId="1">#REF!</definedName>
    <definedName name="DIJ1_4" localSheetId="0">#REF!</definedName>
    <definedName name="DIJ1_4">#REF!</definedName>
    <definedName name="DIJ1_5" localSheetId="1">#REF!</definedName>
    <definedName name="DIJ1_5" localSheetId="0">#REF!</definedName>
    <definedName name="DIJ1_5">#REF!</definedName>
    <definedName name="Direccion" localSheetId="1">#REF!</definedName>
    <definedName name="Direccion" localSheetId="0">#REF!</definedName>
    <definedName name="Direccion">#REF!</definedName>
    <definedName name="display_area_2" localSheetId="1">#REF!</definedName>
    <definedName name="display_area_2" localSheetId="0">#REF!</definedName>
    <definedName name="display_area_2">#REF!</definedName>
    <definedName name="DistanciasPRS7801" localSheetId="1">[44]Hoja1!$K$3:$L$55</definedName>
    <definedName name="DistanciasPRS7801">[45]Hoja1!$K$3:$L$55</definedName>
    <definedName name="DistanciasPRS9003" localSheetId="1">[44]Hoja1!$A$3:$B$52</definedName>
    <definedName name="DistanciasPRS9003">[45]Hoja1!$A$3:$B$52</definedName>
    <definedName name="DistanciasPRS9004" localSheetId="1">[44]Hoja1!$F$3:$G$33</definedName>
    <definedName name="DistanciasPRS9004">[45]Hoja1!$F$3:$G$33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1">#REF!</definedName>
    <definedName name="DMxUS" localSheetId="0">#REF!</definedName>
    <definedName name="DMxUS">#REF!</definedName>
    <definedName name="do" localSheetId="1">#REF!</definedName>
    <definedName name="do" localSheetId="0">#REF!</definedName>
    <definedName name="do">#REF!</definedName>
    <definedName name="dolar" localSheetId="1">#REF!</definedName>
    <definedName name="dolar" localSheetId="0">#REF!</definedName>
    <definedName name="dolar">#REF!</definedName>
    <definedName name="DOLLAR" localSheetId="1">#REF!</definedName>
    <definedName name="DOLLAR" localSheetId="0">#REF!</definedName>
    <definedName name="DOLLAR">#REF!</definedName>
    <definedName name="DOR">#REF!</definedName>
    <definedName name="DOTACIÓN" localSheetId="1">#REF!</definedName>
    <definedName name="DOTACIÓN" localSheetId="0">#REF!</definedName>
    <definedName name="DOTACIÓN">#REF!</definedName>
    <definedName name="Dp" localSheetId="1">[41]Sanitario!$AC$8:$AD$8</definedName>
    <definedName name="Dp">[42]Sanitario!$AC$8:$AD$8</definedName>
    <definedName name="DPI" localSheetId="1">#REF!</definedName>
    <definedName name="DPI" localSheetId="0">#REF!</definedName>
    <definedName name="DPI">#REF!</definedName>
    <definedName name="DPI1_1" localSheetId="1">#REF!</definedName>
    <definedName name="DPI1_1" localSheetId="0">#REF!</definedName>
    <definedName name="DPI1_1">#REF!</definedName>
    <definedName name="DPI1_1_1" localSheetId="1">#REF!</definedName>
    <definedName name="DPI1_1_1" localSheetId="0">#REF!</definedName>
    <definedName name="DPI1_1_1">#REF!</definedName>
    <definedName name="DPY" localSheetId="1">#REF!</definedName>
    <definedName name="DPY" localSheetId="0">#REF!</definedName>
    <definedName name="DPY">#REF!</definedName>
    <definedName name="DPY1_1" localSheetId="1">#REF!</definedName>
    <definedName name="DPY1_1" localSheetId="0">#REF!</definedName>
    <definedName name="DPY1_1">#REF!</definedName>
    <definedName name="DPY1_1_1" localSheetId="1">#REF!</definedName>
    <definedName name="DPY1_1_1" localSheetId="0">#REF!</definedName>
    <definedName name="DPY1_1_1">#REF!</definedName>
    <definedName name="drf">#REF!</definedName>
    <definedName name="DRI" localSheetId="1">#REF!</definedName>
    <definedName name="DRI" localSheetId="0">#REF!</definedName>
    <definedName name="DRI">#REF!</definedName>
    <definedName name="DRI1_1" localSheetId="1">#REF!</definedName>
    <definedName name="DRI1_1" localSheetId="0">#REF!</definedName>
    <definedName name="DRI1_1">#REF!</definedName>
    <definedName name="DRI1_1_1" localSheetId="1">#REF!</definedName>
    <definedName name="DRI1_1_1" localSheetId="0">#REF!</definedName>
    <definedName name="DRI1_1_1">#REF!</definedName>
    <definedName name="DRI1_1_2" localSheetId="1">#REF!</definedName>
    <definedName name="DRI1_1_2" localSheetId="0">#REF!</definedName>
    <definedName name="DRI1_1_2">#REF!</definedName>
    <definedName name="DRI1_1_3" localSheetId="1">#REF!</definedName>
    <definedName name="DRI1_1_3" localSheetId="0">#REF!</definedName>
    <definedName name="DRI1_1_3">#REF!</definedName>
    <definedName name="DRI1_1_4" localSheetId="1">#REF!</definedName>
    <definedName name="DRI1_1_4" localSheetId="0">#REF!</definedName>
    <definedName name="DRI1_1_4">#REF!</definedName>
    <definedName name="DRI1_2" localSheetId="1">#REF!</definedName>
    <definedName name="DRI1_2" localSheetId="0">#REF!</definedName>
    <definedName name="DRI1_2">#REF!</definedName>
    <definedName name="DRI1_3" localSheetId="1">#REF!</definedName>
    <definedName name="DRI1_3" localSheetId="0">#REF!</definedName>
    <definedName name="DRI1_3">#REF!</definedName>
    <definedName name="DRI1_4" localSheetId="1">#REF!</definedName>
    <definedName name="DRI1_4" localSheetId="0">#REF!</definedName>
    <definedName name="DRI1_4">#REF!</definedName>
    <definedName name="DRL" localSheetId="1">#REF!</definedName>
    <definedName name="DRL" localSheetId="0">#REF!</definedName>
    <definedName name="DRL">#REF!</definedName>
    <definedName name="DRL1_1" localSheetId="1">#REF!</definedName>
    <definedName name="DRL1_1" localSheetId="0">#REF!</definedName>
    <definedName name="DRL1_1">#REF!</definedName>
    <definedName name="DRL1_1_1" localSheetId="1">#REF!</definedName>
    <definedName name="DRL1_1_1" localSheetId="0">#REF!</definedName>
    <definedName name="DRL1_1_1">#REF!</definedName>
    <definedName name="DRL1_1_2" localSheetId="1">#REF!</definedName>
    <definedName name="DRL1_1_2" localSheetId="0">#REF!</definedName>
    <definedName name="DRL1_1_2">#REF!</definedName>
    <definedName name="DRL1_1_3" localSheetId="1">#REF!</definedName>
    <definedName name="DRL1_1_3" localSheetId="0">#REF!</definedName>
    <definedName name="DRL1_1_3">#REF!</definedName>
    <definedName name="DRL1_1_4" localSheetId="1">#REF!</definedName>
    <definedName name="DRL1_1_4" localSheetId="0">#REF!</definedName>
    <definedName name="DRL1_1_4">#REF!</definedName>
    <definedName name="DRL1_2" localSheetId="1">#REF!</definedName>
    <definedName name="DRL1_2" localSheetId="0">#REF!</definedName>
    <definedName name="DRL1_2">#REF!</definedName>
    <definedName name="DRL1_3" localSheetId="1">#REF!</definedName>
    <definedName name="DRL1_3" localSheetId="0">#REF!</definedName>
    <definedName name="DRL1_3">#REF!</definedName>
    <definedName name="DRL1_4" localSheetId="1">#REF!</definedName>
    <definedName name="DRL1_4" localSheetId="0">#REF!</definedName>
    <definedName name="DRL1_4">#REF!</definedName>
    <definedName name="dry" localSheetId="2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#REF!</definedName>
    <definedName name="DS" localSheetId="0">#REF!</definedName>
    <definedName name="DS">#REF!</definedName>
    <definedName name="DSA">#REF!</definedName>
    <definedName name="DSAD" localSheetId="2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0">#REF!</definedName>
    <definedName name="Dsbcm">#REF!</definedName>
    <definedName name="DsctoFondo" localSheetId="1">#REF!</definedName>
    <definedName name="DsctoFondo" localSheetId="0">#REF!</definedName>
    <definedName name="DsctoFondo">#REF!</definedName>
    <definedName name="DsctoPension" localSheetId="1">#REF!</definedName>
    <definedName name="DsctoPension" localSheetId="0">#REF!</definedName>
    <definedName name="DsctoPension">#REF!</definedName>
    <definedName name="DsctoSalud" localSheetId="1">#REF!</definedName>
    <definedName name="DsctoSalud" localSheetId="0">#REF!</definedName>
    <definedName name="DsctoSalud">#REF!</definedName>
    <definedName name="DSD" localSheetId="2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1">#REF!</definedName>
    <definedName name="DSP" localSheetId="0">#REF!</definedName>
    <definedName name="DSP">#REF!</definedName>
    <definedName name="DSP1_1" localSheetId="1">#REF!</definedName>
    <definedName name="DSP1_1" localSheetId="0">#REF!</definedName>
    <definedName name="DSP1_1">#REF!</definedName>
    <definedName name="DSP1_1_1" localSheetId="1">#REF!</definedName>
    <definedName name="DSP1_1_1" localSheetId="0">#REF!</definedName>
    <definedName name="DSP1_1_1">#REF!</definedName>
    <definedName name="dt" localSheetId="1">#REF!</definedName>
    <definedName name="dt" localSheetId="0">#REF!</definedName>
    <definedName name="dt">#REF!</definedName>
    <definedName name="dtrhj" localSheetId="2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1">[41]Sanitario!$AC$7:$AD$7</definedName>
    <definedName name="Dv">[42]Sanitario!$AC$7:$AD$7</definedName>
    <definedName name="DWPRICE" hidden="1">#REF!</definedName>
    <definedName name="dxfgg" localSheetId="2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 localSheetId="0">#REF!</definedName>
    <definedName name="E">#REF!</definedName>
    <definedName name="E_03">#REF!</definedName>
    <definedName name="e3e33" localSheetId="2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1">[11]Dimensiones!$B$11</definedName>
    <definedName name="ec">[12]Dimensiones!$B$11</definedName>
    <definedName name="ECP" localSheetId="1">#REF!</definedName>
    <definedName name="ECP" localSheetId="0">#REF!</definedName>
    <definedName name="ECP">#REF!</definedName>
    <definedName name="ECP1_1" localSheetId="1">#REF!</definedName>
    <definedName name="ECP1_1" localSheetId="0">#REF!</definedName>
    <definedName name="ECP1_1">#REF!</definedName>
    <definedName name="ECP1_1_1" localSheetId="1">#REF!</definedName>
    <definedName name="ECP1_1_1" localSheetId="0">#REF!</definedName>
    <definedName name="ECP1_1_1">#REF!</definedName>
    <definedName name="EDC" localSheetId="1">#REF!</definedName>
    <definedName name="EDC" localSheetId="0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AIU!ERR</definedName>
    <definedName name="EE" localSheetId="1">'Oferta Económica'!ERR</definedName>
    <definedName name="EE">[0]!ERR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localSheetId="2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 localSheetId="0">#REF!</definedName>
    <definedName name="EF">#REF!</definedName>
    <definedName name="EFA" localSheetId="1">#REF!</definedName>
    <definedName name="EFA" localSheetId="0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 localSheetId="0">#REF!</definedName>
    <definedName name="EJEC">#REF!</definedName>
    <definedName name="Ejecutivo" localSheetId="1">#REF!</definedName>
    <definedName name="Ejecutivo" localSheetId="0">#REF!</definedName>
    <definedName name="Ejecutivo">#REF!</definedName>
    <definedName name="el">#REF!</definedName>
    <definedName name="ELIMINACIONPROYC" localSheetId="1">#REF!</definedName>
    <definedName name="ELIMINACIONPROYC" localSheetId="0">#REF!</definedName>
    <definedName name="ELIMINACIONPROYC">#REF!</definedName>
    <definedName name="emanto" localSheetId="1">#REF!</definedName>
    <definedName name="emanto" localSheetId="0">#REF!</definedName>
    <definedName name="emanto">#REF!</definedName>
    <definedName name="emanto_51">#REF!</definedName>
    <definedName name="eme" localSheetId="2">AIU!ERR</definedName>
    <definedName name="eme" localSheetId="1">'Oferta Económica'!ERR</definedName>
    <definedName name="eme">[0]!ERR</definedName>
    <definedName name="EMPLEADO" localSheetId="1">#REF!</definedName>
    <definedName name="EMPLEADO" localSheetId="0">#REF!</definedName>
    <definedName name="EMPLEADO">#REF!</definedName>
    <definedName name="Empresa" localSheetId="1">#REF!</definedName>
    <definedName name="Empresa" localSheetId="0">#REF!</definedName>
    <definedName name="Empresa">#REF!</definedName>
    <definedName name="EMULSION" localSheetId="1">#REF!</definedName>
    <definedName name="EMULSION" localSheetId="0">#REF!</definedName>
    <definedName name="EMULSION">#REF!</definedName>
    <definedName name="End_Bal" localSheetId="1">#REF!</definedName>
    <definedName name="End_Bal" localSheetId="0">#REF!</definedName>
    <definedName name="End_Bal">#REF!</definedName>
    <definedName name="ene" localSheetId="1">#REF!</definedName>
    <definedName name="ene" localSheetId="0">#REF!</definedName>
    <definedName name="ene">#REF!</definedName>
    <definedName name="ENERO" localSheetId="1">[46]General!#REF!</definedName>
    <definedName name="ENERO">[47]General!#REF!</definedName>
    <definedName name="ENEROA" localSheetId="1">[48]General!#REF!</definedName>
    <definedName name="ENEROA">[49]General!#REF!</definedName>
    <definedName name="Ensayos" localSheetId="1">#REF!</definedName>
    <definedName name="Ensayos" localSheetId="0">#REF!</definedName>
    <definedName name="Ensayos">#REF!</definedName>
    <definedName name="ENTRADASP" localSheetId="1">#REF!</definedName>
    <definedName name="ENTRADASP" localSheetId="0">#REF!</definedName>
    <definedName name="ENTRADASP">#REF!</definedName>
    <definedName name="EPECIALIDAD_SIDOE" localSheetId="1">#REF!</definedName>
    <definedName name="EPECIALIDAD_SIDOE" localSheetId="0">#REF!</definedName>
    <definedName name="EPECIALIDAD_SIDOE">#REF!</definedName>
    <definedName name="EPS">#REF!</definedName>
    <definedName name="EQUI" localSheetId="1">[50]EQUIPOS!$1:$1048576</definedName>
    <definedName name="EQUI">[51]EQUIPOS!$1:$1048576</definedName>
    <definedName name="equipo" localSheetId="1">#REF!</definedName>
    <definedName name="equipo" localSheetId="0">#REF!</definedName>
    <definedName name="equipo">#REF!</definedName>
    <definedName name="EQUIPO1" localSheetId="1">#REF!</definedName>
    <definedName name="EQUIPO1" localSheetId="0">#REF!</definedName>
    <definedName name="EQUIPO1">#REF!</definedName>
    <definedName name="Equipos" localSheetId="1">#REF!</definedName>
    <definedName name="Equipos" localSheetId="0">#REF!</definedName>
    <definedName name="Equipos">#REF!</definedName>
    <definedName name="EQUIPOS1" localSheetId="1">#REF!</definedName>
    <definedName name="EQUIPOS1" localSheetId="0">#REF!</definedName>
    <definedName name="EQUIPOS1">#REF!</definedName>
    <definedName name="eqw" localSheetId="2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 localSheetId="1">#REF!</definedName>
    <definedName name="ERE_ART" localSheetId="0">#REF!</definedName>
    <definedName name="ERE_ART">#REF!</definedName>
    <definedName name="erfg" localSheetId="2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1">[52]TARIF2002!#REF!</definedName>
    <definedName name="ERROR3">[53]TARIF2002!#REF!</definedName>
    <definedName name="ERROR5" localSheetId="1">[52]TARIF2002!#REF!</definedName>
    <definedName name="ERROR5">[53]TARIF2002!#REF!</definedName>
    <definedName name="ERRORE" localSheetId="1">#REF!</definedName>
    <definedName name="ERRORE" localSheetId="0">#REF!</definedName>
    <definedName name="ERRORE">#REF!</definedName>
    <definedName name="ert" localSheetId="2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AIU!ERR</definedName>
    <definedName name="ES" localSheetId="1">'Oferta Económica'!ERR</definedName>
    <definedName name="ES">[0]!ERR</definedName>
    <definedName name="ESA" localSheetId="1">#REF!</definedName>
    <definedName name="ESA" localSheetId="0">#REF!</definedName>
    <definedName name="ESA">#REF!</definedName>
    <definedName name="ESE" localSheetId="1">#REF!</definedName>
    <definedName name="ESE" localSheetId="0">#REF!</definedName>
    <definedName name="ESE">#REF!</definedName>
    <definedName name="ESP220.1" localSheetId="1">'[54]220.1'!$H$52</definedName>
    <definedName name="ESP220.1">'[55]220.1'!$H$52</definedName>
    <definedName name="ESP320.1" localSheetId="1">'[56]320.1'!$H$52</definedName>
    <definedName name="ESP320.1">'[57]320.1'!$H$52</definedName>
    <definedName name="ESP330.1" localSheetId="1">'[54]330.1'!$H$52</definedName>
    <definedName name="ESP330.1">'[55]330.1'!$H$52</definedName>
    <definedName name="ESP330.2" localSheetId="1">'[56]330.2'!$H$52</definedName>
    <definedName name="ESP330.2">'[57]330.2'!$H$52</definedName>
    <definedName name="ESP640.1.2" localSheetId="1">'[54]640.1.2'!$H$50</definedName>
    <definedName name="ESP640.1.2">'[55]640.1.2'!$H$50</definedName>
    <definedName name="ESP673.1" localSheetId="1">'[54]673.1'!$H$49</definedName>
    <definedName name="ESP673.1">'[55]673.1'!$H$49</definedName>
    <definedName name="ESP673.2" localSheetId="1">'[54]673.2'!$H$53</definedName>
    <definedName name="ESP673.2">'[55]673.2'!$H$53</definedName>
    <definedName name="ESP700.1" localSheetId="1">'[56]700.1'!$H$52</definedName>
    <definedName name="ESP700.1">'[57]700.1'!$H$52</definedName>
    <definedName name="ESPE" localSheetId="1">#REF!</definedName>
    <definedName name="ESPE" localSheetId="0">#REF!</definedName>
    <definedName name="ESPE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STA" localSheetId="1">#REF!</definedName>
    <definedName name="ESTA" localSheetId="0">#REF!</definedName>
    <definedName name="ESTA">#REF!</definedName>
    <definedName name="Estados" localSheetId="1">#REF!</definedName>
    <definedName name="Estados" localSheetId="0">#REF!</definedName>
    <definedName name="Estados">#REF!</definedName>
    <definedName name="Estimate_Factor">1</definedName>
    <definedName name="ESTRAE" localSheetId="1">#REF!</definedName>
    <definedName name="ESTRAE" localSheetId="0">#REF!</definedName>
    <definedName name="ESTRAE">#REF!</definedName>
    <definedName name="ESTRU" localSheetId="1">#REF!</definedName>
    <definedName name="ESTRU" localSheetId="0">#REF!</definedName>
    <definedName name="ESTRU">#REF!</definedName>
    <definedName name="ESTRUCTURA" localSheetId="2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1">#REF!</definedName>
    <definedName name="ESTRUCTURAS" localSheetId="0">#REF!</definedName>
    <definedName name="ESTRUCTURAS">#REF!</definedName>
    <definedName name="et" localSheetId="1">[11]Dimensiones!$D$11</definedName>
    <definedName name="et">[12]Dimensiones!$D$11</definedName>
    <definedName name="ETAP" localSheetId="1">#REF!</definedName>
    <definedName name="ETAP" localSheetId="0">#REF!</definedName>
    <definedName name="ETAP">#REF!</definedName>
    <definedName name="ETAPA_PACC" localSheetId="1">#REF!</definedName>
    <definedName name="ETAPA_PACC" localSheetId="0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2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 localSheetId="0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0" hidden="1">#REF!</definedName>
    <definedName name="EX" hidden="1">#REF!</definedName>
    <definedName name="EX_1" localSheetId="1" hidden="1">#REF!</definedName>
    <definedName name="EX_1" localSheetId="0" hidden="1">#REF!</definedName>
    <definedName name="EX_1" hidden="1">#REF!</definedName>
    <definedName name="EXC" localSheetId="1">#REF!</definedName>
    <definedName name="EXC" localSheetId="0">#REF!</definedName>
    <definedName name="EXC">#REF!</definedName>
    <definedName name="EXCAV_1" localSheetId="1">#REF!</definedName>
    <definedName name="EXCAV_1" localSheetId="0">#REF!</definedName>
    <definedName name="EXCAV_1">#REF!</definedName>
    <definedName name="EXCAV_2" localSheetId="1">#REF!</definedName>
    <definedName name="EXCAV_2" localSheetId="0">#REF!</definedName>
    <definedName name="EXCAV_2">#REF!</definedName>
    <definedName name="exCEL" localSheetId="1">#REF!</definedName>
    <definedName name="exCEL" localSheetId="0">#REF!</definedName>
    <definedName name="exCEL">#REF!</definedName>
    <definedName name="exCEL_51">#REF!</definedName>
    <definedName name="Excel_BuiltIn_Print_Area_3" localSheetId="1">#REF!</definedName>
    <definedName name="Excel_BuiltIn_Print_Area_3" localSheetId="0">#REF!</definedName>
    <definedName name="Excel_BuiltIn_Print_Area_3">#REF!</definedName>
    <definedName name="Excel_BuiltIn_Print_Area_3_51">#REF!</definedName>
    <definedName name="Excel_BuiltIn_Print_Area_3_X" localSheetId="1">#REF!</definedName>
    <definedName name="Excel_BuiltIn_Print_Area_3_X" localSheetId="0">#REF!</definedName>
    <definedName name="Excel_BuiltIn_Print_Area_3_X">#REF!</definedName>
    <definedName name="Excel_BuiltIn_Print_Area_3_X_51">#REF!</definedName>
    <definedName name="Excel_BuiltIn_Print_Titles_10" localSheetId="1">#REF!</definedName>
    <definedName name="Excel_BuiltIn_Print_Titles_10" localSheetId="0">#REF!</definedName>
    <definedName name="Excel_BuiltIn_Print_Titles_10">#REF!</definedName>
    <definedName name="Excel_BuiltIn_Print_Titles_10_51">#REF!</definedName>
    <definedName name="Excel_BuiltIn_Print_Titles_11" localSheetId="1">#REF!</definedName>
    <definedName name="Excel_BuiltIn_Print_Titles_11" localSheetId="0">#REF!</definedName>
    <definedName name="Excel_BuiltIn_Print_Titles_11">#REF!</definedName>
    <definedName name="Excel_BuiltIn_Print_Titles_11_51">#REF!</definedName>
    <definedName name="Excel_BuiltIn_Print_Titles_12" localSheetId="1">#REF!</definedName>
    <definedName name="Excel_BuiltIn_Print_Titles_12" localSheetId="0">#REF!</definedName>
    <definedName name="Excel_BuiltIn_Print_Titles_12">#REF!</definedName>
    <definedName name="Excel_BuiltIn_Print_Titles_12_51">#REF!</definedName>
    <definedName name="Excel_BuiltIn_Print_Titles_13" localSheetId="1">#REF!</definedName>
    <definedName name="Excel_BuiltIn_Print_Titles_13" localSheetId="0">#REF!</definedName>
    <definedName name="Excel_BuiltIn_Print_Titles_13">#REF!</definedName>
    <definedName name="Excel_BuiltIn_Print_Titles_13_51">#REF!</definedName>
    <definedName name="Excel_BuiltIn_Print_Titles_14" localSheetId="1">#REF!</definedName>
    <definedName name="Excel_BuiltIn_Print_Titles_14" localSheetId="0">#REF!</definedName>
    <definedName name="Excel_BuiltIn_Print_Titles_14">#REF!</definedName>
    <definedName name="Excel_BuiltIn_Print_Titles_14_51">#REF!</definedName>
    <definedName name="Excel_BuiltIn_Print_Titles_15" localSheetId="1">#REF!</definedName>
    <definedName name="Excel_BuiltIn_Print_Titles_15" localSheetId="0">#REF!</definedName>
    <definedName name="Excel_BuiltIn_Print_Titles_15">#REF!</definedName>
    <definedName name="Excel_BuiltIn_Print_Titles_15_51">#REF!</definedName>
    <definedName name="Excel_BuiltIn_Print_Titles_16" localSheetId="1">#REF!</definedName>
    <definedName name="Excel_BuiltIn_Print_Titles_16" localSheetId="0">#REF!</definedName>
    <definedName name="Excel_BuiltIn_Print_Titles_16">#REF!</definedName>
    <definedName name="Excel_BuiltIn_Print_Titles_16_51">#REF!</definedName>
    <definedName name="Excel_BuiltIn_Print_Titles_17" localSheetId="1">#REF!</definedName>
    <definedName name="Excel_BuiltIn_Print_Titles_17" localSheetId="0">#REF!</definedName>
    <definedName name="Excel_BuiltIn_Print_Titles_17">#REF!</definedName>
    <definedName name="Excel_BuiltIn_Print_Titles_17_51">#REF!</definedName>
    <definedName name="Excel_BuiltIn_Print_Titles_18" localSheetId="1">#REF!</definedName>
    <definedName name="Excel_BuiltIn_Print_Titles_18" localSheetId="0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 localSheetId="0">#REF!</definedName>
    <definedName name="Excel_BuiltIn_Print_Titles_19">#REF!</definedName>
    <definedName name="Excel_BuiltIn_Print_Titles_19_51">#REF!</definedName>
    <definedName name="Excel_BuiltIn_Print_Titles_20" localSheetId="1">#REF!</definedName>
    <definedName name="Excel_BuiltIn_Print_Titles_20" localSheetId="0">#REF!</definedName>
    <definedName name="Excel_BuiltIn_Print_Titles_20">#REF!</definedName>
    <definedName name="Excel_BuiltIn_Print_Titles_20_51">#REF!</definedName>
    <definedName name="Excel_BuiltIn_Print_Titles_21" localSheetId="1">#REF!</definedName>
    <definedName name="Excel_BuiltIn_Print_Titles_21" localSheetId="0">#REF!</definedName>
    <definedName name="Excel_BuiltIn_Print_Titles_21">#REF!</definedName>
    <definedName name="Excel_BuiltIn_Print_Titles_21_51">#REF!</definedName>
    <definedName name="Excel_BuiltIn_Print_Titles_23" localSheetId="1">#REF!</definedName>
    <definedName name="Excel_BuiltIn_Print_Titles_23" localSheetId="0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 localSheetId="0">#REF!</definedName>
    <definedName name="Excel_BuiltIn_Print_Titles_3">#REF!</definedName>
    <definedName name="Excel_BuiltIn_Print_Titles_3_51">#REF!</definedName>
    <definedName name="Excel_BuiltIn_Print_Titles_5" localSheetId="1">#REF!</definedName>
    <definedName name="Excel_BuiltIn_Print_Titles_5" localSheetId="0">#REF!</definedName>
    <definedName name="Excel_BuiltIn_Print_Titles_5">#REF!</definedName>
    <definedName name="Excel_BuiltIn_Print_Titles_5_51">#REF!</definedName>
    <definedName name="Excel_BuiltIn_Print_Titles_5_XX" localSheetId="1">#REF!</definedName>
    <definedName name="Excel_BuiltIn_Print_Titles_5_XX" localSheetId="0">#REF!</definedName>
    <definedName name="Excel_BuiltIn_Print_Titles_5_XX">#REF!</definedName>
    <definedName name="Excel_BuiltIn_Print_Titles_5_XX_51">#REF!</definedName>
    <definedName name="Excel_BuiltIn_Print_Titles_6" localSheetId="1">#REF!</definedName>
    <definedName name="Excel_BuiltIn_Print_Titles_6" localSheetId="0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 localSheetId="0">#REF!</definedName>
    <definedName name="Excel_BuiltIn_Print_Titles_7">#REF!</definedName>
    <definedName name="Excel_BuiltIn_Print_Titles_7_51">#REF!</definedName>
    <definedName name="Excel_BuiltIn_Print_Titles_8" localSheetId="1">#REF!</definedName>
    <definedName name="Excel_BuiltIn_Print_Titles_8" localSheetId="0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 localSheetId="0">#REF!</definedName>
    <definedName name="Excel_BuiltIn_Print_Titles_9">#REF!</definedName>
    <definedName name="Excel_BuiltIn_Print_Titles_9_51">#REF!</definedName>
    <definedName name="EXCROC" localSheetId="1">#REF!</definedName>
    <definedName name="EXCROC" localSheetId="0">#REF!</definedName>
    <definedName name="EXCROC">#REF!</definedName>
    <definedName name="ExtensionCoordinador" localSheetId="1">#REF!</definedName>
    <definedName name="ExtensionCoordinador" localSheetId="0">#REF!</definedName>
    <definedName name="ExtensionCoordinador">#REF!</definedName>
    <definedName name="Extra_Pay" localSheetId="1">#REF!</definedName>
    <definedName name="Extra_Pay" localSheetId="0">#REF!</definedName>
    <definedName name="Extra_Pay">#REF!</definedName>
    <definedName name="Extracción_IM" localSheetId="1">#REF!</definedName>
    <definedName name="Extracción_IM" localSheetId="0">#REF!</definedName>
    <definedName name="Extracción_IM">#REF!</definedName>
    <definedName name="Extras" localSheetId="1">#REF!</definedName>
    <definedName name="Extras" localSheetId="0">#REF!</definedName>
    <definedName name="Extras">#REF!</definedName>
    <definedName name="F._INGRESO" localSheetId="1">#REF!</definedName>
    <definedName name="F._INGRESO" localSheetId="0">#REF!</definedName>
    <definedName name="F._INGRESO">#REF!</definedName>
    <definedName name="F._RETIRO" localSheetId="1">#REF!</definedName>
    <definedName name="F._RETIRO" localSheetId="0">#REF!</definedName>
    <definedName name="F._RETIRO">#REF!</definedName>
    <definedName name="F.L" localSheetId="1">#REF!</definedName>
    <definedName name="F.L" localSheetId="0">#REF!</definedName>
    <definedName name="F.L">#REF!</definedName>
    <definedName name="fa">#REF!</definedName>
    <definedName name="FAC" hidden="1">#REF!</definedName>
    <definedName name="FACIL">[58]General!#REF!</definedName>
    <definedName name="Facilidades" localSheetId="1">#REF!</definedName>
    <definedName name="Facilidades" localSheetId="0">#REF!</definedName>
    <definedName name="Facilidades">#REF!</definedName>
    <definedName name="factor" localSheetId="1">#REF!</definedName>
    <definedName name="factor" localSheetId="0">#REF!</definedName>
    <definedName name="factor">#REF!</definedName>
    <definedName name="FACTURADO" localSheetId="1">#REF!</definedName>
    <definedName name="FACTURADO" localSheetId="0">#REF!</definedName>
    <definedName name="FACTURADO">#REF!</definedName>
    <definedName name="FareWellStmnt" localSheetId="1">#REF!</definedName>
    <definedName name="FareWellStmnt" localSheetId="0">#REF!</definedName>
    <definedName name="FareWellStmnt">#REF!</definedName>
    <definedName name="FaseProyecto" localSheetId="1">#REF!</definedName>
    <definedName name="FaseProyecto" localSheetId="0">#REF!</definedName>
    <definedName name="FaseProyecto">#REF!</definedName>
    <definedName name="fb">#REF!</definedName>
    <definedName name="FD" localSheetId="2">AIU!ERR</definedName>
    <definedName name="FD" localSheetId="1">'Oferta Económica'!ERR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 localSheetId="0">#REF!</definedName>
    <definedName name="fdwssf">#REF!</definedName>
    <definedName name="FE">1.32</definedName>
    <definedName name="FEBRERO">[17]General!#REF!</definedName>
    <definedName name="Fecha" localSheetId="1">#REF!</definedName>
    <definedName name="Fecha" localSheetId="0">#REF!</definedName>
    <definedName name="Fecha">#REF!</definedName>
    <definedName name="FechaInicio" localSheetId="1">#REF!</definedName>
    <definedName name="FechaInicio" localSheetId="0">#REF!</definedName>
    <definedName name="FechaInicio">#REF!</definedName>
    <definedName name="FechaTermina" localSheetId="1">#REF!</definedName>
    <definedName name="FechaTermina" localSheetId="0">#REF!</definedName>
    <definedName name="FechaTermina">#REF!</definedName>
    <definedName name="FechaTerminacion" localSheetId="1">#REF!</definedName>
    <definedName name="FechaTerminacion" localSheetId="0">#REF!</definedName>
    <definedName name="FechaTerminacion">#REF!</definedName>
    <definedName name="FENREO">[59]General!#REF!</definedName>
    <definedName name="fer" localSheetId="1">#REF!</definedName>
    <definedName name="fer" localSheetId="0">#REF!</definedName>
    <definedName name="fer">#REF!</definedName>
    <definedName name="ferfer" localSheetId="2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[17]General!#REF!</definedName>
    <definedName name="fevenad1">[4]Datos!$B$9</definedName>
    <definedName name="fevenad2">[4]Datos!$B$10</definedName>
    <definedName name="fevenin">[4]Datos!$B$8</definedName>
    <definedName name="ff" localSheetId="2">AIU!ERR</definedName>
    <definedName name="ff" localSheetId="1">'Oferta Económica'!ERR</definedName>
    <definedName name="ff">[0]!ERR</definedName>
    <definedName name="fff" localSheetId="2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2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AIU!ERR</definedName>
    <definedName name="fg" localSheetId="1">'Oferta Económica'!ERR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2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1">#REF!</definedName>
    <definedName name="fgh" localSheetId="0">#REF!</definedName>
    <definedName name="fgh">#REF!</definedName>
    <definedName name="FGHFBC" localSheetId="2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1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0">#REF!</definedName>
    <definedName name="fi">#REF!</definedName>
    <definedName name="FIBER" localSheetId="1">#REF!</definedName>
    <definedName name="FIBER" localSheetId="0">#REF!</definedName>
    <definedName name="FIBER">#REF!</definedName>
    <definedName name="Fil_Fechas" localSheetId="1">#REF!</definedName>
    <definedName name="Fil_Fechas" localSheetId="0">#REF!</definedName>
    <definedName name="Fil_Fechas">#REF!</definedName>
    <definedName name="fill1" localSheetId="1" hidden="1">#REF!</definedName>
    <definedName name="fill1" localSheetId="0" hidden="1">#REF!</definedName>
    <definedName name="fill1" hidden="1">#REF!</definedName>
    <definedName name="FILTROS" localSheetId="1">#REF!</definedName>
    <definedName name="FILTROS" localSheetId="0">#REF!</definedName>
    <definedName name="FILTROS">#REF!</definedName>
    <definedName name="final">#REF!</definedName>
    <definedName name="FINANCIACION" localSheetId="2">AIU!ERR</definedName>
    <definedName name="FINANCIACION" localSheetId="1">'Oferta Económica'!ERR</definedName>
    <definedName name="FINANCIACION">[0]!ERR</definedName>
    <definedName name="FinePrint" localSheetId="1">#REF!</definedName>
    <definedName name="FinePrint" localSheetId="0">#REF!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M">1.18</definedName>
    <definedName name="fnic" localSheetId="1">#REF!</definedName>
    <definedName name="fnic" localSheetId="0">#REF!</definedName>
    <definedName name="fnic">#REF!</definedName>
    <definedName name="FO">1.32</definedName>
    <definedName name="FONDOPEN">#REF!</definedName>
    <definedName name="FORDESCR" localSheetId="1">#REF!</definedName>
    <definedName name="FORDESCR" localSheetId="0">#REF!</definedName>
    <definedName name="FORDESCR">#REF!</definedName>
    <definedName name="FORM_C3" localSheetId="1">#REF!</definedName>
    <definedName name="FORM_C3" localSheetId="0">#REF!</definedName>
    <definedName name="FORM_C3">#REF!</definedName>
    <definedName name="FORMALE">#REF!</definedName>
    <definedName name="FORMOLT" localSheetId="1">#REF!</definedName>
    <definedName name="FORMOLT" localSheetId="0">#REF!</definedName>
    <definedName name="FORMOLT">#REF!</definedName>
    <definedName name="Formulario">+[60]Formular!$B$7:$G$71</definedName>
    <definedName name="formularioCantidades" localSheetId="1">#REF!</definedName>
    <definedName name="formularioCantidades" localSheetId="0">#REF!</definedName>
    <definedName name="formularioCantidades">#REF!</definedName>
    <definedName name="FORSHE" localSheetId="1">#REF!</definedName>
    <definedName name="FORSHE" localSheetId="0">#REF!</definedName>
    <definedName name="FORSHE">#REF!</definedName>
    <definedName name="FORUNMIS" localSheetId="1">#REF!</definedName>
    <definedName name="FORUNMIS" localSheetId="0">#REF!</definedName>
    <definedName name="FORUNMIS">#REF!</definedName>
    <definedName name="FOTO">#REF!</definedName>
    <definedName name="FOTOS" localSheetId="1">[61]!absc</definedName>
    <definedName name="FOTOS">[62]!absc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2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 localSheetId="1">[11]Dimensiones!$D$12</definedName>
    <definedName name="ft">[12]Dimensiones!$D$12</definedName>
    <definedName name="fu" localSheetId="2">AIU!ERR</definedName>
    <definedName name="fu" localSheetId="1">'Oferta Económica'!ERR</definedName>
    <definedName name="fu">[0]!ERR</definedName>
    <definedName name="Full_Print" localSheetId="1">#REF!</definedName>
    <definedName name="Full_Print" localSheetId="0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1">#REF!</definedName>
    <definedName name="G" localSheetId="0">#REF!</definedName>
    <definedName name="G">#REF!</definedName>
    <definedName name="G.Eg" localSheetId="1">#REF!</definedName>
    <definedName name="G.Eg" localSheetId="0">#REF!</definedName>
    <definedName name="G.Eg">#REF!</definedName>
    <definedName name="G.Em" localSheetId="1">#REF!</definedName>
    <definedName name="G.Em" localSheetId="0">#REF!</definedName>
    <definedName name="G.Em">#REF!</definedName>
    <definedName name="G.Eo" localSheetId="1">#REF!</definedName>
    <definedName name="G.Eo" localSheetId="0">#REF!</definedName>
    <definedName name="G.Eo">#REF!</definedName>
    <definedName name="G.Ew" localSheetId="1">#REF!</definedName>
    <definedName name="G.Ew" localSheetId="0">#REF!</definedName>
    <definedName name="G.Ew">#REF!</definedName>
    <definedName name="G_C1" localSheetId="1">#REF!</definedName>
    <definedName name="G_C1" localSheetId="0">#REF!</definedName>
    <definedName name="G_C1">#REF!</definedName>
    <definedName name="G_C10" localSheetId="1">#REF!</definedName>
    <definedName name="G_C10" localSheetId="0">#REF!</definedName>
    <definedName name="G_C10">#REF!</definedName>
    <definedName name="G_C11" localSheetId="1">#REF!</definedName>
    <definedName name="G_C11" localSheetId="0">#REF!</definedName>
    <definedName name="G_C11">#REF!</definedName>
    <definedName name="G_C12" localSheetId="1">#REF!</definedName>
    <definedName name="G_C12" localSheetId="0">#REF!</definedName>
    <definedName name="G_C12">#REF!</definedName>
    <definedName name="G_C13" localSheetId="1">#REF!</definedName>
    <definedName name="G_C13" localSheetId="0">#REF!</definedName>
    <definedName name="G_C13">#REF!</definedName>
    <definedName name="G_C14" localSheetId="1">#REF!</definedName>
    <definedName name="G_C14" localSheetId="0">#REF!</definedName>
    <definedName name="G_C14">#REF!</definedName>
    <definedName name="G_C15" localSheetId="1">#REF!</definedName>
    <definedName name="G_C15" localSheetId="0">#REF!</definedName>
    <definedName name="G_C15">#REF!</definedName>
    <definedName name="G_C16" localSheetId="1">#REF!</definedName>
    <definedName name="G_C16" localSheetId="0">#REF!</definedName>
    <definedName name="G_C16">#REF!</definedName>
    <definedName name="G_C17" localSheetId="1">#REF!</definedName>
    <definedName name="G_C17" localSheetId="0">#REF!</definedName>
    <definedName name="G_C17">#REF!</definedName>
    <definedName name="G_C18" localSheetId="1">#REF!</definedName>
    <definedName name="G_C18" localSheetId="0">#REF!</definedName>
    <definedName name="G_C18">#REF!</definedName>
    <definedName name="G_C19" localSheetId="1">#REF!</definedName>
    <definedName name="G_C19" localSheetId="0">#REF!</definedName>
    <definedName name="G_C19">#REF!</definedName>
    <definedName name="G_C2" localSheetId="1">#REF!</definedName>
    <definedName name="G_C2" localSheetId="0">#REF!</definedName>
    <definedName name="G_C2">#REF!</definedName>
    <definedName name="G_C20" localSheetId="1">#REF!</definedName>
    <definedName name="G_C20" localSheetId="0">#REF!</definedName>
    <definedName name="G_C20">#REF!</definedName>
    <definedName name="G_C21" localSheetId="1">#REF!</definedName>
    <definedName name="G_C21" localSheetId="0">#REF!</definedName>
    <definedName name="G_C21">#REF!</definedName>
    <definedName name="G_C22" localSheetId="1">#REF!</definedName>
    <definedName name="G_C22" localSheetId="0">#REF!</definedName>
    <definedName name="G_C22">#REF!</definedName>
    <definedName name="G_C3" localSheetId="1">#REF!</definedName>
    <definedName name="G_C3" localSheetId="0">#REF!</definedName>
    <definedName name="G_C3">#REF!</definedName>
    <definedName name="G_C4" localSheetId="1">#REF!</definedName>
    <definedName name="G_C4" localSheetId="0">#REF!</definedName>
    <definedName name="G_C4">#REF!</definedName>
    <definedName name="G_C5" localSheetId="1">#REF!</definedName>
    <definedName name="G_C5" localSheetId="0">#REF!</definedName>
    <definedName name="G_C5">#REF!</definedName>
    <definedName name="G_C6" localSheetId="1">#REF!</definedName>
    <definedName name="G_C6" localSheetId="0">#REF!</definedName>
    <definedName name="G_C6">#REF!</definedName>
    <definedName name="G_C7" localSheetId="1">#REF!</definedName>
    <definedName name="G_C7" localSheetId="0">#REF!</definedName>
    <definedName name="G_C7">#REF!</definedName>
    <definedName name="G_C8" localSheetId="1">#REF!</definedName>
    <definedName name="G_C8" localSheetId="0">#REF!</definedName>
    <definedName name="G_C8">#REF!</definedName>
    <definedName name="G_C9" localSheetId="1">#REF!</definedName>
    <definedName name="G_C9" localSheetId="0">#REF!</definedName>
    <definedName name="G_C9">#REF!</definedName>
    <definedName name="G1_" localSheetId="1">#REF!</definedName>
    <definedName name="G1_" localSheetId="0">#REF!</definedName>
    <definedName name="G1_">#REF!</definedName>
    <definedName name="ga">#REF!</definedName>
    <definedName name="GAJ" localSheetId="1">#REF!</definedName>
    <definedName name="GAJ" localSheetId="0">#REF!</definedName>
    <definedName name="GAJ">#REF!</definedName>
    <definedName name="GAS" localSheetId="1">#REF!</definedName>
    <definedName name="GAS" localSheetId="0">#REF!</definedName>
    <definedName name="GAS">#REF!</definedName>
    <definedName name="GATO" localSheetId="1">[63]General!#REF!</definedName>
    <definedName name="GATO">[64]General!#REF!</definedName>
    <definedName name="gavion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1">#REF!</definedName>
    <definedName name="GCB" localSheetId="0">#REF!</definedName>
    <definedName name="GCB">#REF!</definedName>
    <definedName name="GCI" localSheetId="1">#REF!</definedName>
    <definedName name="GCI" localSheetId="0">#REF!</definedName>
    <definedName name="GCI">#REF!</definedName>
    <definedName name="GCN" localSheetId="1">#REF!</definedName>
    <definedName name="GCN" localSheetId="0">#REF!</definedName>
    <definedName name="GCN">#REF!</definedName>
    <definedName name="GCP" localSheetId="1">#REF!</definedName>
    <definedName name="GCP" localSheetId="0">#REF!</definedName>
    <definedName name="GCP">#REF!</definedName>
    <definedName name="gd">#REF!</definedName>
    <definedName name="gddfgdfgdf">#REF!</definedName>
    <definedName name="gdj">#REF!</definedName>
    <definedName name="GDN" localSheetId="1">#REF!</definedName>
    <definedName name="GDN" localSheetId="0">#REF!</definedName>
    <definedName name="GDN">#REF!</definedName>
    <definedName name="GDR" localSheetId="1">#REF!</definedName>
    <definedName name="GDR" localSheetId="0">#REF!</definedName>
    <definedName name="GDR">#REF!</definedName>
    <definedName name="gdt" localSheetId="2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1">#REF!</definedName>
    <definedName name="GEA" localSheetId="0">#REF!</definedName>
    <definedName name="GEA">#REF!</definedName>
    <definedName name="GEA1_1" localSheetId="1">#REF!</definedName>
    <definedName name="GEA1_1" localSheetId="0">#REF!</definedName>
    <definedName name="GEA1_1">#REF!</definedName>
    <definedName name="GEA1_1_1" localSheetId="1">#REF!</definedName>
    <definedName name="GEA1_1_1" localSheetId="0">#REF!</definedName>
    <definedName name="GEA1_1_1">#REF!</definedName>
    <definedName name="GEA1_1_10" localSheetId="1">#REF!</definedName>
    <definedName name="GEA1_1_10" localSheetId="0">#REF!</definedName>
    <definedName name="GEA1_1_10">#REF!</definedName>
    <definedName name="GEA1_1_2" localSheetId="1">#REF!</definedName>
    <definedName name="GEA1_1_2" localSheetId="0">#REF!</definedName>
    <definedName name="GEA1_1_2">#REF!</definedName>
    <definedName name="GEA1_1_3" localSheetId="1">#REF!</definedName>
    <definedName name="GEA1_1_3" localSheetId="0">#REF!</definedName>
    <definedName name="GEA1_1_3">#REF!</definedName>
    <definedName name="GEA1_1_4" localSheetId="1">#REF!</definedName>
    <definedName name="GEA1_1_4" localSheetId="0">#REF!</definedName>
    <definedName name="GEA1_1_4">#REF!</definedName>
    <definedName name="GEA1_1_5" localSheetId="1">#REF!</definedName>
    <definedName name="GEA1_1_5" localSheetId="0">#REF!</definedName>
    <definedName name="GEA1_1_5">#REF!</definedName>
    <definedName name="GEA1_1_6" localSheetId="1">#REF!</definedName>
    <definedName name="GEA1_1_6" localSheetId="0">#REF!</definedName>
    <definedName name="GEA1_1_6">#REF!</definedName>
    <definedName name="GEA1_1_7" localSheetId="1">#REF!</definedName>
    <definedName name="GEA1_1_7" localSheetId="0">#REF!</definedName>
    <definedName name="GEA1_1_7">#REF!</definedName>
    <definedName name="GEA1_1_8" localSheetId="1">#REF!</definedName>
    <definedName name="GEA1_1_8" localSheetId="0">#REF!</definedName>
    <definedName name="GEA1_1_8">#REF!</definedName>
    <definedName name="GEA1_1_9" localSheetId="1">#REF!</definedName>
    <definedName name="GEA1_1_9" localSheetId="0">#REF!</definedName>
    <definedName name="GEA1_1_9">#REF!</definedName>
    <definedName name="GEA1_2" localSheetId="1">#REF!</definedName>
    <definedName name="GEA1_2" localSheetId="0">#REF!</definedName>
    <definedName name="GEA1_2">#REF!</definedName>
    <definedName name="GEA1_3" localSheetId="1">#REF!</definedName>
    <definedName name="GEA1_3" localSheetId="0">#REF!</definedName>
    <definedName name="GEA1_3">#REF!</definedName>
    <definedName name="GEA1_4" localSheetId="1">#REF!</definedName>
    <definedName name="GEA1_4" localSheetId="0">#REF!</definedName>
    <definedName name="GEA1_4">#REF!</definedName>
    <definedName name="GEC" localSheetId="1">#REF!</definedName>
    <definedName name="GEC" localSheetId="0">#REF!</definedName>
    <definedName name="GEC">#REF!</definedName>
    <definedName name="GEC_ON_DAPIAY" localSheetId="1">#REF!</definedName>
    <definedName name="GEC_ON_DAPIAY" localSheetId="0">#REF!</definedName>
    <definedName name="GEC_ON_DAPIAY">#REF!</definedName>
    <definedName name="GEC_ON_GER" localSheetId="1">#REF!</definedName>
    <definedName name="GEC_ON_GER" localSheetId="0">#REF!</definedName>
    <definedName name="GEC_ON_GER">#REF!</definedName>
    <definedName name="geg" localSheetId="2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 localSheetId="0">#REF!</definedName>
    <definedName name="GENERAL">#REF!</definedName>
    <definedName name="GENERAL1" localSheetId="1">#REF!</definedName>
    <definedName name="GENERAL1" localSheetId="0">#REF!</definedName>
    <definedName name="GENERAL1">#REF!</definedName>
    <definedName name="Geotex" localSheetId="1">#REF!</definedName>
    <definedName name="Geotex" localSheetId="0">#REF!</definedName>
    <definedName name="Geotex">#REF!</definedName>
    <definedName name="geotextil">#REF!</definedName>
    <definedName name="GERENCIA" localSheetId="1">#REF!</definedName>
    <definedName name="GERENCIA" localSheetId="0">#REF!</definedName>
    <definedName name="GERENCIA">#REF!</definedName>
    <definedName name="GERENCIA1" localSheetId="1">#REF!</definedName>
    <definedName name="GERENCIA1" localSheetId="0">#REF!</definedName>
    <definedName name="GERENCIA1">#REF!</definedName>
    <definedName name="GERENCIA2" localSheetId="1">#REF!</definedName>
    <definedName name="GERENCIA2" localSheetId="0">#REF!</definedName>
    <definedName name="GERENCIA2">#REF!</definedName>
    <definedName name="Gerente" localSheetId="1">#REF!</definedName>
    <definedName name="Gerente" localSheetId="0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1">#REF!</definedName>
    <definedName name="GFN" localSheetId="0">#REF!</definedName>
    <definedName name="GFN">#REF!</definedName>
    <definedName name="gft">#REF!</definedName>
    <definedName name="gfutyj6" localSheetId="2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AIU!ERR</definedName>
    <definedName name="GGG" localSheetId="1">'Oferta Económica'!ERR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1">#REF!</definedName>
    <definedName name="ghf" localSheetId="0">#REF!</definedName>
    <definedName name="ghf">#REF!</definedName>
    <definedName name="ghfg" localSheetId="2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 localSheetId="0">#REF!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1" hidden="1">{#N/A,#N/A,TRUE,"1842CWN0"}</definedName>
    <definedName name="ghnbbfr" hidden="1">{#N/A,#N/A,TRUE,"1842CWN0"}</definedName>
    <definedName name="ghu">#REF!</definedName>
    <definedName name="GI" localSheetId="1">MATCH(0.01,[0]!End_Bal,-1)+1</definedName>
    <definedName name="GI">MATCH(0.01,[0]!End_Bal,-1)+1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 localSheetId="1">#REF!</definedName>
    <definedName name="GMM_ON_ASO" localSheetId="0">#REF!</definedName>
    <definedName name="GMM_ON_ASO">#REF!</definedName>
    <definedName name="GMM_ON_DMARES" localSheetId="1">#REF!</definedName>
    <definedName name="GMM_ON_DMARES" localSheetId="0">#REF!</definedName>
    <definedName name="GMM_ON_DMARES">#REF!</definedName>
    <definedName name="GMM_ON_DRIO" localSheetId="1">#REF!</definedName>
    <definedName name="GMM_ON_DRIO" localSheetId="0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1">#REF!</definedName>
    <definedName name="GOR" localSheetId="0">#REF!</definedName>
    <definedName name="GOR">#REF!</definedName>
    <definedName name="GOT" localSheetId="1">#REF!</definedName>
    <definedName name="GOT" localSheetId="0">#REF!</definedName>
    <definedName name="GOT">#REF!</definedName>
    <definedName name="gp">#REF!</definedName>
    <definedName name="GPO" localSheetId="1">#REF!</definedName>
    <definedName name="GPO" localSheetId="0">#REF!</definedName>
    <definedName name="GPO">#REF!</definedName>
    <definedName name="GPR" localSheetId="1">#REF!</definedName>
    <definedName name="GPR" localSheetId="0">#REF!</definedName>
    <definedName name="GPR">#REF!</definedName>
    <definedName name="_xlnm.Recorder" localSheetId="1">#REF!</definedName>
    <definedName name="_xlnm.Recorder" localSheetId="0">#REF!</definedName>
    <definedName name="_xlnm.Recorder">#REF!</definedName>
    <definedName name="GRAF1ANO" localSheetId="2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0">#REF!</definedName>
    <definedName name="GRAF2">#REF!</definedName>
    <definedName name="GRAF3" localSheetId="1">#REF!</definedName>
    <definedName name="GRAF3" localSheetId="0">#REF!</definedName>
    <definedName name="GRAF3">#REF!</definedName>
    <definedName name="Grava">#REF!</definedName>
    <definedName name="GRAVILLA" localSheetId="1">[28]MATERIALES!$D$3</definedName>
    <definedName name="GRAVILLA">[29]MATERIALES!$D$3</definedName>
    <definedName name="GRC" localSheetId="1">#REF!</definedName>
    <definedName name="GRC" localSheetId="0">#REF!</definedName>
    <definedName name="GRC">#REF!</definedName>
    <definedName name="GRC_ON_ASO" localSheetId="1">#REF!</definedName>
    <definedName name="GRC_ON_ASO" localSheetId="0">#REF!</definedName>
    <definedName name="GRC_ON_ASO">#REF!</definedName>
    <definedName name="GRC_ON_DAPIAY" localSheetId="1">#REF!</definedName>
    <definedName name="GRC_ON_DAPIAY" localSheetId="0">#REF!</definedName>
    <definedName name="GRC_ON_DAPIAY">#REF!</definedName>
    <definedName name="GRC_ON_GER" localSheetId="1">#REF!</definedName>
    <definedName name="GRC_ON_GER" localSheetId="0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1">#REF!</definedName>
    <definedName name="GRM" localSheetId="0">#REF!</definedName>
    <definedName name="GRM">#REF!</definedName>
    <definedName name="GRM_ON_DMARES" localSheetId="1">#REF!</definedName>
    <definedName name="GRM_ON_DMARES" localSheetId="0">#REF!</definedName>
    <definedName name="GRM_ON_DMARES">#REF!</definedName>
    <definedName name="GRM_ON_DRIO" localSheetId="1">#REF!</definedName>
    <definedName name="GRM_ON_DRIO" localSheetId="0">#REF!</definedName>
    <definedName name="GRM_ON_DRIO">#REF!</definedName>
    <definedName name="GRN" localSheetId="1">#REF!</definedName>
    <definedName name="GRN" localSheetId="0">#REF!</definedName>
    <definedName name="GRN">#REF!</definedName>
    <definedName name="GRN_ON_ASO" localSheetId="1">#REF!</definedName>
    <definedName name="GRN_ON_ASO" localSheetId="0">#REF!</definedName>
    <definedName name="GRN_ON_ASO">#REF!</definedName>
    <definedName name="GRN_ON_DIREC" localSheetId="1">#REF!</definedName>
    <definedName name="GRN_ON_DIREC" localSheetId="0">#REF!</definedName>
    <definedName name="GRN_ON_DIREC">#REF!</definedName>
    <definedName name="GRS" localSheetId="1">#REF!</definedName>
    <definedName name="GRS" localSheetId="0">#REF!</definedName>
    <definedName name="GRS">#REF!</definedName>
    <definedName name="GRS_ON_ASO" localSheetId="1">#REF!</definedName>
    <definedName name="GRS_ON_ASO" localSheetId="0">#REF!</definedName>
    <definedName name="GRS_ON_ASO">#REF!</definedName>
    <definedName name="GRS_ON_DIREC" localSheetId="1">#REF!</definedName>
    <definedName name="GRS_ON_DIREC" localSheetId="0">#REF!</definedName>
    <definedName name="GRS_ON_DIREC">#REF!</definedName>
    <definedName name="GRS_ON_HUIL" localSheetId="1">#REF!</definedName>
    <definedName name="GRS_ON_HUIL" localSheetId="0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0">#REF!</definedName>
    <definedName name="GRUPO1">#REF!</definedName>
    <definedName name="GRUPO123" localSheetId="1">#REF!</definedName>
    <definedName name="GRUPO123" localSheetId="0">#REF!</definedName>
    <definedName name="GRUPO123">#REF!</definedName>
    <definedName name="GRUPO13" localSheetId="1">#REF!</definedName>
    <definedName name="GRUPO13" localSheetId="0">#REF!</definedName>
    <definedName name="GRUPO13">#REF!</definedName>
    <definedName name="GRUPO2" localSheetId="1">#REF!</definedName>
    <definedName name="GRUPO2" localSheetId="0">#REF!</definedName>
    <definedName name="GRUPO2">#REF!</definedName>
    <definedName name="grupo3" localSheetId="1">#REF!</definedName>
    <definedName name="grupo3" localSheetId="0">#REF!</definedName>
    <definedName name="grupo3">#REF!</definedName>
    <definedName name="grupo4" localSheetId="1">#REF!</definedName>
    <definedName name="grupo4" localSheetId="0">#REF!</definedName>
    <definedName name="grupo4">#REF!</definedName>
    <definedName name="grupo5" localSheetId="1">#REF!</definedName>
    <definedName name="grupo5" localSheetId="0">#REF!</definedName>
    <definedName name="grupo5">#REF!</definedName>
    <definedName name="grupo6" localSheetId="1">#REF!</definedName>
    <definedName name="grupo6" localSheetId="0">#REF!</definedName>
    <definedName name="grupo6">#REF!</definedName>
    <definedName name="grupo7" localSheetId="1">#REF!</definedName>
    <definedName name="grupo7" localSheetId="0">#REF!</definedName>
    <definedName name="grupo7">#REF!</definedName>
    <definedName name="grupo8" localSheetId="1">#REF!</definedName>
    <definedName name="grupo8" localSheetId="0">#REF!</definedName>
    <definedName name="grupo8">#REF!</definedName>
    <definedName name="grupo9" localSheetId="1">#REF!</definedName>
    <definedName name="grupo9" localSheetId="0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 localSheetId="0">#REF!</definedName>
    <definedName name="GT">#REF!</definedName>
    <definedName name="GTC" localSheetId="1">#REF!</definedName>
    <definedName name="GTC" localSheetId="0">#REF!</definedName>
    <definedName name="GTC">#REF!</definedName>
    <definedName name="GTE" localSheetId="1">#REF!</definedName>
    <definedName name="GTE" localSheetId="0">#REF!</definedName>
    <definedName name="GTE">#REF!</definedName>
    <definedName name="gtgt" localSheetId="2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1">#REF!</definedName>
    <definedName name="GTO_ADMON" localSheetId="0">#REF!</definedName>
    <definedName name="GTO_ADMON">#REF!</definedName>
    <definedName name="GTO_INVEST" localSheetId="1">#REF!</definedName>
    <definedName name="GTO_INVEST" localSheetId="0">#REF!</definedName>
    <definedName name="GTO_INVEST">#REF!</definedName>
    <definedName name="GTO_OPERA" localSheetId="1">#REF!</definedName>
    <definedName name="GTO_OPERA" localSheetId="0">#REF!</definedName>
    <definedName name="GTO_OPERA">#REF!</definedName>
    <definedName name="GTP" localSheetId="1">#REF!</definedName>
    <definedName name="GTP" localSheetId="0">#REF!</definedName>
    <definedName name="GTP">#REF!</definedName>
    <definedName name="GTRE" localSheetId="1">#REF!</definedName>
    <definedName name="GTRE" localSheetId="0">#REF!</definedName>
    <definedName name="GTRE">#REF!</definedName>
    <definedName name="guadua">#REF!</definedName>
    <definedName name="gy">#REF!</definedName>
    <definedName name="h" localSheetId="1">#REF!</definedName>
    <definedName name="h" localSheetId="0">#REF!</definedName>
    <definedName name="h">#REF!</definedName>
    <definedName name="H_pump" localSheetId="1">#REF!</definedName>
    <definedName name="H_pump" localSheetId="0">#REF!</definedName>
    <definedName name="H_pump">#REF!</definedName>
    <definedName name="H427.">#REF!</definedName>
    <definedName name="h9h" localSheetId="2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1">[41]Sanitario!$AC$6:$AD$6</definedName>
    <definedName name="hab___viv">[42]Sanitario!$AC$6:$AD$6</definedName>
    <definedName name="Hazards" localSheetId="1">#REF!</definedName>
    <definedName name="Hazards" localSheetId="0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1">[11]Dimensiones!$B$10</definedName>
    <definedName name="hc">[12]Dimensiones!$B$10</definedName>
    <definedName name="hdfh" localSheetId="2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 localSheetId="0">ROW(#REF!)</definedName>
    <definedName name="Header_Row">ROW(#REF!)</definedName>
    <definedName name="hed" localSheetId="1">#REF!</definedName>
    <definedName name="hed" localSheetId="0">#REF!</definedName>
    <definedName name="hed">#REF!</definedName>
    <definedName name="hen" localSheetId="1">#REF!</definedName>
    <definedName name="hen" localSheetId="0">#REF!</definedName>
    <definedName name="hen">#REF!</definedName>
    <definedName name="HERRERO" localSheetId="1">#REF!</definedName>
    <definedName name="HERRERO" localSheetId="0">#REF!</definedName>
    <definedName name="HERRERO">#REF!</definedName>
    <definedName name="hfgh" localSheetId="2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1">[11]Dimensiones!$D$9</definedName>
    <definedName name="hft">[12]Dimensiones!$D$9</definedName>
    <definedName name="hfthr" localSheetId="2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AIU!ERR</definedName>
    <definedName name="hh" localSheetId="1">'Oferta Económica'!ERR</definedName>
    <definedName name="hh">[0]!ERR</definedName>
    <definedName name="hhg" localSheetId="2" hidden="1">{#N/A,#N/A,TRUE,"1842CWN0"}</definedName>
    <definedName name="hhg" localSheetId="1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 localSheetId="0">#REF!</definedName>
    <definedName name="Hid">#REF!</definedName>
    <definedName name="HIDE1" localSheetId="1">#REF!</definedName>
    <definedName name="HIDE1" localSheetId="0">#REF!</definedName>
    <definedName name="HIDE1">#REF!</definedName>
    <definedName name="Hierro">#REF!</definedName>
    <definedName name="hit" localSheetId="1">[11]Dimensiones!$D$8</definedName>
    <definedName name="hit">[12]Dimensiones!$D$8</definedName>
    <definedName name="hj">#REF!</definedName>
    <definedName name="hjfg" localSheetId="2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AIU!ERR</definedName>
    <definedName name="HK" localSheetId="1">'Oferta Económica'!ERR</definedName>
    <definedName name="HK">[0]!ERR</definedName>
    <definedName name="hl">#REF!</definedName>
    <definedName name="HM" localSheetId="1">#REF!</definedName>
    <definedName name="HM" localSheetId="0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1">'[65]Itemes Renovación'!#REF!</definedName>
    <definedName name="HORA2">'[66]Itemes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 localSheetId="0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 localSheetId="1">#REF!</definedName>
    <definedName name="Hornos" localSheetId="0">#REF!</definedName>
    <definedName name="Hornos">#REF!</definedName>
    <definedName name="hp">#REF!</definedName>
    <definedName name="HP_stg_Hz" localSheetId="1">#REF!</definedName>
    <definedName name="HP_stg_Hz" localSheetId="0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1">#REF!</definedName>
    <definedName name="hrn" localSheetId="0">#REF!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 localSheetId="0">#REF!</definedName>
    <definedName name="hs">#REF!</definedName>
    <definedName name="hsfg" localSheetId="2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1">#REF!</definedName>
    <definedName name="HTAS" localSheetId="0">#REF!</definedName>
    <definedName name="HTAS">#REF!</definedName>
    <definedName name="HTAS1" localSheetId="1">#REF!</definedName>
    <definedName name="HTAS1" localSheetId="0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 localSheetId="1">#REF!</definedName>
    <definedName name="hut" localSheetId="0">#REF!</definedName>
    <definedName name="hut">#REF!</definedName>
    <definedName name="hxdfk" localSheetId="1">#REF!</definedName>
    <definedName name="hxdfk" localSheetId="0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0" localSheetId="1">#REF!</definedName>
    <definedName name="i0" localSheetId="0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1">#REF!</definedName>
    <definedName name="ic" localSheetId="0">#REF!</definedName>
    <definedName name="ic">#REF!</definedName>
    <definedName name="icbf" localSheetId="1">#REF!</definedName>
    <definedName name="icbf" localSheetId="0">#REF!</definedName>
    <definedName name="icbf">#REF!</definedName>
    <definedName name="Icct" localSheetId="1">#REF!</definedName>
    <definedName name="Icct" localSheetId="0">#REF!</definedName>
    <definedName name="Icct">#REF!</definedName>
    <definedName name="ICP" localSheetId="1">#REF!</definedName>
    <definedName name="ICP" localSheetId="0">#REF!</definedName>
    <definedName name="ICP">#REF!</definedName>
    <definedName name="ICP1_1" localSheetId="1">#REF!</definedName>
    <definedName name="ICP1_1" localSheetId="0">#REF!</definedName>
    <definedName name="ICP1_1">#REF!</definedName>
    <definedName name="ICP1_1_1" localSheetId="1">#REF!</definedName>
    <definedName name="ICP1_1_1" localSheetId="0">#REF!</definedName>
    <definedName name="ICP1_1_1">#REF!</definedName>
    <definedName name="ICP1_1_2" localSheetId="1">#REF!</definedName>
    <definedName name="ICP1_1_2" localSheetId="0">#REF!</definedName>
    <definedName name="ICP1_1_2">#REF!</definedName>
    <definedName name="ICP1_1_3" localSheetId="1">#REF!</definedName>
    <definedName name="ICP1_1_3" localSheetId="0">#REF!</definedName>
    <definedName name="ICP1_1_3">#REF!</definedName>
    <definedName name="ICP1_1_4" localSheetId="1">#REF!</definedName>
    <definedName name="ICP1_1_4" localSheetId="0">#REF!</definedName>
    <definedName name="ICP1_1_4">#REF!</definedName>
    <definedName name="ICP1_2" localSheetId="1">#REF!</definedName>
    <definedName name="ICP1_2" localSheetId="0">#REF!</definedName>
    <definedName name="ICP1_2">#REF!</definedName>
    <definedName name="ICP1_3" localSheetId="1">#REF!</definedName>
    <definedName name="ICP1_3" localSheetId="0">#REF!</definedName>
    <definedName name="ICP1_3">#REF!</definedName>
    <definedName name="ICP1_4" localSheetId="1">#REF!</definedName>
    <definedName name="ICP1_4" localSheetId="0">#REF!</definedName>
    <definedName name="ICP1_4">#REF!</definedName>
    <definedName name="ID" localSheetId="2">AIU!ERR</definedName>
    <definedName name="ID" localSheetId="1">'Oferta Económica'!ERR</definedName>
    <definedName name="ID">[0]!ERR</definedName>
    <definedName name="IF" localSheetId="1">#REF!</definedName>
    <definedName name="IF" localSheetId="0">#REF!</definedName>
    <definedName name="IF">#REF!</definedName>
    <definedName name="Ig" localSheetId="1">#REF!</definedName>
    <definedName name="Ig" localSheetId="0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2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 localSheetId="0">#REF!</definedName>
    <definedName name="IL">#REF!</definedName>
    <definedName name="im" localSheetId="1">#REF!</definedName>
    <definedName name="im" localSheetId="0">#REF!</definedName>
    <definedName name="im">#REF!</definedName>
    <definedName name="IMP" localSheetId="1">#REF!</definedName>
    <definedName name="IMP" localSheetId="0">#REF!</definedName>
    <definedName name="IMP">#REF!</definedName>
    <definedName name="IMPRE">#REF!</definedName>
    <definedName name="IMPRESSION" localSheetId="1">#REF!</definedName>
    <definedName name="IMPRESSION" localSheetId="0">#REF!</definedName>
    <definedName name="IMPRESSION">#REF!</definedName>
    <definedName name="IMPREVISTOS" localSheetId="1">'[28]Formulario N° 4'!$F$130</definedName>
    <definedName name="IMPREVISTOS">'[29]Formulario N° 4'!$F$130</definedName>
    <definedName name="imprimir" localSheetId="1">#REF!</definedName>
    <definedName name="imprimir" localSheetId="0">#REF!</definedName>
    <definedName name="imprimir">#REF!</definedName>
    <definedName name="IMPTOS" localSheetId="1">#REF!</definedName>
    <definedName name="IMPTOS" localSheetId="0">#REF!</definedName>
    <definedName name="IMPTOS">#REF!</definedName>
    <definedName name="IMPTOS1" localSheetId="1">#REF!</definedName>
    <definedName name="IMPTOS1" localSheetId="0">#REF!</definedName>
    <definedName name="IMPTOS1">#REF!</definedName>
    <definedName name="INC" localSheetId="1">#REF!</definedName>
    <definedName name="INC" localSheetId="0">#REF!</definedName>
    <definedName name="INC">#REF!</definedName>
    <definedName name="INCR._PRODC." localSheetId="1">#REF!</definedName>
    <definedName name="INCR._PRODC." localSheetId="0">#REF!</definedName>
    <definedName name="INCR._PRODC.">#REF!</definedName>
    <definedName name="INDI">#N/A</definedName>
    <definedName name="INDICE" localSheetId="1">#REF!</definedName>
    <definedName name="INDICE" localSheetId="0">#REF!</definedName>
    <definedName name="INDICE">#REF!</definedName>
    <definedName name="inf" localSheetId="1">#REF!</definedName>
    <definedName name="inf" localSheetId="0">#REF!</definedName>
    <definedName name="inf">#REF!</definedName>
    <definedName name="INFG">#REF!</definedName>
    <definedName name="INFORME" localSheetId="1">#REF!</definedName>
    <definedName name="INFORME" localSheetId="0">#REF!</definedName>
    <definedName name="INFORME">#REF!</definedName>
    <definedName name="Informe_semanal" localSheetId="1">#REF!</definedName>
    <definedName name="Informe_semanal" localSheetId="0">#REF!</definedName>
    <definedName name="Informe_semanal">#REF!</definedName>
    <definedName name="Ing">#REF!</definedName>
    <definedName name="INGENIERIA1" localSheetId="1" hidden="1">#REF!</definedName>
    <definedName name="INGENIERIA1" localSheetId="0" hidden="1">#REF!</definedName>
    <definedName name="INGENIERIA1" hidden="1">#REF!</definedName>
    <definedName name="INGENIERIA11" localSheetId="1" hidden="1">#REF!</definedName>
    <definedName name="INGENIERIA11" localSheetId="0" hidden="1">#REF!</definedName>
    <definedName name="INGENIERIA11" hidden="1">#REF!</definedName>
    <definedName name="iniciales" localSheetId="1">#REF!,#REF!,#REF!,#REF!</definedName>
    <definedName name="iniciales" localSheetId="0">#REF!,#REF!,#REF!,#REF!</definedName>
    <definedName name="iniciales">#REF!,#REF!,#REF!,#REF!</definedName>
    <definedName name="Inicio" localSheetId="1">#REF!</definedName>
    <definedName name="Inicio" localSheetId="0">#REF!</definedName>
    <definedName name="Inicio">#REF!</definedName>
    <definedName name="INPU" localSheetId="1">#REF!</definedName>
    <definedName name="INPU" localSheetId="0">#REF!</definedName>
    <definedName name="INPU">#REF!</definedName>
    <definedName name="INPUT" localSheetId="1">#REF!</definedName>
    <definedName name="INPUT" localSheetId="0">#REF!</definedName>
    <definedName name="INPUT">#REF!</definedName>
    <definedName name="INSU" localSheetId="1">#REF!</definedName>
    <definedName name="INSU" localSheetId="0">#REF!</definedName>
    <definedName name="INSU">#REF!</definedName>
    <definedName name="Insumos_auxiliares" localSheetId="1">#REF!</definedName>
    <definedName name="Insumos_auxiliares" localSheetId="0">#REF!</definedName>
    <definedName name="Insumos_auxiliares">#REF!</definedName>
    <definedName name="Insumos_basicos" localSheetId="1">#REF!</definedName>
    <definedName name="Insumos_basicos" localSheetId="0">#REF!</definedName>
    <definedName name="Insumos_basicos">#REF!</definedName>
    <definedName name="Int" localSheetId="1">#REF!</definedName>
    <definedName name="Int" localSheetId="0">#REF!</definedName>
    <definedName name="Int">#REF!</definedName>
    <definedName name="InTap" localSheetId="1">#REF!</definedName>
    <definedName name="InTap" localSheetId="0">#REF!</definedName>
    <definedName name="InTap">#REF!</definedName>
    <definedName name="INTER" localSheetId="1">#REF!</definedName>
    <definedName name="INTER" localSheetId="0">#REF!</definedName>
    <definedName name="INTER">#REF!</definedName>
    <definedName name="Intercambiadores" localSheetId="1">#REF!</definedName>
    <definedName name="Intercambiadores" localSheetId="0">#REF!</definedName>
    <definedName name="Intercambiadores">#REF!</definedName>
    <definedName name="Interest_Rate" localSheetId="1">#REF!</definedName>
    <definedName name="Interest_Rate" localSheetId="0">#REF!</definedName>
    <definedName name="Interest_Rate">#REF!</definedName>
    <definedName name="INTERMEDIA_I" localSheetId="1">#REF!</definedName>
    <definedName name="INTERMEDIA_I" localSheetId="0">#REF!</definedName>
    <definedName name="INTERMEDIA_I">#REF!</definedName>
    <definedName name="Interventor" localSheetId="1">#REF!</definedName>
    <definedName name="Interventor" localSheetId="0">#REF!</definedName>
    <definedName name="Interventor">#REF!</definedName>
    <definedName name="IntVal" localSheetId="1">#REF!</definedName>
    <definedName name="IntVal" localSheetId="0">#REF!</definedName>
    <definedName name="IntVal">#REF!</definedName>
    <definedName name="INV">#REF!</definedName>
    <definedName name="INV_11" localSheetId="1">#REF!</definedName>
    <definedName name="INV_11" localSheetId="0">#REF!</definedName>
    <definedName name="INV_11">#REF!</definedName>
    <definedName name="INV_Payments" localSheetId="1">#REF!</definedName>
    <definedName name="INV_Payments" localSheetId="0">#REF!</definedName>
    <definedName name="INV_Payments">#REF!</definedName>
    <definedName name="InvDol1" localSheetId="1">#REF!</definedName>
    <definedName name="InvDol1" localSheetId="0">#REF!</definedName>
    <definedName name="InvDol1">#REF!</definedName>
    <definedName name="InvDol2" localSheetId="1">#REF!</definedName>
    <definedName name="InvDol2" localSheetId="0">#REF!</definedName>
    <definedName name="InvDol2">#REF!</definedName>
    <definedName name="InvDol3" localSheetId="1">#REF!</definedName>
    <definedName name="InvDol3" localSheetId="0">#REF!</definedName>
    <definedName name="InvDol3">#REF!</definedName>
    <definedName name="InvDol4" localSheetId="1">#REF!</definedName>
    <definedName name="InvDol4" localSheetId="0">#REF!</definedName>
    <definedName name="InvDol4">#REF!</definedName>
    <definedName name="InvDol5" localSheetId="1">#REF!</definedName>
    <definedName name="InvDol5" localSheetId="0">#REF!</definedName>
    <definedName name="InvDol5">#REF!</definedName>
    <definedName name="InvDol6" localSheetId="1">#REF!</definedName>
    <definedName name="InvDol6" localSheetId="0">#REF!</definedName>
    <definedName name="InvDol6">#REF!</definedName>
    <definedName name="InvDol7" localSheetId="1">#REF!</definedName>
    <definedName name="InvDol7" localSheetId="0">#REF!</definedName>
    <definedName name="InvDol7">#REF!</definedName>
    <definedName name="InvDol8" localSheetId="1">#REF!</definedName>
    <definedName name="InvDol8" localSheetId="0">#REF!</definedName>
    <definedName name="InvDol8">#REF!</definedName>
    <definedName name="io">#REF!</definedName>
    <definedName name="io0ioprhyi0i90ryi90">#REF!</definedName>
    <definedName name="IOU" localSheetId="1">#REF!</definedName>
    <definedName name="IOU" localSheetId="0">#REF!</definedName>
    <definedName name="IOU">#REF!</definedName>
    <definedName name="IOUHH" localSheetId="2">AIU!ERR</definedName>
    <definedName name="IOUHH" localSheetId="1">'Oferta Económica'!ERR</definedName>
    <definedName name="IOUHH">[0]!ERR</definedName>
    <definedName name="IP" localSheetId="1">#REF!</definedName>
    <definedName name="IP" localSheetId="0">#REF!</definedName>
    <definedName name="IP">#REF!</definedName>
    <definedName name="ir">#REF!</definedName>
    <definedName name="irng" localSheetId="1" hidden="1">#REF!</definedName>
    <definedName name="irng" localSheetId="0" hidden="1">#REF!</definedName>
    <definedName name="irng" hidden="1">#REF!</definedName>
    <definedName name="irrigador">#REF!</definedName>
    <definedName name="Iss" localSheetId="1">#REF!</definedName>
    <definedName name="Iss" localSheetId="0">#REF!</definedName>
    <definedName name="Iss">#REF!</definedName>
    <definedName name="issafp" localSheetId="1">#REF!</definedName>
    <definedName name="issafp" localSheetId="0">#REF!</definedName>
    <definedName name="issafp">#REF!</definedName>
    <definedName name="isscs" localSheetId="1">#REF!</definedName>
    <definedName name="isscs" localSheetId="0">#REF!</definedName>
    <definedName name="isscs">#REF!</definedName>
    <definedName name="isseps" localSheetId="1">#REF!</definedName>
    <definedName name="isseps" localSheetId="0">#REF!</definedName>
    <definedName name="isseps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 localSheetId="1">#REF!</definedName>
    <definedName name="ITEM1" localSheetId="0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1">#REF!</definedName>
    <definedName name="ITEM15" localSheetId="0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1">#REF!</definedName>
    <definedName name="ITEM2" localSheetId="0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 localSheetId="1">#REF!</definedName>
    <definedName name="item210.3" localSheetId="0">#REF!</definedName>
    <definedName name="item210.3">#REF!</definedName>
    <definedName name="item230.1" localSheetId="1">#REF!</definedName>
    <definedName name="item230.1" localSheetId="0">#REF!</definedName>
    <definedName name="item230.1">#REF!</definedName>
    <definedName name="ITEM3" localSheetId="1">#REF!</definedName>
    <definedName name="ITEM3" localSheetId="0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 localSheetId="1">#REF!</definedName>
    <definedName name="item310" localSheetId="0">#REF!</definedName>
    <definedName name="item310">#REF!</definedName>
    <definedName name="item320.2" localSheetId="1">#REF!</definedName>
    <definedName name="item320.2" localSheetId="0">#REF!</definedName>
    <definedName name="item320.2">#REF!</definedName>
    <definedName name="item330.1" localSheetId="1">#REF!</definedName>
    <definedName name="item330.1" localSheetId="0">#REF!</definedName>
    <definedName name="item330.1">#REF!</definedName>
    <definedName name="item420" localSheetId="1">#REF!</definedName>
    <definedName name="item420" localSheetId="0">#REF!</definedName>
    <definedName name="item420">#REF!</definedName>
    <definedName name="item450.2P" localSheetId="1">#REF!</definedName>
    <definedName name="item450.2P" localSheetId="0">#REF!</definedName>
    <definedName name="item450.2P">#REF!</definedName>
    <definedName name="item600.1" localSheetId="1">#REF!</definedName>
    <definedName name="item600.1" localSheetId="0">#REF!</definedName>
    <definedName name="item600.1">#REF!</definedName>
    <definedName name="item610.1" localSheetId="1">#REF!</definedName>
    <definedName name="item610.1" localSheetId="0">#REF!</definedName>
    <definedName name="item610.1">#REF!</definedName>
    <definedName name="item610.2" localSheetId="1">#REF!</definedName>
    <definedName name="item610.2" localSheetId="0">#REF!</definedName>
    <definedName name="item610.2">#REF!</definedName>
    <definedName name="item630.4" localSheetId="1">#REF!</definedName>
    <definedName name="item630.4" localSheetId="0">#REF!</definedName>
    <definedName name="item630.4">#REF!</definedName>
    <definedName name="item630.6" localSheetId="1">#REF!</definedName>
    <definedName name="item630.6" localSheetId="0">#REF!</definedName>
    <definedName name="item630.6">#REF!</definedName>
    <definedName name="item630.7" localSheetId="1">#REF!</definedName>
    <definedName name="item630.7" localSheetId="0">#REF!</definedName>
    <definedName name="item630.7">#REF!</definedName>
    <definedName name="item640.3" localSheetId="1">#REF!</definedName>
    <definedName name="item640.3" localSheetId="0">#REF!</definedName>
    <definedName name="item640.3">#REF!</definedName>
    <definedName name="item661" localSheetId="1">#REF!</definedName>
    <definedName name="item661" localSheetId="0">#REF!</definedName>
    <definedName name="item661">#REF!</definedName>
    <definedName name="item671" localSheetId="1">#REF!</definedName>
    <definedName name="item671" localSheetId="0">#REF!</definedName>
    <definedName name="item671">#REF!</definedName>
    <definedName name="item673.1" localSheetId="1">#REF!</definedName>
    <definedName name="item673.1" localSheetId="0">#REF!</definedName>
    <definedName name="item673.1">#REF!</definedName>
    <definedName name="item673.3" localSheetId="1">#REF!</definedName>
    <definedName name="item673.3" localSheetId="0">#REF!</definedName>
    <definedName name="item673.3">#REF!</definedName>
    <definedName name="item681" localSheetId="1">#REF!</definedName>
    <definedName name="item681" localSheetId="0">#REF!</definedName>
    <definedName name="item681">#REF!</definedName>
    <definedName name="item700.1" localSheetId="1">#REF!</definedName>
    <definedName name="item700.1" localSheetId="0">#REF!</definedName>
    <definedName name="item700.1">#REF!</definedName>
    <definedName name="item710.1" localSheetId="1">#REF!</definedName>
    <definedName name="item710.1" localSheetId="0">#REF!</definedName>
    <definedName name="item710.1">#REF!</definedName>
    <definedName name="item710.2" localSheetId="1">#REF!</definedName>
    <definedName name="item710.2" localSheetId="0">#REF!</definedName>
    <definedName name="item710.2">#REF!</definedName>
    <definedName name="item730.1" localSheetId="1">#REF!</definedName>
    <definedName name="item730.1" localSheetId="0">#REF!</definedName>
    <definedName name="item730.1">#REF!</definedName>
    <definedName name="item730.2" localSheetId="1">#REF!</definedName>
    <definedName name="item730.2" localSheetId="0">#REF!</definedName>
    <definedName name="item730.2">#REF!</definedName>
    <definedName name="item730.2.4" localSheetId="1">#REF!</definedName>
    <definedName name="item730.2.4" localSheetId="0">#REF!</definedName>
    <definedName name="item730.2.4">#REF!</definedName>
    <definedName name="item900.2" localSheetId="1">#REF!</definedName>
    <definedName name="item900.2" localSheetId="0">#REF!</definedName>
    <definedName name="item900.2">#REF!</definedName>
    <definedName name="ItemCodos" localSheetId="1">#REF!</definedName>
    <definedName name="ItemCodos" localSheetId="0">#REF!</definedName>
    <definedName name="ItemCodos">#REF!</definedName>
    <definedName name="ITEMS">[67]INDICE!$A$3:$F$400</definedName>
    <definedName name="Ítems">#REF!</definedName>
    <definedName name="IUI" localSheetId="2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0">#REF!</definedName>
    <definedName name="IVA">#REF!</definedName>
    <definedName name="iwjer" localSheetId="1">#REF!</definedName>
    <definedName name="iwjer" localSheetId="0">#REF!</definedName>
    <definedName name="iwjer">#REF!</definedName>
    <definedName name="iyuiuyi" localSheetId="2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2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2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2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0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AIU!ERR</definedName>
    <definedName name="jj" localSheetId="1">'Oferta Económica'!ERR</definedName>
    <definedName name="jj">[0]!ERR</definedName>
    <definedName name="jjfq" localSheetId="2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1">[68]General!#REF!</definedName>
    <definedName name="JJJJ">[69]General!#REF!</definedName>
    <definedName name="jjjjju" localSheetId="2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0">#REF!</definedName>
    <definedName name="jkl">#REF!</definedName>
    <definedName name="jn">#REF!</definedName>
    <definedName name="jñ">#REF!</definedName>
    <definedName name="jo">#REF!</definedName>
    <definedName name="JOHNNY" localSheetId="2">AIU!ERR</definedName>
    <definedName name="JOHNNY" localSheetId="1">'Oferta Económica'!ERR</definedName>
    <definedName name="JOHNNY">[0]!ERR</definedName>
    <definedName name="JRYJ" localSheetId="2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1">#REF!</definedName>
    <definedName name="jvv" localSheetId="0">#REF!</definedName>
    <definedName name="jvv">#REF!</definedName>
    <definedName name="jyjt7" localSheetId="2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DL" localSheetId="1" hidden="1">{#N/A,#N/A,TRUE,"1842CWN0"}</definedName>
    <definedName name="KDL" hidden="1">{#N/A,#N/A,TRUE,"1842CWN0"}</definedName>
    <definedName name="kdmfm" localSheetId="1" hidden="1">#REF!</definedName>
    <definedName name="kdmfm" localSheetId="0" hidden="1">#REF!</definedName>
    <definedName name="kdmfm" hidden="1">#REF!</definedName>
    <definedName name="kf" localSheetId="1">#REF!</definedName>
    <definedName name="kf" localSheetId="0">#REF!</definedName>
    <definedName name="kf">#REF!</definedName>
    <definedName name="kh" localSheetId="1">#REF!</definedName>
    <definedName name="kh" localSheetId="0">#REF!</definedName>
    <definedName name="kh">#REF!</definedName>
    <definedName name="KHGGH" localSheetId="2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1">#REF!</definedName>
    <definedName name="kj" localSheetId="0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 localSheetId="0">#REF!</definedName>
    <definedName name="kjj">#REF!</definedName>
    <definedName name="kjk" localSheetId="2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 localSheetId="0">#REF!</definedName>
    <definedName name="kk">#REF!</definedName>
    <definedName name="KKK" localSheetId="1">[70]General!#REF!</definedName>
    <definedName name="KKK">[71]General!#REF!</definedName>
    <definedName name="kkkki" localSheetId="2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AIU!ERR</definedName>
    <definedName name="kl" localSheetId="1">'Oferta Económica'!ERR</definedName>
    <definedName name="kl">[0]!ERR</definedName>
    <definedName name="klklk" localSheetId="1">#REF!</definedName>
    <definedName name="klklk" localSheetId="0">#REF!</definedName>
    <definedName name="klklk">#REF!</definedName>
    <definedName name="km" localSheetId="1">#REF!</definedName>
    <definedName name="km" localSheetId="0">#REF!</definedName>
    <definedName name="km">#REF!</definedName>
    <definedName name="kñy">#REF!</definedName>
    <definedName name="ko" localSheetId="1">[72]items!$C$4:$J$247</definedName>
    <definedName name="ko">[73]items!$C$4:$J$247</definedName>
    <definedName name="krtrk" localSheetId="2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 localSheetId="0">#REF!</definedName>
    <definedName name="ks">#REF!</definedName>
    <definedName name="ksogtk" localSheetId="1">#REF!</definedName>
    <definedName name="ksogtk" localSheetId="0">#REF!</definedName>
    <definedName name="ksogtk">#REF!</definedName>
    <definedName name="kuh">#REF!</definedName>
    <definedName name="kuy">#REF!</definedName>
    <definedName name="kuyhgbe" localSheetId="1">#REF!</definedName>
    <definedName name="kuyhgbe" localSheetId="0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0">#REF!</definedName>
    <definedName name="L">#REF!</definedName>
    <definedName name="L_L">#N/A</definedName>
    <definedName name="la" localSheetId="1">#REF!</definedName>
    <definedName name="la" localSheetId="0">#REF!</definedName>
    <definedName name="la">#REF!</definedName>
    <definedName name="LAF" localSheetId="1">#REF!</definedName>
    <definedName name="LAF" localSheetId="0">#REF!</definedName>
    <definedName name="LAF">#REF!</definedName>
    <definedName name="lame" localSheetId="1" hidden="1">#REF!</definedName>
    <definedName name="lame" localSheetId="0" hidden="1">#REF!</definedName>
    <definedName name="lame" hidden="1">#REF!</definedName>
    <definedName name="LANODO" localSheetId="1">#REF!</definedName>
    <definedName name="LANODO" localSheetId="0">#REF!</definedName>
    <definedName name="LANODO">#REF!</definedName>
    <definedName name="LANODOFT" localSheetId="1">#REF!</definedName>
    <definedName name="LANODOFT" localSheetId="0">#REF!</definedName>
    <definedName name="LANODOFT">#REF!</definedName>
    <definedName name="Last_Row">#N/A</definedName>
    <definedName name="lb" localSheetId="1">#REF!</definedName>
    <definedName name="lb" localSheetId="0">#REF!</definedName>
    <definedName name="lb">#REF!</definedName>
    <definedName name="ld" localSheetId="1">#REF!</definedName>
    <definedName name="ld" localSheetId="0">#REF!</definedName>
    <definedName name="ld">#REF!</definedName>
    <definedName name="LE">'[74]Listado de equipos'!$A$8:$A$39</definedName>
    <definedName name="lia">#REF!</definedName>
    <definedName name="Libro1_Hoja1_Lista" localSheetId="1">#REF!</definedName>
    <definedName name="Libro1_Hoja1_Lista" localSheetId="0">#REF!</definedName>
    <definedName name="Libro1_Hoja1_Lista">#REF!</definedName>
    <definedName name="LICITACION" localSheetId="1">#REF!</definedName>
    <definedName name="LICITACION" localSheetId="0">#REF!</definedName>
    <definedName name="LICITACION">#REF!</definedName>
    <definedName name="LINA">[75]General!$N$12:$N$1485</definedName>
    <definedName name="linc1" localSheetId="1">[11]Dimensiones!$B$15</definedName>
    <definedName name="linc1">[12]Dimensiones!$B$15</definedName>
    <definedName name="linc2" localSheetId="1">[11]Dimensiones!$B$19</definedName>
    <definedName name="linc2">[12]Dimensiones!$B$19</definedName>
    <definedName name="linc3" localSheetId="1">[11]Dimensiones!$B$23</definedName>
    <definedName name="linc3">[12]Dimensiones!$B$23</definedName>
    <definedName name="linc4" localSheetId="1">[11]Dimensiones!$B$27</definedName>
    <definedName name="linc4">[12]Dimensiones!$B$27</definedName>
    <definedName name="linc5" localSheetId="1">[11]Dimensiones!$B$31</definedName>
    <definedName name="linc5">[12]Dimensiones!$B$31</definedName>
    <definedName name="LINEA" localSheetId="1">#REF!</definedName>
    <definedName name="LINEA" localSheetId="0">#REF!</definedName>
    <definedName name="LINEA">#REF!</definedName>
    <definedName name="ListaCantidad" localSheetId="1">#REF!</definedName>
    <definedName name="ListaCantidad" localSheetId="0">#REF!</definedName>
    <definedName name="ListaCantidad">#REF!</definedName>
    <definedName name="Listado" localSheetId="1">#REF!</definedName>
    <definedName name="Listado" localSheetId="0">#REF!</definedName>
    <definedName name="Listado">#REF!</definedName>
    <definedName name="Listado1" localSheetId="1">#REF!</definedName>
    <definedName name="Listado1" localSheetId="0">#REF!</definedName>
    <definedName name="Listado1">#REF!</definedName>
    <definedName name="ListaItem" localSheetId="1">#REF!</definedName>
    <definedName name="ListaItem" localSheetId="0">#REF!</definedName>
    <definedName name="ListaItem">#REF!</definedName>
    <definedName name="ListaUni" localSheetId="1">#REF!</definedName>
    <definedName name="ListaUni" localSheetId="0">#REF!</definedName>
    <definedName name="ListaUni">#REF!</definedName>
    <definedName name="listequi">#REF!</definedName>
    <definedName name="listmat">#REF!</definedName>
    <definedName name="liston">#REF!</definedName>
    <definedName name="liuoo" localSheetId="2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 localSheetId="0">#REF!</definedName>
    <definedName name="llam">#REF!</definedName>
    <definedName name="LLANTAS">#REF!</definedName>
    <definedName name="LLL" localSheetId="1">#REF!</definedName>
    <definedName name="LLL" localSheetId="0">#REF!</definedName>
    <definedName name="LLL">#REF!</definedName>
    <definedName name="LLLL" localSheetId="1">[68]General!#REF!</definedName>
    <definedName name="LLLL">[69]General!#REF!</definedName>
    <definedName name="lllllh" localSheetId="2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'[74]Listado de materiales'!$A$5:$A$57</definedName>
    <definedName name="LÑP">#REF!</definedName>
    <definedName name="lo">#REF!</definedName>
    <definedName name="Loan_Amount" localSheetId="1">#REF!</definedName>
    <definedName name="Loan_Amount" localSheetId="0">#REF!</definedName>
    <definedName name="Loan_Amount">#REF!</definedName>
    <definedName name="Loan_Start" localSheetId="1">#REF!</definedName>
    <definedName name="Loan_Start" localSheetId="0">#REF!</definedName>
    <definedName name="Loan_Start">#REF!</definedName>
    <definedName name="Loan_Years" localSheetId="1">#REF!</definedName>
    <definedName name="Loan_Years" localSheetId="0">#REF!</definedName>
    <definedName name="Loan_Years">#REF!</definedName>
    <definedName name="loc" localSheetId="1">[76]INDICE!#REF!</definedName>
    <definedName name="loc">[77]INDICE!#REF!</definedName>
    <definedName name="LOCA" localSheetId="1">#REF!</definedName>
    <definedName name="LOCA" localSheetId="0">#REF!</definedName>
    <definedName name="LOCA">#REF!</definedName>
    <definedName name="LOCA1" localSheetId="1">#REF!</definedName>
    <definedName name="LOCA1" localSheetId="0">#REF!</definedName>
    <definedName name="LOCA1">#REF!</definedName>
    <definedName name="LOCA2" localSheetId="1">[78]!absc</definedName>
    <definedName name="LOCA2">[79]!absc</definedName>
    <definedName name="LOCALIZACION">#REF!</definedName>
    <definedName name="LOCALIZACION_Y_REPLANTEO" localSheetId="1">#REF!</definedName>
    <definedName name="LOCALIZACION_Y_REPLANTEO" localSheetId="0">#REF!</definedName>
    <definedName name="LOCALIZACION_Y_REPLANTEO">#REF!</definedName>
    <definedName name="LOCALIZACIÓN_Y_REPLANTEO._ESTRUCTURAS">[80]INDICE!#REF!</definedName>
    <definedName name="LOGO" localSheetId="2">AIU!ERR</definedName>
    <definedName name="LOGO" localSheetId="1">'Oferta Económica'!ERR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 localSheetId="0">#REF!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 localSheetId="1">#REF!</definedName>
    <definedName name="lp" localSheetId="0">#REF!</definedName>
    <definedName name="lp">#REF!</definedName>
    <definedName name="lplpl" localSheetId="2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1">#REF!</definedName>
    <definedName name="lt" localSheetId="0">#REF!</definedName>
    <definedName name="lt">#REF!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1">#REF!</definedName>
    <definedName name="lun" localSheetId="0">#REF!</definedName>
    <definedName name="lun">#REF!</definedName>
    <definedName name="LUNA">[17]General!#REF!</definedName>
    <definedName name="lv" localSheetId="1">#REF!</definedName>
    <definedName name="lv" localSheetId="0">#REF!</definedName>
    <definedName name="lv">#REF!</definedName>
    <definedName name="m" localSheetId="1">#REF!</definedName>
    <definedName name="m" localSheetId="0">#REF!</definedName>
    <definedName name="m">#REF!</definedName>
    <definedName name="MA" localSheetId="1">#REF!</definedName>
    <definedName name="MA" localSheetId="0">#REF!</definedName>
    <definedName name="MA">#REF!</definedName>
    <definedName name="MACR" localSheetId="1">#REF!</definedName>
    <definedName name="MACR" localSheetId="0">#REF!</definedName>
    <definedName name="MACR">#REF!</definedName>
    <definedName name="MACRDEL" localSheetId="1">#REF!</definedName>
    <definedName name="MACRDEL" localSheetId="0">#REF!</definedName>
    <definedName name="MACRDEL">#REF!</definedName>
    <definedName name="Macroactividad" localSheetId="1">#REF!</definedName>
    <definedName name="Macroactividad" localSheetId="0">#REF!</definedName>
    <definedName name="Macroactividad">#REF!</definedName>
    <definedName name="maestro">#REF!</definedName>
    <definedName name="mafdsf" localSheetId="2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1">'[81]Estado Resumen'!#REF!&lt;2.5</definedName>
    <definedName name="MAL">'[82]Estado Resumen'!#REF!&lt;2.5</definedName>
    <definedName name="MALO" localSheetId="1">'[83]ESTADO VÍA-CRIT.TECNICO'!#REF!&lt;2.5</definedName>
    <definedName name="MALO">'[84]ESTADO VÍA-CRIT.TECNICO'!#REF!&lt;2.5</definedName>
    <definedName name="MANUAL" localSheetId="1">#REF!</definedName>
    <definedName name="MANUAL" localSheetId="0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#REF!</definedName>
    <definedName name="MAQUINAR" localSheetId="0">#REF!</definedName>
    <definedName name="MAQUINAR">#REF!</definedName>
    <definedName name="Maquinaria">#N/A</definedName>
    <definedName name="mar" localSheetId="1">#REF!</definedName>
    <definedName name="mar" localSheetId="0">#REF!</definedName>
    <definedName name="mar">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[85]General!#REF!</definedName>
    <definedName name="MARCO_H" localSheetId="1">#REF!</definedName>
    <definedName name="MARCO_H" localSheetId="0">#REF!</definedName>
    <definedName name="MARCO_H">#REF!</definedName>
    <definedName name="maria">[85]General!#REF!</definedName>
    <definedName name="MARILUZ" localSheetId="1">[48]General!#REF!</definedName>
    <definedName name="MARILUZ">[49]General!#REF!</definedName>
    <definedName name="marina" localSheetId="1">#REF!</definedName>
    <definedName name="marina" localSheetId="0">#REF!</definedName>
    <definedName name="marina">#REF!</definedName>
    <definedName name="MARINAS">[86]General!#REF!</definedName>
    <definedName name="martillo">#REF!</definedName>
    <definedName name="MARY">[85]General!#REF!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[87]General!#REF!</definedName>
    <definedName name="MARZO">[17]General!#REF!</definedName>
    <definedName name="masor" localSheetId="2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1">[50]MATERIALES!$1:$1048576</definedName>
    <definedName name="mate">[51]MATERIALES!$1:$1048576</definedName>
    <definedName name="MATERIAL" localSheetId="1">#REF!</definedName>
    <definedName name="MATERIAL" localSheetId="0">#REF!</definedName>
    <definedName name="MATERIAL">#REF!</definedName>
    <definedName name="materiales" localSheetId="1">#REF!</definedName>
    <definedName name="materiales" localSheetId="0">#REF!</definedName>
    <definedName name="materiales">#REF!</definedName>
    <definedName name="materiales1" localSheetId="1">#REF!</definedName>
    <definedName name="materiales1" localSheetId="0">#REF!</definedName>
    <definedName name="materiales1">#REF!</definedName>
    <definedName name="MaterialTub" localSheetId="1">#REF!</definedName>
    <definedName name="MaterialTub" localSheetId="0">#REF!</definedName>
    <definedName name="MaterialTub">#REF!</definedName>
    <definedName name="MATRIZ" localSheetId="1">#REF!</definedName>
    <definedName name="MATRIZ" localSheetId="0">#REF!</definedName>
    <definedName name="MATRIZ">#REF!</definedName>
    <definedName name="MATRIZ_DE_DATOS" localSheetId="1">#REF!</definedName>
    <definedName name="MATRIZ_DE_DATOS" localSheetId="0">#REF!</definedName>
    <definedName name="MATRIZ_DE_DATOS">#REF!</definedName>
    <definedName name="MATRIZRICS" localSheetId="1">'[88]RICS NUEVA HOJA DIARIA'!$A$1:$AB$42</definedName>
    <definedName name="MATRIZRICS">'[89]RICS NUEVA HOJA DIARIA'!$A$1:$AB$42</definedName>
    <definedName name="MAX" localSheetId="1">[90]INDICE!$1:$1048576</definedName>
    <definedName name="MAX">[91]INDICE!$1:$1048576</definedName>
    <definedName name="MAYO">[17]General!#REF!</definedName>
    <definedName name="MCCs" localSheetId="1">#REF!</definedName>
    <definedName name="MCCs" localSheetId="0">#REF!</definedName>
    <definedName name="MCCs">#REF!</definedName>
    <definedName name="mdd" localSheetId="2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[85]General!#REF!</definedName>
    <definedName name="mediah_reposo_comida" localSheetId="1">#REF!</definedName>
    <definedName name="mediah_reposo_comida" localSheetId="0">#REF!</definedName>
    <definedName name="mediah_reposo_comida">#REF!</definedName>
    <definedName name="meg" localSheetId="2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1">#REF!</definedName>
    <definedName name="MENU1" localSheetId="0">#REF!</definedName>
    <definedName name="MENU1">#REF!</definedName>
    <definedName name="MENU2" localSheetId="1">#REF!</definedName>
    <definedName name="MENU2" localSheetId="0">#REF!</definedName>
    <definedName name="MENU2">#REF!</definedName>
    <definedName name="MENU3" localSheetId="1">#REF!</definedName>
    <definedName name="MENU3" localSheetId="0">#REF!</definedName>
    <definedName name="MENU3">#REF!</definedName>
    <definedName name="MENU4" localSheetId="1">#REF!</definedName>
    <definedName name="MENU4" localSheetId="0">#REF!</definedName>
    <definedName name="MENU4">#REF!</definedName>
    <definedName name="MENU5" localSheetId="1">#REF!</definedName>
    <definedName name="MENU5" localSheetId="0">#REF!</definedName>
    <definedName name="MENU5">#REF!</definedName>
    <definedName name="MENU6" localSheetId="1">#REF!</definedName>
    <definedName name="MENU6" localSheetId="0">#REF!</definedName>
    <definedName name="MENU6">#REF!</definedName>
    <definedName name="MES" localSheetId="1">#REF!</definedName>
    <definedName name="MES" localSheetId="0">#REF!</definedName>
    <definedName name="MES">#REF!</definedName>
    <definedName name="MesCotiz" localSheetId="1">#REF!</definedName>
    <definedName name="MesCotiz" localSheetId="0">#REF!</definedName>
    <definedName name="MesCotiz">#REF!</definedName>
    <definedName name="MesCotizacion" localSheetId="1">#REF!</definedName>
    <definedName name="MesCotizacion" localSheetId="0">#REF!</definedName>
    <definedName name="MesCotizacion">#REF!</definedName>
    <definedName name="MESES" localSheetId="1">#REF!</definedName>
    <definedName name="MESES" localSheetId="0">#REF!</definedName>
    <definedName name="MESES">#REF!</definedName>
    <definedName name="MesesMora" localSheetId="1">#REF!</definedName>
    <definedName name="MesesMora" localSheetId="0">#REF!</definedName>
    <definedName name="MesesMora">#REF!</definedName>
    <definedName name="met" localSheetId="1" hidden="1">{#N/A,#N/A,TRUE,"1842CWN0"}</definedName>
    <definedName name="met" hidden="1">{#N/A,#N/A,TRUE,"1842CWN0"}</definedName>
    <definedName name="Meta1" localSheetId="1">#REF!</definedName>
    <definedName name="Meta1" localSheetId="0">#REF!</definedName>
    <definedName name="Meta1">#REF!</definedName>
    <definedName name="Meta2" localSheetId="1">#REF!</definedName>
    <definedName name="Meta2" localSheetId="0">#REF!</definedName>
    <definedName name="Meta2">#REF!</definedName>
    <definedName name="Meta3" localSheetId="1">#REF!</definedName>
    <definedName name="Meta3" localSheetId="0">#REF!</definedName>
    <definedName name="Meta3">#REF!</definedName>
    <definedName name="metal" localSheetId="1" hidden="1">{#N/A,#N/A,TRUE,"1842CWN0"}</definedName>
    <definedName name="metal" hidden="1">{#N/A,#N/A,TRUE,"1842CWN0"}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1">#REF!</definedName>
    <definedName name="Mi_Salida" localSheetId="0">#REF!</definedName>
    <definedName name="Mi_Salida">#REF!</definedName>
    <definedName name="Mi_Salida1" localSheetId="1">#REF!</definedName>
    <definedName name="Mi_Salida1" localSheetId="0">#REF!</definedName>
    <definedName name="Mi_Salida1">#REF!</definedName>
    <definedName name="MICR" localSheetId="1">#REF!</definedName>
    <definedName name="MICR" localSheetId="0">#REF!</definedName>
    <definedName name="MICR">#REF!</definedName>
    <definedName name="MIN_MAX_sma" localSheetId="1">#REF!</definedName>
    <definedName name="MIN_MAX_sma" localSheetId="0">#REF!</definedName>
    <definedName name="MIN_MAX_sma">#REF!</definedName>
    <definedName name="MIO" localSheetId="1">[92]INDICE!$1:$1048576</definedName>
    <definedName name="MIO">[93]INDICE!$1:$1048576</definedName>
    <definedName name="mjmj" localSheetId="2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 localSheetId="0">#REF!</definedName>
    <definedName name="MJU">#REF!</definedName>
    <definedName name="mkljlk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'[74]Calculo de Cuadrillas'!$A$4:$A$10</definedName>
    <definedName name="MOA" localSheetId="2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1">#REF!</definedName>
    <definedName name="MOD" localSheetId="0">#REF!</definedName>
    <definedName name="MOD">#REF!</definedName>
    <definedName name="MODIVejec" localSheetId="2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#REF!</definedName>
    <definedName name="Módulo3.anexo1" localSheetId="0">#REF!</definedName>
    <definedName name="Módulo3.anexo1">#REF!</definedName>
    <definedName name="Módulo3.anexo10" localSheetId="1">#REF!</definedName>
    <definedName name="Módulo3.anexo10" localSheetId="0">#REF!</definedName>
    <definedName name="Módulo3.anexo10">#REF!</definedName>
    <definedName name="Módulo3.anexo11" localSheetId="1">#REF!</definedName>
    <definedName name="Módulo3.anexo11" localSheetId="0">#REF!</definedName>
    <definedName name="Módulo3.anexo11">#REF!</definedName>
    <definedName name="Módulo3.anexo12" localSheetId="1">#REF!</definedName>
    <definedName name="Módulo3.anexo12" localSheetId="0">#REF!</definedName>
    <definedName name="Módulo3.anexo12">#REF!</definedName>
    <definedName name="Módulo3.anexo3" localSheetId="1">#REF!</definedName>
    <definedName name="Módulo3.anexo3" localSheetId="0">#REF!</definedName>
    <definedName name="Módulo3.anexo3">#REF!</definedName>
    <definedName name="Módulo3.anexo4" localSheetId="1">#REF!</definedName>
    <definedName name="Módulo3.anexo4" localSheetId="0">#REF!</definedName>
    <definedName name="Módulo3.anexo4">#REF!</definedName>
    <definedName name="Módulo3.anexo5" localSheetId="1">#REF!</definedName>
    <definedName name="Módulo3.anexo5" localSheetId="0">#REF!</definedName>
    <definedName name="Módulo3.anexo5">#REF!</definedName>
    <definedName name="Módulo3.anexo6" localSheetId="1">#REF!</definedName>
    <definedName name="Módulo3.anexo6" localSheetId="0">#REF!</definedName>
    <definedName name="Módulo3.anexo6">#REF!</definedName>
    <definedName name="Módulo8.anexo16" localSheetId="1">#REF!</definedName>
    <definedName name="Módulo8.anexo16" localSheetId="0">#REF!</definedName>
    <definedName name="Módulo8.anexo16">#REF!</definedName>
    <definedName name="MOE" localSheetId="2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 localSheetId="1">#REF!</definedName>
    <definedName name="MONEDA" localSheetId="0">#REF!</definedName>
    <definedName name="MONEDA">#REF!</definedName>
    <definedName name="mono" localSheetId="1">#REF!</definedName>
    <definedName name="mono" localSheetId="0">#REF!</definedName>
    <definedName name="mono">#REF!</definedName>
    <definedName name="MontoVigenciasA1" localSheetId="1">#REF!</definedName>
    <definedName name="MontoVigenciasA1" localSheetId="0">#REF!</definedName>
    <definedName name="MontoVigenciasA1">#REF!</definedName>
    <definedName name="MontoVigenciasA2" localSheetId="1">#REF!</definedName>
    <definedName name="MontoVigenciasA2" localSheetId="0">#REF!</definedName>
    <definedName name="MontoVigenciasA2">#REF!</definedName>
    <definedName name="MontoVigenciasA3" localSheetId="1">#REF!</definedName>
    <definedName name="MontoVigenciasA3" localSheetId="0">#REF!</definedName>
    <definedName name="MontoVigenciasA3">#REF!</definedName>
    <definedName name="MontoVigenciasA4" localSheetId="1">#REF!</definedName>
    <definedName name="MontoVigenciasA4" localSheetId="0">#REF!</definedName>
    <definedName name="MontoVigenciasA4">#REF!</definedName>
    <definedName name="MontoVigenciasA5" localSheetId="1">#REF!</definedName>
    <definedName name="MontoVigenciasA5" localSheetId="0">#REF!</definedName>
    <definedName name="MontoVigenciasA5">#REF!</definedName>
    <definedName name="Mora" localSheetId="1">#REF!</definedName>
    <definedName name="Mora" localSheetId="0">#REF!</definedName>
    <definedName name="Mora">#REF!</definedName>
    <definedName name="MORON" localSheetId="1">#REF!</definedName>
    <definedName name="MORON" localSheetId="0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MRLART" localSheetId="1">#REF!</definedName>
    <definedName name="MRLART" localSheetId="0">#REF!</definedName>
    <definedName name="MRLART">#REF!</definedName>
    <definedName name="MRSUPDET" localSheetId="1">#REF!</definedName>
    <definedName name="MRSUPDET" localSheetId="0">#REF!</definedName>
    <definedName name="MRSUPDET">#REF!</definedName>
    <definedName name="Mtz_Avance" localSheetId="1">#REF!</definedName>
    <definedName name="Mtz_Avance" localSheetId="0">#REF!</definedName>
    <definedName name="Mtz_Avance">#REF!</definedName>
    <definedName name="Mv" localSheetId="1">#REF!</definedName>
    <definedName name="Mv" localSheetId="0">#REF!</definedName>
    <definedName name="Mv">#REF!</definedName>
    <definedName name="n" localSheetId="2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#REF!</definedName>
    <definedName name="Nada" localSheetId="0">#REF!</definedName>
    <definedName name="Nada">#REF!</definedName>
    <definedName name="Nafta_2" localSheetId="1">#REF!</definedName>
    <definedName name="Nafta_2" localSheetId="0">#REF!</definedName>
    <definedName name="Nafta_2">#REF!</definedName>
    <definedName name="Nafta2" localSheetId="1">#REF!</definedName>
    <definedName name="Nafta2" localSheetId="0">#REF!</definedName>
    <definedName name="Nafta2">#REF!</definedName>
    <definedName name="Nafta3" localSheetId="1">#REF!</definedName>
    <definedName name="Nafta3" localSheetId="0">#REF!</definedName>
    <definedName name="Nafta3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2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 localSheetId="0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 localSheetId="0">#REF!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1">#REF!</definedName>
    <definedName name="Nit" localSheetId="0">#REF!</definedName>
    <definedName name="Nit">#REF!</definedName>
    <definedName name="NJH">#REF!</definedName>
    <definedName name="NM">#REF!</definedName>
    <definedName name="Nmax" localSheetId="1">#REF!</definedName>
    <definedName name="Nmax" localSheetId="0">#REF!</definedName>
    <definedName name="Nmax">#REF!</definedName>
    <definedName name="nmdlf" localSheetId="1">#REF!</definedName>
    <definedName name="nmdlf" localSheetId="0">#REF!</definedName>
    <definedName name="nmdlf">#REF!</definedName>
    <definedName name="nmmmm" localSheetId="2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AIU!ERR</definedName>
    <definedName name="NO" localSheetId="1">'Oferta Económica'!ERR</definedName>
    <definedName name="NO">[0]!ERR</definedName>
    <definedName name="No._tanques" localSheetId="1">[11]Dimensiones!$D$36</definedName>
    <definedName name="No._tanques">[12]Dimensiones!$D$36</definedName>
    <definedName name="No_desarrolladas" localSheetId="1">#REF!,#REF!,#REF!,#REF!</definedName>
    <definedName name="No_desarrolladas" localSheetId="0">#REF!,#REF!,#REF!,#REF!</definedName>
    <definedName name="No_desarrolladas">#REF!,#REF!,#REF!,#REF!</definedName>
    <definedName name="NOMBRE" localSheetId="1">#REF!</definedName>
    <definedName name="NOMBRE" localSheetId="0">#REF!</definedName>
    <definedName name="NOMBRE">#REF!</definedName>
    <definedName name="NombreCoordinador" localSheetId="1">#REF!</definedName>
    <definedName name="NombreCoordinador" localSheetId="0">#REF!</definedName>
    <definedName name="NombreCoordinador">#REF!</definedName>
    <definedName name="NombreDependencia" localSheetId="1">#REF!</definedName>
    <definedName name="NombreDependencia" localSheetId="0">#REF!</definedName>
    <definedName name="NombreDependencia">#REF!</definedName>
    <definedName name="NombreProyecto" localSheetId="1">#REF!</definedName>
    <definedName name="NombreProyecto" localSheetId="0">#REF!</definedName>
    <definedName name="NombreProyecto">#REF!</definedName>
    <definedName name="NombreVicepresidencia" localSheetId="1">#REF!</definedName>
    <definedName name="NombreVicepresidencia" localSheetId="0">#REF!</definedName>
    <definedName name="NombreVicepresidencia">#REF!</definedName>
    <definedName name="Norte" localSheetId="1">#REF!</definedName>
    <definedName name="Norte" localSheetId="0">#REF!</definedName>
    <definedName name="Norte">#REF!</definedName>
    <definedName name="NOVIEMBRE" localSheetId="1">MATCH(0.01,[5]!End_Bal,-1)+1</definedName>
    <definedName name="NOVIEMBRE">MATCH(0.01,[6]!End_Bal,-1)+1</definedName>
    <definedName name="NPAGE" localSheetId="1">#REF!</definedName>
    <definedName name="NPAGE" localSheetId="0">#REF!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O" localSheetId="1">#REF!</definedName>
    <definedName name="NUEVO" localSheetId="0">#REF!</definedName>
    <definedName name="NUEVO">#REF!</definedName>
    <definedName name="Num_Pmt_Per_Year" localSheetId="1">#REF!</definedName>
    <definedName name="Num_Pmt_Per_Year" localSheetId="0">#REF!</definedName>
    <definedName name="Num_Pmt_Per_Year">#REF!</definedName>
    <definedName name="Number_of_Payments" localSheetId="2">MATCH(0.01,End_Bal,-1)+1</definedName>
    <definedName name="Number_of_Payments" localSheetId="1">MATCH(0.01,'Oferta Económica'!End_Bal,-1)+1</definedName>
    <definedName name="Number_of_Payments" localSheetId="0">MATCH(0.01,'PRESUPUESTO Entidad'!End_Bal,-1)+1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1">#REF!</definedName>
    <definedName name="º1" localSheetId="0">#REF!</definedName>
    <definedName name="º1">#REF!</definedName>
    <definedName name="o9o9" localSheetId="2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 localSheetId="0">#REF!</definedName>
    <definedName name="OBJ">#REF!</definedName>
    <definedName name="ObjetivoProyecto" localSheetId="1">#REF!</definedName>
    <definedName name="ObjetivoProyecto" localSheetId="0">#REF!</definedName>
    <definedName name="ObjetivoProyecto">#REF!</definedName>
    <definedName name="OBJETO">#REF!</definedName>
    <definedName name="Obra" localSheetId="1">#REF!</definedName>
    <definedName name="Obra" localSheetId="0">#REF!</definedName>
    <definedName name="Obra">#REF!</definedName>
    <definedName name="obras" localSheetId="1" hidden="1">#REF!</definedName>
    <definedName name="obras" localSheetId="0" hidden="1">#REF!</definedName>
    <definedName name="obras" hidden="1">#REF!</definedName>
    <definedName name="obras1" localSheetId="2">DATE(YEAR(#REF!),MONTH(#REF!)+Payment_Number,DAY(#REF!))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1" hidden="1">#REF!</definedName>
    <definedName name="obras11" localSheetId="0" hidden="1">#REF!</definedName>
    <definedName name="obras11" hidden="1">#REF!</definedName>
    <definedName name="obras111" localSheetId="2">DATE(YEAR(#REF!),MONTH(#REF!)+Payment_Number,DAY(#REF!))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brero">#REF!</definedName>
    <definedName name="obser" localSheetId="1">#REF!</definedName>
    <definedName name="obser" localSheetId="0">#REF!</definedName>
    <definedName name="obser">#REF!</definedName>
    <definedName name="OBSERVACIONES">#REF!</definedName>
    <definedName name="OCD" localSheetId="1">#REF!</definedName>
    <definedName name="OCD" localSheetId="0">#REF!</definedName>
    <definedName name="OCD">#REF!</definedName>
    <definedName name="OCD1_1" localSheetId="1">#REF!</definedName>
    <definedName name="OCD1_1" localSheetId="0">#REF!</definedName>
    <definedName name="OCD1_1">#REF!</definedName>
    <definedName name="OCD1_1_1" localSheetId="1">#REF!</definedName>
    <definedName name="OCD1_1_1" localSheetId="0">#REF!</definedName>
    <definedName name="OCD1_1_1">#REF!</definedName>
    <definedName name="OCI" localSheetId="1">#REF!</definedName>
    <definedName name="OCI" localSheetId="0">#REF!</definedName>
    <definedName name="OCI">#REF!</definedName>
    <definedName name="OCI1_1" localSheetId="1">#REF!</definedName>
    <definedName name="OCI1_1" localSheetId="0">#REF!</definedName>
    <definedName name="OCI1_1">#REF!</definedName>
    <definedName name="OCI1_1_1" localSheetId="1">#REF!</definedName>
    <definedName name="OCI1_1_1" localSheetId="0">#REF!</definedName>
    <definedName name="OCI1_1_1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 localSheetId="0">#REF!</definedName>
    <definedName name="OD">#REF!</definedName>
    <definedName name="Of">#REF!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 localSheetId="0">#REF!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 localSheetId="0">#REF!</definedName>
    <definedName name="opcion">#REF!</definedName>
    <definedName name="operador">#REF!</definedName>
    <definedName name="OPERADORES">#REF!</definedName>
    <definedName name="Operario" localSheetId="1">#REF!</definedName>
    <definedName name="Operario" localSheetId="0">#REF!</definedName>
    <definedName name="Operario">#REF!</definedName>
    <definedName name="OR" localSheetId="1">#REF!</definedName>
    <definedName name="OR" localSheetId="0">#REF!</definedName>
    <definedName name="OR">#REF!</definedName>
    <definedName name="ORIGEN" localSheetId="1">#REF!</definedName>
    <definedName name="ORIGEN" localSheetId="0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#REF!</definedName>
    <definedName name="OROZCO" localSheetId="0" hidden="1">#REF!</definedName>
    <definedName name="OROZCO" hidden="1">#REF!</definedName>
    <definedName name="os">#REF!</definedName>
    <definedName name="OSCAR">#REF!</definedName>
    <definedName name="OTR" localSheetId="1">[94]Otros!#REF!</definedName>
    <definedName name="OTR">[95]Otros!#REF!</definedName>
    <definedName name="OTRO" localSheetId="1">[50]OTROS!$1:$1048576</definedName>
    <definedName name="OTRO">[51]OTROS!$1:$1048576</definedName>
    <definedName name="otros" localSheetId="1">#REF!</definedName>
    <definedName name="otros" localSheetId="0">#REF!</definedName>
    <definedName name="otros">#REF!</definedName>
    <definedName name="OTROS1" localSheetId="1">#REF!</definedName>
    <definedName name="OTROS1" localSheetId="0">#REF!</definedName>
    <definedName name="OTROS1">#REF!</definedName>
    <definedName name="OUT" localSheetId="1">#REF!</definedName>
    <definedName name="OUT" localSheetId="0">#REF!</definedName>
    <definedName name="OUT">#REF!</definedName>
    <definedName name="P" localSheetId="1">#REF!</definedName>
    <definedName name="P" localSheetId="0">#REF!</definedName>
    <definedName name="P">#REF!</definedName>
    <definedName name="P_Yacimiento" localSheetId="1">#REF!</definedName>
    <definedName name="P_Yacimiento" localSheetId="0">#REF!</definedName>
    <definedName name="P_Yacimiento">#REF!</definedName>
    <definedName name="p0p0" localSheetId="2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 localSheetId="0">#REF!</definedName>
    <definedName name="Page____1____of____2">#REF!</definedName>
    <definedName name="PAJARITA">#REF!</definedName>
    <definedName name="Parametro_Peso" localSheetId="1">#REF!</definedName>
    <definedName name="Parametro_Peso" localSheetId="0">#REF!</definedName>
    <definedName name="Parametro_Peso">#REF!</definedName>
    <definedName name="Pav">#N/A</definedName>
    <definedName name="Pay_Date" localSheetId="1">#REF!</definedName>
    <definedName name="Pay_Date" localSheetId="0">#REF!</definedName>
    <definedName name="Pay_Date">#REF!</definedName>
    <definedName name="Pay_Num" localSheetId="1">#REF!</definedName>
    <definedName name="Pay_Num" localSheetId="0">#REF!</definedName>
    <definedName name="Pay_Num">#REF!</definedName>
    <definedName name="Payment_Date" localSheetId="2">DATE(YEAR(Loan_Start),MONTH(Loan_Start)+Payment_Number,DAY(Loan_Start))</definedName>
    <definedName name="Payment_Date" localSheetId="1">DATE(YEAR('Oferta Económica'!Loan_Start),MONTH('Oferta Económica'!Loan_Start)+Payment_Number,DAY('Oferta Económica'!Loan_Start))</definedName>
    <definedName name="Payment_Date" localSheetId="0">DATE(YEAR('PRESUPUESTO Entidad'!Loan_Start),MONTH('PRESUPUESTO Entidad'!Loan_Start)+Payment_Number,DAY('PRESUPUESTO Entidad'!Loan_Start))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 localSheetId="1">#REF!</definedName>
    <definedName name="Pb" localSheetId="0">#REF!</definedName>
    <definedName name="Pb">#REF!</definedName>
    <definedName name="pc">#REF!</definedName>
    <definedName name="Pd" localSheetId="1">#REF!</definedName>
    <definedName name="Pd" localSheetId="0">#REF!</definedName>
    <definedName name="Pd">#REF!</definedName>
    <definedName name="PEPE" localSheetId="2">AIU!ERR</definedName>
    <definedName name="PEPE" localSheetId="1">'Oferta Económica'!ERR</definedName>
    <definedName name="PEPE">[0]!ERR</definedName>
    <definedName name="Periodo" localSheetId="1">#REF!</definedName>
    <definedName name="Periodo" localSheetId="0">#REF!</definedName>
    <definedName name="Periodo">#REF!</definedName>
    <definedName name="PeriodoPago" localSheetId="1">#REF!</definedName>
    <definedName name="PeriodoPago" localSheetId="0">#REF!</definedName>
    <definedName name="PeriodoPago">#REF!</definedName>
    <definedName name="PeriodoRepago" localSheetId="1">#REF!</definedName>
    <definedName name="PeriodoRepago" localSheetId="0">#REF!</definedName>
    <definedName name="PeriodoRepago">#REF!</definedName>
    <definedName name="PeriodoRepagoCCP" localSheetId="1">#REF!</definedName>
    <definedName name="PeriodoRepagoCCP" localSheetId="0">#REF!</definedName>
    <definedName name="PeriodoRepagoCCP">#REF!</definedName>
    <definedName name="PERRD">#REF!</definedName>
    <definedName name="PERRITO">[17]General!#REF!</definedName>
    <definedName name="phed" localSheetId="1">#REF!</definedName>
    <definedName name="phed" localSheetId="0">#REF!</definedName>
    <definedName name="phed">#REF!</definedName>
    <definedName name="phen" localSheetId="1">#REF!</definedName>
    <definedName name="phen" localSheetId="0">#REF!</definedName>
    <definedName name="phen">#REF!</definedName>
    <definedName name="pi">#REF!</definedName>
    <definedName name="piedram">#REF!</definedName>
    <definedName name="PILOTE">#REF!</definedName>
    <definedName name="Pindis" localSheetId="1">#REF!</definedName>
    <definedName name="Pindis" localSheetId="0">#REF!</definedName>
    <definedName name="Pindis">#REF!</definedName>
    <definedName name="pint" localSheetId="1">#REF!</definedName>
    <definedName name="pint" localSheetId="0">#REF!</definedName>
    <definedName name="pint">#REF!</definedName>
    <definedName name="pintura" localSheetId="1">#REF!</definedName>
    <definedName name="pintura" localSheetId="0">#REF!</definedName>
    <definedName name="pintura">#REF!</definedName>
    <definedName name="pintyura" localSheetId="1">#REF!</definedName>
    <definedName name="pintyura" localSheetId="0">#REF!</definedName>
    <definedName name="pintyura">#REF!</definedName>
    <definedName name="PIP" localSheetId="1">#REF!</definedName>
    <definedName name="PIP" localSheetId="0">#REF!</definedName>
    <definedName name="PIP">#REF!</definedName>
    <definedName name="Piscinas" localSheetId="1">#REF!</definedName>
    <definedName name="Piscinas" localSheetId="0">#REF!</definedName>
    <definedName name="Piscinas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 localSheetId="0">#REF!</definedName>
    <definedName name="pkwsem">#REF!</definedName>
    <definedName name="Placa">#REF!</definedName>
    <definedName name="PLAD" localSheetId="2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 localSheetId="0">#REF!</definedName>
    <definedName name="Platinas">#REF!</definedName>
    <definedName name="Plazo" localSheetId="1">#REF!</definedName>
    <definedName name="Plazo" localSheetId="0">#REF!</definedName>
    <definedName name="Plazo">#REF!</definedName>
    <definedName name="PlazoAIU" localSheetId="1">#REF!</definedName>
    <definedName name="PlazoAIU" localSheetId="0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 localSheetId="0">#REF!</definedName>
    <definedName name="PMP">#REF!</definedName>
    <definedName name="pñ">#REF!</definedName>
    <definedName name="po">#REF!</definedName>
    <definedName name="POCETAS" localSheetId="1">#REF!</definedName>
    <definedName name="POCETAS" localSheetId="0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0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0">#REF!</definedName>
    <definedName name="porc">#REF!</definedName>
    <definedName name="PORCE" localSheetId="1">#REF!</definedName>
    <definedName name="PORCE" localSheetId="0">#REF!</definedName>
    <definedName name="PORCE">#REF!</definedName>
    <definedName name="Porcentaje" localSheetId="1">#REF!</definedName>
    <definedName name="Porcentaje" localSheetId="0">#REF!</definedName>
    <definedName name="Porcentaje">#REF!</definedName>
    <definedName name="PORCENTAJE1" localSheetId="1">#REF!</definedName>
    <definedName name="PORCENTAJE1" localSheetId="0">#REF!</definedName>
    <definedName name="PORCENTAJE1">#REF!</definedName>
    <definedName name="PORTADA2" localSheetId="1">#REF!</definedName>
    <definedName name="PORTADA2" localSheetId="0">#REF!</definedName>
    <definedName name="PORTADA2">#REF!</definedName>
    <definedName name="POSICION_PRESUP" localSheetId="1">#REF!</definedName>
    <definedName name="POSICION_PRESUP" localSheetId="0">#REF!</definedName>
    <definedName name="POSICION_PRESUP">#REF!</definedName>
    <definedName name="POSICIONES" localSheetId="1">#REF!</definedName>
    <definedName name="POSICIONES" localSheetId="0">#REF!</definedName>
    <definedName name="POSICIONES">#REF!</definedName>
    <definedName name="pouig" localSheetId="2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1">#REF!</definedName>
    <definedName name="POZO" localSheetId="0">#REF!</definedName>
    <definedName name="POZO">#REF!</definedName>
    <definedName name="pp">#REF!</definedName>
    <definedName name="ppp">#REF!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1">IF(________________y7,[0]!Header_Row+iiiii,[0]!Header_Row)</definedName>
    <definedName name="ppppp">IF(________________y7,[0]!Header_Row+iiiii,[0]!Header_Row)</definedName>
    <definedName name="ppppp9" localSheetId="2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 localSheetId="0">#REF!</definedName>
    <definedName name="PPtoNorte">#REF!</definedName>
    <definedName name="pqroj" localSheetId="2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1">#REF!</definedName>
    <definedName name="Pr" localSheetId="0">#REF!</definedName>
    <definedName name="Pr">#REF!</definedName>
    <definedName name="PRE" localSheetId="1">#REF!</definedName>
    <definedName name="PRE" localSheetId="0">#REF!</definedName>
    <definedName name="PRE">#REF!</definedName>
    <definedName name="Precio" localSheetId="1">#REF!</definedName>
    <definedName name="Precio" localSheetId="0">#REF!</definedName>
    <definedName name="Precio">#REF!</definedName>
    <definedName name="precio2" localSheetId="1">#REF!</definedName>
    <definedName name="precio2" localSheetId="0">#REF!</definedName>
    <definedName name="precio2">#REF!</definedName>
    <definedName name="PrecioS" localSheetId="1">#REF!</definedName>
    <definedName name="PrecioS" localSheetId="0">#REF!</definedName>
    <definedName name="PrecioS">#REF!</definedName>
    <definedName name="PREST" localSheetId="1">#REF!</definedName>
    <definedName name="PREST" localSheetId="0">#REF!</definedName>
    <definedName name="PREST">#REF!</definedName>
    <definedName name="PRESTACIONES" localSheetId="1">[76]Otros!$D$5</definedName>
    <definedName name="PRESTACIONES">[77]Otros!$D$5</definedName>
    <definedName name="PRESUPUESTO">#REF!</definedName>
    <definedName name="PRIMER" localSheetId="2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#REF!</definedName>
    <definedName name="PRIMERO" localSheetId="0">#REF!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0">#REF!</definedName>
    <definedName name="Princ">#REF!</definedName>
    <definedName name="PRINT_AREA">#N/A</definedName>
    <definedName name="PRINT_AREA_MI">#N/A</definedName>
    <definedName name="Print_Area_Reset" localSheetId="2">OFFSET(Full_Print,0,0,Last_Row)</definedName>
    <definedName name="Print_Area_Reset" localSheetId="1">OFFSET('Oferta Económica'!Full_Print,0,0,[0]!Last_Row)</definedName>
    <definedName name="Print_Area_Reset" localSheetId="0">OFFSET('PRESUPUESTO Entidad'!Full_Print,0,0,[0]!Last_Row)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1">#REF!</definedName>
    <definedName name="PRINT1" localSheetId="0">#REF!</definedName>
    <definedName name="PRINT1">#REF!</definedName>
    <definedName name="PRINT2" localSheetId="1">#REF!</definedName>
    <definedName name="PRINT2" localSheetId="0">#REF!</definedName>
    <definedName name="PRINT2">#REF!</definedName>
    <definedName name="PRIVADO" localSheetId="1">#REF!</definedName>
    <definedName name="PRIVADO" localSheetId="0">#REF!</definedName>
    <definedName name="PRIVADO">#REF!</definedName>
    <definedName name="prn" localSheetId="1">#REF!</definedName>
    <definedName name="prn" localSheetId="0">#REF!</definedName>
    <definedName name="prn">#REF!</definedName>
    <definedName name="prnf" localSheetId="1">#REF!</definedName>
    <definedName name="prnf" localSheetId="0">#REF!</definedName>
    <definedName name="prnf">#REF!</definedName>
    <definedName name="ProbRange">0</definedName>
    <definedName name="ProbRangeMit">0</definedName>
    <definedName name="PROC" localSheetId="1">#REF!</definedName>
    <definedName name="PROC" localSheetId="0">#REF!</definedName>
    <definedName name="PROC">#REF!</definedName>
    <definedName name="PROCEDIM_SELECC" localSheetId="1">#REF!</definedName>
    <definedName name="PROCEDIM_SELECC" localSheetId="0">#REF!</definedName>
    <definedName name="PROCEDIM_SELECC">#REF!</definedName>
    <definedName name="PROCESO" localSheetId="1">#REF!</definedName>
    <definedName name="PROCESO" localSheetId="0">#REF!</definedName>
    <definedName name="PROCESO">#REF!</definedName>
    <definedName name="PRODUCTO" localSheetId="1">#REF!</definedName>
    <definedName name="PRODUCTO" localSheetId="0">#REF!</definedName>
    <definedName name="PRODUCTO">#REF!</definedName>
    <definedName name="PrOfic" localSheetId="1">#REF!</definedName>
    <definedName name="PrOfic" localSheetId="0">#REF!</definedName>
    <definedName name="PrOfic">#REF!</definedName>
    <definedName name="PROG" hidden="1">#REF!</definedName>
    <definedName name="PROGDES" localSheetId="1">#REF!</definedName>
    <definedName name="PROGDES" localSheetId="0">#REF!</definedName>
    <definedName name="PROGDES">#REF!</definedName>
    <definedName name="Programa" localSheetId="1">#REF!</definedName>
    <definedName name="Programa" localSheetId="0">#REF!</definedName>
    <definedName name="Programa">#REF!</definedName>
    <definedName name="programainv" localSheetId="2">AIU!ERR</definedName>
    <definedName name="programainv" localSheetId="1">'Oferta Económica'!ERR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OVISIONALES" hidden="1">#REF!</definedName>
    <definedName name="PRUEBA" localSheetId="1">#REF!</definedName>
    <definedName name="PRUEBA" localSheetId="0">#REF!</definedName>
    <definedName name="PRUEBA">#REF!</definedName>
    <definedName name="prueba1" localSheetId="1">#REF!</definedName>
    <definedName name="prueba1" localSheetId="0">#REF!</definedName>
    <definedName name="prueba1">#REF!</definedName>
    <definedName name="PRUEBA2" localSheetId="1">#REF!</definedName>
    <definedName name="PRUEBA2" localSheetId="0">#REF!</definedName>
    <definedName name="PRUEBA2">#REF!</definedName>
    <definedName name="ps" localSheetId="1">#REF!</definedName>
    <definedName name="ps" localSheetId="0">#REF!</definedName>
    <definedName name="ps">#REF!</definedName>
    <definedName name="PSTRESS_RELIEVI" localSheetId="1">#REF!</definedName>
    <definedName name="PSTRESS_RELIEVI" localSheetId="0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 localSheetId="1">#REF!</definedName>
    <definedName name="PW" localSheetId="0">#REF!</definedName>
    <definedName name="PW">#REF!</definedName>
    <definedName name="Pwf" localSheetId="1">#REF!</definedName>
    <definedName name="Pwf" localSheetId="0">#REF!</definedName>
    <definedName name="Pwf">#REF!</definedName>
    <definedName name="Pwf_actual" localSheetId="1">#REF!</definedName>
    <definedName name="Pwf_actual" localSheetId="0">#REF!</definedName>
    <definedName name="Pwf_actual">#REF!</definedName>
    <definedName name="Pwf_i" localSheetId="1">#REF!</definedName>
    <definedName name="Pwf_i" localSheetId="0">#REF!</definedName>
    <definedName name="Pwf_i">#REF!</definedName>
    <definedName name="Pwf_min" localSheetId="1">#REF!</definedName>
    <definedName name="Pwf_min" localSheetId="0">#REF!</definedName>
    <definedName name="Pwf_min">#REF!</definedName>
    <definedName name="Pwfd" localSheetId="1">#REF!</definedName>
    <definedName name="Pwfd" localSheetId="0">#REF!</definedName>
    <definedName name="Pwfd">#REF!</definedName>
    <definedName name="Q" localSheetId="1">#REF!</definedName>
    <definedName name="Q" localSheetId="0">#REF!</definedName>
    <definedName name="Q">#REF!</definedName>
    <definedName name="Q_actual" localSheetId="1">#REF!</definedName>
    <definedName name="Q_actual" localSheetId="0">#REF!</definedName>
    <definedName name="Q_actual">#REF!</definedName>
    <definedName name="Q_BRUTO" localSheetId="1">#REF!</definedName>
    <definedName name="Q_BRUTO" localSheetId="0">#REF!</definedName>
    <definedName name="Q_BRUTO">#REF!</definedName>
    <definedName name="q1q1q" localSheetId="2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0">#REF!</definedName>
    <definedName name="qaz">#REF!</definedName>
    <definedName name="QE" localSheetId="1">[52]TARIF2002!#REF!</definedName>
    <definedName name="QE">[53]TARIF2002!#REF!</definedName>
    <definedName name="QE_TE" localSheetId="1">[52]TARIF2002!#REF!</definedName>
    <definedName name="QE_TE">[53]TARIF2002!#REF!</definedName>
    <definedName name="qedcd" localSheetId="2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1">[52]TARIF2002!#REF!</definedName>
    <definedName name="QI">[53]TARIF2002!#REF!</definedName>
    <definedName name="QI_TI" localSheetId="1">[52]TARIF2002!#REF!</definedName>
    <definedName name="QI_TI">[53]TARIF2002!#REF!</definedName>
    <definedName name="Qmax" localSheetId="1">#REF!</definedName>
    <definedName name="Qmax" localSheetId="0">#REF!</definedName>
    <definedName name="Qmax">#REF!</definedName>
    <definedName name="QN" localSheetId="1">[52]TARIF2002!#REF!</definedName>
    <definedName name="QN">[53]TARIF2002!#REF!</definedName>
    <definedName name="QN_QI" localSheetId="1">[52]TARIF2002!#REF!</definedName>
    <definedName name="QN_QI">[53]TARIF2002!#REF!</definedName>
    <definedName name="QNS" localSheetId="1">[96]TARIF2002!#REF!</definedName>
    <definedName name="QNS">[97]TARIF2002!#REF!</definedName>
    <definedName name="QQ">#REF!</definedName>
    <definedName name="QQQ" localSheetId="1">DATE(YEAR([0]!Loan_Start),MONTH([0]!Loan_Start)+Payment_Number,DAY([0]!Loan_Start))</definedName>
    <definedName name="QQQ">DATE(YEAR([0]!Loan_Start),MONTH([0]!Loan_Start)+Payment_Number,DAY([0]!Loan_Start))</definedName>
    <definedName name="qqqq" localSheetId="1">Scheduled_Payment+Extra_Payment</definedName>
    <definedName name="qqqq">Scheduled_Payment+Extra_Payment</definedName>
    <definedName name="qqqqq">#REF!</definedName>
    <definedName name="qqqqqw" localSheetId="2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 localSheetId="0">#REF!</definedName>
    <definedName name="QS">#REF!</definedName>
    <definedName name="Qt" localSheetId="1">#REF!</definedName>
    <definedName name="Qt" localSheetId="0">#REF!</definedName>
    <definedName name="Qt">#REF!</definedName>
    <definedName name="QTIES" localSheetId="1">#REF!</definedName>
    <definedName name="QTIES" localSheetId="0">#REF!</definedName>
    <definedName name="QTIES">#REF!</definedName>
    <definedName name="QTY" localSheetId="1">#REF!</definedName>
    <definedName name="QTY" localSheetId="0">#REF!</definedName>
    <definedName name="QTY">#REF!</definedName>
    <definedName name="qw" localSheetId="2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 localSheetId="0">#REF!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AIU!ERR</definedName>
    <definedName name="QWERTY" localSheetId="1">'Oferta Económica'!ERR</definedName>
    <definedName name="QWERTY">[0]!ERR</definedName>
    <definedName name="qwewertet" localSheetId="2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 localSheetId="0">#REF!</definedName>
    <definedName name="R._SECO">#REF!</definedName>
    <definedName name="R_2" localSheetId="1">#REF!</definedName>
    <definedName name="R_2" localSheetId="0">#REF!</definedName>
    <definedName name="R_2">#REF!</definedName>
    <definedName name="R_c" localSheetId="1">#REF!</definedName>
    <definedName name="R_c" localSheetId="0">#REF!</definedName>
    <definedName name="R_c">#REF!</definedName>
    <definedName name="radios" localSheetId="1">[7]Hoja2!#REF!</definedName>
    <definedName name="radios">[8]Hoja2!#REF!</definedName>
    <definedName name="rana">#REF!</definedName>
    <definedName name="RANGO_FECHA" localSheetId="1">#REF!</definedName>
    <definedName name="RANGO_FECHA" localSheetId="0">#REF!</definedName>
    <definedName name="RANGO_FECHA">#REF!</definedName>
    <definedName name="Rates" localSheetId="1">#REF!</definedName>
    <definedName name="Rates" localSheetId="0">#REF!</definedName>
    <definedName name="Rates">#REF!</definedName>
    <definedName name="RD" localSheetId="1">#REF!</definedName>
    <definedName name="RD" localSheetId="0">#REF!</definedName>
    <definedName name="RD">#REF!</definedName>
    <definedName name="rdq" localSheetId="1">#REF!</definedName>
    <definedName name="rdq" localSheetId="0">#REF!</definedName>
    <definedName name="rdq">#REF!</definedName>
    <definedName name="rds">#REF!</definedName>
    <definedName name="RE">#N/A</definedName>
    <definedName name="Reactores" localSheetId="1">#REF!</definedName>
    <definedName name="Reactores" localSheetId="0">#REF!</definedName>
    <definedName name="Reactores">#REF!</definedName>
    <definedName name="Recall_2" localSheetId="1">#REF!</definedName>
    <definedName name="Recall_2" localSheetId="0">#REF!</definedName>
    <definedName name="Recall_2">#REF!</definedName>
    <definedName name="Recall_3" localSheetId="1">#REF!</definedName>
    <definedName name="Recall_3" localSheetId="0">#REF!</definedName>
    <definedName name="Recall_3">#REF!</definedName>
    <definedName name="recebo">#REF!</definedName>
    <definedName name="RECICLA" localSheetId="1">[98]EQUIPO!$D$14</definedName>
    <definedName name="RECICLA">[99]EQUIPO!$D$14</definedName>
    <definedName name="Recorder">#REF!</definedName>
    <definedName name="recursos" localSheetId="1">#REF!</definedName>
    <definedName name="recursos" localSheetId="0">#REF!</definedName>
    <definedName name="recursos">#REF!</definedName>
    <definedName name="RED" localSheetId="1">[7]EST2!$AQ$2</definedName>
    <definedName name="RED">[8]EST2!$AQ$2</definedName>
    <definedName name="REG" localSheetId="1">'[81]Estado Resumen'!#REF!&gt;2.5</definedName>
    <definedName name="REG">'[82]Estado Resumen'!#REF!&gt;2.5</definedName>
    <definedName name="rege" localSheetId="2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1">#REF!</definedName>
    <definedName name="REGIMEN_CONTRAT" localSheetId="0">#REF!</definedName>
    <definedName name="REGIMEN_CONTRAT">#REF!</definedName>
    <definedName name="REGIONAL" localSheetId="1">#REF!</definedName>
    <definedName name="REGIONAL" localSheetId="0">#REF!</definedName>
    <definedName name="REGIONAL">#REF!</definedName>
    <definedName name="RegistroCoordinador" localSheetId="1">#REF!</definedName>
    <definedName name="RegistroCoordinador" localSheetId="0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'[83]ESTADO VÍA-CRIT.TECNICO'!#REF!&gt;2.5</definedName>
    <definedName name="REGULAR">'[84]ESTADO VÍA-CRIT.TECNICO'!#REF!&gt;2.5</definedName>
    <definedName name="REICIO" localSheetId="2">AIU!ERR</definedName>
    <definedName name="REICIO" localSheetId="1">'Oferta Económica'!ERR</definedName>
    <definedName name="REICIO">[0]!ERR</definedName>
    <definedName name="Reimbursement">"Reembolso"</definedName>
    <definedName name="reinicio" localSheetId="2">AIU!ERR</definedName>
    <definedName name="reinicio" localSheetId="1">'Oferta Económica'!ERR</definedName>
    <definedName name="reinicio">[0]!ERR</definedName>
    <definedName name="REJHE" localSheetId="2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manentes" localSheetId="1">#REF!,#REF!,#REF!,#REF!</definedName>
    <definedName name="remanentes" localSheetId="0">#REF!,#REF!,#REF!,#REF!</definedName>
    <definedName name="remanentes">#REF!,#REF!,#REF!,#REF!</definedName>
    <definedName name="rendimiento" localSheetId="1">#REF!</definedName>
    <definedName name="rendimiento" localSheetId="0">#REF!</definedName>
    <definedName name="rendimiento">#REF!</definedName>
    <definedName name="RENDIMIENTO____CARGA" localSheetId="1">#REF!</definedName>
    <definedName name="RENDIMIENTO____CARGA" localSheetId="0">#REF!</definedName>
    <definedName name="RENDIMIENTO____CARGA">#REF!</definedName>
    <definedName name="REPROGRAMACION">#REF!</definedName>
    <definedName name="REPXXX" localSheetId="1">#REF!</definedName>
    <definedName name="REPXXX" localSheetId="0">#REF!</definedName>
    <definedName name="REPXXX">#REF!</definedName>
    <definedName name="Requerimiento" localSheetId="1">#REF!</definedName>
    <definedName name="Requerimiento" localSheetId="0">#REF!</definedName>
    <definedName name="Requerimiento">#REF!</definedName>
    <definedName name="Requerimientos" localSheetId="1">#REF!</definedName>
    <definedName name="Requerimientos" localSheetId="0">#REF!</definedName>
    <definedName name="Requerimientos">#REF!</definedName>
    <definedName name="rer" localSheetId="2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 localSheetId="0">#REF!</definedName>
    <definedName name="RES">#REF!</definedName>
    <definedName name="residente">'[32]GENERALIDADES '!$E$9</definedName>
    <definedName name="Resistividad" localSheetId="1">#REF!</definedName>
    <definedName name="Resistividad" localSheetId="0">#REF!</definedName>
    <definedName name="Resistividad">#REF!</definedName>
    <definedName name="RESU" localSheetId="1">#REF!</definedName>
    <definedName name="RESU" localSheetId="0">#REF!</definedName>
    <definedName name="RESU">#REF!</definedName>
    <definedName name="resu8" localSheetId="1">#REF!</definedName>
    <definedName name="resu8" localSheetId="0">#REF!</definedName>
    <definedName name="resu8">#REF!</definedName>
    <definedName name="resufi" localSheetId="1">#REF!</definedName>
    <definedName name="resufi" localSheetId="0">#REF!</definedName>
    <definedName name="resufi">#REF!</definedName>
    <definedName name="resufi1" localSheetId="1">#REF!</definedName>
    <definedName name="resufi1" localSheetId="0">#REF!</definedName>
    <definedName name="resufi1">#REF!</definedName>
    <definedName name="resul">#REF!</definedName>
    <definedName name="resumen" localSheetId="1">#REF!</definedName>
    <definedName name="resumen" localSheetId="0">#REF!</definedName>
    <definedName name="resumen">#REF!</definedName>
    <definedName name="resumen_final" localSheetId="1">#REF!</definedName>
    <definedName name="resumen_final" localSheetId="0">#REF!</definedName>
    <definedName name="resumen_final">#REF!</definedName>
    <definedName name="resumen_final1" localSheetId="1">#REF!</definedName>
    <definedName name="resumen_final1" localSheetId="0">#REF!</definedName>
    <definedName name="resumen_final1">#REF!</definedName>
    <definedName name="Retenc" localSheetId="1">#REF!</definedName>
    <definedName name="Retenc" localSheetId="0">#REF!</definedName>
    <definedName name="Retenc">#REF!</definedName>
    <definedName name="RETRO">#REF!</definedName>
    <definedName name="retromartillo">#REF!</definedName>
    <definedName name="RETTRE" localSheetId="2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 localSheetId="0">#REF!</definedName>
    <definedName name="RFV">#REF!</definedName>
    <definedName name="RG" localSheetId="1">#REF!</definedName>
    <definedName name="RG" localSheetId="0">#REF!</definedName>
    <definedName name="RG">#REF!</definedName>
    <definedName name="rge" localSheetId="2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 localSheetId="1">#REF!</definedName>
    <definedName name="RID" localSheetId="0">#REF!</definedName>
    <definedName name="RID">#REF!</definedName>
    <definedName name="RIIIIIIIIIIIC">#N/A</definedName>
    <definedName name="RISP" localSheetId="1">#REF!</definedName>
    <definedName name="RISP" localSheetId="0">#REF!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1">#REF!</definedName>
    <definedName name="rnf" localSheetId="0">#REF!</definedName>
    <definedName name="rnf">#REF!</definedName>
    <definedName name="rñ">#REF!</definedName>
    <definedName name="Ro" localSheetId="1">#REF!,#REF!,#REF!</definedName>
    <definedName name="Ro" localSheetId="0">#REF!,#REF!,#REF!</definedName>
    <definedName name="Ro">#REF!,#REF!,#REF!</definedName>
    <definedName name="RODILLO">#REF!</definedName>
    <definedName name="rr" localSheetId="2">AIU!ERR</definedName>
    <definedName name="rr" localSheetId="1">'Oferta Económica'!ERR</definedName>
    <definedName name="rr">[0]!ERR</definedName>
    <definedName name="rrr" localSheetId="2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1">#REF!</definedName>
    <definedName name="rrrr" localSheetId="0">#REF!</definedName>
    <definedName name="rrrr">#REF!</definedName>
    <definedName name="rrrrrb" localSheetId="2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 localSheetId="0">#REF!</definedName>
    <definedName name="Rs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 localSheetId="0">#REF!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 localSheetId="0">#REF!</definedName>
    <definedName name="RUT">#REF!</definedName>
    <definedName name="rutu" localSheetId="2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1">[100]items!$C$4:$J$248</definedName>
    <definedName name="RW">[101]items!$C$4:$J$248</definedName>
    <definedName name="rwt" localSheetId="2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AIU!ERR</definedName>
    <definedName name="s" localSheetId="1">'Oferta Económica'!ERR</definedName>
    <definedName name="s">[0]!ERR</definedName>
    <definedName name="SA" localSheetId="1">[7]Hoja2!#REF!</definedName>
    <definedName name="SA">[8]Hoja2!#REF!</definedName>
    <definedName name="saa" localSheetId="2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2">AIU!ERR</definedName>
    <definedName name="salarios" localSheetId="1">'Oferta Económica'!ERR</definedName>
    <definedName name="salarios">[0]!ERR</definedName>
    <definedName name="SalConv" localSheetId="1">#REF!</definedName>
    <definedName name="SalConv" localSheetId="0">#REF!</definedName>
    <definedName name="SalConv">#REF!</definedName>
    <definedName name="SALID1" localSheetId="1">#REF!</definedName>
    <definedName name="SALID1" localSheetId="0">#REF!</definedName>
    <definedName name="SALID1">#REF!</definedName>
    <definedName name="SalMinimo" localSheetId="1">#REF!</definedName>
    <definedName name="SalMinimo" localSheetId="0">#REF!</definedName>
    <definedName name="SalMinimo">#REF!</definedName>
    <definedName name="sbe">#REF!</definedName>
    <definedName name="sbgfbgdr" localSheetId="2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 localSheetId="0">#REF!</definedName>
    <definedName name="SBS">#REF!</definedName>
    <definedName name="sc">#REF!</definedName>
    <definedName name="Sched_Pay" localSheetId="1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0">#REF!</definedName>
    <definedName name="Scheduled_Extra_Payments">#REF!</definedName>
    <definedName name="Scheduled_Interest_Rate" localSheetId="1">#REF!</definedName>
    <definedName name="Scheduled_Interest_Rate" localSheetId="0">#REF!</definedName>
    <definedName name="Scheduled_Interest_Rate">#REF!</definedName>
    <definedName name="Scheduled_Monthly_Payment" localSheetId="1">#REF!</definedName>
    <definedName name="Scheduled_Monthly_Payment" localSheetId="0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1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 localSheetId="0">#REF!</definedName>
    <definedName name="sdfsd">#REF!</definedName>
    <definedName name="sdfsd4" localSheetId="2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1" hidden="1">{#N/A,#N/A,TRUE,"1842CWN0"}</definedName>
    <definedName name="sdsdfsdff" hidden="1">{#N/A,#N/A,TRUE,"1842CWN0"}</definedName>
    <definedName name="sec">[4]Datos!$B$12</definedName>
    <definedName name="seccion1">#REF!</definedName>
    <definedName name="seccion2">#REF!</definedName>
    <definedName name="SECTOR" localSheetId="1">#REF!</definedName>
    <definedName name="SECTOR" localSheetId="0">#REF!</definedName>
    <definedName name="SECTOR">#REF!</definedName>
    <definedName name="SEGUNDO">#REF!</definedName>
    <definedName name="SEMANA_C3" localSheetId="1">#REF!</definedName>
    <definedName name="SEMANA_C3" localSheetId="0">#REF!</definedName>
    <definedName name="SEMANA_C3">#REF!</definedName>
    <definedName name="sena" localSheetId="1">#REF!</definedName>
    <definedName name="sena" localSheetId="0">#REF!</definedName>
    <definedName name="sena">#REF!</definedName>
    <definedName name="SERO" localSheetId="2">AIU!ERR</definedName>
    <definedName name="SERO" localSheetId="1">'Oferta Económica'!ERR</definedName>
    <definedName name="SERO">[0]!ERR</definedName>
    <definedName name="setrj" localSheetId="2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 localSheetId="0">#REF!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 localSheetId="1">#REF!</definedName>
    <definedName name="SHEE_INT" localSheetId="0">#REF!</definedName>
    <definedName name="SHEE_INT">#REF!</definedName>
    <definedName name="SHEET" localSheetId="1">#REF!</definedName>
    <definedName name="SHEET" localSheetId="0">#REF!</definedName>
    <definedName name="SHEET">#REF!</definedName>
    <definedName name="SHEET_KP" localSheetId="1">#REF!</definedName>
    <definedName name="SHEET_KP" localSheetId="0">#REF!</definedName>
    <definedName name="SHEET_KP">#REF!</definedName>
    <definedName name="SHEET_MR" localSheetId="1">#REF!</definedName>
    <definedName name="SHEET_MR" localSheetId="0">#REF!</definedName>
    <definedName name="SHEET_MR">#REF!</definedName>
    <definedName name="SHEET1" localSheetId="1">#REF!</definedName>
    <definedName name="SHEET1" localSheetId="0">#REF!</definedName>
    <definedName name="SHEET1">#REF!</definedName>
    <definedName name="SHEET10" localSheetId="1">#REF!</definedName>
    <definedName name="SHEET10" localSheetId="0">#REF!</definedName>
    <definedName name="SHEET10">#REF!</definedName>
    <definedName name="SHEET11" localSheetId="1">#REF!</definedName>
    <definedName name="SHEET11" localSheetId="0">#REF!</definedName>
    <definedName name="SHEET11">#REF!</definedName>
    <definedName name="SHEET12" localSheetId="1">#REF!</definedName>
    <definedName name="SHEET12" localSheetId="0">#REF!</definedName>
    <definedName name="SHEET12">#REF!</definedName>
    <definedName name="SHEET13" localSheetId="1">#REF!</definedName>
    <definedName name="SHEET13" localSheetId="0">#REF!</definedName>
    <definedName name="SHEET13">#REF!</definedName>
    <definedName name="SHEET14" localSheetId="1">#REF!</definedName>
    <definedName name="SHEET14" localSheetId="0">#REF!</definedName>
    <definedName name="SHEET14">#REF!</definedName>
    <definedName name="SHEET15" localSheetId="1">#REF!</definedName>
    <definedName name="SHEET15" localSheetId="0">#REF!</definedName>
    <definedName name="SHEET15">#REF!</definedName>
    <definedName name="SHEET16" localSheetId="1">#REF!</definedName>
    <definedName name="SHEET16" localSheetId="0">#REF!</definedName>
    <definedName name="SHEET16">#REF!</definedName>
    <definedName name="SHEET17" localSheetId="1">#REF!</definedName>
    <definedName name="SHEET17" localSheetId="0">#REF!</definedName>
    <definedName name="SHEET17">#REF!</definedName>
    <definedName name="SHEET18" localSheetId="1">#REF!</definedName>
    <definedName name="SHEET18" localSheetId="0">#REF!</definedName>
    <definedName name="SHEET18">#REF!</definedName>
    <definedName name="SHEET19" localSheetId="1">#REF!</definedName>
    <definedName name="SHEET19" localSheetId="0">#REF!</definedName>
    <definedName name="SHEET19">#REF!</definedName>
    <definedName name="SHEET2" localSheetId="1">#REF!</definedName>
    <definedName name="SHEET2" localSheetId="0">#REF!</definedName>
    <definedName name="SHEET2">#REF!</definedName>
    <definedName name="SHEET20" localSheetId="1">#REF!</definedName>
    <definedName name="SHEET20" localSheetId="0">#REF!</definedName>
    <definedName name="SHEET20">#REF!</definedName>
    <definedName name="SHEET21" localSheetId="1">#REF!</definedName>
    <definedName name="SHEET21" localSheetId="0">#REF!</definedName>
    <definedName name="SHEET21">#REF!</definedName>
    <definedName name="SHEET22" localSheetId="1">#REF!</definedName>
    <definedName name="SHEET22" localSheetId="0">#REF!</definedName>
    <definedName name="SHEET22">#REF!</definedName>
    <definedName name="SHEET23" localSheetId="1">#REF!</definedName>
    <definedName name="SHEET23" localSheetId="0">#REF!</definedName>
    <definedName name="SHEET23">#REF!</definedName>
    <definedName name="SHEET24" localSheetId="1">#REF!</definedName>
    <definedName name="SHEET24" localSheetId="0">#REF!</definedName>
    <definedName name="SHEET24">#REF!</definedName>
    <definedName name="SHEET25" localSheetId="1">#REF!</definedName>
    <definedName name="SHEET25" localSheetId="0">#REF!</definedName>
    <definedName name="SHEET25">#REF!</definedName>
    <definedName name="SHEET26" localSheetId="1">#REF!</definedName>
    <definedName name="SHEET26" localSheetId="0">#REF!</definedName>
    <definedName name="SHEET26">#REF!</definedName>
    <definedName name="SHEET3" localSheetId="1">#REF!</definedName>
    <definedName name="SHEET3" localSheetId="0">#REF!</definedName>
    <definedName name="SHEET3">#REF!</definedName>
    <definedName name="SHEET4" localSheetId="1">#REF!</definedName>
    <definedName name="SHEET4" localSheetId="0">#REF!</definedName>
    <definedName name="SHEET4">#REF!</definedName>
    <definedName name="SHEET5" localSheetId="1">#REF!</definedName>
    <definedName name="SHEET5" localSheetId="0">#REF!</definedName>
    <definedName name="SHEET5">#REF!</definedName>
    <definedName name="SHEET6" localSheetId="1">#REF!</definedName>
    <definedName name="SHEET6" localSheetId="0">#REF!</definedName>
    <definedName name="SHEET6">#REF!</definedName>
    <definedName name="SHEET7" localSheetId="1">#REF!</definedName>
    <definedName name="SHEET7" localSheetId="0">#REF!</definedName>
    <definedName name="SHEET7">#REF!</definedName>
    <definedName name="SHEET8" localSheetId="1">#REF!</definedName>
    <definedName name="SHEET8" localSheetId="0">#REF!</definedName>
    <definedName name="SHEET8">#REF!</definedName>
    <definedName name="SHEET9" localSheetId="1">#REF!</definedName>
    <definedName name="SHEET9" localSheetId="0">#REF!</definedName>
    <definedName name="SHEET9">#REF!</definedName>
    <definedName name="SI" localSheetId="2">AIU!ERR</definedName>
    <definedName name="SI" localSheetId="1">'Oferta Económica'!ERR</definedName>
    <definedName name="SI">[0]!ERR</definedName>
    <definedName name="SINGOLO" localSheetId="1">#REF!</definedName>
    <definedName name="SINGOLO" localSheetId="0">#REF!</definedName>
    <definedName name="SINGOLO">#REF!</definedName>
    <definedName name="SISISIS" localSheetId="2">AIU!ERR</definedName>
    <definedName name="SISISIS" localSheetId="1">'Oferta Económica'!ERR</definedName>
    <definedName name="SISISIS">[0]!ERR</definedName>
    <definedName name="sk">#REF!</definedName>
    <definedName name="sm">#REF!</definedName>
    <definedName name="Smlv" localSheetId="1">#REF!</definedName>
    <definedName name="Smlv" localSheetId="0">#REF!</definedName>
    <definedName name="Smlv">#REF!</definedName>
    <definedName name="smlv01" localSheetId="1">#REF!</definedName>
    <definedName name="smlv01" localSheetId="0">#REF!</definedName>
    <definedName name="smlv01">#REF!</definedName>
    <definedName name="smlv2001" localSheetId="1">#REF!</definedName>
    <definedName name="smlv2001" localSheetId="0">#REF!</definedName>
    <definedName name="smlv2001">#REF!</definedName>
    <definedName name="SMML" localSheetId="1">#REF!</definedName>
    <definedName name="SMML" localSheetId="0">#REF!</definedName>
    <definedName name="SMML">#REF!</definedName>
    <definedName name="SN" localSheetId="1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BREANCHO" localSheetId="1">[7]Hoja2!#REF!</definedName>
    <definedName name="SOBREANCHO">[8]Hoja2!#REF!</definedName>
    <definedName name="SOL">#REF!</definedName>
    <definedName name="SOLD._4_" localSheetId="1">#REF!</definedName>
    <definedName name="SOLD._4_" localSheetId="0">#REF!</definedName>
    <definedName name="SOLD._4_">#REF!</definedName>
    <definedName name="SOLD._6_" localSheetId="1">#REF!</definedName>
    <definedName name="SOLD._6_" localSheetId="0">#REF!</definedName>
    <definedName name="SOLD._6_">#REF!</definedName>
    <definedName name="SOLD._8_" localSheetId="1">#REF!</definedName>
    <definedName name="SOLD._8_" localSheetId="0">#REF!</definedName>
    <definedName name="SOLD._8_">#REF!</definedName>
    <definedName name="solver_adj" localSheetId="2" hidden="1">AIU!$M$66</definedName>
    <definedName name="solver_adj" localSheetId="5" hidden="1">'AIU PMA-PGS-PMT'!$K$35</definedName>
    <definedName name="solver_cvg" localSheetId="2" hidden="1">0.0001</definedName>
    <definedName name="solver_cvg" localSheetId="5" hidden="1">0.0001</definedName>
    <definedName name="solver_drv" localSheetId="2" hidden="1">2</definedName>
    <definedName name="solver_drv" localSheetId="5" hidden="1">2</definedName>
    <definedName name="solver_eng" localSheetId="2" hidden="1">1</definedName>
    <definedName name="solver_eng" localSheetId="5" hidden="1">1</definedName>
    <definedName name="solver_est" localSheetId="2" hidden="1">1</definedName>
    <definedName name="solver_est" localSheetId="5" hidden="1">1</definedName>
    <definedName name="solver_itr" localSheetId="2" hidden="1">2147483647</definedName>
    <definedName name="solver_itr" localSheetId="5" hidden="1">2147483647</definedName>
    <definedName name="solver_lhs1" localSheetId="2" hidden="1">AIU!$L$66</definedName>
    <definedName name="solver_lhs1" localSheetId="5" hidden="1">'AIU PMA-PGS-PMT'!$I$35</definedName>
    <definedName name="solver_lhs2" localSheetId="5" hidden="1">'AIU PMA-PGS-PMT'!$I$35</definedName>
    <definedName name="solver_mip" localSheetId="2" hidden="1">2147483647</definedName>
    <definedName name="solver_mip" localSheetId="5" hidden="1">2147483647</definedName>
    <definedName name="solver_mni" localSheetId="2" hidden="1">30</definedName>
    <definedName name="solver_mni" localSheetId="5" hidden="1">30</definedName>
    <definedName name="solver_mrt" localSheetId="2" hidden="1">0.075</definedName>
    <definedName name="solver_mrt" localSheetId="5" hidden="1">0.075</definedName>
    <definedName name="solver_msl" localSheetId="2" hidden="1">2</definedName>
    <definedName name="solver_msl" localSheetId="5" hidden="1">2</definedName>
    <definedName name="solver_neg" localSheetId="2" hidden="1">1</definedName>
    <definedName name="solver_neg" localSheetId="5" hidden="1">1</definedName>
    <definedName name="solver_nod" localSheetId="2" hidden="1">2147483647</definedName>
    <definedName name="solver_nod" localSheetId="5" hidden="1">2147483647</definedName>
    <definedName name="solver_num" localSheetId="2" hidden="1">1</definedName>
    <definedName name="solver_num" localSheetId="5" hidden="1">1</definedName>
    <definedName name="solver_nwt" localSheetId="2" hidden="1">1</definedName>
    <definedName name="solver_nwt" localSheetId="5" hidden="1">1</definedName>
    <definedName name="solver_opt" localSheetId="2" hidden="1">AIU!$L$66</definedName>
    <definedName name="solver_opt" localSheetId="5" hidden="1">'AIU PMA-PGS-PMT'!$I$35</definedName>
    <definedName name="solver_pre" localSheetId="2" hidden="1">0.000001</definedName>
    <definedName name="solver_pre" localSheetId="5" hidden="1">0.000001</definedName>
    <definedName name="solver_rbv" localSheetId="2" hidden="1">2</definedName>
    <definedName name="solver_rbv" localSheetId="5" hidden="1">2</definedName>
    <definedName name="solver_rel1" localSheetId="2" hidden="1">2</definedName>
    <definedName name="solver_rel1" localSheetId="5" hidden="1">2</definedName>
    <definedName name="solver_rel2" localSheetId="5" hidden="1">2</definedName>
    <definedName name="solver_rhs1" localSheetId="2" hidden="1">AIU!$M$66</definedName>
    <definedName name="solver_rhs1" localSheetId="5" hidden="1">'AIU PMA-PGS-PMT'!$K$35</definedName>
    <definedName name="solver_rhs2" localSheetId="5" hidden="1">'AIU PMA-PGS-PMT'!$K$35</definedName>
    <definedName name="solver_rlx" localSheetId="2" hidden="1">2</definedName>
    <definedName name="solver_rlx" localSheetId="5" hidden="1">2</definedName>
    <definedName name="solver_rsd" localSheetId="2" hidden="1">0</definedName>
    <definedName name="solver_rsd" localSheetId="5" hidden="1">0</definedName>
    <definedName name="solver_scl" localSheetId="2" hidden="1">2</definedName>
    <definedName name="solver_scl" localSheetId="5" hidden="1">2</definedName>
    <definedName name="solver_sho" localSheetId="2" hidden="1">2</definedName>
    <definedName name="solver_sho" localSheetId="5" hidden="1">2</definedName>
    <definedName name="solver_ssz" localSheetId="2" hidden="1">100</definedName>
    <definedName name="solver_ssz" localSheetId="5" hidden="1">100</definedName>
    <definedName name="solver_tim" localSheetId="2" hidden="1">2147483647</definedName>
    <definedName name="solver_tim" localSheetId="5" hidden="1">2147483647</definedName>
    <definedName name="solver_tol" localSheetId="2" hidden="1">0.01</definedName>
    <definedName name="solver_tol" localSheetId="5" hidden="1">0.01</definedName>
    <definedName name="solver_typ" localSheetId="2" hidden="1">1</definedName>
    <definedName name="solver_typ" localSheetId="5" hidden="1">1</definedName>
    <definedName name="solver_val" localSheetId="2" hidden="1">0</definedName>
    <definedName name="solver_val" localSheetId="5" hidden="1">0</definedName>
    <definedName name="solver_ver" localSheetId="2" hidden="1">3</definedName>
    <definedName name="solver_ver" localSheetId="5" hidden="1">3</definedName>
    <definedName name="Spanner_Auto_File">"F:\Proyectos\CEI\Tunja-Barbosa\tra2b.x2a"</definedName>
    <definedName name="Spanner_Auto_Select">#N/A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0">#REF!</definedName>
    <definedName name="SS">#REF!</definedName>
    <definedName name="SS_AVG_SIZE" localSheetId="1">#REF!</definedName>
    <definedName name="SS_AVG_SIZE" localSheetId="0">#REF!</definedName>
    <definedName name="SS_AVG_SIZE">#REF!</definedName>
    <definedName name="SS_WELDING" localSheetId="1">#REF!</definedName>
    <definedName name="SS_WELDING" localSheetId="0">#REF!</definedName>
    <definedName name="SS_WELDING">#REF!</definedName>
    <definedName name="ssa" localSheetId="1">#REF!</definedName>
    <definedName name="ssa" localSheetId="0">#REF!</definedName>
    <definedName name="ssa">#REF!</definedName>
    <definedName name="ssh" localSheetId="1">#REF!</definedName>
    <definedName name="ssh" localSheetId="0">#REF!</definedName>
    <definedName name="ssh">#REF!</definedName>
    <definedName name="sss" localSheetId="2">MODULO10.auto_abrir</definedName>
    <definedName name="sss" localSheetId="1">MODULO10.auto_abrir</definedName>
    <definedName name="sss" localSheetId="0">MODULO10.auto_abrir</definedName>
    <definedName name="sss">MODULO10.auto_abrir</definedName>
    <definedName name="SSSS" localSheetId="2">AIU!ERR</definedName>
    <definedName name="SSSS" localSheetId="1">'Oferta Económica'!ERR</definedName>
    <definedName name="SSSS">[0]!ERR</definedName>
    <definedName name="sssss7" localSheetId="2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 localSheetId="0">#REF!</definedName>
    <definedName name="St">#REF!</definedName>
    <definedName name="ST_BLDG" localSheetId="1">#REF!</definedName>
    <definedName name="ST_BLDG" localSheetId="0">#REF!</definedName>
    <definedName name="ST_BLDG">#REF!</definedName>
    <definedName name="ST_CW" localSheetId="1">#REF!</definedName>
    <definedName name="ST_CW" localSheetId="0">#REF!</definedName>
    <definedName name="ST_CW">#REF!</definedName>
    <definedName name="STALO1" localSheetId="1">#REF!</definedName>
    <definedName name="STALO1" localSheetId="0">#REF!</definedName>
    <definedName name="STALO1">#REF!</definedName>
    <definedName name="STAMPA" localSheetId="1">#REF!</definedName>
    <definedName name="STAMPA" localSheetId="0">#REF!</definedName>
    <definedName name="STAMPA">#REF!</definedName>
    <definedName name="STANU" localSheetId="1">#REF!</definedName>
    <definedName name="STANU" localSheetId="0">#REF!</definedName>
    <definedName name="STANU">#REF!</definedName>
    <definedName name="START" localSheetId="1">#REF!</definedName>
    <definedName name="START" localSheetId="0">#REF!</definedName>
    <definedName name="START">#REF!</definedName>
    <definedName name="START1" localSheetId="1">#REF!</definedName>
    <definedName name="START1" localSheetId="0">#REF!</definedName>
    <definedName name="START1">#REF!</definedName>
    <definedName name="STENU" localSheetId="1">#REF!</definedName>
    <definedName name="STENU" localSheetId="0">#REF!</definedName>
    <definedName name="STENU">#REF!</definedName>
    <definedName name="Stock" localSheetId="1">#REF!</definedName>
    <definedName name="Stock" localSheetId="0">#REF!</definedName>
    <definedName name="Stock">#REF!</definedName>
    <definedName name="STONU" localSheetId="1">#REF!</definedName>
    <definedName name="STONU" localSheetId="0">#REF!</definedName>
    <definedName name="STONU">#REF!</definedName>
    <definedName name="STRESS_RELIEVIN" localSheetId="1">#REF!</definedName>
    <definedName name="STRESS_RELIEVIN" localSheetId="0">#REF!</definedName>
    <definedName name="STRESS_RELIEVIN">#REF!</definedName>
    <definedName name="STSUMM" localSheetId="1">#REF!</definedName>
    <definedName name="STSUMM" localSheetId="0">#REF!</definedName>
    <definedName name="STSUMM">#REF!</definedName>
    <definedName name="stt" localSheetId="2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BSUELO" localSheetId="1">#REF!</definedName>
    <definedName name="SUBSUELO" localSheetId="0">#REF!</definedName>
    <definedName name="SUBSUELO">#REF!</definedName>
    <definedName name="Subtotal" localSheetId="1">#REF!</definedName>
    <definedName name="Subtotal" localSheetId="0">#REF!</definedName>
    <definedName name="Subtotal">#REF!</definedName>
    <definedName name="SUCIO">#REF!</definedName>
    <definedName name="SUELDO" localSheetId="1">#REF!</definedName>
    <definedName name="SUELDO" localSheetId="0">#REF!</definedName>
    <definedName name="SUELDO">#REF!</definedName>
    <definedName name="suma" localSheetId="1">#REF!</definedName>
    <definedName name="suma" localSheetId="0">#REF!</definedName>
    <definedName name="suma">#REF!</definedName>
    <definedName name="Summary" localSheetId="1">#REF!</definedName>
    <definedName name="Summary" localSheetId="0">#REF!</definedName>
    <definedName name="Summary">#REF!</definedName>
    <definedName name="SUP_ART" localSheetId="1">#REF!</definedName>
    <definedName name="SUP_ART" localSheetId="0">#REF!</definedName>
    <definedName name="SUP_ART">#REF!</definedName>
    <definedName name="SUP_VEX" localSheetId="1">#REF!</definedName>
    <definedName name="SUP_VEX" localSheetId="0">#REF!</definedName>
    <definedName name="SUP_VEX">#REF!</definedName>
    <definedName name="SUP_VPR" localSheetId="1">#REF!</definedName>
    <definedName name="SUP_VPR" localSheetId="0">#REF!</definedName>
    <definedName name="SUP_VPR">#REF!</definedName>
    <definedName name="SUP_VPR_GEC" localSheetId="1">#REF!</definedName>
    <definedName name="SUP_VPR_GEC" localSheetId="0">#REF!</definedName>
    <definedName name="SUP_VPR_GEC">#REF!</definedName>
    <definedName name="SUP_VPR_GMM" localSheetId="1">#REF!</definedName>
    <definedName name="SUP_VPR_GMM" localSheetId="0">#REF!</definedName>
    <definedName name="SUP_VPR_GMM">#REF!</definedName>
    <definedName name="SUP_VPR_GRC" localSheetId="1">#REF!</definedName>
    <definedName name="SUP_VPR_GRC" localSheetId="0">#REF!</definedName>
    <definedName name="SUP_VPR_GRC">#REF!</definedName>
    <definedName name="SUP_VPR_GRM" localSheetId="1">#REF!</definedName>
    <definedName name="SUP_VPR_GRM" localSheetId="0">#REF!</definedName>
    <definedName name="SUP_VPR_GRM">#REF!</definedName>
    <definedName name="SUP_VPR_GRN" localSheetId="1">#REF!</definedName>
    <definedName name="SUP_VPR_GRN" localSheetId="0">#REF!</definedName>
    <definedName name="SUP_VPR_GRN">#REF!</definedName>
    <definedName name="SUP_VPR_GRS" localSheetId="1">#REF!</definedName>
    <definedName name="SUP_VPR_GRS" localSheetId="0">#REF!</definedName>
    <definedName name="SUP_VPR_GRS">#REF!</definedName>
    <definedName name="SUP_VPR_GTP" localSheetId="1">#REF!</definedName>
    <definedName name="SUP_VPR_GTP" localSheetId="0">#REF!</definedName>
    <definedName name="SUP_VPR_GTP">#REF!</definedName>
    <definedName name="SUP_VPR_NA" localSheetId="1">#REF!</definedName>
    <definedName name="SUP_VPR_NA" localSheetId="0">#REF!</definedName>
    <definedName name="SUP_VPR_NA">#REF!</definedName>
    <definedName name="SUPER" localSheetId="1">#REF!</definedName>
    <definedName name="SUPER" localSheetId="0">#REF!</definedName>
    <definedName name="SUPER">#REF!</definedName>
    <definedName name="SUPERFICIE" localSheetId="1">#REF!</definedName>
    <definedName name="SUPERFICIE" localSheetId="0">#REF!</definedName>
    <definedName name="SUPERFICIE">#REF!</definedName>
    <definedName name="sw" localSheetId="2">AIU!ERR</definedName>
    <definedName name="sw" localSheetId="1">'Oferta Económica'!ERR</definedName>
    <definedName name="sw">[0]!ERR</definedName>
    <definedName name="swsw" localSheetId="2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0">#REF!</definedName>
    <definedName name="t">#REF!</definedName>
    <definedName name="t_1" localSheetId="2">Scheduled_Payment+Extra_Payment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 localSheetId="1">#REF!</definedName>
    <definedName name="TAB_FECHA" localSheetId="0">#REF!</definedName>
    <definedName name="TAB_FECHA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1" localSheetId="1">#REF!</definedName>
    <definedName name="tabla1" localSheetId="0">#REF!</definedName>
    <definedName name="tabla1">#REF!</definedName>
    <definedName name="tabla2">#REF!</definedName>
    <definedName name="TABLEKP" localSheetId="1">#REF!</definedName>
    <definedName name="TABLEKP" localSheetId="0">#REF!</definedName>
    <definedName name="TABLEKP">#REF!</definedName>
    <definedName name="TABLEPRI" localSheetId="1">#REF!</definedName>
    <definedName name="TABLEPRI" localSheetId="0">#REF!</definedName>
    <definedName name="TABLEPRI">#REF!</definedName>
    <definedName name="Tambores" localSheetId="1">#REF!</definedName>
    <definedName name="Tambores" localSheetId="0">#REF!</definedName>
    <definedName name="Tambores">#REF!</definedName>
    <definedName name="TANQUE">#REF!</definedName>
    <definedName name="Tanques" localSheetId="1">#REF!</definedName>
    <definedName name="Tanques" localSheetId="0">#REF!</definedName>
    <definedName name="Tanques">#REF!</definedName>
    <definedName name="TAREAS_INICIALES" localSheetId="1">#REF!</definedName>
    <definedName name="TAREAS_INICIALES" localSheetId="0">#REF!</definedName>
    <definedName name="TAREAS_INICIALES">#REF!</definedName>
    <definedName name="TARIFA" localSheetId="1">#REF!</definedName>
    <definedName name="TARIFA" localSheetId="0">#REF!</definedName>
    <definedName name="TARIFA">#REF!</definedName>
    <definedName name="TarifaPension" localSheetId="1">#REF!</definedName>
    <definedName name="TarifaPension" localSheetId="0">#REF!</definedName>
    <definedName name="TarifaPension">#REF!</definedName>
    <definedName name="TARIFAS" localSheetId="1">#REF!</definedName>
    <definedName name="TARIFAS" localSheetId="0">#REF!</definedName>
    <definedName name="TARIFAS">#REF!</definedName>
    <definedName name="TarifaSalud" localSheetId="1">#REF!</definedName>
    <definedName name="TarifaSalud" localSheetId="0">#REF!</definedName>
    <definedName name="TarifaSalud">#REF!</definedName>
    <definedName name="Tasa" localSheetId="1">#REF!</definedName>
    <definedName name="Tasa" localSheetId="0">#REF!</definedName>
    <definedName name="Tasa">#REF!</definedName>
    <definedName name="TASA_DE_CAMBIO" localSheetId="1">#REF!</definedName>
    <definedName name="TASA_DE_CAMBIO" localSheetId="0">#REF!</definedName>
    <definedName name="TASA_DE_CAMBIO">#REF!</definedName>
    <definedName name="Tasa1" localSheetId="1">#REF!</definedName>
    <definedName name="Tasa1" localSheetId="0">#REF!</definedName>
    <definedName name="Tasa1">#REF!</definedName>
    <definedName name="TasaCCP" localSheetId="1">#REF!</definedName>
    <definedName name="TasaCCP" localSheetId="0">#REF!</definedName>
    <definedName name="TasaCCP">#REF!</definedName>
    <definedName name="Tax" localSheetId="1">#REF!</definedName>
    <definedName name="Tax" localSheetId="0">#REF!</definedName>
    <definedName name="Tax">#REF!</definedName>
    <definedName name="tb">#REF!</definedName>
    <definedName name="TB_EVENTOS_OTS_ANUAL" localSheetId="1">#REF!</definedName>
    <definedName name="TB_EVENTOS_OTS_ANUAL" localSheetId="0">#REF!</definedName>
    <definedName name="TB_EVENTOS_OTS_ANUAL">#REF!</definedName>
    <definedName name="tc" localSheetId="1">#REF!</definedName>
    <definedName name="tc" localSheetId="0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[52]TARIF2002!#REF!</definedName>
    <definedName name="TE">[53]TARIF2002!#REF!</definedName>
    <definedName name="telefono" localSheetId="1">#REF!</definedName>
    <definedName name="telefono" localSheetId="0">#REF!</definedName>
    <definedName name="telefono">#REF!</definedName>
    <definedName name="TEMA1" localSheetId="1">#REF!</definedName>
    <definedName name="TEMA1" localSheetId="0">#REF!</definedName>
    <definedName name="TEMA1">#REF!</definedName>
    <definedName name="TEMA10" localSheetId="1">#REF!</definedName>
    <definedName name="TEMA10" localSheetId="0">#REF!</definedName>
    <definedName name="TEMA10">#REF!</definedName>
    <definedName name="TEMA2" localSheetId="1">#REF!</definedName>
    <definedName name="TEMA2" localSheetId="0">#REF!</definedName>
    <definedName name="TEMA2">#REF!</definedName>
    <definedName name="TEMA3" localSheetId="1">#REF!</definedName>
    <definedName name="TEMA3" localSheetId="0">#REF!</definedName>
    <definedName name="TEMA3">#REF!</definedName>
    <definedName name="TEMA4" localSheetId="1">#REF!</definedName>
    <definedName name="TEMA4" localSheetId="0">#REF!</definedName>
    <definedName name="TEMA4">#REF!</definedName>
    <definedName name="TEMA5" localSheetId="1">#REF!</definedName>
    <definedName name="TEMA5" localSheetId="0">#REF!</definedName>
    <definedName name="TEMA5">#REF!</definedName>
    <definedName name="TEMA6" localSheetId="1">#REF!</definedName>
    <definedName name="TEMA6" localSheetId="0">#REF!</definedName>
    <definedName name="TEMA6">#REF!</definedName>
    <definedName name="TEMA7" localSheetId="1">#REF!</definedName>
    <definedName name="TEMA7" localSheetId="0">#REF!</definedName>
    <definedName name="TEMA7">#REF!</definedName>
    <definedName name="TEMA8" localSheetId="1">#REF!</definedName>
    <definedName name="TEMA8" localSheetId="0">#REF!</definedName>
    <definedName name="TEMA8">#REF!</definedName>
    <definedName name="TEMA9" localSheetId="1">#REF!</definedName>
    <definedName name="TEMA9" localSheetId="0">#REF!</definedName>
    <definedName name="TEMA9">#REF!</definedName>
    <definedName name="TEMAS_PACC" localSheetId="1">#REF!</definedName>
    <definedName name="TEMAS_PACC" localSheetId="0">#REF!</definedName>
    <definedName name="TEMAS_PACC">#REF!</definedName>
    <definedName name="TER" localSheetId="2">AIU!ERR</definedName>
    <definedName name="TER" localSheetId="1">'Oferta Económica'!ERR</definedName>
    <definedName name="TER">[0]!ERR</definedName>
    <definedName name="TERM" localSheetId="2">AIU!ERR</definedName>
    <definedName name="TERM" localSheetId="1">'Oferta Económica'!ERR</definedName>
    <definedName name="TERM">[0]!ERR</definedName>
    <definedName name="TÉRMINOS" localSheetId="2">AIU!ERR</definedName>
    <definedName name="TÉRMINOS" localSheetId="1">'Oferta Económica'!ERR</definedName>
    <definedName name="TÉRMINOS">[0]!ERR</definedName>
    <definedName name="TERR" localSheetId="1">#REF!</definedName>
    <definedName name="TERR" localSheetId="0">#REF!</definedName>
    <definedName name="TERR">#REF!</definedName>
    <definedName name="tewst" localSheetId="2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 localSheetId="0">#REF!</definedName>
    <definedName name="TGB">#REF!</definedName>
    <definedName name="TH" localSheetId="1">#REF!</definedName>
    <definedName name="TH" localSheetId="0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 localSheetId="0">#REF!</definedName>
    <definedName name="THP">#REF!</definedName>
    <definedName name="thtj" localSheetId="2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1">[52]TARIF2002!#REF!</definedName>
    <definedName name="TI">[53]TARIF2002!#REF!</definedName>
    <definedName name="TIEMPO" localSheetId="1">#REF!</definedName>
    <definedName name="TIEMPO" localSheetId="0">#REF!</definedName>
    <definedName name="TIEMPO">#REF!</definedName>
    <definedName name="TIPO" localSheetId="1">#REF!</definedName>
    <definedName name="TIPO" localSheetId="0">#REF!</definedName>
    <definedName name="TIPO">#REF!</definedName>
    <definedName name="TIPO_GRUPO" localSheetId="1">#REF!</definedName>
    <definedName name="TIPO_GRUPO" localSheetId="0">#REF!</definedName>
    <definedName name="TIPO_GRUPO">#REF!</definedName>
    <definedName name="TipoGC" localSheetId="1">#REF!</definedName>
    <definedName name="TipoGC" localSheetId="0">#REF!</definedName>
    <definedName name="TipoGC">#REF!</definedName>
    <definedName name="TipoNeces" localSheetId="1">#REF!</definedName>
    <definedName name="TipoNeces" localSheetId="0">#REF!</definedName>
    <definedName name="TipoNeces">#REF!</definedName>
    <definedName name="TipoPro" localSheetId="1">#REF!</definedName>
    <definedName name="TipoPro" localSheetId="0">#REF!</definedName>
    <definedName name="TipoPro">#REF!</definedName>
    <definedName name="Tipoproceso" localSheetId="1">#REF!</definedName>
    <definedName name="Tipoproceso" localSheetId="0">#REF!</definedName>
    <definedName name="Tipoproceso">#REF!</definedName>
    <definedName name="tipov">#REF!</definedName>
    <definedName name="TIR" localSheetId="1">#REF!</definedName>
    <definedName name="TIR" localSheetId="0">#REF!</definedName>
    <definedName name="TIR">#REF!</definedName>
    <definedName name="TIT">#REF!</definedName>
    <definedName name="TITLE" localSheetId="1">#REF!</definedName>
    <definedName name="TITLE" localSheetId="0">#REF!</definedName>
    <definedName name="TITLE">#REF!</definedName>
    <definedName name="titu" localSheetId="1">#REF!</definedName>
    <definedName name="titu" localSheetId="0">#REF!</definedName>
    <definedName name="titu">#REF!</definedName>
    <definedName name="titu2" localSheetId="1">#REF!</definedName>
    <definedName name="titu2" localSheetId="0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_xlnm.Print_Titles" localSheetId="1">'Oferta Económica'!#REF!</definedName>
    <definedName name="_xlnm.Print_Titles" localSheetId="0">'PRESUPUESTO Entidad'!#REF!</definedName>
    <definedName name="_xlnm.Print_Titles">#N/A</definedName>
    <definedName name="Títulos_a_imprimir_IM" localSheetId="1">#REF!</definedName>
    <definedName name="Títulos_a_imprimir_IM" localSheetId="0">#REF!</definedName>
    <definedName name="Títulos_a_imprimir_IM">#REF!</definedName>
    <definedName name="tj">#REF!</definedName>
    <definedName name="tk" localSheetId="1">#REF!</definedName>
    <definedName name="tk" localSheetId="0">#REF!</definedName>
    <definedName name="tk">#REF!</definedName>
    <definedName name="TK_1" localSheetId="1" hidden="1">#REF!</definedName>
    <definedName name="TK_1" localSheetId="0" hidden="1">#REF!</definedName>
    <definedName name="TK_1" hidden="1">#REF!</definedName>
    <definedName name="TKSLCI07" localSheetId="1">#REF!</definedName>
    <definedName name="TKSLCI07" localSheetId="0">#REF!</definedName>
    <definedName name="TKSLCI07">#REF!</definedName>
    <definedName name="tl">#REF!</definedName>
    <definedName name="tld" localSheetId="1">#REF!</definedName>
    <definedName name="tld" localSheetId="0">#REF!</definedName>
    <definedName name="tld">#REF!</definedName>
    <definedName name="tn">#REF!</definedName>
    <definedName name="To">#REF!</definedName>
    <definedName name="tonto">#REF!</definedName>
    <definedName name="topagrafia">#REF!</definedName>
    <definedName name="TOPGENER" localSheetId="1">#REF!</definedName>
    <definedName name="TOPGENER" localSheetId="0">#REF!</definedName>
    <definedName name="TOPGENER">#REF!</definedName>
    <definedName name="TOPGENER1" localSheetId="1">#REF!</definedName>
    <definedName name="TOPGENER1" localSheetId="0">#REF!</definedName>
    <definedName name="TOPGENER1">#REF!</definedName>
    <definedName name="TOPMENU" localSheetId="1">#REF!</definedName>
    <definedName name="TOPMENU" localSheetId="0">#REF!</definedName>
    <definedName name="TOPMENU">#REF!</definedName>
    <definedName name="topografia">#REF!</definedName>
    <definedName name="topografo">#REF!</definedName>
    <definedName name="Torres" localSheetId="1">#REF!</definedName>
    <definedName name="Torres" localSheetId="0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0">#REF!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 localSheetId="1">#REF!</definedName>
    <definedName name="Total_Interest" localSheetId="0">#REF!</definedName>
    <definedName name="Total_Interest">#REF!</definedName>
    <definedName name="Total_Pay" localSheetId="1">#REF!</definedName>
    <definedName name="Total_Pay" localSheetId="0">#REF!</definedName>
    <definedName name="Total_Pay">#REF!</definedName>
    <definedName name="Total_Payment" localSheetId="2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1">#REF!</definedName>
    <definedName name="total1" localSheetId="0">#REF!</definedName>
    <definedName name="total1">#REF!</definedName>
    <definedName name="TotalCesantias" localSheetId="1">#REF!</definedName>
    <definedName name="TotalCesantias" localSheetId="0">#REF!</definedName>
    <definedName name="TotalCesantias">#REF!</definedName>
    <definedName name="TOTALHH" localSheetId="1">#REF!</definedName>
    <definedName name="TOTALHH" localSheetId="0">#REF!</definedName>
    <definedName name="TOTALHH">#REF!</definedName>
    <definedName name="TOTALHH1" localSheetId="1">#REF!</definedName>
    <definedName name="TOTALHH1" localSheetId="0">#REF!</definedName>
    <definedName name="TOTALHH1">#REF!</definedName>
    <definedName name="TotalVacaciones" localSheetId="1">#REF!</definedName>
    <definedName name="TotalVacaciones" localSheetId="0">#REF!</definedName>
    <definedName name="TotalVacaciones">#REF!</definedName>
    <definedName name="TotAuxAlim" localSheetId="1">#REF!</definedName>
    <definedName name="TotAuxAlim" localSheetId="0">#REF!</definedName>
    <definedName name="TotAuxAlim">#REF!</definedName>
    <definedName name="TotAuxAlimentacion" localSheetId="1">#REF!</definedName>
    <definedName name="TotAuxAlimentacion" localSheetId="0">#REF!</definedName>
    <definedName name="TotAuxAlimentacion">#REF!</definedName>
    <definedName name="TotAuxCom" localSheetId="1">#REF!</definedName>
    <definedName name="TotAuxCom" localSheetId="0">#REF!</definedName>
    <definedName name="TotAuxCom">#REF!</definedName>
    <definedName name="TotAuxComi" localSheetId="1">#REF!</definedName>
    <definedName name="TotAuxComi" localSheetId="0">#REF!</definedName>
    <definedName name="TotAuxComi">#REF!</definedName>
    <definedName name="TotAuxDotacion" localSheetId="1">#REF!</definedName>
    <definedName name="TotAuxDotacion" localSheetId="0">#REF!</definedName>
    <definedName name="TotAuxDotacion">#REF!</definedName>
    <definedName name="TotAuxHab" localSheetId="1">#REF!</definedName>
    <definedName name="TotAuxHab" localSheetId="0">#REF!</definedName>
    <definedName name="TotAuxHab">#REF!</definedName>
    <definedName name="TotAuxTransporte" localSheetId="1">#REF!</definedName>
    <definedName name="TotAuxTransporte" localSheetId="0">#REF!</definedName>
    <definedName name="TotAuxTransporte">#REF!</definedName>
    <definedName name="TotBasico" localSheetId="1">#REF!</definedName>
    <definedName name="TotBasico" localSheetId="0">#REF!</definedName>
    <definedName name="TotBasico">#REF!</definedName>
    <definedName name="TotCom" localSheetId="1">#REF!</definedName>
    <definedName name="TotCom" localSheetId="0">#REF!</definedName>
    <definedName name="TotCom">#REF!</definedName>
    <definedName name="TotComision" localSheetId="1">#REF!</definedName>
    <definedName name="TotComision" localSheetId="0">#REF!</definedName>
    <definedName name="TotComision">#REF!</definedName>
    <definedName name="TotExtras" localSheetId="1">#REF!</definedName>
    <definedName name="TotExtras" localSheetId="0">#REF!</definedName>
    <definedName name="TotExtras">#REF!</definedName>
    <definedName name="TotIntercesantias" localSheetId="1">#REF!</definedName>
    <definedName name="TotIntercesantias" localSheetId="0">#REF!</definedName>
    <definedName name="TotIntercesantias">#REF!</definedName>
    <definedName name="TotPrimaServicios" localSheetId="1">#REF!</definedName>
    <definedName name="TotPrimaServicios" localSheetId="0">#REF!</definedName>
    <definedName name="TotPrimaServicios">#REF!</definedName>
    <definedName name="TotPrimaServicos" localSheetId="1">#REF!</definedName>
    <definedName name="TotPrimaServicos" localSheetId="0">#REF!</definedName>
    <definedName name="TotPrimaServicos">#REF!</definedName>
    <definedName name="TotPrimaVacaciones" localSheetId="1">#REF!</definedName>
    <definedName name="TotPrimaVacaciones" localSheetId="0">#REF!</definedName>
    <definedName name="TotPrimaVacaciones">#REF!</definedName>
    <definedName name="TotPrimConv" localSheetId="1">#REF!</definedName>
    <definedName name="TotPrimConv" localSheetId="0">#REF!</definedName>
    <definedName name="TotPrimConv">#REF!</definedName>
    <definedName name="TotPrimConvencional" localSheetId="1">#REF!</definedName>
    <definedName name="TotPrimConvencional" localSheetId="0">#REF!</definedName>
    <definedName name="TotPrimConvencional">#REF!</definedName>
    <definedName name="TotPrimVac" localSheetId="1">#REF!</definedName>
    <definedName name="TotPrimVac" localSheetId="0">#REF!</definedName>
    <definedName name="TotPrimVac">#REF!</definedName>
    <definedName name="TOTSHE1" localSheetId="1">#REF!</definedName>
    <definedName name="TOTSHE1" localSheetId="0">#REF!</definedName>
    <definedName name="TOTSHE1">#REF!</definedName>
    <definedName name="TOTSHE10" localSheetId="1">#REF!</definedName>
    <definedName name="TOTSHE10" localSheetId="0">#REF!</definedName>
    <definedName name="TOTSHE10">#REF!</definedName>
    <definedName name="TOTSHE11" localSheetId="1">#REF!</definedName>
    <definedName name="TOTSHE11" localSheetId="0">#REF!</definedName>
    <definedName name="TOTSHE11">#REF!</definedName>
    <definedName name="TOTSHE12" localSheetId="1">#REF!</definedName>
    <definedName name="TOTSHE12" localSheetId="0">#REF!</definedName>
    <definedName name="TOTSHE12">#REF!</definedName>
    <definedName name="TOTSHE13" localSheetId="1">#REF!</definedName>
    <definedName name="TOTSHE13" localSheetId="0">#REF!</definedName>
    <definedName name="TOTSHE13">#REF!</definedName>
    <definedName name="TOTSHE14" localSheetId="1">#REF!</definedName>
    <definedName name="TOTSHE14" localSheetId="0">#REF!</definedName>
    <definedName name="TOTSHE14">#REF!</definedName>
    <definedName name="TOTSHE15" localSheetId="1">#REF!</definedName>
    <definedName name="TOTSHE15" localSheetId="0">#REF!</definedName>
    <definedName name="TOTSHE15">#REF!</definedName>
    <definedName name="TOTSHE16" localSheetId="1">#REF!</definedName>
    <definedName name="TOTSHE16" localSheetId="0">#REF!</definedName>
    <definedName name="TOTSHE16">#REF!</definedName>
    <definedName name="TOTSHE17" localSheetId="1">#REF!</definedName>
    <definedName name="TOTSHE17" localSheetId="0">#REF!</definedName>
    <definedName name="TOTSHE17">#REF!</definedName>
    <definedName name="TOTSHE18" localSheetId="1">#REF!</definedName>
    <definedName name="TOTSHE18" localSheetId="0">#REF!</definedName>
    <definedName name="TOTSHE18">#REF!</definedName>
    <definedName name="TOTSHE19" localSheetId="1">#REF!</definedName>
    <definedName name="TOTSHE19" localSheetId="0">#REF!</definedName>
    <definedName name="TOTSHE19">#REF!</definedName>
    <definedName name="TOTSHE2" localSheetId="1">#REF!</definedName>
    <definedName name="TOTSHE2" localSheetId="0">#REF!</definedName>
    <definedName name="TOTSHE2">#REF!</definedName>
    <definedName name="TOTSHE20" localSheetId="1">#REF!</definedName>
    <definedName name="TOTSHE20" localSheetId="0">#REF!</definedName>
    <definedName name="TOTSHE20">#REF!</definedName>
    <definedName name="TOTSHE21" localSheetId="1">#REF!</definedName>
    <definedName name="TOTSHE21" localSheetId="0">#REF!</definedName>
    <definedName name="TOTSHE21">#REF!</definedName>
    <definedName name="TOTSHE22" localSheetId="1">#REF!</definedName>
    <definedName name="TOTSHE22" localSheetId="0">#REF!</definedName>
    <definedName name="TOTSHE22">#REF!</definedName>
    <definedName name="TOTSHE23" localSheetId="1">#REF!</definedName>
    <definedName name="TOTSHE23" localSheetId="0">#REF!</definedName>
    <definedName name="TOTSHE23">#REF!</definedName>
    <definedName name="TOTSHE24" localSheetId="1">#REF!</definedName>
    <definedName name="TOTSHE24" localSheetId="0">#REF!</definedName>
    <definedName name="TOTSHE24">#REF!</definedName>
    <definedName name="TOTSHE25" localSheetId="1">#REF!</definedName>
    <definedName name="TOTSHE25" localSheetId="0">#REF!</definedName>
    <definedName name="TOTSHE25">#REF!</definedName>
    <definedName name="TOTSHE26" localSheetId="1">#REF!</definedName>
    <definedName name="TOTSHE26" localSheetId="0">#REF!</definedName>
    <definedName name="TOTSHE26">#REF!</definedName>
    <definedName name="TOTSHE3" localSheetId="1">#REF!</definedName>
    <definedName name="TOTSHE3" localSheetId="0">#REF!</definedName>
    <definedName name="TOTSHE3">#REF!</definedName>
    <definedName name="TOTSHE4" localSheetId="1">#REF!</definedName>
    <definedName name="TOTSHE4" localSheetId="0">#REF!</definedName>
    <definedName name="TOTSHE4">#REF!</definedName>
    <definedName name="TOTSHE5" localSheetId="1">#REF!</definedName>
    <definedName name="TOTSHE5" localSheetId="0">#REF!</definedName>
    <definedName name="TOTSHE5">#REF!</definedName>
    <definedName name="TOTSHE6" localSheetId="1">#REF!</definedName>
    <definedName name="TOTSHE6" localSheetId="0">#REF!</definedName>
    <definedName name="TOTSHE6">#REF!</definedName>
    <definedName name="TOTSHE7" localSheetId="1">#REF!</definedName>
    <definedName name="TOTSHE7" localSheetId="0">#REF!</definedName>
    <definedName name="TOTSHE7">#REF!</definedName>
    <definedName name="TOTSHE8" localSheetId="1">#REF!</definedName>
    <definedName name="TOTSHE8" localSheetId="0">#REF!</definedName>
    <definedName name="TOTSHE8">#REF!</definedName>
    <definedName name="TOTSHE9" localSheetId="1">#REF!</definedName>
    <definedName name="TOTSHE9" localSheetId="0">#REF!</definedName>
    <definedName name="TOTSHE9">#REF!</definedName>
    <definedName name="TotVac" localSheetId="1">#REF!</definedName>
    <definedName name="TotVac" localSheetId="0">#REF!</definedName>
    <definedName name="TotVac">#REF!</definedName>
    <definedName name="TP">#REF!</definedName>
    <definedName name="tr" localSheetId="2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 localSheetId="0">#REF!</definedName>
    <definedName name="TrainSpec">#REF!</definedName>
    <definedName name="TRANS" localSheetId="1">[7]Hoja2!#REF!</definedName>
    <definedName name="TRANS">[8]Hoja2!#REF!</definedName>
    <definedName name="Transmisores" localSheetId="1">#REF!</definedName>
    <definedName name="Transmisores" localSheetId="0">#REF!</definedName>
    <definedName name="Transmisores">#REF!</definedName>
    <definedName name="Transporte" localSheetId="1">#REF!</definedName>
    <definedName name="Transporte" localSheetId="0">#REF!</definedName>
    <definedName name="Transporte">#REF!</definedName>
    <definedName name="TRAT" localSheetId="1">#REF!</definedName>
    <definedName name="TRAT" localSheetId="0">#REF!</definedName>
    <definedName name="TRAT">#REF!</definedName>
    <definedName name="TREM" localSheetId="1">#REF!</definedName>
    <definedName name="TREM" localSheetId="0">#REF!</definedName>
    <definedName name="TREM">#REF!</definedName>
    <definedName name="Trenes" localSheetId="1">#REF!</definedName>
    <definedName name="Trenes" localSheetId="0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 localSheetId="0">#REF!</definedName>
    <definedName name="tri">#REF!</definedName>
    <definedName name="Trimestre1" localSheetId="1">#REF!</definedName>
    <definedName name="Trimestre1" localSheetId="0">#REF!</definedName>
    <definedName name="Trimestre1">#REF!</definedName>
    <definedName name="Trimestre2" localSheetId="1">#REF!</definedName>
    <definedName name="Trimestre2" localSheetId="0">#REF!</definedName>
    <definedName name="Trimestre2">#REF!</definedName>
    <definedName name="Trimestre3" localSheetId="1">#REF!</definedName>
    <definedName name="Trimestre3" localSheetId="0">#REF!</definedName>
    <definedName name="Trimestre3">#REF!</definedName>
    <definedName name="Trimestre4" localSheetId="1">#REF!</definedName>
    <definedName name="Trimestre4" localSheetId="0">#REF!</definedName>
    <definedName name="Trimestre4">#REF!</definedName>
    <definedName name="TRiturado">#REF!</definedName>
    <definedName name="trjfgjh" localSheetId="2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 localSheetId="0">#REF!</definedName>
    <definedName name="TRM">#REF!</definedName>
    <definedName name="tru" localSheetId="2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1">#REF!</definedName>
    <definedName name="TtCD" localSheetId="0">#REF!</definedName>
    <definedName name="TtCD">#REF!</definedName>
    <definedName name="TTR" localSheetId="2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0" hidden="1">#REF!</definedName>
    <definedName name="TUBERIA" hidden="1">#REF!</definedName>
    <definedName name="Tubería" localSheetId="1">#REF!</definedName>
    <definedName name="Tubería" localSheetId="0">#REF!</definedName>
    <definedName name="Tubería">#REF!</definedName>
    <definedName name="TUBERIA1" localSheetId="1" hidden="1">#REF!</definedName>
    <definedName name="TUBERIA1" localSheetId="0" hidden="1">#REF!</definedName>
    <definedName name="TUBERIA1" hidden="1">#REF!</definedName>
    <definedName name="tubo24">#REF!</definedName>
    <definedName name="tubor24">#REF!</definedName>
    <definedName name="tur" localSheetId="2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1">#REF!</definedName>
    <definedName name="tvmenor90min" localSheetId="0">#REF!</definedName>
    <definedName name="tvmenor90min">#REF!</definedName>
    <definedName name="twer" localSheetId="2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1">#REF!</definedName>
    <definedName name="UIC" localSheetId="0">#REF!</definedName>
    <definedName name="UIC">#REF!</definedName>
    <definedName name="uijhj" localSheetId="2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 localSheetId="0">#REF!</definedName>
    <definedName name="UK">#REF!</definedName>
    <definedName name="UN">#REF!</definedName>
    <definedName name="UN_PRI" localSheetId="1">#REF!</definedName>
    <definedName name="UN_PRI" localSheetId="0">#REF!</definedName>
    <definedName name="UN_PRI">#REF!</definedName>
    <definedName name="Unidad">#REF!</definedName>
    <definedName name="UNIT" localSheetId="1">#REF!</definedName>
    <definedName name="UNIT" localSheetId="0">#REF!</definedName>
    <definedName name="UNIT">#REF!</definedName>
    <definedName name="UNITARIO" localSheetId="1">#REF!</definedName>
    <definedName name="UNITARIO" localSheetId="0">#REF!</definedName>
    <definedName name="UNITARIO">#REF!</definedName>
    <definedName name="Unitarios" localSheetId="1">#REF!</definedName>
    <definedName name="Unitarios" localSheetId="0">#REF!</definedName>
    <definedName name="Unitarios">#REF!</definedName>
    <definedName name="unj" localSheetId="1" hidden="1">#REF!</definedName>
    <definedName name="unj" localSheetId="0" hidden="1">#REF!</definedName>
    <definedName name="unj" hidden="1">#REF!</definedName>
    <definedName name="uno" localSheetId="2">AIU!ERR</definedName>
    <definedName name="uno" localSheetId="1">'Oferta Económica'!ERR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AIU!ERR</definedName>
    <definedName name="uriel" localSheetId="1">'Oferta Económica'!ERR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 localSheetId="0">#REF!</definedName>
    <definedName name="USxCOL">#REF!</definedName>
    <definedName name="ut" localSheetId="1">#REF!</definedName>
    <definedName name="ut" localSheetId="0">#REF!</definedName>
    <definedName name="ut">#REF!</definedName>
    <definedName name="uti">[4]Datos!$B$21</definedName>
    <definedName name="UTIL">#REF!</definedName>
    <definedName name="UTILIDAD" localSheetId="1">'[28]Formulario N° 4'!$F$131</definedName>
    <definedName name="UTILIDAD">'[29]Formulario N° 4'!$F$131</definedName>
    <definedName name="UTL" localSheetId="1">#REF!</definedName>
    <definedName name="UTL" localSheetId="0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>IF(__________________y7,[0]!Header_Row+__________________y3,[0]!Header_Row)</definedName>
    <definedName name="uuuuo" localSheetId="2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 localSheetId="1">#REF!</definedName>
    <definedName name="VALDES" localSheetId="0">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Cto" localSheetId="1">#REF!</definedName>
    <definedName name="ValorCto" localSheetId="0">#REF!</definedName>
    <definedName name="ValorCto">#REF!</definedName>
    <definedName name="ValorEjecutado" localSheetId="1">#REF!</definedName>
    <definedName name="ValorEjecutado" localSheetId="0">#REF!</definedName>
    <definedName name="ValorEjecutado">#REF!</definedName>
    <definedName name="ValorProyecto" localSheetId="1">#REF!</definedName>
    <definedName name="ValorProyecto" localSheetId="0">#REF!</definedName>
    <definedName name="ValorProyecto">#REF!</definedName>
    <definedName name="ValorRecursosComprometidos" localSheetId="1">#REF!</definedName>
    <definedName name="ValorRecursosComprometidos" localSheetId="0">#REF!</definedName>
    <definedName name="ValorRecursosComprometidos">#REF!</definedName>
    <definedName name="Values_Entered" localSheetId="2">IF(Loan_Amount*Interest_Rate*Loan_Years*Loan_Start&gt;0,1,0)</definedName>
    <definedName name="Values_Entered" localSheetId="1">IF('Oferta Económica'!Loan_Amount*'Oferta Económica'!Interest_Rate*'Oferta Económica'!Loan_Years*'Oferta Económica'!Loan_Start&gt;0,1,0)</definedName>
    <definedName name="Values_Entered" localSheetId="0">IF('PRESUPUESTO Entidad'!Loan_Amount*'PRESUPUESTO Entidad'!Interest_Rate*'PRESUPUESTO Entidad'!Loan_Years*'PRESUPUESTO Entidad'!Loan_Start&gt;0,1,0)</definedName>
    <definedName name="Values_Entered">IF(Loan_Amount*Interest_Rate*Loan_Years*Loan_Start&gt;0,1,0)</definedName>
    <definedName name="Válvulas" localSheetId="1">#REF!</definedName>
    <definedName name="Válvulas" localSheetId="0">#REF!</definedName>
    <definedName name="Válvulas">#REF!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 localSheetId="1">#REF!</definedName>
    <definedName name="Var" localSheetId="0">#REF!</definedName>
    <definedName name="Var">#REF!</definedName>
    <definedName name="VARIACION1" localSheetId="1">#REF!</definedName>
    <definedName name="VARIACION1" localSheetId="0">#REF!</definedName>
    <definedName name="VARIACION1">#REF!</definedName>
    <definedName name="Varios" localSheetId="1">#REF!</definedName>
    <definedName name="Varios" localSheetId="0">#REF!</definedName>
    <definedName name="Varios">#REF!</definedName>
    <definedName name="Varios2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 localSheetId="0">#REF!</definedName>
    <definedName name="vc">#REF!</definedName>
    <definedName name="vck">#REF!</definedName>
    <definedName name="vct" localSheetId="1">#REF!</definedName>
    <definedName name="vct" localSheetId="0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0">#REF!</definedName>
    <definedName name="VentaAiu">#REF!</definedName>
    <definedName name="VEX" localSheetId="1">#REF!</definedName>
    <definedName name="VEX" localSheetId="0">#REF!</definedName>
    <definedName name="VEX">#REF!</definedName>
    <definedName name="VEX_ON" localSheetId="1">#REF!</definedName>
    <definedName name="VEX_ON" localSheetId="0">#REF!</definedName>
    <definedName name="VEX_ON">#REF!</definedName>
    <definedName name="VEX1_1" localSheetId="1">#REF!</definedName>
    <definedName name="VEX1_1" localSheetId="0">#REF!</definedName>
    <definedName name="VEX1_1">#REF!</definedName>
    <definedName name="VEX1_1_1" localSheetId="1">#REF!</definedName>
    <definedName name="VEX1_1_1" localSheetId="0">#REF!</definedName>
    <definedName name="VEX1_1_1">#REF!</definedName>
    <definedName name="VEX1_1_2" localSheetId="1">#REF!</definedName>
    <definedName name="VEX1_1_2" localSheetId="0">#REF!</definedName>
    <definedName name="VEX1_1_2">#REF!</definedName>
    <definedName name="VEX1_1_3" localSheetId="1">#REF!</definedName>
    <definedName name="VEX1_1_3" localSheetId="0">#REF!</definedName>
    <definedName name="VEX1_1_3">#REF!</definedName>
    <definedName name="VEX1_1_4" localSheetId="1">#REF!</definedName>
    <definedName name="VEX1_1_4" localSheetId="0">#REF!</definedName>
    <definedName name="VEX1_1_4">#REF!</definedName>
    <definedName name="VEX1_2" localSheetId="1">#REF!</definedName>
    <definedName name="VEX1_2" localSheetId="0">#REF!</definedName>
    <definedName name="VEX1_2">#REF!</definedName>
    <definedName name="VEX1_3" localSheetId="1">#REF!</definedName>
    <definedName name="VEX1_3" localSheetId="0">#REF!</definedName>
    <definedName name="VEX1_3">#REF!</definedName>
    <definedName name="VFA" localSheetId="1">#REF!</definedName>
    <definedName name="VFA" localSheetId="0">#REF!</definedName>
    <definedName name="VFA">#REF!</definedName>
    <definedName name="VFA1_1" localSheetId="1">#REF!</definedName>
    <definedName name="VFA1_1" localSheetId="0">#REF!</definedName>
    <definedName name="VFA1_1">#REF!</definedName>
    <definedName name="VFA1_1_1" localSheetId="1">#REF!</definedName>
    <definedName name="VFA1_1_1" localSheetId="0">#REF!</definedName>
    <definedName name="VFA1_1_1">#REF!</definedName>
    <definedName name="VFA1_1_2" localSheetId="1">#REF!</definedName>
    <definedName name="VFA1_1_2" localSheetId="0">#REF!</definedName>
    <definedName name="VFA1_1_2">#REF!</definedName>
    <definedName name="VFA1_1_3" localSheetId="1">#REF!</definedName>
    <definedName name="VFA1_1_3" localSheetId="0">#REF!</definedName>
    <definedName name="VFA1_1_3">#REF!</definedName>
    <definedName name="VFA1_1_4" localSheetId="1">#REF!</definedName>
    <definedName name="VFA1_1_4" localSheetId="0">#REF!</definedName>
    <definedName name="VFA1_1_4">#REF!</definedName>
    <definedName name="VFA1_1_5" localSheetId="1">#REF!</definedName>
    <definedName name="VFA1_1_5" localSheetId="0">#REF!</definedName>
    <definedName name="VFA1_1_5">#REF!</definedName>
    <definedName name="VFA1_1_6" localSheetId="1">#REF!</definedName>
    <definedName name="VFA1_1_6" localSheetId="0">#REF!</definedName>
    <definedName name="VFA1_1_6">#REF!</definedName>
    <definedName name="VFA1_2" localSheetId="1">#REF!</definedName>
    <definedName name="VFA1_2" localSheetId="0">#REF!</definedName>
    <definedName name="VFA1_2">#REF!</definedName>
    <definedName name="VFA1_3" localSheetId="1">#REF!</definedName>
    <definedName name="VFA1_3" localSheetId="0">#REF!</definedName>
    <definedName name="VFA1_3">#REF!</definedName>
    <definedName name="vfbgnhyt" localSheetId="2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1">#REF!</definedName>
    <definedName name="vfh" localSheetId="0">#REF!</definedName>
    <definedName name="vfh">#REF!</definedName>
    <definedName name="vfn">#REF!</definedName>
    <definedName name="VFR" localSheetId="1">#REF!</definedName>
    <definedName name="VFR" localSheetId="0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1">#REF!</definedName>
    <definedName name="VIA" localSheetId="0">#REF!</definedName>
    <definedName name="VIA">#REF!</definedName>
    <definedName name="VIBRA">#REF!</definedName>
    <definedName name="VIBRADOR" localSheetId="1">[28]EQUIPO!$D$27</definedName>
    <definedName name="VIBRADOR">[29]EQUIPO!$D$27</definedName>
    <definedName name="VIBRO">#REF!</definedName>
    <definedName name="VICEP_DIRECC" localSheetId="1">#REF!</definedName>
    <definedName name="VICEP_DIRECC" localSheetId="0">#REF!</definedName>
    <definedName name="VICEP_DIRECC">#REF!</definedName>
    <definedName name="VigenciaDolares" localSheetId="1">#REF!</definedName>
    <definedName name="VigenciaDolares" localSheetId="0">#REF!</definedName>
    <definedName name="VigenciaDolares">#REF!</definedName>
    <definedName name="VigenciaPesos" localSheetId="1">#REF!</definedName>
    <definedName name="VigenciaPesos" localSheetId="0">#REF!</definedName>
    <definedName name="VigenciaPesos">#REF!</definedName>
    <definedName name="VIGFUTURA" localSheetId="1">#REF!</definedName>
    <definedName name="VIGFUTURA" localSheetId="0">#REF!</definedName>
    <definedName name="VIGFUTURA">#REF!</definedName>
    <definedName name="villa">#REF!</definedName>
    <definedName name="VIT" localSheetId="1">#REF!</definedName>
    <definedName name="VIT" localSheetId="0">#REF!</definedName>
    <definedName name="VIT">#REF!</definedName>
    <definedName name="VIT1_1" localSheetId="1">#REF!</definedName>
    <definedName name="VIT1_1" localSheetId="0">#REF!</definedName>
    <definedName name="VIT1_1">#REF!</definedName>
    <definedName name="VIT1_1_1" localSheetId="1">#REF!</definedName>
    <definedName name="VIT1_1_1" localSheetId="0">#REF!</definedName>
    <definedName name="VIT1_1_1">#REF!</definedName>
    <definedName name="VIT1_1_10" localSheetId="1">#REF!</definedName>
    <definedName name="VIT1_1_10" localSheetId="0">#REF!</definedName>
    <definedName name="VIT1_1_10">#REF!</definedName>
    <definedName name="VIT1_1_11" localSheetId="1">#REF!</definedName>
    <definedName name="VIT1_1_11" localSheetId="0">#REF!</definedName>
    <definedName name="VIT1_1_11">#REF!</definedName>
    <definedName name="VIT1_1_12" localSheetId="1">#REF!</definedName>
    <definedName name="VIT1_1_12" localSheetId="0">#REF!</definedName>
    <definedName name="VIT1_1_12">#REF!</definedName>
    <definedName name="VIT1_1_13" localSheetId="1">#REF!</definedName>
    <definedName name="VIT1_1_13" localSheetId="0">#REF!</definedName>
    <definedName name="VIT1_1_13">#REF!</definedName>
    <definedName name="VIT1_1_14" localSheetId="1">#REF!</definedName>
    <definedName name="VIT1_1_14" localSheetId="0">#REF!</definedName>
    <definedName name="VIT1_1_14">#REF!</definedName>
    <definedName name="VIT1_1_15" localSheetId="1">#REF!</definedName>
    <definedName name="VIT1_1_15" localSheetId="0">#REF!</definedName>
    <definedName name="VIT1_1_15">#REF!</definedName>
    <definedName name="VIT1_1_16" localSheetId="1">#REF!</definedName>
    <definedName name="VIT1_1_16" localSheetId="0">#REF!</definedName>
    <definedName name="VIT1_1_16">#REF!</definedName>
    <definedName name="VIt1_1_17" localSheetId="1">#REF!</definedName>
    <definedName name="VIt1_1_17" localSheetId="0">#REF!</definedName>
    <definedName name="VIt1_1_17">#REF!</definedName>
    <definedName name="VIT1_1_18" localSheetId="1">#REF!</definedName>
    <definedName name="VIT1_1_18" localSheetId="0">#REF!</definedName>
    <definedName name="VIT1_1_18">#REF!</definedName>
    <definedName name="VIt1_1_19" localSheetId="1">#REF!</definedName>
    <definedName name="VIt1_1_19" localSheetId="0">#REF!</definedName>
    <definedName name="VIt1_1_19">#REF!</definedName>
    <definedName name="VIT1_1_2" localSheetId="1">#REF!</definedName>
    <definedName name="VIT1_1_2" localSheetId="0">#REF!</definedName>
    <definedName name="VIT1_1_2">#REF!</definedName>
    <definedName name="VIT1_1_20" localSheetId="1">#REF!</definedName>
    <definedName name="VIT1_1_20" localSheetId="0">#REF!</definedName>
    <definedName name="VIT1_1_20">#REF!</definedName>
    <definedName name="VIT1_1_3" localSheetId="1">#REF!</definedName>
    <definedName name="VIT1_1_3" localSheetId="0">#REF!</definedName>
    <definedName name="VIT1_1_3">#REF!</definedName>
    <definedName name="VIT1_1_4" localSheetId="1">#REF!</definedName>
    <definedName name="VIT1_1_4" localSheetId="0">#REF!</definedName>
    <definedName name="VIT1_1_4">#REF!</definedName>
    <definedName name="VIT1_1_5" localSheetId="1">#REF!</definedName>
    <definedName name="VIT1_1_5" localSheetId="0">#REF!</definedName>
    <definedName name="VIT1_1_5">#REF!</definedName>
    <definedName name="VIT1_1_6" localSheetId="1">#REF!</definedName>
    <definedName name="VIT1_1_6" localSheetId="0">#REF!</definedName>
    <definedName name="VIT1_1_6">#REF!</definedName>
    <definedName name="VIT1_1_7" localSheetId="1">#REF!</definedName>
    <definedName name="VIT1_1_7" localSheetId="0">#REF!</definedName>
    <definedName name="VIT1_1_7">#REF!</definedName>
    <definedName name="VIT1_1_8" localSheetId="1">#REF!</definedName>
    <definedName name="VIT1_1_8" localSheetId="0">#REF!</definedName>
    <definedName name="VIT1_1_8">#REF!</definedName>
    <definedName name="VIT1_1_9" localSheetId="1">#REF!</definedName>
    <definedName name="VIT1_1_9" localSheetId="0">#REF!</definedName>
    <definedName name="VIT1_1_9">#REF!</definedName>
    <definedName name="VIT1_2" localSheetId="1">#REF!</definedName>
    <definedName name="VIT1_2" localSheetId="0">#REF!</definedName>
    <definedName name="VIT1_2">#REF!</definedName>
    <definedName name="VIT1_3" localSheetId="1">#REF!</definedName>
    <definedName name="VIT1_3" localSheetId="0">#REF!</definedName>
    <definedName name="VIT1_3">#REF!</definedName>
    <definedName name="VIT1_4" localSheetId="1">#REF!</definedName>
    <definedName name="VIT1_4" localSheetId="0">#REF!</definedName>
    <definedName name="VIT1_4">#REF!</definedName>
    <definedName name="VIT1_5" localSheetId="1">#REF!</definedName>
    <definedName name="VIT1_5" localSheetId="0">#REF!</definedName>
    <definedName name="VIT1_5">#REF!</definedName>
    <definedName name="VIT1_6" localSheetId="1">#REF!</definedName>
    <definedName name="VIT1_6" localSheetId="0">#REF!</definedName>
    <definedName name="VIT1_6">#REF!</definedName>
    <definedName name="vital5" localSheetId="1">#REF!</definedName>
    <definedName name="vital5" localSheetId="0">#REF!</definedName>
    <definedName name="vital5">#REF!</definedName>
    <definedName name="vk" localSheetId="2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1">[11]Dimensiones!$F$37</definedName>
    <definedName name="Vol_aletas1">[12]Dimensiones!$F$37</definedName>
    <definedName name="Vol_aletas2" localSheetId="1">[11]Dimensiones!$F$39</definedName>
    <definedName name="Vol_aletas2">[12]Dimensiones!$F$39</definedName>
    <definedName name="Vol_aletas3" localSheetId="1">[11]Dimensiones!$F$41</definedName>
    <definedName name="Vol_aletas3">[12]Dimensiones!$F$41</definedName>
    <definedName name="Vol_aletas4" localSheetId="1">[11]Dimensiones!$F$43</definedName>
    <definedName name="Vol_aletas4">[12]Dimensiones!$F$43</definedName>
    <definedName name="Vol_aletas5" localSheetId="1">[11]Dimensiones!$F$45</definedName>
    <definedName name="Vol_aletas5">[12]Dimensiones!$F$45</definedName>
    <definedName name="Vol_tanques" localSheetId="1">[11]Dimensiones!$D$37</definedName>
    <definedName name="Vol_tanques">[12]Dimensiones!$D$37</definedName>
    <definedName name="VOLQUETA">#REF!</definedName>
    <definedName name="volquetamk">#REF!</definedName>
    <definedName name="VOLQUETAS">#REF!</definedName>
    <definedName name="vp" localSheetId="1">#REF!</definedName>
    <definedName name="vp" localSheetId="0">#REF!</definedName>
    <definedName name="vp">#REF!</definedName>
    <definedName name="VPN" localSheetId="1">#REF!</definedName>
    <definedName name="VPN" localSheetId="0">#REF!</definedName>
    <definedName name="VPN">#REF!</definedName>
    <definedName name="VPNCCP" localSheetId="1">#REF!</definedName>
    <definedName name="VPNCCP" localSheetId="0">#REF!</definedName>
    <definedName name="VPNCCP">#REF!</definedName>
    <definedName name="VPNInversion" localSheetId="1">#REF!</definedName>
    <definedName name="VPNInversion" localSheetId="0">#REF!</definedName>
    <definedName name="VPNInversion">#REF!</definedName>
    <definedName name="VPNInversionCCP" localSheetId="1">#REF!</definedName>
    <definedName name="VPNInversionCCP" localSheetId="0">#REF!</definedName>
    <definedName name="VPNInversionCCP">#REF!</definedName>
    <definedName name="VPR" localSheetId="1">#REF!</definedName>
    <definedName name="VPR" localSheetId="0">#REF!</definedName>
    <definedName name="VPR">#REF!</definedName>
    <definedName name="VPR_COMBUS" localSheetId="1">#REF!</definedName>
    <definedName name="VPR_COMBUS" localSheetId="0">#REF!</definedName>
    <definedName name="VPR_COMBUS">#REF!</definedName>
    <definedName name="VPR_CRUDO" localSheetId="1">#REF!</definedName>
    <definedName name="VPR_CRUDO" localSheetId="0">#REF!</definedName>
    <definedName name="VPR_CRUDO">#REF!</definedName>
    <definedName name="VPR_GAS" localSheetId="1">#REF!</definedName>
    <definedName name="VPR_GAS" localSheetId="0">#REF!</definedName>
    <definedName name="VPR_GAS">#REF!</definedName>
    <definedName name="VPR_ON" localSheetId="1">#REF!</definedName>
    <definedName name="VPR_ON" localSheetId="0">#REF!</definedName>
    <definedName name="VPR_ON">#REF!</definedName>
    <definedName name="VPR1_1" localSheetId="1">#REF!</definedName>
    <definedName name="VPR1_1" localSheetId="0">#REF!</definedName>
    <definedName name="VPR1_1">#REF!</definedName>
    <definedName name="VPR1_1_1" localSheetId="1">#REF!</definedName>
    <definedName name="VPR1_1_1" localSheetId="0">#REF!</definedName>
    <definedName name="VPR1_1_1">#REF!</definedName>
    <definedName name="VPR1_1_10" localSheetId="1">#REF!</definedName>
    <definedName name="VPR1_1_10" localSheetId="0">#REF!</definedName>
    <definedName name="VPR1_1_10">#REF!</definedName>
    <definedName name="VPR1_1_11" localSheetId="1">#REF!</definedName>
    <definedName name="VPR1_1_11" localSheetId="0">#REF!</definedName>
    <definedName name="VPR1_1_11">#REF!</definedName>
    <definedName name="VPR1_1_12" localSheetId="1">#REF!</definedName>
    <definedName name="VPR1_1_12" localSheetId="0">#REF!</definedName>
    <definedName name="VPR1_1_12">#REF!</definedName>
    <definedName name="VPR1_1_13" localSheetId="1">#REF!</definedName>
    <definedName name="VPR1_1_13" localSheetId="0">#REF!</definedName>
    <definedName name="VPR1_1_13">#REF!</definedName>
    <definedName name="VPR1_1_14" localSheetId="1">#REF!</definedName>
    <definedName name="VPR1_1_14" localSheetId="0">#REF!</definedName>
    <definedName name="VPR1_1_14">#REF!</definedName>
    <definedName name="VPR1_1_15" localSheetId="1">#REF!</definedName>
    <definedName name="VPR1_1_15" localSheetId="0">#REF!</definedName>
    <definedName name="VPR1_1_15">#REF!</definedName>
    <definedName name="VPR1_1_16" localSheetId="1">#REF!</definedName>
    <definedName name="VPR1_1_16" localSheetId="0">#REF!</definedName>
    <definedName name="VPR1_1_16">#REF!</definedName>
    <definedName name="VPR1_1_17" localSheetId="1">#REF!</definedName>
    <definedName name="VPR1_1_17" localSheetId="0">#REF!</definedName>
    <definedName name="VPR1_1_17">#REF!</definedName>
    <definedName name="VPR1_1_18" localSheetId="1">#REF!</definedName>
    <definedName name="VPR1_1_18" localSheetId="0">#REF!</definedName>
    <definedName name="VPR1_1_18">#REF!</definedName>
    <definedName name="VPR1_1_19" localSheetId="1">#REF!</definedName>
    <definedName name="VPR1_1_19" localSheetId="0">#REF!</definedName>
    <definedName name="VPR1_1_19">#REF!</definedName>
    <definedName name="VPR1_1_2" localSheetId="1">#REF!</definedName>
    <definedName name="VPR1_1_2" localSheetId="0">#REF!</definedName>
    <definedName name="VPR1_1_2">#REF!</definedName>
    <definedName name="VPR1_1_20" localSheetId="1">#REF!</definedName>
    <definedName name="VPR1_1_20" localSheetId="0">#REF!</definedName>
    <definedName name="VPR1_1_20">#REF!</definedName>
    <definedName name="VPR1_1_21" localSheetId="1">#REF!</definedName>
    <definedName name="VPR1_1_21" localSheetId="0">#REF!</definedName>
    <definedName name="VPR1_1_21">#REF!</definedName>
    <definedName name="VPR1_1_22" localSheetId="1">#REF!</definedName>
    <definedName name="VPR1_1_22" localSheetId="0">#REF!</definedName>
    <definedName name="VPR1_1_22">#REF!</definedName>
    <definedName name="VPR1_1_23" localSheetId="1">#REF!</definedName>
    <definedName name="VPR1_1_23" localSheetId="0">#REF!</definedName>
    <definedName name="VPR1_1_23">#REF!</definedName>
    <definedName name="VPR1_1_24" localSheetId="1">#REF!</definedName>
    <definedName name="VPR1_1_24" localSheetId="0">#REF!</definedName>
    <definedName name="VPR1_1_24">#REF!</definedName>
    <definedName name="VPR1_1_25" localSheetId="1">#REF!</definedName>
    <definedName name="VPR1_1_25" localSheetId="0">#REF!</definedName>
    <definedName name="VPR1_1_25">#REF!</definedName>
    <definedName name="VPR1_1_26" localSheetId="1">#REF!</definedName>
    <definedName name="VPR1_1_26" localSheetId="0">#REF!</definedName>
    <definedName name="VPR1_1_26">#REF!</definedName>
    <definedName name="VPR1_1_27" localSheetId="1">#REF!</definedName>
    <definedName name="VPR1_1_27" localSheetId="0">#REF!</definedName>
    <definedName name="VPR1_1_27">#REF!</definedName>
    <definedName name="VPR1_1_28" localSheetId="1">#REF!</definedName>
    <definedName name="VPR1_1_28" localSheetId="0">#REF!</definedName>
    <definedName name="VPR1_1_28">#REF!</definedName>
    <definedName name="VPR1_1_29" localSheetId="1">#REF!</definedName>
    <definedName name="VPR1_1_29" localSheetId="0">#REF!</definedName>
    <definedName name="VPR1_1_29">#REF!</definedName>
    <definedName name="VPR1_1_3" localSheetId="1">#REF!</definedName>
    <definedName name="VPR1_1_3" localSheetId="0">#REF!</definedName>
    <definedName name="VPR1_1_3">#REF!</definedName>
    <definedName name="VPR1_1_30" localSheetId="1">#REF!</definedName>
    <definedName name="VPR1_1_30" localSheetId="0">#REF!</definedName>
    <definedName name="VPR1_1_30">#REF!</definedName>
    <definedName name="VPR1_1_31" localSheetId="1">#REF!</definedName>
    <definedName name="VPR1_1_31" localSheetId="0">#REF!</definedName>
    <definedName name="VPR1_1_31">#REF!</definedName>
    <definedName name="VPR1_1_32" localSheetId="1">#REF!</definedName>
    <definedName name="VPR1_1_32" localSheetId="0">#REF!</definedName>
    <definedName name="VPR1_1_32">#REF!</definedName>
    <definedName name="VPR1_1_4" localSheetId="1">#REF!</definedName>
    <definedName name="VPR1_1_4" localSheetId="0">#REF!</definedName>
    <definedName name="VPR1_1_4">#REF!</definedName>
    <definedName name="VPR1_1_5" localSheetId="1">#REF!</definedName>
    <definedName name="VPR1_1_5" localSheetId="0">#REF!</definedName>
    <definedName name="VPR1_1_5">#REF!</definedName>
    <definedName name="VPR1_1_6" localSheetId="1">#REF!</definedName>
    <definedName name="VPR1_1_6" localSheetId="0">#REF!</definedName>
    <definedName name="VPR1_1_6">#REF!</definedName>
    <definedName name="VPR1_1_7" localSheetId="1">#REF!</definedName>
    <definedName name="VPR1_1_7" localSheetId="0">#REF!</definedName>
    <definedName name="VPR1_1_7">#REF!</definedName>
    <definedName name="VPR1_1_8" localSheetId="1">#REF!</definedName>
    <definedName name="VPR1_1_8" localSheetId="0">#REF!</definedName>
    <definedName name="VPR1_1_8">#REF!</definedName>
    <definedName name="VPR1_1_9" localSheetId="1">#REF!</definedName>
    <definedName name="VPR1_1_9" localSheetId="0">#REF!</definedName>
    <definedName name="VPR1_1_9">#REF!</definedName>
    <definedName name="VPR1_2" localSheetId="1">#REF!</definedName>
    <definedName name="VPR1_2" localSheetId="0">#REF!</definedName>
    <definedName name="VPR1_2">#REF!</definedName>
    <definedName name="VPR1_3" localSheetId="1">#REF!</definedName>
    <definedName name="VPR1_3" localSheetId="0">#REF!</definedName>
    <definedName name="VPR1_3">#REF!</definedName>
    <definedName name="VPR1_4" localSheetId="1">#REF!</definedName>
    <definedName name="VPR1_4" localSheetId="0">#REF!</definedName>
    <definedName name="VPR1_4">#REF!</definedName>
    <definedName name="VPR1_5" localSheetId="1">#REF!</definedName>
    <definedName name="VPR1_5" localSheetId="0">#REF!</definedName>
    <definedName name="VPR1_5">#REF!</definedName>
    <definedName name="VPR1_6" localSheetId="1">#REF!</definedName>
    <definedName name="VPR1_6" localSheetId="0">#REF!</definedName>
    <definedName name="VPR1_6">#REF!</definedName>
    <definedName name="vpt" localSheetId="1">#REF!</definedName>
    <definedName name="vpt" localSheetId="0">#REF!</definedName>
    <definedName name="vpt">#REF!</definedName>
    <definedName name="vr" localSheetId="1">Scheduled_Payment+Extra_Payment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RP" localSheetId="1">#REF!</definedName>
    <definedName name="VRP" localSheetId="0">#REF!</definedName>
    <definedName name="VRP">#REF!</definedName>
    <definedName name="VRP_PETROQ" localSheetId="1">#REF!</definedName>
    <definedName name="VRP_PETROQ" localSheetId="0">#REF!</definedName>
    <definedName name="VRP_PETROQ">#REF!</definedName>
    <definedName name="VRP1_1" localSheetId="1">#REF!</definedName>
    <definedName name="VRP1_1" localSheetId="0">#REF!</definedName>
    <definedName name="VRP1_1">#REF!</definedName>
    <definedName name="VRP1_1_1" localSheetId="1">#REF!</definedName>
    <definedName name="VRP1_1_1" localSheetId="0">#REF!</definedName>
    <definedName name="VRP1_1_1">#REF!</definedName>
    <definedName name="VRP1_1_10" localSheetId="1">#REF!</definedName>
    <definedName name="VRP1_1_10" localSheetId="0">#REF!</definedName>
    <definedName name="VRP1_1_10">#REF!</definedName>
    <definedName name="VRP1_1_11" localSheetId="1">#REF!</definedName>
    <definedName name="VRP1_1_11" localSheetId="0">#REF!</definedName>
    <definedName name="VRP1_1_11">#REF!</definedName>
    <definedName name="VRP1_1_12" localSheetId="1">#REF!</definedName>
    <definedName name="VRP1_1_12" localSheetId="0">#REF!</definedName>
    <definedName name="VRP1_1_12">#REF!</definedName>
    <definedName name="VRP1_1_13" localSheetId="1">#REF!</definedName>
    <definedName name="VRP1_1_13" localSheetId="0">#REF!</definedName>
    <definedName name="VRP1_1_13">#REF!</definedName>
    <definedName name="VRP1_1_14" localSheetId="1">#REF!</definedName>
    <definedName name="VRP1_1_14" localSheetId="0">#REF!</definedName>
    <definedName name="VRP1_1_14">#REF!</definedName>
    <definedName name="VRP1_1_15" localSheetId="1">#REF!</definedName>
    <definedName name="VRP1_1_15" localSheetId="0">#REF!</definedName>
    <definedName name="VRP1_1_15">#REF!</definedName>
    <definedName name="VRP1_1_16" localSheetId="1">#REF!</definedName>
    <definedName name="VRP1_1_16" localSheetId="0">#REF!</definedName>
    <definedName name="VRP1_1_16">#REF!</definedName>
    <definedName name="VRP1_1_17" localSheetId="1">#REF!</definedName>
    <definedName name="VRP1_1_17" localSheetId="0">#REF!</definedName>
    <definedName name="VRP1_1_17">#REF!</definedName>
    <definedName name="VRP1_1_18" localSheetId="1">#REF!</definedName>
    <definedName name="VRP1_1_18" localSheetId="0">#REF!</definedName>
    <definedName name="VRP1_1_18">#REF!</definedName>
    <definedName name="VRP1_1_19" localSheetId="1">#REF!</definedName>
    <definedName name="VRP1_1_19" localSheetId="0">#REF!</definedName>
    <definedName name="VRP1_1_19">#REF!</definedName>
    <definedName name="VRP1_1_2" localSheetId="1">#REF!</definedName>
    <definedName name="VRP1_1_2" localSheetId="0">#REF!</definedName>
    <definedName name="VRP1_1_2">#REF!</definedName>
    <definedName name="VRP1_1_20" localSheetId="1">#REF!</definedName>
    <definedName name="VRP1_1_20" localSheetId="0">#REF!</definedName>
    <definedName name="VRP1_1_20">#REF!</definedName>
    <definedName name="VRP1_1_21" localSheetId="1">#REF!</definedName>
    <definedName name="VRP1_1_21" localSheetId="0">#REF!</definedName>
    <definedName name="VRP1_1_21">#REF!</definedName>
    <definedName name="VRP1_1_22" localSheetId="1">#REF!</definedName>
    <definedName name="VRP1_1_22" localSheetId="0">#REF!</definedName>
    <definedName name="VRP1_1_22">#REF!</definedName>
    <definedName name="VRP1_1_23" localSheetId="1">#REF!</definedName>
    <definedName name="VRP1_1_23" localSheetId="0">#REF!</definedName>
    <definedName name="VRP1_1_23">#REF!</definedName>
    <definedName name="VRP1_1_3" localSheetId="1">#REF!</definedName>
    <definedName name="VRP1_1_3" localSheetId="0">#REF!</definedName>
    <definedName name="VRP1_1_3">#REF!</definedName>
    <definedName name="VRP1_1_4" localSheetId="1">#REF!</definedName>
    <definedName name="VRP1_1_4" localSheetId="0">#REF!</definedName>
    <definedName name="VRP1_1_4">#REF!</definedName>
    <definedName name="VRP1_1_5" localSheetId="1">#REF!</definedName>
    <definedName name="VRP1_1_5" localSheetId="0">#REF!</definedName>
    <definedName name="VRP1_1_5">#REF!</definedName>
    <definedName name="VRP1_1_6" localSheetId="1">#REF!</definedName>
    <definedName name="VRP1_1_6" localSheetId="0">#REF!</definedName>
    <definedName name="VRP1_1_6">#REF!</definedName>
    <definedName name="VRP1_1_7" localSheetId="1">#REF!</definedName>
    <definedName name="VRP1_1_7" localSheetId="0">#REF!</definedName>
    <definedName name="VRP1_1_7">#REF!</definedName>
    <definedName name="VRP1_1_8" localSheetId="1">#REF!</definedName>
    <definedName name="VRP1_1_8" localSheetId="0">#REF!</definedName>
    <definedName name="VRP1_1_8">#REF!</definedName>
    <definedName name="VRP1_1_9" localSheetId="1">#REF!</definedName>
    <definedName name="VRP1_1_9" localSheetId="0">#REF!</definedName>
    <definedName name="VRP1_1_9">#REF!</definedName>
    <definedName name="VRP1_2" localSheetId="1">#REF!</definedName>
    <definedName name="VRP1_2" localSheetId="0">#REF!</definedName>
    <definedName name="VRP1_2">#REF!</definedName>
    <definedName name="VRP1_3" localSheetId="1">#REF!</definedName>
    <definedName name="VRP1_3" localSheetId="0">#REF!</definedName>
    <definedName name="VRP1_3">#REF!</definedName>
    <definedName name="VRP1_4" localSheetId="1">#REF!</definedName>
    <definedName name="VRP1_4" localSheetId="0">#REF!</definedName>
    <definedName name="VRP1_4">#REF!</definedName>
    <definedName name="vsdfj" localSheetId="2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1">#REF!</definedName>
    <definedName name="VSM" localSheetId="0">#REF!</definedName>
    <definedName name="VSM">#REF!</definedName>
    <definedName name="VSM1_1" localSheetId="1">#REF!</definedName>
    <definedName name="VSM1_1" localSheetId="0">#REF!</definedName>
    <definedName name="VSM1_1">#REF!</definedName>
    <definedName name="VSM1_1_1" localSheetId="1">#REF!</definedName>
    <definedName name="VSM1_1_1" localSheetId="0">#REF!</definedName>
    <definedName name="VSM1_1_1">#REF!</definedName>
    <definedName name="VSM1_1_2" localSheetId="1">#REF!</definedName>
    <definedName name="VSM1_1_2" localSheetId="0">#REF!</definedName>
    <definedName name="VSM1_1_2">#REF!</definedName>
    <definedName name="VSM1_1_3" localSheetId="1">#REF!</definedName>
    <definedName name="VSM1_1_3" localSheetId="0">#REF!</definedName>
    <definedName name="VSM1_1_3">#REF!</definedName>
    <definedName name="VSM1_1_4" localSheetId="1">#REF!</definedName>
    <definedName name="VSM1_1_4" localSheetId="0">#REF!</definedName>
    <definedName name="VSM1_1_4">#REF!</definedName>
    <definedName name="VSM1_1_5" localSheetId="1">#REF!</definedName>
    <definedName name="VSM1_1_5" localSheetId="0">#REF!</definedName>
    <definedName name="VSM1_1_5">#REF!</definedName>
    <definedName name="VSM1_2" localSheetId="1">#REF!</definedName>
    <definedName name="VSM1_2" localSheetId="0">#REF!</definedName>
    <definedName name="VSM1_2">#REF!</definedName>
    <definedName name="VSM1_3" localSheetId="1">#REF!</definedName>
    <definedName name="VSM1_3" localSheetId="0">#REF!</definedName>
    <definedName name="VSM1_3">#REF!</definedName>
    <definedName name="VSM1_4" localSheetId="1">#REF!</definedName>
    <definedName name="VSM1_4" localSheetId="0">#REF!</definedName>
    <definedName name="VSM1_4">#REF!</definedName>
    <definedName name="VSM1_5" localSheetId="1">#REF!</definedName>
    <definedName name="VSM1_5" localSheetId="0">#REF!</definedName>
    <definedName name="VSM1_5">#REF!</definedName>
    <definedName name="vsp" localSheetId="1">#REF!</definedName>
    <definedName name="vsp" localSheetId="0">#REF!</definedName>
    <definedName name="vsp">#REF!</definedName>
    <definedName name="vt" localSheetId="2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 localSheetId="0">#REF!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 localSheetId="0">#REF!</definedName>
    <definedName name="Vvkmh">#REF!</definedName>
    <definedName name="Vvmph" localSheetId="1">#REF!</definedName>
    <definedName name="Vvmph" localSheetId="0">#REF!</definedName>
    <definedName name="Vvmph">#REF!</definedName>
    <definedName name="VVV" localSheetId="1">#REF!</definedName>
    <definedName name="VVV" localSheetId="0">#REF!</definedName>
    <definedName name="VVV">#REF!</definedName>
    <definedName name="vvvvt" localSheetId="2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 localSheetId="0">#REF!</definedName>
    <definedName name="WAGE_RATE">#REF!</definedName>
    <definedName name="Wage0100" localSheetId="1">#REF!</definedName>
    <definedName name="Wage0100" localSheetId="0">#REF!</definedName>
    <definedName name="Wage0100">#REF!</definedName>
    <definedName name="Wage0200" localSheetId="1">#REF!</definedName>
    <definedName name="Wage0200" localSheetId="0">#REF!</definedName>
    <definedName name="Wage0200">#REF!</definedName>
    <definedName name="WBS" localSheetId="1">#REF!</definedName>
    <definedName name="WBS" localSheetId="0">#REF!</definedName>
    <definedName name="WBS">#REF!</definedName>
    <definedName name="Wcut" localSheetId="1">#REF!</definedName>
    <definedName name="Wcut" localSheetId="0">#REF!</definedName>
    <definedName name="Wcut">#REF!</definedName>
    <definedName name="WD" localSheetId="1">#REF!</definedName>
    <definedName name="WD" localSheetId="0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#REF!</definedName>
    <definedName name="WDFSDF" localSheetId="0">#REF!</definedName>
    <definedName name="WDFSDF">#REF!</definedName>
    <definedName name="we">#REF!</definedName>
    <definedName name="wedw" localSheetId="1">#REF!</definedName>
    <definedName name="wedw" localSheetId="0">#REF!</definedName>
    <definedName name="wedw">#REF!</definedName>
    <definedName name="WEFWE" localSheetId="1">#REF!</definedName>
    <definedName name="WEFWE" localSheetId="0">#REF!</definedName>
    <definedName name="WEFWE">#REF!</definedName>
    <definedName name="WER" localSheetId="1">#REF!</definedName>
    <definedName name="WER" localSheetId="0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 localSheetId="0">#REF!</definedName>
    <definedName name="WILSON">#REF!</definedName>
    <definedName name="wj">#REF!</definedName>
    <definedName name="wl">#REF!</definedName>
    <definedName name="WQ" localSheetId="1">#REF!</definedName>
    <definedName name="WQ" localSheetId="0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 localSheetId="0">#REF!</definedName>
    <definedName name="WSX">#REF!</definedName>
    <definedName name="Wtot" localSheetId="1">#REF!</definedName>
    <definedName name="Wtot" localSheetId="0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 localSheetId="0">#REF!</definedName>
    <definedName name="WW">#REF!</definedName>
    <definedName name="wwded3" localSheetId="2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[102]INDICE!$1:$1048576</definedName>
    <definedName name="www">[103]INDICE!$1:$1048576</definedName>
    <definedName name="wwwwe" localSheetId="2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 localSheetId="0">#REF!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 localSheetId="0">#REF!</definedName>
    <definedName name="XD">#REF!</definedName>
    <definedName name="xo">#REF!</definedName>
    <definedName name="XSW" localSheetId="2" hidden="1">{#N/A,#N/A,TRUE,"1842CWN0"}</definedName>
    <definedName name="XSW" localSheetId="1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0">#REF!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" hidden="1">#REF!</definedName>
    <definedName name="XXXX" localSheetId="0" hidden="1">#REF!</definedName>
    <definedName name="XXXX" hidden="1">#REF!</definedName>
    <definedName name="xxxxx" localSheetId="1">#REF!</definedName>
    <definedName name="xxxxx" localSheetId="0">#REF!</definedName>
    <definedName name="xxxxx">#REF!</definedName>
    <definedName name="xxxxxds" localSheetId="2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S" localSheetId="1" hidden="1">#REF!</definedName>
    <definedName name="XZS" localSheetId="0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 localSheetId="0">#REF!</definedName>
    <definedName name="Y">#REF!</definedName>
    <definedName name="y6y6" localSheetId="2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0">#REF!</definedName>
    <definedName name="YA">#REF!</definedName>
    <definedName name="yery" localSheetId="2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 localSheetId="0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 localSheetId="0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 localSheetId="1">#REF!</definedName>
    <definedName name="YOYO" localSheetId="0">#REF!</definedName>
    <definedName name="YOYO">#REF!</definedName>
    <definedName name="yrey" localSheetId="2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 localSheetId="0">#REF!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1B31FAB0_11FD_4473_84FC_9FF5EAEEB607_.wvu.Cols" localSheetId="1" hidden="1">'Oferta Económica'!$C:$C,'Oferta Económica'!$F:$G</definedName>
    <definedName name="Z_1B31FAB0_11FD_4473_84FC_9FF5EAEEB607_.wvu.Cols" localSheetId="0" hidden="1">'PRESUPUESTO Entidad'!$C:$C,'PRESUPUESTO Entidad'!$F:$G</definedName>
    <definedName name="Z_1B31FAB0_11FD_4473_84FC_9FF5EAEEB607_.wvu.FilterData" localSheetId="1" hidden="1">'Oferta Económica'!$C$13:$J$59</definedName>
    <definedName name="Z_1B31FAB0_11FD_4473_84FC_9FF5EAEEB607_.wvu.FilterData" localSheetId="0" hidden="1">'PRESUPUESTO Entidad'!$C$13:$L$59</definedName>
    <definedName name="Z_1B31FAB0_11FD_4473_84FC_9FF5EAEEB607_.wvu.PrintArea" localSheetId="2" hidden="1">AIU!$C$3:$L$66</definedName>
    <definedName name="Z_1B31FAB0_11FD_4473_84FC_9FF5EAEEB607_.wvu.PrintArea" localSheetId="5" hidden="1">'AIU PMA-PGS-PMT'!$C$3:$I$35</definedName>
    <definedName name="Z_1B31FAB0_11FD_4473_84FC_9FF5EAEEB607_.wvu.PrintArea" localSheetId="1" hidden="1">'Oferta Económica'!$C$13:$J$65</definedName>
    <definedName name="Z_1B31FAB0_11FD_4473_84FC_9FF5EAEEB607_.wvu.PrintArea" localSheetId="0" hidden="1">'PRESUPUESTO Entidad'!$C$13:$L$65</definedName>
    <definedName name="Z_1B31FAB0_11FD_4473_84FC_9FF5EAEEB607_.wvu.PrintTitles" localSheetId="1" hidden="1">'Oferta Económica'!#REF!</definedName>
    <definedName name="Z_1B31FAB0_11FD_4473_84FC_9FF5EAEEB607_.wvu.PrintTitles" localSheetId="0" hidden="1">'PRESUPUESTO Entidad'!#REF!</definedName>
    <definedName name="ZAQ" localSheetId="2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0">#REF!</definedName>
    <definedName name="ZDF">#REF!</definedName>
    <definedName name="zdr">#REF!</definedName>
    <definedName name="ZONA1" localSheetId="1">#REF!</definedName>
    <definedName name="ZONA1" localSheetId="0">#REF!</definedName>
    <definedName name="ZONA1">#REF!</definedName>
    <definedName name="ZONA3" localSheetId="1">#REF!</definedName>
    <definedName name="ZONA3" localSheetId="0">#REF!</definedName>
    <definedName name="ZONA3">#REF!</definedName>
    <definedName name="ZONA4" localSheetId="1">#REF!</definedName>
    <definedName name="ZONA4" localSheetId="0">#REF!</definedName>
    <definedName name="ZONA4">#REF!</definedName>
    <definedName name="zx" localSheetId="2">AIU!ERR</definedName>
    <definedName name="zx" localSheetId="1">'Oferta Económica'!ERR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2" i="15" l="1"/>
  <c r="J53" i="15"/>
  <c r="J54" i="15"/>
  <c r="J55" i="15"/>
  <c r="J56" i="15"/>
  <c r="J57" i="15"/>
  <c r="J58" i="15"/>
  <c r="J59" i="15"/>
  <c r="J51" i="15"/>
  <c r="J46" i="15"/>
  <c r="J47" i="15"/>
  <c r="J48" i="15"/>
  <c r="J49" i="15"/>
  <c r="J45" i="15"/>
  <c r="J41" i="15"/>
  <c r="J42" i="15"/>
  <c r="J43" i="15"/>
  <c r="J40" i="15"/>
  <c r="J29" i="15"/>
  <c r="J30" i="15"/>
  <c r="J31" i="15"/>
  <c r="J32" i="15"/>
  <c r="J33" i="15"/>
  <c r="J34" i="15"/>
  <c r="J35" i="15"/>
  <c r="J36" i="15"/>
  <c r="J37" i="15"/>
  <c r="J38" i="15"/>
  <c r="J28" i="15"/>
  <c r="J19" i="15"/>
  <c r="J20" i="15"/>
  <c r="J21" i="15"/>
  <c r="J22" i="15"/>
  <c r="J23" i="15"/>
  <c r="J24" i="15"/>
  <c r="J25" i="15"/>
  <c r="J26" i="15"/>
  <c r="J18" i="15"/>
  <c r="J15" i="15"/>
  <c r="J16" i="15"/>
  <c r="J14" i="15"/>
  <c r="J72" i="15" l="1"/>
  <c r="F59" i="15"/>
  <c r="F58" i="15"/>
  <c r="F57" i="15"/>
  <c r="F56" i="15"/>
  <c r="F55" i="15"/>
  <c r="F54" i="15"/>
  <c r="F53" i="15"/>
  <c r="F52" i="15"/>
  <c r="F51" i="15"/>
  <c r="F49" i="15"/>
  <c r="F48" i="15"/>
  <c r="F47" i="15"/>
  <c r="F46" i="15"/>
  <c r="F45" i="15"/>
  <c r="F43" i="15"/>
  <c r="F42" i="15"/>
  <c r="F41" i="15"/>
  <c r="F40" i="15"/>
  <c r="F38" i="15"/>
  <c r="F37" i="15"/>
  <c r="F36" i="15"/>
  <c r="F35" i="15"/>
  <c r="F34" i="15"/>
  <c r="F33" i="15"/>
  <c r="F32" i="15"/>
  <c r="F31" i="15"/>
  <c r="F30" i="15"/>
  <c r="F29" i="15"/>
  <c r="F28" i="15"/>
  <c r="F26" i="15"/>
  <c r="F25" i="15"/>
  <c r="F24" i="15"/>
  <c r="F23" i="15"/>
  <c r="F22" i="15"/>
  <c r="F21" i="15"/>
  <c r="F20" i="15"/>
  <c r="F19" i="15"/>
  <c r="F18" i="15"/>
  <c r="F16" i="15"/>
  <c r="F15" i="15"/>
  <c r="F14" i="15"/>
  <c r="J61" i="15" l="1"/>
  <c r="J65" i="15" s="1"/>
  <c r="J59" i="1"/>
  <c r="J58" i="1"/>
  <c r="J57" i="1"/>
  <c r="J56" i="1"/>
  <c r="J55" i="1"/>
  <c r="J54" i="1"/>
  <c r="J53" i="1"/>
  <c r="J52" i="1"/>
  <c r="J51" i="1"/>
  <c r="J49" i="1"/>
  <c r="J48" i="1"/>
  <c r="J47" i="1"/>
  <c r="J46" i="1"/>
  <c r="J45" i="1"/>
  <c r="J43" i="1"/>
  <c r="J42" i="1"/>
  <c r="J41" i="1"/>
  <c r="J40" i="1"/>
  <c r="J29" i="1"/>
  <c r="J30" i="1"/>
  <c r="J31" i="1"/>
  <c r="J32" i="1"/>
  <c r="J33" i="1"/>
  <c r="J34" i="1"/>
  <c r="J35" i="1"/>
  <c r="J36" i="1"/>
  <c r="J37" i="1"/>
  <c r="J38" i="1"/>
  <c r="J28" i="1"/>
  <c r="J19" i="1"/>
  <c r="J20" i="1"/>
  <c r="J21" i="1"/>
  <c r="J22" i="1"/>
  <c r="J23" i="1"/>
  <c r="J24" i="1"/>
  <c r="J25" i="1"/>
  <c r="J26" i="1"/>
  <c r="J18" i="1"/>
  <c r="J16" i="1"/>
  <c r="J15" i="1"/>
  <c r="J14" i="1"/>
  <c r="E25" i="10"/>
  <c r="E24" i="10"/>
  <c r="E23" i="10"/>
  <c r="E22" i="10"/>
  <c r="E21" i="10"/>
  <c r="I17" i="10"/>
  <c r="I16" i="10"/>
  <c r="I15" i="10"/>
  <c r="I14" i="10"/>
  <c r="I13" i="10"/>
  <c r="J83" i="15" l="1"/>
  <c r="J62" i="15"/>
  <c r="L33" i="4"/>
  <c r="L32" i="4"/>
  <c r="D21" i="7" l="1"/>
  <c r="I52" i="1"/>
  <c r="I53" i="1"/>
  <c r="I54" i="1"/>
  <c r="I55" i="1"/>
  <c r="I56" i="1"/>
  <c r="I57" i="1"/>
  <c r="I58" i="1"/>
  <c r="I59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I51" i="1"/>
  <c r="G51" i="1"/>
  <c r="F51" i="1"/>
  <c r="I46" i="1"/>
  <c r="I47" i="1"/>
  <c r="I48" i="1"/>
  <c r="I49" i="1"/>
  <c r="F46" i="1"/>
  <c r="G46" i="1"/>
  <c r="F47" i="1"/>
  <c r="G47" i="1"/>
  <c r="F48" i="1"/>
  <c r="G48" i="1"/>
  <c r="F49" i="1"/>
  <c r="G49" i="1"/>
  <c r="I45" i="1"/>
  <c r="G45" i="1"/>
  <c r="F45" i="1"/>
  <c r="I41" i="1"/>
  <c r="I42" i="1"/>
  <c r="I43" i="1"/>
  <c r="G41" i="1"/>
  <c r="G42" i="1"/>
  <c r="G43" i="1"/>
  <c r="F41" i="1"/>
  <c r="F42" i="1"/>
  <c r="F43" i="1"/>
  <c r="I40" i="1"/>
  <c r="G40" i="1"/>
  <c r="F40" i="1"/>
  <c r="I29" i="1"/>
  <c r="I30" i="1"/>
  <c r="I31" i="1"/>
  <c r="I32" i="1"/>
  <c r="I33" i="1"/>
  <c r="I34" i="1"/>
  <c r="I35" i="1"/>
  <c r="I36" i="1"/>
  <c r="I37" i="1"/>
  <c r="I3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I28" i="1"/>
  <c r="G28" i="1"/>
  <c r="F28" i="1"/>
  <c r="F19" i="1"/>
  <c r="F20" i="1"/>
  <c r="F21" i="1"/>
  <c r="F22" i="1"/>
  <c r="F23" i="1"/>
  <c r="F24" i="1"/>
  <c r="F25" i="1"/>
  <c r="F26" i="1"/>
  <c r="F18" i="1"/>
  <c r="F15" i="1"/>
  <c r="F16" i="1"/>
  <c r="F14" i="1"/>
  <c r="I19" i="1" l="1"/>
  <c r="I20" i="1"/>
  <c r="I21" i="1"/>
  <c r="I22" i="1"/>
  <c r="I23" i="1"/>
  <c r="I24" i="1"/>
  <c r="I25" i="1"/>
  <c r="I26" i="1"/>
  <c r="G19" i="1"/>
  <c r="G20" i="1"/>
  <c r="G21" i="1"/>
  <c r="G22" i="1"/>
  <c r="G23" i="1"/>
  <c r="G24" i="1"/>
  <c r="G25" i="1"/>
  <c r="G26" i="1"/>
  <c r="I18" i="1"/>
  <c r="G18" i="1"/>
  <c r="I15" i="1"/>
  <c r="I16" i="1"/>
  <c r="G15" i="1"/>
  <c r="G16" i="1"/>
  <c r="I14" i="1"/>
  <c r="G14" i="1"/>
  <c r="K25" i="1" l="1"/>
  <c r="G6" i="13"/>
  <c r="G7" i="13" s="1"/>
  <c r="G8" i="13" s="1"/>
  <c r="C7" i="13"/>
  <c r="I7" i="13" l="1"/>
  <c r="I8" i="13"/>
  <c r="K33" i="1" l="1"/>
  <c r="K34" i="1"/>
  <c r="K35" i="1"/>
  <c r="K37" i="1"/>
  <c r="K38" i="1"/>
  <c r="K36" i="1"/>
  <c r="K23" i="1"/>
  <c r="K24" i="1"/>
  <c r="K26" i="1" l="1"/>
  <c r="K16" i="1" l="1"/>
  <c r="K41" i="1"/>
  <c r="K49" i="1"/>
  <c r="K14" i="1"/>
  <c r="K32" i="1"/>
  <c r="K47" i="1"/>
  <c r="K46" i="1"/>
  <c r="K45" i="1"/>
  <c r="K59" i="1"/>
  <c r="K58" i="1"/>
  <c r="K57" i="1"/>
  <c r="K56" i="1"/>
  <c r="K55" i="1"/>
  <c r="K54" i="1"/>
  <c r="K53" i="1"/>
  <c r="K15" i="1"/>
  <c r="K52" i="1"/>
  <c r="K29" i="1"/>
  <c r="K30" i="1"/>
  <c r="K28" i="1"/>
  <c r="K21" i="1"/>
  <c r="K20" i="1"/>
  <c r="K22" i="1" l="1"/>
  <c r="K51" i="1"/>
  <c r="K31" i="1"/>
  <c r="L71" i="1" l="1"/>
  <c r="L70" i="1"/>
  <c r="H10" i="9" l="1"/>
  <c r="I33" i="10"/>
  <c r="F25" i="10"/>
  <c r="H54" i="9"/>
  <c r="H53" i="9"/>
  <c r="H45" i="9"/>
  <c r="H44" i="9"/>
  <c r="H43" i="9"/>
  <c r="H42" i="9"/>
  <c r="H41" i="9"/>
  <c r="H40" i="9"/>
  <c r="H39" i="9"/>
  <c r="H38" i="9"/>
  <c r="H37" i="9"/>
  <c r="H36" i="9"/>
  <c r="H35" i="9"/>
  <c r="H34" i="9"/>
  <c r="H32" i="9"/>
  <c r="H24" i="9"/>
  <c r="H23" i="9"/>
  <c r="H22" i="9"/>
  <c r="H21" i="9"/>
  <c r="H20" i="9"/>
  <c r="H19" i="9"/>
  <c r="F18" i="9"/>
  <c r="H18" i="9" s="1"/>
  <c r="H17" i="9"/>
  <c r="H15" i="9"/>
  <c r="H14" i="9"/>
  <c r="H13" i="9"/>
  <c r="H12" i="9"/>
  <c r="H46" i="9" l="1"/>
  <c r="H25" i="9"/>
  <c r="H55" i="9"/>
  <c r="E7" i="10" l="1"/>
  <c r="J55" i="4" l="1"/>
  <c r="J56" i="4"/>
  <c r="J57" i="4"/>
  <c r="L57" i="4" s="1"/>
  <c r="J54" i="4"/>
  <c r="L34" i="4"/>
  <c r="J34" i="4"/>
  <c r="J33" i="4"/>
  <c r="J32" i="4"/>
  <c r="L38" i="4" l="1"/>
  <c r="J38" i="4"/>
  <c r="D4" i="7"/>
  <c r="D16" i="7" s="1"/>
  <c r="K48" i="1" l="1"/>
  <c r="K43" i="1"/>
  <c r="K40" i="1"/>
  <c r="K42" i="1"/>
  <c r="K19" i="1"/>
  <c r="K18" i="1"/>
  <c r="L62" i="1" l="1"/>
  <c r="E11" i="4" l="1"/>
  <c r="L18" i="1" l="1"/>
  <c r="L53" i="1"/>
  <c r="L33" i="1"/>
  <c r="L49" i="1"/>
  <c r="L58" i="1"/>
  <c r="L37" i="1"/>
  <c r="L45" i="1"/>
  <c r="L30" i="1"/>
  <c r="L57" i="1"/>
  <c r="L56" i="1"/>
  <c r="L54" i="1"/>
  <c r="L21" i="1"/>
  <c r="L24" i="1"/>
  <c r="L47" i="1"/>
  <c r="L40" i="1"/>
  <c r="L26" i="1"/>
  <c r="L16" i="1"/>
  <c r="L36" i="1"/>
  <c r="L15" i="1"/>
  <c r="L20" i="1"/>
  <c r="L35" i="1"/>
  <c r="L19" i="1"/>
  <c r="L34" i="1"/>
  <c r="L59" i="1"/>
  <c r="L23" i="1"/>
  <c r="L51" i="1"/>
  <c r="L29" i="1"/>
  <c r="L52" i="1"/>
  <c r="L55" i="1"/>
  <c r="L32" i="1"/>
  <c r="L41" i="1"/>
  <c r="L31" i="1"/>
  <c r="L28" i="1"/>
  <c r="L22" i="1"/>
  <c r="L42" i="1"/>
  <c r="L46" i="1"/>
  <c r="L43" i="1"/>
  <c r="L38" i="1"/>
  <c r="L48" i="1"/>
  <c r="L25" i="1"/>
  <c r="L14" i="1"/>
  <c r="L61" i="1" l="1"/>
  <c r="G23" i="10"/>
  <c r="G24" i="10"/>
  <c r="G22" i="10"/>
  <c r="I24" i="10" l="1"/>
  <c r="I18" i="10"/>
  <c r="I23" i="10"/>
  <c r="I21" i="10"/>
  <c r="I22" i="10"/>
  <c r="G25" i="10"/>
  <c r="I25" i="10"/>
  <c r="G21" i="10"/>
  <c r="I26" i="10" l="1"/>
  <c r="I28" i="10" s="1"/>
  <c r="I29" i="10" l="1"/>
  <c r="I31" i="10" s="1"/>
  <c r="E47" i="9"/>
  <c r="H47" i="9" s="1"/>
  <c r="H48" i="9" s="1"/>
  <c r="E56" i="9"/>
  <c r="E26" i="9"/>
  <c r="H26" i="9" s="1"/>
  <c r="H27" i="9" s="1"/>
  <c r="H56" i="9" l="1"/>
  <c r="H57" i="9" s="1"/>
  <c r="H59" i="9" l="1"/>
  <c r="L64" i="1" l="1"/>
  <c r="L65" i="1" s="1"/>
  <c r="E14" i="4"/>
  <c r="L49" i="4" l="1"/>
  <c r="L48" i="4"/>
  <c r="L46" i="4"/>
  <c r="L50" i="4"/>
  <c r="L47" i="4"/>
  <c r="L83" i="1"/>
  <c r="G54" i="4"/>
  <c r="G57" i="4" s="1"/>
  <c r="D30" i="7"/>
  <c r="J26" i="4" s="1"/>
  <c r="L54" i="4" l="1"/>
  <c r="G55" i="4"/>
  <c r="L55" i="4" s="1"/>
  <c r="G56" i="4"/>
  <c r="L56" i="4" s="1"/>
  <c r="L51" i="4"/>
  <c r="J22" i="4"/>
  <c r="J24" i="4"/>
  <c r="L24" i="4" s="1"/>
  <c r="J21" i="4"/>
  <c r="K21" i="4" s="1"/>
  <c r="K26" i="4"/>
  <c r="L26" i="4"/>
  <c r="J28" i="4"/>
  <c r="L58" i="4" l="1"/>
  <c r="L60" i="4" s="1"/>
  <c r="L61" i="4" s="1"/>
  <c r="L22" i="4"/>
  <c r="K22" i="4"/>
  <c r="K24" i="4"/>
  <c r="L21" i="4"/>
  <c r="K28" i="4"/>
  <c r="L28" i="4"/>
  <c r="K29" i="4" l="1"/>
  <c r="J40" i="4" s="1"/>
  <c r="J41" i="4" s="1"/>
  <c r="L29" i="4"/>
  <c r="L40" i="4" s="1"/>
  <c r="L41" i="4" s="1"/>
  <c r="L63" i="4" l="1"/>
  <c r="L66" i="4" l="1"/>
  <c r="L69" i="1"/>
</calcChain>
</file>

<file path=xl/sharedStrings.xml><?xml version="1.0" encoding="utf-8"?>
<sst xmlns="http://schemas.openxmlformats.org/spreadsheetml/2006/main" count="43877" uniqueCount="21845">
  <si>
    <t>,</t>
  </si>
  <si>
    <t>FONDO DE DESARROLLO LOCAL</t>
  </si>
  <si>
    <t>ALCALDIA LOCAL DE SAN CRISTÓBAL</t>
  </si>
  <si>
    <t>PRESUPUESTO OFICIAL</t>
  </si>
  <si>
    <t>DESCRIPCIÓN</t>
  </si>
  <si>
    <t>CANTIDAD</t>
  </si>
  <si>
    <t>M2</t>
  </si>
  <si>
    <t>M3</t>
  </si>
  <si>
    <t>ML</t>
  </si>
  <si>
    <t>UN</t>
  </si>
  <si>
    <t>SUBTOTAL OBRAS INICIALES (INCLUYE A.I.U.) (A):</t>
  </si>
  <si>
    <t>SUBTOTAL OBRAS INICIALES COSTOS DIRECTOS</t>
  </si>
  <si>
    <t>INSPECTORES</t>
  </si>
  <si>
    <t>UNIDAD</t>
  </si>
  <si>
    <t>MES</t>
  </si>
  <si>
    <t>UN/MES</t>
  </si>
  <si>
    <t>FECHA DE DILIGENCIAMIENTO</t>
  </si>
  <si>
    <t>CONTRATO No.</t>
  </si>
  <si>
    <t>OBJETO DEL CONTRATO</t>
  </si>
  <si>
    <t>COSTO DIRECTO ESTIMADO DE OBRA (CD)</t>
  </si>
  <si>
    <t>TERMINO ESTIMADO DE EJECUCIÓN DE OBRA</t>
  </si>
  <si>
    <t>MESES</t>
  </si>
  <si>
    <t>TERMINO ESTIMADO DE EJECUCIÓN DE ACTIVIDADES PREVIAS</t>
  </si>
  <si>
    <t>A. ADMINISTRACIÓN</t>
  </si>
  <si>
    <t>1. COSTOS MENSUALES DE PERSONAL</t>
  </si>
  <si>
    <t>CARGO</t>
  </si>
  <si>
    <t>CATEGORÍA</t>
  </si>
  <si>
    <t>TARIFA MENSUAL</t>
  </si>
  <si>
    <t>SALARIO + PRESTACIONES ETAPA ACTIVIDADES PREVIAS</t>
  </si>
  <si>
    <t>SALARIO + PRESTACIONES ETAPA DE OBRA</t>
  </si>
  <si>
    <t>C</t>
  </si>
  <si>
    <t>D</t>
  </si>
  <si>
    <t>DIRECTOR DE OBRA</t>
  </si>
  <si>
    <t>INGENIERO RESIDENTE GENERAL DE OBRA</t>
  </si>
  <si>
    <t>COMPONENTE SOCIAL</t>
  </si>
  <si>
    <t>SUBTOTAL COSTOS MENSUALES DE PERSONAL</t>
  </si>
  <si>
    <t>2. GASTOS OPERACIONALES MENSUALES</t>
  </si>
  <si>
    <t>VALOR ($)</t>
  </si>
  <si>
    <t>NOTA: EL VR. DE LA TARIFA DE LA MOVILIZACIÓN DE EQUIPOS ES VIAJE (IDA Y VUELTA)</t>
  </si>
  <si>
    <t>NOTA: EL PAGO DE MOVILIZACION DE EQUIPOS SE ESTIMA INGRESO, RETIRO Y MOVILIZACIÓN INTERNA POR CORREDOR VIAL PARA EL EQUIPO PESADO MINIMO REQUERIDO (4 EQUIPOS PESADOS)</t>
  </si>
  <si>
    <t>NOTA: NO SE PAGARAN CELADORES ADICIONALES EN EL MARCO DEL CONTRATO, POR LO QUE EL CONTRATISTA DEBERA ASUMIR LO DESCRITO AQUÍ.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</si>
  <si>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</si>
  <si>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</si>
  <si>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</si>
  <si>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</si>
  <si>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</si>
  <si>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BASE</t>
  </si>
  <si>
    <t>IMPUESTO</t>
  </si>
  <si>
    <t xml:space="preserve">CONTRIBUCIÓN ESPECIAL </t>
  </si>
  <si>
    <t>RETEFUENTE</t>
  </si>
  <si>
    <t>SUBTOTAL IMPUESTOS</t>
  </si>
  <si>
    <t>3.2 GARANTIAS</t>
  </si>
  <si>
    <t>VR. BASE</t>
  </si>
  <si>
    <t>% ASEGURADO</t>
  </si>
  <si>
    <t>VIGENCIA AMPARO (MESES)</t>
  </si>
  <si>
    <t>TASA ASEGURADORA</t>
  </si>
  <si>
    <t>GARANTIA UNICA</t>
  </si>
  <si>
    <t>CUMPLIMIENTO</t>
  </si>
  <si>
    <t>SALARIOS Y PRESTACIONES SOCIALES</t>
  </si>
  <si>
    <t>RESPONSABILIDAD CIVIL EXTRACONTRACTUAL</t>
  </si>
  <si>
    <t>PREDIOS, LABORES Y OPERACIONES - VIGENCIA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</si>
  <si>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</si>
  <si>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</si>
  <si>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</si>
  <si>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</si>
  <si>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</si>
  <si>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</si>
  <si>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</si>
  <si>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 xml:space="preserve">NOTA: EL PRESUPUESTO OFICIAL ESTIMADO (POE), Y DE ESTE, LOS COSTOS ASOCIADOS A PERSONAL QUE INCLUYEN EL FACTOR PRESTACIONAL (FP) SON INDICATIVOS. EL CONTRATISTA AL MOMENTO DE DAR CUMPLIMIENTO A SU OFERTA ECONOMICA DISPONDRA O NO DE LA UTILIZACION DEL FP DEPENDIENDO DEL TIPO DE VINCULACION (SEGÚN APLIQUE). </t>
  </si>
  <si>
    <t>NOTA:</t>
  </si>
  <si>
    <t>LA EDICIÓN DE LAS FÓRMULAS COMPROMETE LA RESPONSABILIDAD DEL USUARIO DE LA MATRIZ.</t>
  </si>
  <si>
    <t>Código</t>
  </si>
  <si>
    <t>H/ME</t>
  </si>
  <si>
    <t>ALQUILER CARPA VESTIER 2.0M X 2.0M CON ESTRUCTURA, TECHO Y LATERALES EN LONA.</t>
  </si>
  <si>
    <t>PERSONAL DE BRIGADA Y ASEO (INCLUYE HERRAMIENTA MENOR). SUMINISTRO.</t>
  </si>
  <si>
    <t>EDICION, IMPRESION Y DISTRIBUCION DE PIEZAS DE DIVULGACION (PIEZAS EN PAPEL BOND, TAMAÑO CARTA, TIPO FOTOCOPIA).</t>
  </si>
  <si>
    <t>ALQUILER DE PORTATIL. CARACTERÍSTICAS: PROCESADOR INTEL, CORE I3 4005U, CELERON O SIMILAR, MEMORIA RAM DE 4 GB ( 2 X 2048 MB)DISCO DURO DE 500GB A 7200 RPMPANTALLA LED HP BRIGHTVIEW WIDESCREEN DE ALTA DEFINICIÓN CON 35,6 CM (14") O SIMILAR, HD INTEL GRAPHIC HD4400UNIDAD DE DVD QUEMADORBLUETOOTH</t>
  </si>
  <si>
    <t>ALQUILER KIT DE EMERGENCIAS (INCLUYE EXTINTOR DE 10 LBS, CAMILLA EN POLIETILENO PRIMEROS AUXILIOS, INMOVILIZADOR CABEZA, CONO DE H= 1.0M Y BOTIQUÍN.</t>
  </si>
  <si>
    <t>ITEM</t>
  </si>
  <si>
    <t>CCE-EICP-FM-14</t>
  </si>
  <si>
    <t>Versión</t>
  </si>
  <si>
    <t>FORMULARIO 1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</si>
  <si>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</si>
  <si>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</si>
  <si>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</si>
  <si>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UND.</t>
  </si>
  <si>
    <t>VALOR UNITARIO
(SIN A.I.U)</t>
  </si>
  <si>
    <t xml:space="preserve">VALOR TOTAL            
(INCLUIDO AIU)                    </t>
  </si>
  <si>
    <t>VALOR TOTAL
(SIN A.I.U)</t>
  </si>
  <si>
    <t>VALOR UNITARIO
( INCLUIDO A.I.U)</t>
  </si>
  <si>
    <t xml:space="preserve">ÍTEM 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</si>
  <si>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</si>
  <si>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</si>
  <si>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</si>
  <si>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</si>
  <si>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</si>
  <si>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</si>
  <si>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</si>
  <si>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</si>
  <si>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</si>
  <si>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</si>
  <si>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</si>
  <si>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</si>
  <si>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</si>
  <si>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3.1</t>
  </si>
  <si>
    <t>4.2</t>
  </si>
  <si>
    <t>3.3</t>
  </si>
  <si>
    <t>4.4</t>
  </si>
  <si>
    <t>3.5</t>
  </si>
  <si>
    <t>4.1</t>
  </si>
  <si>
    <t>3.2</t>
  </si>
  <si>
    <t>3.4</t>
  </si>
  <si>
    <t>3.6</t>
  </si>
  <si>
    <t>4.3</t>
  </si>
  <si>
    <t>5.1</t>
  </si>
  <si>
    <t>5.2</t>
  </si>
  <si>
    <t>5.3</t>
  </si>
  <si>
    <t>5.4</t>
  </si>
  <si>
    <t>5.5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</si>
  <si>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</si>
  <si>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</si>
  <si>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</si>
  <si>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</si>
  <si>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</si>
  <si>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</si>
  <si>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</si>
  <si>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</si>
  <si>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</si>
  <si>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</si>
  <si>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</si>
  <si>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</si>
  <si>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</si>
  <si>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</si>
  <si>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</si>
  <si>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</si>
  <si>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</si>
  <si>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</si>
  <si>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</si>
  <si>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</si>
  <si>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IMPREVISTO</t>
  </si>
  <si>
    <t>UTILIDAD</t>
  </si>
  <si>
    <t>Prestaciones Sociales</t>
  </si>
  <si>
    <t>Prima Anual (Legal)</t>
  </si>
  <si>
    <t>Cesantías</t>
  </si>
  <si>
    <t>Interéses a las cesantías</t>
  </si>
  <si>
    <t>Vacaciones</t>
  </si>
  <si>
    <t>Seguridad Social (Salud + Pensión)</t>
  </si>
  <si>
    <t>Caja de Compensacion Familiar</t>
  </si>
  <si>
    <t>ARL</t>
  </si>
  <si>
    <t xml:space="preserve">Para menores o iguales a 2 SMMLV </t>
  </si>
  <si>
    <t>Salario</t>
  </si>
  <si>
    <t>Artículo 230 del Código Sustantivo del Trabajo –CST y decreto 1075 de 2015</t>
  </si>
  <si>
    <t>Artículo 99 Ley 50 de 1990</t>
  </si>
  <si>
    <t>Artículo 12 Ley 21 de 1982</t>
  </si>
  <si>
    <t>Artículo 306 del Código Sustantivo del Trabajo – CST</t>
  </si>
  <si>
    <t>Artículo 249 del Código Sustantivo del Trabajo – CST</t>
  </si>
  <si>
    <t>Artículo 186 del Código Sustantivo del Trabajo – CST</t>
  </si>
  <si>
    <t xml:space="preserve">Para mayores a 2 SMMLV </t>
  </si>
  <si>
    <t>Total</t>
  </si>
  <si>
    <t>https://cdn.actualicese.com/normatividad/2024/Decretos/D1573-24.pdf</t>
  </si>
  <si>
    <t>https://www.alcaldiabogota.gov.co/sisjur/normas/Norma1.jsp?i=33104</t>
  </si>
  <si>
    <t>https://www.funcionpublica.gov.co/eva/gestornormativo/norma.php?i=281</t>
  </si>
  <si>
    <t>Salud</t>
  </si>
  <si>
    <t>Pensión</t>
  </si>
  <si>
    <t>Link de la Justificación</t>
  </si>
  <si>
    <t>https://www.funcionpublica.gov.co/eva/gestornormativo/norma.php?i=7223</t>
  </si>
  <si>
    <t>Artículo 10 Ley 1122 de 2007</t>
  </si>
  <si>
    <t>https://www.funcionpublica.gov.co/eva/gestornormativo/norma.php?i=4827</t>
  </si>
  <si>
    <t>https://www.minsalud.gov.co/sites/rid/Lists/BibliotecaDigital/RIDE/DE/DIJ/ley-1122-de-2007.pdf</t>
  </si>
  <si>
    <t>https://www.funcionpublica.gov.co/eva/gestornormativo/norma.php?i=72173</t>
  </si>
  <si>
    <t>Articulo 2.2.4.3.5 Decreto 1072 de 2015 (Tabla de Cotizaciones Mínimas y Máximas)</t>
  </si>
  <si>
    <t>Decreto 768 de 2022 (actividad CIIU 4210 )</t>
  </si>
  <si>
    <t>https://www.funcionpublica.gov.co/eva/gestornormativo/documentos/anexo_tecnico_decreto-768-2022.pdf</t>
  </si>
  <si>
    <t>Artiíulo  7 de Ley  797 dee 2003 (Parcialmnete Decreto Nacional 510 de 2003)</t>
  </si>
  <si>
    <t>San Cristóbal</t>
  </si>
  <si>
    <t>COSTOS ESTIMADOS DE PMA - SST - GESTIÓN SOCIAL - PMT</t>
  </si>
  <si>
    <t>Auxilio de Transporte (SMMLV)</t>
  </si>
  <si>
    <t>Dotacion y EPP</t>
  </si>
  <si>
    <t>EPP</t>
  </si>
  <si>
    <t>Artículo 1 del Decreto 1573 de 2024 y Resolución 2400 de 1979 y Resolución 3673 de 2008</t>
  </si>
  <si>
    <t>PROFESIONAL SOCIAL</t>
  </si>
  <si>
    <t>1.1 PERSONAL PROFESIONAL</t>
  </si>
  <si>
    <t>1.4 PERSONAL TÉCNICO Y PERSONAL AUXILIAR TÉCNICO</t>
  </si>
  <si>
    <t>DEDICACIÓN
 ACTIVIDADES DE OBRA</t>
  </si>
  <si>
    <t>DEDICACIÓN
 ACTIVIDADES PREVIAS</t>
  </si>
  <si>
    <t>TARIFA MES - GASTOS DE OFICINA (PAPELERIA, FOTOCOPIAS Y OTROS)</t>
  </si>
  <si>
    <t>ÁREA 
(M2)</t>
  </si>
  <si>
    <t>M2/MES</t>
  </si>
  <si>
    <t xml:space="preserve">COSTO </t>
  </si>
  <si>
    <t>VALOR ERATA ACTIVIDADES PREVIAS</t>
  </si>
  <si>
    <t>VALOR ERATA ACTIVIDADES DE OBRA</t>
  </si>
  <si>
    <t>GLB/MES</t>
  </si>
  <si>
    <t>ETAPA ACTIVIDADES PREVIAS</t>
  </si>
  <si>
    <t>ETAPA DE ACTIVIDADES DE OBRA</t>
  </si>
  <si>
    <t>ALQUILER MES - ARRIENDO OFICINA INCL. ADMINISTRACIÓN, SERVICIOS PÚBLICOS, COMUNICACIONES</t>
  </si>
  <si>
    <t>FP</t>
  </si>
  <si>
    <t>3. IMPUESTOS Y GARANTIAS</t>
  </si>
  <si>
    <t>RETEICA</t>
  </si>
  <si>
    <t>Clasificación de actividades económicas (CIIU) revisión 4</t>
  </si>
  <si>
    <t>Resolución SDH 59 - de 2019, Circular DDT 4 de 2019</t>
  </si>
  <si>
    <t>ESTAMPILLAS</t>
  </si>
  <si>
    <t>PRIMA ($)</t>
  </si>
  <si>
    <t>ESTABILIDAD DE LA OBRA</t>
  </si>
  <si>
    <t xml:space="preserve">VALOR TOTAL                                </t>
  </si>
  <si>
    <t>COMPONENTE AMBIENTAL Y SST</t>
  </si>
  <si>
    <t>COMPONENTE A. PERSONAL</t>
  </si>
  <si>
    <t xml:space="preserve">COMPONTE D. ACTIVIDADES CONSTRUCTIVAS </t>
  </si>
  <si>
    <t>BOLSA PARA BASURA TIPO INDUSTRIAL NEGRA DE 60 x 90 Cm CALIBRE 2 (PAQUETE DE 30 UNIDADES)</t>
  </si>
  <si>
    <t>CANECA PLÁSTICA NEGRA DE 55 GALONES CON TAPA PLANA.</t>
  </si>
  <si>
    <t>PLASTICO NEGRO CALIBRE 6</t>
  </si>
  <si>
    <t>BAÑO TIPO FLUSHING</t>
  </si>
  <si>
    <t>COMPONENTE E. GESTIÓN EN SEGURIDAD Y SALUD EN EL TRABAJO</t>
  </si>
  <si>
    <t>SEÑAL EN POLIESTIRENO (30cm x 20cm) FOTOLUMINISCENTE - NORMA NTC - ISO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</si>
  <si>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</si>
  <si>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</si>
  <si>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</si>
  <si>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</si>
  <si>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SUBTOTAL</t>
  </si>
  <si>
    <t>AIU</t>
  </si>
  <si>
    <t>TOTAL</t>
  </si>
  <si>
    <t>PROGRAMA DE INFORMACION</t>
  </si>
  <si>
    <t>VÍDEO BEAM - ALQUILER POR DIA</t>
  </si>
  <si>
    <t>DIA</t>
  </si>
  <si>
    <t>PROGRAMA DE DIVULGACIÓN AL CIUDADANO</t>
  </si>
  <si>
    <t>AFICHE TAMAÑO MEDIO PLIEGO A 4X0 TINTAS EN PROPALCOTE DE 115 GR.</t>
  </si>
  <si>
    <t>VOLANTES TAMAÑO 1/2 CARTA POLICROMÍA COTE DE 115 GR.</t>
  </si>
  <si>
    <t>VOLANTES TAMAÑO CARTA POLICROMÍA DE 114 GR.</t>
  </si>
  <si>
    <t>VALLA MÓVIL DE 1.20m x 1.20m EN LÁMINA GALVANIZADA CALIBRE 20, ÁNGULO EN HIERRO DE 2 x 1-1/8" IMPRESO EN VINILO ADHESIVO. Incluye suministro e instalación. Impresión 720 DPI; Tintas para exteriores.</t>
  </si>
  <si>
    <t>ATENCIÓN VIRTUAL AL CIUDADANO</t>
  </si>
  <si>
    <t>AVISO PUNTO CREA 1.50m x 0.90m EN LÁMINA GALVANIZADA CAL. 24. INCLUYE SUMINISTRO E INSTALACIÓN</t>
  </si>
  <si>
    <t>PUESTO DE TRABAJO - ESCRITORIO 75x120x50</t>
  </si>
  <si>
    <t>SILLA ESCRITORIO GIRATORIA CON BRAZOS</t>
  </si>
  <si>
    <t>SILLA PLÁSTICA SIN BRAZOS</t>
  </si>
  <si>
    <t>TARIFA MES - SERVICIO TELEFÓNICA LOCAL ILIMITADA, INTERNET BANDA ANCHA ILIMITADA 50 MB ESTRATO 3</t>
  </si>
  <si>
    <t>COMPONENTE PMT</t>
  </si>
  <si>
    <t>SEÑALIZACIÓN Y DEMARCACIÓN TEMPORAL</t>
  </si>
  <si>
    <t>COSTO DIRECTO ESTIMADO PMA-PGS-PMT (CD)</t>
  </si>
  <si>
    <t>PLAZO ESTIMADO DEL CONTRATO ( MESES )</t>
  </si>
  <si>
    <t>VR. ASEGURADO</t>
  </si>
  <si>
    <t>VALOR UNITARIO CON AIU</t>
  </si>
  <si>
    <t>TOTAL COSTOS PMA-PGS-PMT</t>
  </si>
  <si>
    <t>MATRIZ PARA CÁLCULO MANEJO AMBIENTAL - SST - GESTIÓN SOCIAL - MANEJO DE TRAFICO</t>
  </si>
  <si>
    <t>ALQUILER VEHICULO - CAMPERO PICK-UP, CAMIONETA DE 1300-2000cc - MODELO 2022 - 2019  - INCLUYE TODOS LOS COSTOS DE OPERACIÓN Y MANTENIMIENTO (INCLUYE CONDUCTOR)</t>
  </si>
  <si>
    <t>CALIDAD DEL SERVICIO - ESTUDIOS Y DISEÑOS</t>
  </si>
  <si>
    <t xml:space="preserve"> Universidad Pedagogica</t>
  </si>
  <si>
    <t>1.  PREELIMINARES</t>
  </si>
  <si>
    <t>MATRIZ PARA CÁLCULO AIU</t>
  </si>
  <si>
    <t>A</t>
  </si>
  <si>
    <t>B1</t>
  </si>
  <si>
    <t>B2</t>
  </si>
  <si>
    <t>E = A * B1 * C * D</t>
  </si>
  <si>
    <t>E = A * B2 * C * D</t>
  </si>
  <si>
    <t>Artículo 1.2.4.9.1 del decreto 1625 de 2017 - Actividades de obra</t>
  </si>
  <si>
    <t>Formulario 1 - Propuesta económica  - Documento tipo de licitación de obra pública de infraestructura social - versión 4</t>
  </si>
  <si>
    <t>CÓDIGO IDRD</t>
  </si>
  <si>
    <t>DesmonteJuegos infantil Madera</t>
  </si>
  <si>
    <t>Caneca M-120 (desmonte) STPM **</t>
  </si>
  <si>
    <t>Desmonte Señal (IDG-S)</t>
  </si>
  <si>
    <t>Desmonte Deslizadero Fibra de Vidrio 3m-STPM***</t>
  </si>
  <si>
    <t>Desmonte baranda M-80 sin viga con retiro.</t>
  </si>
  <si>
    <t>Desmonte Estación 7 -Barras Paralelas(Carg+Ret</t>
  </si>
  <si>
    <t>Desmonte Estación 8 -Tubos para Brinco(Carg+Ret</t>
  </si>
  <si>
    <t>CADENA GALVA COLUMPIO M-5 3/8" (SUM + INST)</t>
  </si>
  <si>
    <t>ACOPLE COMPLETO (SUM + INST)</t>
  </si>
  <si>
    <t>ASIENTO FIBRA LONA COLUMP (SUM + INST)</t>
  </si>
  <si>
    <t>SEÑAL IDG-S 2 CARAS (SUM + INST)</t>
  </si>
  <si>
    <t>SEÑAL SC-120 2 CARAS (SUM + INST)</t>
  </si>
  <si>
    <t>LAMINA SEÑAL IDG-S (SUM + INST)</t>
  </si>
  <si>
    <t>RODADERO LARGO EN ACERO (SUM + INST)</t>
  </si>
  <si>
    <t>CANECAS ACERO INOXIDABLE (SUM + INST)</t>
  </si>
  <si>
    <t>BARANDAS CERRAMIENTO M - 80 (SUM + INST)</t>
  </si>
  <si>
    <t>Banca prefab M-31 sinEspald sumin e instala Z.V.**</t>
  </si>
  <si>
    <t>TABLERO METALICO ANTIBANDALICO(DESM+SUM+INST)</t>
  </si>
  <si>
    <t>LAMINA SEÑAL IDG-S (DESM+SUM+INST)</t>
  </si>
  <si>
    <t>Juegos infantiles M-3A (Sum+Instal)-STPM **</t>
  </si>
  <si>
    <t>LISTON EN MADERA BANCA (SUM + INST)</t>
  </si>
  <si>
    <t>Pintura Baranda M-80 (2 MANOS)</t>
  </si>
  <si>
    <t>PINTURA MODULO M-3A</t>
  </si>
  <si>
    <t>Pintura Modulo M-5 Columpio **</t>
  </si>
  <si>
    <t>Pintura Modulo- M-3(retir.pint+anticorrosivo+pint)</t>
  </si>
  <si>
    <t>Pintura estructura microfutbol (con Brocha) **</t>
  </si>
  <si>
    <t>Pintura estructura baloncesto **</t>
  </si>
  <si>
    <t>Pintura de caneca M-120</t>
  </si>
  <si>
    <t>Pintura Exterior Gris Basalto (3 Manos)</t>
  </si>
  <si>
    <t>Pintura esmalte tubería 2"</t>
  </si>
  <si>
    <t>Pintura Banca en Madera( Esmalte Ext).</t>
  </si>
  <si>
    <t>Demol. manual anden + bordillo incl. cargue-ret **</t>
  </si>
  <si>
    <t>DESMONTE PISO DE CAUCHO(Trasiego+Retiro)</t>
  </si>
  <si>
    <t>Nivelación y Compactación de Subrasante(MdeO+Cilin</t>
  </si>
  <si>
    <t>Imprimacion asfaltica en Frio (Equip.de Bomba)**</t>
  </si>
  <si>
    <t>Relleno compactado Subbase granular tipo IDRD</t>
  </si>
  <si>
    <t>Relleno compactado  Base granular tipo IDRD   **</t>
  </si>
  <si>
    <t>Cañuela T-C prefabricada (A-120) (canal)**</t>
  </si>
  <si>
    <t>Adoquin arcilla e= 6 cm sobre arena (sum e inst)**</t>
  </si>
  <si>
    <t>Bordillo prefabricadoA-80(0.35x0.2x0.80m)ZV-conAtr</t>
  </si>
  <si>
    <t>Desmonte, corte y reinstalacion adoquin + arena **</t>
  </si>
  <si>
    <t>Sardinel prefab.A-10 a=0.20 h=0.50L=0.8 Sin atraqu</t>
  </si>
  <si>
    <t>AdoquínArcill e=0.06 p&gt;10% 4.2-1blando+geotextil</t>
  </si>
  <si>
    <t>Filtro frances30*40 Excav+geoNT-1600+tubo 100mm **</t>
  </si>
  <si>
    <t>Caja de inspeccion .60x.60 h=1.0+Excav(ESPEC/IDRD)</t>
  </si>
  <si>
    <t>Destape y limpieza cajas.70x.70x.70 **</t>
  </si>
  <si>
    <t>Piso Caucho recicl 10cm (EPDM 1cm+SBR 9cm sum+inst</t>
  </si>
  <si>
    <t>Piso Caucho recicl 11cm (EPDM 1cm+SBR 10cm sum+ins</t>
  </si>
  <si>
    <t>Piso Caucho recicl 12cm (EPDM 1cm+SBR 11cm sum+ins</t>
  </si>
  <si>
    <t>Piso Caucho recicl 13cm (EPDM 1cm+SBR 12cm sum+ins</t>
  </si>
  <si>
    <t>Piso Caucho recicl 2cm (EPDM 1cm+SBR 1cm sum+inst)</t>
  </si>
  <si>
    <t>Piso Caucho recicl 3cm (EPDM 1cm+SBR 2cm sum+inst)</t>
  </si>
  <si>
    <t>Piso Caucho recicl 5cm (EPDM 1cm+SBR 4cm sum+inst)</t>
  </si>
  <si>
    <t>Piso Caucho recicl 6cm (EPDM 1cm+SBR 5cm sum+inst)</t>
  </si>
  <si>
    <t>Piso Caucho recicl 7cm (EPDM 1cm+SBR 6cm sum+inst)</t>
  </si>
  <si>
    <t>Piso Caucho recicl 8cm (EPDM 1cm+SBR 7cm sum+inst)</t>
  </si>
  <si>
    <t>Piso Caucho recicl 9cm (EPDM 1cm+SBR 8cm sum+inst)</t>
  </si>
  <si>
    <t>Limp. Estruct. Metalica y pintura esmalte+ antic**</t>
  </si>
  <si>
    <t>Cerramiento contra impacto IDRD h= 5 **</t>
  </si>
  <si>
    <t>ANGULO 11/2x11/2x1/8" (Sum + instal.)***</t>
  </si>
  <si>
    <t>Suministro de Discos Lámina HR (1/8") D=0.30M</t>
  </si>
  <si>
    <t>Tuberia HG d=3" **cerramiento</t>
  </si>
  <si>
    <t>Bordillo en sitio + concreto sin refuerzo **</t>
  </si>
  <si>
    <t>Desmonte CerramMalla eslabonada **</t>
  </si>
  <si>
    <t>Estructura marcos micro futbol (instalacion) **</t>
  </si>
  <si>
    <t>Modulo Multifuncional A-4 Gim aire libre(Sum+Inst)</t>
  </si>
  <si>
    <t>MULTIFUNCIONAL(F-7)DosTorres(4 Usuarios)Sum+Inst</t>
  </si>
  <si>
    <t>CerramMalla eslabon.cal 10+IDRDh=2.50m **</t>
  </si>
  <si>
    <t>MODULO ESPALDA BRAZOS ALTOS (Suminist+Insta)</t>
  </si>
  <si>
    <t>MODULO DORSAL PECTORAL (Suminist+Insta) Brazos al</t>
  </si>
  <si>
    <t>MODULO PIERNA PRENSA HORIZONTAL (SUM + INST) Guiro</t>
  </si>
  <si>
    <t>MODULO TIMON VOLANTES (Sumi+Insta) Giro manos</t>
  </si>
  <si>
    <t>Banca prefab M-30 con espald sumin+instala Z.V**</t>
  </si>
  <si>
    <t>2. VARIOS (ACTIVIDADES INCLUYEN EL SUMINISTRO E  INSTALACIÓN)</t>
  </si>
  <si>
    <t>3. PINTURAS Y DEMARCACIONES</t>
  </si>
  <si>
    <t>3.7</t>
  </si>
  <si>
    <t>3.8</t>
  </si>
  <si>
    <t>3.9</t>
  </si>
  <si>
    <t>3.10</t>
  </si>
  <si>
    <t>3.11</t>
  </si>
  <si>
    <t>4. CARPINTERÍA METALICA</t>
  </si>
  <si>
    <t>5. ASFALTOS - ADOQUINES - ZONAS VERDES</t>
  </si>
  <si>
    <t>6.  JUEGOS Y SEÑALIZACIÓN</t>
  </si>
  <si>
    <t>ALQUILER ELEMENTOS DE PROTECCION PERSONAL BASICO CONSTRUCCION CUADRILLAS 5 PERSONAS (PARA PERSONAL OPERATIVO DE LOS FRENTES DE OBRA).</t>
  </si>
  <si>
    <t>Canalización de tráfico con señalizadores tubulares colombina plástica y triple cinta de señalización (incluye alquiler de señalizadores tubulares). (no incluye instalación, mantenimiento y desinstalación)</t>
  </si>
  <si>
    <t>SEÑAL VERTICAL GRUPO DE PREVENTIVAS TIPO CUADRADO (75CM X 75CM). INCLUYE SUMINISTRO E INSTALACION.</t>
  </si>
  <si>
    <t>PROFESIONAL SISOMA</t>
  </si>
  <si>
    <t>1.2 PERSONAL AMBIENTAL Y SST</t>
  </si>
  <si>
    <t>1.3 PERSONAL SOCIAL</t>
  </si>
  <si>
    <t xml:space="preserve">CONTRATAR MEDIANTE EL SISTEMA DE PRECIOS UNITARIOS A MONTO AGOTABLE, LAS OBRAS DE REHABILITACIÓN Y/O CONSERVACIÓN Y/O MEJORAMIENTO Y/O MANTENIMIENTO DE PARQUES DE PROXIMIDAD DE LA LOCALIDAD DE SAN CRISTOBAL – PDL 2025 – 2028 VIGENCIA 2025 </t>
  </si>
  <si>
    <t>Estu diseños</t>
  </si>
  <si>
    <t>Mtto Parques</t>
  </si>
  <si>
    <t>Mtto Parques Intv</t>
  </si>
  <si>
    <t>TIMBRE</t>
  </si>
  <si>
    <t>Decreto 175 del 14 de febrero de 2025</t>
  </si>
  <si>
    <t>Andenconcret e=0.10 5.4-Abland+ geotextilVehicular</t>
  </si>
  <si>
    <t>Demol pav asfaltico e=0.1 (corte disco+carg+retiro</t>
  </si>
  <si>
    <t>Cód.</t>
  </si>
  <si>
    <t>Descripción</t>
  </si>
  <si>
    <t>Und.</t>
  </si>
  <si>
    <t>Grupo</t>
  </si>
  <si>
    <t>Valor Total</t>
  </si>
  <si>
    <t>10627-1</t>
  </si>
  <si>
    <t xml:space="preserve"> ACOMETIDA  3 X 1/0</t>
  </si>
  <si>
    <t>INSTALACIONES ELECTRICAS - T.V. - SONIDO COMUNI</t>
  </si>
  <si>
    <t>15852</t>
  </si>
  <si>
    <t xml:space="preserve"> Cinta LED en perfil para exteriores IP65 por metro lineal COMETAS</t>
  </si>
  <si>
    <t>010469</t>
  </si>
  <si>
    <t xml:space="preserve"> PATCH CORD CAT- 6 (3 FT) (1 METRO) - CEFE COMETAS apantallami.utp y clasif Lszh (Sumin+Instalac) </t>
  </si>
  <si>
    <t>19202</t>
  </si>
  <si>
    <t xml:space="preserve"> Válvula Mariposa PVC Ø4"  - Suministro e Instalación</t>
  </si>
  <si>
    <t>VARIOS</t>
  </si>
  <si>
    <t>18436</t>
  </si>
  <si>
    <t>(BL2) -Luminaria Bolardo Exterior  corto LED 10.8W</t>
  </si>
  <si>
    <t>18149</t>
  </si>
  <si>
    <t>(BRANCH 2 - CONEXIÓN DE UNIDADES INTERIORES LIQ - GAS.Cefe Cometas(Sumin+instalación)</t>
  </si>
  <si>
    <t>SISTEMAS VENTILACION</t>
  </si>
  <si>
    <t>18391</t>
  </si>
  <si>
    <t>(CR1)-Accesorio Esquinero de 90grados+difusor</t>
  </si>
  <si>
    <t>URBANISMO Y OBRAS EXTERIORES</t>
  </si>
  <si>
    <t>18400</t>
  </si>
  <si>
    <t>(CR2)-Accesorio Esquinero de 90grados+difusor Lumi</t>
  </si>
  <si>
    <t>18395</t>
  </si>
  <si>
    <t>(DL1) - Luminaria tipo Downlight redondo LED 7.9W</t>
  </si>
  <si>
    <t>18398</t>
  </si>
  <si>
    <t>(DL2) - Luminaria tipo Decorativa esferica con bom</t>
  </si>
  <si>
    <t>18388</t>
  </si>
  <si>
    <t>(DL3) Luminaria tipo cilindro PCB FORTIMO12W 4000K</t>
  </si>
  <si>
    <t>18402</t>
  </si>
  <si>
    <t>(DRX150)1-Driver de ULP150  para LED150W de 6.3Amp</t>
  </si>
  <si>
    <t>18403</t>
  </si>
  <si>
    <t>(DRX240) Driver de ULP150  para LED 240W de 6.3Amp</t>
  </si>
  <si>
    <t>18414</t>
  </si>
  <si>
    <t>(EM1) - Luminaria de emergencia 142 x 142 x 39</t>
  </si>
  <si>
    <t>18415</t>
  </si>
  <si>
    <t>(EM2)Luminaria de emergencia 170lm. 2 LED x 3W</t>
  </si>
  <si>
    <t>18417</t>
  </si>
  <si>
    <t>(EM3)-Luminaria LED 3W60 min,Ik04,IP42 120lm</t>
  </si>
  <si>
    <t>18419</t>
  </si>
  <si>
    <t>(EM4)-Luminaria 328x125x57- Flujo Luminoso 200lm</t>
  </si>
  <si>
    <t>18420</t>
  </si>
  <si>
    <t>(EM5)-Luminaria 370 x243x191-Flujo Luminoso 2070lm</t>
  </si>
  <si>
    <t>18422</t>
  </si>
  <si>
    <t>(EM6)-Luminaria emergencia cilindrica  150lm</t>
  </si>
  <si>
    <t>18197</t>
  </si>
  <si>
    <t>(LED 1) - LuminariaNW2PCB-1R x 2200lm Long.1136mm</t>
  </si>
  <si>
    <t>18205</t>
  </si>
  <si>
    <t>(LED 2)LuminariaNW3PCB-1Rx2200lmLongitud 17008mm</t>
  </si>
  <si>
    <t>18239</t>
  </si>
  <si>
    <t>(LED10)-LuminariaDUNA LED 1x1.2 35W112lm/w 3900lm</t>
  </si>
  <si>
    <t>18243</t>
  </si>
  <si>
    <t>(LED11) - Cinta LED LINEARlight Flex Shrort pitch</t>
  </si>
  <si>
    <t>18252</t>
  </si>
  <si>
    <t>(LED12) Luminaria 158W4000K NW10PCB-1Rx2200lm-5650</t>
  </si>
  <si>
    <t>18256</t>
  </si>
  <si>
    <t>(LED13)-LuminariaNW3PCB1Rx2200lm1.70m-42,9W-4000K</t>
  </si>
  <si>
    <t>18262</t>
  </si>
  <si>
    <t>(LED14) Luminaria15.8W 4000K NW1PCB -1R x 2200lm</t>
  </si>
  <si>
    <t>18265</t>
  </si>
  <si>
    <t>(LED15)Luminaria142,2W 4000K  NW 9PCB -1R x 2200lm</t>
  </si>
  <si>
    <t>18269</t>
  </si>
  <si>
    <t>(LED16)110,6W 4000K  NW 7PCB -1R x 2200lm3960mm</t>
  </si>
  <si>
    <t>18277</t>
  </si>
  <si>
    <t>(LED17)Luminaria 31,6W 4000K  NW 2PCB -1R x 2200lm</t>
  </si>
  <si>
    <t>18380</t>
  </si>
  <si>
    <t>(LED18)-Luminaria63.2W 4000K  NW 4PCB -1R x 2200lm</t>
  </si>
  <si>
    <t>18381</t>
  </si>
  <si>
    <t>(LED20) - LuminariaNW 7PCB-1Rx2200lm 3.96m-98.4W</t>
  </si>
  <si>
    <t>18437</t>
  </si>
  <si>
    <t>(LED21)Luminaria tipo lineal Wall washeLED15x56 24</t>
  </si>
  <si>
    <t>18438</t>
  </si>
  <si>
    <t>(LED22) - Cinta LED Linearlight Value Flex protect</t>
  </si>
  <si>
    <t>18439</t>
  </si>
  <si>
    <t>(LED23) Cinta LED Linearlight Flex protect Short p</t>
  </si>
  <si>
    <t>18208</t>
  </si>
  <si>
    <t>(LED3) -Luminaria 79W 4000K  NW 5PCB -1R x 2200lm</t>
  </si>
  <si>
    <t>18211</t>
  </si>
  <si>
    <t>(LED4)-Luminaria 126.4W 4000K NW 8PCB -1R x 2200lm</t>
  </si>
  <si>
    <t>18219</t>
  </si>
  <si>
    <t>(LED5)-Luminaria15.8W 4000k 1PCB-1R x 2200lm -595m</t>
  </si>
  <si>
    <t>18222</t>
  </si>
  <si>
    <t>(LED6)31,6W 4000k 2PCB-1R x 2200lm Longitud1161mm</t>
  </si>
  <si>
    <t>18225</t>
  </si>
  <si>
    <t>(LED7)Luminaria47.4W-4000k 3PCB-1R x 2200lm-1727mm</t>
  </si>
  <si>
    <t>18226</t>
  </si>
  <si>
    <t>(LED8) Luminaria 63.2W-4000k 4PCB-1Rx2200lm-2293mm</t>
  </si>
  <si>
    <t>18234</t>
  </si>
  <si>
    <t>(LED9)Luminaria79W- 4000k 5PCB-1R x 2200lm-2859mm</t>
  </si>
  <si>
    <t>18407</t>
  </si>
  <si>
    <t>(PR1) - Luminaria LED Optica (5147) Extensiva 310W</t>
  </si>
  <si>
    <t>18411</t>
  </si>
  <si>
    <t>(PR2) - Luminaria LED Optica(5186)Asimetrica 547W</t>
  </si>
  <si>
    <t>18412</t>
  </si>
  <si>
    <t>(PR3) - Luminaria LED Optica (2259) Simetrica 322W</t>
  </si>
  <si>
    <t>18423</t>
  </si>
  <si>
    <t>(PU1)-Luminaria urbana ExteriorLED54W-24LEDS-5370</t>
  </si>
  <si>
    <t>18434</t>
  </si>
  <si>
    <t>(PU2)-Luminaria urbana ExteriorLED54W-24LEDS5221lm</t>
  </si>
  <si>
    <t>18435</t>
  </si>
  <si>
    <t>(PU3)-Luminaria urbana ExteriorLED54W-24LEDS5453lm</t>
  </si>
  <si>
    <t>10264</t>
  </si>
  <si>
    <t>.Acero Estruct. ASTM A-36(Grad-50)Sumapaz**</t>
  </si>
  <si>
    <t>KG</t>
  </si>
  <si>
    <t>06 Mampostería y pañetes</t>
  </si>
  <si>
    <t>11989</t>
  </si>
  <si>
    <t>.Acero Estruct. ASTM A-572 Estruct.Metal.Muro Esca</t>
  </si>
  <si>
    <t>12644</t>
  </si>
  <si>
    <t>.Acero Estruct.Perfil "C"Metal.Cubierta*</t>
  </si>
  <si>
    <t>19241</t>
  </si>
  <si>
    <t>|ALIMENTADOR TGA DE TRANS AUT PPAL TAUTGA CDRC Cometas</t>
  </si>
  <si>
    <t>19240</t>
  </si>
  <si>
    <t>|ALIMENTADOR TRANS AUT PPAL DE TRPPAL CDRC Cometas</t>
  </si>
  <si>
    <t>18933</t>
  </si>
  <si>
    <t>2 No. 6 CUxHFFR-LSxAWG fases + 1 No. 8 CUxDesxAWG</t>
  </si>
  <si>
    <t>18905</t>
  </si>
  <si>
    <t>2X3 NO. 350 CUXHFFR-LSXAWG FASES + 2 NO. 350 CUXHF</t>
  </si>
  <si>
    <t>18918</t>
  </si>
  <si>
    <t>2X3 NO. 4/0 CUXHFFR-LSXAWG FASES + 2 NO. 4/0 CUXHF</t>
  </si>
  <si>
    <t>18921</t>
  </si>
  <si>
    <t>3 NO. 1/0 CUXHFFR-LSXAWG FASES + 1 NO. 1/0 CUXHFFR</t>
  </si>
  <si>
    <t>18932</t>
  </si>
  <si>
    <t>3 NO. 12 CUXHFFR-LSXAWG FASES + 1 NO. 12 CUXHFFR-L</t>
  </si>
  <si>
    <t>18924</t>
  </si>
  <si>
    <t>3 NO. 2 CUXHFFR-LSXAWG FASES + 1 NO. 2 CUXHFFR-LSX</t>
  </si>
  <si>
    <t>18912</t>
  </si>
  <si>
    <t>3 NO. 350 CUXHFFR-LSXAWG FASES + 1 NO. 350 CUXHFFR</t>
  </si>
  <si>
    <t>18928</t>
  </si>
  <si>
    <t>3 NO. 4 CUXHFFR-LSXAWG FASES + 1 NO. 4 CUXHFFR-LSX</t>
  </si>
  <si>
    <t>18929</t>
  </si>
  <si>
    <t>3 NO. 6 CU AWG FASES + 1 NO. 8 CU AWG</t>
  </si>
  <si>
    <t>18930</t>
  </si>
  <si>
    <t>3 NO. 8 CUXHFFR-LSXAWG FASES + 1 NO. 8 CUXHFFR-LSX</t>
  </si>
  <si>
    <t>18896</t>
  </si>
  <si>
    <t>4X3 NO. 400 CUXTHWNXAWG FASES + 4 NO. 400 CUXTHWN</t>
  </si>
  <si>
    <t>14772</t>
  </si>
  <si>
    <t>Abdominales adultos mayores (SUM + INST)</t>
  </si>
  <si>
    <t>MOBILIARIO</t>
  </si>
  <si>
    <t>14360</t>
  </si>
  <si>
    <t>ABDOMINALES ADULTOS/MAYORES-DISEÑ-IDRD(sumin)</t>
  </si>
  <si>
    <t>12789</t>
  </si>
  <si>
    <t>Abrazadera 1"  **</t>
  </si>
  <si>
    <t>08 Hidráulico</t>
  </si>
  <si>
    <t>12787</t>
  </si>
  <si>
    <t>Abrazadera 1/2" A 3/4"(Suministro+Instalación)</t>
  </si>
  <si>
    <t>12791</t>
  </si>
  <si>
    <t>Abrazadera 11/2"  **</t>
  </si>
  <si>
    <t>12790</t>
  </si>
  <si>
    <t>Abrazadera 11/4"  **</t>
  </si>
  <si>
    <t>15641</t>
  </si>
  <si>
    <t>Abrazadera 2"  industrial (Mantenimiento)</t>
  </si>
  <si>
    <t>20639</t>
  </si>
  <si>
    <t>ABRAZADERA 2" INDUSTRIAL (MANTENIMIENTO)</t>
  </si>
  <si>
    <t>CARPINTERIA METALICA</t>
  </si>
  <si>
    <t>15640</t>
  </si>
  <si>
    <t>Abrazadera 3"  industrial</t>
  </si>
  <si>
    <t>13104</t>
  </si>
  <si>
    <t>Abrazadera 3"(Sum+Inst).  **</t>
  </si>
  <si>
    <t>15642</t>
  </si>
  <si>
    <t>Abrazadera 4"  industrial</t>
  </si>
  <si>
    <t>15804</t>
  </si>
  <si>
    <t>ABRAZADERA 5/8" EN ACERO INOXIDABLE (Sumins+Inst)</t>
  </si>
  <si>
    <t>10742</t>
  </si>
  <si>
    <t>Abrazadera Bajante ALL  6" con pernos 1/2"  **</t>
  </si>
  <si>
    <t>10741</t>
  </si>
  <si>
    <t>Abrazadera Bajante ALL  6" con pernos 3/8"  **</t>
  </si>
  <si>
    <t>17316</t>
  </si>
  <si>
    <t>ABRAZADERA PERA AISLAMIENTO DIELÉC. 1 1/2"</t>
  </si>
  <si>
    <t>INSTALACIONES GAS</t>
  </si>
  <si>
    <t>17315</t>
  </si>
  <si>
    <t>ABRAZADERA PERA AISLAMIENTO DIELÉC. 1 1/4"</t>
  </si>
  <si>
    <t>17314</t>
  </si>
  <si>
    <t>ABRAZADERA PERA AISLAMIENTO DIELÉC. 1"</t>
  </si>
  <si>
    <t>17312</t>
  </si>
  <si>
    <t>ABRAZADERA PERA AISLAMIENTO DIELÉC. 1/2"</t>
  </si>
  <si>
    <t>17317</t>
  </si>
  <si>
    <t>ABRAZADERA PERA AISLAMIENTO DIELÉC. 2"</t>
  </si>
  <si>
    <t>17318</t>
  </si>
  <si>
    <t>ABRAZADERA PERA AISLAMIENTO DIELÉC. 3"</t>
  </si>
  <si>
    <t>17313</t>
  </si>
  <si>
    <t>ABRAZADERA PERA AISLAMIENTO DIELÉC. 3/4"</t>
  </si>
  <si>
    <t>16306</t>
  </si>
  <si>
    <t>ABRAZADERA TIPO PERA O TRAPECIO  3" ACERO NEGRO</t>
  </si>
  <si>
    <t>INSTALACIONES HIDRAULICA / SANITARIA / LATONERIA</t>
  </si>
  <si>
    <t>16305</t>
  </si>
  <si>
    <t>ABRAZADERA TIPO PERA O TRAPECIO  4" ACERO NEGRO</t>
  </si>
  <si>
    <t>19190</t>
  </si>
  <si>
    <t>ABRAZADERA TRAPECIO 2"(Inc Elem Fija) CEFE COMETAS</t>
  </si>
  <si>
    <t>19199</t>
  </si>
  <si>
    <t>ABRAZADERA TRAPECIO 3" (Inc Elem Fija)CEFE COMETAS</t>
  </si>
  <si>
    <t>19200</t>
  </si>
  <si>
    <t>ABRAZADERA TRAPECIO 4" (Inc Elem Fija)CEFE COMETAS</t>
  </si>
  <si>
    <t>19196</t>
  </si>
  <si>
    <t>ABRAZADERA TRAPECIO2-1/2"(IncElemFija)CEFE COMETAS</t>
  </si>
  <si>
    <t>16281</t>
  </si>
  <si>
    <t>Abrazadera Uacero inox.de 1/4"para Ø 1"+tuerca</t>
  </si>
  <si>
    <t>16282</t>
  </si>
  <si>
    <t>Abrazadera Uacero inox.de 1/4"para Ø 11/2"+tuerca</t>
  </si>
  <si>
    <t>16283</t>
  </si>
  <si>
    <t>Abrazadera Uacero inox.de 1/4"para Ø 11/4"+tuerca</t>
  </si>
  <si>
    <t>16284</t>
  </si>
  <si>
    <t>Abrazadera Uacero inox.de 5/16"para Ø 2"+tuerca</t>
  </si>
  <si>
    <t>16285</t>
  </si>
  <si>
    <t>Abrazadera Uacero inox.de 5/16"para Ø 3"+tuerca</t>
  </si>
  <si>
    <t>16394</t>
  </si>
  <si>
    <t>Abrazadera Uacero inox.de 5/16"para Ø 6"+tuerca</t>
  </si>
  <si>
    <t>19021</t>
  </si>
  <si>
    <t>AbrazaderaPera/Trapecio 6"CRDC - CometasSUM+INST</t>
  </si>
  <si>
    <t>PISCINAS</t>
  </si>
  <si>
    <t>17066</t>
  </si>
  <si>
    <t>ABRAZADERAS TIPO PERA 1 1/2"</t>
  </si>
  <si>
    <t>17065</t>
  </si>
  <si>
    <t>ABRAZADERAS TIPO PERA 1 1/4"</t>
  </si>
  <si>
    <t>17064</t>
  </si>
  <si>
    <t>ABRAZADERAS TIPO PERA 1"</t>
  </si>
  <si>
    <t>17059</t>
  </si>
  <si>
    <t>ABRAZADERAS TIPO PERA 1/2"</t>
  </si>
  <si>
    <t>17076</t>
  </si>
  <si>
    <t>ABRAZADERAS TIPO PERA 10"</t>
  </si>
  <si>
    <t>17071</t>
  </si>
  <si>
    <t>ABRAZADERAS TIPO PERA 2 1/2"</t>
  </si>
  <si>
    <t>17070</t>
  </si>
  <si>
    <t>ABRAZADERAS TIPO PERA 2"</t>
  </si>
  <si>
    <t>17072</t>
  </si>
  <si>
    <t>ABRAZADERAS TIPO PERA 3"</t>
  </si>
  <si>
    <t>17063</t>
  </si>
  <si>
    <t>ABRAZADERAS TIPO PERA 3/4"</t>
  </si>
  <si>
    <t>17073</t>
  </si>
  <si>
    <t>ABRAZADERAS TIPO PERA 4"</t>
  </si>
  <si>
    <t>17074</t>
  </si>
  <si>
    <t>ABRAZADERAS TIPO PERA 6"</t>
  </si>
  <si>
    <t>17075</t>
  </si>
  <si>
    <t>ABRAZADERAS TIPO PERA 8"</t>
  </si>
  <si>
    <t>11088</t>
  </si>
  <si>
    <t>Abujardado manual "abuzard" superficie  m2 **</t>
  </si>
  <si>
    <t>07 Acabados</t>
  </si>
  <si>
    <t>11378</t>
  </si>
  <si>
    <t>Abujardado manual "abuzard" superficie ml  **</t>
  </si>
  <si>
    <t>11379</t>
  </si>
  <si>
    <t>Abujardado mecanico "abuzard" superficie  m2 **</t>
  </si>
  <si>
    <t>11380</t>
  </si>
  <si>
    <t>Abujardado mecanico "abuzard" superficie ml  **</t>
  </si>
  <si>
    <t>14554</t>
  </si>
  <si>
    <t>Acabado en  meson+salpic en granito fundidoColiseo</t>
  </si>
  <si>
    <t>ENCHAPES, ACCESORIOS Y PAPELES</t>
  </si>
  <si>
    <t>18550</t>
  </si>
  <si>
    <t>Acabado esmaltado sobre placa de concreto estructu</t>
  </si>
  <si>
    <t>18342</t>
  </si>
  <si>
    <t>Acanto /Acanthus Mollis   en jardineras</t>
  </si>
  <si>
    <t>JARDINERIA  Y GRAMAS</t>
  </si>
  <si>
    <t>18315</t>
  </si>
  <si>
    <t>Acanto Planta Ornamental Sobre Cubierta Verde</t>
  </si>
  <si>
    <t>18259</t>
  </si>
  <si>
    <t>Acanto Planta Ornamental Talud exterior</t>
  </si>
  <si>
    <t>10047</t>
  </si>
  <si>
    <t>Acces bandeja tipo escalera(codo-reducc-T horiz)**</t>
  </si>
  <si>
    <t>CABLEADO ESTRUCTURADO</t>
  </si>
  <si>
    <t>19236</t>
  </si>
  <si>
    <t>Acces Point Inalambrico POE (Suministro+Instalación)</t>
  </si>
  <si>
    <t>10508</t>
  </si>
  <si>
    <t>Acceso Parq. Zon.Malla eslab. cal 10 IDRD h=2.5 **</t>
  </si>
  <si>
    <t>10 Mobiliario</t>
  </si>
  <si>
    <t>10607</t>
  </si>
  <si>
    <t>Acceso Zonal.Malla electrosol. h=2.0 L=6.16**</t>
  </si>
  <si>
    <t>16179</t>
  </si>
  <si>
    <t>Accesorio  polipropileno1 "Fusión (Sum+Inst)PN-16</t>
  </si>
  <si>
    <t>19284</t>
  </si>
  <si>
    <t>ACCESORIO ACERO GALV SCH-40 - Ø1" CDRC Cometas</t>
  </si>
  <si>
    <t>17304</t>
  </si>
  <si>
    <t>ACCESORIO ACERO GALVANIZADO 1 1/2"</t>
  </si>
  <si>
    <t>17302</t>
  </si>
  <si>
    <t>ACCESORIO ACERO GALVANIZADO 1 1/4"</t>
  </si>
  <si>
    <t>17300</t>
  </si>
  <si>
    <t>ACCESORIO ACERO GALVANIZADO 1"</t>
  </si>
  <si>
    <t>17295</t>
  </si>
  <si>
    <t>ACCESORIO ACERO GALVANIZADO 1/2"</t>
  </si>
  <si>
    <t>17306</t>
  </si>
  <si>
    <t>ACCESORIO ACERO GALVANIZADO 2"</t>
  </si>
  <si>
    <t>17308</t>
  </si>
  <si>
    <t>ACCESORIO ACERO GALVANIZADO 3"</t>
  </si>
  <si>
    <t>17297</t>
  </si>
  <si>
    <t>ACCESORIO ACERO GALVANIZADO 3/4"</t>
  </si>
  <si>
    <t>17861</t>
  </si>
  <si>
    <t>ACCESORIO ACERO INOXIDABLE ROSCAR 1 1/2"</t>
  </si>
  <si>
    <t>17094</t>
  </si>
  <si>
    <t>ACCESORIO ACERO INOXIDABLE ROSCAR 2"</t>
  </si>
  <si>
    <t>17864</t>
  </si>
  <si>
    <t>ACCESORIO ACERO INOXIDABLE ROSCAR 3"</t>
  </si>
  <si>
    <t>17099</t>
  </si>
  <si>
    <t>ACCESORIO ACERO INOXIDABLE ROSCAR 4"</t>
  </si>
  <si>
    <t>16186</t>
  </si>
  <si>
    <t>Accesorio de polipropileno 1/2" Fusión (Sum+Ins)</t>
  </si>
  <si>
    <t>16322</t>
  </si>
  <si>
    <t>ACCESORIO DUCTIL RANURADO 1 1/2" - (sum+inst)</t>
  </si>
  <si>
    <t>INSTALACIONES REDES INCENDIO</t>
  </si>
  <si>
    <t>16326</t>
  </si>
  <si>
    <t>ACCESORIO DUCTIL RANURADO 2  ½" - (sum+inst)</t>
  </si>
  <si>
    <t>16324</t>
  </si>
  <si>
    <t>ACCESORIO DUCTIL RANURADO 2" - (sum+inst)</t>
  </si>
  <si>
    <t>16339</t>
  </si>
  <si>
    <t>ACCESORIO DUCTIL RANURADO 3" - (sum+inst)</t>
  </si>
  <si>
    <t>16327</t>
  </si>
  <si>
    <t>ACCESORIO DUCTIL RANURADO 4" - (sum+inst)</t>
  </si>
  <si>
    <t>16330</t>
  </si>
  <si>
    <t>ACCESORIO DUCTIL RANURADO 6" - (sum+inst)</t>
  </si>
  <si>
    <t>17201</t>
  </si>
  <si>
    <t>ACCESORIO DUCTIL RANURADO 8" - (sum+inst)</t>
  </si>
  <si>
    <t>16986</t>
  </si>
  <si>
    <t>ACCESORIO HIERRO FUNDIDO 2"</t>
  </si>
  <si>
    <t>17009</t>
  </si>
  <si>
    <t>ACCESORIO HIERRO FUNDIDO 3"</t>
  </si>
  <si>
    <t>17018</t>
  </si>
  <si>
    <t>ACCESORIO HIERRO FUNDIDO 4"</t>
  </si>
  <si>
    <t>18650</t>
  </si>
  <si>
    <t>ACCESORIO POLIETILENO</t>
  </si>
  <si>
    <t>16379</t>
  </si>
  <si>
    <t>Accesorio polipropileno 2"Fusión(Sum+Inst)PN-16</t>
  </si>
  <si>
    <t>16181</t>
  </si>
  <si>
    <t>Accesorio polipropileno 3/4"Fusión (Sum+Inst)PN-16</t>
  </si>
  <si>
    <t>16405</t>
  </si>
  <si>
    <t>Accesorio polipropileno 4"Fusión(Sum+Inst)PN-16</t>
  </si>
  <si>
    <t>16175</t>
  </si>
  <si>
    <t>Accesorio polipropileno1 1/2"Fusión(Sum+Inst)PN-16</t>
  </si>
  <si>
    <t>16177</t>
  </si>
  <si>
    <t>Accesorio polipropileno1 1/4"Fusión(Sum+Ins)PN-16</t>
  </si>
  <si>
    <t>17842</t>
  </si>
  <si>
    <t>ACCESORIO PVC-P 1 1/4"</t>
  </si>
  <si>
    <t>17840</t>
  </si>
  <si>
    <t>ACCESORIO PVC-P 1"</t>
  </si>
  <si>
    <t>16893</t>
  </si>
  <si>
    <t>ACCESORIO PVC-P SCH-80 2 1/2"</t>
  </si>
  <si>
    <t>16880</t>
  </si>
  <si>
    <t>ACCESORIO PVC-P SCH-80 2"</t>
  </si>
  <si>
    <t>16896</t>
  </si>
  <si>
    <t>ACCESORIO PVC-P SCH-80 3"</t>
  </si>
  <si>
    <t>16899</t>
  </si>
  <si>
    <t>ACCESORIO PVC-P SCH-80 4"</t>
  </si>
  <si>
    <t>17843</t>
  </si>
  <si>
    <t>16902</t>
  </si>
  <si>
    <t>ACCESORIO PVC-P SCH-80 6"</t>
  </si>
  <si>
    <t>17826</t>
  </si>
  <si>
    <t>ACCESORIO PVC-S 10"</t>
  </si>
  <si>
    <t>17847</t>
  </si>
  <si>
    <t>18774</t>
  </si>
  <si>
    <t>17047</t>
  </si>
  <si>
    <t>ACCESORIO PVC-S 8"</t>
  </si>
  <si>
    <t>17846</t>
  </si>
  <si>
    <t>19147</t>
  </si>
  <si>
    <t>ACCESORIOS ACERO AL CARBON- Ø 6"</t>
  </si>
  <si>
    <t>15091</t>
  </si>
  <si>
    <t>ACCESORIOS ACERO AL CARBON- Ø2-1/2"</t>
  </si>
  <si>
    <t>16387</t>
  </si>
  <si>
    <t>ACCESORIOS ACERO GALVANIZADO-  Ø1"</t>
  </si>
  <si>
    <t>16384</t>
  </si>
  <si>
    <t>ACCESORIOS ACERO GALVANIZADO-  Ø2"</t>
  </si>
  <si>
    <t>16191</t>
  </si>
  <si>
    <t>ACCESORIOS ACERO GALVANIZADO-  Ø3"</t>
  </si>
  <si>
    <t>16184</t>
  </si>
  <si>
    <t>ACCESORIOS ACERO GALVANIZADO-  Ø4"</t>
  </si>
  <si>
    <t>19161</t>
  </si>
  <si>
    <t>ACCESORIOS C900 4" Codos RED INCENDIOS CEFE COMETA</t>
  </si>
  <si>
    <t>12777</t>
  </si>
  <si>
    <t>ACCESORIOS CPVC  Ø 1"**</t>
  </si>
  <si>
    <t>13107</t>
  </si>
  <si>
    <t>ACCESORIOS CPVC  Ø 1/2"**</t>
  </si>
  <si>
    <t>13710</t>
  </si>
  <si>
    <t>Accesorios CPVC (agua caliente) 1 1/2"     **</t>
  </si>
  <si>
    <t>13716</t>
  </si>
  <si>
    <t>Accesorios CPVC (agua caliente) 2"     **</t>
  </si>
  <si>
    <t>14523</t>
  </si>
  <si>
    <t>Accesorios CPVC (agua caliente) 3/4" (Sum+inst)</t>
  </si>
  <si>
    <t>16492</t>
  </si>
  <si>
    <t>Accesorios CPVC Ø 1 "</t>
  </si>
  <si>
    <t>16490</t>
  </si>
  <si>
    <t>Accesorios CPVC Ø 1 1/2"</t>
  </si>
  <si>
    <t>16491</t>
  </si>
  <si>
    <t>Accesorios CPVC Ø 1 1/4"</t>
  </si>
  <si>
    <t>16494</t>
  </si>
  <si>
    <t>Accesorios CPVC Ø 1/2 "</t>
  </si>
  <si>
    <t>16487</t>
  </si>
  <si>
    <t>Accesorios CPVC Ø 2 1/2"</t>
  </si>
  <si>
    <t>16489</t>
  </si>
  <si>
    <t>Accesorios CPVC Ø 2"</t>
  </si>
  <si>
    <t>16493</t>
  </si>
  <si>
    <t>Accesorios CPVC Ø 3/4 "</t>
  </si>
  <si>
    <t>17517</t>
  </si>
  <si>
    <t>ACCESORIOS DE SUJECION, GRAPAS Y UNIONES</t>
  </si>
  <si>
    <t>16501</t>
  </si>
  <si>
    <t>ACCESORIOS EN COBRE Ø 1 1/2 " (Sum+Inst)</t>
  </si>
  <si>
    <t>16502</t>
  </si>
  <si>
    <t>ACCESORIOS EN COBRE Ø 1 1/4 " (Sum+Inst)</t>
  </si>
  <si>
    <t>19312</t>
  </si>
  <si>
    <t>ACCESORIOS EN COBRE Ø 7/8" 90º  CRDC-COMETAS</t>
  </si>
  <si>
    <t>18807</t>
  </si>
  <si>
    <t>ACCESORIOS EN COBRE Ø1</t>
  </si>
  <si>
    <t>16414</t>
  </si>
  <si>
    <t>ACCESORIOS EN COBRE Ø1 "(REFORZ-UDS)(Sum+Inst)</t>
  </si>
  <si>
    <t>16562</t>
  </si>
  <si>
    <t>ACCESORIOS EN COBRE Ø1 "(Sum+Inst)</t>
  </si>
  <si>
    <t>16504</t>
  </si>
  <si>
    <t>ACCESORIOS EN COBRE Ø1/2 " (Sum+Inst)</t>
  </si>
  <si>
    <t>19305</t>
  </si>
  <si>
    <t>ACCESORIOS EN COBRE Ø1/4" 90º  CRDC-COMETAS</t>
  </si>
  <si>
    <t>16412</t>
  </si>
  <si>
    <t>ACCESORIOS EN COBRE Ø2 "-(REFORZ-UDS) (Sum+Inst)</t>
  </si>
  <si>
    <t>16561</t>
  </si>
  <si>
    <t>ACCESORIOS EN COBRE Ø2 "(Sum+Inst)</t>
  </si>
  <si>
    <t>17824</t>
  </si>
  <si>
    <t>ACCESORIOS EN COBRE Ø2 1/2"</t>
  </si>
  <si>
    <t>16410</t>
  </si>
  <si>
    <t>ACCESORIOS EN COBRE Ø2 1/2"-(REFORZ.-UDS) Sum+Inst</t>
  </si>
  <si>
    <t>16503</t>
  </si>
  <si>
    <t>ACCESORIOS EN COBRE Ø3/4 " (Sum+Inst)</t>
  </si>
  <si>
    <t>19308</t>
  </si>
  <si>
    <t>ACCESORIOS EN COBRE Ø3/8" 90º  CRDC-COMETAS</t>
  </si>
  <si>
    <t>19310</t>
  </si>
  <si>
    <t>ACCESORIOS EN COBRE Ø5/8" 90º  CRDC-COMETAS</t>
  </si>
  <si>
    <t>00807</t>
  </si>
  <si>
    <t>ACCESORIOS GRES 8"</t>
  </si>
  <si>
    <t>REDES SERVICIOS Y DESAGüES</t>
  </si>
  <si>
    <t>11071</t>
  </si>
  <si>
    <t>accesorios HG 1 1/2" **</t>
  </si>
  <si>
    <t>11073</t>
  </si>
  <si>
    <t>accesorios HG 1/2" **</t>
  </si>
  <si>
    <t>10964</t>
  </si>
  <si>
    <t>accesorios HG 2"     **</t>
  </si>
  <si>
    <t>10965</t>
  </si>
  <si>
    <t>accesorios HG 3"     **</t>
  </si>
  <si>
    <t>18772</t>
  </si>
  <si>
    <t>ACCESORIOS PP DESAGUES 4"</t>
  </si>
  <si>
    <t>11072</t>
  </si>
  <si>
    <t>Accesorios PVC agua caliente 3/4 "     **</t>
  </si>
  <si>
    <t>10599</t>
  </si>
  <si>
    <t>Accesorios PVC S  ( 3")      **</t>
  </si>
  <si>
    <t>10601</t>
  </si>
  <si>
    <t>Accesorios PVC S  ( 4")      **</t>
  </si>
  <si>
    <t>10645</t>
  </si>
  <si>
    <t>Accesorios PVC S  ( 6")      **</t>
  </si>
  <si>
    <t>19194</t>
  </si>
  <si>
    <t>Accesorios PVC S  ( 8") Cefe Cometas (Suministro e instalación)</t>
  </si>
  <si>
    <t>19885</t>
  </si>
  <si>
    <t>Accesorios PVC S  ( 8")Codo o unión Cefe Cometas</t>
  </si>
  <si>
    <t>11062</t>
  </si>
  <si>
    <t>Accesorios PVC S  (2")      **</t>
  </si>
  <si>
    <t>12747</t>
  </si>
  <si>
    <t>Accesorios PVC S ( 3") EST. TECHO**</t>
  </si>
  <si>
    <t>13120</t>
  </si>
  <si>
    <t>Accesorios PVC.P 1 1/4"     **</t>
  </si>
  <si>
    <t>10587</t>
  </si>
  <si>
    <t>Accesorios PVC.P 1/2 "     **</t>
  </si>
  <si>
    <t>10586</t>
  </si>
  <si>
    <t>Accesorios PVC.P 3/4 "     **</t>
  </si>
  <si>
    <t>10585</t>
  </si>
  <si>
    <t>Accesorios PVC.P Ø 1" (Sumin + Instalación)</t>
  </si>
  <si>
    <t>15853</t>
  </si>
  <si>
    <t>Accesorios PVC.P Ø 1"(Desmonte+Sumin+Instalación)</t>
  </si>
  <si>
    <t>18615</t>
  </si>
  <si>
    <t>Accesorios PVC.P Ø 10" (Sum + Instalación)</t>
  </si>
  <si>
    <t>11060</t>
  </si>
  <si>
    <t>Accesorios PVC.P Ø 2 1/2" (Sum + Instalación)</t>
  </si>
  <si>
    <t>15857</t>
  </si>
  <si>
    <t>Accesorios PVC.P Ø 2 1/2"(Desmonte+Sum+Instalación</t>
  </si>
  <si>
    <t>15856</t>
  </si>
  <si>
    <t>Accesorios PVC.P Ø 2" (Desmonte+Sum+Instalación)</t>
  </si>
  <si>
    <t>10582</t>
  </si>
  <si>
    <t>Accesorios PVC.P Ø 2" (Sum + Instalación)</t>
  </si>
  <si>
    <t>15858</t>
  </si>
  <si>
    <t>Accesorios PVC.P Ø 3" (Desmonte+Sum+Inst) mantenim</t>
  </si>
  <si>
    <t>10581</t>
  </si>
  <si>
    <t>Accesorios PVC.P Ø 3" (Sum + Instalación)</t>
  </si>
  <si>
    <t>19264</t>
  </si>
  <si>
    <t>Accesorios PVC.P Ø 3" CDRC Cometas</t>
  </si>
  <si>
    <t>19141</t>
  </si>
  <si>
    <t>Accesorios PVC.P Ø 3" y 8" (Instalación) CEFE COMETAS</t>
  </si>
  <si>
    <t>15859</t>
  </si>
  <si>
    <t>Accesorios PVC.P Ø 4" (Desmonte+Sum+Instalación)</t>
  </si>
  <si>
    <t>11063</t>
  </si>
  <si>
    <t>Accesorios PVC.P Ø 4" (Sum + Instalación)</t>
  </si>
  <si>
    <t>15860</t>
  </si>
  <si>
    <t>Accesorios PVC.P Ø 6" (Desmonte+Sum+Instalación)</t>
  </si>
  <si>
    <t>15840</t>
  </si>
  <si>
    <t>Accesorios PVC.P Ø 6" (Sum + Instalación)</t>
  </si>
  <si>
    <t>18535</t>
  </si>
  <si>
    <t>Accesorios PVC.P Ø 8" (Sum + Instalación)</t>
  </si>
  <si>
    <t>15855</t>
  </si>
  <si>
    <t>Accesorios PVC.P Ø1 1/2"(Desmonte+Sum+Instalación)</t>
  </si>
  <si>
    <t>10584</t>
  </si>
  <si>
    <t>Accesorios PVC.P Ø1 1/2"(Sum + Instalación)</t>
  </si>
  <si>
    <t>10583</t>
  </si>
  <si>
    <t>Accesorios PVC.P Ø1 1/4" (Sum + Instalación)</t>
  </si>
  <si>
    <t>15854</t>
  </si>
  <si>
    <t>Accesorios PVC.P Ø1 1/4"(Desmonte+Sum+Instalación)</t>
  </si>
  <si>
    <t>19007</t>
  </si>
  <si>
    <t>AccPiscina-SalidModelo Cruzado CRDC-CometasSUM+INS</t>
  </si>
  <si>
    <t>16318</t>
  </si>
  <si>
    <t>ACERO CARBON ROSCAR 1" - ACCESORIOS (sum+inst)</t>
  </si>
  <si>
    <t>16320</t>
  </si>
  <si>
    <t>ACERO CARBON ROSCAR 1¼" - ACCESORIOS (sum+inst)</t>
  </si>
  <si>
    <t>15245</t>
  </si>
  <si>
    <t>ACERO DE PREESFUERZO VIGAS POSTENZADAS - CEFE COMETA</t>
  </si>
  <si>
    <t>ESTRUCTURA</t>
  </si>
  <si>
    <t>11774</t>
  </si>
  <si>
    <t>ACERO DE REFUERZO 60000 **</t>
  </si>
  <si>
    <t>CIMENTACION Y ESTRUCTURA</t>
  </si>
  <si>
    <t>11772</t>
  </si>
  <si>
    <t>Acero Estruct. ASTM A-572 Estruct.Metal.Cubierta*</t>
  </si>
  <si>
    <t>ESTRUCTURA METALICA</t>
  </si>
  <si>
    <t>11270</t>
  </si>
  <si>
    <t>Acero Estruct.Portico(Est.compleja) +PintUretano**</t>
  </si>
  <si>
    <t>13002</t>
  </si>
  <si>
    <t>Acero estructural rampas, skate **</t>
  </si>
  <si>
    <t>10333</t>
  </si>
  <si>
    <t>AceroEstruc cub Tubo curva +pint alquidica**</t>
  </si>
  <si>
    <t>10204</t>
  </si>
  <si>
    <t>AceroEstructural (portico)Compleja+pintEsmaAlquid*</t>
  </si>
  <si>
    <t>10111</t>
  </si>
  <si>
    <t>AceroEstructural (portico)Sencillo. inc pint esmal</t>
  </si>
  <si>
    <t>13823</t>
  </si>
  <si>
    <t>AceroEstructural (portico)Sencillo.+ pint CAMPIN</t>
  </si>
  <si>
    <t>10205</t>
  </si>
  <si>
    <t>AceroEstructural (sencillo) +pint esmal y antic. Compejo Acuatico porticos metali **</t>
  </si>
  <si>
    <t>11564</t>
  </si>
  <si>
    <t>AceroEstructural Compleja +pint esma interiores**</t>
  </si>
  <si>
    <t>15159</t>
  </si>
  <si>
    <t>Acodalado con andamio para mamposteria hmax=9m  **</t>
  </si>
  <si>
    <t>03 Preliminares</t>
  </si>
  <si>
    <t>14507</t>
  </si>
  <si>
    <t>Acometida 2#12 + 1#12T</t>
  </si>
  <si>
    <t>12152</t>
  </si>
  <si>
    <t>Acometida 2#4 + 1#4T</t>
  </si>
  <si>
    <t>09 Eléctricas</t>
  </si>
  <si>
    <t>12233</t>
  </si>
  <si>
    <t>Acometida 2(3#4/0+1#3/0)+1#2/0</t>
  </si>
  <si>
    <t>12232</t>
  </si>
  <si>
    <t>Acometida 2(3#4/0+1#3/0)+1#2/0 en 2 DE 2"</t>
  </si>
  <si>
    <t>16216</t>
  </si>
  <si>
    <t>Acometida 3#1/0 + 1#1/0 + 1#2</t>
  </si>
  <si>
    <t>15677</t>
  </si>
  <si>
    <t>Acometida 3#1/0 + 1#1/0 + 1#4T</t>
  </si>
  <si>
    <t>15676</t>
  </si>
  <si>
    <t>Acometida 3#1/0 + 1#1/0 + 1#6T</t>
  </si>
  <si>
    <t>15431</t>
  </si>
  <si>
    <t>Acometida 3#1/0 +1#2</t>
  </si>
  <si>
    <t>15432</t>
  </si>
  <si>
    <t>Acometida 3#1/0 +1#2 +1#4</t>
  </si>
  <si>
    <t>11629</t>
  </si>
  <si>
    <t>Acometida 3#1/0 +1#8 + 1#8T</t>
  </si>
  <si>
    <t>00527</t>
  </si>
  <si>
    <t>Acometida 3#10 + 1#12 en 3/4</t>
  </si>
  <si>
    <t>15434</t>
  </si>
  <si>
    <t>Acometida 3#10 + 1#12T</t>
  </si>
  <si>
    <t>14515</t>
  </si>
  <si>
    <t>Acometida 3#10+1#12T</t>
  </si>
  <si>
    <t>14516</t>
  </si>
  <si>
    <t>Acometida 3#10+1#2T</t>
  </si>
  <si>
    <t>14508</t>
  </si>
  <si>
    <t>Acometida 3#12+1#12T</t>
  </si>
  <si>
    <t>14934</t>
  </si>
  <si>
    <t>Acometida 3#2 + 1#2 + 1#6 (Inc.retiro acomt exis)</t>
  </si>
  <si>
    <t>14671</t>
  </si>
  <si>
    <t>Acometida 3#2 + 1#4 + 1#4T</t>
  </si>
  <si>
    <t>13585</t>
  </si>
  <si>
    <t>Acometida 3#2 + 1#4 + 1#6</t>
  </si>
  <si>
    <t>01005</t>
  </si>
  <si>
    <t>Acometida 3#2 +1#1/0 en 2"</t>
  </si>
  <si>
    <t>11713</t>
  </si>
  <si>
    <t>Acometida 3#2 +1#4</t>
  </si>
  <si>
    <t>11631</t>
  </si>
  <si>
    <t>Acometida 3#2 +1#8 + 1#8T</t>
  </si>
  <si>
    <t>20789</t>
  </si>
  <si>
    <t>Acometida 3#350 MCM +1#2/0 AWC Aluminio</t>
  </si>
  <si>
    <t>11637</t>
  </si>
  <si>
    <t>Acometida 3#350MCM +1#250MCM</t>
  </si>
  <si>
    <t>11714</t>
  </si>
  <si>
    <t>Acometida 3#4</t>
  </si>
  <si>
    <t>13889</t>
  </si>
  <si>
    <t>Acometida 3#4 +1#6 + 1#8T en PVC2"</t>
  </si>
  <si>
    <t>11632</t>
  </si>
  <si>
    <t>Acometida 3#4 +1#8 + 1#8T</t>
  </si>
  <si>
    <t>14121</t>
  </si>
  <si>
    <t>Acometida 3#4 Aluminio Aislado</t>
  </si>
  <si>
    <t>16212</t>
  </si>
  <si>
    <t>Acometida 3#4/0 + 1#4/0 + 1#2</t>
  </si>
  <si>
    <t>11634</t>
  </si>
  <si>
    <t>Acometida 3#4/0 +1#2/0</t>
  </si>
  <si>
    <t>14659</t>
  </si>
  <si>
    <t>Acometida 3#4+1#6+1#6T</t>
  </si>
  <si>
    <t>13586</t>
  </si>
  <si>
    <t>Acometida 3#4+1#6+1#8</t>
  </si>
  <si>
    <t>20701</t>
  </si>
  <si>
    <t>ACOMETIDA 3#6 + 1#6 ALUMINIO THWN</t>
  </si>
  <si>
    <t>14935</t>
  </si>
  <si>
    <t>Acometida 3#6 +1#6 +1#8 Incluye terminales</t>
  </si>
  <si>
    <t>16509</t>
  </si>
  <si>
    <t>Acometida 3#6+1#6+1#6T</t>
  </si>
  <si>
    <t>13587</t>
  </si>
  <si>
    <t>Acometida 3#6+1#8+1#10</t>
  </si>
  <si>
    <t>14668</t>
  </si>
  <si>
    <t>Acometida 3#6+1#8+1#8T</t>
  </si>
  <si>
    <t>00529</t>
  </si>
  <si>
    <t>Acometida 3#8 + 10 en 1 ½"</t>
  </si>
  <si>
    <t>10747</t>
  </si>
  <si>
    <t>Acometida 3#8 +10 + 10T en 3/4"</t>
  </si>
  <si>
    <t>14654</t>
  </si>
  <si>
    <t>Acometida 3#8+1#10+1#10T</t>
  </si>
  <si>
    <t>16773</t>
  </si>
  <si>
    <t>Acometida 3#8+1#8+1#10</t>
  </si>
  <si>
    <t>20790</t>
  </si>
  <si>
    <t>Acometida 3(3#350 MCM )+1#2/0 AWC Aluminio</t>
  </si>
  <si>
    <t>15433</t>
  </si>
  <si>
    <t>Acometida 4#10 + 1#12T</t>
  </si>
  <si>
    <t>01006</t>
  </si>
  <si>
    <t>Acometida 4#12 en 3/4</t>
  </si>
  <si>
    <t>12234</t>
  </si>
  <si>
    <t>Acometida 7X250 KCM + 1X2T</t>
  </si>
  <si>
    <t>00525</t>
  </si>
  <si>
    <t>Acometida Aerea 10 MT/CN</t>
  </si>
  <si>
    <t>00526</t>
  </si>
  <si>
    <t>Acometida Aerea 10 MT/PVC</t>
  </si>
  <si>
    <t>11960</t>
  </si>
  <si>
    <t>Acometida BT 3#2/0+1#1/0+1#4T EN 3 EMT</t>
  </si>
  <si>
    <t>11959</t>
  </si>
  <si>
    <t>Acometida BT 3#250MCM+1#4/0+1#2T</t>
  </si>
  <si>
    <t>09006</t>
  </si>
  <si>
    <t>Acometida BT 3#250MCM+1#4/0+1#2T AWG Font NO USAR</t>
  </si>
  <si>
    <t>15324</t>
  </si>
  <si>
    <t>Acometida BT 3#300MCM+1#4/0+1#2T</t>
  </si>
  <si>
    <t>11958</t>
  </si>
  <si>
    <t>Acometida BT 3#4/0+1#2/0+1#2T</t>
  </si>
  <si>
    <t>09005</t>
  </si>
  <si>
    <t>Acometida BT 3#4/0+1#2/0+1#2T AWG Fontanar NO USAR</t>
  </si>
  <si>
    <t>10626-1</t>
  </si>
  <si>
    <t>ACOMETIDA BT 3X2 ALUMINIO</t>
  </si>
  <si>
    <t>15675</t>
  </si>
  <si>
    <t>Acometida BT en Aluminio 3#1/0 +1#1/0</t>
  </si>
  <si>
    <t>15673</t>
  </si>
  <si>
    <t>Acometida BT en Aluminio 3#2 +1#2</t>
  </si>
  <si>
    <t>16774</t>
  </si>
  <si>
    <t>Acometida BT en Aluminio 3#2 +1#2  SERIE 8.000</t>
  </si>
  <si>
    <t>15671</t>
  </si>
  <si>
    <t>Acometida BT en Aluminio 3#4 +1#4</t>
  </si>
  <si>
    <t>15301</t>
  </si>
  <si>
    <t>Acometida cable AL 2#4 AWG THHN AP</t>
  </si>
  <si>
    <t>16716</t>
  </si>
  <si>
    <t>Acometida Cable Aluminio 25mm2(Transf. a  Equipo)</t>
  </si>
  <si>
    <t>16301</t>
  </si>
  <si>
    <t>Acometida Cable Multifilar #6</t>
  </si>
  <si>
    <t>18010</t>
  </si>
  <si>
    <t>ACOMETIDA CONTROL REFRIGERANTE VARIABLE</t>
  </si>
  <si>
    <t>15732</t>
  </si>
  <si>
    <t>Acometida de MT. Transformador, alumbrado publico</t>
  </si>
  <si>
    <t>19006</t>
  </si>
  <si>
    <t>ACOMETIDA ELECTRICA POTENCIA CONTROL CEFE COMETAS</t>
  </si>
  <si>
    <t>11638</t>
  </si>
  <si>
    <t>Acometida en  3Nº6 +1 Nº 8 + 1 Nº 8 T</t>
  </si>
  <si>
    <t>16805</t>
  </si>
  <si>
    <t>13890</t>
  </si>
  <si>
    <t>Acometida en  3Nº6 +1 Nº 8 + 1 Nº 8 T**</t>
  </si>
  <si>
    <t>15200</t>
  </si>
  <si>
    <t>Acometida en  3Nº8 +1 Nº 8 + 1 Nº 10 T</t>
  </si>
  <si>
    <t>12238</t>
  </si>
  <si>
    <t>Acometida en  3Nº8 +1 Nº 8 + 1 Nº 8 T</t>
  </si>
  <si>
    <t>16507</t>
  </si>
  <si>
    <t>Acometida en  3Nº8 +1 Nº 8 T</t>
  </si>
  <si>
    <t>13103</t>
  </si>
  <si>
    <t>Acometida en  4Nº6  Tubería EMTØ1"**</t>
  </si>
  <si>
    <t>11633</t>
  </si>
  <si>
    <t>Acometida en  Cable Cobre 2 Nº10</t>
  </si>
  <si>
    <t>13181</t>
  </si>
  <si>
    <t>Acometida en  CablE Cobre 2 Nº10  + 1N°10</t>
  </si>
  <si>
    <t>11715</t>
  </si>
  <si>
    <t>Acometida en 2 Nº4</t>
  </si>
  <si>
    <t>13052</t>
  </si>
  <si>
    <t>Acometida en 2 Nº4 Aluminio Aislado</t>
  </si>
  <si>
    <t>15203</t>
  </si>
  <si>
    <t>Acometida en 3N°10 + 1N°10 + 1N°10 T</t>
  </si>
  <si>
    <t>15198</t>
  </si>
  <si>
    <t>Acometida en 3N°2 + 1N°2 + 1N° 4 T</t>
  </si>
  <si>
    <t>15199</t>
  </si>
  <si>
    <t>Acometida en 3N°2 + 1N°2 + 1N°8 T</t>
  </si>
  <si>
    <t>14936</t>
  </si>
  <si>
    <t>Acometida en 3Nº8 +1 Nº8+1Nº10(Inc.Terminales)</t>
  </si>
  <si>
    <t>17541</t>
  </si>
  <si>
    <t>ACOMETIDA EN B.T. DESDE TGD 1</t>
  </si>
  <si>
    <t>17551</t>
  </si>
  <si>
    <t>ACOMETIDA EN B.T. DESDE TGD 1 HASTA TGD2</t>
  </si>
  <si>
    <t>17542</t>
  </si>
  <si>
    <t>ACOMETIDA EN B.T. DESDE TGD 1 TRANS.SEC  150 KVA</t>
  </si>
  <si>
    <t>17554</t>
  </si>
  <si>
    <t>ACOMETIDA EN B.T. DESDE TGD 1 Y TGD 2 3X6+1X4+1X8T</t>
  </si>
  <si>
    <t>17552</t>
  </si>
  <si>
    <t>ACOMETIDA EN B.T. DESDE TGD 1 Y TGD 2+TABLEROS</t>
  </si>
  <si>
    <t>17555</t>
  </si>
  <si>
    <t>ACOMETIDA EN B.T. TABLERO PRINC. DE PISCINAS OLIMP</t>
  </si>
  <si>
    <t>17557</t>
  </si>
  <si>
    <t>ACOMETIDA EN B.T. TABLERO PRINC. DE PISCINAS RECRE</t>
  </si>
  <si>
    <t>17560</t>
  </si>
  <si>
    <t>ACOMETIDA EN B.T. TGD 1 AIRE ACONDICIONADO</t>
  </si>
  <si>
    <t>17559</t>
  </si>
  <si>
    <t>ACOMETIDA EN B.T. TGD1 BOMBA SUMINISTRO Y EYECTORA</t>
  </si>
  <si>
    <t>17543</t>
  </si>
  <si>
    <t>ACOMETIDA EN B.T. TRANS. SECO BAJA-BAJA DE 150 KVA</t>
  </si>
  <si>
    <t>17558</t>
  </si>
  <si>
    <t>ACOMETIDA EN B.T.DESDE TGD 13X2+1X1/0+1X2T Cu LSZH</t>
  </si>
  <si>
    <t>16689</t>
  </si>
  <si>
    <t>Acometida en Cable Alum.  3Nº4/0 +1 Nº4/0 THHN</t>
  </si>
  <si>
    <t>20815</t>
  </si>
  <si>
    <t xml:space="preserve">ACOMETIDA EN CABLE ALUMINIO 3#4 + 1#4 AWG 600V    </t>
  </si>
  <si>
    <t>16686</t>
  </si>
  <si>
    <t>Acometida en Cobre en 3Nº2/0 +1 Nº 4 THHN</t>
  </si>
  <si>
    <t>00425</t>
  </si>
  <si>
    <t>ACOMETIDA Galv. 1/2" 5 M.</t>
  </si>
  <si>
    <t>00711</t>
  </si>
  <si>
    <t>ACOMETIDA GAS UNIFAMILIAR</t>
  </si>
  <si>
    <t>17544</t>
  </si>
  <si>
    <t>ACOMETIDA GENERAL DE B.T. DESDE BORNES DEL TRANSF.</t>
  </si>
  <si>
    <t>17545</t>
  </si>
  <si>
    <t>ACOMETIDA GENERAL DE B.T.BORNE + TRANSFERENCIA BCI</t>
  </si>
  <si>
    <t>19366</t>
  </si>
  <si>
    <t>Acometida HFFRLS 2x(3x250F+1x250N)+1x2T+tub IMC 4"</t>
  </si>
  <si>
    <t>13100</t>
  </si>
  <si>
    <t>ACOMETIDA INTERNET TUB.PVC CONDUIT 1"(sum+inst)</t>
  </si>
  <si>
    <t>11834</t>
  </si>
  <si>
    <t>Acometida luminarias alambre Cu  3Nº12 AWG THHN</t>
  </si>
  <si>
    <t>11835</t>
  </si>
  <si>
    <t>Acometida luminarias de torres cable Al  Nº6 AWG</t>
  </si>
  <si>
    <t>12343</t>
  </si>
  <si>
    <t>Acometida Parcial teléfono de 3/4"</t>
  </si>
  <si>
    <t>00426</t>
  </si>
  <si>
    <t>ACOMETIDA PVC   1/2" 5 M.</t>
  </si>
  <si>
    <t>00427</t>
  </si>
  <si>
    <t>ACOMETIDA PVC   3/4" 5 M.</t>
  </si>
  <si>
    <t>11102</t>
  </si>
  <si>
    <t>ACOMETIDA PVC   alcantarillado **.</t>
  </si>
  <si>
    <t>10624</t>
  </si>
  <si>
    <t>Acometida PVC.P 2 1/2"  **</t>
  </si>
  <si>
    <t>10588</t>
  </si>
  <si>
    <t>Acometida PVC.P 3"  **</t>
  </si>
  <si>
    <t>19342</t>
  </si>
  <si>
    <t>ACOMETIDA PVCP 1" RDE 21 CEFE COMETAS</t>
  </si>
  <si>
    <t>12359</t>
  </si>
  <si>
    <t>Acometida Subterranea Cable Alum.  3Nº4/0 +1 Nº1/0</t>
  </si>
  <si>
    <t>11844</t>
  </si>
  <si>
    <t>ACOMETIDA TELEFÓNICA Cable telefónico 10 pares sub</t>
  </si>
  <si>
    <t>11825</t>
  </si>
  <si>
    <t>ACOMETIDA TELEFONICA Caja de paso doble ETB</t>
  </si>
  <si>
    <t>11823</t>
  </si>
  <si>
    <t>ACOMETIDA TELEFONICA Caja de paso sencilla ETB</t>
  </si>
  <si>
    <t>15033</t>
  </si>
  <si>
    <t>Acometida Telefonica Tubo PVC Conduit 1 1/2"</t>
  </si>
  <si>
    <t>11898</t>
  </si>
  <si>
    <t>Acometida Telefónica, refuerzo en Cra 146xAv Suba</t>
  </si>
  <si>
    <t>15335</t>
  </si>
  <si>
    <t>ACOMETIDA THHN 1#2  Equipotencializar</t>
  </si>
  <si>
    <t>15334</t>
  </si>
  <si>
    <t>ACOMETIDA THHN 2#10</t>
  </si>
  <si>
    <t>15332</t>
  </si>
  <si>
    <t>ACOMETIDA THHN 2#4+1#10 T-BT a porteria2</t>
  </si>
  <si>
    <t>15331</t>
  </si>
  <si>
    <t>ACOMETIDA THHN 2#6+1#10 Margarita T-BT a porteria1</t>
  </si>
  <si>
    <t>15333</t>
  </si>
  <si>
    <t>ACOMETIDA THHN 2#8+1#10 T-BT</t>
  </si>
  <si>
    <t>13185</t>
  </si>
  <si>
    <t>ACOMETIDA THHN 3#1/0+1#2+1#4T-TUB.11/2" EMT**</t>
  </si>
  <si>
    <t>13183</t>
  </si>
  <si>
    <t>ACOMETIDA THHN 3#2+1#4+1#6T-TUB.11/4" EMT**</t>
  </si>
  <si>
    <t>15328</t>
  </si>
  <si>
    <t>ACOMETIDA THHN 3#4+1#4tierra+1#6T</t>
  </si>
  <si>
    <t>15329</t>
  </si>
  <si>
    <t>ACOMETIDA THHN 3#4+1#6</t>
  </si>
  <si>
    <t>13186</t>
  </si>
  <si>
    <t>ACOMETIDA THHN 3#4+1#6+1#8T-TUB.1" EMT**</t>
  </si>
  <si>
    <t>13184</t>
  </si>
  <si>
    <t>ACOMETIDA THHN 3#4+1#6+1#8T-TUB.11/4" EMT**</t>
  </si>
  <si>
    <t>15330</t>
  </si>
  <si>
    <t>ACOMETIDA THHN 3#8 Control Alumbrado</t>
  </si>
  <si>
    <t>16223</t>
  </si>
  <si>
    <t>Acometida Trifasica 1#8 + 1#8 + 1#10</t>
  </si>
  <si>
    <t>16221</t>
  </si>
  <si>
    <t>Acometida Trifasica 3#8 + 1#8 + 1#10</t>
  </si>
  <si>
    <t>18598</t>
  </si>
  <si>
    <t>ACOMETIDA TRIFASICA MEDIA TENSION ALU 15 KV</t>
  </si>
  <si>
    <t>13142</t>
  </si>
  <si>
    <t>ACOMETIDA UPS A TABLERO REG. 3X10+1X10T PVC 3/4"</t>
  </si>
  <si>
    <t>14503</t>
  </si>
  <si>
    <t>AcometidaCable Cobre Aislado 2 Nº10+1N°12T(GIM-SUR</t>
  </si>
  <si>
    <t>15323</t>
  </si>
  <si>
    <t>AcometidaTransfo. a medidor3#300+1#4/0THHMargarita</t>
  </si>
  <si>
    <t>16209</t>
  </si>
  <si>
    <t>AcometidaTrifasic2(3N°400MCM+1N°400CMC+1N°2/0)AWG-</t>
  </si>
  <si>
    <t>16224</t>
  </si>
  <si>
    <t>AcometidaTrifasica (3N°10+1N°10+1N°10)AWG-THNN10</t>
  </si>
  <si>
    <t>16218</t>
  </si>
  <si>
    <t>AcometidaTrifasica (3N°2+1N°2+1N°4)AWG-THNN</t>
  </si>
  <si>
    <t>16219</t>
  </si>
  <si>
    <t>AcometidaTrifasica (3N°4+1N°4+1N°6)AWG-THNN</t>
  </si>
  <si>
    <t>16220</t>
  </si>
  <si>
    <t>AcometidaTrifasica (3N°6+1N°6+1N°8)AWG-THNN</t>
  </si>
  <si>
    <t>16222</t>
  </si>
  <si>
    <t>AcometidaTrifasica 2#8 + 1#8 + 1#10</t>
  </si>
  <si>
    <t>16213</t>
  </si>
  <si>
    <t>AcometidaTrifasica 2x(3N°2/0+1N°2/0+1N°4)AWG-THNN</t>
  </si>
  <si>
    <t>14702</t>
  </si>
  <si>
    <t>12875</t>
  </si>
  <si>
    <t>Acople Completo (Suministro)</t>
  </si>
  <si>
    <t>14780</t>
  </si>
  <si>
    <t>ACOPLE COMPLETO(DESM+SUM+INST)</t>
  </si>
  <si>
    <t>16925</t>
  </si>
  <si>
    <t>ACOPLE FLEXOMETÁLICO LAVAMANOS</t>
  </si>
  <si>
    <t>14618</t>
  </si>
  <si>
    <t>ACOPLES COLUMP METALICO 3/8" forma S (SUM + INST)</t>
  </si>
  <si>
    <t>14786</t>
  </si>
  <si>
    <t>ACOPLES columpio metal 3/8" forma S(DESM+SUM+INST)</t>
  </si>
  <si>
    <t>14708</t>
  </si>
  <si>
    <t>ACOPLES EN U LAM CAL 3/16      (SUM + INST)</t>
  </si>
  <si>
    <t>14867</t>
  </si>
  <si>
    <t>ACOPLES EN U LAM CAL 3/16(DESM+SUM+INST)</t>
  </si>
  <si>
    <t>14394</t>
  </si>
  <si>
    <t>ACRILICO INCOLORO 4mm - Puerta o Ven (Sum+Inst)</t>
  </si>
  <si>
    <t>11930</t>
  </si>
  <si>
    <t>Adaptador de limpieza sanitaria 4"**</t>
  </si>
  <si>
    <t>10454</t>
  </si>
  <si>
    <t>Adaptador hembra PVC Sch40 d=1/2" **</t>
  </si>
  <si>
    <t>10456</t>
  </si>
  <si>
    <t>Adaptador hembra PVC Sch40 d=2 1/2" **</t>
  </si>
  <si>
    <t>10367</t>
  </si>
  <si>
    <t>Adaptador hembra PVC Sch40 d=6" **</t>
  </si>
  <si>
    <t>10455</t>
  </si>
  <si>
    <t>10078</t>
  </si>
  <si>
    <t>Adaptador hembra PVC Sch40 d=8" **</t>
  </si>
  <si>
    <t>10512</t>
  </si>
  <si>
    <t>Adaptador hembra PVCP Sch40 d=2" **</t>
  </si>
  <si>
    <t>10513</t>
  </si>
  <si>
    <t>Adaptador macho PVC Sch40 d=1/2" **</t>
  </si>
  <si>
    <t>10514</t>
  </si>
  <si>
    <t>Adaptador macho PVC Sch40 d=2" **</t>
  </si>
  <si>
    <t>10515</t>
  </si>
  <si>
    <t>Adaptador macho PVC Sch40 d=4" **</t>
  </si>
  <si>
    <t>10466</t>
  </si>
  <si>
    <t>Adaptador macho PVC Sch80 d=4" **</t>
  </si>
  <si>
    <t>17130</t>
  </si>
  <si>
    <t>ADAPTADOR MACHO PVC-P 1 1/2"</t>
  </si>
  <si>
    <t>17135</t>
  </si>
  <si>
    <t>ADAPTADOR MACHO PVC-P 3"</t>
  </si>
  <si>
    <t>12769</t>
  </si>
  <si>
    <t>Adecuación 4Tranpolines foso Clavados(Complejo Ac)</t>
  </si>
  <si>
    <t>20791</t>
  </si>
  <si>
    <t>Adecuación de modulo sanitario (incluye desmonte y reinstalación de cubierta + desmonte y reinstalación de rampas de ingreso + corte y desconexión de tuberías hidráulicas, sanitarias y eléctricas)</t>
  </si>
  <si>
    <t>DESMONTES</t>
  </si>
  <si>
    <t>12167</t>
  </si>
  <si>
    <t>Adecuación estr. met. cerr. contra impac  h=2.5m**</t>
  </si>
  <si>
    <t>16440</t>
  </si>
  <si>
    <t>ADHESIVO ELASTICO  POLIURETANO PARA MADERA</t>
  </si>
  <si>
    <t>CARPINTERIA DE MADERA</t>
  </si>
  <si>
    <t>15806</t>
  </si>
  <si>
    <t>ADHESIVO EN VINILO BRILLANTE D=40 cms (Canecas)</t>
  </si>
  <si>
    <t>SEÑALIZACION</t>
  </si>
  <si>
    <t>11660</t>
  </si>
  <si>
    <t>ADHESIVO EPOXICO(EPOTOC) PARA CONCRETOS</t>
  </si>
  <si>
    <t>PISOS (ACABADOS Y BASES)</t>
  </si>
  <si>
    <t>10781</t>
  </si>
  <si>
    <t>Adoq.Concreto e=0.06 p&lt;5% 4.2-1 blan Geot. T-2400*</t>
  </si>
  <si>
    <t>05 Pisos</t>
  </si>
  <si>
    <t>10532</t>
  </si>
  <si>
    <t>Adoq.Concreto e=0.06 p&lt;5% 5.3-1 bland Geot. Bx-40</t>
  </si>
  <si>
    <t>12888</t>
  </si>
  <si>
    <t>Adoq.Concreto e=0.06 p&lt;5%Subb(0.25m);Base(0.20m)Ge</t>
  </si>
  <si>
    <t>10800</t>
  </si>
  <si>
    <t>Adoq.concreto.EstampillsobreConcreto e=0.07+Subb**</t>
  </si>
  <si>
    <t>10551</t>
  </si>
  <si>
    <t>AdoqArcill claro-osc. e=0.06 p&lt;5% 5.4-Geot. BX-40</t>
  </si>
  <si>
    <t>10552</t>
  </si>
  <si>
    <t>AdoqArcill clar-osc.e=0.06 5&lt;p&lt;10% 5.3-1GeoGT-2400</t>
  </si>
  <si>
    <t>10553</t>
  </si>
  <si>
    <t>AdoqArcill clar-osc.e=0.06 p&gt;10% 5.3-1GeoGT-2400</t>
  </si>
  <si>
    <t>10442</t>
  </si>
  <si>
    <t>AdoqArcill(1/4x26) e=0.06 p&lt;5% 5.4-1blandGeotBX-40</t>
  </si>
  <si>
    <t>15194</t>
  </si>
  <si>
    <t>Adoquin arcilla 10x20x06  pegado mortero **</t>
  </si>
  <si>
    <t>11407</t>
  </si>
  <si>
    <t>Adoquin arcilla corbatin sobre arena (sum+Inst.)**</t>
  </si>
  <si>
    <t>10631</t>
  </si>
  <si>
    <t>Adoquin arcilla e= 6 cm sobre arena (solo sumin)**</t>
  </si>
  <si>
    <t>10434</t>
  </si>
  <si>
    <t>17345</t>
  </si>
  <si>
    <t>Adoquin arcilla e= 6 cm sobre arena CDRC</t>
  </si>
  <si>
    <t>14213</t>
  </si>
  <si>
    <t>Adoquin arcilla e= 8 cm sobre arena (instalación)*</t>
  </si>
  <si>
    <t>14215</t>
  </si>
  <si>
    <t>00787</t>
  </si>
  <si>
    <t>ADOQUIN COLONIAL+BASE ARENA CEMENTO</t>
  </si>
  <si>
    <t>10435</t>
  </si>
  <si>
    <t>Adoquin Conc. A-8  e= 8 cm sobre arena (sum e inst</t>
  </si>
  <si>
    <t>11691</t>
  </si>
  <si>
    <t>Adoquin Conc. e=0.06  p&lt;5% geotextil T-2400</t>
  </si>
  <si>
    <t>14933</t>
  </si>
  <si>
    <t>ADOQUIN CONCRETO 10X20X6 ANDEN+MAT BASE (sum+inst)</t>
  </si>
  <si>
    <t>14611</t>
  </si>
  <si>
    <t>ADOQUIN CONCRETO 10X20X8 ANDENES (SUM+INST)</t>
  </si>
  <si>
    <t>00294</t>
  </si>
  <si>
    <t>ADOQUIN CONCRETO 6 Cm</t>
  </si>
  <si>
    <t>00295</t>
  </si>
  <si>
    <t>ADOQUIN CONCRETO 8 Cm</t>
  </si>
  <si>
    <t>15492</t>
  </si>
  <si>
    <t>Adoquín Curvo en concreto+estructura gravilla-aren</t>
  </si>
  <si>
    <t>PISOS</t>
  </si>
  <si>
    <t>16731</t>
  </si>
  <si>
    <t>Adoquin Ecológico Gramoquin e=8cm+Estructura</t>
  </si>
  <si>
    <t>13940</t>
  </si>
  <si>
    <t>Adoquin Ecológico+Grava e=0.15m.</t>
  </si>
  <si>
    <t>00296</t>
  </si>
  <si>
    <t>ADOQUIN GRES 10x10x2.5   MOORE</t>
  </si>
  <si>
    <t>10218</t>
  </si>
  <si>
    <t>Adoquin gres 10x10x2.5 pegado mortero **</t>
  </si>
  <si>
    <t>13855</t>
  </si>
  <si>
    <t>Adoquin gres 10x20x6 pegado mortero+cenefa **</t>
  </si>
  <si>
    <t>11658</t>
  </si>
  <si>
    <t>Adoquin gres e= 5 cm sobre arena (sum e inst)**</t>
  </si>
  <si>
    <t>00944</t>
  </si>
  <si>
    <t>ADOQUIN I GRES 10x20x6 MOORE</t>
  </si>
  <si>
    <t>00945</t>
  </si>
  <si>
    <t>ADOQUIN Liv. Nat.15x15   MOORE</t>
  </si>
  <si>
    <t>00959</t>
  </si>
  <si>
    <t>ADOQUIN LIV. YOMASA</t>
  </si>
  <si>
    <t>00946</t>
  </si>
  <si>
    <t>ADOQUIN NATURAL 15x15    MOORE</t>
  </si>
  <si>
    <t>00947</t>
  </si>
  <si>
    <t>ADOQUIN NATURAL. 26x12.5  MOORE</t>
  </si>
  <si>
    <t>15493</t>
  </si>
  <si>
    <t>Adoquín Rectang. concreto+estructura gravilla-aren</t>
  </si>
  <si>
    <t>15494</t>
  </si>
  <si>
    <t>Adoquín Romboide concreto+estructura gravilla-aren</t>
  </si>
  <si>
    <t>12001</t>
  </si>
  <si>
    <t>AdoquinArcill e=0.06  p&lt;5% 4.2-1 blando+geotT-2100</t>
  </si>
  <si>
    <t>10160</t>
  </si>
  <si>
    <t>AdoquinArcill e=0.06  p&lt;5% Complejo geotex.T-2100</t>
  </si>
  <si>
    <t>11322</t>
  </si>
  <si>
    <t>AdoquinArcill e=0.06  p&lt;5% geotextil T-2400</t>
  </si>
  <si>
    <t>12003</t>
  </si>
  <si>
    <t>AdoquinArcill e=0.06 5&lt;p&lt;10% 4.2-1bland+GeotT-2100</t>
  </si>
  <si>
    <t>12009</t>
  </si>
  <si>
    <t>AdoquinArcill e=0.06 5&lt;p&lt;10% 4.2-2Medio+GeotT-1700</t>
  </si>
  <si>
    <t>12015</t>
  </si>
  <si>
    <t>AdoquinArcill e=0.06 5&lt;p&lt;10% 4.2-3Duro+GeotT-1700</t>
  </si>
  <si>
    <t>10142</t>
  </si>
  <si>
    <t>AdoquinArcill e=0.06 5&lt;p&lt;10% Geotextil T-2100</t>
  </si>
  <si>
    <t>10537</t>
  </si>
  <si>
    <t>AdoquinArcill e=0.06 5&lt;p&lt;10%4.2-2 medio+GeotT-2100</t>
  </si>
  <si>
    <t>12007</t>
  </si>
  <si>
    <t>AdoquinArcill e=0.06 p&lt;5% 4.2-2 medio geot.T-1700</t>
  </si>
  <si>
    <t>10922</t>
  </si>
  <si>
    <t>AdoquinArcill e=0.06 p&lt;5% 4.2-2 med-mortGeotT-1700</t>
  </si>
  <si>
    <t>15786</t>
  </si>
  <si>
    <t>AdoquínArcill e=0.06 p&lt;5% 5.3-1 estructura+instala</t>
  </si>
  <si>
    <t>12002</t>
  </si>
  <si>
    <t>AdoquínArcill e=0.06 p&lt;5% 5.3-1bland geot GT-2400</t>
  </si>
  <si>
    <t>12008</t>
  </si>
  <si>
    <t>AdoquínArcill e=0.06 p&lt;5% 5.3-2 medio geot GT-2400</t>
  </si>
  <si>
    <t>12014</t>
  </si>
  <si>
    <t>AdoquínArcill e=0.06 p&lt;5% 5.3-3 duros+geot GT-2400</t>
  </si>
  <si>
    <t>11183</t>
  </si>
  <si>
    <t>AdoquínArcill e=0.06 p&lt;5% GEOTEXTIL T2400*</t>
  </si>
  <si>
    <t>12013</t>
  </si>
  <si>
    <t>AdoquinArcill e=0.06 p&lt;5%4.2-3duro geot. T-1700</t>
  </si>
  <si>
    <t>12005</t>
  </si>
  <si>
    <t>12006</t>
  </si>
  <si>
    <t>AdoquínArcill e=0.06 p&gt;10% 5.3-1bland geot GT-2400</t>
  </si>
  <si>
    <t>12012</t>
  </si>
  <si>
    <t>AdoquínArcill e=0.06 p&gt;10% 5.3-2medio geot.GT-2400</t>
  </si>
  <si>
    <t>10846</t>
  </si>
  <si>
    <t>AdoquínArcill e=0.06 p&gt;10% 5.3-3Duro geotl GT-2400</t>
  </si>
  <si>
    <t>11179</t>
  </si>
  <si>
    <t>AdoquínArcill e=0.06 p&gt;10% Geotextil T-2400</t>
  </si>
  <si>
    <t>12011</t>
  </si>
  <si>
    <t>AdoquínArcill e=0.06 p&gt;10%4.1-2 medio geot.T-1700</t>
  </si>
  <si>
    <t>10385</t>
  </si>
  <si>
    <t>AdoquinArcill e=0.06p&lt;5% 5.4-A blandogeotext.BX-40</t>
  </si>
  <si>
    <t>11536</t>
  </si>
  <si>
    <t>AdoquinArcill e=0.08  p&lt;5% 4.2-1blando geot.T-2100</t>
  </si>
  <si>
    <t>10866</t>
  </si>
  <si>
    <t>AdoquinArcill e=0.08 p&lt;5% 4.2-1blando geot.T-2100</t>
  </si>
  <si>
    <t>11735</t>
  </si>
  <si>
    <t>AdoquinArcill e=0.08(e=0.20 y 0.40m) geot. T-2400l</t>
  </si>
  <si>
    <t>15294</t>
  </si>
  <si>
    <t>AdoquinArcilla Cuarteron 12x6x6 p&lt;5% -Geot.T-1700</t>
  </si>
  <si>
    <t>10801</t>
  </si>
  <si>
    <t>AdoquínArcilla Estampillado sobre placa existente*</t>
  </si>
  <si>
    <t>12004</t>
  </si>
  <si>
    <t>AdoquinArcille=0.06 5&lt;p&lt;10% 5.3-1bland+geotGT-2400</t>
  </si>
  <si>
    <t>12010</t>
  </si>
  <si>
    <t>AdoquinArcille=0.06 5&lt;p&lt;10% 5.3-2 mediogeotGT-2400</t>
  </si>
  <si>
    <t>12016</t>
  </si>
  <si>
    <t>AdoquinArcille=0.06 5&lt;p&lt;10% 5.3-3 duro geotGT-2400</t>
  </si>
  <si>
    <t>10147</t>
  </si>
  <si>
    <t>AdoquínArcille=0.06 p&gt;10% vehicLivaMedioGeotT-2400</t>
  </si>
  <si>
    <t>12546</t>
  </si>
  <si>
    <t>AdoquinArcille=0.06 p&gt;10%4.2-1medo-mort.GeotT-1700</t>
  </si>
  <si>
    <t>14450</t>
  </si>
  <si>
    <t>AdoquinColores e=0.06 p&lt;5% 4.2-1blando+geot.T-2100</t>
  </si>
  <si>
    <t>15293</t>
  </si>
  <si>
    <t>AdoquinConc.EcologicoGramoquin e=0.09 con geocelda</t>
  </si>
  <si>
    <t>15495</t>
  </si>
  <si>
    <t>AdoquinConc.EcoloGramoquin e=0.09 Geocelda(are+tie</t>
  </si>
  <si>
    <t>12958</t>
  </si>
  <si>
    <t>AdoquinConc.Gramoquin e=0.09 +Geotext T2100</t>
  </si>
  <si>
    <t>15290</t>
  </si>
  <si>
    <t>AdoquinConc.Gramoquin e=0.09Base 20cm+Geot T2100</t>
  </si>
  <si>
    <t>15716</t>
  </si>
  <si>
    <t>AdoquinConcColore=0.06 5p&gt;10%5.3-3duro-mortGT-2400</t>
  </si>
  <si>
    <t>15715</t>
  </si>
  <si>
    <t>AdoquinConcColore=0.06 p&gt;10%4.2-1med-mortGeoT-1700</t>
  </si>
  <si>
    <t>16733</t>
  </si>
  <si>
    <t>AdoquinConcDoble Capa Color arena e=0.6m+ Estructu</t>
  </si>
  <si>
    <t>16732</t>
  </si>
  <si>
    <t>AdoquinConcDoble Capa Color e=0.6m+ Estructura</t>
  </si>
  <si>
    <t>16740</t>
  </si>
  <si>
    <t>AdoquinConcDoble Capa Color Gris e=0.6m+ Estructur</t>
  </si>
  <si>
    <t>12050</t>
  </si>
  <si>
    <t>AdoquínConcr e=0.08 5&lt;p&lt;10%5.3-3duro geot.GT-2400</t>
  </si>
  <si>
    <t>12036</t>
  </si>
  <si>
    <t>AdoquínConcr e=0.08 p&lt;5%5.3-1 blando+ geot GT-2400</t>
  </si>
  <si>
    <t>12048</t>
  </si>
  <si>
    <t>AdoquínConcr e=0.08 p&lt;5%5.3-3 duro geot-GT-2400</t>
  </si>
  <si>
    <t>12046</t>
  </si>
  <si>
    <t>AdoquínConcr e=0.08 p&gt;10%5.3-2 medio geot GT-2400.</t>
  </si>
  <si>
    <t>11828</t>
  </si>
  <si>
    <t>AdoquinConcrColor e=0.08  p&lt;5% 4.2-1 blando+geotex</t>
  </si>
  <si>
    <t>12037</t>
  </si>
  <si>
    <t>AdoquínConcrer e=0.08 5&lt;p&lt;10% 4.2-1blando+ geotext</t>
  </si>
  <si>
    <t>10293</t>
  </si>
  <si>
    <t>AdoquínConcret e=0.06  p&lt;5% 4.2-1 blando geoPAVCO</t>
  </si>
  <si>
    <t>11324</t>
  </si>
  <si>
    <t>10322</t>
  </si>
  <si>
    <t>AdoquínConcret e=0.06  p&lt;5% 4.2-2 medio geoPAVCO</t>
  </si>
  <si>
    <t>12035</t>
  </si>
  <si>
    <t>AdoquínConcret e=0.08  p&lt;5% 4.2-1 blando+ geotexti</t>
  </si>
  <si>
    <t>12041</t>
  </si>
  <si>
    <t>AdoquínConcret e=0.08  p&lt;5% 4.2-2 medio+ geotextil</t>
  </si>
  <si>
    <t>12043</t>
  </si>
  <si>
    <t>AdoquínConcret e=0.08 5&lt;p&lt;10% 4.2-2 medio+ geotext</t>
  </si>
  <si>
    <t>12049</t>
  </si>
  <si>
    <t>AdoquínConcret e=0.08 5&lt;p&lt;10% 4.2-3 duro+ geotexti</t>
  </si>
  <si>
    <t>12038</t>
  </si>
  <si>
    <t>AdoquínConcret e=0.08 5&lt;p&lt;10% 5.3-1blando+geotexti</t>
  </si>
  <si>
    <t>12042</t>
  </si>
  <si>
    <t>AdoquínConcret e=0.08 p&lt;5%5.3-2 medio geot GT-2400</t>
  </si>
  <si>
    <t>12039</t>
  </si>
  <si>
    <t>AdoquínConcret e=0.08 p&gt;10%4.2-1blando geot T-2100</t>
  </si>
  <si>
    <t>12045</t>
  </si>
  <si>
    <t>AdoquínConcret e=0.08 p&gt;10%4.2-2 medio geot.T-1700</t>
  </si>
  <si>
    <t>12044</t>
  </si>
  <si>
    <t>AdoquínConcrete=0.08 5&lt;p&lt;10%5.3-2medio geotGT-2400</t>
  </si>
  <si>
    <t>13196</t>
  </si>
  <si>
    <t>AdoquínConcretEcolog Con Estructura + Adoq.Arena</t>
  </si>
  <si>
    <t>11115</t>
  </si>
  <si>
    <t>AdoquínConcretEstampillado sobre placa existente**</t>
  </si>
  <si>
    <t>12047</t>
  </si>
  <si>
    <t>AdoquínConcreto e=0.08 p&lt;5% 4.2-3 duro geot T-1700</t>
  </si>
  <si>
    <t>12040</t>
  </si>
  <si>
    <t>AdoquínConcreto e=0.08 p&gt;10%5.3-1bland geotGT-2400</t>
  </si>
  <si>
    <t>11118</t>
  </si>
  <si>
    <t>AdoquínConcreto Ecologico (Gramoquin)29x43x8</t>
  </si>
  <si>
    <t>11325</t>
  </si>
  <si>
    <t>AdoquínConcreto=0.08,  4.2-1blando,geot T-2400</t>
  </si>
  <si>
    <t>11117</t>
  </si>
  <si>
    <t>AdoquínConcretVehicEstampSobrPlac existent**</t>
  </si>
  <si>
    <t>11134</t>
  </si>
  <si>
    <t>AdoquínConcretVehicular sobre arena**</t>
  </si>
  <si>
    <t>18761</t>
  </si>
  <si>
    <t>AdoquínCuarto26cobrizo cocoa 26x6x6+Estructur CDRC</t>
  </si>
  <si>
    <t>10798</t>
  </si>
  <si>
    <t>AdoquínEstampillado sobreConcreto e=0.07+Subb**</t>
  </si>
  <si>
    <t>15292</t>
  </si>
  <si>
    <t>AdoquinGramoquin e=0.09Est+Base+Mort Geot T-2100</t>
  </si>
  <si>
    <t>15291</t>
  </si>
  <si>
    <t>AdoquinGramoquin e=0.09Estr+rellen+Mort.GeotT-2100</t>
  </si>
  <si>
    <t>16246</t>
  </si>
  <si>
    <t>AdoquinPeat.BicapaColor e=0.06 p&lt;5%4.2-1bland+geot</t>
  </si>
  <si>
    <t>16442</t>
  </si>
  <si>
    <t>AdoquinPeat.BicapaColor Gris +Mortero+Arena/Sello</t>
  </si>
  <si>
    <t>16793</t>
  </si>
  <si>
    <t>AdoquinPeat.BicapaColor Gris +Mortero+Concreto</t>
  </si>
  <si>
    <t>16443</t>
  </si>
  <si>
    <t>AdoquinPeat.BicapaColor Ocre/terrec.+Mortero+Arena</t>
  </si>
  <si>
    <t>16245</t>
  </si>
  <si>
    <t>AdoquinPeat.BicapaGris e=0.06 p&lt;5% 4.2-1bland+geot</t>
  </si>
  <si>
    <t>00195</t>
  </si>
  <si>
    <t>AFINADO CUBIERTA PLANA h=0.06</t>
  </si>
  <si>
    <t>CUBIERTAS</t>
  </si>
  <si>
    <t>18065</t>
  </si>
  <si>
    <t>Afinado de PISO Mortero1:5  E=0.05M</t>
  </si>
  <si>
    <t>MORTEROS, CONCRETOS Y ENSAYOS</t>
  </si>
  <si>
    <t>00299</t>
  </si>
  <si>
    <t>AFINADO ENDURECIDO POBRE MORTERO 1:3 h=4</t>
  </si>
  <si>
    <t>010566</t>
  </si>
  <si>
    <t>AFINADO ENDURECIDO TRAFICO LIVIANO MORTERO ALav/Peña 1:3 h=4</t>
  </si>
  <si>
    <t>00186</t>
  </si>
  <si>
    <t>AFINADO Imp. PISO MORTERO 1:3 h=3</t>
  </si>
  <si>
    <t>00701</t>
  </si>
  <si>
    <t>AFINADO PASOS ESCALERAS MORTERO 1:4</t>
  </si>
  <si>
    <t>00302</t>
  </si>
  <si>
    <t>AFINADO PISO  MORTERO 1:5 h=6</t>
  </si>
  <si>
    <t>00303</t>
  </si>
  <si>
    <t>AFINADO PISO LISTON MORTERO 1:5 h=3</t>
  </si>
  <si>
    <t>00300</t>
  </si>
  <si>
    <t>AFINADO PISO MORTERO 1:3 h=4</t>
  </si>
  <si>
    <t>13879</t>
  </si>
  <si>
    <t>Afinado piso mortero 1:4 h=3cm+gallinero**</t>
  </si>
  <si>
    <t>00301</t>
  </si>
  <si>
    <t>AFINADO PISO MORTERO 1:4 h=4</t>
  </si>
  <si>
    <t>00748</t>
  </si>
  <si>
    <t>AFINADO PISO MORTERO 1:5  h=3</t>
  </si>
  <si>
    <t>13966</t>
  </si>
  <si>
    <t>AFINADO PISO MORTERO 1:5  h=5cm</t>
  </si>
  <si>
    <t>18038</t>
  </si>
  <si>
    <t>AFINADO PISO MORTERO 1:5  h=5cm (FONTANAR)</t>
  </si>
  <si>
    <t>11568</t>
  </si>
  <si>
    <t>Afinado piso mortero impermeab 1:4 h=2 cm boved **</t>
  </si>
  <si>
    <t>10116</t>
  </si>
  <si>
    <t>Afinado piso mortero impermeabili 1:3 h=4 cm **</t>
  </si>
  <si>
    <t>10816</t>
  </si>
  <si>
    <t>Afinado piso mortero impermeabili 1:4 h=5 + gallin</t>
  </si>
  <si>
    <t>10492</t>
  </si>
  <si>
    <t>Afinado piso mortero impermeabili 1:4 h=5 cm **</t>
  </si>
  <si>
    <t>14011</t>
  </si>
  <si>
    <t>00747</t>
  </si>
  <si>
    <t>AFINADO PISO SOTANO MORTERO 1:3 h=4</t>
  </si>
  <si>
    <t>11086</t>
  </si>
  <si>
    <t>AfinadoPiso morterImperm 1:3 + mallaGallin h=4cm**</t>
  </si>
  <si>
    <t>11201</t>
  </si>
  <si>
    <t>Afloramiento Baja Tension  Ø 1 1/2 Galvanizada**</t>
  </si>
  <si>
    <t>11594</t>
  </si>
  <si>
    <t>Afloramiento Baja Tension  Ø 1 1/2 Tuberia EMT**</t>
  </si>
  <si>
    <t>10823</t>
  </si>
  <si>
    <t>Afloramiento en baja tensión D=2" (incluy. acce)**</t>
  </si>
  <si>
    <t>12392</t>
  </si>
  <si>
    <t>Afloramiento Media Tension  Ø 3" Galvanizada**</t>
  </si>
  <si>
    <t>18323</t>
  </si>
  <si>
    <t>Agapanto Planta Ornamental Sobre Cubierta verde</t>
  </si>
  <si>
    <t>18286</t>
  </si>
  <si>
    <t>Agapanto Planta Ornamental Taludes Exteriores</t>
  </si>
  <si>
    <t>12550</t>
  </si>
  <si>
    <t>Agarradera (Instalación y suministro) -STPM**</t>
  </si>
  <si>
    <t>12552</t>
  </si>
  <si>
    <t>Agarradera (Instalación) -STPM**</t>
  </si>
  <si>
    <t>14704</t>
  </si>
  <si>
    <t>AGARRADERA BALANCIN EN TUBO 3/4   (SUM + INST)</t>
  </si>
  <si>
    <t>14863</t>
  </si>
  <si>
    <t>AGARRADERA BALANCIN EN TUBO 3/4(DESM+SUM+INST)</t>
  </si>
  <si>
    <t>14628</t>
  </si>
  <si>
    <t>AGARRADERAS (SUM + INST)</t>
  </si>
  <si>
    <t>14795</t>
  </si>
  <si>
    <t>AGARRADERAS(DESM+SUM+INST)</t>
  </si>
  <si>
    <t>15785</t>
  </si>
  <si>
    <t>AIRE ACONDI. DE 56.600 BTU TIPO SPLIT (Pisotecho)</t>
  </si>
  <si>
    <t>10734</t>
  </si>
  <si>
    <t>Aireacion de cancha con perfora meca cada 7 cm **</t>
  </si>
  <si>
    <t>20640</t>
  </si>
  <si>
    <t>AIREADOR DE 2HP TRIFASICO 220V / 440V, CON HELICE ALTA EFICIENCIA, CANASTA TODO EN POLIMERO</t>
  </si>
  <si>
    <t>00879</t>
  </si>
  <si>
    <t>AISLADOR .61x1.22 25mm FORMAPLAC</t>
  </si>
  <si>
    <t>CIELOS RASOS</t>
  </si>
  <si>
    <t>02024</t>
  </si>
  <si>
    <t>AISLADOR DE PIN ANSI 55-1     JGO</t>
  </si>
  <si>
    <t>20644</t>
  </si>
  <si>
    <t>AISLADOR DE PIN ANSI 55-1 JGO</t>
  </si>
  <si>
    <t>ELECTRICOS IDRD</t>
  </si>
  <si>
    <t>16189</t>
  </si>
  <si>
    <t>Aislador snap para Alambrón CDRC Cometas</t>
  </si>
  <si>
    <t>17194</t>
  </si>
  <si>
    <t>AISLAMIENTO ACÚSTICO INTERIOR PARA CONDUCTOS 1"</t>
  </si>
  <si>
    <t>18409</t>
  </si>
  <si>
    <t>AISLAMIENTO EXTERNO TIPO DUCT WRAP 1.5"</t>
  </si>
  <si>
    <t>18076</t>
  </si>
  <si>
    <t>AISLAMIENTO INTERNO TIPO AEROCOR</t>
  </si>
  <si>
    <t>10051</t>
  </si>
  <si>
    <t>Aislamiento termico con fibra de vidrio</t>
  </si>
  <si>
    <t>12788</t>
  </si>
  <si>
    <t>Aislante acústico tipo Black Theater  CRDC COMETAS</t>
  </si>
  <si>
    <t>13667</t>
  </si>
  <si>
    <t>Aislante Celulósico Proyectado  CRDC COMETAS</t>
  </si>
  <si>
    <t>IMPERMEABILIZACION</t>
  </si>
  <si>
    <t>16472</t>
  </si>
  <si>
    <t>Aislante Neopreno Alta densidad 1"a=12cm Mueble.</t>
  </si>
  <si>
    <t>13166</t>
  </si>
  <si>
    <t>Ajuste aparato eléctrico (toma, roseta, etc.) **</t>
  </si>
  <si>
    <t>11110</t>
  </si>
  <si>
    <t>Ajuste en mortero para adoquin 1:3 h=0.10 **</t>
  </si>
  <si>
    <t>16206</t>
  </si>
  <si>
    <t>Ajuste y mantenimientoTablero Didtribuc (Ligas )</t>
  </si>
  <si>
    <t>13009</t>
  </si>
  <si>
    <t>Alambre   N° 12 AWG THW 90° C 600 V</t>
  </si>
  <si>
    <t>12192</t>
  </si>
  <si>
    <t>Alambre  2 N° 12 AWG THW 90° C 600 V</t>
  </si>
  <si>
    <t>12217</t>
  </si>
  <si>
    <t>Alambre Cu 2 Nº12 AWG THHN (sum e inst) **</t>
  </si>
  <si>
    <t>12193</t>
  </si>
  <si>
    <t>Alambre de cobre desnudo N° 12</t>
  </si>
  <si>
    <t>13318</t>
  </si>
  <si>
    <t>ALAMBRE DE PUAS 1 HILOS (Sum+Inst)</t>
  </si>
  <si>
    <t>15839</t>
  </si>
  <si>
    <t>13599</t>
  </si>
  <si>
    <t>Alambre N° 12 AWG THW 90° C 600 V</t>
  </si>
  <si>
    <t>12337</t>
  </si>
  <si>
    <t>Alambre Nº10 AWG THHN**</t>
  </si>
  <si>
    <t>17512</t>
  </si>
  <si>
    <t>ALAMBRON ALUMINIO 8MM</t>
  </si>
  <si>
    <t>17579</t>
  </si>
  <si>
    <t>Alarma de haces opticos - Juego de Postes señal in</t>
  </si>
  <si>
    <t>10110</t>
  </si>
  <si>
    <t>Alero conc 3000psi prefab+refuerz a=1.05 CompleAcu</t>
  </si>
  <si>
    <t>00196</t>
  </si>
  <si>
    <t>ALEROS DE CUBIERTA</t>
  </si>
  <si>
    <t>10524</t>
  </si>
  <si>
    <t>Alfajia conc 3000psi prefab con refuerz a=0.60 **</t>
  </si>
  <si>
    <t>10109</t>
  </si>
  <si>
    <t>Alfajia conc 3000psi prefab con refuerz a=1.35 **</t>
  </si>
  <si>
    <t>00121</t>
  </si>
  <si>
    <t>ALFAJIA CONCRETO (0.15)</t>
  </si>
  <si>
    <t>MAMPOSTERIA</t>
  </si>
  <si>
    <t>10614</t>
  </si>
  <si>
    <t>Alfajia concreto (0.20) inc. gotero **</t>
  </si>
  <si>
    <t>00122</t>
  </si>
  <si>
    <t>ALFAJIA CONCRETO (0.25)</t>
  </si>
  <si>
    <t>19294</t>
  </si>
  <si>
    <t>ALFAJIA CONCRETO (0.25) CEFE COMETAS</t>
  </si>
  <si>
    <t>13311</t>
  </si>
  <si>
    <t>Alfajia en concreto (5cm)+ refuerzo</t>
  </si>
  <si>
    <t>00123</t>
  </si>
  <si>
    <t>ALFAJIA LAD.PRENSADO STA/FE</t>
  </si>
  <si>
    <t>00120</t>
  </si>
  <si>
    <t>ALFAJIA LADRILLO TOLETE FINO STA/FE</t>
  </si>
  <si>
    <t>13345</t>
  </si>
  <si>
    <t>Alfajia para ventana en aluminio</t>
  </si>
  <si>
    <t>14392</t>
  </si>
  <si>
    <t>Alfajia para ventana en aluminio (sum.+inst.)</t>
  </si>
  <si>
    <t>11556</t>
  </si>
  <si>
    <t>Aligeramiento de placas con bloque #5 **</t>
  </si>
  <si>
    <t>19281</t>
  </si>
  <si>
    <t>Aligeramiento de placas con icopor  CEFE COMETAS</t>
  </si>
  <si>
    <t>11049</t>
  </si>
  <si>
    <t>Aligeramiento de placas con icopor **</t>
  </si>
  <si>
    <t>15481</t>
  </si>
  <si>
    <t>Aligeramiento de skate con bloque #5 **</t>
  </si>
  <si>
    <t>17396</t>
  </si>
  <si>
    <t>ALIMENTACIONES EN DUCTO EMT DE 3/4"</t>
  </si>
  <si>
    <t>16821</t>
  </si>
  <si>
    <t>Alimentador  de Circuito(CR-Tunal)3N°10CuAWGPEHFLS</t>
  </si>
  <si>
    <t>16820</t>
  </si>
  <si>
    <t>Alimentador  de Circuito(CR-Tunal)3N°12CuAWGPEHFFR</t>
  </si>
  <si>
    <t>16936</t>
  </si>
  <si>
    <t>Alimentador 12N250 4N250 1N2/0 Cu (BANDEJA)</t>
  </si>
  <si>
    <t>16881</t>
  </si>
  <si>
    <t>Alimentador 18N4/0 6N2/0 1N4/0 Cu (PVC DB 4")</t>
  </si>
  <si>
    <t>17945</t>
  </si>
  <si>
    <t>Alimentador 3N°6(F)+1N°8(T) Cu</t>
  </si>
  <si>
    <t>16891</t>
  </si>
  <si>
    <t>Alimentador 3N1/0 1N2 1N6 Cu</t>
  </si>
  <si>
    <t>16945</t>
  </si>
  <si>
    <t>Alimentador 3N10 1N10 1N10 Cu (EMT 1")</t>
  </si>
  <si>
    <t>16933</t>
  </si>
  <si>
    <t>Alimentador 3N10 Cu (EMT 3/4")</t>
  </si>
  <si>
    <t>16944</t>
  </si>
  <si>
    <t>Alimentador 3N2 1N4 1N8 Cu</t>
  </si>
  <si>
    <t>16942</t>
  </si>
  <si>
    <t>Alimentador 3N2 1N4 1N8 Cu (EMT 2")</t>
  </si>
  <si>
    <t>16926</t>
  </si>
  <si>
    <t>Alimentador 3N2/0 1N4 Cu (TMG 3")</t>
  </si>
  <si>
    <t>16941</t>
  </si>
  <si>
    <t>Alimentador 3N4 1N4 1N4 Cu</t>
  </si>
  <si>
    <t>16897</t>
  </si>
  <si>
    <t>Alimentador 3N4 1N6 1N8 Cu</t>
  </si>
  <si>
    <t>16920</t>
  </si>
  <si>
    <t>Alimentador 3N4/0 1N2/0 1N2 Cu</t>
  </si>
  <si>
    <t>16949</t>
  </si>
  <si>
    <t>Alimentador 3N6 1N6 1N6 Cu</t>
  </si>
  <si>
    <t>16922</t>
  </si>
  <si>
    <t>Alimentador 3N6 1N6 1N6 Cu (EMT 1 1/2")</t>
  </si>
  <si>
    <t>16939</t>
  </si>
  <si>
    <t>Alimentador 3N6 1N8 1N8 Cu</t>
  </si>
  <si>
    <t>16940</t>
  </si>
  <si>
    <t>Alimentador 3N6 1N8 1N8 Cu (EMT 1 1/2")</t>
  </si>
  <si>
    <t>16938</t>
  </si>
  <si>
    <t>Alimentador 3N8 1N8 1N8 Cu</t>
  </si>
  <si>
    <t>16894</t>
  </si>
  <si>
    <t>Alimentador 6N2/0 2N1/0 1N2 Cu</t>
  </si>
  <si>
    <t>16928</t>
  </si>
  <si>
    <t>Alimentador 6N2/0 2N1/0 1N2 Cu (EMT 3")</t>
  </si>
  <si>
    <t>16931</t>
  </si>
  <si>
    <t>Alimentador 6N4/0 2N2/0 1N2 Cu (EMT 4")</t>
  </si>
  <si>
    <t>18965</t>
  </si>
  <si>
    <t>ALIMENTADOR DE BYPASS PROVENIENTE DE TABLERO TGDC CDRC COMETAS</t>
  </si>
  <si>
    <t>17061</t>
  </si>
  <si>
    <t>Alimentador de circuito 3N10 Cu (SUMI+INST)</t>
  </si>
  <si>
    <t>17058</t>
  </si>
  <si>
    <t>Alimentador de circuito 3N12 Cu (SUMI+INST)</t>
  </si>
  <si>
    <t>18955</t>
  </si>
  <si>
    <t>Alimentador de tablero  TTC1 proveniente de tabler</t>
  </si>
  <si>
    <t>18172</t>
  </si>
  <si>
    <t>Alimentador de tablero ascensor TASCD proveniente de tablero TGDD cable HFFRLS (3x10+1x10+1x10), inc</t>
  </si>
  <si>
    <t>19173</t>
  </si>
  <si>
    <t>Alimentador de tablero bypass proveniente tablero TCD cable CU HFFRLS (f#10+n#10+t#10)+TUB 3/4" EMT</t>
  </si>
  <si>
    <t>18996</t>
  </si>
  <si>
    <t>ALIMENTADOR DE TABLERO DE BYPASS PPROVENIENTE DE T</t>
  </si>
  <si>
    <t>18599</t>
  </si>
  <si>
    <t>Alimentador de tablero de cargas mecanicas CDRC COMETAS</t>
  </si>
  <si>
    <t>18175</t>
  </si>
  <si>
    <t>Alimentador de tablero de cargas mecánicas TMECD de TGDD CDRC COMETAS</t>
  </si>
  <si>
    <t>18604</t>
  </si>
  <si>
    <t>Alimentador de tablero de cargas móviles TCM de tablero TND CDRC COMETAS</t>
  </si>
  <si>
    <t>18969</t>
  </si>
  <si>
    <t>ALIMENTADOR DE TABLERO DE CARGAS REGULADAS TR1 DE TRC CDRC COMETAS</t>
  </si>
  <si>
    <t>19022</t>
  </si>
  <si>
    <t>ALIMENTADOR DE TABLERO DE CARGAS REGULADAS TRS DE TRC CDRC COMETAS</t>
  </si>
  <si>
    <t>18992</t>
  </si>
  <si>
    <t>ALIMENTADOR DE TABLERO DE EQUIPOS DE PISCINAS TPIS</t>
  </si>
  <si>
    <t>010479</t>
  </si>
  <si>
    <t>alimentador de tablero de iluminación TILC proveniente de tablero TGDC cable CU HFFRLS (3x8+1x8+1x12)  incluye tubería 3/4"</t>
  </si>
  <si>
    <t>18607</t>
  </si>
  <si>
    <t>ALIMENTADOR DE TABLERO DE ILUMINACIÓN TILC4 CDRC COMETAS</t>
  </si>
  <si>
    <t>18171</t>
  </si>
  <si>
    <t>Alimentador de tablero de iluminacion TILCS</t>
  </si>
  <si>
    <t>18993</t>
  </si>
  <si>
    <t>ALIMENTADOR DE TABLERO DE TOMAS NORMALES TND1 PPRO</t>
  </si>
  <si>
    <t>18994</t>
  </si>
  <si>
    <t>ALIMENTADOR DE TABLERO DE TOMAS NORMALES TND2 PPRO</t>
  </si>
  <si>
    <t>18961</t>
  </si>
  <si>
    <t>ALIMENTADOR DE TABLERO DE TOMAS TTC2 DE TGDC</t>
  </si>
  <si>
    <t>12213</t>
  </si>
  <si>
    <t>Alimentador de tablero de tomas TTC3 de TGDC CDRC COMETAS</t>
  </si>
  <si>
    <t>18603</t>
  </si>
  <si>
    <t>Alimentador de tablero iluminación TILD1 de tablero TND CDRC COMETAS</t>
  </si>
  <si>
    <t>18975</t>
  </si>
  <si>
    <t>ALIMENTADOR DE TABLERO ILUMINACIÓN TILD1 PPROVENIE</t>
  </si>
  <si>
    <t>151132</t>
  </si>
  <si>
    <t>Alimentador de tablero iluminación TILD2 de tablero TND CDRC COMETAS</t>
  </si>
  <si>
    <t>18601</t>
  </si>
  <si>
    <t>Alimentador de tablero TND de transformador baja CDRC COMETAS</t>
  </si>
  <si>
    <t>18967</t>
  </si>
  <si>
    <t>ALIMENTADOR DE TABLERO TRC PROVENIENTE DE BYPASS CDRC COMETAS</t>
  </si>
  <si>
    <t>18963</t>
  </si>
  <si>
    <t>ALIMENTADOR DE TABLERO TSLP2 DE TABLERO TGDC CDRC COMETAS</t>
  </si>
  <si>
    <t>18988</t>
  </si>
  <si>
    <t>ALIMENTADOR DE TGDD PROVENIENTE DE TRANSFORMADOR E</t>
  </si>
  <si>
    <t>18981</t>
  </si>
  <si>
    <t>ALIMENTADOR DE TILD2 PPROVENIENTE DE TABLERO TCD c</t>
  </si>
  <si>
    <t>18957</t>
  </si>
  <si>
    <t>alimentador de tomas TTC2 proveniente de tablero T</t>
  </si>
  <si>
    <t>??</t>
  </si>
  <si>
    <t>18998</t>
  </si>
  <si>
    <t>ALIMENTADOR DE TRD PPROVENIENTE DE UPS cable CU HF</t>
  </si>
  <si>
    <t>19183</t>
  </si>
  <si>
    <t>Alimentador de TRD proveniente de UPS cable CU HFFRLS f#10+n#10+t#10, incluye coraza amer.  3/4" EMT</t>
  </si>
  <si>
    <t>18966</t>
  </si>
  <si>
    <t>ALIMENTADOR DE UPS 10 KVA DE BYPASS CDRC COMETAS</t>
  </si>
  <si>
    <t>18997</t>
  </si>
  <si>
    <t>ALIMENTADOR DE UPS 3kVA PPROVENIENTE DE TABLERO DE</t>
  </si>
  <si>
    <t>19177</t>
  </si>
  <si>
    <t xml:space="preserve">Alimentador de UPS 3kva proveniente de tablero cable HFFRLS (1#10+1#10+1#10)  EMT 3/4" </t>
  </si>
  <si>
    <t>18949</t>
  </si>
  <si>
    <t>Alimentador en cable CU HFFRLS (3x4/0+1x4/0+1x6) , incluye tubería 3". CDRC COMETAS</t>
  </si>
  <si>
    <t>15639</t>
  </si>
  <si>
    <t>Alimentador en cable HFFR LS 3x10 CDRC Cometas</t>
  </si>
  <si>
    <t>15627</t>
  </si>
  <si>
    <t>Alimentador en cable HFFR LS 3x12 CDRC Cometas</t>
  </si>
  <si>
    <t>19244</t>
  </si>
  <si>
    <t>ALIMENTADOR TAB BOMBAS DE TGDC CDRC Cometas</t>
  </si>
  <si>
    <t>18168</t>
  </si>
  <si>
    <t>Alimentador tablero cable HFFRLS (3x6+1x6+1x10) tubería ∅1-1/4" EMT CDRC COMETAS</t>
  </si>
  <si>
    <t>19234</t>
  </si>
  <si>
    <t>ALIMENTADOR TABLERO TGDC DE TGA CDRC Cometas</t>
  </si>
  <si>
    <t>19166</t>
  </si>
  <si>
    <t>Alimentador tablero tomas normales TND1 prov de tablero TCD cable CU HFFRLS (3#2+n#2+t#10) 1 1/4"EMT</t>
  </si>
  <si>
    <t>19170</t>
  </si>
  <si>
    <t>Alimentador tablero tomas normales TND2prov de tablero TCD cable CU HFFRLS (3f#6+n#6+t##10)1 1/4"EMT</t>
  </si>
  <si>
    <t>18968</t>
  </si>
  <si>
    <t>ALIMENTADOR TABLERO TRC PROVENIENTE DE UPS 10 kVA CDRC COMETAS</t>
  </si>
  <si>
    <t>19179</t>
  </si>
  <si>
    <t>Alimentador tablero TRD proveniente de tablero de bypass cable CU HFFRLS (f#10+n#10+t#10) 3/4"EMT</t>
  </si>
  <si>
    <t>19239</t>
  </si>
  <si>
    <t>ALIMENTADOR TAUTBCI DE TRANSF 500KVA CDRC Cometas</t>
  </si>
  <si>
    <t>19237</t>
  </si>
  <si>
    <t>ALIMENTADOR TCP4 DE TGA CDRC Cometas</t>
  </si>
  <si>
    <t>19238</t>
  </si>
  <si>
    <t>ALIMENTADOR TGDD DE TRANSF ELEVADOR CDRC Cometas (Suministro+Instalación)</t>
  </si>
  <si>
    <t>18167</t>
  </si>
  <si>
    <t>ALIMENTADOR TGDD TRANSFOR ELEVADOR cableHFFRLSIMC4</t>
  </si>
  <si>
    <t>19243</t>
  </si>
  <si>
    <t>ALIMENTADOR TRANS AUT BOMBA DE PLANTA CDRC Cometas</t>
  </si>
  <si>
    <t>19242</t>
  </si>
  <si>
    <t>ALIMENTADOR TRANS AUT PPAL DE PLANTA CDRC Cometas</t>
  </si>
  <si>
    <t>19235</t>
  </si>
  <si>
    <t>ALIMENTADOR TRANSFOR ELEVADOR DE TGA CDRC Cometas</t>
  </si>
  <si>
    <t>18980</t>
  </si>
  <si>
    <t>ALIMENTADOR TRANSFORMADOR BAJA DE TGDD (Suministro e instalación) CDRC COMETAS</t>
  </si>
  <si>
    <t>10630</t>
  </si>
  <si>
    <t>Alistado 1.5 mm sikaguardEpocem720 + sikaguard62*</t>
  </si>
  <si>
    <t>11 Tratamientos especiales</t>
  </si>
  <si>
    <t>11590</t>
  </si>
  <si>
    <t>Alistado 2.0 mm sikaguardEpocem720 **</t>
  </si>
  <si>
    <t>10632</t>
  </si>
  <si>
    <t>Alistado 2.0 mm sikaguardEpocem720 + sikaguard62*</t>
  </si>
  <si>
    <t>00995</t>
  </si>
  <si>
    <t>ALISTADO Y TABLERO AGLOMERADO</t>
  </si>
  <si>
    <t>16627</t>
  </si>
  <si>
    <t>ALISTADO/AFINADO PISO MORTERO 1:3 h=3cm</t>
  </si>
  <si>
    <t>12534</t>
  </si>
  <si>
    <t>ALISTADO/AFINADO PISO MORTERO 1:4 h=4</t>
  </si>
  <si>
    <t>18508</t>
  </si>
  <si>
    <t>ALISTADO/AFINADO PISO MORTERO 1:4 h=4 CRDC</t>
  </si>
  <si>
    <t>13874</t>
  </si>
  <si>
    <t>Almohada Neopreno 0.20m*0.15m;e=5mm Estructural**</t>
  </si>
  <si>
    <t>04 Estructuras</t>
  </si>
  <si>
    <t>13873</t>
  </si>
  <si>
    <t>Almohada Neopreno 0.20m*0.25m;e=5mm Estructural**</t>
  </si>
  <si>
    <t>11289</t>
  </si>
  <si>
    <t>ALQ.SEÑALIZACION DE OBRA(CINTA+COLOMBINA+CONO) 30M</t>
  </si>
  <si>
    <t>DD</t>
  </si>
  <si>
    <t>11574</t>
  </si>
  <si>
    <t>ALQUILER TORREGRUA  500 k (Inc. Instalac y Desmont</t>
  </si>
  <si>
    <t>HERRAMIENTAS Y EQUIPO MENOR</t>
  </si>
  <si>
    <t>17744</t>
  </si>
  <si>
    <t>Altavos caja montaje muro LBC3018/01 (SUMI INST)</t>
  </si>
  <si>
    <t>17745</t>
  </si>
  <si>
    <t>Altavoz colgante LS1-UC20E-1-US (SUMI INST)</t>
  </si>
  <si>
    <t>18460</t>
  </si>
  <si>
    <t>Altavoz Electrovoice EVC 1122 95</t>
  </si>
  <si>
    <t>18462</t>
  </si>
  <si>
    <t>Altavoz Electrovoice EVC 1181S</t>
  </si>
  <si>
    <t>18471</t>
  </si>
  <si>
    <t>Altavoz Electrovoice EVF - 1122D/66</t>
  </si>
  <si>
    <t>18475</t>
  </si>
  <si>
    <t>Altavoz Electrovoice EVF - 1122D/99</t>
  </si>
  <si>
    <t>18479</t>
  </si>
  <si>
    <t>Altavoz Electrovoice EVF - 1181S</t>
  </si>
  <si>
    <t>17741</t>
  </si>
  <si>
    <t>Altavoz montaje techo LBC 3087/41 (SUMI INST)</t>
  </si>
  <si>
    <t>00796</t>
  </si>
  <si>
    <t>ALUMBRADO PROVISIONAL</t>
  </si>
  <si>
    <t>ACT. PRELIMINARES/LIMPIEZA TER</t>
  </si>
  <si>
    <t>11154</t>
  </si>
  <si>
    <t>ALUMBRADO PROVISIONAL monofasica **</t>
  </si>
  <si>
    <t>15876</t>
  </si>
  <si>
    <t>ALUMBRADO PUBLICO SOLAR (+Poste metalico)</t>
  </si>
  <si>
    <t>18789</t>
  </si>
  <si>
    <t>ALVEODREN</t>
  </si>
  <si>
    <t>14048</t>
  </si>
  <si>
    <t>AMARRE PLÁSTICO 15CM+AUTOADHESIVO DE FIJACIÓN</t>
  </si>
  <si>
    <t>16173</t>
  </si>
  <si>
    <t>Amortiguador Golpe de Ariete(1/2") Sumin+Instal</t>
  </si>
  <si>
    <t>15527</t>
  </si>
  <si>
    <t>Amplificador 4 canales- 4x100w Higt Efficient Clas</t>
  </si>
  <si>
    <t>18466</t>
  </si>
  <si>
    <t>Amplificador Electrovoice CPS 2.12</t>
  </si>
  <si>
    <t>18480</t>
  </si>
  <si>
    <t>Amplificador Electrovoice CPS 2.4</t>
  </si>
  <si>
    <t>18465</t>
  </si>
  <si>
    <t>Amplificador Electrovoice CPS 2.9</t>
  </si>
  <si>
    <t>18457</t>
  </si>
  <si>
    <t>Amplificador Electrovoice PA2250-T</t>
  </si>
  <si>
    <t>18458</t>
  </si>
  <si>
    <t>Amplificador Electrovoice PA2400-T</t>
  </si>
  <si>
    <t>17739</t>
  </si>
  <si>
    <t>Amplificador PVA-2P500 (SUMI INST)</t>
  </si>
  <si>
    <t>15157</t>
  </si>
  <si>
    <t>Ancla epóx1"Estruc.0.15m Anchorfix4 -h=3a4M /2012</t>
  </si>
  <si>
    <t>15153</t>
  </si>
  <si>
    <t>Ancla epóx1/2"Estruc.0.15m Anchorfix4 -h=3a4M/2012</t>
  </si>
  <si>
    <t>15155</t>
  </si>
  <si>
    <t>Ancla epóx3/4"Estruc.0.15m Anchorfix4 -h=3a4M/2012</t>
  </si>
  <si>
    <t>15152</t>
  </si>
  <si>
    <t>Ancla epóx3/8"Estruc.0.12m Anchorfix4 -h=3a4M/2012</t>
  </si>
  <si>
    <t>15154</t>
  </si>
  <si>
    <t>Ancla epóx5/8"Estruc.0.15m Anchorfix4 -h=3a4M/2012</t>
  </si>
  <si>
    <t>15156</t>
  </si>
  <si>
    <t>Ancla epóx7/8"Estruc.0.15m Anchorfix4 -h=3a4M/2012</t>
  </si>
  <si>
    <t>11397</t>
  </si>
  <si>
    <t>Anclaje  Mecánico Hilti (1"x 6")Sum+Instal.**</t>
  </si>
  <si>
    <t>11886</t>
  </si>
  <si>
    <t>ANCLAJE ACTIVO 30 TN - Mejoram Terreno CEFE COMETA</t>
  </si>
  <si>
    <t>10126</t>
  </si>
  <si>
    <t>Anclaje barandas sobre losa stell deck **</t>
  </si>
  <si>
    <t>17501</t>
  </si>
  <si>
    <t>Anclaje cordel tipo finlandes polo tierra+soporA I</t>
  </si>
  <si>
    <t>14069</t>
  </si>
  <si>
    <t>Anclaje de Banca para dos dados  (Desmonte)</t>
  </si>
  <si>
    <t>14100</t>
  </si>
  <si>
    <t>Anclaje de Banca para dos dados  (Instalación)</t>
  </si>
  <si>
    <t>14262</t>
  </si>
  <si>
    <t>Anclaje de Banca para dos dados  (Suministro)</t>
  </si>
  <si>
    <t>13579</t>
  </si>
  <si>
    <t>Anclaje epóxico 1"  prof 0.05 m con sikadur 31**</t>
  </si>
  <si>
    <t>12367</t>
  </si>
  <si>
    <t>Anclaje epóxico 1"Estructural 0.50m Anchorfix4**</t>
  </si>
  <si>
    <t>13763</t>
  </si>
  <si>
    <t>Anclaje epóxico 1/2" prof. 0.10m con sikadur 42**</t>
  </si>
  <si>
    <t>11159</t>
  </si>
  <si>
    <t>Anclaje epóxico 1/2"Estructural 0.12m Anchorfix4**</t>
  </si>
  <si>
    <t>12525</t>
  </si>
  <si>
    <t>Anclaje epóxico 1/2"Estructural 0.15m Anchorfix4**</t>
  </si>
  <si>
    <t>13910</t>
  </si>
  <si>
    <t>Anclaje epóxico 1/2"Estructural 0.275m+Adhesivo</t>
  </si>
  <si>
    <t>15362</t>
  </si>
  <si>
    <t>Anclaje epóxico 1/4"  prof 0.06 m con anchorfix 4*</t>
  </si>
  <si>
    <t>13450</t>
  </si>
  <si>
    <t>Anclaje epóxico 1/4"  prof 0.15 m con sikadur 42**</t>
  </si>
  <si>
    <t>14768</t>
  </si>
  <si>
    <t>Anclaje epóxico 1/4"  prof 0.20 m con sikadur 42**</t>
  </si>
  <si>
    <t>10363</t>
  </si>
  <si>
    <t>Anclaje epóxico 3/4"  prof 0.10m con sikadur 42</t>
  </si>
  <si>
    <t>13911</t>
  </si>
  <si>
    <t>Anclaje epóxico 3/4"Estructural 0.15m+Adhesivo</t>
  </si>
  <si>
    <t>15169</t>
  </si>
  <si>
    <t>Anclaje epóxico 3/4"Estructural 0.17m+adhesivo</t>
  </si>
  <si>
    <t>10994</t>
  </si>
  <si>
    <t>Anclaje epóxico 3/4"Estructural 0.20m Anchorfix4**</t>
  </si>
  <si>
    <t>13913</t>
  </si>
  <si>
    <t>Anclaje epóxico 3/4"Estructural 0.40m+adhesivo</t>
  </si>
  <si>
    <t>10574</t>
  </si>
  <si>
    <t>Anclaje epóxico 3/8"  prof 0.07 m con sikadur 42**</t>
  </si>
  <si>
    <t>11579</t>
  </si>
  <si>
    <t>Anclaje epóxico 3/8"  prof 0.09 m con anchorfix 4*</t>
  </si>
  <si>
    <t>13293</t>
  </si>
  <si>
    <t>Anclaje epóxico 3/8"  prof 0.15 m con  EUCO 52 GEL</t>
  </si>
  <si>
    <t>11010</t>
  </si>
  <si>
    <t>Anclaje epóxico 3/8"  prof 0.15 m con sikadur 42**</t>
  </si>
  <si>
    <t>11576</t>
  </si>
  <si>
    <t>Anclaje epóxico 3/8"Estructural 0.10m Anchorfix4**</t>
  </si>
  <si>
    <t>12526</t>
  </si>
  <si>
    <t>Anclaje epóxico 3/8"Estructural 0.12m Anchorfix4**</t>
  </si>
  <si>
    <t>10992</t>
  </si>
  <si>
    <t>Anclaje epóxico 3/8"Estructural 0.15m Anchorfix4**</t>
  </si>
  <si>
    <t>11428</t>
  </si>
  <si>
    <t>Anclaje epóxico 3/8"Estructural 0.17m Anchorfix4**</t>
  </si>
  <si>
    <t>11457</t>
  </si>
  <si>
    <t>Anclaje epóxico 3/8"Estructural 0.25m Anchorfix4**</t>
  </si>
  <si>
    <t>13795</t>
  </si>
  <si>
    <t>Anclaje epóxico 3/8"Estructural 0.30m Anchorfix4**</t>
  </si>
  <si>
    <t>11458</t>
  </si>
  <si>
    <t>Anclaje epóxico 3/8"Estructural 0.75m Anchorfix4**</t>
  </si>
  <si>
    <t>13906</t>
  </si>
  <si>
    <t>Anclaje epóxico 3/8"Estructural 0.90m Anchorfix4**</t>
  </si>
  <si>
    <t>13762</t>
  </si>
  <si>
    <t>Anclaje epóxico 3/8"prof 0.10m con sikadur 42**</t>
  </si>
  <si>
    <t>11158</t>
  </si>
  <si>
    <t>Anclaje epóxico 4mm Estructural 0.10m Anchorfix4**</t>
  </si>
  <si>
    <t>10362</t>
  </si>
  <si>
    <t>Anclaje epóxico 5/8"  prof 0.10m con sikadur 42</t>
  </si>
  <si>
    <t>14414</t>
  </si>
  <si>
    <t>Anclaje epóxico 5/8"  prof 0.20 m con Red H G-5</t>
  </si>
  <si>
    <t>11012</t>
  </si>
  <si>
    <t>Anclaje epóxico 5/8"  prof 0.20 m con sikadur 42</t>
  </si>
  <si>
    <t>10711</t>
  </si>
  <si>
    <t>Anclaje epóxico 5/8"  prof 0.25 m con sikadur 42</t>
  </si>
  <si>
    <t>13914</t>
  </si>
  <si>
    <t>Anclaje epóxico 5/8"Estructural 0.125m Anchorfix4*</t>
  </si>
  <si>
    <t>15170</t>
  </si>
  <si>
    <t>Anclaje epóxico 5/8"Estructural 0.14 m Anchorfix4*</t>
  </si>
  <si>
    <t>11160</t>
  </si>
  <si>
    <t>Anclaje epóxico 5/8"Estructural 0.15m Anchorfix4**</t>
  </si>
  <si>
    <t>11577</t>
  </si>
  <si>
    <t>Anclaje epóxico 5/8"Estructural 0.16m Anchorfix4**</t>
  </si>
  <si>
    <t>10993</t>
  </si>
  <si>
    <t>Anclaje epóxico 5/8"Estructural 0.20m Anchorfix4**</t>
  </si>
  <si>
    <t>11578</t>
  </si>
  <si>
    <t>Anclaje epóxico 7/8"Estructural 0.25m Anchorfix4**</t>
  </si>
  <si>
    <t>13912</t>
  </si>
  <si>
    <t>Anclaje epóxico 7/8"Estructural 0.40m+Adhesivo</t>
  </si>
  <si>
    <t>15150</t>
  </si>
  <si>
    <t>Anclaje epóxico1"Estruc.0.15m Anchorfix4 -h=3a4M</t>
  </si>
  <si>
    <t>15146</t>
  </si>
  <si>
    <t>Anclaje epóxico1/2"Estruc.0.15m+Adhesivo h=3a4M</t>
  </si>
  <si>
    <t>10991</t>
  </si>
  <si>
    <t>Anclaje epóxico1/2"Estruct. 0.20m Anchorfix4+Andam</t>
  </si>
  <si>
    <t>14186</t>
  </si>
  <si>
    <t>Anclaje epóxico1/2"Estruct.0.20m Anchorfix4Sin Ref</t>
  </si>
  <si>
    <t>15168</t>
  </si>
  <si>
    <t>Anclaje epóxico1/2"Estructural 0.11m+Adhesivo</t>
  </si>
  <si>
    <t>13768</t>
  </si>
  <si>
    <t>Anclaje epóxico1/2"L=0.10m+sikad42.sin And,sinRefu</t>
  </si>
  <si>
    <t>13772</t>
  </si>
  <si>
    <t>Anclaje epóxico1/2"L=0.20m+sikad42.sin And,sinRef</t>
  </si>
  <si>
    <t>17168</t>
  </si>
  <si>
    <t>18282</t>
  </si>
  <si>
    <t>11011</t>
  </si>
  <si>
    <t>Anclaje epóxico1/2"prof 0.20 m +sikadur 42 +Andami</t>
  </si>
  <si>
    <t>15148</t>
  </si>
  <si>
    <t>Anclaje epóxico3/4"Estruc.0.15m Anchorfix4 -h=3a4M</t>
  </si>
  <si>
    <t>15140</t>
  </si>
  <si>
    <t>Anclaje epóxico3/8"Estruc.0.12m Anchorfix4 -h=3a4M</t>
  </si>
  <si>
    <t>13770</t>
  </si>
  <si>
    <t>Anclaje epóxico3/8"L=0.10m+sikad42.sin And,sinRefu</t>
  </si>
  <si>
    <t>14191</t>
  </si>
  <si>
    <t>Anclaje epóxico3/8"L=0.11m+AnchorFix.+TalPerc+Pist</t>
  </si>
  <si>
    <t>13771</t>
  </si>
  <si>
    <t>Anclaje epóxico3/8"L=0.15m+sikad42.sin And,sinRefu</t>
  </si>
  <si>
    <t>14192</t>
  </si>
  <si>
    <t>Anclaje epóxico3/8"L=0.20m+AnchorFix.+TalPerc+Pist</t>
  </si>
  <si>
    <t>15270</t>
  </si>
  <si>
    <t>Anclaje epóxico3/8"prof 0.07m+ sikadur 42Sin Andam</t>
  </si>
  <si>
    <t>15147</t>
  </si>
  <si>
    <t>Anclaje epóxico5/8"Estruc.0.15m Anchorfix4 -h=3a4M</t>
  </si>
  <si>
    <t>15149</t>
  </si>
  <si>
    <t>Anclaje epóxico7/8"Estruc.0.15m+Adhesivo -h=3a4M</t>
  </si>
  <si>
    <t>13729</t>
  </si>
  <si>
    <t>Anclaje expansivo 3/8" * 3"</t>
  </si>
  <si>
    <t>14661</t>
  </si>
  <si>
    <t>ANCLAJE PARA BANCA X 2 DADOS (SUM + INST)</t>
  </si>
  <si>
    <t>14828</t>
  </si>
  <si>
    <t>ANCLAJE PARA BANCA X 2 DADOS(DESM+SUM+INST)</t>
  </si>
  <si>
    <t>13723</t>
  </si>
  <si>
    <t>ANCLAJE PARA SILLETERIA (SUMINISTRO + INSTALACION)</t>
  </si>
  <si>
    <t>15117</t>
  </si>
  <si>
    <t>Anclaje pasivo  d=3" suelo duros 21Mpa  barra3/4"</t>
  </si>
  <si>
    <t>15118</t>
  </si>
  <si>
    <t>Anclaje pasivo  d=3" suelo duros21Mpa  barra5/8" T</t>
  </si>
  <si>
    <t>14224</t>
  </si>
  <si>
    <t>Anclaje pasivo  d=3" suelo malos21Mpa  barra3/4"</t>
  </si>
  <si>
    <t>14421</t>
  </si>
  <si>
    <t>Anclaje pasivo  d=3" suelo malos21Mpa  barra5/8" T</t>
  </si>
  <si>
    <t>12647</t>
  </si>
  <si>
    <t>Anclaje Varilla de 1/4"L=1.00m+Sika Top 122 *</t>
  </si>
  <si>
    <t>11047</t>
  </si>
  <si>
    <t>AnclajeEpóxico1/4"L=0.05 m+sikadur42+Andam+Ref**</t>
  </si>
  <si>
    <t>00709</t>
  </si>
  <si>
    <t>ANDAMIO COLGANTE</t>
  </si>
  <si>
    <t>11546</t>
  </si>
  <si>
    <t>ANDAMIO TUBULAR ( 50 SECCIONES 1MES)+Armado</t>
  </si>
  <si>
    <t>00707</t>
  </si>
  <si>
    <t>ANDAMIO TUBULAR (6 SECCIONES 1 SMN)+Armado</t>
  </si>
  <si>
    <t>SMN</t>
  </si>
  <si>
    <t>00708</t>
  </si>
  <si>
    <t>ANDAMIO TUBULAR (6 SECCIONES 1MES)+ Armado</t>
  </si>
  <si>
    <t>11163</t>
  </si>
  <si>
    <t>ANDAMIO TUBULAR (por m2 mamp culata coliseo3 piso</t>
  </si>
  <si>
    <t>00656</t>
  </si>
  <si>
    <t>ANDEN + SARDINEL PREFABRICADO</t>
  </si>
  <si>
    <t>VIAS</t>
  </si>
  <si>
    <t>00786</t>
  </si>
  <si>
    <t>ANDEN EN CONCRETO e=.10 + Subbase Granular</t>
  </si>
  <si>
    <t>15262</t>
  </si>
  <si>
    <t>Anden en concreto reforz e=.07 3000psi  sin estr**</t>
  </si>
  <si>
    <t>10445</t>
  </si>
  <si>
    <t>Anden en concreto reforz e=.10 3000psi  sin estr**</t>
  </si>
  <si>
    <t>10913</t>
  </si>
  <si>
    <t>ANDEN h=10 C:105 KG/Cm2</t>
  </si>
  <si>
    <t>11652</t>
  </si>
  <si>
    <t>ANDEN h=10 C:175 KG/Cm2  + refuerzo malla</t>
  </si>
  <si>
    <t>13077</t>
  </si>
  <si>
    <t>ANDEN h=10 C:245 KG/Cm2  reforzad</t>
  </si>
  <si>
    <t>10366</t>
  </si>
  <si>
    <t>Anden h=15 C:210 Kg/cm2  sin refuerzo **</t>
  </si>
  <si>
    <t>00726</t>
  </si>
  <si>
    <t>ANDEN h=8 C:140 KG/Cm2</t>
  </si>
  <si>
    <t>00727</t>
  </si>
  <si>
    <t>ANDEN h=8 C:175 KG/Cm2</t>
  </si>
  <si>
    <t>00728</t>
  </si>
  <si>
    <t>ANDEN h=8 C:210 KG/Cm2</t>
  </si>
  <si>
    <t>11974</t>
  </si>
  <si>
    <t>00729</t>
  </si>
  <si>
    <t>ANDEN h=8 C:245 KG/Cm2</t>
  </si>
  <si>
    <t>10853</t>
  </si>
  <si>
    <t>AndenAdoqu e=0.08  bland geoLafayettevehicu**</t>
  </si>
  <si>
    <t>10159</t>
  </si>
  <si>
    <t>AndenAdoqu e=0.08  blando geotext-T-2100 +Malla</t>
  </si>
  <si>
    <t>10321</t>
  </si>
  <si>
    <t>AndenConcReforz 3000psi e=15cm+imprim sin base**</t>
  </si>
  <si>
    <t>12030</t>
  </si>
  <si>
    <t>Andenconcret e=0.07 5.3-1bland geotextil- peatonal</t>
  </si>
  <si>
    <t>12032</t>
  </si>
  <si>
    <t>Andenconcret e=0.07 5.3-2 medio+geotextil peatonal</t>
  </si>
  <si>
    <t>12029</t>
  </si>
  <si>
    <t>12031</t>
  </si>
  <si>
    <t>Andenconcret e=0.10 5.4-Bmedio+geotextil Vehicular</t>
  </si>
  <si>
    <t>11195</t>
  </si>
  <si>
    <t>Andenconcret+rerfuerz e=0.07 sinEstruct MezEnObr**</t>
  </si>
  <si>
    <t>11194</t>
  </si>
  <si>
    <t>Andenconcret+rerfuerz e=0.07sinEstruct premezc**</t>
  </si>
  <si>
    <t>12024</t>
  </si>
  <si>
    <t>Andenconcreto e=0.07 4.2-1blando+geotextilpeatonal</t>
  </si>
  <si>
    <t>12026</t>
  </si>
  <si>
    <t>Andenconcreto e=0.07 4.2-2medio+ geotext peatonal</t>
  </si>
  <si>
    <t>12028</t>
  </si>
  <si>
    <t>Andenconcreto e=0.07 4.2-3duro+ geotextil peatonal</t>
  </si>
  <si>
    <t>10157</t>
  </si>
  <si>
    <t>Andenconcreto e=0.08 4.2-1 bland geoPAVCO peatonal</t>
  </si>
  <si>
    <t>10678</t>
  </si>
  <si>
    <t>Andenconcreto e=0.10 4.2-1 bland geoPAVCO peatonal</t>
  </si>
  <si>
    <t>12023</t>
  </si>
  <si>
    <t>Andenconcreto e=0.10 4.3-Abland geotext Vehicular</t>
  </si>
  <si>
    <t>12025</t>
  </si>
  <si>
    <t>Andenconcreto e=0.10 4.3-Bmedio+ geotext Vehicular</t>
  </si>
  <si>
    <t>12027</t>
  </si>
  <si>
    <t>Andenconcreto e=0.10 4.3-C duro geoPAVCO Vehicula</t>
  </si>
  <si>
    <t>12033</t>
  </si>
  <si>
    <t>Andenconcreto e=0.10 5.4-C duro geoLAFAYETT Vehicu</t>
  </si>
  <si>
    <t>10158</t>
  </si>
  <si>
    <t>Andenconcreto e=0.15 bland 4.3-A geotextil T-2100</t>
  </si>
  <si>
    <t>12034</t>
  </si>
  <si>
    <t>Andenconcretoe=0.07 5.3-3duro geot  GT-2400 peaton</t>
  </si>
  <si>
    <t>10122</t>
  </si>
  <si>
    <t>AndenConcrRefor 3000psi e= 5cm +imprim**</t>
  </si>
  <si>
    <t>15003</t>
  </si>
  <si>
    <t>AndenCuneta 2500 psi e=0.10 4.2-1 bland+ Geotextil</t>
  </si>
  <si>
    <t>15004</t>
  </si>
  <si>
    <t>AndenCuneta 2500 psi e=0.10 4.2-2 medio+Geotextil</t>
  </si>
  <si>
    <t>15000</t>
  </si>
  <si>
    <t>AndenCuneta 2500 psi e=0.10 5.3-1 bland geotextil</t>
  </si>
  <si>
    <t>15001</t>
  </si>
  <si>
    <t>AndenCuneta 2500 psi e=0.10 5.3-2 medio + geotexti</t>
  </si>
  <si>
    <t>15002</t>
  </si>
  <si>
    <t>AndenCuneta 2500 psi e=0.10 5.3-3 duro + geotextil</t>
  </si>
  <si>
    <t>10592</t>
  </si>
  <si>
    <t>AndenCuneta 2500 psi e=0.10 5.4-A blando+geotextil</t>
  </si>
  <si>
    <t>11182</t>
  </si>
  <si>
    <t>AndenCuneta 2500 psi e=0.10 GEOT2400</t>
  </si>
  <si>
    <t>16693</t>
  </si>
  <si>
    <t>AndenCuneta 2500 psi e=0.10(Sin estructura)</t>
  </si>
  <si>
    <t>15005</t>
  </si>
  <si>
    <t>AndenCuneta 2500psi e=0.10 4.2-3 duro + geotextil</t>
  </si>
  <si>
    <t>12668</t>
  </si>
  <si>
    <t>AndenCuneta 3000 psi e=0.10 4.2-1 bland geoPAVCO</t>
  </si>
  <si>
    <t>17344</t>
  </si>
  <si>
    <t>ANDENES e=0.10m  CONCRETO F'C 21 MPA  CDRC</t>
  </si>
  <si>
    <t>13379</t>
  </si>
  <si>
    <t>Angeo  (Sum+Inst).</t>
  </si>
  <si>
    <t>13374</t>
  </si>
  <si>
    <t xml:space="preserve">ANGULO 1 1/4" X 1/8" - SUM. E INST. Y PINTURA </t>
  </si>
  <si>
    <t>15371</t>
  </si>
  <si>
    <t>ANGULO 1 1/4x1/8"+anticorr.+pintura(Sum + insta)</t>
  </si>
  <si>
    <t>13654</t>
  </si>
  <si>
    <t>ANGULO 1 x 1 x1/8"+Platina 5/8x1/8"(Sum + insta</t>
  </si>
  <si>
    <t>13559</t>
  </si>
  <si>
    <t>13632</t>
  </si>
  <si>
    <t>ANGULO 11/2x11/2x1/8"+Platina 5/8x1/8"(Sum + insta</t>
  </si>
  <si>
    <t>13697</t>
  </si>
  <si>
    <t>ANGULO 11/2x11/2x1/8"+Tubo Cuad.1x1"(Sum + insta</t>
  </si>
  <si>
    <t>13058</t>
  </si>
  <si>
    <t>ANGULO 1x1x1/8" (Sum + instal.)***</t>
  </si>
  <si>
    <t>13560</t>
  </si>
  <si>
    <t>ANGULO 2"x2"x1/8" (Sum + instal.)***</t>
  </si>
  <si>
    <t>18145</t>
  </si>
  <si>
    <t>Anillas 5000 lb con fijacion a concreto  SUM+INST</t>
  </si>
  <si>
    <t>SEGURIDAD INDUSTRIAL</t>
  </si>
  <si>
    <t>11153</t>
  </si>
  <si>
    <t>Anillo contenc caisson e=0.10 dex=1.3 3000 psi  **</t>
  </si>
  <si>
    <t>17690</t>
  </si>
  <si>
    <t>ANTENA C/trol PROCEs  COBER min.400 pies (sum ins)</t>
  </si>
  <si>
    <t>17696</t>
  </si>
  <si>
    <t>ANTENA DE CONTROL PARA COMUNICAC CON EQUIPOS</t>
  </si>
  <si>
    <t>18445</t>
  </si>
  <si>
    <t>ANTENA PARA CONTROL DE PROCESAMIENTO  400PIES</t>
  </si>
  <si>
    <t>13218</t>
  </si>
  <si>
    <t>ANTICORROSIVO A BASE DE ZINC</t>
  </si>
  <si>
    <t>PINTURA</t>
  </si>
  <si>
    <t>15762</t>
  </si>
  <si>
    <t>ANTICORROSIVO S/ESTRUCT. METALICA(e=1.5mm)SupGalva</t>
  </si>
  <si>
    <t>15780</t>
  </si>
  <si>
    <t>ANTICORROSIVO S/ESTRUCT. METALICACubierta(e=1.5mm)</t>
  </si>
  <si>
    <t>00620</t>
  </si>
  <si>
    <t>ANTICORROSIVO S/LAMINA LINEAL</t>
  </si>
  <si>
    <t>00621</t>
  </si>
  <si>
    <t>ANTICORROSIVO S/LAMINA LLENA CON COMPRESOR</t>
  </si>
  <si>
    <t>00622</t>
  </si>
  <si>
    <t>ANTIHUMEDAD FACHADA</t>
  </si>
  <si>
    <t>17711</t>
  </si>
  <si>
    <t>Anunciador remoto LCD, UL, ULC (SUMI INST)</t>
  </si>
  <si>
    <t>12658</t>
  </si>
  <si>
    <t>APARATO SANITARIO (sum+instal).</t>
  </si>
  <si>
    <t>17438</t>
  </si>
  <si>
    <t>APLICACIONES DE PINTURA SOBRE MUROS Y COLUMNAS CON STENCIL</t>
  </si>
  <si>
    <t>15205</t>
  </si>
  <si>
    <t>APLIQUE DE SOBREPONER (2X27W)+BOMBILLAS</t>
  </si>
  <si>
    <t>15054</t>
  </si>
  <si>
    <t>APLIQUE DE SOBREPONER 17W POLICARBONATO COMPLETA</t>
  </si>
  <si>
    <t>19212</t>
  </si>
  <si>
    <t>APLIQUE PARED LED 10W 1420 lm CEFE COMETAS</t>
  </si>
  <si>
    <t>11200</t>
  </si>
  <si>
    <t>Apoyo movil para correas **</t>
  </si>
  <si>
    <t>12940</t>
  </si>
  <si>
    <t>Apoyo vertical baranda tub galv 2" L=1m **</t>
  </si>
  <si>
    <t>11426</t>
  </si>
  <si>
    <t>Apuntalamiento con cerha y camilla **</t>
  </si>
  <si>
    <t>11588</t>
  </si>
  <si>
    <t>Apuntalamiento con cerha+camilla cubierta estadio*</t>
  </si>
  <si>
    <t>12829</t>
  </si>
  <si>
    <t>Apuntalamiento de terreno  **</t>
  </si>
  <si>
    <t>010580</t>
  </si>
  <si>
    <t>Apuntamiento de proyectores según diseño de iluminación - Estadio El Campin (Incl. AIU)</t>
  </si>
  <si>
    <t>16146</t>
  </si>
  <si>
    <t>Araña-JuegoInfant(3-14Año)6.6x6.6x2.8(Instalación)</t>
  </si>
  <si>
    <t>14201</t>
  </si>
  <si>
    <t>Arbol Abutilon (Siemb+Caja+Tier. Abonad+Tutor)**</t>
  </si>
  <si>
    <t>ESPECIES ARBOREAS</t>
  </si>
  <si>
    <t>12395</t>
  </si>
  <si>
    <t>Arbol Acacia Negra(Siemb+Caja+Tier. Abon+Tutor)**</t>
  </si>
  <si>
    <t>20739</t>
  </si>
  <si>
    <t>ARBOL ALCAPARRO - SENNA VIARUM (SIEMBRA+CAJA+TIER. ABONADA+TUTOR+HIDRORETENEDOR+AGUA)**</t>
  </si>
  <si>
    <t>11264</t>
  </si>
  <si>
    <t>Arbol Alcaparro (Siemb+Caja+Tier. Abonad+Tutor)**</t>
  </si>
  <si>
    <t>20737</t>
  </si>
  <si>
    <t>ARBOL ALISO - ALNUS ACUMINATA (SIEMBRA+CAJA+TIER. ABONADA+TUTOR+HIDRORETENEDOR+AGUA)**</t>
  </si>
  <si>
    <t>11244</t>
  </si>
  <si>
    <t>Arbol Aliso (Siembra+Caja+Tier. Abonada+Tutor)**</t>
  </si>
  <si>
    <t>18199</t>
  </si>
  <si>
    <t>Arbol Aliso (Siembra+Caja+Tier. Abonada+Tutor)**CR</t>
  </si>
  <si>
    <t>20743</t>
  </si>
  <si>
    <t>ARBOL ARRAYAN - MYRCIANTHES LEUCOXYLA (SIEMBRA+CAJA+TIER. ABONADA+TUTOR+HIDRORETENEDOR+AGUA)**</t>
  </si>
  <si>
    <t>11533</t>
  </si>
  <si>
    <t>Arbol Arrayan (Siemb+Caja+Tier. Abon+Tutor)**</t>
  </si>
  <si>
    <t>20738</t>
  </si>
  <si>
    <t xml:space="preserve">ARBOL CAJETO - CITHAREXYLUM SUBFLAVESCENS (SIEMBRA+CAJA+TIER. ABONADA+TUTOR+HIDRORETENEDOR+AGUA)**    </t>
  </si>
  <si>
    <t>11251</t>
  </si>
  <si>
    <t>Arbol Cajeto(Siemb+Caja+Tier. Abonad+Tutor)**</t>
  </si>
  <si>
    <t>11242</t>
  </si>
  <si>
    <t>Arbol Calistemo(Siemb+Caja+Tier. Abonad+Tutor)**</t>
  </si>
  <si>
    <t>11253</t>
  </si>
  <si>
    <t>Arbol CarboneroRojo(Siemb+Caja+Tier. Abon+Tutor)**</t>
  </si>
  <si>
    <t>20742</t>
  </si>
  <si>
    <t xml:space="preserve">ARBOL CAUCHO SABANERO - FICUS SOATENSIS (SIEMBRA+CAJA+TIER. ABONADA+TUTOR+HIDRORETENEDOR+AGUA)**    </t>
  </si>
  <si>
    <t>15374</t>
  </si>
  <si>
    <t>Arbol Caucho Tequendama (Siemb+Caja+Tier. Ab+Tutor</t>
  </si>
  <si>
    <t>17796</t>
  </si>
  <si>
    <t>18742</t>
  </si>
  <si>
    <t>Arbol Caucho Tequendama/(Siemb+Caja+tierrAbonada</t>
  </si>
  <si>
    <t>11238</t>
  </si>
  <si>
    <t>Arbol CauchoSabanero (Siemb+Caja+Tier. Ab+Tutor)**</t>
  </si>
  <si>
    <t>15678</t>
  </si>
  <si>
    <t>Arbol Cayeno H=1-1.50M(Siemb+Caja+Tier. Abon+Tutor</t>
  </si>
  <si>
    <t>11255</t>
  </si>
  <si>
    <t>Arbol Cayeno(Siemb+Caja+Tier. Abon+Tutor)**</t>
  </si>
  <si>
    <t>15268</t>
  </si>
  <si>
    <t>Arbol Cedrillo(Siemb+Caja+Tier. Abon+Tutor)</t>
  </si>
  <si>
    <t>20712</t>
  </si>
  <si>
    <t xml:space="preserve">ARBOL CEDRO - CEDRELA MONTANA (SIEMBRA+CAJA+TIER. ABONADA+TUTOR+HIDRORETENEDOR+AGUA)**  </t>
  </si>
  <si>
    <t>20850</t>
  </si>
  <si>
    <t>Arbol Cedro (1,5-2,0m) (siembra+caja+tier+abonada+tutor+hidroretenedor+agua)</t>
  </si>
  <si>
    <t>11237</t>
  </si>
  <si>
    <t>Arbol Cedro (Siemb+Caja+Tier. Ab+Tutor)**</t>
  </si>
  <si>
    <t>17797</t>
  </si>
  <si>
    <t>18195</t>
  </si>
  <si>
    <t>Arbol Cedro (Siemb+Caja+Tier. Ab+Tutor)**  CRDF</t>
  </si>
  <si>
    <t>11239</t>
  </si>
  <si>
    <t>Arbol Cerezo (Siemb+Caja+Tier. Ab+Tutor)**</t>
  </si>
  <si>
    <t>20713</t>
  </si>
  <si>
    <t>ARBOL CHICALÁ - TECOMA STANS (SIEMBRA+CAJA+TIER. ABONADA+TUTOR+HIDRORETENEDOR+AGUA)**</t>
  </si>
  <si>
    <t>11316</t>
  </si>
  <si>
    <t>Arbol Chicala H=1,50(Siemb+Caja+Tier.Abon+Tut)**</t>
  </si>
  <si>
    <t>17799</t>
  </si>
  <si>
    <t>15679</t>
  </si>
  <si>
    <t>Arbol Chicala H=1,50(Siemb+Caja+Tier.Abon+Tut)Rosa</t>
  </si>
  <si>
    <t>20714</t>
  </si>
  <si>
    <t>ARBOL CHICALÁ ROSADO - DELOSTOMA INTEGRIFOLIUM (SIEMBRA+CAJA+TIER. ABONADA+TUTOR+HIDRORETENEDOR+AGUA</t>
  </si>
  <si>
    <t>15269</t>
  </si>
  <si>
    <t>Arbol Chiripique(Siemb+Caja+Tier. Abon+Tutor)</t>
  </si>
  <si>
    <t>11266</t>
  </si>
  <si>
    <t>Arbol Cirus (Siembra+Caja+Tier. Abonada+Tutor)**</t>
  </si>
  <si>
    <t>20698</t>
  </si>
  <si>
    <t>ARBOL CUCHARO - MYRSINE GUIANENSIS  (SIEMBRA+CAJA+TIER. ABONADA+TUTOR+HIDRORETENEDOR+AGUA)**</t>
  </si>
  <si>
    <t>20736</t>
  </si>
  <si>
    <t xml:space="preserve">ARBOL DE CHILCO - BACCHARIS LATIFOLIA (SIEMBRA+CAJA+TIER. ABONADA+TUTOR+HIDRORETENEDOR+AGUA)**    </t>
  </si>
  <si>
    <t>13064</t>
  </si>
  <si>
    <t>Arbol de CHilco H=1,50(Siemb+Caja+Tier.Abon+Tut)**</t>
  </si>
  <si>
    <t>13065</t>
  </si>
  <si>
    <t>Arbol de LAUREL HOJA PEQUEÑA H=1,50(Siemb+Caja+Tie</t>
  </si>
  <si>
    <t>20715</t>
  </si>
  <si>
    <t>ARBOL DURAZNILLO - ABATIA PARVIFLORA (SIEMBRA+CAJA+TIER. ABONADA+TUTOR+HIDRORETENEDOR+AGUA)**</t>
  </si>
  <si>
    <t>11688</t>
  </si>
  <si>
    <t>Arbol Durazno Común H=1,50(Siemb+Caja+Tier.Ab</t>
  </si>
  <si>
    <t>11248</t>
  </si>
  <si>
    <t>Arbol Eugenia (Siemb+Caja+Tier. Abonada+Tutor)**</t>
  </si>
  <si>
    <t>11249</t>
  </si>
  <si>
    <t>11236</t>
  </si>
  <si>
    <t>Arbol Falso Pimiento (Siemb+Caja+Tier. Ab+Tutor)**</t>
  </si>
  <si>
    <t>17800</t>
  </si>
  <si>
    <t>18244</t>
  </si>
  <si>
    <t>Arbol Falso Pimiento (Siemb+Caja+Tier.) CRDF</t>
  </si>
  <si>
    <t>20718</t>
  </si>
  <si>
    <t>ARBOL FUCSIA ARBUSTIVA - FUCSHIA ARBORESCENS (SIEMBRA+CAJA+TIER. ABONADA+TUTOR+HIDRORETENEDOR+AGUA)*</t>
  </si>
  <si>
    <t>11246</t>
  </si>
  <si>
    <t>Arbol Guayacán (Siemb+Caja+Tier. Abonada+Tutor)**</t>
  </si>
  <si>
    <t>20716</t>
  </si>
  <si>
    <t>ARBOL GUAYACÁN DE MANIZALEZ - LAFOENSIA ACUMINATA (SIEMBRA+CAJA+TIER. ABONADA+TUTOR+HIDRORETENEDOR+A</t>
  </si>
  <si>
    <t>15662</t>
  </si>
  <si>
    <t>Arbol Guayacán de ManizalezH=1.0-1.5m (Siem+Caja+T</t>
  </si>
  <si>
    <t>17798</t>
  </si>
  <si>
    <t>13944</t>
  </si>
  <si>
    <t>Arbol Guayacán de ManizalezH=1.5-2m (Siem+Caja+Tie</t>
  </si>
  <si>
    <t>18278</t>
  </si>
  <si>
    <t>Arbol Guayacán de ManizalezH=1.5-2m CRDF</t>
  </si>
  <si>
    <t>20740</t>
  </si>
  <si>
    <t xml:space="preserve">ARBOL HAYUELO - DODONAEA VISCOSA (SIEMBRA+CAJA+TIER. ABONADA+TUTOR+HIDRORETENEDOR+AGUA)**    </t>
  </si>
  <si>
    <t>11245</t>
  </si>
  <si>
    <t>Arbol Hayuelo (Siembra+Caja+Tier. Abonada+Tutor)**</t>
  </si>
  <si>
    <t>14453</t>
  </si>
  <si>
    <t>Arbol Higuerilla(Siem+Caja+Tier. Abo+Tutor)H=1-1.5</t>
  </si>
  <si>
    <t>11250</t>
  </si>
  <si>
    <t>Arbol Holly Liso(Siemb+Caja+Tier. Abonad+Tutor)**</t>
  </si>
  <si>
    <t>14203</t>
  </si>
  <si>
    <t>Arbol JazminChino(Siemb+Caja+Tier. Abon+Tutor)</t>
  </si>
  <si>
    <t>11687</t>
  </si>
  <si>
    <t>Arbol Laurel de Cera H=1,50(Siemb+Caja+Tier.Abon+T</t>
  </si>
  <si>
    <t>16247</t>
  </si>
  <si>
    <t>Arbol Lavanda H=0.50-1.00m (Siemb+Caja+Tier. Ab+Tu</t>
  </si>
  <si>
    <t>18326</t>
  </si>
  <si>
    <t>Arbol LIQUIDAMBAR (1-1.5M) CRDF</t>
  </si>
  <si>
    <t>11305</t>
  </si>
  <si>
    <t>Arbol LIQUIDAMBAR (Siembra+Caja+Tier. Abonada+Tuto</t>
  </si>
  <si>
    <t>20744</t>
  </si>
  <si>
    <t>ARBOL MACLE - ESCALLONIA PENDULA (SIEMBRA+CAJA+TIER. ABONADA+TUTOR+HIDRORETENEDOR+AGUA)**</t>
  </si>
  <si>
    <t>11987</t>
  </si>
  <si>
    <t>Arbol Magnolio(Siemb+Caja+Tier. Abonad+Tuto</t>
  </si>
  <si>
    <t>15289</t>
  </si>
  <si>
    <t>Arbol Mangle H=1-1.50m (Siemb+Caja+Tier. Ab+Tutor)</t>
  </si>
  <si>
    <t>20745</t>
  </si>
  <si>
    <t>ARBOL MANO DE OSO - OREOPANAX FLORIBUNDUM (SIEMBRA+CAJA+TIER. ABONADA+TUTOR+HIDRORETENEDOR+AGUA)**</t>
  </si>
  <si>
    <t>15096</t>
  </si>
  <si>
    <t>Arbol Mano de Oso (Siemb+Caja+Tier. Abonad+Tutor)</t>
  </si>
  <si>
    <t>17801</t>
  </si>
  <si>
    <t>11252</t>
  </si>
  <si>
    <t>Arbol Mermelada(Siemb+Caja+Tier. Abonad+Tutor)**</t>
  </si>
  <si>
    <t>14202</t>
  </si>
  <si>
    <t>Arbol MetrosideroRojo(Siemb+Caja+Tier. Abon+Tutor)</t>
  </si>
  <si>
    <t>13969</t>
  </si>
  <si>
    <t>Arbol Nogal 1.5 - 2.0m(Siemb+Caja+Tier. Abon+Tutor</t>
  </si>
  <si>
    <t>18329</t>
  </si>
  <si>
    <t>Arbol Nogal 1.5-2.0m(Siemb+Caja+Tier.) CRDF</t>
  </si>
  <si>
    <t>20746</t>
  </si>
  <si>
    <t xml:space="preserve">ARBOL NOGAL- JUGLANS NEOTROPICA (SIEMBRA+CAJA+TIER. ABONADA+TUTOR+HIDRORETENEDOR+AGUA)**    </t>
  </si>
  <si>
    <t>11985</t>
  </si>
  <si>
    <t>Arbol Palma Alejandra(Siemb+Caja+Tier. Abonad+Tuto</t>
  </si>
  <si>
    <t>12069</t>
  </si>
  <si>
    <t>Arbol Palma C.(Siemb+Caja+Tier. Abonad+Tuto**</t>
  </si>
  <si>
    <t>18331</t>
  </si>
  <si>
    <t>Arbol Palma de Cera (Siemb+Caja+Tier.) CRDF</t>
  </si>
  <si>
    <t>11254</t>
  </si>
  <si>
    <t>Arbol Palma de Cera(Siemb+Caja+Tier. Abonad+Tutor)</t>
  </si>
  <si>
    <t>18332</t>
  </si>
  <si>
    <t>Arbol PalmaFenix h=1-1.5m(Siemb+Caja+Tier.) CRDF</t>
  </si>
  <si>
    <t>11243</t>
  </si>
  <si>
    <t>Arbol PalmaFenix h=1-1.5m(Siemb+Caja+Tier.Abon+tu)</t>
  </si>
  <si>
    <t>15281</t>
  </si>
  <si>
    <t>Arbol Pino Boxus como Barrera (Sum+Siembra+Tierra)</t>
  </si>
  <si>
    <t>15276</t>
  </si>
  <si>
    <t>Arbol Pino Boxus h=0.60m  (Sum+Siembra+Tierra)</t>
  </si>
  <si>
    <t>18333</t>
  </si>
  <si>
    <t>Arbol Pino Romeron H=1-1.50 (Siemb+Caja+Tier) CRDF</t>
  </si>
  <si>
    <t>15684</t>
  </si>
  <si>
    <t>Arbol pino Romeron H=1-1.50(Siemb+Caja+Tier.Abona)</t>
  </si>
  <si>
    <t>18741</t>
  </si>
  <si>
    <t>Arbol Pomarroso/Corymbia Facifolia (Siemb+Caja+Ti</t>
  </si>
  <si>
    <t>20717</t>
  </si>
  <si>
    <t>ARBOL ROBLE - QUERCUS HUMBOLDTII (SIEMBRA+CAJA+TIER. ABONADA+TUTOR+HIDRORETENEDOR+AGUA)**</t>
  </si>
  <si>
    <t>11265</t>
  </si>
  <si>
    <t>Arbol Roble (Siembra+Caja+Tier. Abonada+Tutor)**</t>
  </si>
  <si>
    <t>18336</t>
  </si>
  <si>
    <t>Arbol Roble (Siembra+Caja+Tier.) CRDF</t>
  </si>
  <si>
    <t>11240</t>
  </si>
  <si>
    <t>Arbol Sangregado (Siembra+Caja+Tier. Abon+Tutor)**</t>
  </si>
  <si>
    <t>20693</t>
  </si>
  <si>
    <t>ARBOL SANGREGADO- CROTON MAGDALENENSIS (SIEMBRA+CAJA+TIER. ABONADA+TUTOR+HIDRORETENEDOR+AGUA)**</t>
  </si>
  <si>
    <t>11241</t>
  </si>
  <si>
    <t>Arbol Sauce (Siembra+Caja+Tier. Abonada+Tutor)**</t>
  </si>
  <si>
    <t>20724</t>
  </si>
  <si>
    <t xml:space="preserve">ARBOL SAUCE LLORÓN - SALIX HUMBOLDTIANA (SIEMBRA+CAJA+TIER. ABONADA+TUTOR+HIDRORETENEDOR+AGUA)** </t>
  </si>
  <si>
    <t>15279</t>
  </si>
  <si>
    <t>Arbol SETO CIPRES(Siemb+Caja+Tier. Abon+Tutor)**</t>
  </si>
  <si>
    <t>20723</t>
  </si>
  <si>
    <t>ARBOL SIETE CUEROS NAZARENO - TIBOUCHINA GROSSA (SIEMBRA+CAJA+TIER. ABONADA+TUTOR+HIDRORETENEDOR+AGU</t>
  </si>
  <si>
    <t>11247</t>
  </si>
  <si>
    <t>Arbol Siete Cueros(Siemb+Caja+Tier. Abon+Tutor)**</t>
  </si>
  <si>
    <t>20851</t>
  </si>
  <si>
    <t>Arbol Tibar (siembra+caja+tier+abonada+tutor+hidroretenedor+agua)</t>
  </si>
  <si>
    <t>20741</t>
  </si>
  <si>
    <t xml:space="preserve">ARBOL TIBAR DE JARDÍN - ESCALLONIA SPP (SIEMBRA+CAJA+TIER. ABONADA+TUTOR+HIDRORETENEDOR+AGUA)**    </t>
  </si>
  <si>
    <t>15267</t>
  </si>
  <si>
    <t>Arbol Tibar(Siemb+Caja+Tier. Abon+Tutor)</t>
  </si>
  <si>
    <t>20719</t>
  </si>
  <si>
    <t>ARBOL YARUMO PLATEADO /CECROPIA TELENITIDA (SIEMBRA+CAJA+TIER. ABONADA+TUTOR+HIDRORETENEDOR+AGUA)**</t>
  </si>
  <si>
    <t>18738</t>
  </si>
  <si>
    <t>Arbol Yarumo/Cecropia (Siemb+Caja+Tier.Ab+Tutor)</t>
  </si>
  <si>
    <t>18737</t>
  </si>
  <si>
    <t>Arbol Yarumo/Cecropia Telenitida (Siemb+Caja+Tier.</t>
  </si>
  <si>
    <t>20735</t>
  </si>
  <si>
    <t>ARBOLES CARISECO - BILLIA COLUMBIANA (SIEMBRA+CAJA+TIER. ABONADA+TUTOR+HIDRORETENEDOR+AGUA)**</t>
  </si>
  <si>
    <t>20708</t>
  </si>
  <si>
    <t>ARBOLES FUCSIA BOLIVIANA - FUCSHIA BOLIVIANA  (SIEMBRA+CAJA+TIER. ABONADA+TUTOR+HIDRORETENEDOR+AGUA)</t>
  </si>
  <si>
    <t>20734</t>
  </si>
  <si>
    <t>ARBOLES RAQUE - VALLEA STIPULARIS (SIEMBRA+CAJA+TIER. ABONADA+TUTOR+HIDRORETENEDOR+AGUA)**</t>
  </si>
  <si>
    <t>11267</t>
  </si>
  <si>
    <t>Arbusto Abedul(Siembra+Caja+Tier. Abonada+Tutor)**</t>
  </si>
  <si>
    <t>12315</t>
  </si>
  <si>
    <t>Archivador para medios magnéticos (sum. inst.) **</t>
  </si>
  <si>
    <t>12312</t>
  </si>
  <si>
    <t>Archivador rodante 3.40x0.90 h=2m (sum. inst.) **</t>
  </si>
  <si>
    <t>12588</t>
  </si>
  <si>
    <t>ArcivadorMinittorre2x1+NiveladorCal.22(0.38m)S+I</t>
  </si>
  <si>
    <t>00125</t>
  </si>
  <si>
    <t>ARCO 0.25 LAD.PRENSADO STA/FE</t>
  </si>
  <si>
    <t>15966</t>
  </si>
  <si>
    <t>ArcoMovilFutbol-8(5x2)Tub.Est.Galv+Malla.ImpN°4</t>
  </si>
  <si>
    <t>JGO</t>
  </si>
  <si>
    <t>15965</t>
  </si>
  <si>
    <t>ArcoMovilMicrofutbol(3x2)Tub.Est.Galv+Malla.ImpN°4</t>
  </si>
  <si>
    <t>15506</t>
  </si>
  <si>
    <t>ARCOS TUNEL PARA GIMNASIO CANINO (SUM+INSTAL)</t>
  </si>
  <si>
    <t>12457</t>
  </si>
  <si>
    <t>Arena Blanca Fina FlinPeld Suministro y Extendido</t>
  </si>
  <si>
    <t>05.1 Sub analisis pisos</t>
  </si>
  <si>
    <t>15299</t>
  </si>
  <si>
    <t>ARENA BUNKER (Sumin+Instal)e=0.40M+exc+geotextil</t>
  </si>
  <si>
    <t>15400</t>
  </si>
  <si>
    <t>ARENA BUNKER (Sumin+Instal.)</t>
  </si>
  <si>
    <t>17536</t>
  </si>
  <si>
    <t>Arena para 1 filtro Piscinas</t>
  </si>
  <si>
    <t>11370</t>
  </si>
  <si>
    <t>ARENA PELDAR (Sumin+Instal.) Para  Playa</t>
  </si>
  <si>
    <t>14723</t>
  </si>
  <si>
    <t>ARGOLLA ALUMINIO MALEABLE  (SUM + INST)</t>
  </si>
  <si>
    <t>14880</t>
  </si>
  <si>
    <t>ARGOLLA ALUMINIO MALEABLE(DESM+SUM+INST)</t>
  </si>
  <si>
    <t>00164</t>
  </si>
  <si>
    <t>ARMADURA MADERA Y MALLA</t>
  </si>
  <si>
    <t>PAÑETES/REPELLOS/REVOQUES</t>
  </si>
  <si>
    <t>15358</t>
  </si>
  <si>
    <t>Armario ParaEquipoMed.+Transf(CTS)B.T.Norma AE-319</t>
  </si>
  <si>
    <t>11935</t>
  </si>
  <si>
    <t>Aro Separador Ciclo Ruta SC-01 (Sum+Instal) **</t>
  </si>
  <si>
    <t>18314</t>
  </si>
  <si>
    <t>Aroma Pelagornium  Sp.Sobre Cubierta Verde</t>
  </si>
  <si>
    <t>18313</t>
  </si>
  <si>
    <t>Aroma Pelagornium Sp Cubierta Verde</t>
  </si>
  <si>
    <t>18344</t>
  </si>
  <si>
    <t>Aroma Pelagornium Sp en Jardineras</t>
  </si>
  <si>
    <t>18267</t>
  </si>
  <si>
    <t>Aroma/Pelagornium Sp Taludes Exteriores</t>
  </si>
  <si>
    <t>15507</t>
  </si>
  <si>
    <t>AROS DE SALTO PARA GIMNASIO CANINO (SUM+INSTAL)</t>
  </si>
  <si>
    <t>18446</t>
  </si>
  <si>
    <t>ARP ARP INTENC16 NLT 12SPR MVOLT SC SM</t>
  </si>
  <si>
    <t>17563</t>
  </si>
  <si>
    <t>Arrancador suave bomba 50 Hp - 63A / 440V Piscina</t>
  </si>
  <si>
    <t>18370</t>
  </si>
  <si>
    <t>Arrancador suaveBomba50 HP45A/440V-SUM+INST</t>
  </si>
  <si>
    <t>12804</t>
  </si>
  <si>
    <t>Arreglo de  Graderias para Parque***</t>
  </si>
  <si>
    <t>13368</t>
  </si>
  <si>
    <t>ARREGLO PUERTA 4.40 X 1.30 EN TUBO DE 2" Y PINTURA</t>
  </si>
  <si>
    <t>12626</t>
  </si>
  <si>
    <t>Arreglo y templada Malla Eslab.h=2.0m(Plat+Pint)</t>
  </si>
  <si>
    <t>10155</t>
  </si>
  <si>
    <t>Asador metalico tipo timiza  suministr e instal **</t>
  </si>
  <si>
    <t>14716</t>
  </si>
  <si>
    <t>ASADORES  (SUM + INST)</t>
  </si>
  <si>
    <t>14874</t>
  </si>
  <si>
    <t>ASADORES(DESM+SUM+INST)</t>
  </si>
  <si>
    <t>18142</t>
  </si>
  <si>
    <t>ASCENSOR 2 PARADAS - 9 PASA-675-Kg CRDC</t>
  </si>
  <si>
    <t>EQUIPOS ESPECIALES</t>
  </si>
  <si>
    <t>11926</t>
  </si>
  <si>
    <t>Ascensor 6 paradas/8 personas sin  CEFE COMETAS</t>
  </si>
  <si>
    <t>00685</t>
  </si>
  <si>
    <t>ASCENSOR 7 PARADAS</t>
  </si>
  <si>
    <t>12239</t>
  </si>
  <si>
    <t>Ascensor EdifiDeportivo 1970 x1788 mm POZO 20,6 6P</t>
  </si>
  <si>
    <t>15478</t>
  </si>
  <si>
    <t>Asegurar barandas metalicas, incluye tuercas y ele</t>
  </si>
  <si>
    <t>00730</t>
  </si>
  <si>
    <t>ASEO GENERAL</t>
  </si>
  <si>
    <t>18659</t>
  </si>
  <si>
    <t>ASEO GENERAL CDRC</t>
  </si>
  <si>
    <t>14703</t>
  </si>
  <si>
    <t>ASIENTO EN F. DE V. CON SOPORTE   (SUM + INST)</t>
  </si>
  <si>
    <t>14862</t>
  </si>
  <si>
    <t>ASIENTO EN F. DE V. CON SOPORTE(DESM+SUM+INST)</t>
  </si>
  <si>
    <t>14707</t>
  </si>
  <si>
    <t>ASIENTO EN FIBRA DE VIDRIO      (SUM + INST)</t>
  </si>
  <si>
    <t>14866</t>
  </si>
  <si>
    <t>ASIENTO EN FIBRA DE VIDRIO(DESM+SUM+INST)</t>
  </si>
  <si>
    <t>14617</t>
  </si>
  <si>
    <t>14785</t>
  </si>
  <si>
    <t>ASIENTO FIBRA LONA COLUMPIO(DESM+SUM+INST)</t>
  </si>
  <si>
    <t>20684</t>
  </si>
  <si>
    <t>ASIENTO PARA JUEGO MUELLE (INCLUYE TORNILLERIA TAPONES Y SOPORTE) (Suministro e Instalación)</t>
  </si>
  <si>
    <t>12404</t>
  </si>
  <si>
    <t>AsientoFibraLonaColumpio(Sumin)- **</t>
  </si>
  <si>
    <t>14199</t>
  </si>
  <si>
    <t>AsientoFibraLonaColumpio(Sumin)-STPM **</t>
  </si>
  <si>
    <t>14300</t>
  </si>
  <si>
    <t>Asoleadora Plástica (suministro)</t>
  </si>
  <si>
    <t>12472</t>
  </si>
  <si>
    <t>Aspersor Metálico Bronce Ø= 1/2"(Sum+Instal)**</t>
  </si>
  <si>
    <t>12470</t>
  </si>
  <si>
    <t>Aspersor Metalico Bronce Ø=1"(Sum+Instal)"**</t>
  </si>
  <si>
    <t>12471</t>
  </si>
  <si>
    <t>Aspersor Metálico Bronce Ø=3/4"(Sum+Instal)**</t>
  </si>
  <si>
    <t>12479</t>
  </si>
  <si>
    <t>Aspersor Rotor Turbina (Sum+Instal)r=21m**</t>
  </si>
  <si>
    <t>10637</t>
  </si>
  <si>
    <t>Aterrizaje varilla cooper well 5/8"y1.8m(tierra) *</t>
  </si>
  <si>
    <t>10014</t>
  </si>
  <si>
    <t>Aterrizaje varilla cooper well 5/8"y2.4m(tierra) *</t>
  </si>
  <si>
    <t>10621</t>
  </si>
  <si>
    <t>Atraque de tuberias **</t>
  </si>
  <si>
    <t>00040</t>
  </si>
  <si>
    <t>ATRAQUE PARA ACCESORIOS GRES 6" BASE Concr.</t>
  </si>
  <si>
    <t>10830</t>
  </si>
  <si>
    <t>atraque triangular en concre contra bordillo **</t>
  </si>
  <si>
    <t>18560</t>
  </si>
  <si>
    <t>AutoservicioCaliente a Gas M-758 (180x95x120cm)</t>
  </si>
  <si>
    <t>15994</t>
  </si>
  <si>
    <t>AVION DE MERCANCIAS - Juego Inf Incluy (Inst)</t>
  </si>
  <si>
    <t>12248</t>
  </si>
  <si>
    <t>Aviso Señalizac LED 2 caras SD permanent y apagone</t>
  </si>
  <si>
    <t>16165</t>
  </si>
  <si>
    <t>Aviso(50X100cm)TuboCuadr.3/4";H=1.80PintElect+Bann</t>
  </si>
  <si>
    <t>16031</t>
  </si>
  <si>
    <t>AvisoMultidirecc(Tub+veletas)+Dado Ø=30cmH=0.80m</t>
  </si>
  <si>
    <t>00793</t>
  </si>
  <si>
    <t>AYUDANTES ADMON. SIN PRESTACIONES + SUB TRANSP</t>
  </si>
  <si>
    <t>SUELDOS Y JORNALES</t>
  </si>
  <si>
    <t>18564</t>
  </si>
  <si>
    <t>Azafate de 1/4" o Fuentes en acero Inoxidable</t>
  </si>
  <si>
    <t>13524</t>
  </si>
  <si>
    <t>Bajante A.LL. PVC. d=3" **</t>
  </si>
  <si>
    <t>13522</t>
  </si>
  <si>
    <t>Bajante A.LL. PVC. d=3" incl. andamio **</t>
  </si>
  <si>
    <t>13525</t>
  </si>
  <si>
    <t>Bajante A.LL. PVC. d=4" **</t>
  </si>
  <si>
    <t>12123</t>
  </si>
  <si>
    <t>Bajante A.LL. PVC. d=4" incl. andamio **</t>
  </si>
  <si>
    <t>00428</t>
  </si>
  <si>
    <t>BAJANTE AGUAS LLUVIAS 3" PVC</t>
  </si>
  <si>
    <t>00429</t>
  </si>
  <si>
    <t>BAJANTE AGUAS LLUVIAS 4" PVC</t>
  </si>
  <si>
    <t>11193</t>
  </si>
  <si>
    <t>Bajante aguas lluvias HG d=3" bajo placa **</t>
  </si>
  <si>
    <t>00430</t>
  </si>
  <si>
    <t>BAJANTE AGUAS NEGRAS  3" PVC</t>
  </si>
  <si>
    <t>00431</t>
  </si>
  <si>
    <t>BAJANTE AGUAS NEGRAS  4" PVC</t>
  </si>
  <si>
    <t>00432</t>
  </si>
  <si>
    <t>BAJANTE AGUAS NEGRAS  6" PVC</t>
  </si>
  <si>
    <t>15439</t>
  </si>
  <si>
    <t>BAJANTE EN TUBO IMC Ø2"(Inc. curva + Fijaciones)</t>
  </si>
  <si>
    <t>20700</t>
  </si>
  <si>
    <t>BAJANTE EN TUBO IMC Ø6"(Inc. curva + Fijaciones)</t>
  </si>
  <si>
    <t>00433</t>
  </si>
  <si>
    <t>BAJANTE LATON 12x6 Des=.40</t>
  </si>
  <si>
    <t>00434</t>
  </si>
  <si>
    <t>BAJANTE PVC   3" PVC + ACCESORIO</t>
  </si>
  <si>
    <t>11421</t>
  </si>
  <si>
    <t>Bajante PVC-ALL 6" (inc. uniones, sumin y pint**</t>
  </si>
  <si>
    <t>10511</t>
  </si>
  <si>
    <t>Bajante PVCS 4" (inc. pintura) **</t>
  </si>
  <si>
    <t>17519</t>
  </si>
  <si>
    <t>BAJANTE TUBO CONDUIT EMT 1"</t>
  </si>
  <si>
    <t>16698</t>
  </si>
  <si>
    <t>BAJANTE TUBO GALV.Ø3/4"(Inc.Cinta+Hebilla+Cable)</t>
  </si>
  <si>
    <t>16705</t>
  </si>
  <si>
    <t>Bajante Tubo Galv.Ø6" (Inc.curva,unión y terminal)</t>
  </si>
  <si>
    <t>15326</t>
  </si>
  <si>
    <t>Bala (2X27W) vidrio+Chasis+Bomb Ahorrad (Sum+Inst)</t>
  </si>
  <si>
    <t>00816</t>
  </si>
  <si>
    <t>BALA ALUMINIO No.10</t>
  </si>
  <si>
    <t>13171</t>
  </si>
  <si>
    <t>BALA DULUX (2X26W) BALAST.ELECTRONICO+BOMB.AHORRAD</t>
  </si>
  <si>
    <t>12797</t>
  </si>
  <si>
    <t>BALA DULUZ 2XE27 SALON DE PERIODISTAS***</t>
  </si>
  <si>
    <t>14687</t>
  </si>
  <si>
    <t>BALA HALOG.SELLADA 50W-12V BALAST. ELECT.TERM LEDS</t>
  </si>
  <si>
    <t>00817</t>
  </si>
  <si>
    <t>BALA INCANDECENTE 150W</t>
  </si>
  <si>
    <t>12194</t>
  </si>
  <si>
    <t>BALA INCANDESCENTE HALÓGENA 35 W 12 V</t>
  </si>
  <si>
    <t>19030</t>
  </si>
  <si>
    <t>Bala LED 57,8 W 4730 lm  CRDC COMETAS</t>
  </si>
  <si>
    <t>15229</t>
  </si>
  <si>
    <t>Bala LED recesada 13.9 W 1093 lm CRDC COMETAS</t>
  </si>
  <si>
    <t>19203</t>
  </si>
  <si>
    <t>BALA LED RECESADA 30,9W 1960 lm CEFE COMETAS</t>
  </si>
  <si>
    <t>14427</t>
  </si>
  <si>
    <t>Bala LED sobreponer 10 W 1118 lm CRDC COMETAS</t>
  </si>
  <si>
    <t>19028</t>
  </si>
  <si>
    <t>Bala LED sobreponer 24 W 1560 lm CRDC COMETAS</t>
  </si>
  <si>
    <t>14425</t>
  </si>
  <si>
    <t>Bala LED sobreponer 4.7 W 185 lm CRDC COMETAS</t>
  </si>
  <si>
    <t>11415</t>
  </si>
  <si>
    <t>Bala LED-15W-1.100Lm(4.000K) Sum+ Instalac</t>
  </si>
  <si>
    <t>13139</t>
  </si>
  <si>
    <t>BALA METALAR CIRCULAR 150W **</t>
  </si>
  <si>
    <t>11802</t>
  </si>
  <si>
    <t>BALA PERFORMA 2X26 W CO1016B O SUPERIOR</t>
  </si>
  <si>
    <t>15325</t>
  </si>
  <si>
    <t>Bala(1x27W)  vidrio+ bomb Ahorrad Rosca (Sum+inst)</t>
  </si>
  <si>
    <t>18612</t>
  </si>
  <si>
    <t xml:space="preserve">BALANCEO Y PRUEBAS DE CAUDALES DE AIRE (EdificCultural)TUBO PITOT Y/O LECTOR DIRECTO.CefeCometas    </t>
  </si>
  <si>
    <t>GL</t>
  </si>
  <si>
    <t>19344</t>
  </si>
  <si>
    <t>BALANCEO-PRUEBAS CAUDALES AIRE E.DEPORTIVO CEFE  COMETAS</t>
  </si>
  <si>
    <t>15217</t>
  </si>
  <si>
    <t>Balancin Cintura Twister Triple</t>
  </si>
  <si>
    <t>14714</t>
  </si>
  <si>
    <t>BALANCIN EN MADERA  (SUM + INST)</t>
  </si>
  <si>
    <t>14873</t>
  </si>
  <si>
    <t>BALANCIN EN MADERA(DESM+SUM+INST)</t>
  </si>
  <si>
    <t>16050</t>
  </si>
  <si>
    <t>Balancin Tubo Galv.2"x2.00m/2.00m- (Desmonte)**</t>
  </si>
  <si>
    <t>14697</t>
  </si>
  <si>
    <t>BALANCIN TUBO GALVANIZADO 2" X 2.00 (SUM + INST)</t>
  </si>
  <si>
    <t>14858</t>
  </si>
  <si>
    <t>BALANCIN TUBO GALVANIZADO 2" X 2.00(DESM+SUM+INST)</t>
  </si>
  <si>
    <t>14698</t>
  </si>
  <si>
    <t>BALANCIN TUBO GALVANIZADO 2" X 2.5  (SUM + INST )</t>
  </si>
  <si>
    <t>14859</t>
  </si>
  <si>
    <t>BALANCIN TUBO GALVANIZADO 2" X 2.5(DESM+SUM+INST)</t>
  </si>
  <si>
    <t>13063</t>
  </si>
  <si>
    <t>Balasto electrónico 2x26 120V **</t>
  </si>
  <si>
    <t>12289</t>
  </si>
  <si>
    <t>BALDOSA MALLA CERÁMICA 30x30 NEGRO **</t>
  </si>
  <si>
    <t>19359</t>
  </si>
  <si>
    <t>BaldosaFlexExt.Lisa(0.50x0.50m-1.7cm)SBR+EPDM-S+In</t>
  </si>
  <si>
    <t>18579</t>
  </si>
  <si>
    <t>BaldosaMicrogranoPerla .3x.3(NL)-C traf comer CDRC</t>
  </si>
  <si>
    <t>14298</t>
  </si>
  <si>
    <t>Banca  M-40 (Suministro)</t>
  </si>
  <si>
    <t>20733</t>
  </si>
  <si>
    <t xml:space="preserve">BANCA ABDOMEN INCLINADA (SUMINISTRO E INSTALACIÓN)    </t>
  </si>
  <si>
    <t>18716</t>
  </si>
  <si>
    <t>Banca Anclada A Muro para Vestieres (72x40cm) CDRC</t>
  </si>
  <si>
    <t>17369</t>
  </si>
  <si>
    <t>Banca Circular Pref Tepyl Konkretus o sim D=0.47</t>
  </si>
  <si>
    <t>17368</t>
  </si>
  <si>
    <t>Banca Circular Pref Tepyl Konkretus o sim D=0.87</t>
  </si>
  <si>
    <t>17367</t>
  </si>
  <si>
    <t>Banca Circular Pref Tepyl Konkretus o sim D=1.22</t>
  </si>
  <si>
    <t>17020</t>
  </si>
  <si>
    <t>Banca concreto 21 MPA. LS A: 0.40 M. - E: 0.10 M.</t>
  </si>
  <si>
    <t>20759</t>
  </si>
  <si>
    <t>BANCA CONCRETO GRC 21MPL - 1.93M SOQUIN DISEÑO BANCA MC (Sum + Inst)</t>
  </si>
  <si>
    <t>17012</t>
  </si>
  <si>
    <t>Banca concreto gris 21 MPA L: 3.50 M. L.S A: 0.79</t>
  </si>
  <si>
    <t>17016</t>
  </si>
  <si>
    <t>Banca concreto gris 21 MPA L: 7.70 M LS A: 0.79 M</t>
  </si>
  <si>
    <t>18706</t>
  </si>
  <si>
    <t>Banca Concreto Visto Fundida en sitio Anclada a Muro CDRC a=0.45m</t>
  </si>
  <si>
    <t>16735</t>
  </si>
  <si>
    <t>Banca Corrida Concreto(3.000psi- sitio(S/Dise Arqu</t>
  </si>
  <si>
    <t>15849</t>
  </si>
  <si>
    <t>BANCA DE AJEDREZ EN CONCRETO - Tabora -Construccio</t>
  </si>
  <si>
    <t>14657</t>
  </si>
  <si>
    <t>BANCA EN MADERA M - 50 (SUM + INST)</t>
  </si>
  <si>
    <t>12981</t>
  </si>
  <si>
    <t>Banca en madera M-50 (desmonte) STPM **</t>
  </si>
  <si>
    <t>12982</t>
  </si>
  <si>
    <t>Banca en madera M-50 (instalación) STPM **</t>
  </si>
  <si>
    <t>12953</t>
  </si>
  <si>
    <t>Banca en madera M-50 (suministro) STPM **</t>
  </si>
  <si>
    <t>14825</t>
  </si>
  <si>
    <t>BANCA EN MADERA M-50(DESM+SUM+INST)</t>
  </si>
  <si>
    <t>16559</t>
  </si>
  <si>
    <t>BANCA EN PERFIL TUBULAR LAMINA MICRO(SUM+INST)</t>
  </si>
  <si>
    <t>18590</t>
  </si>
  <si>
    <t>Banca Exteri List Mad sobre mamp acab Tarimex CDRC</t>
  </si>
  <si>
    <t>19340</t>
  </si>
  <si>
    <t>Banca individual redonda en concreto 0,45m COMETAS</t>
  </si>
  <si>
    <t>18127</t>
  </si>
  <si>
    <t>Banca L concreto visto color ocre 21 MPA 0.59 M-24</t>
  </si>
  <si>
    <t>18151</t>
  </si>
  <si>
    <t>Banca L concreto visto color ocre 21 MPA 0.59 M-31</t>
  </si>
  <si>
    <t>15488</t>
  </si>
  <si>
    <t>Banca LockerMadera Zapán+Estructura Met (Sum+Inst)</t>
  </si>
  <si>
    <t>14656</t>
  </si>
  <si>
    <t>BANCA M - 31 (SUM + INST)</t>
  </si>
  <si>
    <t>12978</t>
  </si>
  <si>
    <t>Banca M-31 (desmonte) STPM **</t>
  </si>
  <si>
    <t>12979</t>
  </si>
  <si>
    <t>Banca M-31 (instalación) STPM **</t>
  </si>
  <si>
    <t>12980</t>
  </si>
  <si>
    <t>Banca M-31 (suministro) STPM **</t>
  </si>
  <si>
    <t>14824</t>
  </si>
  <si>
    <t>BANCA M-31(DESM+SUM+INST)</t>
  </si>
  <si>
    <t>14732</t>
  </si>
  <si>
    <t>BANCA M-40  (SUM + INST)</t>
  </si>
  <si>
    <t>15382</t>
  </si>
  <si>
    <t>BANCA M-40 (DESM+SUM+INST)</t>
  </si>
  <si>
    <t>13917</t>
  </si>
  <si>
    <t>Banca M-40 (desmonte)</t>
  </si>
  <si>
    <t>14888</t>
  </si>
  <si>
    <t>BANCA M-40(DESM+SUM+INST)</t>
  </si>
  <si>
    <t>10917</t>
  </si>
  <si>
    <t>Banca Madera M-50  sumin+instala sobre ZD existe**</t>
  </si>
  <si>
    <t>10892</t>
  </si>
  <si>
    <t>Banca Madera M-50  sumin+instala Z.dura**</t>
  </si>
  <si>
    <t>11830</t>
  </si>
  <si>
    <t>Banca Matera Concreto InSitu S/Diseño BMX2aEtapa</t>
  </si>
  <si>
    <t>11124</t>
  </si>
  <si>
    <t>11126</t>
  </si>
  <si>
    <t>10248</t>
  </si>
  <si>
    <t>Banca prefab M-30 con espald+Rellenos(sum+inst)ZV</t>
  </si>
  <si>
    <t>10427</t>
  </si>
  <si>
    <t>Banca prefab M-30 conEspald sumin+instala Z.dura**</t>
  </si>
  <si>
    <t>10086</t>
  </si>
  <si>
    <t>10313</t>
  </si>
  <si>
    <t>Banca prefab M-31 sinEspald sumin+instala Z.dura**</t>
  </si>
  <si>
    <t>10271</t>
  </si>
  <si>
    <t>Banca prefab M-40 (Inc. Base+ Subb )sumin+inst</t>
  </si>
  <si>
    <t>13916</t>
  </si>
  <si>
    <t>Banca prefab M-40(Sin Estruct.de Relleno)Instalaci</t>
  </si>
  <si>
    <t>13915</t>
  </si>
  <si>
    <t>Banca prefab M-40(Sin Estruct.de Relleno)sum+inst.</t>
  </si>
  <si>
    <t>15417</t>
  </si>
  <si>
    <t>Banca prefab M-41(Sin Estruct.de Relleno)sum+inst.</t>
  </si>
  <si>
    <t>11125</t>
  </si>
  <si>
    <t>Banca prefab MB-10 sinEspald sumin e instala Z.V.*</t>
  </si>
  <si>
    <t>18695</t>
  </si>
  <si>
    <t>Banca Superf Liston Madera Choiba Apoyo Concr CDRC</t>
  </si>
  <si>
    <t>17366</t>
  </si>
  <si>
    <t>Banca Trapezo prefab DobbeltKonkretus o similar</t>
  </si>
  <si>
    <t>19333</t>
  </si>
  <si>
    <t>BancaConcVistaFund.SitioAncladaMuroCDRC(a=0.36m)</t>
  </si>
  <si>
    <t>11831</t>
  </si>
  <si>
    <t>BancaCorridaMateraConcre1:2:3EnSitio(S/DiseñBMX2Et</t>
  </si>
  <si>
    <t>18228</t>
  </si>
  <si>
    <t>BancaEnPlatinasTubularLamMetalA:0.56mH:0.58mS/Espe</t>
  </si>
  <si>
    <t>19309</t>
  </si>
  <si>
    <t>BancaIndividualRedondaConc.3.000Psi(Ø=0.36m)Cometa</t>
  </si>
  <si>
    <t>18232</t>
  </si>
  <si>
    <t>BancaPlatinasTubularLamMetalM04A:0.5mH:0.58mS/Espe</t>
  </si>
  <si>
    <t>18233</t>
  </si>
  <si>
    <t>BancaPlatinasTubularLamMetalM05A:0.35mH:0.58mS/Esp</t>
  </si>
  <si>
    <t>18241</t>
  </si>
  <si>
    <t>BancaPlatinaTubularLamMetalM30, A:1.00mH:0.4mS/Esp</t>
  </si>
  <si>
    <t>18245</t>
  </si>
  <si>
    <t>BancaPlatinaTubularLamMetalM32,A:0.52mH:0.41mS/Esp</t>
  </si>
  <si>
    <t>18238</t>
  </si>
  <si>
    <t>BancaPlatinTubulLamMetalM16M17, A:0.5mH:0.4mS/Espe</t>
  </si>
  <si>
    <t>17003</t>
  </si>
  <si>
    <t>Bancas concreto 21 MPA L: 2.80m LS A: 0.39m E: 0.1</t>
  </si>
  <si>
    <t>17026</t>
  </si>
  <si>
    <t>BANCAS EN TERRAZA CONCRETO VISTO COLOR GRIS CLARO</t>
  </si>
  <si>
    <t>18953</t>
  </si>
  <si>
    <t>BANCO CONDENSADORES 115kVAR CEFECOMETAS</t>
  </si>
  <si>
    <t>17483</t>
  </si>
  <si>
    <t>BANCO DE CONDENSADORES</t>
  </si>
  <si>
    <t>18544</t>
  </si>
  <si>
    <t>BANCO DE DUCTOS SUBTERRANEO PVC-DB 4X6"</t>
  </si>
  <si>
    <t>20674</t>
  </si>
  <si>
    <t xml:space="preserve">BANCO DE SUPLENTES DE 12 SILLAS PLÁSTICAS EN TUBERÍA RECTANGULAR 40 *80 Y REFUERZOS EN TUBERÍA </t>
  </si>
  <si>
    <t>20673</t>
  </si>
  <si>
    <t>BANCO DE SUPLENTES DE 3 SILLAS PLÁSTICAS EN TUBERÍA RECTANGULAR 40 *80</t>
  </si>
  <si>
    <t>18575</t>
  </si>
  <si>
    <t>BANCO DUCTO SUBTERRANEO PVC-TDP 2X2"</t>
  </si>
  <si>
    <t>18576</t>
  </si>
  <si>
    <t>BANCO DUCTO SUBTERRANEO PVC-TDP 2X4"</t>
  </si>
  <si>
    <t>18587</t>
  </si>
  <si>
    <t>BANCO DUCTO SUBTERRANEO PVC-TDP 3X3"</t>
  </si>
  <si>
    <t>18578</t>
  </si>
  <si>
    <t>BANCO DUCTO SUBTERRANEO PVC-TDP 4X4"</t>
  </si>
  <si>
    <t>18581</t>
  </si>
  <si>
    <t>BANCO DUCTO SUBTERRANEO PVC-TDP 6X4"</t>
  </si>
  <si>
    <t>18583</t>
  </si>
  <si>
    <t>BANCO DUCTO SUBTERRANEO PVC-TDP 8X4"</t>
  </si>
  <si>
    <t>11671</t>
  </si>
  <si>
    <t>Bandeja Fibra Optica 12 Ptos LC.</t>
  </si>
  <si>
    <t>17676</t>
  </si>
  <si>
    <t>BANDEJA FIBRA OPTICA, CONECTORES 6 PUERTOS</t>
  </si>
  <si>
    <t>16275</t>
  </si>
  <si>
    <t>BANDEJA PARA RACK DE 35CM (Suminist+Instal)</t>
  </si>
  <si>
    <t>12623</t>
  </si>
  <si>
    <t>BANDEJA PORTACABLE 15X50 CAL.18</t>
  </si>
  <si>
    <t>12708</t>
  </si>
  <si>
    <t>BANDEJA PORTACABLE 20X5 CAL.18</t>
  </si>
  <si>
    <t>18543</t>
  </si>
  <si>
    <t>BANDEJA PORTACABLE PERFORADA (600MMX150MM)</t>
  </si>
  <si>
    <t>17033</t>
  </si>
  <si>
    <t>Bandeja portacables metálica tipo malla de 30 x 5.</t>
  </si>
  <si>
    <t>00475</t>
  </si>
  <si>
    <t>BANDEJA TIPO ESCALERA  30X30</t>
  </si>
  <si>
    <t>10046</t>
  </si>
  <si>
    <t>Bandeja tipo escalera 0.6*0.1 lamina galvanizada</t>
  </si>
  <si>
    <t>17522</t>
  </si>
  <si>
    <t>BANDEJA TIPO MALLA DE 20 CM GALVANIZADA</t>
  </si>
  <si>
    <t>17523</t>
  </si>
  <si>
    <t>BANDEJA TIPO MALLA DE 40 CM GALVANIZADA</t>
  </si>
  <si>
    <t>13859</t>
  </si>
  <si>
    <t>BANDERA FIFA (1.50mx2.25m) ESTADIO EL CAMPIN **</t>
  </si>
  <si>
    <t>13857</t>
  </si>
  <si>
    <t>BANDERA FIFA (2.01mx3.01m) ESTADIO EL CAMPIN **</t>
  </si>
  <si>
    <t>13856</t>
  </si>
  <si>
    <t>BANDERA FIFA (3.00mx4.50m) ESTADIO EL CAMPIN **</t>
  </si>
  <si>
    <t>16037</t>
  </si>
  <si>
    <t>BANDERIN INFORMATIVO (100X300CM) (Sum+Instal)</t>
  </si>
  <si>
    <t>12436</t>
  </si>
  <si>
    <t>Banderines  Estaca+banderin Futbol(Sum+Inst)**</t>
  </si>
  <si>
    <t>19215</t>
  </si>
  <si>
    <t>BAÑADOR PISO LED 44.6W 2222 lm CEFE COMETAS</t>
  </si>
  <si>
    <t>13521</t>
  </si>
  <si>
    <t>BAÑO PORTATIL Alquiler (INC.TRANSP+8ASEOS)</t>
  </si>
  <si>
    <t>01037</t>
  </si>
  <si>
    <t>BAÑO PROV OBRA  4m2(SANITARIO) USAR CIO-I-101048</t>
  </si>
  <si>
    <t>01036</t>
  </si>
  <si>
    <t>BAÑO PROVISIONAL EN OBRA  4m2  USAR CIO-I-101048</t>
  </si>
  <si>
    <t>10634</t>
  </si>
  <si>
    <t>Baranda Acero Inoxidable (Patinódromo) **</t>
  </si>
  <si>
    <t>15048</t>
  </si>
  <si>
    <t>BARANDA BAÑOSMINUSVALIDOS ACERO INOX  (SUM+INST)</t>
  </si>
  <si>
    <t>14811</t>
  </si>
  <si>
    <t>BARANDA CERRAMIENTO M-83 ES(DESM+SUM+INST)</t>
  </si>
  <si>
    <t>14642</t>
  </si>
  <si>
    <t>BARANDA CERRAMIENTOS M-83  (SUM + INST)</t>
  </si>
  <si>
    <t>13359</t>
  </si>
  <si>
    <t>Baranda Curva de Deslizamiento (Tub.Acero 11/2")</t>
  </si>
  <si>
    <t>12904</t>
  </si>
  <si>
    <t>Baranda de Deslizamiento (Tub.Acero Negra 2")***</t>
  </si>
  <si>
    <t>11433</t>
  </si>
  <si>
    <t>Baranda de Deslizamiento Virgilio B **</t>
  </si>
  <si>
    <t>10877</t>
  </si>
  <si>
    <t>Baranda de Deslizamiento***</t>
  </si>
  <si>
    <t>14644</t>
  </si>
  <si>
    <t>BARANDA DISCAPACITADOS (SUM + INST)</t>
  </si>
  <si>
    <t>14813</t>
  </si>
  <si>
    <t>BARANDA DISCAPACITADOS(DESM+SUM+INST)</t>
  </si>
  <si>
    <t>15385</t>
  </si>
  <si>
    <t>BARANDA DISCAPACITADOS.(DESM+SUM+INST)</t>
  </si>
  <si>
    <t>14735</t>
  </si>
  <si>
    <t>BARANDA EXISTENTE DISCAPACITADOS (SUM + INST)</t>
  </si>
  <si>
    <t>14891</t>
  </si>
  <si>
    <t>BARANDA EXISTENTE DISCAPACITADOS(DESM+SUM+INST)</t>
  </si>
  <si>
    <t>15046</t>
  </si>
  <si>
    <t>Baranda H=0.58mTub.2"Estr.Galv y Tubo 1x1"CR</t>
  </si>
  <si>
    <t>13182</t>
  </si>
  <si>
    <t>Baranda H=1.00mTub.11/2"A.N.y Platina 21/2x3/16"</t>
  </si>
  <si>
    <t>10292</t>
  </si>
  <si>
    <t>Baranda juegos infant M-80 sin viga +Dado(Sum+Inst</t>
  </si>
  <si>
    <t>13959</t>
  </si>
  <si>
    <t>Baranda juegos infant M-80 sin viga+Anclaj(Sum+Ins</t>
  </si>
  <si>
    <t>10203</t>
  </si>
  <si>
    <t>Baranda juegos infantiles M-80 con viga (sum+inst)</t>
  </si>
  <si>
    <t>12427</t>
  </si>
  <si>
    <t>Baranda juegos infantiles M-80 sin viga(Suminist)*</t>
  </si>
  <si>
    <t>11542</t>
  </si>
  <si>
    <t>Baranda juegos infantiles M-81(2 Travesaños-2")sin viga-Incluye Excavac.+Dado  concreto(Sum+Inst)</t>
  </si>
  <si>
    <t>11540</t>
  </si>
  <si>
    <t>Baranda juegos infantilesM-81(Pas3"+2Trav-2")+Viga</t>
  </si>
  <si>
    <t>13976</t>
  </si>
  <si>
    <t>Baranda m-80TubGal.21/2"Paral11/2"Tub.Infer11/2"</t>
  </si>
  <si>
    <t>20822</t>
  </si>
  <si>
    <t>BARANDA M-81 ANCLADA CON PLATINA Y CHAZO  (Sum + Inst)</t>
  </si>
  <si>
    <t>16085</t>
  </si>
  <si>
    <t>Baranda M-82(Pasam2"+ Traves-2"+3Trraves1.5")CMU.</t>
  </si>
  <si>
    <t>010598</t>
  </si>
  <si>
    <t>Baranda madera polipropileno (2 Travesaños-2") sin viga-Incl Excav.+Dado concreto - Pico del Águila</t>
  </si>
  <si>
    <t>13467</t>
  </si>
  <si>
    <t>BARANDA MADERA ROLLIZ(S/DIS.MONSERR)2.000MSIN DADO</t>
  </si>
  <si>
    <t>14436</t>
  </si>
  <si>
    <t>BARANDA MADERA ROLLIZ(S/DISEÑ.MONSERR)CON DADO</t>
  </si>
  <si>
    <t>13469</t>
  </si>
  <si>
    <t>BARANDA MADERA ROLLIZ(S/DISEÑ.MONSERR)SIN DADO</t>
  </si>
  <si>
    <t>20633</t>
  </si>
  <si>
    <t>BARANDA MADERA ROLLIZA (S/DISEÑO MONSERRATE) SIN DADO</t>
  </si>
  <si>
    <t>010599</t>
  </si>
  <si>
    <t>Baranda madera rolliza mantenimiento - Pico del Aguila</t>
  </si>
  <si>
    <t>20756</t>
  </si>
  <si>
    <t xml:space="preserve">Baranda metálica escaleras tubo 2" </t>
  </si>
  <si>
    <t>M2/DD</t>
  </si>
  <si>
    <t>20757</t>
  </si>
  <si>
    <t xml:space="preserve">Baranda metálica rampas 4 tubos 2" </t>
  </si>
  <si>
    <t>20821</t>
  </si>
  <si>
    <t xml:space="preserve">BARANDA PASAMANOS M-80 CON PLATINA Y CHAZO (Sum + Inst)    </t>
  </si>
  <si>
    <t>15372</t>
  </si>
  <si>
    <t>Baranda PasamTub.4" y 21/2" estructural Parkour"</t>
  </si>
  <si>
    <t>13031</t>
  </si>
  <si>
    <t>Baranda Patinodromo+Viga Conc.(Tub. Galvanizada)</t>
  </si>
  <si>
    <t>15061</t>
  </si>
  <si>
    <t>Baranda Tubo 2" Estructural Galvanizado</t>
  </si>
  <si>
    <t>15063</t>
  </si>
  <si>
    <t>Baranda Tubo 2" Estructural Galvanizado  Gim Tunal</t>
  </si>
  <si>
    <t>14625</t>
  </si>
  <si>
    <t>14793</t>
  </si>
  <si>
    <t>BARANDAS CERRAMIENTO M-80(DESM+SUM+INST)</t>
  </si>
  <si>
    <t>18541</t>
  </si>
  <si>
    <t>BarandaVidrioypasamanosAceroEscalerasyGraderíaCDRC</t>
  </si>
  <si>
    <t>00623</t>
  </si>
  <si>
    <t>BARNIZ SOBRE MADERA</t>
  </si>
  <si>
    <t>18943</t>
  </si>
  <si>
    <t>Barra Antipanico Schlage Ref Von Durpin 98/99 Crom</t>
  </si>
  <si>
    <t>VIDRIOS Y CERRADURAS</t>
  </si>
  <si>
    <t>18654</t>
  </si>
  <si>
    <t>BARRA DE DISCAPACITADOS A PISO Ref. 219059 SOCODA</t>
  </si>
  <si>
    <t>16608</t>
  </si>
  <si>
    <t>Barra de Giro travezaño L=1.47m; Ø=11/4" e=2.5mm</t>
  </si>
  <si>
    <t>14052</t>
  </si>
  <si>
    <t>Barra de Seguridad 12"acero inoxid Satin.Import</t>
  </si>
  <si>
    <t>18655</t>
  </si>
  <si>
    <t>BARRA DE SEGURIDAD HORIZONTAL EN L</t>
  </si>
  <si>
    <t>14051</t>
  </si>
  <si>
    <t>Barra de Seguridad pared a piso acero inoxid impor</t>
  </si>
  <si>
    <t>17360</t>
  </si>
  <si>
    <t>BARRA DE SEGURIDAD PLEGABLE PARA BAÑOS PMR EN ACER</t>
  </si>
  <si>
    <t>20685</t>
  </si>
  <si>
    <t>BARRA PARA JUEGO MUELLE (INCLUYE TORNILLERIA Y TAPONES)</t>
  </si>
  <si>
    <t>16601</t>
  </si>
  <si>
    <t>Barra Para Pasamanos AnguladoTuboØ1"e=2.5mmL=1.47m</t>
  </si>
  <si>
    <t>15049</t>
  </si>
  <si>
    <t>Barra Seg. pared a piso+Barra 18" A.I.</t>
  </si>
  <si>
    <t>14534</t>
  </si>
  <si>
    <t>Barra Seg. pared a piso+Barra 18" A.I. Col Gim Sur</t>
  </si>
  <si>
    <t>14465</t>
  </si>
  <si>
    <t>Barra Seguridad 36" Acero Inox Sat - Coli Gim Sur</t>
  </si>
  <si>
    <t>12252</t>
  </si>
  <si>
    <t>BarradeSegur.18"Acer Sobrep.Pared tornillos(Sum+</t>
  </si>
  <si>
    <t>16514</t>
  </si>
  <si>
    <t>BarradeSegur.Discapac.Acero.Abatible Sanit.sinTanq</t>
  </si>
  <si>
    <t>12250</t>
  </si>
  <si>
    <t>BarradeSegur.Discapac.Acero.Sanit.sinTanq(Sum+Inst</t>
  </si>
  <si>
    <t>12251</t>
  </si>
  <si>
    <t>BarradeSegur.Pared a PisoAcero tornillos(Sum+Inst)</t>
  </si>
  <si>
    <t>11873</t>
  </si>
  <si>
    <t>Barraje BT preformado 500 A 6x1/2 para caja CS 275</t>
  </si>
  <si>
    <t>14361</t>
  </si>
  <si>
    <t>BARRAS ADULTOS/MAYORES-DISEÑ-IDRD(suminist)</t>
  </si>
  <si>
    <t>14624</t>
  </si>
  <si>
    <t>BARRAS DE GIRO TRAVEZAÑO (SUM + INST)</t>
  </si>
  <si>
    <t>14792</t>
  </si>
  <si>
    <t>BARRAS DE GIRO TRAVEZAÑO(DESM+SUM+INST)</t>
  </si>
  <si>
    <t>12425</t>
  </si>
  <si>
    <t>Barras de Giro Travezaño(Suministro)-STPM**</t>
  </si>
  <si>
    <t>14623</t>
  </si>
  <si>
    <t>BARRAS RODADERO (SUM + INST)</t>
  </si>
  <si>
    <t>14791</t>
  </si>
  <si>
    <t>BARRAS RODADERO(DESM+SUM+INST)</t>
  </si>
  <si>
    <t>12422</t>
  </si>
  <si>
    <t>Barras Rodadero(Suministro)-STPM**</t>
  </si>
  <si>
    <t>13060</t>
  </si>
  <si>
    <t>Barrera Autollenable(o Maletín) para Contenc.Arena</t>
  </si>
  <si>
    <t>10419</t>
  </si>
  <si>
    <t>Barrera Cicloruta A-130 prefab. h=0.40m  **</t>
  </si>
  <si>
    <t>10420</t>
  </si>
  <si>
    <t>Barrera Cicloruta A-140 prefab. h=0.40m  **</t>
  </si>
  <si>
    <t>10421</t>
  </si>
  <si>
    <t>Barrera Cicloruta A-150 prefab. h=0.40m  **</t>
  </si>
  <si>
    <t>10422</t>
  </si>
  <si>
    <t>Barrera Cicloruta A-160 prefab. h=0.30m  **</t>
  </si>
  <si>
    <t>18023</t>
  </si>
  <si>
    <t>BARRETES EN CONCRETO TIPO TREMIE F'C 28 MPA CDRC</t>
  </si>
  <si>
    <t>00066</t>
  </si>
  <si>
    <t>BASE ARENA Cemto 1:20 Com.Mec.</t>
  </si>
  <si>
    <t>10407</t>
  </si>
  <si>
    <t>Base asfaltica B-1350 e=5cm  compactado**</t>
  </si>
  <si>
    <t>13755</t>
  </si>
  <si>
    <t>BASE ASFALTICA MDC-1 (e=4 cm) COMPACTADO+IMPRI</t>
  </si>
  <si>
    <t>13736</t>
  </si>
  <si>
    <t>BASE ASFALTICA MDC-1 (e=6 cm) COMPACTADO-SIN IMPRI</t>
  </si>
  <si>
    <t>13738</t>
  </si>
  <si>
    <t>BASE ASFALTICA MDC-3 (e=4 cm) COMPACTADO-SIN IMPRI</t>
  </si>
  <si>
    <t>13737</t>
  </si>
  <si>
    <t>Base asfaltica MDC-3 e=4cm compactado**</t>
  </si>
  <si>
    <t>11559</t>
  </si>
  <si>
    <t>Base asfaltica MDC-3 e=5cm compactado**</t>
  </si>
  <si>
    <t>11931</t>
  </si>
  <si>
    <t>Base asfaltica MDC-3 e=7cm compactado**</t>
  </si>
  <si>
    <t>14256</t>
  </si>
  <si>
    <t>Base Cilindro Caneca M-120 (suministro) STPM **</t>
  </si>
  <si>
    <t>19137</t>
  </si>
  <si>
    <t>BASE CONCRETO 17.5 MPa - 2500psi GC - Tubería EAAB CEFE COMETAS</t>
  </si>
  <si>
    <t>17032</t>
  </si>
  <si>
    <t>Base concreto 21 MPA  LS A: 1.20m E: 0.15m + muret</t>
  </si>
  <si>
    <t>17028</t>
  </si>
  <si>
    <t>Base concreto 21 MPA LS A: 0.80 m E: 0.10 m + mure</t>
  </si>
  <si>
    <t>12105</t>
  </si>
  <si>
    <t>BASE CONCRETO CICLOPEO 2500 p.s.i.0.30X0.40</t>
  </si>
  <si>
    <t>00782</t>
  </si>
  <si>
    <t>BASE DE ASFALTO 1350</t>
  </si>
  <si>
    <t>17723</t>
  </si>
  <si>
    <t>Base detector estandar 43SM5KB (SUMI INST)</t>
  </si>
  <si>
    <t>17046</t>
  </si>
  <si>
    <t>BASE EN CONCRETO VISTO COLOR GRIS CLARO</t>
  </si>
  <si>
    <t>20848</t>
  </si>
  <si>
    <t>Base en Tierra cemento (E=0,15)</t>
  </si>
  <si>
    <t>00785</t>
  </si>
  <si>
    <t>Base granular</t>
  </si>
  <si>
    <t>13746</t>
  </si>
  <si>
    <t>BASE GRANULAR BG-1, Y BG-2(SIN IMPRIMACIÓN)</t>
  </si>
  <si>
    <t>13862</t>
  </si>
  <si>
    <t>BASE GRANULAR BG-1, Y BG-2VISTA HERM(SIN IMPRIMAC</t>
  </si>
  <si>
    <t>00839</t>
  </si>
  <si>
    <t>BASE GRAVA RECEBO Compac. Mec.</t>
  </si>
  <si>
    <t>10657-1</t>
  </si>
  <si>
    <t xml:space="preserve">BASE MDC1 COMPACTO ESPESOR 5.0 Cm PARA RECONSTRUCCION DE PAVIMENTO </t>
  </si>
  <si>
    <t>00778</t>
  </si>
  <si>
    <t>BASE MURO CERRAMIENTO EN LADRILLO H=0.60</t>
  </si>
  <si>
    <t>INSTALACIONES DEPORTIVAS</t>
  </si>
  <si>
    <t>13828</t>
  </si>
  <si>
    <t>BASE PARRILLA REFLECTORES-TORRES CAMPIN(S/DISEÑ)</t>
  </si>
  <si>
    <t>00067</t>
  </si>
  <si>
    <t>BASE PLACA CONCRETO POBRE</t>
  </si>
  <si>
    <t>12524</t>
  </si>
  <si>
    <t>BASE PLACA CONCRETO POBRE(2000psi)</t>
  </si>
  <si>
    <t>12497</t>
  </si>
  <si>
    <t>Base placa e=0.03 Concr. Pobre 2000psi**</t>
  </si>
  <si>
    <t>00742</t>
  </si>
  <si>
    <t>BASE PLACA e=0.05 Concr. Pobre (1,500 psi)</t>
  </si>
  <si>
    <t>11376</t>
  </si>
  <si>
    <t>Base placa e=0.05 Concr. Pobre 2000psi**</t>
  </si>
  <si>
    <t>11640</t>
  </si>
  <si>
    <t>Base placa e=0.05 Concr. Pobre 2500psi**</t>
  </si>
  <si>
    <t>11780</t>
  </si>
  <si>
    <t>Base plana para punta 5/8" en cobre</t>
  </si>
  <si>
    <t>14313</t>
  </si>
  <si>
    <t>Base Plastica Parasol (suministro)</t>
  </si>
  <si>
    <t>00068</t>
  </si>
  <si>
    <t>BASE RECEBO SUBBASE COMPACTACION Mec.</t>
  </si>
  <si>
    <t>00838</t>
  </si>
  <si>
    <t>BASE TIERRA CEMENTO Compac.Mec</t>
  </si>
  <si>
    <t>00069</t>
  </si>
  <si>
    <t>BASE TIERRA COMPACTACION Mec.</t>
  </si>
  <si>
    <t>00126</t>
  </si>
  <si>
    <t>BASE VENTANA T/FINO STA/FE</t>
  </si>
  <si>
    <t>11782</t>
  </si>
  <si>
    <t>Base vertical 90° para punta 5/8" en cobre</t>
  </si>
  <si>
    <t>13712</t>
  </si>
  <si>
    <t>Basurera Caneca  inoxidable (Instal)</t>
  </si>
  <si>
    <t>12688</t>
  </si>
  <si>
    <t>Basurera Caneca  inoxidable (sumin) **</t>
  </si>
  <si>
    <t>17381</t>
  </si>
  <si>
    <t>Basurera Caneca M-120 (sumin e insta) CDRC</t>
  </si>
  <si>
    <t>12092</t>
  </si>
  <si>
    <t>BasureraCaneca M-120 (instalación) STPM **</t>
  </si>
  <si>
    <t>10356</t>
  </si>
  <si>
    <t>BasureraCaneca M-120 (sumin e insta) **</t>
  </si>
  <si>
    <t>12318</t>
  </si>
  <si>
    <t>BasureraCaneca rebord. sum. inst. (8-AA-940) **</t>
  </si>
  <si>
    <t>17733</t>
  </si>
  <si>
    <t>Bateria para el panel 12V 24A (SUMI INST)</t>
  </si>
  <si>
    <t>12919</t>
  </si>
  <si>
    <t>BATERIA PARA TRACTOR (Suministro)</t>
  </si>
  <si>
    <t>17748</t>
  </si>
  <si>
    <t>Baterias 12 VDC 50Ah (SUMI INST)</t>
  </si>
  <si>
    <t>11746</t>
  </si>
  <si>
    <t>Bebedero M-110  Inc.Dado 3000psi(Sumi+ Instal) **</t>
  </si>
  <si>
    <t>15939</t>
  </si>
  <si>
    <t>BebederoCaninoDoble(AceroInox.304Cal.18)+Dado+Plac</t>
  </si>
  <si>
    <t>16566</t>
  </si>
  <si>
    <t>BebederoCon.3.000 psi Ø=1.0m (Sin tub y sin acces)</t>
  </si>
  <si>
    <t>18317</t>
  </si>
  <si>
    <t>Bergenia/Bergenia Winterglut Sobre Cubierta Verde</t>
  </si>
  <si>
    <t>18261</t>
  </si>
  <si>
    <t>Bergenia/Bergenia Winterglut Talud Exterior</t>
  </si>
  <si>
    <t>11020</t>
  </si>
  <si>
    <t>Bicicletero de arco M-100 (Sum+Instal) **</t>
  </si>
  <si>
    <t>10450</t>
  </si>
  <si>
    <t>Bicicletero de arco M-101 (Sum+Instal) **</t>
  </si>
  <si>
    <t>17380</t>
  </si>
  <si>
    <t>Bicicletero de arco M-101 (Sum+Instal) CDRC</t>
  </si>
  <si>
    <t>15489</t>
  </si>
  <si>
    <t>Bicicletero Espiral Acero Inox(10 Puestos)Sum+Inst</t>
  </si>
  <si>
    <t>00435</t>
  </si>
  <si>
    <t>BIDE ELITE BLANCO CORONA 8470</t>
  </si>
  <si>
    <t>00436</t>
  </si>
  <si>
    <t>BIDET STILO Cte. CORONA 8458</t>
  </si>
  <si>
    <t>00437</t>
  </si>
  <si>
    <t>BIDET TIFFANY BLANCO CORONA</t>
  </si>
  <si>
    <t>12715</t>
  </si>
  <si>
    <t>Biocuneta A=1.00m;H=0.30m(Sum+Inst).  **</t>
  </si>
  <si>
    <t>14920</t>
  </si>
  <si>
    <t>BISAGRA HIDRÁULICA SPEEDY M-25 (Sum + Inst)</t>
  </si>
  <si>
    <t>00648</t>
  </si>
  <si>
    <t>BISAGRA VAIVEN</t>
  </si>
  <si>
    <t>13682</t>
  </si>
  <si>
    <t>BISELADO PARA ENCHAPES</t>
  </si>
  <si>
    <t>16661</t>
  </si>
  <si>
    <t>Black Out Blanco (Suministro e Instalación)H=3.0m</t>
  </si>
  <si>
    <t>11444</t>
  </si>
  <si>
    <t>Black Out Negro (Suministro e Instalación)**</t>
  </si>
  <si>
    <t>00979</t>
  </si>
  <si>
    <t>BLOQUE #4 TBCON .23 STA/FE</t>
  </si>
  <si>
    <t>00128</t>
  </si>
  <si>
    <t>BLOQUE #4 TBQUE .09   STA/FE</t>
  </si>
  <si>
    <t>00127</t>
  </si>
  <si>
    <t>BLOQUE #4 TBQUE .09 HELIOS</t>
  </si>
  <si>
    <t>18748</t>
  </si>
  <si>
    <t>BLOQUE #4 TBQUE .09 STA/FE + Grafil CDRC</t>
  </si>
  <si>
    <t>10652</t>
  </si>
  <si>
    <t>Bloque #5 Tabique .12  (a=0.3) **</t>
  </si>
  <si>
    <t>12539</t>
  </si>
  <si>
    <t>BLOQUE #5 TABIQUE 11.5cm SANTAFE **</t>
  </si>
  <si>
    <t>00905</t>
  </si>
  <si>
    <t>BLOQUE #5 TBCON .23  HELIOS</t>
  </si>
  <si>
    <t>10605</t>
  </si>
  <si>
    <t>00132</t>
  </si>
  <si>
    <t>BLOQUE #5 TBCON .23 STA/FE</t>
  </si>
  <si>
    <t>00904</t>
  </si>
  <si>
    <t>BLOQUE #5 TBQUE .12  HELIOS</t>
  </si>
  <si>
    <t>00129</t>
  </si>
  <si>
    <t>BLOQUE #5 TBQUE .12 YOMASA</t>
  </si>
  <si>
    <t>00131</t>
  </si>
  <si>
    <t>BLOQUE #5 TBQUE 11.5cm STA/FE</t>
  </si>
  <si>
    <t>00130</t>
  </si>
  <si>
    <t>BLOQUE #5S TBCON .20 YOMASA</t>
  </si>
  <si>
    <t>00134</t>
  </si>
  <si>
    <t>BLOQUE CONCRETO .10 C/BLCK</t>
  </si>
  <si>
    <t>00750</t>
  </si>
  <si>
    <t>BLOQUE CONCRETO .10 CONCRETODO</t>
  </si>
  <si>
    <t>00135</t>
  </si>
  <si>
    <t>BLOQUE CONCRETO .20 C/BLCK</t>
  </si>
  <si>
    <t>00903</t>
  </si>
  <si>
    <t>BLOQUE DE EMPRADIZADO FIBRIT</t>
  </si>
  <si>
    <t>00983</t>
  </si>
  <si>
    <t>BLOQUE ESCORIA .10 PAÑETADO C/BLC</t>
  </si>
  <si>
    <t>00989</t>
  </si>
  <si>
    <t>BLOQUE ESCORIA 10 P/P    C/BLC</t>
  </si>
  <si>
    <t>00765</t>
  </si>
  <si>
    <t>BLOQUE HORIZ .15 P/P     LUNSA</t>
  </si>
  <si>
    <t>14060</t>
  </si>
  <si>
    <t>BLOQUE MEDIO #5 (33X11.5X11.5CM) HELIOS</t>
  </si>
  <si>
    <t>17414</t>
  </si>
  <si>
    <t>Bloqueo de Arbol &gt; a  3mts de Altura (CDRC-Tunal)</t>
  </si>
  <si>
    <t>17409</t>
  </si>
  <si>
    <t>Bloqueo de Arbol hasta  3mts de Altura (CDRC-tunal</t>
  </si>
  <si>
    <t>15610</t>
  </si>
  <si>
    <t>BLOQUEO Y TRASLADO DE ARBOLES .entre 10 – 14,99 mt</t>
  </si>
  <si>
    <t>15609</t>
  </si>
  <si>
    <t>BLOQUEO Y TRASLADO DE ARBOLES .entre 5 – 9,99 mts</t>
  </si>
  <si>
    <t>15607</t>
  </si>
  <si>
    <t>BLOQUEO Y TRASLADO DE ARBOLES entre 2 – 4,99 mts</t>
  </si>
  <si>
    <t>18131</t>
  </si>
  <si>
    <t>Bloqueo,Traslado y Tala Arboles Existentes</t>
  </si>
  <si>
    <t>13210</t>
  </si>
  <si>
    <t>Bocel (perfil T) laminado nacional **</t>
  </si>
  <si>
    <t>13546</t>
  </si>
  <si>
    <t>Bocel en tubo metalSkatePark (SUM+INST)+Grouting</t>
  </si>
  <si>
    <t>14695</t>
  </si>
  <si>
    <t>BOLARDO ALTO EN HIERRO M-63 (SUM + INST)</t>
  </si>
  <si>
    <t>14856</t>
  </si>
  <si>
    <t>BOLARDO ALTO EN HIERRO M-63(DESM+SUM+INST)</t>
  </si>
  <si>
    <t>14693</t>
  </si>
  <si>
    <t>BOLARDO BAJO EN CONCRETO M-61 (SUM + INS)</t>
  </si>
  <si>
    <t>14854</t>
  </si>
  <si>
    <t>BOLARDO BAJO EN CONCRETO M-61(DESM+SUM+INST)</t>
  </si>
  <si>
    <t>13724</t>
  </si>
  <si>
    <t>Bolardo bajo en Concreto M-61(Instalación)-STPM**</t>
  </si>
  <si>
    <t>14274</t>
  </si>
  <si>
    <t>Bolardo bajo en Concreto M-61(Suministro)-STPM**</t>
  </si>
  <si>
    <t>14694</t>
  </si>
  <si>
    <t>BOLARDO BAJO HIERRO M-62 (SUM + INST)</t>
  </si>
  <si>
    <t>14855</t>
  </si>
  <si>
    <t>BOLARDO BAJO HIERRO M-62(DESM+SUM+INST)</t>
  </si>
  <si>
    <t>14692</t>
  </si>
  <si>
    <t>BOLARDO EN CONCRETO M - 60 (SUM + INST)</t>
  </si>
  <si>
    <t>14853</t>
  </si>
  <si>
    <t>BOLARDO EN CONCRETO M-60(DESM+SUM+INST)</t>
  </si>
  <si>
    <t>17212</t>
  </si>
  <si>
    <t>Bolardo LED 13,6 W 1216 lm - CRDC-Cometas</t>
  </si>
  <si>
    <t>10252</t>
  </si>
  <si>
    <t>Bolardo M-60 (Suministro + Instalac)**</t>
  </si>
  <si>
    <t>14343</t>
  </si>
  <si>
    <t>Bolardo M-60 (Suministro)**</t>
  </si>
  <si>
    <t>10428</t>
  </si>
  <si>
    <t>Bolardo metalico M-63 Sum+Instal **</t>
  </si>
  <si>
    <t>12855</t>
  </si>
  <si>
    <t>Bolardo metalico M-63 Suministro-STPM **</t>
  </si>
  <si>
    <t>10085</t>
  </si>
  <si>
    <t>Bolardo metalico tipo IDU **</t>
  </si>
  <si>
    <t>00688</t>
  </si>
  <si>
    <t>BOMBA  SUMERGIBLE POZO 4" 1HP</t>
  </si>
  <si>
    <t>11359</t>
  </si>
  <si>
    <t>BOMBA AGUA 2 1/2 HP. 110V**</t>
  </si>
  <si>
    <t>00687</t>
  </si>
  <si>
    <t>BOMBA AGUA 3"- 1 HP</t>
  </si>
  <si>
    <t>00686</t>
  </si>
  <si>
    <t>BOMBA ALTA PRESION</t>
  </si>
  <si>
    <t>17287</t>
  </si>
  <si>
    <t>BOMBA CONTRA INCENDIO 750 GPM @ 135 PSI  (SUM+INS)</t>
  </si>
  <si>
    <t>17910</t>
  </si>
  <si>
    <t>BOMBA DE CONDENSADO HASTA 5 T.R. @ 220/1/60  INCLU</t>
  </si>
  <si>
    <t>17837</t>
  </si>
  <si>
    <t>BOMBA EYECTORA CON H = 6.26M Y Q=3.0 L/S</t>
  </si>
  <si>
    <t>17289</t>
  </si>
  <si>
    <t>BOMBA JOCKEY  (SUM+INS)</t>
  </si>
  <si>
    <t>20833</t>
  </si>
  <si>
    <t>BOMBA SUMERGIBLE TIPO LAPICERO 1.0 HP - Suministro e Instalación</t>
  </si>
  <si>
    <t>19181</t>
  </si>
  <si>
    <t>BombaCentQ:41M3/H 5.5 HP CRDC-CometasSUM+INS</t>
  </si>
  <si>
    <t>19011</t>
  </si>
  <si>
    <t>BombaCentQ:70M3/H 7.5 HP CRDC-CometasSUM+INS</t>
  </si>
  <si>
    <t>18595</t>
  </si>
  <si>
    <t>Bombas Eyectoras</t>
  </si>
  <si>
    <t>00689</t>
  </si>
  <si>
    <t>BOMBAS EYECTORAS SUMERGIBLES AN</t>
  </si>
  <si>
    <t>20646</t>
  </si>
  <si>
    <t>14292</t>
  </si>
  <si>
    <t>BOMBILLA  METAL HALIDE 250W (SUM + INST)</t>
  </si>
  <si>
    <t>13832</t>
  </si>
  <si>
    <t>BOMBILLA  SODIO 250W - SUM + INST</t>
  </si>
  <si>
    <t>13973</t>
  </si>
  <si>
    <t>BOMBILLA METAL HALIDE 1000W (Sum+Inst)</t>
  </si>
  <si>
    <t>14387</t>
  </si>
  <si>
    <t>BOMBILLA METAL HALIDE 150W (SUM + INST)</t>
  </si>
  <si>
    <t>14293</t>
  </si>
  <si>
    <t>BOMBILLA METAL HALIDE 400W (SUM+INST)</t>
  </si>
  <si>
    <t>14291</t>
  </si>
  <si>
    <t>BOMBILLA METAL HALIDE 70W (SUM + INST)</t>
  </si>
  <si>
    <t>14252</t>
  </si>
  <si>
    <t>BOMBILLA SODIO  1000W (SUM+INST)</t>
  </si>
  <si>
    <t>13834</t>
  </si>
  <si>
    <t>BOMBILLA SODIO  400W (SUM+INST)</t>
  </si>
  <si>
    <t>13831</t>
  </si>
  <si>
    <t>bombilla Sodio 150W (Sum+Instal) **</t>
  </si>
  <si>
    <t>12760</t>
  </si>
  <si>
    <t>BOMBILLO AHORRADOR  26W 120V ESPIRAL (SUM+INST)**</t>
  </si>
  <si>
    <t>11524</t>
  </si>
  <si>
    <t>BOMBILLO AHORRADOR  DE  26W (SUM+INST)**</t>
  </si>
  <si>
    <t>13653</t>
  </si>
  <si>
    <t>bombillo ahorrador 1x15 W (Sumi+Inst)</t>
  </si>
  <si>
    <t>12761</t>
  </si>
  <si>
    <t>BOMBILLO AHORRADOR 4PIN DE 32 A 42W (SUM+INST)**</t>
  </si>
  <si>
    <t>13145</t>
  </si>
  <si>
    <t>BOMBILLO AHORRADOR DE 13W (SUM+INST) **</t>
  </si>
  <si>
    <t>13134</t>
  </si>
  <si>
    <t>BOMBILLO AHORRADOR DE 20W (SUM+INST) **</t>
  </si>
  <si>
    <t>13146</t>
  </si>
  <si>
    <t>BOMBILLO AHORRADOR DE 32W (SUM+INST) **</t>
  </si>
  <si>
    <t>19278</t>
  </si>
  <si>
    <t>Boquilla Aspiración Acero Inox pisc Liner COMETAS</t>
  </si>
  <si>
    <t>17498</t>
  </si>
  <si>
    <t>BOQUILLA ASPIRADO INSERTO TAPON rosca int ø2"metal</t>
  </si>
  <si>
    <t>17643</t>
  </si>
  <si>
    <t>BOQUILLA DE INYECCIÓN AGUA CALIENTE-POLIPROPILENO</t>
  </si>
  <si>
    <t>19280</t>
  </si>
  <si>
    <t>Boquilla Impulsión Acero Inox pisc Liner COMETAS</t>
  </si>
  <si>
    <t>17500</t>
  </si>
  <si>
    <t>Boquilla inyeccion agua caliente - 60gpm AceroInox</t>
  </si>
  <si>
    <t>18311</t>
  </si>
  <si>
    <t>BOQUILLA- INYECCIÓN AGUA C-POLIPROPILENO CRDC</t>
  </si>
  <si>
    <t>19189</t>
  </si>
  <si>
    <t>BOQUILLA LINER PARA TRAGANTE CANAL 3" CEFE COMETAS</t>
  </si>
  <si>
    <t>11879</t>
  </si>
  <si>
    <t>Borde separador verde A-170 **</t>
  </si>
  <si>
    <t>12484</t>
  </si>
  <si>
    <t>BORDEO CON GUADAÑA CAMPO DEPORTIVO</t>
  </si>
  <si>
    <t>18762</t>
  </si>
  <si>
    <t>Bordillo en L 68x80cm sitio + concreto 3000</t>
  </si>
  <si>
    <t>14380</t>
  </si>
  <si>
    <t>Bordillo en ladrillo hilada parada  h=0.25 m</t>
  </si>
  <si>
    <t>20847</t>
  </si>
  <si>
    <t>BORDILLO EN MADEROS L=0,5 m y D=10 cm</t>
  </si>
  <si>
    <t>10169</t>
  </si>
  <si>
    <t>Bordillo en Piedra muñeca 0.1*0.3 **</t>
  </si>
  <si>
    <t>11471</t>
  </si>
  <si>
    <t>Bordillo en sitio + concreto 0.094 sin refuerzo **</t>
  </si>
  <si>
    <t>11554</t>
  </si>
  <si>
    <t>Bordillo en sitio + concreto 0.1125 ni refuerzo  *</t>
  </si>
  <si>
    <t>11470</t>
  </si>
  <si>
    <t>11111</t>
  </si>
  <si>
    <t>Bordillo en sitio 0.10*0.20 m 2500 psi   **</t>
  </si>
  <si>
    <t>11122</t>
  </si>
  <si>
    <t>Bordillo en sitio 0.10*0.30 m 2500 psi +Enchape**</t>
  </si>
  <si>
    <t>12066</t>
  </si>
  <si>
    <t>Bordillo en sitio 0.10*0.30 m 2500PSI Subbas IDRD</t>
  </si>
  <si>
    <t>11079</t>
  </si>
  <si>
    <t>Bordillo en sitio 0.10*0.30 m 3000 psi ocre   **</t>
  </si>
  <si>
    <t>11080</t>
  </si>
  <si>
    <t>Bordillo en sitio 0.10*0.40 m 3000 psi ocre   **</t>
  </si>
  <si>
    <t>10417</t>
  </si>
  <si>
    <t>Bordillo en sitio 0.135*0.12 m 2500 psi   **</t>
  </si>
  <si>
    <t>13281</t>
  </si>
  <si>
    <t>Bordillo en sitio 0.20*0.30 m 2500 psi   **</t>
  </si>
  <si>
    <t>13943</t>
  </si>
  <si>
    <t>Bordillo en sitio 0.20*0.35 m 3000 psi   **</t>
  </si>
  <si>
    <t>10761</t>
  </si>
  <si>
    <t>Bordillo en sitio 0.20*0.40 m 2500 psi   **</t>
  </si>
  <si>
    <t>12543</t>
  </si>
  <si>
    <t>Bordillo en sitio 0.22*0.45 m 3000 psi   **</t>
  </si>
  <si>
    <t>11112</t>
  </si>
  <si>
    <t>Bordillo en sitio circular 0.15*0.20 m 3000 psi **</t>
  </si>
  <si>
    <t>11113</t>
  </si>
  <si>
    <t>Bordillo en sitio circular d=1.2m0.15*0.20 m encha</t>
  </si>
  <si>
    <t>15451</t>
  </si>
  <si>
    <t>Bordillo en sitio Contenedor 0.135*0.12 m 2500 psi</t>
  </si>
  <si>
    <t>11468</t>
  </si>
  <si>
    <t>Bordillo en sitio sin concreto con refuerzo  **</t>
  </si>
  <si>
    <t>11553</t>
  </si>
  <si>
    <t>Bordillo en sitio sin concreto ni refuerzo **</t>
  </si>
  <si>
    <t>11469</t>
  </si>
  <si>
    <t>Bordillo en sitio sin concreto ni refuerzo abujard</t>
  </si>
  <si>
    <t>11555</t>
  </si>
  <si>
    <t>Bordillo en sitio sin concreto sin refuerzo **</t>
  </si>
  <si>
    <t>16082</t>
  </si>
  <si>
    <t>Bordillo enSitio(0.20x0.35m)2.500psi(Sin Recebo)</t>
  </si>
  <si>
    <t>12053</t>
  </si>
  <si>
    <t>Bordillo ladrillo hilada parada  h=0.25 m sin atra</t>
  </si>
  <si>
    <t>15423</t>
  </si>
  <si>
    <t>Bordillo ladrillo prens.4 x ml lineal (excav+mort)</t>
  </si>
  <si>
    <t>12667</t>
  </si>
  <si>
    <t>Bordillo prefabri a=0.10*h=0.20 m+Atraq Receb/Cem</t>
  </si>
  <si>
    <t>10269</t>
  </si>
  <si>
    <t>Bordillo prefabricado B-30 (a=0.1*h=0.3 mL=1.0M)</t>
  </si>
  <si>
    <t>16056</t>
  </si>
  <si>
    <t>Bordillo prefabricado(0.35x0.2) con borde blando</t>
  </si>
  <si>
    <t>17356</t>
  </si>
  <si>
    <t>Bordillo prefabricadoA-80(0.35x0.2x0.80m)ZV- CDRC</t>
  </si>
  <si>
    <t>12065</t>
  </si>
  <si>
    <t>13824</t>
  </si>
  <si>
    <t>Bordillo sitio0.15*0.30 m3.000psi+Refz-Sin excav</t>
  </si>
  <si>
    <t>10418</t>
  </si>
  <si>
    <t>Bordillo transición A-95 prefab. h=0.35m  **</t>
  </si>
  <si>
    <t>16080</t>
  </si>
  <si>
    <t>Bordillo Zarpa (e=0.15m;A=0.50m;H=0.40m)2.500psi</t>
  </si>
  <si>
    <t>10708</t>
  </si>
  <si>
    <t>Bordillo Zarpa 0.10*0.4*0.30 m 3000 psi  D-065a **</t>
  </si>
  <si>
    <t>12052</t>
  </si>
  <si>
    <t>Bordillo Zarpa 0.10*0.6*0.40 m 2500 psi  D-065b **</t>
  </si>
  <si>
    <t>10660</t>
  </si>
  <si>
    <t>Bordillo Zarpa 0.15*0.5*0.98 m 2500 psi  D-065a **</t>
  </si>
  <si>
    <t>12051</t>
  </si>
  <si>
    <t>Bordillo Zarpa e=0.10;a=0.4;h=0.30 m -2500 psiObra</t>
  </si>
  <si>
    <t>20778</t>
  </si>
  <si>
    <t>Bordillo Zarpa e=0.15;a=0.40;h=0.35 m -3000 psiObra (Sum+Inst)</t>
  </si>
  <si>
    <t>16087</t>
  </si>
  <si>
    <t>BordilloSitio(0.20x0.35m)2.500psiConc-Ocre(SinRece</t>
  </si>
  <si>
    <t>13212</t>
  </si>
  <si>
    <t>Borrada y Demarcac pintura trafico microfutbol**</t>
  </si>
  <si>
    <t>17583</t>
  </si>
  <si>
    <t>Botiquin basico de primeros auxilios - Contenido s</t>
  </si>
  <si>
    <t>18455</t>
  </si>
  <si>
    <t>BOTON DE EMERGENCIA</t>
  </si>
  <si>
    <t>18478</t>
  </si>
  <si>
    <t>BOTON DE PANICO</t>
  </si>
  <si>
    <t>17770</t>
  </si>
  <si>
    <t>Botón de pánico inalámbrico (SUMI INST)</t>
  </si>
  <si>
    <t>17772</t>
  </si>
  <si>
    <t>Botón de pánico sencillo N.A (SUMI INST)</t>
  </si>
  <si>
    <t>17575</t>
  </si>
  <si>
    <t>Boton de parada de emerge (piscinas recreativa)</t>
  </si>
  <si>
    <t>17574</t>
  </si>
  <si>
    <t>Boton de parada de emergencia (piscina olimpica)</t>
  </si>
  <si>
    <t>17779</t>
  </si>
  <si>
    <t>Botón salida iluminado antivandálico (SUMI INST)</t>
  </si>
  <si>
    <t>17695</t>
  </si>
  <si>
    <t>BOTONERA  DE PARED INALÁMBRICO  (sum ins)</t>
  </si>
  <si>
    <t>19230</t>
  </si>
  <si>
    <t>Botonera dig 8 control de Iluminación CDRC Cometas</t>
  </si>
  <si>
    <t>00136</t>
  </si>
  <si>
    <t>BOVEDA DE LAD. PRENSADO STA/FE</t>
  </si>
  <si>
    <t>11337</t>
  </si>
  <si>
    <t>BOX CULVERT (Secc:2X1M)Conc-3.000psiG.F.SinRefuerz</t>
  </si>
  <si>
    <t>18148</t>
  </si>
  <si>
    <t xml:space="preserve">BRANCH 1 - CONEXIÓN DE UNIDADES INTERIORES LIQ - GAS -Cefe Cometas (Sum+instalación)   </t>
  </si>
  <si>
    <t>15697</t>
  </si>
  <si>
    <t>BRAZO DOBLE LUMINARIA - SUM.MONT E INST. (Ver descripción)</t>
  </si>
  <si>
    <t>12641</t>
  </si>
  <si>
    <t>BRAZO HIDRÁULICO</t>
  </si>
  <si>
    <t>12643</t>
  </si>
  <si>
    <t>00650</t>
  </si>
  <si>
    <t>BRAZO RETENEDOR</t>
  </si>
  <si>
    <t>15666</t>
  </si>
  <si>
    <t xml:space="preserve">BRAZO SENCILLO LUMINARIA (Ver descripción) SUM.MONT E INST. </t>
  </si>
  <si>
    <t>13353</t>
  </si>
  <si>
    <t>Breaker (Taco) Enchufable15-30 Amp.(Sum+Inst)</t>
  </si>
  <si>
    <t>13615</t>
  </si>
  <si>
    <t>Breaker 1 x 15/20/30 Amp.- 10 KA (Sum+Inst.)</t>
  </si>
  <si>
    <t>13614</t>
  </si>
  <si>
    <t>breaker 1 x 40 A (Sum+Inst.)</t>
  </si>
  <si>
    <t>13613</t>
  </si>
  <si>
    <t>breaker 1 x 50 A (Sum+Inst.)</t>
  </si>
  <si>
    <t>11207</t>
  </si>
  <si>
    <t>Breaker 1*20 amp Suministro e Instalacion**</t>
  </si>
  <si>
    <t>13126</t>
  </si>
  <si>
    <t>Breaker 2 X 20/30 Amperios - 10 KA (Suministro + instalación)</t>
  </si>
  <si>
    <t>13612</t>
  </si>
  <si>
    <t>breaker 2 x 30 A (Sum+Inst.)</t>
  </si>
  <si>
    <t>11208</t>
  </si>
  <si>
    <t>Breaker 2*20 amp Suministro e Instalacion**</t>
  </si>
  <si>
    <t>12292</t>
  </si>
  <si>
    <t>Breaker 20 A</t>
  </si>
  <si>
    <t>15175</t>
  </si>
  <si>
    <t>breaker 3 x 20/ 30 Amperios- 10 KA (Sum+Inst.)</t>
  </si>
  <si>
    <t>13616</t>
  </si>
  <si>
    <t>Breaker 3 x 50 A (Suministro+Instalación)</t>
  </si>
  <si>
    <t>13125</t>
  </si>
  <si>
    <t>Breaker 3*20 amp (SUM E INST) **</t>
  </si>
  <si>
    <t>13342</t>
  </si>
  <si>
    <t>BREAKER DE 300 AMP. (Suministro+Instalación)Cefe Cometas</t>
  </si>
  <si>
    <t>15885</t>
  </si>
  <si>
    <t>Breaker enchufable de 1x20A, 10 kA, 120 V</t>
  </si>
  <si>
    <t>MANT. EQUIPOS ELECTROMECANICOS</t>
  </si>
  <si>
    <t>16987</t>
  </si>
  <si>
    <t>Breaker enchufable de 2x20A, 10 kA, 208 V</t>
  </si>
  <si>
    <t>20687</t>
  </si>
  <si>
    <t>BREAKER ENCHUFABLE DE 2X20A, 10 KA, 208 V (SUMINISTRO E INSTALACIÓN)</t>
  </si>
  <si>
    <t>17007</t>
  </si>
  <si>
    <t>Breaker enchufable de 2x30A, 10 kA, 208 V</t>
  </si>
  <si>
    <t>17017</t>
  </si>
  <si>
    <t>Breaker enchufable de 3x20A, 10 kA, 208 V</t>
  </si>
  <si>
    <t>17024</t>
  </si>
  <si>
    <t>Breaker enchufe de 3x40A, 10Ka,208 V</t>
  </si>
  <si>
    <t>15177</t>
  </si>
  <si>
    <t>Breaker Indust.TrifásicoGraduab.de 50KA a 125 Amp</t>
  </si>
  <si>
    <t>16713</t>
  </si>
  <si>
    <t>Breaker Industrial 3 x 100 AMP (25 KA)sum + inst.</t>
  </si>
  <si>
    <t>14923</t>
  </si>
  <si>
    <t>Breaker Industrial 3 x 100 AMP (sum + inst)</t>
  </si>
  <si>
    <t>16714</t>
  </si>
  <si>
    <t>Breaker Industrial 3 x 25 AMP (25 KA)sum + inst.</t>
  </si>
  <si>
    <t>16712</t>
  </si>
  <si>
    <t>Breaker Industrial 3 x 250 AMP (25 KA)sum + inst.</t>
  </si>
  <si>
    <t>16715</t>
  </si>
  <si>
    <t>Breaker Industrial 3 x 40 AMP (25 KA)sum + inst.</t>
  </si>
  <si>
    <t>15346</t>
  </si>
  <si>
    <t>Breaker Industrial 3 x 70  AMP (sum + inst)</t>
  </si>
  <si>
    <t>15347</t>
  </si>
  <si>
    <t>Breaker Industrial 3 x 80  AMP (sum + inst)</t>
  </si>
  <si>
    <t>13775</t>
  </si>
  <si>
    <t>BREAKER INDUSTRIAL 3x100 AMP. (Sum+Inst)</t>
  </si>
  <si>
    <t>15882</t>
  </si>
  <si>
    <t xml:space="preserve">BREAKER INDUSTRIAL 3X100AMP Sumini. e inst.  </t>
  </si>
  <si>
    <t>16479</t>
  </si>
  <si>
    <t xml:space="preserve">BREAKER INDUSTRIAL 3X28 A 40 AMP - SUM E INSTALA  </t>
  </si>
  <si>
    <t>16480</t>
  </si>
  <si>
    <t xml:space="preserve">BREAKER INDUSTRIAL 3X40 A 63 AMP - SUM E INSTALA  </t>
  </si>
  <si>
    <t>16481</t>
  </si>
  <si>
    <t xml:space="preserve">BREAKER INDUSTRIAL 3X50 A - SUM E INSTALA  </t>
  </si>
  <si>
    <t>14924</t>
  </si>
  <si>
    <t>Breaker Industrial 50/60 AMP-25KA (sum + inst)</t>
  </si>
  <si>
    <t>17044</t>
  </si>
  <si>
    <t>Breaker industrial de 3x30A Icc 10KA. 208 V</t>
  </si>
  <si>
    <t>17030</t>
  </si>
  <si>
    <t>Breaker industrial de 3x40A Icc 10KA. 208 V</t>
  </si>
  <si>
    <t>17039</t>
  </si>
  <si>
    <t>Breaker industrial de 3x50A Icc 10KA. 208 V</t>
  </si>
  <si>
    <t>17034</t>
  </si>
  <si>
    <t>Breaker industrial de 3x60A Icc 10KA. 208 V</t>
  </si>
  <si>
    <t>17043</t>
  </si>
  <si>
    <t>Breaker industrial de 3x70A Icc 10KA. 208 V</t>
  </si>
  <si>
    <t>13148</t>
  </si>
  <si>
    <t>Breaker Industrial30 Amp(Sum+Inst.)**</t>
  </si>
  <si>
    <t>14925</t>
  </si>
  <si>
    <t>Breaker Industrial40 Amp 'para 25 KA(Sum+Inst.)**</t>
  </si>
  <si>
    <t>12275</t>
  </si>
  <si>
    <t>Breaker Normal 1x30 Amp(Sum+Inst.)**</t>
  </si>
  <si>
    <t>12274</t>
  </si>
  <si>
    <t>Breaker para barraje 20 Amp(Sum+Inst.)**</t>
  </si>
  <si>
    <t>13611</t>
  </si>
  <si>
    <t>Breaker(3 x 30 Amperios) Suministro+Instalación.</t>
  </si>
  <si>
    <t>15195</t>
  </si>
  <si>
    <t>Brida CPVC lisa d=4" **</t>
  </si>
  <si>
    <t>10465</t>
  </si>
  <si>
    <t>Brida CPVC Sch80 d=6" **</t>
  </si>
  <si>
    <t>17277</t>
  </si>
  <si>
    <t>BRIDA INDIVIDUAL HIERRO DUCTIL RANURADA</t>
  </si>
  <si>
    <t>16372</t>
  </si>
  <si>
    <t>BRIDA RANURADA HIERRO DUCTIL 2" (sum+inst)</t>
  </si>
  <si>
    <t>16373</t>
  </si>
  <si>
    <t>BRIDA RANURADA HIERRO DUCTIL 6" (sum+inst)</t>
  </si>
  <si>
    <t>10483</t>
  </si>
  <si>
    <t>Brida roscada d=2" 125Lbs **</t>
  </si>
  <si>
    <t>15583</t>
  </si>
  <si>
    <t>Brida roscada d=4" 125Lbs **</t>
  </si>
  <si>
    <t>16401</t>
  </si>
  <si>
    <t>BRIDA ROSCADA DE ACERO Ø3”</t>
  </si>
  <si>
    <t>16409</t>
  </si>
  <si>
    <t>BRIDA ROSCADA DE ACERO Ø3” -150 lb</t>
  </si>
  <si>
    <t>16400</t>
  </si>
  <si>
    <t>BRIDA ROSCADA DE ACERO Ø4”-150 lb</t>
  </si>
  <si>
    <t>16399</t>
  </si>
  <si>
    <t>BRIDA ROSCADA DE ACERO Ø6”-150lb</t>
  </si>
  <si>
    <t>15087</t>
  </si>
  <si>
    <t>BRIGADA DE ASEO MANEJO AMBIENTAL</t>
  </si>
  <si>
    <t>10478</t>
  </si>
  <si>
    <t>Buje 1 1/2" x 1 1/4" PVC Sch80 **</t>
  </si>
  <si>
    <t>10479</t>
  </si>
  <si>
    <t>Buje 1" x 1/2" PVC Sch80 **</t>
  </si>
  <si>
    <t>10476</t>
  </si>
  <si>
    <t>Buje 2 1/2" x 2" PVC Sch80 **</t>
  </si>
  <si>
    <t>10477</t>
  </si>
  <si>
    <t>Buje 2" x 1 1/4" PVC Sch80 **</t>
  </si>
  <si>
    <t>10475</t>
  </si>
  <si>
    <t>Buje 3" x 2 1/2" PVC Sch80 **</t>
  </si>
  <si>
    <t>10473</t>
  </si>
  <si>
    <t>Buje 4" x 3" PVC Sch80 **</t>
  </si>
  <si>
    <t>13505</t>
  </si>
  <si>
    <t>BUJE SOLDADO SANITARIO 6X4"</t>
  </si>
  <si>
    <t>17742</t>
  </si>
  <si>
    <t>Burbuja ignífuga LBC3080/11 (SUMI INST)</t>
  </si>
  <si>
    <t>18919</t>
  </si>
  <si>
    <t>BYPASS 50A/10KA 5 HILOS</t>
  </si>
  <si>
    <t>00110</t>
  </si>
  <si>
    <t>CABALLETE CANAL 43 FIJO ETERNIT</t>
  </si>
  <si>
    <t>14408</t>
  </si>
  <si>
    <t>CABALLETE TEJA BARRO/TEJA AC(Instalacion)</t>
  </si>
  <si>
    <t>00198</t>
  </si>
  <si>
    <t>CABALLETE TEJA BARRO/TEJA AC(sum+inst)</t>
  </si>
  <si>
    <t>00199</t>
  </si>
  <si>
    <t>CABALLETE TEJA ETERNIT</t>
  </si>
  <si>
    <t>00200</t>
  </si>
  <si>
    <t>CABALLETE TEJA MOORE</t>
  </si>
  <si>
    <t>13179</t>
  </si>
  <si>
    <t>CABEZAL DE PRUEBA  DE 21/2"- CEFE COMETAS (Sumnistro  e Instalación)</t>
  </si>
  <si>
    <t>17291</t>
  </si>
  <si>
    <t>CABEZAL DE PRUEBA 6 x 4 x 2 1/2"</t>
  </si>
  <si>
    <t>11693</t>
  </si>
  <si>
    <t>Cabezal en concreto 4000psi 1x1x1.75</t>
  </si>
  <si>
    <t>12229</t>
  </si>
  <si>
    <t>Cable  3 N° 12 Sum e Instal**</t>
  </si>
  <si>
    <t>12576</t>
  </si>
  <si>
    <t>Cable  3 N° 12 Trenzado 75°C600v( Sum e Instal)**</t>
  </si>
  <si>
    <t>13701</t>
  </si>
  <si>
    <t>Cable  Cu 1#6</t>
  </si>
  <si>
    <t>12340</t>
  </si>
  <si>
    <t>Cable  de  20  Pares siliconado **</t>
  </si>
  <si>
    <t>15442</t>
  </si>
  <si>
    <t>CABLE  Duplex 2x20</t>
  </si>
  <si>
    <t>12095</t>
  </si>
  <si>
    <t>Cable 1#2 AWG (SUM+INST)</t>
  </si>
  <si>
    <t>15435</t>
  </si>
  <si>
    <t>Cable 2#10</t>
  </si>
  <si>
    <t>15436</t>
  </si>
  <si>
    <t>Cable 2#6</t>
  </si>
  <si>
    <t>17750</t>
  </si>
  <si>
    <t>Cable 2X18 polarizado retardante llama (SUMI INST)</t>
  </si>
  <si>
    <t>17691</t>
  </si>
  <si>
    <t>CABLE 2X18AWG APANTALLADO,LUTRON (SUM INS)</t>
  </si>
  <si>
    <t>15300</t>
  </si>
  <si>
    <t>Cable 3Nº4 AWG (Sum+Instal) Aluminio</t>
  </si>
  <si>
    <t>010686</t>
  </si>
  <si>
    <t>Cable 3x185 mm. 15 kV XLPE Aluminio - Suministro e Instalación</t>
  </si>
  <si>
    <t>15443</t>
  </si>
  <si>
    <t>CABLE 3X2/0-Aluminio- XLPE-15KV M.T. (+Accesorios)</t>
  </si>
  <si>
    <t>15342</t>
  </si>
  <si>
    <t>CABLE 3X2/0-Cu XLPE-15KV M.T. (Cables+Accesorios)</t>
  </si>
  <si>
    <t>15340</t>
  </si>
  <si>
    <t>CABLE 3X2/0-Cu XLPE-15KV M.T.+Terminal (Interc+Ins</t>
  </si>
  <si>
    <t>13312</t>
  </si>
  <si>
    <t>Cable Acero Galvanizado Malla Cerram.3/16"(Sum+Ins</t>
  </si>
  <si>
    <t>11842</t>
  </si>
  <si>
    <t>Cable Al 1#2+1#2+1#6 THW 600 V 75°C</t>
  </si>
  <si>
    <t>11841</t>
  </si>
  <si>
    <t>Cable Al 2#2+1#2+1#6 THW 600 V 75°C</t>
  </si>
  <si>
    <t>11838</t>
  </si>
  <si>
    <t>Cable Al 3#1/0+1#2+1#4 THW 600 V 75°C</t>
  </si>
  <si>
    <t>11840</t>
  </si>
  <si>
    <t>Cable Al 3#2+1#2+1#6 THW 600 V 75°C</t>
  </si>
  <si>
    <t>11839</t>
  </si>
  <si>
    <t>Cable Al 3#2+1#4+1#6 THW 600 V 75°C</t>
  </si>
  <si>
    <t>11837</t>
  </si>
  <si>
    <t>Cable Al 3#4/0+1#2/0+1#4 THW 600 V 75°C</t>
  </si>
  <si>
    <t>11843</t>
  </si>
  <si>
    <t>Cable Al 3#4+1#4+1#6 THW 600 V 75°C</t>
  </si>
  <si>
    <t>16577</t>
  </si>
  <si>
    <t>Cable Aluminio  3N°6 AWG (Suministro+instalación)</t>
  </si>
  <si>
    <t>16588</t>
  </si>
  <si>
    <t>Cable Aluminio  N°6  (Sum + Instalación)</t>
  </si>
  <si>
    <t>16696</t>
  </si>
  <si>
    <t>Cable Aluminio 1#2</t>
  </si>
  <si>
    <t>12093</t>
  </si>
  <si>
    <t>Cable Aluminio 1#4</t>
  </si>
  <si>
    <t>16697</t>
  </si>
  <si>
    <t>Cable Aluminio 1#6 AWG</t>
  </si>
  <si>
    <t>15339</t>
  </si>
  <si>
    <t>Cable Aluminio 15 KV, 3 # 2  XLPE 90°C (sum+inst)</t>
  </si>
  <si>
    <t>11203</t>
  </si>
  <si>
    <t>Cable Aluminio 2 N° 4 Sum e Instal**</t>
  </si>
  <si>
    <t>16586</t>
  </si>
  <si>
    <t>Cable Aluminio 2/0 THNN_600V (Sum+Insta)</t>
  </si>
  <si>
    <t>11202</t>
  </si>
  <si>
    <t>Cable Aluminio 3 N° 4 Sum e Instal**</t>
  </si>
  <si>
    <t>16449</t>
  </si>
  <si>
    <t>Cable Aluminio 350-MCM-THHW (Suministro+Instalac)</t>
  </si>
  <si>
    <t>16450</t>
  </si>
  <si>
    <t>Cable Aluminio 4/0 - AWG- 600V-75°C</t>
  </si>
  <si>
    <t>16587</t>
  </si>
  <si>
    <t>Cable Aluminio Aislado 1/0 THW (Suminist+Instalac)</t>
  </si>
  <si>
    <t>11294</t>
  </si>
  <si>
    <t>Cable AMP UTP  CAT-6</t>
  </si>
  <si>
    <t>18821</t>
  </si>
  <si>
    <t>cable ANTIFLAMA 2 X 18 para Sistema de Deteción de</t>
  </si>
  <si>
    <t>15634</t>
  </si>
  <si>
    <t>Cable Antiflama 2x16 AWG tipo FPLR - Suministro e instalación</t>
  </si>
  <si>
    <t>19146</t>
  </si>
  <si>
    <t>Cable Cat-6A comunicaciónes + tubería</t>
  </si>
  <si>
    <t>15302</t>
  </si>
  <si>
    <t>Cable Cobre # 2 AWG THHN  (sum+inst)</t>
  </si>
  <si>
    <t>18986</t>
  </si>
  <si>
    <t>CABLE COMUNICACIÓN (INCLUYE TUBERIA) CEFE COMETAS</t>
  </si>
  <si>
    <t>16009</t>
  </si>
  <si>
    <t>Cable Cu  # 1/0 THNN-90-600v AWG  (sum+instal)</t>
  </si>
  <si>
    <t>16010</t>
  </si>
  <si>
    <t>Cable Cu  # 4/0  THNN-AWG(sum+instalación)</t>
  </si>
  <si>
    <t>13589</t>
  </si>
  <si>
    <t>Cable Cu  3#10 + 1#12 + 1#12</t>
  </si>
  <si>
    <t>13590</t>
  </si>
  <si>
    <t>Cable Cu  3#12+1#12+1#12 AWG THHN SUM+INS</t>
  </si>
  <si>
    <t>13582</t>
  </si>
  <si>
    <t>Cable Cu  3#4/0+1#2/0+1#1/0 AWG THHN sum+ins</t>
  </si>
  <si>
    <t>16594</t>
  </si>
  <si>
    <t>Cable Cu  4 # 4/0  THNN-AWG(sum+instalación)</t>
  </si>
  <si>
    <t>12099</t>
  </si>
  <si>
    <t>Cable Cu 1#10</t>
  </si>
  <si>
    <t>13593</t>
  </si>
  <si>
    <t>Cable Cu 1#10 + 1#10 + 1#10</t>
  </si>
  <si>
    <t>13705</t>
  </si>
  <si>
    <t>Cable Cu 1#10 AWG</t>
  </si>
  <si>
    <t>15851</t>
  </si>
  <si>
    <t>Cable Cu 1#12</t>
  </si>
  <si>
    <t>13592</t>
  </si>
  <si>
    <t>Cable Cu 1#12+1#12+1#12 AWG THHN sum+ins</t>
  </si>
  <si>
    <t>14251</t>
  </si>
  <si>
    <t>Cable Cu 1#4</t>
  </si>
  <si>
    <t>13702</t>
  </si>
  <si>
    <t>Cable Cu 1#8 AWG (Sum+Inst)</t>
  </si>
  <si>
    <t>11824</t>
  </si>
  <si>
    <t>Cable Cu 15 KV, 3 # 2  XLPE 90°C (sum+inst)</t>
  </si>
  <si>
    <t>13591</t>
  </si>
  <si>
    <t>Cable Cu 2#10 + 1#10 + 1#10</t>
  </si>
  <si>
    <t>09012</t>
  </si>
  <si>
    <t>CABLE Cu 2#8 + 1#10 T EMT 1" Fontanar**</t>
  </si>
  <si>
    <t>11965</t>
  </si>
  <si>
    <t>13584</t>
  </si>
  <si>
    <t>Cable Cu 3#1/0 + 1#2 + 1#4</t>
  </si>
  <si>
    <t>12297</t>
  </si>
  <si>
    <t>CABLE Cu 3#10 +1#10 + 1#10 T</t>
  </si>
  <si>
    <t>09009</t>
  </si>
  <si>
    <t>CABLE Cu 3#2 + 1#4 + 1#8 T EMT 2" Fontanar**</t>
  </si>
  <si>
    <t>11962</t>
  </si>
  <si>
    <t>13583</t>
  </si>
  <si>
    <t>Cable Cu 3#2/0 + 1#1/0 + 1#2</t>
  </si>
  <si>
    <t>09010</t>
  </si>
  <si>
    <t>CABLE Cu 3#4 + 1#6 + 1#8 T EMT 2" Fontanar**</t>
  </si>
  <si>
    <t>11963</t>
  </si>
  <si>
    <t>09011</t>
  </si>
  <si>
    <t>CABLE Cu 3#6 + 1#8 + 1#10 T EMT 1" Fontanar**</t>
  </si>
  <si>
    <t>11964</t>
  </si>
  <si>
    <t>12386</t>
  </si>
  <si>
    <t>CABLE Cu 3#6 +1# 8</t>
  </si>
  <si>
    <t>12295</t>
  </si>
  <si>
    <t>CABLE Cu 3#6 Acometida Archivo**</t>
  </si>
  <si>
    <t>12298</t>
  </si>
  <si>
    <t>CABLE Cu 3#8 (suministro+instalacion) **</t>
  </si>
  <si>
    <t>11961</t>
  </si>
  <si>
    <t>CABLE Cu 3#8 + 1#10 + 1#10 T EMT 1"</t>
  </si>
  <si>
    <t>09008</t>
  </si>
  <si>
    <t>CABLE Cu 3#8 + 1#10 + 1#10 T EMT 1" Fontanar**</t>
  </si>
  <si>
    <t>13588</t>
  </si>
  <si>
    <t>Cable Cu 3#8 + 1#10 + 1#12</t>
  </si>
  <si>
    <t>12255</t>
  </si>
  <si>
    <t>CABLE Cu 4#4 (2 FASES+N+T) **</t>
  </si>
  <si>
    <t>12254</t>
  </si>
  <si>
    <t>CABLE Cu 4#4 AWG (2F+N+T) **</t>
  </si>
  <si>
    <t>12096</t>
  </si>
  <si>
    <t>Cable Cu aislado 4 N° 8 (suminis y mano de obra)</t>
  </si>
  <si>
    <t>16007</t>
  </si>
  <si>
    <t>Cable Cu desnudo # 1/0 AWG  (sum+instal)</t>
  </si>
  <si>
    <t>11769</t>
  </si>
  <si>
    <t>Cable Cu desnudo # 2 AWG inst internas (sum+inst)</t>
  </si>
  <si>
    <t>13329</t>
  </si>
  <si>
    <t>Cable Cu desnudo # 2/0 AWG inst internas (sum+inst</t>
  </si>
  <si>
    <t>11770</t>
  </si>
  <si>
    <t>Cable Cu desnudo # 2/0 enterrado (sum+inst)</t>
  </si>
  <si>
    <t>12595</t>
  </si>
  <si>
    <t>CABLE Cu Duplex N°12</t>
  </si>
  <si>
    <t>17145</t>
  </si>
  <si>
    <t>Cable Cu No. 2/0 AWG desnudo</t>
  </si>
  <si>
    <t>13111</t>
  </si>
  <si>
    <t>CABLE Cu RG59 Amaerican( Suministro e instalación)</t>
  </si>
  <si>
    <t>17088</t>
  </si>
  <si>
    <t>Cable de alum.1/0 AWG aisl. para equipot. en cubie</t>
  </si>
  <si>
    <t>15243</t>
  </si>
  <si>
    <t>CABLE DE ALUMINIO  (4X2/0) THHN-600V</t>
  </si>
  <si>
    <t>15244</t>
  </si>
  <si>
    <t>CABLE DE ALUMINIO  2(4X2/0) THHN-600V)</t>
  </si>
  <si>
    <t>17091</t>
  </si>
  <si>
    <t>Cable de Aluminio 1/0 AWG Aislad. (inc. accesorios</t>
  </si>
  <si>
    <t>16825</t>
  </si>
  <si>
    <t>Cable de aluminio 1/0 AWG Aislado para aquipotenci</t>
  </si>
  <si>
    <t>20651</t>
  </si>
  <si>
    <t>CABLE DE ALUMINIO 4/O SERIE 8000</t>
  </si>
  <si>
    <t>15242</t>
  </si>
  <si>
    <t>CABLE DE ALUMINIO DESNUDO ACSR (3X2/0) AWG+ACCESOR</t>
  </si>
  <si>
    <t>12339</t>
  </si>
  <si>
    <t>Cable de Belden de 1 Par**</t>
  </si>
  <si>
    <t>15501</t>
  </si>
  <si>
    <t>Cable de Cobre 1#10</t>
  </si>
  <si>
    <t>15502</t>
  </si>
  <si>
    <t>Cable de Cobre 1#10  (Instalación)</t>
  </si>
  <si>
    <t>12094</t>
  </si>
  <si>
    <t>Cable de Cobre 1#6</t>
  </si>
  <si>
    <t>12336</t>
  </si>
  <si>
    <t>Cable de Cobre 1#8</t>
  </si>
  <si>
    <t>16725</t>
  </si>
  <si>
    <t>Cable de Cobre 2#12 (Suministro+Instalación)</t>
  </si>
  <si>
    <t>17093</t>
  </si>
  <si>
    <t>Cable de Cobre Desnudo 1/0 AWG</t>
  </si>
  <si>
    <t>18449</t>
  </si>
  <si>
    <t>CABLE DE CONTROL DIM 2X16AWG 0-10V</t>
  </si>
  <si>
    <t>17788</t>
  </si>
  <si>
    <t>Cable de control en 3 No 10 (Fase) y tubería EMT</t>
  </si>
  <si>
    <t>18450</t>
  </si>
  <si>
    <t>CABLE DE CONTROL TABLERO - CABLE UTP CATEGORIA 5V</t>
  </si>
  <si>
    <t>14955</t>
  </si>
  <si>
    <t>Cable de Fibra 12 Fibres -140 M (SUMI INST)</t>
  </si>
  <si>
    <t>17148</t>
  </si>
  <si>
    <t>Cable de Fibra 12 Fibres -200 M (SUMI INST)</t>
  </si>
  <si>
    <t>17149</t>
  </si>
  <si>
    <t>Cable de Fibra 12 Fibres -230 M (SUMI INST)</t>
  </si>
  <si>
    <t>17150</t>
  </si>
  <si>
    <t>Cable de Fibra 12 Fibres -270 M (SUMI INST)</t>
  </si>
  <si>
    <t>17736</t>
  </si>
  <si>
    <t>Cable de incendio 2X16 Honeywell (SUMI INST)</t>
  </si>
  <si>
    <t>13144</t>
  </si>
  <si>
    <t>Cable de Neopreno 2x18 Teléfonos (Sum e Instalac)*</t>
  </si>
  <si>
    <t>17499</t>
  </si>
  <si>
    <t>CABLE DESNUDO 2/0 EN Cu</t>
  </si>
  <si>
    <t>13247</t>
  </si>
  <si>
    <t>Cable Encauchetado 2x16 (Sum e Instalación).</t>
  </si>
  <si>
    <t>13595</t>
  </si>
  <si>
    <t>Cable Encauchetado 2x18 (Sum e Instalación).</t>
  </si>
  <si>
    <t>13133</t>
  </si>
  <si>
    <t>Cable Encauchetado 2x8 (Sum e Instalación).</t>
  </si>
  <si>
    <t>13598</t>
  </si>
  <si>
    <t>Cable Encauchetado 3 x10 (Sum + Instalación).</t>
  </si>
  <si>
    <t>13597</t>
  </si>
  <si>
    <t>Cable Encauchetado 3 x12 (Sum e Instalación).</t>
  </si>
  <si>
    <t>13596</t>
  </si>
  <si>
    <t>Cable Encauchetado 3 x14 (Sum e Instalación).</t>
  </si>
  <si>
    <t>16824</t>
  </si>
  <si>
    <t>Cable encauchetado 3N14 Cu (SUMI INST)</t>
  </si>
  <si>
    <t>20686</t>
  </si>
  <si>
    <t>CABLE ENCAUCHETADO 3X4 (SUM+INS)</t>
  </si>
  <si>
    <t>17124</t>
  </si>
  <si>
    <t>Cable F/UTP categoría 6A blindado (SUMI INST)</t>
  </si>
  <si>
    <t>17115</t>
  </si>
  <si>
    <t>Cable HDMI 4K 15m (SUMI INST)</t>
  </si>
  <si>
    <t>12097</t>
  </si>
  <si>
    <t>Cable multiconductor portátil 4X10 Cu aislado</t>
  </si>
  <si>
    <t>12098</t>
  </si>
  <si>
    <t>Cable multiconductor portátil 4X8 Cu aislado</t>
  </si>
  <si>
    <t>17037</t>
  </si>
  <si>
    <t>Cable Nº 8 AWG desnudo (SUMI+INST)</t>
  </si>
  <si>
    <t>13774</t>
  </si>
  <si>
    <t>Cable telefónico 10 pares (Exterior)</t>
  </si>
  <si>
    <t>13773</t>
  </si>
  <si>
    <t>Cable telefónico 10 pares (Interior)</t>
  </si>
  <si>
    <t>15034</t>
  </si>
  <si>
    <t>Cable Telefónico 50 pares Interior</t>
  </si>
  <si>
    <t>13401</t>
  </si>
  <si>
    <t>Cable Telefónico CABLE 2Nº22 **</t>
  </si>
  <si>
    <t>12338</t>
  </si>
  <si>
    <t>Cable Telefónico de  2 Pares **</t>
  </si>
  <si>
    <t>17661</t>
  </si>
  <si>
    <t>CABLE UTP 4 PARES CATEGORIA 6A</t>
  </si>
  <si>
    <t>12863</t>
  </si>
  <si>
    <t>Cable UTP CAT-5***</t>
  </si>
  <si>
    <t>17776</t>
  </si>
  <si>
    <t>Cable UTP categoria 5e (SUMI INST)</t>
  </si>
  <si>
    <t>17749</t>
  </si>
  <si>
    <t>Cable UTP categoría 6 (SUMI INST)</t>
  </si>
  <si>
    <t>15297</t>
  </si>
  <si>
    <t>Cable XPLE Aluminio 3x120 mm2 15 KV CDRC Cometas</t>
  </si>
  <si>
    <t>18995</t>
  </si>
  <si>
    <t>CABLE2x18AWG INSTRUMENTAC APANTALLAM CEFE COMETAS</t>
  </si>
  <si>
    <t>18991</t>
  </si>
  <si>
    <t>CABLE3x16 AWG POLIFUNCIONAL+1 x12 AWG CEFE COMETAS</t>
  </si>
  <si>
    <t>18517</t>
  </si>
  <si>
    <t>CABLEADO GLOBAL</t>
  </si>
  <si>
    <t>17539</t>
  </si>
  <si>
    <t>CABLEADO PARA INST Y CONTROL 2X18 AWG  SUM E INST</t>
  </si>
  <si>
    <t>13801</t>
  </si>
  <si>
    <t>CableDuplex 2x10 AWG (S+I)trab.gran  Altura)</t>
  </si>
  <si>
    <t>13800</t>
  </si>
  <si>
    <t>CableFibraOptica2x12HilosMultimodo50/125GranAltura</t>
  </si>
  <si>
    <t>12766</t>
  </si>
  <si>
    <t>CABLES 1#1/0 + 1#2 EN TUBERIA PVC CONDUIT 2"</t>
  </si>
  <si>
    <t>18371</t>
  </si>
  <si>
    <t>CABLES DE POSTENSADO LOSAS VIGAS DE PUENTES CDRC</t>
  </si>
  <si>
    <t>18369</t>
  </si>
  <si>
    <t>CABLES DE POSTENSADO PARA VIGAS DE FACHADA CDRC</t>
  </si>
  <si>
    <t>14616</t>
  </si>
  <si>
    <t>12401</t>
  </si>
  <si>
    <t>Cadena Galvan.3/8"(1.5-2.0m) (Suministro)-STPM**</t>
  </si>
  <si>
    <t>12942</t>
  </si>
  <si>
    <t>Cadena Galvanizada 1/4" (Desmonte ) -STPM**</t>
  </si>
  <si>
    <t>12943</t>
  </si>
  <si>
    <t>Cadena Galvanizada 1/4"- (Instalación) STPM</t>
  </si>
  <si>
    <t>13316</t>
  </si>
  <si>
    <t>Cadena Galvanizada 1/4" (Suministro) -STPM</t>
  </si>
  <si>
    <t>12944</t>
  </si>
  <si>
    <t>Cadena Galvanizada 1/4"-STPM   Suministro</t>
  </si>
  <si>
    <t>14725</t>
  </si>
  <si>
    <t>CADENA GALVANIZADA DE 1/4    (SUM + INST)</t>
  </si>
  <si>
    <t>14882</t>
  </si>
  <si>
    <t>CADENA GALVANIZADA DE 1/4(DESM+SUM+INST)</t>
  </si>
  <si>
    <t>14783</t>
  </si>
  <si>
    <t>CADENAS GALVA COLUMPI0 M-5; 3/8"(DESM+SUM+INST)</t>
  </si>
  <si>
    <t>11667</t>
  </si>
  <si>
    <t>Caisson ( solo relleno de concreto 3000psi) d=1.2</t>
  </si>
  <si>
    <t>18486</t>
  </si>
  <si>
    <t>Caisson (AnilloConcret+ciclopeo relleno d=1.2 CDRC</t>
  </si>
  <si>
    <t>11152</t>
  </si>
  <si>
    <t>Caisson (AnilloConcret+ciclopeo relleno) d=1.2 **</t>
  </si>
  <si>
    <t>18483</t>
  </si>
  <si>
    <t>12133</t>
  </si>
  <si>
    <t>Caisson (AnilloConcret+ciclopeo relleno) d=1.3 **</t>
  </si>
  <si>
    <t>15649</t>
  </si>
  <si>
    <t>Caisson (AnilloConcret+grav)d=1.2chimenea filtrant</t>
  </si>
  <si>
    <t>19205</t>
  </si>
  <si>
    <t>Caisson (ExcavManual+Anillo Concreto) d=1.30COMETA</t>
  </si>
  <si>
    <t>11676</t>
  </si>
  <si>
    <t>Caisson relleno (Concret 3000psi bombeado) d=1.20 *</t>
  </si>
  <si>
    <t>15240</t>
  </si>
  <si>
    <t>Caisson relleno (Concret 4000psi bombeado) d=1.2 *</t>
  </si>
  <si>
    <t>19153</t>
  </si>
  <si>
    <t>Caisson(Excavación+AnilloConcret) d=1.3 CEFE COMET</t>
  </si>
  <si>
    <t>14950</t>
  </si>
  <si>
    <t>CAJA (30X20X12CM)INCRUST- PARA  AUTOMÁTICO INDUST.</t>
  </si>
  <si>
    <t>01009</t>
  </si>
  <si>
    <t>CAJA AMPLIFICADOR T.V.</t>
  </si>
  <si>
    <t>17493</t>
  </si>
  <si>
    <t>CAJA CON BREAKER INDUSTRIAL ASCENSORES</t>
  </si>
  <si>
    <t>13225</t>
  </si>
  <si>
    <t>CAJA D/PASO 28X28X15cm INCL. BARRAJES **</t>
  </si>
  <si>
    <t>18630</t>
  </si>
  <si>
    <t>caja de aforo y muestras</t>
  </si>
  <si>
    <t>12607</t>
  </si>
  <si>
    <t>Caja de cambio de nivel según norma AE-287-1</t>
  </si>
  <si>
    <t>10728</t>
  </si>
  <si>
    <t>Caja de inspeccion (0.40x0.40m-Externo) h=1.0 **</t>
  </si>
  <si>
    <t>14451</t>
  </si>
  <si>
    <t>Caja de inspeccion (0.40x0.40m-Interno) h=1.0 **</t>
  </si>
  <si>
    <t>15134</t>
  </si>
  <si>
    <t>Caja de inspeccion .40x.40 h=0.60+Excav(ESPEC/IDRD</t>
  </si>
  <si>
    <t>10300</t>
  </si>
  <si>
    <t>Caja de inspeccion .50x.50 h=1.0 **</t>
  </si>
  <si>
    <t>15089</t>
  </si>
  <si>
    <t>Caja de inspeccion .50x.50 h=1.0+Excav(ESPEC/IDRD)</t>
  </si>
  <si>
    <t>10301</t>
  </si>
  <si>
    <t>Caja de inspeccion .60x.60 h=1.0 **</t>
  </si>
  <si>
    <t>14486</t>
  </si>
  <si>
    <t>10963</t>
  </si>
  <si>
    <t>Caja de inspeccion .70x.70 h=1.0  **</t>
  </si>
  <si>
    <t>14487</t>
  </si>
  <si>
    <t>Caja de inspeccion .70x.70 h=1.0+Exac(ESPEC/IDRD)</t>
  </si>
  <si>
    <t>10548</t>
  </si>
  <si>
    <t>Caja de inspeccion .80x.80 h=1.0**</t>
  </si>
  <si>
    <t>14488</t>
  </si>
  <si>
    <t>Caja de inspeccion .80x.80 h=1.0+ExcaV(ESPEC/IDRD)</t>
  </si>
  <si>
    <t>15090</t>
  </si>
  <si>
    <t>Caja de inspeccion .80x.80 h=1.5+ExcaV(ESPEC/IDRD</t>
  </si>
  <si>
    <t>10690</t>
  </si>
  <si>
    <t>Caja de inspeccion .80x.80 h=1.50+Excavac **</t>
  </si>
  <si>
    <t>10822</t>
  </si>
  <si>
    <t>Caja de inspeccion .80x.80 h=1.60 **</t>
  </si>
  <si>
    <t>12716</t>
  </si>
  <si>
    <t>Caja de Inspección 120x120x120**</t>
  </si>
  <si>
    <t>15286</t>
  </si>
  <si>
    <t>Caja de Inspección 120x120x120+Exca(ESPECIFIC-IDRD</t>
  </si>
  <si>
    <t>18525</t>
  </si>
  <si>
    <t>CAJA DE INSPECCION CODENSA CS-274</t>
  </si>
  <si>
    <t>18524</t>
  </si>
  <si>
    <t>CAJA DE INSPECCION CODENSA CS-275</t>
  </si>
  <si>
    <t>18522</t>
  </si>
  <si>
    <t>CAJA DE INSPECCION CODENSA CS-276</t>
  </si>
  <si>
    <t>17506</t>
  </si>
  <si>
    <t>CAJA DE INSPECCIÓN DE 30X30X30 CM MAMPOSTERIA</t>
  </si>
  <si>
    <t>17457</t>
  </si>
  <si>
    <t xml:space="preserve">CAJA DE INSPECCION DOBLE CS276 - EXCAVACION Y CONSTRUC </t>
  </si>
  <si>
    <t>14489</t>
  </si>
  <si>
    <t>Caja de Inspección100x100x100+Exca(ESPECIFIC-IDRD)</t>
  </si>
  <si>
    <t>17678</t>
  </si>
  <si>
    <t>CAJA DE MAMPOSTERIA  SENCILLA ETB</t>
  </si>
  <si>
    <t>00806</t>
  </si>
  <si>
    <t>CAJA DE PASO 40x.40x.40(Mampost+Subbase)</t>
  </si>
  <si>
    <t>13156</t>
  </si>
  <si>
    <t>CAJA DE PASO ELECTRICA 20X25 **</t>
  </si>
  <si>
    <t>12394</t>
  </si>
  <si>
    <t>CAJA DE PASO ELECTRICA 30X30X15 EN ALTURA</t>
  </si>
  <si>
    <t>16518</t>
  </si>
  <si>
    <t>CAJA DE PASO ELECTRICA 40X40</t>
  </si>
  <si>
    <t>18248</t>
  </si>
  <si>
    <t>CAJA DE PASO ELECTRICA CRDC</t>
  </si>
  <si>
    <t>17531</t>
  </si>
  <si>
    <t>Caja de paso electrica plastica Piscina</t>
  </si>
  <si>
    <t>11423</t>
  </si>
  <si>
    <t>Caja de Registro 20x20x20 8(INSTALACIÓN)</t>
  </si>
  <si>
    <t>12159</t>
  </si>
  <si>
    <t>Caja de Registro 40x20x20</t>
  </si>
  <si>
    <t>17516</t>
  </si>
  <si>
    <t>CAJA DE REGISTRO DE 220X175X150 mm</t>
  </si>
  <si>
    <t>12341</t>
  </si>
  <si>
    <t>CAJA DE STRIP TELEFONICO Y REGLETA 20 PARES</t>
  </si>
  <si>
    <t>17901</t>
  </si>
  <si>
    <t>CAJA DE SUMINISTRO E INSTALACIÓN VENTILADOR CENTRÍ</t>
  </si>
  <si>
    <t>17889</t>
  </si>
  <si>
    <t>CAJA DE VENTILACION EN LINEA CENTRIFUGO ALETAS INC</t>
  </si>
  <si>
    <t>17891</t>
  </si>
  <si>
    <t>17895</t>
  </si>
  <si>
    <t>18183</t>
  </si>
  <si>
    <t>18185</t>
  </si>
  <si>
    <t>18184</t>
  </si>
  <si>
    <t>CAJA DE VENTILACIÓN EN LINEA CENTRIFUGO ALETAS INC</t>
  </si>
  <si>
    <t>10622</t>
  </si>
  <si>
    <t>Caja doble para conexion medidor (1.8x1x1)**</t>
  </si>
  <si>
    <t>12346</t>
  </si>
  <si>
    <t>CAJA ELECT. 10X10X10</t>
  </si>
  <si>
    <t>13114</t>
  </si>
  <si>
    <t>CAJA ELECT. DE PASO TAPA BISAGRA 15X15X10</t>
  </si>
  <si>
    <t>12344</t>
  </si>
  <si>
    <t>CAJA ELECT. DE PASO TAPA BISAGRA 20X20X15</t>
  </si>
  <si>
    <t>15321</t>
  </si>
  <si>
    <t>CAJA ELECT. EMPOT . TAPA BISAGRA 20X20X20 CM</t>
  </si>
  <si>
    <t>10162</t>
  </si>
  <si>
    <t>Caja electrica  Muro Doble  CS 275 Codensa **</t>
  </si>
  <si>
    <t>10474</t>
  </si>
  <si>
    <t>Caja electrica  MuroDoble  CS 276 Codensa **</t>
  </si>
  <si>
    <t>10563</t>
  </si>
  <si>
    <t>Caja electrica de inspección  AP  274 Codensa **</t>
  </si>
  <si>
    <t>11860</t>
  </si>
  <si>
    <t>Caja en fundic. de AI IP 55 para breaker 50x40x20</t>
  </si>
  <si>
    <t>13159</t>
  </si>
  <si>
    <t>Caja galvanizada 5800 **</t>
  </si>
  <si>
    <t>16745</t>
  </si>
  <si>
    <t>Caja Inspección (0.50x0.50m) Hprom=0.32m (Inc.Exca</t>
  </si>
  <si>
    <t>16746</t>
  </si>
  <si>
    <t>Caja Inspección (0.50x0.50m) Hprom=0.47m (Inc.Ex</t>
  </si>
  <si>
    <t>16744</t>
  </si>
  <si>
    <t>Caja Inspección (0.60x0.60m) Hprom=0.74m (Inc.Exca</t>
  </si>
  <si>
    <t>16742</t>
  </si>
  <si>
    <t>Caja Inspección (1.0x1.0m) Hprom=1.55m (Inc. .Exca</t>
  </si>
  <si>
    <t>16743</t>
  </si>
  <si>
    <t>Caja Inspección (1.0x1.0m) Hprom=2.25m (Inc.Excava</t>
  </si>
  <si>
    <t>00044</t>
  </si>
  <si>
    <t>CAJA INSPECCION .40x.40x.40</t>
  </si>
  <si>
    <t>00045</t>
  </si>
  <si>
    <t>CAJA INSPECCION .50x.50x.50</t>
  </si>
  <si>
    <t>12473</t>
  </si>
  <si>
    <t>CAJA INSPECCION .60x.60 H=0.30m Concreto.</t>
  </si>
  <si>
    <t>00046</t>
  </si>
  <si>
    <t>CAJA INSPECCION .60x.60x.60</t>
  </si>
  <si>
    <t>12491</t>
  </si>
  <si>
    <t>CAJA INSPECCION .60x.60x.60 (Inc. Excavac.)</t>
  </si>
  <si>
    <t>00038</t>
  </si>
  <si>
    <t>CAJA INSPECCION .70x.70x.70 (Inc. Excavac.)</t>
  </si>
  <si>
    <t>11654</t>
  </si>
  <si>
    <t>CAJA INSPECCION .80x.80x.7O</t>
  </si>
  <si>
    <t>12490</t>
  </si>
  <si>
    <t>CAJA INSPECCION .80x.80x.80</t>
  </si>
  <si>
    <t>00047</t>
  </si>
  <si>
    <t>CAJA INSPECCION .80x.80x.8O-(Inc. Excavación)</t>
  </si>
  <si>
    <t>00692</t>
  </si>
  <si>
    <t>CAJA INSPECCION .90x.90x.90</t>
  </si>
  <si>
    <t>00048</t>
  </si>
  <si>
    <t>CAJA INSPECCION 100x100x100 + Excavación</t>
  </si>
  <si>
    <t>10658</t>
  </si>
  <si>
    <t>Caja Inspección 120x120x200 interior  sin exc**</t>
  </si>
  <si>
    <t>11336</t>
  </si>
  <si>
    <t>CAJA INSPECCION 200x200x100</t>
  </si>
  <si>
    <t>00043</t>
  </si>
  <si>
    <t>CAJA INSPECCION FIBRIT h=30. TR.LIV.</t>
  </si>
  <si>
    <t>00042</t>
  </si>
  <si>
    <t>CAJA INSPECCION FIBRIT h=50  TR.PES.</t>
  </si>
  <si>
    <t>13537</t>
  </si>
  <si>
    <t>CAJA INSPECCION varias medidas STP **</t>
  </si>
  <si>
    <t>14517</t>
  </si>
  <si>
    <t>CAJA INSPECCION(.60x.60x.60) ESPEC-IDRD</t>
  </si>
  <si>
    <t>14518</t>
  </si>
  <si>
    <t>CAJA INSPECCION(.80x.80x.80) ESPEC-IDRD</t>
  </si>
  <si>
    <t>11897</t>
  </si>
  <si>
    <t>Caja maniobras 3 vías S/E tipo pedestal intemperie</t>
  </si>
  <si>
    <t>11896</t>
  </si>
  <si>
    <t>Caja maniobras 4 vías S/E tipo pedestal intemperie</t>
  </si>
  <si>
    <t>03928</t>
  </si>
  <si>
    <t>CAJA MEDIDOR GAS 140X45</t>
  </si>
  <si>
    <t>03042</t>
  </si>
  <si>
    <t>CAJA MEDIDOR GAS 45X45</t>
  </si>
  <si>
    <t>00720</t>
  </si>
  <si>
    <t>CAJA MEDIDOR GAS 72x45</t>
  </si>
  <si>
    <t>12160</t>
  </si>
  <si>
    <t>CAJA MEDIDOR PREFABRICADA DE PISO ACUEDUCTO</t>
  </si>
  <si>
    <t>17734</t>
  </si>
  <si>
    <t>Caja metálica con tapa universal (SUMI INST)</t>
  </si>
  <si>
    <t>17774</t>
  </si>
  <si>
    <t>Caja metálica pequeña expansora tamper (SUMI INST)</t>
  </si>
  <si>
    <t>15444</t>
  </si>
  <si>
    <t>CAJA MONOFASICA  SEIS CIRCUITOS BARRAJE DE 100 AMP</t>
  </si>
  <si>
    <t>12137</t>
  </si>
  <si>
    <t>CAJA PARA TACO 20X20X20X+  BREAKER INDUSTRIAL **</t>
  </si>
  <si>
    <t>18251</t>
  </si>
  <si>
    <t>Caja paso electrica plast Piscina SUM+INST CRDC</t>
  </si>
  <si>
    <t>19015</t>
  </si>
  <si>
    <t>CAJA PASO ELÉCTRICA PLÁSTICA PISCINA (CEFE COMETAS</t>
  </si>
  <si>
    <t>15338</t>
  </si>
  <si>
    <t>CAJA PASO(.30x.30x.30) Control Tierras</t>
  </si>
  <si>
    <t>15336</t>
  </si>
  <si>
    <t>CAJA PASO(.40x.40x.40) Red Telefónica</t>
  </si>
  <si>
    <t>15222</t>
  </si>
  <si>
    <t>CAJA PASO(.60x.60x.60) Medicion Sistema Tierra Apa</t>
  </si>
  <si>
    <t>15223</t>
  </si>
  <si>
    <t>CAJA PASO(.60x.60x.60) Red Comunicaciones</t>
  </si>
  <si>
    <t>20813</t>
  </si>
  <si>
    <t xml:space="preserve">CAJA RAWELT 4 SALIDAS 3/4"-2.400 (4X4) (sum + inst)    </t>
  </si>
  <si>
    <t>18632</t>
  </si>
  <si>
    <t>CAJA SIFONADA</t>
  </si>
  <si>
    <t>17735</t>
  </si>
  <si>
    <t>Caja tipo rawell 4X2 con tapa (SUMI INST)</t>
  </si>
  <si>
    <t>18783</t>
  </si>
  <si>
    <t>CAJA TOMAS DE PISO TIPO POP UP</t>
  </si>
  <si>
    <t>18512</t>
  </si>
  <si>
    <t>Caja ventilación inyección de aleta curva 2400cfm</t>
  </si>
  <si>
    <t>15683</t>
  </si>
  <si>
    <t>CAJA+ MEDIDOR TRIFASICO 100 AMP+Breaker ind. ajust</t>
  </si>
  <si>
    <t>15445</t>
  </si>
  <si>
    <t>CAJA+ MEDIDOR TRIFASICO DE 100 AMP</t>
  </si>
  <si>
    <t>15741</t>
  </si>
  <si>
    <t>CAJA+ MEDIDOR TRIFASICO DE 100 AMP.baja tension</t>
  </si>
  <si>
    <t>00596</t>
  </si>
  <si>
    <t>CAJAS CONTADORES AGUA</t>
  </si>
  <si>
    <t>17140</t>
  </si>
  <si>
    <t>CAJILLA 3 MEDIDOR AGUA FRIA  1/2" - 3/4"</t>
  </si>
  <si>
    <t>00041</t>
  </si>
  <si>
    <t>CAJILLA MEDIDORES ACUEDUCTO</t>
  </si>
  <si>
    <t>11722</t>
  </si>
  <si>
    <t>CAJILLA PARA 1 MEDIDOR (ELECTRICO)</t>
  </si>
  <si>
    <t>00438</t>
  </si>
  <si>
    <t>CAJILLAS PARA 10 MEDIDORES</t>
  </si>
  <si>
    <t>18840</t>
  </si>
  <si>
    <t>CALDERA (VER PLANO)</t>
  </si>
  <si>
    <t>18687</t>
  </si>
  <si>
    <t>Caldera Futera Fusion XLF 2500 CDRC</t>
  </si>
  <si>
    <t>18698</t>
  </si>
  <si>
    <t>Caldera Futera Fusion XLF 500 CDRC</t>
  </si>
  <si>
    <t>18826</t>
  </si>
  <si>
    <t>CALDERA FUTURE 750</t>
  </si>
  <si>
    <t>16435</t>
  </si>
  <si>
    <t>Calderin 500GPH-157W-AceroInox.Cal12 (Acpm)Sum+Ins</t>
  </si>
  <si>
    <t>19014</t>
  </si>
  <si>
    <t>CalentadoMEGATHERM 1200 KBTUCRDC-CometasSUM+INS</t>
  </si>
  <si>
    <t>00439</t>
  </si>
  <si>
    <t>CALENTADOR 15 GALONES HACEB</t>
  </si>
  <si>
    <t>00440</t>
  </si>
  <si>
    <t>CALENTADOR 20 GALONES HACEB</t>
  </si>
  <si>
    <t>17610</t>
  </si>
  <si>
    <t>CALENTADOR 3,000,000 BTU condensacion gas natural</t>
  </si>
  <si>
    <t>00441</t>
  </si>
  <si>
    <t>CALENTADOR 30 GALONES HACEB</t>
  </si>
  <si>
    <t>14895</t>
  </si>
  <si>
    <t>CALENTADOR 60 GALON (ACERO INOX)+ACCESORIOS CONEX</t>
  </si>
  <si>
    <t>14495</t>
  </si>
  <si>
    <t>CALENTADOR 60 GALONES (ACERO INOXIDABLE)</t>
  </si>
  <si>
    <t>14514</t>
  </si>
  <si>
    <t>CALENTADOR DE PASO BIFASICO (13 LTS/MIN)</t>
  </si>
  <si>
    <t>18166</t>
  </si>
  <si>
    <t>CALENTADOR ELEC TRIF 16LT CEFECOMETAS</t>
  </si>
  <si>
    <t>12333</t>
  </si>
  <si>
    <t>CALENTADOR ELEC TRONIC3000C CEFECOMETAS</t>
  </si>
  <si>
    <t>19224</t>
  </si>
  <si>
    <t>CALENTADOR MEGATHERM500 KBTU (SUM+INS) CEFECOMETAS</t>
  </si>
  <si>
    <t>14030</t>
  </si>
  <si>
    <t>CALENTADOR SAMARTEC SM-700 (TRIFASICO)2.48GAL</t>
  </si>
  <si>
    <t>10927</t>
  </si>
  <si>
    <t>CALZADA EN CONCRETO</t>
  </si>
  <si>
    <t>10938</t>
  </si>
  <si>
    <t>CALZADA EN CONCRETO***</t>
  </si>
  <si>
    <t>00788</t>
  </si>
  <si>
    <t>CALZADA V0 A V2 EN ASFALTO</t>
  </si>
  <si>
    <t>00821</t>
  </si>
  <si>
    <t>CALZADA V0 A V2 EN CONCRETO</t>
  </si>
  <si>
    <t>10338</t>
  </si>
  <si>
    <t>Calzada V3 a V4 asfalto1350+Subb+Base **</t>
  </si>
  <si>
    <t>00789</t>
  </si>
  <si>
    <t>CALZADA V3 A V4 EN ASFALTO</t>
  </si>
  <si>
    <t>10316</t>
  </si>
  <si>
    <t>Calzada V3 a V4 en asfalto para cruce vias **</t>
  </si>
  <si>
    <t>00826</t>
  </si>
  <si>
    <t>CALZADA V3 A V8 EN CONCRETO</t>
  </si>
  <si>
    <t>00790</t>
  </si>
  <si>
    <t>CALZADA V5 A V8 EN ASFALTO</t>
  </si>
  <si>
    <t>11029</t>
  </si>
  <si>
    <t>Calzada V6 analisis de proyeccion **</t>
  </si>
  <si>
    <t>14765</t>
  </si>
  <si>
    <t>Cam cancha volei, L=0,5m, D= 3",e=3,25mm (SUM+INST</t>
  </si>
  <si>
    <t>11349</t>
  </si>
  <si>
    <t>CAMARA DE CONCRETO REFORZADO.FONTANAR**</t>
  </si>
  <si>
    <t>14125</t>
  </si>
  <si>
    <t>Camara de inspección  AP  275 Codensa **</t>
  </si>
  <si>
    <t>14126</t>
  </si>
  <si>
    <t>Camara de inspección  AP  280 Codensa **</t>
  </si>
  <si>
    <t>12381</t>
  </si>
  <si>
    <t>Camara ETB T-13 **</t>
  </si>
  <si>
    <t>18506</t>
  </si>
  <si>
    <t>CAMARA EXTERIOR 270°</t>
  </si>
  <si>
    <t>18857</t>
  </si>
  <si>
    <t>CAMARA TIPO BALA 1080P 2MP  IP 66 20 mts</t>
  </si>
  <si>
    <t>18867</t>
  </si>
  <si>
    <t>CAMARA TIPO BALA 1080P 2MP  IP 66 40 mts</t>
  </si>
  <si>
    <t>18880</t>
  </si>
  <si>
    <t>CAMARA TIPO BALA 1080P 2MP  IP 66 40 mts. VARIFOCA</t>
  </si>
  <si>
    <t>18877</t>
  </si>
  <si>
    <t>CAMARA TIPO BALA 1080P 2MP  IP 66 80 mts</t>
  </si>
  <si>
    <t>19298</t>
  </si>
  <si>
    <t>Cámara tipo bala uso exterior (Suministro, transporte e instalación cometas)</t>
  </si>
  <si>
    <t>18505</t>
  </si>
  <si>
    <t>CAMARA TIPO BULLET</t>
  </si>
  <si>
    <t>18886</t>
  </si>
  <si>
    <t>CAMARA TIPO DOMO 1080P 2MP  IP 66 20 mts</t>
  </si>
  <si>
    <t>18895</t>
  </si>
  <si>
    <t>CAMARA TIPO DOMO 1080P 2MP  IP 66 40 mts.</t>
  </si>
  <si>
    <t>18898</t>
  </si>
  <si>
    <t>CAMARA TIPO DOMO 1080P 2MP  IP 66 40 mts. VARIFOCA</t>
  </si>
  <si>
    <t>16614</t>
  </si>
  <si>
    <t>Camara tipo minidomo uso interior</t>
  </si>
  <si>
    <t>18509</t>
  </si>
  <si>
    <t xml:space="preserve">Cámara tipo minidomo uso interior Suministro e instalación </t>
  </si>
  <si>
    <t>00049</t>
  </si>
  <si>
    <t>CAMARAS ELECTRICAS DOBLES</t>
  </si>
  <si>
    <t>18030</t>
  </si>
  <si>
    <t>Cambiador de pañal acero inoxidable</t>
  </si>
  <si>
    <t>17888</t>
  </si>
  <si>
    <t>CAMBIADOR DE PAÑAL EN POLIPROPILENO CON ESTRUCTURA</t>
  </si>
  <si>
    <t>17401</t>
  </si>
  <si>
    <t>CAMBIADOR DE PAÑALEN POLIPROPILENO CON ESTRUCTURA</t>
  </si>
  <si>
    <t>15908</t>
  </si>
  <si>
    <t>CAMBIO AUTOMATICO 12HP  (Mant. equipos)</t>
  </si>
  <si>
    <t>15906</t>
  </si>
  <si>
    <t>CAMBIO AUTOMATICO 2.4 A 5.0HP  (Mant. equipos)</t>
  </si>
  <si>
    <t>15907</t>
  </si>
  <si>
    <t>CAMBIO AUTOMATICO 7.5HP  (Mant. equipos)</t>
  </si>
  <si>
    <t>15887</t>
  </si>
  <si>
    <t>CAMBIO DE SELLOS Mot.2.4 a 5.0 HP(Mant. equipos)</t>
  </si>
  <si>
    <t>15888</t>
  </si>
  <si>
    <t>CAMBIO DE SELLOS Mot.7.5 HP(Mant. equipos)</t>
  </si>
  <si>
    <t>15904</t>
  </si>
  <si>
    <t>CAMBIO RETENEDORES 12 HP  (Mant. equipos)</t>
  </si>
  <si>
    <t>15902</t>
  </si>
  <si>
    <t>CAMBIO RETENEDORES 2.4 A 5.0HP  (Mant. equipos)</t>
  </si>
  <si>
    <t>15905</t>
  </si>
  <si>
    <t>CAMBIO RETENEDORES 20HP  (Mant. equipos)</t>
  </si>
  <si>
    <t>15903</t>
  </si>
  <si>
    <t>CAMBIO RETENEDORES 7.5 HP  (Mant. equipos)</t>
  </si>
  <si>
    <t>15895</t>
  </si>
  <si>
    <t>CAMBIO RODAMIENTOS 12.0 HP (Mant. equipos)</t>
  </si>
  <si>
    <t>15889</t>
  </si>
  <si>
    <t>CAMBIO RODAMIENTOS 2.4 A 5.0 HP(Mant. equipos)</t>
  </si>
  <si>
    <t>15896</t>
  </si>
  <si>
    <t>CAMBIO RODAMIENTOS 20 HP (Mant. equipos)</t>
  </si>
  <si>
    <t>15892</t>
  </si>
  <si>
    <t>CAMBIO RODAMIENTOS 7.5 HP (Mant. equipos)</t>
  </si>
  <si>
    <t>14769</t>
  </si>
  <si>
    <t>Caminador adultos Mayores (SUM + INST)</t>
  </si>
  <si>
    <t>14358</t>
  </si>
  <si>
    <t>CAMINADOR ADULTOS/MAYORES-DISEÑ-IDRD(Sum)</t>
  </si>
  <si>
    <t>13251</t>
  </si>
  <si>
    <t>camino sobre camilla Madera plastica a=1.4m **</t>
  </si>
  <si>
    <t>13361</t>
  </si>
  <si>
    <t>CAMISA DE VOLEIBOL (SUMINIST.)TUB.GALV.3"e=3.25 mm</t>
  </si>
  <si>
    <t>13370</t>
  </si>
  <si>
    <t>CAMISA VOLEIBOL (INSTAL-DADO.)TUB.GALV.3"e=3.25 mm</t>
  </si>
  <si>
    <t>11946</t>
  </si>
  <si>
    <t>CAMPAMENTO 36 M2 **</t>
  </si>
  <si>
    <t>00003</t>
  </si>
  <si>
    <t>CAMPAMENTO 40 M2</t>
  </si>
  <si>
    <t>00002</t>
  </si>
  <si>
    <t>CAMPAMENTO 50 M2</t>
  </si>
  <si>
    <t>00741</t>
  </si>
  <si>
    <t>CAMPAMENTO CON BAÑO M2 (USAR CIO-I-101048)</t>
  </si>
  <si>
    <t>00090</t>
  </si>
  <si>
    <t>CAMPAMENTO M2</t>
  </si>
  <si>
    <t>17379</t>
  </si>
  <si>
    <t>CAMPANA EXTRACCIÓN TIPO ISLA SENCILLA 3 SUM E INST</t>
  </si>
  <si>
    <t>18746</t>
  </si>
  <si>
    <t>Campana t isla acero inox 1m x 4m x 0,8 m Sum+Ins</t>
  </si>
  <si>
    <t>15459</t>
  </si>
  <si>
    <t>Campo de infiltracion con llantas y gravill Suds</t>
  </si>
  <si>
    <t>00442</t>
  </si>
  <si>
    <t>CANAL   PVC 3" (RAINGO)</t>
  </si>
  <si>
    <t>010541</t>
  </si>
  <si>
    <t xml:space="preserve">CANAL DE DESAGUE SOBRE LA TAPA DEL TANQUE DEL PARQUE COMETAS EN ACABADOS DE PINTURA SINTETICA </t>
  </si>
  <si>
    <t>15224</t>
  </si>
  <si>
    <t>Canal de descole (3000psi)+Antisol+Sika**</t>
  </si>
  <si>
    <t>10953</t>
  </si>
  <si>
    <t>Canal en lamina galvanizada cal 16 D=0.50 m **</t>
  </si>
  <si>
    <t>11456</t>
  </si>
  <si>
    <t>Canal en lamina galvanizada cal 16 D=1.1 m</t>
  </si>
  <si>
    <t>13377</t>
  </si>
  <si>
    <t>Canal en lamina galvanizada cal 16 D=1.20m</t>
  </si>
  <si>
    <t>10117</t>
  </si>
  <si>
    <t>Canal en lamina galvanizada cal 16 D=1.5 m</t>
  </si>
  <si>
    <t>10118</t>
  </si>
  <si>
    <t>Canal en lamina galvanizada cal 16 D=2.44 m</t>
  </si>
  <si>
    <t>10811</t>
  </si>
  <si>
    <t>Canal en lamina galvanizada cal 18 D=1.0 m</t>
  </si>
  <si>
    <t>13492</t>
  </si>
  <si>
    <t>Canal en lamina galvanizada cal 18 D=1.22 m</t>
  </si>
  <si>
    <t>11557</t>
  </si>
  <si>
    <t>Canal en lamina galvanizada cal 20 D=1.22 m</t>
  </si>
  <si>
    <t>11399</t>
  </si>
  <si>
    <t>Canal en lamina galvanizada cal.22 D=0.50 m **</t>
  </si>
  <si>
    <t>10912</t>
  </si>
  <si>
    <t>canal en piedra enchapada a=0.90 m**</t>
  </si>
  <si>
    <t>10351</t>
  </si>
  <si>
    <t>Canal en U 30*35 sin tapa +exc+recebo+pobre**</t>
  </si>
  <si>
    <t>00443</t>
  </si>
  <si>
    <t>CANAL LATON D=050</t>
  </si>
  <si>
    <t>00444</t>
  </si>
  <si>
    <t>CANAL LATON D=075</t>
  </si>
  <si>
    <t>00445</t>
  </si>
  <si>
    <t>CANAL LATON D=100</t>
  </si>
  <si>
    <t>11796</t>
  </si>
  <si>
    <t>CANALES   PVC 3" CUBIERTA EDIFICIO**</t>
  </si>
  <si>
    <t>20692</t>
  </si>
  <si>
    <t>Canales y pondaje enchapado con piedra laja</t>
  </si>
  <si>
    <t>00201</t>
  </si>
  <si>
    <t>CANALETA 43 DE 3.50 M.</t>
  </si>
  <si>
    <t>00202</t>
  </si>
  <si>
    <t>CANALETA 43 DE 4.00 M.</t>
  </si>
  <si>
    <t>00203</t>
  </si>
  <si>
    <t>CANALETA 43 DE 4.50 M.</t>
  </si>
  <si>
    <t>00204</t>
  </si>
  <si>
    <t>CANALETA 43 DE 5.00 M.</t>
  </si>
  <si>
    <t>00205</t>
  </si>
  <si>
    <t>CANALETA 43 DE 5.50 M.</t>
  </si>
  <si>
    <t>00206</t>
  </si>
  <si>
    <t>CANALETA 43 DE 6.00 M.</t>
  </si>
  <si>
    <t>00207</t>
  </si>
  <si>
    <t>CANALETA 90 DE 3.75 M.</t>
  </si>
  <si>
    <t>00208</t>
  </si>
  <si>
    <t>CANALETA 90 DE 4.50 M.</t>
  </si>
  <si>
    <t>00209</t>
  </si>
  <si>
    <t>CANALETA 90 DE 5.25 M.</t>
  </si>
  <si>
    <t>00210</t>
  </si>
  <si>
    <t>CANALETA 90 DE 6.00 M.</t>
  </si>
  <si>
    <t>00211</t>
  </si>
  <si>
    <t>CANALETA 90 DE 7.50 M.</t>
  </si>
  <si>
    <t>00212</t>
  </si>
  <si>
    <t>CANALETA 90 DE 9.00 M.</t>
  </si>
  <si>
    <t>00213</t>
  </si>
  <si>
    <t>CANALETA ACESCO 4.50 M.</t>
  </si>
  <si>
    <t>03034</t>
  </si>
  <si>
    <t>CANALETA METAL 10X4  ANCLAJE</t>
  </si>
  <si>
    <t>03035</t>
  </si>
  <si>
    <t>CANALETA METAL 10X4  CHAZO</t>
  </si>
  <si>
    <t>12865</t>
  </si>
  <si>
    <t>CANALETA METAL 12X6COLOR BLANCA***</t>
  </si>
  <si>
    <t>14234</t>
  </si>
  <si>
    <t>CANALETA METALICA  Portacabl12X5 pint electros+acc</t>
  </si>
  <si>
    <t>16299</t>
  </si>
  <si>
    <t>Canaleta Metalica (30x5cm)+Pint. Electrost. Cal.20</t>
  </si>
  <si>
    <t>16300</t>
  </si>
  <si>
    <t>Canaleta Metalica (50x5cm)+Pint. Electrost. Cal.20</t>
  </si>
  <si>
    <t>12219</t>
  </si>
  <si>
    <t>CANALETA METALICA 10X4  CHAZO</t>
  </si>
  <si>
    <t>16519</t>
  </si>
  <si>
    <t>CANALETA METALICA 10X4 CON DIVIDSION INTERNA</t>
  </si>
  <si>
    <t>13038</t>
  </si>
  <si>
    <t>CANALETA METALICA 12X4 CON DIV. CHAZO **</t>
  </si>
  <si>
    <t>12342</t>
  </si>
  <si>
    <t>CANALETA METALICA 15X15  CHAZO</t>
  </si>
  <si>
    <t>13201</t>
  </si>
  <si>
    <t>CANALETA METALICA 15X4 CAL 22 PINT. ELECT. **</t>
  </si>
  <si>
    <t>11775</t>
  </si>
  <si>
    <t>CANALETA METALICA 20 X 12,5 mm X 2,10 m. Separador</t>
  </si>
  <si>
    <t>17540</t>
  </si>
  <si>
    <t>CANALETA PERIMETRAL METALICA  DE 12X5 cm</t>
  </si>
  <si>
    <t>03036</t>
  </si>
  <si>
    <t>CANALETA PLASTICA 10X4  ANCLAJE</t>
  </si>
  <si>
    <t>03037</t>
  </si>
  <si>
    <t>CANALETA PLASTICA 10X4 CHAZO</t>
  </si>
  <si>
    <t>13143</t>
  </si>
  <si>
    <t>CANALETA PLASTICA 2X2 CM (CHAZO)**</t>
  </si>
  <si>
    <t>15306</t>
  </si>
  <si>
    <t>Canaliz ducto elec. PVC- D9X3"+ 5x2" Zona Verde</t>
  </si>
  <si>
    <t>15314</t>
  </si>
  <si>
    <t>Canaliz ducto electico PVC- D1X3"+ 2x2" Zona Verde</t>
  </si>
  <si>
    <t>16687</t>
  </si>
  <si>
    <t>Canaliz ducto electric PVC- D2X2" Zona Dura</t>
  </si>
  <si>
    <t>16688</t>
  </si>
  <si>
    <t>Canaliz ducto electric PVC- D2X3" Zona Dura</t>
  </si>
  <si>
    <t>15315</t>
  </si>
  <si>
    <t>Canaliz ducto electric PVC- D2X3" Zona Verde</t>
  </si>
  <si>
    <t>15313</t>
  </si>
  <si>
    <t>Canaliz ducto electric PVC- D2X3"+ 2x2" Zona Verde</t>
  </si>
  <si>
    <t>15311</t>
  </si>
  <si>
    <t>canaliz ducto electric PVC- D3X3"+ 2x2" Zona Verde</t>
  </si>
  <si>
    <t>15310</t>
  </si>
  <si>
    <t>Canaliz ducto electric. PVC- D3X3"+ 4x2" Zona Verd</t>
  </si>
  <si>
    <t>15356</t>
  </si>
  <si>
    <t>Canaliz ducto electric. PVC- D6X3"+ 4x2" Zona Verd</t>
  </si>
  <si>
    <t>15316</t>
  </si>
  <si>
    <t>Canaliz ducto electrico PVC- D1X3" Zona Verde</t>
  </si>
  <si>
    <t>15351</t>
  </si>
  <si>
    <t>Canaliz ducto electrico PVC- D2X6" EB+RellenoZDura</t>
  </si>
  <si>
    <t>15303</t>
  </si>
  <si>
    <t>Canaliz ducto electrico PVC- D2X6"+ 2x3" Zona Ver</t>
  </si>
  <si>
    <t>15312</t>
  </si>
  <si>
    <t>Canaliz ducto electrico PVC- D3X3" Zona Verde</t>
  </si>
  <si>
    <t>15305</t>
  </si>
  <si>
    <t>Canaliz ducto electrico. PVC- D2X6"+ 1x3" Zona Ver</t>
  </si>
  <si>
    <t>15357</t>
  </si>
  <si>
    <t>CANALIZ. DUCTO ELECT.  PVC - 1 Ø 2"(Inc Exc) **</t>
  </si>
  <si>
    <t>11827</t>
  </si>
  <si>
    <t>CANALIZ. DUCTO ELECT. PVC- 1 D 4"(Inc. Exc) **</t>
  </si>
  <si>
    <t>12681</t>
  </si>
  <si>
    <t>CANALIZ. DUCTO ELECT. PVC- 1 D3"(Inc. Exc) **</t>
  </si>
  <si>
    <t>15438</t>
  </si>
  <si>
    <t>CANALIZ. DUCTO ELECT. PVC- 2 D 2"(Inc Exc+Aren+Sub</t>
  </si>
  <si>
    <t>11260</t>
  </si>
  <si>
    <t>CANALIZ. DUCTO ELECT. PVC- 2 D 3"(in Exc) Z.Verde</t>
  </si>
  <si>
    <t>11826</t>
  </si>
  <si>
    <t>CANALIZ. DUCTO ELECT. PVC- 2 D 4"+Recebo</t>
  </si>
  <si>
    <t>11626</t>
  </si>
  <si>
    <t>CANALIZ. DUCTO ELECT. PVC- 4 D 2"(Inc Exc+Aren+Sub</t>
  </si>
  <si>
    <t>11278</t>
  </si>
  <si>
    <t>CANALIZ. DUCTO ELECT. PVC- 4 D 4"(In. Exca) Z.Verd</t>
  </si>
  <si>
    <t>11627</t>
  </si>
  <si>
    <t>CANALIZ. DUCTO ELECT. PVC- 6 D 2" (Inc Exc)**</t>
  </si>
  <si>
    <t>11280</t>
  </si>
  <si>
    <t>CANALIZ. DUCTO ELECT. PVC- 6 D 4" (Inc. Exc)**</t>
  </si>
  <si>
    <t>13286</t>
  </si>
  <si>
    <t>CANALIZ. DUCTO ELECT. PVC- 6 D 4" + 1 D 3"(in Exc)</t>
  </si>
  <si>
    <t>11383</t>
  </si>
  <si>
    <t>CANALIZ. DUCTO ELECT. PVC- D 4"(In Exc) Z. Verde</t>
  </si>
  <si>
    <t>13806</t>
  </si>
  <si>
    <t>CANALIZ. DUCTO ELECT. PVC- D32X3"+2X2" Z V sin exc</t>
  </si>
  <si>
    <t>11481</t>
  </si>
  <si>
    <t>CANALIZ. DUCTO ELECT. PVC TDP- D 2x3" Z Verde+Exc</t>
  </si>
  <si>
    <t>13479</t>
  </si>
  <si>
    <t>CANALIZ. DUCTO ELECT. PVC TDP-2 D 3"(Inc Exc) **</t>
  </si>
  <si>
    <t>13478</t>
  </si>
  <si>
    <t>CANALIZ. DUCTO ELECT. PVC TDP-4 D 3"(Inc Exc) **</t>
  </si>
  <si>
    <t>13803</t>
  </si>
  <si>
    <t>CANALIZ. DUCTO ELECT. PVC-10 D 2"(Inc. Excav) **</t>
  </si>
  <si>
    <t>13804</t>
  </si>
  <si>
    <t>CANALIZ. DUCTO ELECT. PVC-10 D 2"+2D3(Inc. Excav)</t>
  </si>
  <si>
    <t>11822</t>
  </si>
  <si>
    <t>CANALIZ. DUCTO ELECT. PVC-10 D 3"(Inc. Excav) **</t>
  </si>
  <si>
    <t>13805</t>
  </si>
  <si>
    <t>CANALIZ. DUCTO ELECT. PVC-12 D 2"(Inc. Excav) **</t>
  </si>
  <si>
    <t>13796</t>
  </si>
  <si>
    <t>CANALIZ. DUCTO ELECT. PVC-13 D 3" Inc.Excav**</t>
  </si>
  <si>
    <t>13864</t>
  </si>
  <si>
    <t>CANALIZ. DUCTO ELECT. PVC-16 D 2"(Inc. Excav) **</t>
  </si>
  <si>
    <t>11261</t>
  </si>
  <si>
    <t>CANALIZ. DUCTO ELECT. PVC-2 D 4"(Inc Exc) **</t>
  </si>
  <si>
    <t>11625</t>
  </si>
  <si>
    <t>CANALIZ. DUCTO ELECT. PVC-2 Ø 2" Z Dura(inc Exc)**</t>
  </si>
  <si>
    <t>11635</t>
  </si>
  <si>
    <t>CANALIZ. DUCTO ELECT. PVC-2 Ø 2"(Inc Exc) **</t>
  </si>
  <si>
    <t>11279</t>
  </si>
  <si>
    <t>CANALIZ. DUCTO ELECT. PVC-3 D 3" (Inc Exc)**</t>
  </si>
  <si>
    <t>11382</t>
  </si>
  <si>
    <t>CANALIZ. DUCTO ELECT. PVC-3 D 4"(in Exc) **</t>
  </si>
  <si>
    <t>11636</t>
  </si>
  <si>
    <t>CANALIZ. DUCTO ELECT. PVC-3 Ø 2" (in Exc)**</t>
  </si>
  <si>
    <t>11817</t>
  </si>
  <si>
    <t>CANALIZ. DUCTO ELECT. PVC-4 D 3"(Inc Exc) **</t>
  </si>
  <si>
    <t>13797</t>
  </si>
  <si>
    <t>CANALIZ. DUCTO ELECT. PVC-4 D6" (Inc Exc)**</t>
  </si>
  <si>
    <t>11384</t>
  </si>
  <si>
    <t>CANALIZ. DUCTO ELECT. PVC-4D4"+1Ø 1(Inc Exc)"**</t>
  </si>
  <si>
    <t>11385</t>
  </si>
  <si>
    <t>CANALIZ. DUCTO ELECT. PVC-4D4"+1Ø1"+1Ø 3" (inc Exc</t>
  </si>
  <si>
    <t>11818</t>
  </si>
  <si>
    <t>CANALIZ. DUCTO ELECT. PVC-5 D 3"(inc Exc) **</t>
  </si>
  <si>
    <t>11819</t>
  </si>
  <si>
    <t>CANALIZ. DUCTO ELECT. PVC-6 D 3"(Inc Exc) **</t>
  </si>
  <si>
    <t>13170</t>
  </si>
  <si>
    <t>CANALIZ. DUCTO ELECT. PVC-6 D6" (Inc Exc)**</t>
  </si>
  <si>
    <t>13807</t>
  </si>
  <si>
    <t>CANALIZ. DUCTO ELECT. PVC-6 D6"+2D3+10D2"(Inc. Exc</t>
  </si>
  <si>
    <t>11820</t>
  </si>
  <si>
    <t>CANALIZ. DUCTO ELECT. PVC-7 D 3"(inc Exc) **</t>
  </si>
  <si>
    <t>11821</t>
  </si>
  <si>
    <t>CANALIZ. DUCTO ELECT. PVC-9 D 3" (Inc Exc)**</t>
  </si>
  <si>
    <t>12135</t>
  </si>
  <si>
    <t>CANALIZ. DUCTO ELECT.CORRUG. PVC- 4 D 4"(Inc Exc)</t>
  </si>
  <si>
    <t>13259</t>
  </si>
  <si>
    <t>CANALIZ.DUCTODUCTO.PVC-D3"TDP ZonVerde(Inc. Exc)</t>
  </si>
  <si>
    <t>13821</t>
  </si>
  <si>
    <t>CANALIZ.PVC- Ø 2"(Exc-Placa:0.25m+Adoquin)H=1,A=1M</t>
  </si>
  <si>
    <t>16580</t>
  </si>
  <si>
    <t>Canalizac.Ducto Elec.PesadoPVC-2 D4"+Exc+Arena Z.V</t>
  </si>
  <si>
    <t>17679</t>
  </si>
  <si>
    <t>CANALIZACIÓN  2 DUCTOS PVC DE 2"</t>
  </si>
  <si>
    <t>17549</t>
  </si>
  <si>
    <t>CANALIZACION BANCO DE DUCTOS 3 DUCTOS PVC</t>
  </si>
  <si>
    <t>10012</t>
  </si>
  <si>
    <t>canalizacion control PVCC 1" 2#10 incluy excav **</t>
  </si>
  <si>
    <t>10329</t>
  </si>
  <si>
    <t>canalizacion control PVCP 3/4"  **</t>
  </si>
  <si>
    <t>16719</t>
  </si>
  <si>
    <t>Canalización+Cableado (TuboØ2"PVC+3#1/0+1#6+8TAWG)</t>
  </si>
  <si>
    <t>16579</t>
  </si>
  <si>
    <t>CanalizaciónDucto Elec.PesadPVC(6 x6")z.verde+Aren</t>
  </si>
  <si>
    <t>17916</t>
  </si>
  <si>
    <t>CanalK031Rectang.Lam.Met. Cal.20(908x250)S/Especif</t>
  </si>
  <si>
    <t>16882</t>
  </si>
  <si>
    <t>CanalLam.Metalica Cal.20 Des=1.50m Cubiertas+Pintu</t>
  </si>
  <si>
    <t>16460</t>
  </si>
  <si>
    <t>Cancelacion+RetiroTubería de punto hidraulico</t>
  </si>
  <si>
    <t>16461</t>
  </si>
  <si>
    <t>Cancelacion+RetiroTubería de punto Sanitario</t>
  </si>
  <si>
    <t>13129</t>
  </si>
  <si>
    <t>Cancha de futbol en grama con espina pescado @10</t>
  </si>
  <si>
    <t>15520</t>
  </si>
  <si>
    <t>Cancha de futbol en grama con espina pescado @5.5</t>
  </si>
  <si>
    <t>12104</t>
  </si>
  <si>
    <t>Cancha de futbol en Grama Natural (Kikuyo)**</t>
  </si>
  <si>
    <t>11566</t>
  </si>
  <si>
    <t>Cancha de futbol en grama Natural La Joya</t>
  </si>
  <si>
    <t>10368</t>
  </si>
  <si>
    <t>Cancha de futbol y mini futbol  en pasto Kikuyo**</t>
  </si>
  <si>
    <t>20676</t>
  </si>
  <si>
    <t>CANCHA DE TEJO LARGO, FIJAS CON TABLERO DE CARRETE, BOCINES, ARCILLA, 6 TEJOS, PIZÓN, MECHAS</t>
  </si>
  <si>
    <t>16172</t>
  </si>
  <si>
    <t>Cancha de Volley Playa (Arena Tipo Bunker)</t>
  </si>
  <si>
    <t>10861</t>
  </si>
  <si>
    <t>Cancha de Volley Playa (Arena Tipo Flint)</t>
  </si>
  <si>
    <t>16596</t>
  </si>
  <si>
    <t>cancha itenierante cesped sintetico 6cm</t>
  </si>
  <si>
    <t>00390</t>
  </si>
  <si>
    <t>CANCHA MULTIPLE 15 X 30 MTS</t>
  </si>
  <si>
    <t>00819</t>
  </si>
  <si>
    <t>CANCHA MULTIPLE 510M²</t>
  </si>
  <si>
    <t>12018</t>
  </si>
  <si>
    <t>CanchaAsfalt e=0.05  R-IDRD 5.4-A bland geoLAFAYE</t>
  </si>
  <si>
    <t>12020</t>
  </si>
  <si>
    <t>CanchaAsfalt e=0.05  R-IDRD 5.4-B medio geoLAFAYET</t>
  </si>
  <si>
    <t>11829</t>
  </si>
  <si>
    <t>CanchaAsfalt e=0.05  R-IDRDgeoT2400-Fontanar**</t>
  </si>
  <si>
    <t>12084</t>
  </si>
  <si>
    <t>CanchaAsfalt e=0.07R-IDRDgeoLAFAYET-Arborizadora**</t>
  </si>
  <si>
    <t>11177</t>
  </si>
  <si>
    <t>CanchaAsfalt e=0.08  R-IDRD GEOT2400-TINGUA**</t>
  </si>
  <si>
    <t>12017</t>
  </si>
  <si>
    <t>CanchaAsfalto e=0.05  R-IDRD 4.3-A blandoGeotextil</t>
  </si>
  <si>
    <t>12021</t>
  </si>
  <si>
    <t>CanchaAsfalto e=0.05  R-IDRD 4.3-C duros+ geotexti</t>
  </si>
  <si>
    <t>12022</t>
  </si>
  <si>
    <t>CanchaAsfalto e=0.05  R-IDRD 5.4-C duro geoLAFAYET</t>
  </si>
  <si>
    <t>20670</t>
  </si>
  <si>
    <t>CanchaAsfalto e=0.05 R-IDRD 4.3-A blandoGeotextil / Estructura SBG-1+BG-1 / Rodadura MDC-3</t>
  </si>
  <si>
    <t>12019</t>
  </si>
  <si>
    <t>CanchaAsfalto e=0.05 R-IDRD 4.3-B medio+Geotextil</t>
  </si>
  <si>
    <t>10858</t>
  </si>
  <si>
    <t>CanchaConcret e=0.07  5.4-A bland geoLAFAY</t>
  </si>
  <si>
    <t>13032</t>
  </si>
  <si>
    <t>CanchaConcret e=0.07:3.000psi  5.4-A bland geoLAFA</t>
  </si>
  <si>
    <t>13947</t>
  </si>
  <si>
    <t>CanchaConcret e=0.10  5.4-A bland geoLAFAY</t>
  </si>
  <si>
    <t>11952</t>
  </si>
  <si>
    <t>CanchaTenis Polvo de Ladrillo-Fontanar**</t>
  </si>
  <si>
    <t>10250</t>
  </si>
  <si>
    <t>Caneca Acero Iinoxidable M-121 (sumin e insta) **</t>
  </si>
  <si>
    <t>15212</t>
  </si>
  <si>
    <t>CANECA ACERO INOXIDABLE (Desmonte)</t>
  </si>
  <si>
    <t>13839</t>
  </si>
  <si>
    <t>CANECA EN ACERO INOXIDABLE (Desmonte)</t>
  </si>
  <si>
    <t>15797</t>
  </si>
  <si>
    <t>Caneca M-120  Transporte e inst.</t>
  </si>
  <si>
    <t>12964</t>
  </si>
  <si>
    <t>12965</t>
  </si>
  <si>
    <t>Caneca M-120 (suministro) STPM **</t>
  </si>
  <si>
    <t>17860</t>
  </si>
  <si>
    <t>CANECA METALICA TIPO M-120</t>
  </si>
  <si>
    <t>14820</t>
  </si>
  <si>
    <t>CANECAS ACERO INOXIDABLE (DESM+SUM+INST)</t>
  </si>
  <si>
    <t>14651</t>
  </si>
  <si>
    <t>14650</t>
  </si>
  <si>
    <t>CANECAS M-120 (SUM + INST)</t>
  </si>
  <si>
    <t>14819</t>
  </si>
  <si>
    <t>CANECAS M-120(DESM+SUM+INST)</t>
  </si>
  <si>
    <t>15937</t>
  </si>
  <si>
    <t>CanecaZonaCanina (AceroInox.304Cal.18)+Dispensador</t>
  </si>
  <si>
    <t>00232</t>
  </si>
  <si>
    <t>CANES EN PLANCHON</t>
  </si>
  <si>
    <t>12640</t>
  </si>
  <si>
    <t>CANTONERA ELECTRICA + CHAPA (SuM+Inst)</t>
  </si>
  <si>
    <t>10635</t>
  </si>
  <si>
    <t>Cantonera Hidráulica Puertas **</t>
  </si>
  <si>
    <t>10026</t>
  </si>
  <si>
    <t>Cañuel en tierr/revestida/mort1:5 a0.3 e0.02 h0.2</t>
  </si>
  <si>
    <t>16736</t>
  </si>
  <si>
    <t>Cañuela  Prefabricada A-125 en "V" (Sum+Inst)</t>
  </si>
  <si>
    <t>13110</t>
  </si>
  <si>
    <t>CAÑUELA EN TERRENO NATURAL h:0.40cm A:30cm incluye</t>
  </si>
  <si>
    <t>16161</t>
  </si>
  <si>
    <t>Cañuela en tierra a=0.50M;h=0,40 Mexcav. sin retir</t>
  </si>
  <si>
    <t>15100</t>
  </si>
  <si>
    <t>Cañuela en tierra rellena de cal a=0.3  h=0.2</t>
  </si>
  <si>
    <t>10890</t>
  </si>
  <si>
    <t>Cañuela en tierra/revestida/mort1:5 a0.5 e0.02 h0,</t>
  </si>
  <si>
    <t>14998</t>
  </si>
  <si>
    <t>CAÑUELA PERIMETRAL A. LL.CONCRETO + SARDINEL</t>
  </si>
  <si>
    <t>18623</t>
  </si>
  <si>
    <t>CAÑUELA POLIETILENO ( 1 1/2") E=2" FOIL</t>
  </si>
  <si>
    <t>18627</t>
  </si>
  <si>
    <t>CAÑUELA POLIETILENO ( 1 1/4") E=2" FOIL</t>
  </si>
  <si>
    <t>16433</t>
  </si>
  <si>
    <t>CAÑUELA POLIETILENO ( 1") E=2" FOIL BRILLANTE</t>
  </si>
  <si>
    <t>16432</t>
  </si>
  <si>
    <t>CAÑUELA POLIETILENO ( 1/2") E=2" FOIL BRILLANTE</t>
  </si>
  <si>
    <t>16434</t>
  </si>
  <si>
    <t>CAÑUELA POLIETILENO ( 2") E=2" FOIL BRILLANTE</t>
  </si>
  <si>
    <t>18609</t>
  </si>
  <si>
    <t>CAÑUELA POLIETILENO ( 3/4") E=2" FOIL</t>
  </si>
  <si>
    <t>16429</t>
  </si>
  <si>
    <t>CAÑUELA POLIETILENO (1") E=1 1/2" FOIL BRILLANTE</t>
  </si>
  <si>
    <t>16424</t>
  </si>
  <si>
    <t>CAÑUELA POLIETILENO (1") E=1" FOIL BRILLANTE</t>
  </si>
  <si>
    <t>16428</t>
  </si>
  <si>
    <t>CAÑUELA POLIETILENO (1/2") E=1 1/2" FOIL BRILLANTE</t>
  </si>
  <si>
    <t>16423</t>
  </si>
  <si>
    <t>CAÑUELA POLIETILENO (1/2") E=1" FOIL BRILLANTE</t>
  </si>
  <si>
    <t>16431</t>
  </si>
  <si>
    <t>CAÑUELA POLIETILENO (2 1/2") E=1 1/2" FOIL BRILLAN</t>
  </si>
  <si>
    <t>16427</t>
  </si>
  <si>
    <t>CAÑUELA POLIETILENO (2 1/2") E=1" FOIL BRILLANTE</t>
  </si>
  <si>
    <t>16430</t>
  </si>
  <si>
    <t>CAÑUELA POLIETILENO (2") E=1 1/2" FOIL BRILLANTE</t>
  </si>
  <si>
    <t>16425</t>
  </si>
  <si>
    <t>CAÑUELA POLIETILENO (2") E=1" FOIL BRILLANTE</t>
  </si>
  <si>
    <t>16426</t>
  </si>
  <si>
    <t>16934</t>
  </si>
  <si>
    <t>CAÑUELA POLIURETANO E=1" RECUB. PAPEL KRAFT 1 1/2"</t>
  </si>
  <si>
    <t>16932</t>
  </si>
  <si>
    <t>CAÑUELA POLIURETANO E=1" RECUB. PAPEL KRAFT 1 1/4"</t>
  </si>
  <si>
    <t>17825</t>
  </si>
  <si>
    <t>CAÑUELA POLIURETANO E=1" RECUB. PAPEL KRAFT 2 1/2"</t>
  </si>
  <si>
    <t>16935</t>
  </si>
  <si>
    <t>CAÑUELA POLIURETANO E=1" RECUB. PAPEL KRAFT 2"</t>
  </si>
  <si>
    <t>16929</t>
  </si>
  <si>
    <t>CAÑUELA POLIURETANO e=1" RECUBR. PAPEL KRAFT 1"</t>
  </si>
  <si>
    <t>17856</t>
  </si>
  <si>
    <t>CAÑUELA PREFABRICADA FICHA A-125</t>
  </si>
  <si>
    <t>10352</t>
  </si>
  <si>
    <t>10193</t>
  </si>
  <si>
    <t>Cañuela tipo B h=0.25*0.30  IDRD**</t>
  </si>
  <si>
    <t>10353</t>
  </si>
  <si>
    <t>Cañuela Tipo C -  fundida en sitio 2.500PSI</t>
  </si>
  <si>
    <t>12362</t>
  </si>
  <si>
    <t>CañuelaTipo A en sitio 2500 psi  mezc-Obra+Acero *</t>
  </si>
  <si>
    <t>10775</t>
  </si>
  <si>
    <t>CañuelaTipoB en sitio 2500 psi   Premezclado**</t>
  </si>
  <si>
    <t>10776</t>
  </si>
  <si>
    <t>CañuelaTipoB en sitio 2500 psi  mezcladObra **</t>
  </si>
  <si>
    <t>10297</t>
  </si>
  <si>
    <t>CañuelaTipoB+Bordillo en sitio 2500 psi   **</t>
  </si>
  <si>
    <t>11436</t>
  </si>
  <si>
    <t>Capa Base con Resina**</t>
  </si>
  <si>
    <t>16692</t>
  </si>
  <si>
    <t>Capa en Concr2.500psi base tuberia para  Filtros</t>
  </si>
  <si>
    <t>16451</t>
  </si>
  <si>
    <t>Capa Filtrante  en Triturado 3/4"-1" + Compación</t>
  </si>
  <si>
    <t>10384</t>
  </si>
  <si>
    <t>Carbonilla (Sum+Tansp.)      **</t>
  </si>
  <si>
    <t>15251</t>
  </si>
  <si>
    <t>Carbonilla(Escoria 80%+Tierr.Neg:20%+Transp)+Compa</t>
  </si>
  <si>
    <t>13952</t>
  </si>
  <si>
    <t>Carbonilla(Escoria Fina+Tierr.Negra+Arena)+Comp</t>
  </si>
  <si>
    <t>00624</t>
  </si>
  <si>
    <t>CARBURO SOBRE PAÑETE</t>
  </si>
  <si>
    <t>13739</t>
  </si>
  <si>
    <t>CARCAMO (A=0.85;H=0.25M)CON.3.000PSIG.F.+REFUERZ</t>
  </si>
  <si>
    <t>16289</t>
  </si>
  <si>
    <t>CARCAMO DE PROTECCIÓN(50X50CM)Mamposteria+Concreto</t>
  </si>
  <si>
    <t>17167</t>
  </si>
  <si>
    <t>CARCAMO EN CONCRETO F'C 21 MPA TIPO B ESPECIFICACI</t>
  </si>
  <si>
    <t>15461</t>
  </si>
  <si>
    <t>Carcamo perimet.0.40x0.30 - 3000 psi Campín</t>
  </si>
  <si>
    <t>13123</t>
  </si>
  <si>
    <t>CarcamoProtecc.Tubería.Placa 0.10mConc. reforzad.</t>
  </si>
  <si>
    <t>17471</t>
  </si>
  <si>
    <t>CARCAMOS SUBESTACION, BT Y PLANTA</t>
  </si>
  <si>
    <t>16718</t>
  </si>
  <si>
    <t>CárcamoSubest Eléct.(0.30mX0.50M);E=0.10M)3.000psi</t>
  </si>
  <si>
    <t>11301</t>
  </si>
  <si>
    <t>CarcamoT-1 2500 psi+Rejilla Peat.Conc.Ref. (canal)</t>
  </si>
  <si>
    <t>11452</t>
  </si>
  <si>
    <t>CarcamoT-1 3000 psi+Rejilla Veh.Conc.Ref. (canal)</t>
  </si>
  <si>
    <t>11495</t>
  </si>
  <si>
    <t>CarcamoT-1 h=0.53+Rej.peat.conc.ref 0.46 **</t>
  </si>
  <si>
    <t>11485</t>
  </si>
  <si>
    <t>CarcamoT-1 h=0.53+Rej.peat.conc.ref Fibrit 0.46 **</t>
  </si>
  <si>
    <t>11492</t>
  </si>
  <si>
    <t>CarcamoT-1 h=0.53+Rej.vehp.conc.ref Fibrit 0.46 **</t>
  </si>
  <si>
    <t>10334</t>
  </si>
  <si>
    <t>CarcamoT-2 2500 psi+PlaquetaRejillaPrefab+Imperm.</t>
  </si>
  <si>
    <t>11460</t>
  </si>
  <si>
    <t>CarcamoT-2 2500 psi+Rejilla Peat.Conc.Ref. (canal)</t>
  </si>
  <si>
    <t>11656</t>
  </si>
  <si>
    <t>CarcamoT-2 3000 h=0.37+Rej.peat.conc.ref 0.40 **</t>
  </si>
  <si>
    <t>10703</t>
  </si>
  <si>
    <t>CarcamoT-2 3000 psi+Rejilla Conc. Reforz. (canal)</t>
  </si>
  <si>
    <t>16062</t>
  </si>
  <si>
    <t>CarcamoT-2 3000 psi+Rejilla madera plastic (canal)</t>
  </si>
  <si>
    <t>11499</t>
  </si>
  <si>
    <t>CarcamoT-2 h=0.35+Rej.peat.conc.ref 3.500psi</t>
  </si>
  <si>
    <t>11487</t>
  </si>
  <si>
    <t>CarcamoT-2 h=0.35+Rej.peat.conc.reforzado  **</t>
  </si>
  <si>
    <t>11466</t>
  </si>
  <si>
    <t>CarcamoT-2 h=0.37+Rej.peat.conc.3.500psi **</t>
  </si>
  <si>
    <t>11494</t>
  </si>
  <si>
    <t>CarcamoT-2 h=0.37+Rej.peat.conc.ref 0.40 **</t>
  </si>
  <si>
    <t>11496</t>
  </si>
  <si>
    <t>CarcamoT-2 h=0.37+Rej.peat.conc.ref Titan 0.40 **</t>
  </si>
  <si>
    <t>10324</t>
  </si>
  <si>
    <t>CarcamoT-5 sitio 2500 psi+RejCorbatin(canal)h=10cm</t>
  </si>
  <si>
    <t>15112</t>
  </si>
  <si>
    <t>CarcamoT-B 2500 psi+Rejilla Vehic. (35x40 Inter)</t>
  </si>
  <si>
    <t>17746</t>
  </si>
  <si>
    <t>Cargador de baterias PLN-24CH12 (SUMI INST)</t>
  </si>
  <si>
    <t>20915</t>
  </si>
  <si>
    <t xml:space="preserve">Cargue ,Reiro Y Dispocision de escombros con Minicargador </t>
  </si>
  <si>
    <t>15364</t>
  </si>
  <si>
    <t>Cargue para Retiro de Sobrantes Manual</t>
  </si>
  <si>
    <t>13298</t>
  </si>
  <si>
    <t>Cargue y Reiro de escombros con Minicargador</t>
  </si>
  <si>
    <t>20823</t>
  </si>
  <si>
    <t>CARGUE Y REUBICACION MATERIALES GRANULARES EXISTENTES (ARENA TIPO PELDAR / GRAVILLA 3/4")</t>
  </si>
  <si>
    <t>13299</t>
  </si>
  <si>
    <t>Cargue+Retiro Escombros Retroexcavadora(4Vjes/Dia)</t>
  </si>
  <si>
    <t>17894</t>
  </si>
  <si>
    <t>CARRO DESPLAZAMIENTO LINEA DE VIDA</t>
  </si>
  <si>
    <t>15910</t>
  </si>
  <si>
    <t>CARTELERA INFORMATIVA  ALUMINIO (Sum+Inst)</t>
  </si>
  <si>
    <t>00313</t>
  </si>
  <si>
    <t>CASETON DE CASETEX b=.40 h=.30</t>
  </si>
  <si>
    <t>00378</t>
  </si>
  <si>
    <t>CASETON DE CASETEX b=.40 h=.45</t>
  </si>
  <si>
    <t>00379</t>
  </si>
  <si>
    <t>CASETON DE CASETEX b=.50 h=.30</t>
  </si>
  <si>
    <t>00384</t>
  </si>
  <si>
    <t>CASETON DE CASETEX b=.50 h=.45</t>
  </si>
  <si>
    <t>00388</t>
  </si>
  <si>
    <t>CASETON DE CASETEX b=.60 h=.30</t>
  </si>
  <si>
    <t>00419</t>
  </si>
  <si>
    <t>CASETON DE CASETEX b=.60 h=.45</t>
  </si>
  <si>
    <t>00451</t>
  </si>
  <si>
    <t>CASETON DE CASETEX h=.70</t>
  </si>
  <si>
    <t>00626</t>
  </si>
  <si>
    <t>CASETON DE CASETEX h=.90</t>
  </si>
  <si>
    <t>00072</t>
  </si>
  <si>
    <t>CASETON DE GUADUA b=.40 h=.30</t>
  </si>
  <si>
    <t>00840</t>
  </si>
  <si>
    <t>CASETON DE GUADUA b=.40 h=.45</t>
  </si>
  <si>
    <t>00073</t>
  </si>
  <si>
    <t>CASETON DE GUADUA b=.50 h=.30</t>
  </si>
  <si>
    <t>00841</t>
  </si>
  <si>
    <t>CASETON DE GUADUA b=.50 h=.45</t>
  </si>
  <si>
    <t>00074</t>
  </si>
  <si>
    <t>CASETON DE GUADUA b=.60 h=.30</t>
  </si>
  <si>
    <t>00842</t>
  </si>
  <si>
    <t>CASETON DE GUADUA b=.60 h=.45</t>
  </si>
  <si>
    <t>00070</t>
  </si>
  <si>
    <t>CASETON DE GUADUA h=.70</t>
  </si>
  <si>
    <t>00071</t>
  </si>
  <si>
    <t>CASETON DE GUADUA h=.90</t>
  </si>
  <si>
    <t>16554</t>
  </si>
  <si>
    <t>CASILLERO PARA VESTIDORES DE ADULTOS (SUM+INST)</t>
  </si>
  <si>
    <t>010542</t>
  </si>
  <si>
    <t xml:space="preserve">Casquete de esfera con recubrimiento en caucho EPDM e=2cms. </t>
  </si>
  <si>
    <t>17132</t>
  </si>
  <si>
    <t>Cassette Multimodo 12 Fibras 6 puertos (SUMI INST)</t>
  </si>
  <si>
    <t>010639</t>
  </si>
  <si>
    <t xml:space="preserve">CAUCHO GRANULADO SBR 0,8 a 2,0mm (Sum+trasiego) Mantenimiento correctivo </t>
  </si>
  <si>
    <t>GRAMAS SINTETICAS</t>
  </si>
  <si>
    <t>11027</t>
  </si>
  <si>
    <t>CAUCHO GRANULADO SBR 0,8 a 2,0mm (Sum+trasiego) Mantenimiento Rutinario</t>
  </si>
  <si>
    <t>00794</t>
  </si>
  <si>
    <t>CELADOR RESIDENTE EN OBRA CON PREST.</t>
  </si>
  <si>
    <t>16722</t>
  </si>
  <si>
    <t>Celda  Protecc(15 Kv)+Seccionador en Aire+Fusibles</t>
  </si>
  <si>
    <t>11858</t>
  </si>
  <si>
    <t>Celda de Protección(GabineteSeccionador+Fusibles)</t>
  </si>
  <si>
    <t>15736</t>
  </si>
  <si>
    <t>Celda Duplex  MT (Entrada-Salida) 17.5 kV, 630 A</t>
  </si>
  <si>
    <t>18665</t>
  </si>
  <si>
    <t>CELDA EN AIRE ENTRADA Y SALIDA</t>
  </si>
  <si>
    <t>15740</t>
  </si>
  <si>
    <t>Celda medida indirecta en media tension codensa</t>
  </si>
  <si>
    <t>17463</t>
  </si>
  <si>
    <t>CELDA PARA TRANSFORMADOR TRIFASICO DE 500 kVA</t>
  </si>
  <si>
    <t>16724</t>
  </si>
  <si>
    <t>CELDA PARA TRANSFROMADOR SECO (15KV)</t>
  </si>
  <si>
    <t>16723</t>
  </si>
  <si>
    <t>CELDA PARA tRANSFROMADOR SECO (75KV)</t>
  </si>
  <si>
    <t>15738</t>
  </si>
  <si>
    <t>celda para.  transfor. trif.  t.seco de 225 kVA</t>
  </si>
  <si>
    <t>17232</t>
  </si>
  <si>
    <t>Celda Transformador 500 kVA 13200/440/254V</t>
  </si>
  <si>
    <t>016724</t>
  </si>
  <si>
    <t>CELDA TRANSFORMADOR SECO 500 KVA CDRD COMETAS</t>
  </si>
  <si>
    <t>17466</t>
  </si>
  <si>
    <t>CELDA TRIPLEX  EN AIRE CELDA CON SECCIO DE ENTRADA</t>
  </si>
  <si>
    <t>15737</t>
  </si>
  <si>
    <t>Celda Triplex MT(Entrada-Salida Protección)17.5KV-630A-NormaCTS 506-2+AccesoriosCefe Cometas(Sum+Ins</t>
  </si>
  <si>
    <t>010489</t>
  </si>
  <si>
    <t>Celda Triplex MT(Seccionadores SF6)11.4KV-630A-NormaCTS 508+Accesorios Cefe Cometas(Sum+Ins</t>
  </si>
  <si>
    <t>14445</t>
  </si>
  <si>
    <t>Celda y Tablero Distrib. Baja Tensión  Gral. 208V</t>
  </si>
  <si>
    <t>16613</t>
  </si>
  <si>
    <t>CELDA+SECCIONADORES DE ENTRADA Y SALIDA (15 Kv)</t>
  </si>
  <si>
    <t>00597</t>
  </si>
  <si>
    <t>CELOSIA ALUMINIO</t>
  </si>
  <si>
    <t>12299</t>
  </si>
  <si>
    <t>CELOSIA ALUMINIO m2</t>
  </si>
  <si>
    <t>13999</t>
  </si>
  <si>
    <t>Cemento 3% compSubbas(Atraque Bordillo - Suministr</t>
  </si>
  <si>
    <t>11430</t>
  </si>
  <si>
    <t>Cenefa  piso con mortero a=10cm e=4cm**</t>
  </si>
  <si>
    <t>14569</t>
  </si>
  <si>
    <t>CENEFA  ZAPAN  a= 0,16  e= 18 mm + liston c/0,35m</t>
  </si>
  <si>
    <t>10154</t>
  </si>
  <si>
    <t>Cenefa confinamiento adoquin pegado en bordillo **</t>
  </si>
  <si>
    <t>13468</t>
  </si>
  <si>
    <t>CENEFA EN VIDRIO (MALLA MIX) H=0.10M ENBOQ.SIN ARE</t>
  </si>
  <si>
    <t>13942</t>
  </si>
  <si>
    <t>Cenefa Franja Conc.1500 psi;e=0.10m;a=0.05m</t>
  </si>
  <si>
    <t>15238</t>
  </si>
  <si>
    <t>Cenefa o Dilatac adoq arcill e=0.06a=0.24 blan**</t>
  </si>
  <si>
    <t>10396</t>
  </si>
  <si>
    <t>Cenefa o Dilatac adoq arcill e=0.09a=0.25 blan**</t>
  </si>
  <si>
    <t>10153</t>
  </si>
  <si>
    <t>Cenefa o Dilatac adoqui arcill e=0.09a=0.25 blan**</t>
  </si>
  <si>
    <t>10246</t>
  </si>
  <si>
    <t>Cenefa o Dilatac adoqui arcill e=0.09a=0.25 Med **</t>
  </si>
  <si>
    <t>10280</t>
  </si>
  <si>
    <t>Cenefa o Dilatac adoqui arcill e=0.09a=0.5 bland**</t>
  </si>
  <si>
    <t>10279</t>
  </si>
  <si>
    <t>Cenefa o Dilatac adoqui arcill e=0.09a=0.5 Medio**</t>
  </si>
  <si>
    <t>10825</t>
  </si>
  <si>
    <t>Cenefa o Dilatac adoqui arcill e=0.12a=0.25 blan**</t>
  </si>
  <si>
    <t>10500</t>
  </si>
  <si>
    <t>Cenefa o Dilatac conce=0.09a=0.25 sinEstruct +Acer</t>
  </si>
  <si>
    <t>13932</t>
  </si>
  <si>
    <t>Cenefa o Dilatac concr 3.000PSI e=0.05a=0.15 sinEs</t>
  </si>
  <si>
    <t>10869</t>
  </si>
  <si>
    <t>Cenefa o Dilatac concr e=0.09a=0.25 sinEstruct**</t>
  </si>
  <si>
    <t>16636</t>
  </si>
  <si>
    <t>Cenefa o Dilatac concr e=0.10 a=0.20 sinEstruct**</t>
  </si>
  <si>
    <t>13283</t>
  </si>
  <si>
    <t>Cenefa o Dilatac concr e=0.13, a=0.25+Subb+Conc p</t>
  </si>
  <si>
    <t>14115</t>
  </si>
  <si>
    <t>Cenefa o Dilatac concr e=0.15, a=0.20+Subb+Base</t>
  </si>
  <si>
    <t>10082</t>
  </si>
  <si>
    <t>Cenefa o Dilatac concreto e=0.09 a=0.40 bland **</t>
  </si>
  <si>
    <t>10247</t>
  </si>
  <si>
    <t>Cenefa o Dilatac concreto e=0.09 a=0.40 Medio **</t>
  </si>
  <si>
    <t>10145</t>
  </si>
  <si>
    <t>Cenefa o Dilatac concreto e=0.09 a=0.60 bland **</t>
  </si>
  <si>
    <t>10148</t>
  </si>
  <si>
    <t>Cenefa o Dilatac concreto e=0.09 a=0.60 Medio **</t>
  </si>
  <si>
    <t>10198</t>
  </si>
  <si>
    <t>Cenefa o Dilatac en concr e=0.09a=0.25 blan2500psi</t>
  </si>
  <si>
    <t>15717</t>
  </si>
  <si>
    <t>Cenefa o Dilatac en concr e=0.09a=0.25 Duro**</t>
  </si>
  <si>
    <t>10146</t>
  </si>
  <si>
    <t>Cenefa o Dilatac en concr e=0.09a=0.25 Medio**</t>
  </si>
  <si>
    <t>13127</t>
  </si>
  <si>
    <t>Cenefa o DilatacConcreto2.500psle=0.09m a=0.16m</t>
  </si>
  <si>
    <t>13008</t>
  </si>
  <si>
    <t>Cenefa o Franja Conc.2.000psi;e=5cm;a=0.20m+Morter</t>
  </si>
  <si>
    <t>13473</t>
  </si>
  <si>
    <t>Cenefa o Franja Conc.3.000 psi;e=0.10m;ap=0.115m**</t>
  </si>
  <si>
    <t>16637</t>
  </si>
  <si>
    <t>Cenefa o Franja Conc.3.000 psi;e=0.10m;ap=0.12m**</t>
  </si>
  <si>
    <t>14571</t>
  </si>
  <si>
    <t>Cenefa pared Pizarra natural negra 0,10x0,60 Gimna</t>
  </si>
  <si>
    <t>13961</t>
  </si>
  <si>
    <t>Cenefa/Dilatación Adoquín arcilla e=0.12m;a=0.24m</t>
  </si>
  <si>
    <t>18801</t>
  </si>
  <si>
    <t>CENTRAL CONVENCIONAL. 4 ZONAS. 2 SALIDAS 1 ALARMA</t>
  </si>
  <si>
    <t>12379</t>
  </si>
  <si>
    <t>CENTRAL TELEFÓNICA KXTEM 824 6L-16EXT.**</t>
  </si>
  <si>
    <t>12482</t>
  </si>
  <si>
    <t>Cepillado de Campo Sintético**</t>
  </si>
  <si>
    <t>00005</t>
  </si>
  <si>
    <t>CERCA EN LAMINA    H=2.20 M.</t>
  </si>
  <si>
    <t>00007</t>
  </si>
  <si>
    <t>CERCA EN LAMINA / BASE</t>
  </si>
  <si>
    <t>00001</t>
  </si>
  <si>
    <t>CERCA EN TABLA CHAPA h= 1.50 M</t>
  </si>
  <si>
    <t>00006</t>
  </si>
  <si>
    <t>CERCA EN TABLA CHAPA h= 1.70 M</t>
  </si>
  <si>
    <t>12642</t>
  </si>
  <si>
    <t>CERCA EN TABLA CHAPA h= 1.80 M</t>
  </si>
  <si>
    <t>00277</t>
  </si>
  <si>
    <t>CERCA EN TABLA CHAPA h= 1.90 M</t>
  </si>
  <si>
    <t>00278</t>
  </si>
  <si>
    <t>CERCA EN TABLA CHAPA h= 2.00 M</t>
  </si>
  <si>
    <t>13332</t>
  </si>
  <si>
    <t>CERCA POSTE CONC.11X11+ALAMBRE DE PUAS 5 HILOS</t>
  </si>
  <si>
    <t>00004</t>
  </si>
  <si>
    <t>Cerca Poste madera+Alambre de puas 4 Hilos</t>
  </si>
  <si>
    <t>12173</t>
  </si>
  <si>
    <t>Cerca Poste madera+Alambre Puas 8 hilos+BaseConcr</t>
  </si>
  <si>
    <t>18672</t>
  </si>
  <si>
    <t>Cerr Mad Inm 15 cm hinc + mall eslab galv h 1.5m</t>
  </si>
  <si>
    <t>18671</t>
  </si>
  <si>
    <t>Cerr/mto Estac Mad Inm 15 cm Hin + Malla Eslab Gal</t>
  </si>
  <si>
    <t>00752</t>
  </si>
  <si>
    <t>CERRADURA ALCOBA</t>
  </si>
  <si>
    <t>01017</t>
  </si>
  <si>
    <t>CERRADURA ANTIPANICO PUERTA DOBLE</t>
  </si>
  <si>
    <t>01014</t>
  </si>
  <si>
    <t>CERRADURA ANTIPANICO PUERTA SENCILLA</t>
  </si>
  <si>
    <t>01015</t>
  </si>
  <si>
    <t>14595</t>
  </si>
  <si>
    <t>CERRADURA ANTIPANICO VERT. TIPO PUSH CON MANIJA EX</t>
  </si>
  <si>
    <t>00749</t>
  </si>
  <si>
    <t>CERRADURA BAÑOS</t>
  </si>
  <si>
    <t>00754</t>
  </si>
  <si>
    <t>CERRADURA CUARTO DE BASURAS</t>
  </si>
  <si>
    <t>00755</t>
  </si>
  <si>
    <t>CERRADURA CUARTO DE BOMBAS</t>
  </si>
  <si>
    <t>00756</t>
  </si>
  <si>
    <t>CERRADURA CUARTO SUBESTACION</t>
  </si>
  <si>
    <t>00757</t>
  </si>
  <si>
    <t>CERRADURA DEPOSITO</t>
  </si>
  <si>
    <t>14600</t>
  </si>
  <si>
    <t>CERRADURA DOBLE CILINDRO CROMO Gimnasio</t>
  </si>
  <si>
    <t>14598</t>
  </si>
  <si>
    <t>CERRADURA MANIJA SATINADO Gim Col Sur</t>
  </si>
  <si>
    <t>18936</t>
  </si>
  <si>
    <t>Cerradura schlage ref C100 ultra sobreponer CDRC</t>
  </si>
  <si>
    <t>18940</t>
  </si>
  <si>
    <t>Cerradura Schlage Ref LA62 T.Cerrojo Segur. Cromad</t>
  </si>
  <si>
    <t>18939</t>
  </si>
  <si>
    <t>Cerradura Schlage Ref Latitude a40s T.Botón Llave</t>
  </si>
  <si>
    <t>18938</t>
  </si>
  <si>
    <t>Cerradura Schlage ref Latitude A80pdCromadoMate</t>
  </si>
  <si>
    <t>18941</t>
  </si>
  <si>
    <t>Cerradura Schlage Ref. Latitude a50pd T.Botón Crom</t>
  </si>
  <si>
    <t>18937</t>
  </si>
  <si>
    <t>Cerradura Steelcraft   Ref Serie SZ</t>
  </si>
  <si>
    <t>10310</t>
  </si>
  <si>
    <t>cerram contra impac en recuad existente  h=2.5m**</t>
  </si>
  <si>
    <t>20825</t>
  </si>
  <si>
    <t>CERRAM MALLA NYLON H= 5 M+ PILOTINES (Sum + Inst)</t>
  </si>
  <si>
    <t>14131</t>
  </si>
  <si>
    <t>Cerram.obra Teja de zinc .h=2.10ml</t>
  </si>
  <si>
    <t>18670</t>
  </si>
  <si>
    <t>Cerram.obra Teja de zinc .h=2.10ml Exterior CDRC</t>
  </si>
  <si>
    <t>18669</t>
  </si>
  <si>
    <t>Cerram.obra Teja de zinc .h=3.05 interior CDRC**</t>
  </si>
  <si>
    <t>13408</t>
  </si>
  <si>
    <t>Cerram.obra Teja de zinc .h=3.05 interior**</t>
  </si>
  <si>
    <t>11528</t>
  </si>
  <si>
    <t>Cerram.obra vara roll.Teja de zinc y polis.h=3.0**</t>
  </si>
  <si>
    <t>10555</t>
  </si>
  <si>
    <t>Cerramalla eslabonada cal 12 IDRD h=2m +Pilotín h=1.5mØ=0.30mConc.3000psi</t>
  </si>
  <si>
    <t>18215</t>
  </si>
  <si>
    <t>CerramienGraderiaPiscinaEstrucMetalEnTubularS/Espe</t>
  </si>
  <si>
    <t>16879</t>
  </si>
  <si>
    <t>CerramientLateralTejaPolicarTrap.AjotaTraslucA-360</t>
  </si>
  <si>
    <t>17097</t>
  </si>
  <si>
    <t>Cerramiento Buitrones Malla ExpandidaHierro Cal.22</t>
  </si>
  <si>
    <t>13908</t>
  </si>
  <si>
    <t>CERRAMIENTO CAMPIN-FIFA H=1M.TUB.Ø4"Pilot=1.5m</t>
  </si>
  <si>
    <t>13822</t>
  </si>
  <si>
    <t>CERRAMIENTO CAMPIN-FIFA H=1M.TUB.Ø4"Pilot=1.80m</t>
  </si>
  <si>
    <t>10087</t>
  </si>
  <si>
    <t>20603</t>
  </si>
  <si>
    <t>Cerramiento contra impacto IDRD h= 5 incluye tubo negro 4" + galvanizado</t>
  </si>
  <si>
    <t>10738</t>
  </si>
  <si>
    <t>Cerramiento contra impacto IDRD h= 5 sin viga</t>
  </si>
  <si>
    <t>10074</t>
  </si>
  <si>
    <t>Cerramiento contra impacto IDRD h=2.5 **</t>
  </si>
  <si>
    <t>15656</t>
  </si>
  <si>
    <t>Cerramiento contra impacto IDRD h=2.5 sin viga</t>
  </si>
  <si>
    <t>10090</t>
  </si>
  <si>
    <t>Cerramiento contra impacto IDRD h=3.0 **</t>
  </si>
  <si>
    <t>13904</t>
  </si>
  <si>
    <t>Cerramiento en Làmina Drywall (Incl. lámina)</t>
  </si>
  <si>
    <t>13903</t>
  </si>
  <si>
    <t>Cerramiento en LàminaSuperboardH=2.40m(Sin Lamina)</t>
  </si>
  <si>
    <t>17862</t>
  </si>
  <si>
    <t>CERRAMIENTO EN MALLA. ESTRUCTURA METALICA</t>
  </si>
  <si>
    <t>16861</t>
  </si>
  <si>
    <t>Cerramiento lateralPanelAluminioPerforado+Pintura</t>
  </si>
  <si>
    <t>16666</t>
  </si>
  <si>
    <t>Cerramiento Lona (Obra Zona Interior)</t>
  </si>
  <si>
    <t>12444</t>
  </si>
  <si>
    <t>Cerramiento lona h=1.00 mt(Exc) **</t>
  </si>
  <si>
    <t>11646</t>
  </si>
  <si>
    <t>Cerramiento lona h=2.20 mts(Exc) **</t>
  </si>
  <si>
    <t>10526</t>
  </si>
  <si>
    <t>Cerramiento lona h=2.20 mts(Exc+base conc) **</t>
  </si>
  <si>
    <t>13491</t>
  </si>
  <si>
    <t>15260</t>
  </si>
  <si>
    <t>Cerramiento Malla Ondulada.cal 10 IDRDh=2.50 ml</t>
  </si>
  <si>
    <t>0010519</t>
  </si>
  <si>
    <t>Cerramiento Paneles Modulares Acero Alto=1.0 m Ancho=2.5  STC</t>
  </si>
  <si>
    <t>0010520</t>
  </si>
  <si>
    <t>Cerramiento Paneles Modulares Acero Alto=1.5 m Ancho=2.5  STC</t>
  </si>
  <si>
    <t>0010521</t>
  </si>
  <si>
    <t>Cerramiento Paneles Modulares Acero Alto=2.0 m Ancho=2.5  STC</t>
  </si>
  <si>
    <t>0010522</t>
  </si>
  <si>
    <t>Cerramiento Paneles Modulares Acero Alto=2.0 m Ancho=3.0  STC</t>
  </si>
  <si>
    <t>0010523</t>
  </si>
  <si>
    <t>Cerramiento Paneles Modulares Acero Alto=2.4 m Ancho=3.0  STC</t>
  </si>
  <si>
    <t>11281</t>
  </si>
  <si>
    <t>Cerramiento Perimetral Hierro Forjado H=2,40m***</t>
  </si>
  <si>
    <t>13926</t>
  </si>
  <si>
    <t>Cerramiento Policarbonato Tribuna/Pista Patinaje</t>
  </si>
  <si>
    <t>14627</t>
  </si>
  <si>
    <t>CERRAMIENTO REJA PEQUEÑA (SUM + INST)</t>
  </si>
  <si>
    <t>14794</t>
  </si>
  <si>
    <t>CERRAMIENTO REJA PEQUEÑA(DESM+SUM+INST)</t>
  </si>
  <si>
    <t>10793</t>
  </si>
  <si>
    <t>Cerramiento superior concertina 18" **</t>
  </si>
  <si>
    <t>16767</t>
  </si>
  <si>
    <t>CerramientoContraImpacto h=2.5 + MallaNylon+Pilot</t>
  </si>
  <si>
    <t>11663</t>
  </si>
  <si>
    <t>CerramientoLaminaTrapeziodalCal.24(Tubo Rect+Lámin</t>
  </si>
  <si>
    <t>19193</t>
  </si>
  <si>
    <t>CerramientoModularContraImpacto H=2.0M A=2.5M STC</t>
  </si>
  <si>
    <t>19195</t>
  </si>
  <si>
    <t>CerramientoModularContraImpacto H=2.4M A=2.5M STC</t>
  </si>
  <si>
    <t>19197</t>
  </si>
  <si>
    <t>CerramientoModularContraImpacto H=4.0M A=2.5M STC</t>
  </si>
  <si>
    <t>19198</t>
  </si>
  <si>
    <t>CerramientoModularContraImpacto H=4.8M A=2.5M STC</t>
  </si>
  <si>
    <t>11214</t>
  </si>
  <si>
    <t>CerramMalla  IDRD  (Invel)**</t>
  </si>
  <si>
    <t>10945</t>
  </si>
  <si>
    <t>CerramMalla esla cal10 IDRDh=2.5 incluColumneta***</t>
  </si>
  <si>
    <t>10311</t>
  </si>
  <si>
    <t>CerramMalla eslab cal 12 IDRD h=2.5 sobrColumnet**</t>
  </si>
  <si>
    <t>15551</t>
  </si>
  <si>
    <t>CerramMalla eslab.C10 h=2.00 Pilote 0.70m+EstrMeta</t>
  </si>
  <si>
    <t>13671</t>
  </si>
  <si>
    <t>CerramMalla eslab.cal 10 IDRD h=1.5 Pilote 0.70m**</t>
  </si>
  <si>
    <t>12088</t>
  </si>
  <si>
    <t>CerramMalla eslab.cal 10 IDRD h=1.5 Pilote 1.00m**</t>
  </si>
  <si>
    <t>10403</t>
  </si>
  <si>
    <t>CerramMalla eslab.cal 10 IDRD h=1.5 Pilote 1.50m**</t>
  </si>
  <si>
    <t>10499</t>
  </si>
  <si>
    <t>CerramMalla eslab.cal 12 IDRD h=5, 3000 psi **</t>
  </si>
  <si>
    <t>10237</t>
  </si>
  <si>
    <t>CerramMalla eslabon.cal 10+Cruc.IDRDh=2.50m **</t>
  </si>
  <si>
    <t>13214</t>
  </si>
  <si>
    <t>13927</t>
  </si>
  <si>
    <t>CerramMalla eslabon.cal 10+IDRDh=2.50m Sin Viga **</t>
  </si>
  <si>
    <t>10235</t>
  </si>
  <si>
    <t>Cerrammalla eslabon.cal 12+Cruc.IDRDh=2.50m **</t>
  </si>
  <si>
    <t>010618</t>
  </si>
  <si>
    <t>CerramMalla eslabon.cal 12+IDRDh=2.50m Sin Viga **</t>
  </si>
  <si>
    <t>13626</t>
  </si>
  <si>
    <t>CerramMalla eslabonada cal 10  h=1.0+PilotinL=0.70</t>
  </si>
  <si>
    <t>10399</t>
  </si>
  <si>
    <t>CerramMalla eslabonada cal 10  h=1.0+PilotinL=1.50</t>
  </si>
  <si>
    <t>13631</t>
  </si>
  <si>
    <t>Cerrammalla eslabonada cal 10 h=3.0PiloteH=1.00m</t>
  </si>
  <si>
    <t>10402</t>
  </si>
  <si>
    <t>Cerrammalla eslabonada cal 10 h=3.0PiloteH=1.50m</t>
  </si>
  <si>
    <t>10281</t>
  </si>
  <si>
    <t>CerramMalla eslabonada cal 10 IDRD h=5 **</t>
  </si>
  <si>
    <t>20614</t>
  </si>
  <si>
    <t>CerramMalla eslabonada cal 10 IDRD h=5 incluye tubo negro 4" + galvanizado</t>
  </si>
  <si>
    <t>10287</t>
  </si>
  <si>
    <t>Cerrammalla eslabonada cal 12 IDRD h=3.0 **</t>
  </si>
  <si>
    <t>10266</t>
  </si>
  <si>
    <t>CerramMalla eslabonada cal 12 IDRD h=5 **</t>
  </si>
  <si>
    <t>10700</t>
  </si>
  <si>
    <t>CerramMalla M71 electSold 2m sobrCiclop h&lt;0.7**</t>
  </si>
  <si>
    <t>10575</t>
  </si>
  <si>
    <t>CerramMalla M71 electSold 2m sobrCiclop h=0.7**</t>
  </si>
  <si>
    <t>10699</t>
  </si>
  <si>
    <t>CerramMalla M71 electSold 2m sobrCiclop h&gt;0.7**</t>
  </si>
  <si>
    <t>10701</t>
  </si>
  <si>
    <t>CerramMalla M71 electSold 2m sobrCiclop**</t>
  </si>
  <si>
    <t>12733</t>
  </si>
  <si>
    <t>CerramMalla M71-FORTINET-H=2m (Sum+InstaL-Malla)</t>
  </si>
  <si>
    <t>14010</t>
  </si>
  <si>
    <t>CerramMalla M71-FORTINET-H=2m, c24m Viga+Pilotin**</t>
  </si>
  <si>
    <t>11541</t>
  </si>
  <si>
    <t>CerramMalla M71-FORTINET-H=2m, c9m Viga+Pilotin.**</t>
  </si>
  <si>
    <t>16769</t>
  </si>
  <si>
    <t>CerramMallaEslabonada cal10  h=1.0 sin pilotin</t>
  </si>
  <si>
    <t>16766</t>
  </si>
  <si>
    <t>CerramMallaEslaCal10 h=2.5+Malla Nylonh=2.5</t>
  </si>
  <si>
    <t>14603</t>
  </si>
  <si>
    <t>CERROJO DOBLE ALTA SEGURIDAD Gim Col Sur</t>
  </si>
  <si>
    <t>17123</t>
  </si>
  <si>
    <t>Certificación de cable UTP categaría 6A blindado.</t>
  </si>
  <si>
    <t>12264</t>
  </si>
  <si>
    <t>Certificación EIA/TIA 568 Rotulación rack y toma</t>
  </si>
  <si>
    <t>15241</t>
  </si>
  <si>
    <t>Certificacion Grama Sintet Star 2 FIFA  cancha60mm</t>
  </si>
  <si>
    <t>11605</t>
  </si>
  <si>
    <t>CERTIFICACION PUNTOS CABLEADO ESTRUCTURADO**</t>
  </si>
  <si>
    <t>13098</t>
  </si>
  <si>
    <t>CERTIFICACION PUNTOS DE VOZ O DATOS**</t>
  </si>
  <si>
    <t>19171</t>
  </si>
  <si>
    <t>CERTIFICACION RETIE DE MT Y BT CEFE COMETAS</t>
  </si>
  <si>
    <t>12235</t>
  </si>
  <si>
    <t>CERTIFICACION RETIE -INTERIORES-</t>
  </si>
  <si>
    <t>11859</t>
  </si>
  <si>
    <t>CERTIFICACION RETIE PISTA BMX 2 ExclusivoBMX 2aEta</t>
  </si>
  <si>
    <t>19175</t>
  </si>
  <si>
    <t>CERTIFICACION RETILAP CEFE COMETAS</t>
  </si>
  <si>
    <t>16526</t>
  </si>
  <si>
    <t>CERTIFICACION RETILAP -INTERIORES-</t>
  </si>
  <si>
    <t>11880</t>
  </si>
  <si>
    <t>CERTIFICACION RETILAP PISTA BMX 2 ExclusivoBMX2aEt</t>
  </si>
  <si>
    <t>17680</t>
  </si>
  <si>
    <t>CERTIFICACIONES RETIE Y RETILAP</t>
  </si>
  <si>
    <t>13512</t>
  </si>
  <si>
    <t xml:space="preserve">CHAPA TIPO PERA - DESMONTE E INSTALACIÓN </t>
  </si>
  <si>
    <t>14043</t>
  </si>
  <si>
    <t>CHAZO PUNTILLA +  TORNILLO AUTOPERFORANTE</t>
  </si>
  <si>
    <t>00531</t>
  </si>
  <si>
    <t>CHAZOS CARPINTERIA MADERA.</t>
  </si>
  <si>
    <t>16392</t>
  </si>
  <si>
    <t>CHEQUE  GLOBO DE 1/2"- 200PSI</t>
  </si>
  <si>
    <t>13338</t>
  </si>
  <si>
    <t>CHEQUE AMORTIGUADO EXTREMO RANURADO 1 1/2"</t>
  </si>
  <si>
    <t>16348</t>
  </si>
  <si>
    <t>CHEQUE AMORTIGUADO EXTREMO RANURADO 2 1/2" (sum+in</t>
  </si>
  <si>
    <t>16347</t>
  </si>
  <si>
    <t>CHEQUE AMORTIGUADO EXTREMO RANURADO 2" (sum+inst)</t>
  </si>
  <si>
    <t>13337</t>
  </si>
  <si>
    <t>CHEQUE AMORTIGUADO EXTREMO RANURADO 4"</t>
  </si>
  <si>
    <t>16342</t>
  </si>
  <si>
    <t>CHEQUE AMORTIGUADO EXTREMO RANURADO 4" (sum+inst)</t>
  </si>
  <si>
    <t>16371</t>
  </si>
  <si>
    <t>CHEQUE AMORTIGUADO EXTREMO RANURADO 6" (sum+inst)</t>
  </si>
  <si>
    <t>17857</t>
  </si>
  <si>
    <t>CHEQUE CORTINA 1/2"</t>
  </si>
  <si>
    <t>17127</t>
  </si>
  <si>
    <t>CHEQUE DE BOLA BRONCE 1 1/2"</t>
  </si>
  <si>
    <t>17133</t>
  </si>
  <si>
    <t>CHEQUE DE BOLA BRONCE 3"</t>
  </si>
  <si>
    <t>17136</t>
  </si>
  <si>
    <t>CHEQUE DE BOLA BRONCE 4"</t>
  </si>
  <si>
    <t>16420</t>
  </si>
  <si>
    <t>CHEQUE GLOBO Ø1"-(125/200)</t>
  </si>
  <si>
    <t>16418</t>
  </si>
  <si>
    <t>CHEQUE GLOBO Ø2 1/2"-(125/200)</t>
  </si>
  <si>
    <t>16419</t>
  </si>
  <si>
    <t>CHEQUE GLOBO Ø2"-(125/200)</t>
  </si>
  <si>
    <t>16408</t>
  </si>
  <si>
    <t>CHEQUE HIDRO 3" PARA SISTEMA. EYECTOR</t>
  </si>
  <si>
    <t>18645</t>
  </si>
  <si>
    <t>Cheque Hidro bridado 8"</t>
  </si>
  <si>
    <t>16510</t>
  </si>
  <si>
    <t>CHEQUE HIDRO Ø 3/4" (150-200 PSI) VERTICAL</t>
  </si>
  <si>
    <t>17100</t>
  </si>
  <si>
    <t>CHEQUE HIDRO ROSCADO 1 1/2"</t>
  </si>
  <si>
    <t>17104</t>
  </si>
  <si>
    <t>CHEQUE HIDRO ROSCADO 2"</t>
  </si>
  <si>
    <t>16396</t>
  </si>
  <si>
    <t>CHEQUE HIDROBRIDADO Ø6”-300PSI -ACERO</t>
  </si>
  <si>
    <t>18640</t>
  </si>
  <si>
    <t>CHEQUE SIAMESA</t>
  </si>
  <si>
    <t>00138</t>
  </si>
  <si>
    <t>CHIMENEA DE 0.80 M.</t>
  </si>
  <si>
    <t>14275</t>
  </si>
  <si>
    <t>Cicloparqueadero Modulo M-100 (suministro)</t>
  </si>
  <si>
    <t>14696</t>
  </si>
  <si>
    <t>CICLOPARQUEADERO TIPO 1 M- 100 (SUM + INST)</t>
  </si>
  <si>
    <t>14857</t>
  </si>
  <si>
    <t>CICLOPARQUEADERO TIPO 1 M- 100(DESM+SUM+INST)</t>
  </si>
  <si>
    <t>17859</t>
  </si>
  <si>
    <t>CICLOPARQUEADERO TIPO 2 FICHA M-101</t>
  </si>
  <si>
    <t>10386</t>
  </si>
  <si>
    <t>CicloRuta adoq.requemado no vitrificada 5.4-1 LF**</t>
  </si>
  <si>
    <t>10213</t>
  </si>
  <si>
    <t>CicloRuta asfalto e=0.05Rod-IDRD 4.3-A blando geo</t>
  </si>
  <si>
    <t>10832</t>
  </si>
  <si>
    <t>CicloRuta asfalto e=0.05Rod-IDRD 5.4-A blando Lafa</t>
  </si>
  <si>
    <t>10833</t>
  </si>
  <si>
    <t>CicloRuta asfalto e=0.05Rod-IDRD 5.4-B medio Lafay</t>
  </si>
  <si>
    <t>10834</t>
  </si>
  <si>
    <t>CicloRuta asfalto e=0.05Rod-IDRD 5.4-C duros Lafay</t>
  </si>
  <si>
    <t>10214</t>
  </si>
  <si>
    <t>CicloRuta asfalto e=0.05Rod-IDRD4.3-Bmedio+Geotext</t>
  </si>
  <si>
    <t>10215</t>
  </si>
  <si>
    <t>CicloRuta asfalto e=0.05Rod-IDRD4.3-Cduros+geotext</t>
  </si>
  <si>
    <t>12652</t>
  </si>
  <si>
    <t>CicloRuta asfalto e=0.06Rod-IDRD 4.3-A blando geoP</t>
  </si>
  <si>
    <t>12890</t>
  </si>
  <si>
    <t>CicloRuta asfaltoRod-IDRD=6cm+Subb=0.40+Base=0.20m</t>
  </si>
  <si>
    <t>11323</t>
  </si>
  <si>
    <t>CicloRutaAsfaltoe=0.05Rod-IDRDgeot.T2400(Fontanar)</t>
  </si>
  <si>
    <t>18763</t>
  </si>
  <si>
    <t>CicloRutaAsfaltoRod-IDRD=6cm+Subb=.40+Base=.20mCDR</t>
  </si>
  <si>
    <t>14231</t>
  </si>
  <si>
    <t>Cielo Raso AcusticoListones de MDF  CRDC COMETAS</t>
  </si>
  <si>
    <t>14566</t>
  </si>
  <si>
    <t>CIELO RASO DRYWA  InclinadoPlacaYeso 1/2" h&lt;3,80</t>
  </si>
  <si>
    <t>14412</t>
  </si>
  <si>
    <t>CIELO RASO DRYWALL 1/2 (INSTALACION)</t>
  </si>
  <si>
    <t>16651</t>
  </si>
  <si>
    <t>CIELO RASO DRYWALL 1/2"  (3 manos Tipo2)</t>
  </si>
  <si>
    <t>15127</t>
  </si>
  <si>
    <t>CIELO RASO DRYWALL 1/2" h= 3,00mts (1 mano Tipo2)</t>
  </si>
  <si>
    <t>01040</t>
  </si>
  <si>
    <t>CIELO RASO DRYWALL 1/2(INCLUYE PINTURA VINILTEX)</t>
  </si>
  <si>
    <t>14560</t>
  </si>
  <si>
    <t>CIELO RASO DRYWALL PLACA YESO 1/2" h= 3,00mts</t>
  </si>
  <si>
    <t>14564</t>
  </si>
  <si>
    <t>CIELO RASO DRYWALL PLACA YESO 1/2" h= 6mts</t>
  </si>
  <si>
    <t>14562</t>
  </si>
  <si>
    <t>CIELO RASO DRYWALL PLACA YESO 1/2" h= 7,00mts</t>
  </si>
  <si>
    <t>14565</t>
  </si>
  <si>
    <t>CIELO RASO DRYWALL PLACA YESO 1/2" LINEALES</t>
  </si>
  <si>
    <t>14491</t>
  </si>
  <si>
    <t>CIELO RASO DRYWALL PLACA YESO 12.7MM+SIKAFLEX</t>
  </si>
  <si>
    <t>14563</t>
  </si>
  <si>
    <t>CIELO RASO DRYWALL PLACAYESO 1/2" h=3,80</t>
  </si>
  <si>
    <t>14456</t>
  </si>
  <si>
    <t>CIELO RASO DRYWALL SUPER PLACA RH 1/2"+SIKAFLEX</t>
  </si>
  <si>
    <t>11231</t>
  </si>
  <si>
    <t>CIELO RASO EN DRY WALL e=.10 (3/8).**</t>
  </si>
  <si>
    <t>11232</t>
  </si>
  <si>
    <t>CIELO RASO EN DRY WALL e=.12 (1/2).**</t>
  </si>
  <si>
    <t>12835</t>
  </si>
  <si>
    <t>11233</t>
  </si>
  <si>
    <t>CIELO RASO EN DRY WALL e=.12 (5/8).**</t>
  </si>
  <si>
    <t>18592</t>
  </si>
  <si>
    <t>CIELO RASO EN LISTONES DE MADERA PINO 9x4 cm</t>
  </si>
  <si>
    <t>14493</t>
  </si>
  <si>
    <t>CIELO RASO ESTRUCT. MADERA PINO REPISA(0.05X0.10M)</t>
  </si>
  <si>
    <t>13149</t>
  </si>
  <si>
    <t>CIELO RASO ETERBOARD 6.0mm (INCL.PINTURA VINILO)</t>
  </si>
  <si>
    <t>12621</t>
  </si>
  <si>
    <t>CIELO RASO MODULAR 0.60X0.60 ALUM.YESO DRYWALL1/4</t>
  </si>
  <si>
    <t>16534</t>
  </si>
  <si>
    <t>CIELO RASO PVC BLANCO BRILLANTE A&lt;0.60m ( h=3,80)</t>
  </si>
  <si>
    <t>15790</t>
  </si>
  <si>
    <t>CIELO RASO PVC BLANCO BRILLANTE LISO ( h=3,80)</t>
  </si>
  <si>
    <t>15791</t>
  </si>
  <si>
    <t>CIELO RASO PVC BLANCO BRILLANTE LISO (menor 5 mts)</t>
  </si>
  <si>
    <t>13798</t>
  </si>
  <si>
    <t>CIELO RASO SUPERBOARD 6.0mm (INC.PINT.VINILO) **</t>
  </si>
  <si>
    <t>13399</t>
  </si>
  <si>
    <t>CIELO RASO SUPERBOARD 6.0mm (INC.PINT.VINILO) 0.5m</t>
  </si>
  <si>
    <t>11754</t>
  </si>
  <si>
    <t>CIELO RASO TIPO BANDEJA TILE LISA.CLIP IN AZULINC*</t>
  </si>
  <si>
    <t>16864</t>
  </si>
  <si>
    <t>CieloFalsoPanelAcusAbsorTipoPerforadoFibr CDRC1</t>
  </si>
  <si>
    <t>17725</t>
  </si>
  <si>
    <t>CieloFalsoPanelAcusAbsorTipoPerforadoFibr CDRC2</t>
  </si>
  <si>
    <t>17903</t>
  </si>
  <si>
    <t>CieloFalsoPanelAcusticoFibra de vidrio+Estructura</t>
  </si>
  <si>
    <t>17789</t>
  </si>
  <si>
    <t>CieloFalsoPlafonMadera AglomeradaAltaDens12MM</t>
  </si>
  <si>
    <t>16863</t>
  </si>
  <si>
    <t>CieloFalsoZonaDeportivaGimnasYRestaurPanelAluzinc+</t>
  </si>
  <si>
    <t>16862</t>
  </si>
  <si>
    <t>CieloFalsoZonaPiscinasPanelAluzinc+Pintura</t>
  </si>
  <si>
    <t>13248</t>
  </si>
  <si>
    <t>CieloPanelex comp (resinas) y enchapados CEFE COME</t>
  </si>
  <si>
    <t>00875</t>
  </si>
  <si>
    <t>CIELORASO ACRILICO 2mm.</t>
  </si>
  <si>
    <t>00876</t>
  </si>
  <si>
    <t>CIELORASO ACRILICO 3mm.</t>
  </si>
  <si>
    <t>00893</t>
  </si>
  <si>
    <t>CIELORASO AMSTRONG CIRRUS</t>
  </si>
  <si>
    <t>00894</t>
  </si>
  <si>
    <t>CIELORASO AMSTRONG CORTEGA</t>
  </si>
  <si>
    <t>00896</t>
  </si>
  <si>
    <t>CIELORASO AMSTRONG F.FISS SECOND LOOK</t>
  </si>
  <si>
    <t>00897</t>
  </si>
  <si>
    <t>CIELORASO AMSTRONG FINE FISSURED</t>
  </si>
  <si>
    <t>00889</t>
  </si>
  <si>
    <t>CIELORASO FIBERGLASS CRAYON</t>
  </si>
  <si>
    <t>11234</t>
  </si>
  <si>
    <t>CIELORASO OWA-FUT-FIBRA+PERF.+INSTAL(LIS)**</t>
  </si>
  <si>
    <t>11229</t>
  </si>
  <si>
    <t>CIELORASO OWA-FUT-FIBRA+PERF.+INSTAL(RES)**</t>
  </si>
  <si>
    <t>16860</t>
  </si>
  <si>
    <t>CieloRasoFalsdoPergolaExteriorPanelAluminioPerfora</t>
  </si>
  <si>
    <t>16856</t>
  </si>
  <si>
    <t>CieloRasoLaminaTabla-Yeso RH(Cuelgas+pinturaAcabad</t>
  </si>
  <si>
    <t>17719</t>
  </si>
  <si>
    <t>CieloRasoLaminaTabla-YesoCuelgas+pinturaS/Descrip</t>
  </si>
  <si>
    <t>17821</t>
  </si>
  <si>
    <t>17720</t>
  </si>
  <si>
    <t>CieloRasoMallaExpandida AluHD10Pint.poliestS/Descp</t>
  </si>
  <si>
    <t>16859</t>
  </si>
  <si>
    <t>CieloRasoMallaExpandida Aluzinc(1.2mm)Pint.poliest</t>
  </si>
  <si>
    <t>17844</t>
  </si>
  <si>
    <t>CieloRasoPanelAlveolarPvcRigidoExtruido(250x7MM)</t>
  </si>
  <si>
    <t>17721</t>
  </si>
  <si>
    <t>CieloRasoPanelAlveolarPvcRigidoExtruidoS/Descripci</t>
  </si>
  <si>
    <t>18944</t>
  </si>
  <si>
    <t>Cierra Puertas Hidráu LCN Ref Ser 40 40 xp Cromado</t>
  </si>
  <si>
    <t>12966</t>
  </si>
  <si>
    <t>Cilindro completo M-120 (desm.) STPM</t>
  </si>
  <si>
    <t>12967</t>
  </si>
  <si>
    <t>Cilindro completo M-120 (inst.) STPM **</t>
  </si>
  <si>
    <t>14652</t>
  </si>
  <si>
    <t>CILINDRO COMPLETO M-120 (SUM + INST)</t>
  </si>
  <si>
    <t>12968</t>
  </si>
  <si>
    <t>Cilindro completo M-120 (suministro) STPM **</t>
  </si>
  <si>
    <t>14821</t>
  </si>
  <si>
    <t>CILINDRO COMPLETO M-120(DESM+SUM+INST)</t>
  </si>
  <si>
    <t>19356</t>
  </si>
  <si>
    <t>Cinta Ajuste baldosa 20x20x6cmPanderetaMortero1:6</t>
  </si>
  <si>
    <t>15955</t>
  </si>
  <si>
    <t>Cinta AjusteConc.3000psi(a=0.20;e=0.15m)sin ref</t>
  </si>
  <si>
    <t>13343</t>
  </si>
  <si>
    <t>Cinta antideslizante 2 Cm</t>
  </si>
  <si>
    <t>13168</t>
  </si>
  <si>
    <t>Cinta antideslizante 25mm **</t>
  </si>
  <si>
    <t>13362</t>
  </si>
  <si>
    <t>CINTA DE SEÑALIZACION - SUMINISTRO</t>
  </si>
  <si>
    <t>16529</t>
  </si>
  <si>
    <t>CINTA LED 14W x 5 ml (Sum+Inst)</t>
  </si>
  <si>
    <t>13340</t>
  </si>
  <si>
    <t>Cinta Negra antideslizanteA=50MM+Adhesivo+Sellador</t>
  </si>
  <si>
    <t>20641</t>
  </si>
  <si>
    <t>14485</t>
  </si>
  <si>
    <t>Cinta Pisa  Concreto 3000psi imperm(cubierta)e=4cm</t>
  </si>
  <si>
    <t>11434</t>
  </si>
  <si>
    <t>Cinta poliester con resina polimerica**</t>
  </si>
  <si>
    <t>12347</t>
  </si>
  <si>
    <t>Circuito en  2NºTHW12Cu + 1N°12 Cu Desnudo**</t>
  </si>
  <si>
    <t>18300</t>
  </si>
  <si>
    <t>Cissus/Cissus Rhombifolia TaludesExteriores</t>
  </si>
  <si>
    <t>00563</t>
  </si>
  <si>
    <t>CLOSET CEDRO</t>
  </si>
  <si>
    <t>00892</t>
  </si>
  <si>
    <t>CLOSET CEDRO 2.20x1.20 (subcontrato)</t>
  </si>
  <si>
    <t>00564</t>
  </si>
  <si>
    <t>CLOSET ENCHAPADO CEDRO ACHAPO</t>
  </si>
  <si>
    <t>00802</t>
  </si>
  <si>
    <t>CLOSET TRIPLEX 2.20x1.20 (subcontrato)</t>
  </si>
  <si>
    <t>18566</t>
  </si>
  <si>
    <t>Cocina Industrial de 16 Puestos M-5107</t>
  </si>
  <si>
    <t>14476</t>
  </si>
  <si>
    <t>codales estructuras existente, con  madera **</t>
  </si>
  <si>
    <t>11342</t>
  </si>
  <si>
    <t>Codo  90° PVC sanitario CC. 6"**</t>
  </si>
  <si>
    <t>11920</t>
  </si>
  <si>
    <t>Codo  90° PVC sanitario CC. 6"Fontan**</t>
  </si>
  <si>
    <t>11919</t>
  </si>
  <si>
    <t>Codo  90° PVC sanitario CC.2 Font "**</t>
  </si>
  <si>
    <t>10460</t>
  </si>
  <si>
    <t>Codo 45° PVC Sch40 d=2" **</t>
  </si>
  <si>
    <t>10459</t>
  </si>
  <si>
    <t>Codo 45° PVC Sch40 d=4" **</t>
  </si>
  <si>
    <t>10458</t>
  </si>
  <si>
    <t>Codo 45° PVC Sch40 d=6" **</t>
  </si>
  <si>
    <t>10472</t>
  </si>
  <si>
    <t>Codo 45° PVC Sch80 d= 1 1/2" **</t>
  </si>
  <si>
    <t>10471</t>
  </si>
  <si>
    <t>Codo 45° PVC Sch80 d= 1 1/4" **</t>
  </si>
  <si>
    <t>10470</t>
  </si>
  <si>
    <t>Codo 45° PVC Sch80 d=2" **</t>
  </si>
  <si>
    <t>10521</t>
  </si>
  <si>
    <t>Codo 90° AceroCarb Sch40 d=2" **</t>
  </si>
  <si>
    <t>10485</t>
  </si>
  <si>
    <t>Codo 90° AceroCarb Sch40 d=4" **</t>
  </si>
  <si>
    <t>10627</t>
  </si>
  <si>
    <t>Codo 90° PVCP Sch40 d=1 1/2" **</t>
  </si>
  <si>
    <t>10516</t>
  </si>
  <si>
    <t>Codo 90° PVCP Sch40 d=1/2" **</t>
  </si>
  <si>
    <t>10517</t>
  </si>
  <si>
    <t>Codo 90° PVCP Sch40 d=2 1/2" **</t>
  </si>
  <si>
    <t>10518</t>
  </si>
  <si>
    <t>Codo 90° PVCP Sch40 d=2" **</t>
  </si>
  <si>
    <t>10519</t>
  </si>
  <si>
    <t>Codo 90° PVCP Sch40 d=3" **</t>
  </si>
  <si>
    <t>10625</t>
  </si>
  <si>
    <t>Codo 90° PVCP Sch40 d=3/4" **</t>
  </si>
  <si>
    <t>10520</t>
  </si>
  <si>
    <t>Codo 90° PVCP Sch40 d=4" **</t>
  </si>
  <si>
    <t>00721</t>
  </si>
  <si>
    <t>CODO COBRE ½"</t>
  </si>
  <si>
    <t>010514</t>
  </si>
  <si>
    <t>Codo d=3" Gran Radio 45° PVC, Unón mecánica RDE 21</t>
  </si>
  <si>
    <t>010513</t>
  </si>
  <si>
    <t>Codo d=8" Gran Radio 90° PVC, Unón mecánica RDE 21</t>
  </si>
  <si>
    <t>16287</t>
  </si>
  <si>
    <t>CODO DE DESAGUE - Ø6"</t>
  </si>
  <si>
    <t>00723</t>
  </si>
  <si>
    <t>CODO GALVANIZADO 1" (90°)</t>
  </si>
  <si>
    <t>14969</t>
  </si>
  <si>
    <t>CODO GALVANIZADO 2 1/2"(90°)</t>
  </si>
  <si>
    <t>14971</t>
  </si>
  <si>
    <t>CODO GALVANIZADO 4"(90°)</t>
  </si>
  <si>
    <t>10489</t>
  </si>
  <si>
    <t>Codo galvanizado HG 1/2"  **</t>
  </si>
  <si>
    <t>10488</t>
  </si>
  <si>
    <t>Codo galvanizado HG 2"     **</t>
  </si>
  <si>
    <t>14972</t>
  </si>
  <si>
    <t>CODO GALVANIZADO Ø6"</t>
  </si>
  <si>
    <t>10134</t>
  </si>
  <si>
    <t>Codo para evacuac gas 5"x5" lamina cal 20 **</t>
  </si>
  <si>
    <t>11986</t>
  </si>
  <si>
    <t>Codo PVC Grado 11 1/4°Unión Mec. 6"**</t>
  </si>
  <si>
    <t>11341</t>
  </si>
  <si>
    <t>Codo PVC Grado 22 1/2°Unión Mec. 6"**</t>
  </si>
  <si>
    <t>10007</t>
  </si>
  <si>
    <t>Codo PVC Sch40 d=6" **</t>
  </si>
  <si>
    <t>13782</t>
  </si>
  <si>
    <t>CofreMetalic- tableroGenl(1.20x0.80m)+Interrup+Con</t>
  </si>
  <si>
    <t>12917</t>
  </si>
  <si>
    <t>Colchonetas para sillas palcos 3.5m x 0.4m **</t>
  </si>
  <si>
    <t>16904</t>
  </si>
  <si>
    <t>COLUMNA Circ Conc Blco Visto 5000PSI Ø0.75</t>
  </si>
  <si>
    <t>16946</t>
  </si>
  <si>
    <t>Columna Circ Conc Gris Visto 4000PSI Ø0.75 M.</t>
  </si>
  <si>
    <t>18158</t>
  </si>
  <si>
    <t>Columna Circ Conc Ocre Visto 4000PSI Ø0.90 M.</t>
  </si>
  <si>
    <t>18719</t>
  </si>
  <si>
    <t>Columna Circ Conc Visto 5000PSI Ø0.90 M. CDRC</t>
  </si>
  <si>
    <t>19293</t>
  </si>
  <si>
    <t>Columna Circular Concreto Gris 4000PSI  (tamaño max 1" asentamiento 4"+/-1") Ø060-0.65m CEFE COMETAS</t>
  </si>
  <si>
    <t>13267</t>
  </si>
  <si>
    <t>Columna concreto 3000 psi 0.15m x 0.15m **</t>
  </si>
  <si>
    <t>10377</t>
  </si>
  <si>
    <t>Columna Concreto 3000 PSI gravilla fina(Sec.Rect)</t>
  </si>
  <si>
    <t>16981</t>
  </si>
  <si>
    <t>Columna Cuadrad Concreto 4000psi .6x.6(Inc.formal)</t>
  </si>
  <si>
    <t>010941</t>
  </si>
  <si>
    <t>Columna Cuadrada Conc 4000psi 0.40x0.40 (Inc.formaleta) CEFE COMETAS</t>
  </si>
  <si>
    <t>19338</t>
  </si>
  <si>
    <t>Columna Cuadrada Conc 4000psi 0.50x0.50 (Inc.formaleta) CEFE COMETAS</t>
  </si>
  <si>
    <t>19191</t>
  </si>
  <si>
    <t>Columna Cuadrada Concr 4000psiGris .5x.5(Inc.forma</t>
  </si>
  <si>
    <t>18298</t>
  </si>
  <si>
    <t>Columna Cuadrada Concr 4000psiOcre .5x.5(Inc.forma</t>
  </si>
  <si>
    <t>18294</t>
  </si>
  <si>
    <t>Columna Cuadrada Concr 4000psiOcre .6x.6(Inc.forma</t>
  </si>
  <si>
    <t>18292</t>
  </si>
  <si>
    <t>Columna Cuadrada Concr 4000psiOcre 7.x.7(Inc.forma</t>
  </si>
  <si>
    <t>18718</t>
  </si>
  <si>
    <t>Columna Cuadrada Concr 5000psi .5x.5(Inc.formaCDRC</t>
  </si>
  <si>
    <t>18713</t>
  </si>
  <si>
    <t>Columna Cuadrada Concr 5000psi .6x.6(Inc.forma)CDR</t>
  </si>
  <si>
    <t>18712</t>
  </si>
  <si>
    <t>Columna Cuadrada Concr 5000psi 7.x.7(Inc.forma)CDR</t>
  </si>
  <si>
    <t>010496</t>
  </si>
  <si>
    <t>Columna Cuadrada Concreto 4000psi 25x25 (Inc.formal) CEFE COMETAS</t>
  </si>
  <si>
    <t>010498</t>
  </si>
  <si>
    <t>Columna Cuadrada Concreto 4000psi 30x30 (Inc.formal) CEFE COMETAS</t>
  </si>
  <si>
    <t>16984</t>
  </si>
  <si>
    <t>Columna Cuadrada Concreto 4000psi 35x35(Inc.formal)</t>
  </si>
  <si>
    <t>11056</t>
  </si>
  <si>
    <t>Columna En Concreto 4000psi G.C.(Inc. formaleta)</t>
  </si>
  <si>
    <t>18290</t>
  </si>
  <si>
    <t>Columna Rectang Concr 4000psiOcre .6x.3(Inc.formal</t>
  </si>
  <si>
    <t>18288</t>
  </si>
  <si>
    <t>Columna Rectang Concr 4000psiOcre .8x.7(Inc.formal</t>
  </si>
  <si>
    <t>18287</t>
  </si>
  <si>
    <t>Columna Rectang Concr 4000psiOcre .9x.6(Inc.formal</t>
  </si>
  <si>
    <t>18717</t>
  </si>
  <si>
    <t>Columna Rectang Concr 5000psi 1.5x.5 (Inc.formCDRC</t>
  </si>
  <si>
    <t>18721</t>
  </si>
  <si>
    <t>Columna Rectang Concr 5000psi 1x.5 (Inc.form)CDRC</t>
  </si>
  <si>
    <t>18162</t>
  </si>
  <si>
    <t>Columna Rectang Concr 5000psiOcre 1.5x.5 (Inc.form</t>
  </si>
  <si>
    <t>18270</t>
  </si>
  <si>
    <t>Columna Rectang Concr 5000psiOcre 1x.5 (Inc.form)</t>
  </si>
  <si>
    <t>16979</t>
  </si>
  <si>
    <t>Columna Rectang Concreto 4000psi .5x.2(Inc.formal)</t>
  </si>
  <si>
    <t>16970</t>
  </si>
  <si>
    <t>Columna Rectang Concreto 4000psi .7x.5(Inc.formal)</t>
  </si>
  <si>
    <t>16952</t>
  </si>
  <si>
    <t>Columna Rectang Concreto 4000psi .8x.6(Inc.formal)</t>
  </si>
  <si>
    <t>16972</t>
  </si>
  <si>
    <t>Columna Rectang Concreto 5000psi .7x.4(Inc.formal)</t>
  </si>
  <si>
    <t>18715</t>
  </si>
  <si>
    <t>Columna Rectang Concreto 5000psi .8x.6(Inc.formal)</t>
  </si>
  <si>
    <t>19334</t>
  </si>
  <si>
    <t>Columna Rectangular Conc 4000 psi Gris Perla 1.20x0.40 (Inc.formaleta) CEFE COMETAS</t>
  </si>
  <si>
    <t>19339</t>
  </si>
  <si>
    <t>Columna Rectangular Conc 4000 psi Gris Perla 1.75x0.40 (Inc.formaleta) CEFE COMETAS</t>
  </si>
  <si>
    <t>19324</t>
  </si>
  <si>
    <t>Columna Rectangular Conc 4000psi 0.70x0.50(Inc.formaleta) CEFE COMETAS</t>
  </si>
  <si>
    <t>19326</t>
  </si>
  <si>
    <t>Columna Rectangular Conc 4000psi 0.80x0.50 (Inc.formaleta) CEFE COMETAS</t>
  </si>
  <si>
    <t>19336</t>
  </si>
  <si>
    <t>Columna Rectangular Conc 4000psi Gris Perla 0.75x0.45(Inc .formaleta) CEFE COMETAS</t>
  </si>
  <si>
    <t>19319</t>
  </si>
  <si>
    <t>Columna Rectangular Concreto 4000psi 0.60x0.40 (Inc.formaleta)</t>
  </si>
  <si>
    <t>010490</t>
  </si>
  <si>
    <t>Columna Rectangular Concreto 4000psi 0.65x0.50 (Inc.formaleta) CEFE COMETAS</t>
  </si>
  <si>
    <t>19303</t>
  </si>
  <si>
    <t>Columna Rectangular Concreto 4000psi 0.80x0.40 (Inc.formaleta)</t>
  </si>
  <si>
    <t>10100</t>
  </si>
  <si>
    <t>ColumnaConcreto 3500 psi grav fina aire incorporad</t>
  </si>
  <si>
    <t>10337</t>
  </si>
  <si>
    <t>ColumnaConcreto 4000 psi grav fina aire incor**</t>
  </si>
  <si>
    <t>11085</t>
  </si>
  <si>
    <t>ColumnaConcreto 5000 psi grav fina aire incor**</t>
  </si>
  <si>
    <t>13027</t>
  </si>
  <si>
    <t>COLUMNAS CONCRETO(0.25X0.25)3.000PSI-TABLA CEDRO M</t>
  </si>
  <si>
    <t>00844</t>
  </si>
  <si>
    <t>COLUMNAS EN CONCRETO (CONCRETO:3.000PSI)</t>
  </si>
  <si>
    <t>12529</t>
  </si>
  <si>
    <t>COLUMNAS EN CONCRETO 3000psi GC**</t>
  </si>
  <si>
    <t>14526</t>
  </si>
  <si>
    <t>COLUMNAS EN MADERA ABARCO 0,19 X 0,19 inc. pint</t>
  </si>
  <si>
    <t>10361</t>
  </si>
  <si>
    <t>ColumnConcret 3000psi gravfina aireIncor circula**</t>
  </si>
  <si>
    <t>11575</t>
  </si>
  <si>
    <t>Columnet concr2000 psi 0.12 x 0.15 conf BloqN°4 **</t>
  </si>
  <si>
    <t>10066</t>
  </si>
  <si>
    <t>Columnet concr3000 psi 0.20 x 0.15 conf BloqN°4 **</t>
  </si>
  <si>
    <t>10675</t>
  </si>
  <si>
    <t>Columnet concr3000psi dienteDeSierra conf bloN°4**</t>
  </si>
  <si>
    <t>14474</t>
  </si>
  <si>
    <t>Columneta concreto 3000 psi (secc.&lt;=400cms2)</t>
  </si>
  <si>
    <t>18374</t>
  </si>
  <si>
    <t>COLUMNETA CONFINA MAMP CONCRF'C 21MPA -..25X.15 CD</t>
  </si>
  <si>
    <t>18373</t>
  </si>
  <si>
    <t>COLUMNETA CONFINA MAMP CONCRF'C 21MPA -..2X.15 CDR</t>
  </si>
  <si>
    <t>18372</t>
  </si>
  <si>
    <t>COLUMNETA CONFINA MAMP CONCRF'C 21MPA -.12x.10 CDR</t>
  </si>
  <si>
    <t>16537</t>
  </si>
  <si>
    <t>COLUMNETA DE CONCRETO REFORZ 12X17 (3000PSI)</t>
  </si>
  <si>
    <t>20709</t>
  </si>
  <si>
    <t>Columpio Combinado con cesta incluyente</t>
  </si>
  <si>
    <t>14728</t>
  </si>
  <si>
    <t>Columpio en Madera   (SUM + INST)</t>
  </si>
  <si>
    <t>14113</t>
  </si>
  <si>
    <t>Columpio en Madera  (Instalación)</t>
  </si>
  <si>
    <t>12947</t>
  </si>
  <si>
    <t>Columpio en Madera (Desmonte ) -STPM**</t>
  </si>
  <si>
    <t>14296</t>
  </si>
  <si>
    <t>Columpio en Madera (Suministro) -STPM**</t>
  </si>
  <si>
    <t>14885</t>
  </si>
  <si>
    <t>Columpio en Madera(DESM+SUM+INST)</t>
  </si>
  <si>
    <t>13158</t>
  </si>
  <si>
    <t>COMBO BAÑO ACUARIO (SUM E INST) **</t>
  </si>
  <si>
    <t>12506</t>
  </si>
  <si>
    <t>Compactación fondo de excavación con equipos livia</t>
  </si>
  <si>
    <t>16832</t>
  </si>
  <si>
    <t>Compactación fondo de excavación equipos liviaCDRC</t>
  </si>
  <si>
    <t>20824</t>
  </si>
  <si>
    <t xml:space="preserve">COMPLEMENTO EN MALLA NYLON H= 2,50 M SOBRE CERRAMIENTO (Sum + Inst)    </t>
  </si>
  <si>
    <t>03933</t>
  </si>
  <si>
    <t>COMPLEMENTO TENDIDO CABLE</t>
  </si>
  <si>
    <t>19211</t>
  </si>
  <si>
    <t>Compuerta Batiente Aluminio(24"x16")Cocina - Cefe Cometas (suministro e instalación)</t>
  </si>
  <si>
    <t>11205</t>
  </si>
  <si>
    <t>CONCEPTUALIZACIÓN GEOTECNICA</t>
  </si>
  <si>
    <t>20913</t>
  </si>
  <si>
    <t xml:space="preserve">Conceptualización Geotécnica campo profesional y/o sintético promedio IDRD.    </t>
  </si>
  <si>
    <t>10989</t>
  </si>
  <si>
    <t>Concret modificado+ plimeros (repar bajaRetrac)**</t>
  </si>
  <si>
    <t>11348</t>
  </si>
  <si>
    <t>CONCRETO  REVEST. CANAL PPAL OCC.FONTANAR**</t>
  </si>
  <si>
    <t>16590</t>
  </si>
  <si>
    <t>CONCRETO (1:1.29 :2.12) AreLavRio+Grav. (4000psi)</t>
  </si>
  <si>
    <t>13962</t>
  </si>
  <si>
    <t>CONCRETO 1:1.5:2 AreLavRio+Grav.</t>
  </si>
  <si>
    <t>00254</t>
  </si>
  <si>
    <t>CONCRETO 1:2:2 AreLavRio+Grav.</t>
  </si>
  <si>
    <t>11700</t>
  </si>
  <si>
    <t>10390</t>
  </si>
  <si>
    <t>Concreto 1:2:2 AreLavRio+Grav. Blanco  **</t>
  </si>
  <si>
    <t>13448</t>
  </si>
  <si>
    <t>CONCRETO 1:2:2 AreLavRio+Grav.Impermeabilizado</t>
  </si>
  <si>
    <t>15402</t>
  </si>
  <si>
    <t>CONCRETO 1:2:2 ZARPA  OBRA (SUM+INST)+Formale</t>
  </si>
  <si>
    <t>12821</t>
  </si>
  <si>
    <t>CONCRETO 1:2:3 AreLavRio+G.F.</t>
  </si>
  <si>
    <t>00255</t>
  </si>
  <si>
    <t>CONCRETO 1:2:3 AreLavRio+Grav.</t>
  </si>
  <si>
    <t>12073</t>
  </si>
  <si>
    <t>00256</t>
  </si>
  <si>
    <t>CONCRETO 1:2:4 AreLavRio+Grav.</t>
  </si>
  <si>
    <t>12074</t>
  </si>
  <si>
    <t>00257</t>
  </si>
  <si>
    <t>CONCRETO 1:3:3 AreLavRio+Grav.</t>
  </si>
  <si>
    <t>12075</t>
  </si>
  <si>
    <t>00258</t>
  </si>
  <si>
    <t>CONCRETO 1:3:4 AreLavRio+Grav.</t>
  </si>
  <si>
    <t>12076</t>
  </si>
  <si>
    <t>00259</t>
  </si>
  <si>
    <t>CONCRETO 1:3:5 AreLavRio+Grav.</t>
  </si>
  <si>
    <t>12077</t>
  </si>
  <si>
    <t>14016</t>
  </si>
  <si>
    <t>CONCRETO 1:3:6 (1.500psi)  AreLavRio+Grav.</t>
  </si>
  <si>
    <t>12735</t>
  </si>
  <si>
    <t>Concreto 2000psi relleno entre bordillos***</t>
  </si>
  <si>
    <t>12147</t>
  </si>
  <si>
    <t>CONCRETO 3000PSI ESCALERAS(3000psi)**</t>
  </si>
  <si>
    <t>13199</t>
  </si>
  <si>
    <t>CONCRETO 3000PSI ESCALERAS(3000psi)+Antisol+Sika**</t>
  </si>
  <si>
    <t>17048</t>
  </si>
  <si>
    <t>CONCRETO 3000PSI ESCALERASsobre terreno CDRC</t>
  </si>
  <si>
    <t>14200</t>
  </si>
  <si>
    <t>CONCRETO 3000PSI MUROS  e=0.15M**  G.C.</t>
  </si>
  <si>
    <t>11791</t>
  </si>
  <si>
    <t>CONCRETO 3000PSI MUROS DE FACHADA e=0.15M**</t>
  </si>
  <si>
    <t>12740</t>
  </si>
  <si>
    <t>CONCRETO 3000PSITRIANGULOARQUITECT***</t>
  </si>
  <si>
    <t>12544</t>
  </si>
  <si>
    <t>Concreto 3500 psi Tanque inc cinta PCV-V15**</t>
  </si>
  <si>
    <t>11786</t>
  </si>
  <si>
    <t>CONCRETO 3500PSI ESCALERAS(3500psi)**</t>
  </si>
  <si>
    <t>11781</t>
  </si>
  <si>
    <t>CONCRETO 4000PSI PARA PISCINA**</t>
  </si>
  <si>
    <t>15024</t>
  </si>
  <si>
    <t>CONCRETO 4000PSI PARA TANQUE coliseo</t>
  </si>
  <si>
    <t>11785</t>
  </si>
  <si>
    <t>CONCRETO 4000PSI PARA TANQUE**</t>
  </si>
  <si>
    <t>15805</t>
  </si>
  <si>
    <t>CONCRETO ANDENES e=0.08 m Sin refuerzo</t>
  </si>
  <si>
    <t>00731</t>
  </si>
  <si>
    <t>CONCRETO ANDENES e=0.10m Sin refuerzo</t>
  </si>
  <si>
    <t>12078</t>
  </si>
  <si>
    <t>00314</t>
  </si>
  <si>
    <t>CONCRETO BASE GRADAS</t>
  </si>
  <si>
    <t>12079</t>
  </si>
  <si>
    <t>16169</t>
  </si>
  <si>
    <t>CONCRETO CICLOPEO 2000 p.s.i.  40% Rajon</t>
  </si>
  <si>
    <t>00253</t>
  </si>
  <si>
    <t>CONCRETO CICLOPEO 2500 p.s.i.</t>
  </si>
  <si>
    <t>12080</t>
  </si>
  <si>
    <t>00775</t>
  </si>
  <si>
    <t>CONCRETO CICLOPEO 2500 P.S.I. MURO CIERRE</t>
  </si>
  <si>
    <t>12081</t>
  </si>
  <si>
    <t>11392</t>
  </si>
  <si>
    <t>Concreto ciclopeo 2500 psi. MezclObra 0.6x0.4 **</t>
  </si>
  <si>
    <t>10762</t>
  </si>
  <si>
    <t>Concreto ciclopeo 2500 psi. Muros mezcladoObra **</t>
  </si>
  <si>
    <t>15129</t>
  </si>
  <si>
    <t>Concreto Ciclopeo 2500 psi. premezclado(SinFormal)</t>
  </si>
  <si>
    <t>10774</t>
  </si>
  <si>
    <t>Concreto Ciclopeo 2500 psi. premezclado+ Trasiego</t>
  </si>
  <si>
    <t>10668</t>
  </si>
  <si>
    <t>Concreto Ciclopeo 3.000 PSI Sobrecimento Zapata (40%MezcObra)</t>
  </si>
  <si>
    <t>00252</t>
  </si>
  <si>
    <t>CONCRETO CICLOPEO 3000 p.s.i.</t>
  </si>
  <si>
    <t>12665</t>
  </si>
  <si>
    <t>10893</t>
  </si>
  <si>
    <t>CONCRETO CICLOPEO 3000 p.s.i. 40Piedra-60Mezcla***</t>
  </si>
  <si>
    <t>14015</t>
  </si>
  <si>
    <t>Concreto ciclopeo 3000 psi Cimentac+formaleta **</t>
  </si>
  <si>
    <t>11709</t>
  </si>
  <si>
    <t>Concreto ciclopeo 3000 psi. MezclObra 0.6Mx0.4P **</t>
  </si>
  <si>
    <t>11809</t>
  </si>
  <si>
    <t>Concreto ciclopeo 3000 psi. Muros mezcladoObra **</t>
  </si>
  <si>
    <t>13714</t>
  </si>
  <si>
    <t>Concreto ciclopeo 3000 psi.Escalera MezcladoObra**</t>
  </si>
  <si>
    <t>20730</t>
  </si>
  <si>
    <t xml:space="preserve">CONCRETO CICLOPEO 3000PSI MEJORAMIENTO ZAPATAS    </t>
  </si>
  <si>
    <t>12082</t>
  </si>
  <si>
    <t>Concreto Ciclopeo3000 p.s.i.(Sin formaleta)mezc40%</t>
  </si>
  <si>
    <t>12330</t>
  </si>
  <si>
    <t>Concreto ciclopeo3000psi mezc.Obra piedra río **</t>
  </si>
  <si>
    <t>13970</t>
  </si>
  <si>
    <t>Concreto ciclopeo3000psi MurosMezcl(60%).en Obra</t>
  </si>
  <si>
    <t>18477</t>
  </si>
  <si>
    <t>CONCRETO CICLOPEO40% Concr f´c=21 Mpa+60 %piedCDRC</t>
  </si>
  <si>
    <t>15265</t>
  </si>
  <si>
    <t>Concreto de Limpiez (solado) 2500psi</t>
  </si>
  <si>
    <t>10099</t>
  </si>
  <si>
    <t>Concreto de limpieza (solado) 1500 psi e=0.04 **</t>
  </si>
  <si>
    <t>11653</t>
  </si>
  <si>
    <t>Concreto de limpieza (solado) 2000 psi e=0.04 **</t>
  </si>
  <si>
    <t>10546</t>
  </si>
  <si>
    <t>Concreto de limpieza (solado) 2000 psi e=0.05 **</t>
  </si>
  <si>
    <t>11677</t>
  </si>
  <si>
    <t>Concreto de limpieza (solado) 2500 psi e=0.05 **</t>
  </si>
  <si>
    <t>11694</t>
  </si>
  <si>
    <t>Concreto de limpieza (solado)1500psi e=0.05enObra</t>
  </si>
  <si>
    <t>15401</t>
  </si>
  <si>
    <t>Concreto de limpieza (solado)2.000psi e=0.05enObra</t>
  </si>
  <si>
    <t>09021</t>
  </si>
  <si>
    <t>Concreto de limpieza 2000 psi</t>
  </si>
  <si>
    <t>11975</t>
  </si>
  <si>
    <t>12734</t>
  </si>
  <si>
    <t>Concreto de limpieza(solado)2000 psi e=0.05+Mezcla</t>
  </si>
  <si>
    <t>12730</t>
  </si>
  <si>
    <t>Concreto de limpieza(solado)2500 ps e=0.05+Mezclad</t>
  </si>
  <si>
    <t>20853</t>
  </si>
  <si>
    <t>CONCRETO ESTAMPADO (e=0,15)</t>
  </si>
  <si>
    <t>00732</t>
  </si>
  <si>
    <t>CONCRETO ESTRIADO RAMPAS e=0.15m  Sin Refuerzo</t>
  </si>
  <si>
    <t>11459</t>
  </si>
  <si>
    <t>Concreto Lanzado3000psi+Malla Elec.5mm@15 **</t>
  </si>
  <si>
    <t>15105</t>
  </si>
  <si>
    <t>Concreto Lanzado3000psi+Malla Elec.5mm@15 e=10**</t>
  </si>
  <si>
    <t>13547</t>
  </si>
  <si>
    <t>Concreto Lanzado3000psi+Malla Elec.5mm@15 e=15**</t>
  </si>
  <si>
    <t>15654</t>
  </si>
  <si>
    <t>Concreto Lanzado4000psi+dobl-MallaElec8.5mm@15e=15</t>
  </si>
  <si>
    <t>16843</t>
  </si>
  <si>
    <t>Concreto limpieza  F'C 14.5 MPA2.000psi e=0.05CDRC</t>
  </si>
  <si>
    <t>00733</t>
  </si>
  <si>
    <t>CONCRETO SARDINELES 0.15x0.15</t>
  </si>
  <si>
    <t>00777</t>
  </si>
  <si>
    <t>CONCRETO VIGA AMARRE .20X.20 M.CIERRE</t>
  </si>
  <si>
    <t>15482</t>
  </si>
  <si>
    <t>Concreto3.000PSIGF.Premezc-Zarpa(Su+Instal)+Formal</t>
  </si>
  <si>
    <t>15404</t>
  </si>
  <si>
    <t>Concreto3.500PSIGF.Premezc-Zarpa(Su+Instal)+Formal</t>
  </si>
  <si>
    <t>12172</t>
  </si>
  <si>
    <t>ConcretoCanal Hidr.4000psiImperm.sin reforz.+Form.</t>
  </si>
  <si>
    <t>12086</t>
  </si>
  <si>
    <t>ConcretoCanal Hidráulico4000psi sin reforz.Imperm.</t>
  </si>
  <si>
    <t>18212</t>
  </si>
  <si>
    <t>CONDENSADORA REFRIGERANTE VARIABLE  UCON-02 BOMBA</t>
  </si>
  <si>
    <t>17908</t>
  </si>
  <si>
    <t>CONDENSADORA REFRIGERANTE VARIABLE UCON-01 SOLO FR</t>
  </si>
  <si>
    <t>11512</t>
  </si>
  <si>
    <t>Conducto  15cmx25cm lamina cal 22 **</t>
  </si>
  <si>
    <t>11513</t>
  </si>
  <si>
    <t>Conducto  curvo 15cmx25cm lamina cal 22 **</t>
  </si>
  <si>
    <t>10133</t>
  </si>
  <si>
    <t>Conducto para evacuac gas 5"x5" lamina cal 20 **</t>
  </si>
  <si>
    <t>17290</t>
  </si>
  <si>
    <t>CONDUCTO VENTILACIÓN EN LÁMINA C.R CAL 16- CEFE COMETAS  (Suminbistro  e instalación)</t>
  </si>
  <si>
    <t>19157</t>
  </si>
  <si>
    <t>CONDUCTOS VENTILACIÓN EN LÁMINA ACERO GALV CAL 18</t>
  </si>
  <si>
    <t>17286</t>
  </si>
  <si>
    <t>CONDUCTOS VENTILACIÓN EN LÁMINA ACERO GALV CAL 20</t>
  </si>
  <si>
    <t>17283</t>
  </si>
  <si>
    <t>CONDUCTOS VENTILACIÓN EN LÁMINA ACERO GALV CAL 22</t>
  </si>
  <si>
    <t>17234</t>
  </si>
  <si>
    <t>CONDUCTOS VENTILACIÓN EN LÁMINA ACERO GALV CAL 24</t>
  </si>
  <si>
    <t>13372</t>
  </si>
  <si>
    <t>CONECTOR  DE RESINA (EMPALME 500AMP)</t>
  </si>
  <si>
    <t>17120</t>
  </si>
  <si>
    <t>Conector de compresión bimetálico</t>
  </si>
  <si>
    <t>17122</t>
  </si>
  <si>
    <t>17113</t>
  </si>
  <si>
    <t>Conector de compresión en aluminio</t>
  </si>
  <si>
    <t>11129</t>
  </si>
  <si>
    <t>conector en acero d=3/4" l=0.75 60.000 **</t>
  </si>
  <si>
    <t>10984</t>
  </si>
  <si>
    <t>conector en acero d=3/8" l=0.25 60.000 **</t>
  </si>
  <si>
    <t>10985</t>
  </si>
  <si>
    <t>conector en acero d=3/8" l=0.75 60.000 **</t>
  </si>
  <si>
    <t>11105</t>
  </si>
  <si>
    <t>conector en acero d=5/8" l=0.75 60.000 **</t>
  </si>
  <si>
    <t>14385</t>
  </si>
  <si>
    <t>13899</t>
  </si>
  <si>
    <t>Conector pàra Coraza Liquid Tape de 3/4"(+ Transpo</t>
  </si>
  <si>
    <t>18985</t>
  </si>
  <si>
    <t>CONECTOR TIP RESINA LUMINARIAS POSTE CEFE COMETAS</t>
  </si>
  <si>
    <t>17111</t>
  </si>
  <si>
    <t>Conector variable aluminio obo betterman bajante.</t>
  </si>
  <si>
    <t>17114</t>
  </si>
  <si>
    <t>Conector variable bimetálico de obo betterman</t>
  </si>
  <si>
    <t>16827</t>
  </si>
  <si>
    <t>Conector variable en aluminio obo betterman (Al-Al</t>
  </si>
  <si>
    <t>17105</t>
  </si>
  <si>
    <t>Conector variable en aluminio obo betterman punta</t>
  </si>
  <si>
    <t>13538</t>
  </si>
  <si>
    <t>Conectores en acero PRD 60 Psi     **</t>
  </si>
  <si>
    <t>10616</t>
  </si>
  <si>
    <t>Conexion a red A.L L - 10" L=1m **</t>
  </si>
  <si>
    <t>18163</t>
  </si>
  <si>
    <t>Conexión a tierra de TGB CDRC Cometas</t>
  </si>
  <si>
    <t>17867</t>
  </si>
  <si>
    <t>CONEXION ADITAMENTOS DUCHAS</t>
  </si>
  <si>
    <t>18784</t>
  </si>
  <si>
    <t>CONEXIÓN DOMICILIARIA ALL</t>
  </si>
  <si>
    <t>18786</t>
  </si>
  <si>
    <t>CONEXIÓN DOMICILIARIA AR</t>
  </si>
  <si>
    <t>17870</t>
  </si>
  <si>
    <t>CONEXIÓN LAVAMANOS (M.O. CONEXIÓN, NO INCLUYE ELEM</t>
  </si>
  <si>
    <t>17869</t>
  </si>
  <si>
    <t>CONEXIÓN LAVAPLATOS (M.O. CONEXIÓN, NO INCLUYE ELE</t>
  </si>
  <si>
    <t>17871</t>
  </si>
  <si>
    <t>CONEXIÓN LLAVE MANGUERA (M.O. CONEXIÓN LLAVE)</t>
  </si>
  <si>
    <t>17868</t>
  </si>
  <si>
    <t>CONEXION MEZCLADORES DUCHAS (M.O. CONEXIÓN,</t>
  </si>
  <si>
    <t>00447</t>
  </si>
  <si>
    <t>CONEXION TANQUE ELEVADO Galv.</t>
  </si>
  <si>
    <t>00446</t>
  </si>
  <si>
    <t>CONEXION TANQUE ELEVADO PVC</t>
  </si>
  <si>
    <t>12507</t>
  </si>
  <si>
    <t>Confinamiento interior en adoq cada 20 m2</t>
  </si>
  <si>
    <t>12624</t>
  </si>
  <si>
    <t>Conformación  taludes en material local (Manual)**</t>
  </si>
  <si>
    <t>10192</t>
  </si>
  <si>
    <t>Conformación  taludes en material local **</t>
  </si>
  <si>
    <t>10864</t>
  </si>
  <si>
    <t>Conjunto Ruta de la Vida- parque barrio(6 event)**</t>
  </si>
  <si>
    <t>10530</t>
  </si>
  <si>
    <t>Conjunto Ruta de la Vida-Parque de Barrio (4 ev)**</t>
  </si>
  <si>
    <t>10557</t>
  </si>
  <si>
    <t>Conjunto Ruta de la Vida-Parque Zonal (15 event)**</t>
  </si>
  <si>
    <t>15452</t>
  </si>
  <si>
    <t>ConjuntoRuta de la Vida-parq barrio(6 event)+Señal</t>
  </si>
  <si>
    <t>18842</t>
  </si>
  <si>
    <t>CONSOLA DE CONTROL DE ILUMINACIÓN TEATRO</t>
  </si>
  <si>
    <t>18473</t>
  </si>
  <si>
    <t>Consola Peavy FX-2 24</t>
  </si>
  <si>
    <t>12177</t>
  </si>
  <si>
    <t>Construccion cancha baloncesto barrio **</t>
  </si>
  <si>
    <t>12176</t>
  </si>
  <si>
    <t>Construccion cancha de futbol+filtro barrio **</t>
  </si>
  <si>
    <t>13740</t>
  </si>
  <si>
    <t>CONSTRUCCIÓN CARCAMO DEBAJO Y VOMITORIOS</t>
  </si>
  <si>
    <t>15879</t>
  </si>
  <si>
    <t>Contactor 100044618 3RT 1025 - Retiro+sumi. e inst.</t>
  </si>
  <si>
    <t>15881</t>
  </si>
  <si>
    <t xml:space="preserve">CONTACTOR 100044618 3RT 1025-1AN2 - Sumin.i. e inst. </t>
  </si>
  <si>
    <t>10443</t>
  </si>
  <si>
    <t>Contened.Raices arboles (1.30x1.30 int) h=1.57 **</t>
  </si>
  <si>
    <t>13 Manejo ambiental</t>
  </si>
  <si>
    <t>10444</t>
  </si>
  <si>
    <t>Contened.Raices arboles (1.30x1.50 int) h=1.57 **</t>
  </si>
  <si>
    <t>11482</t>
  </si>
  <si>
    <t>Contened.Raices arboles (1.70x1.70 int) h=1.57 **</t>
  </si>
  <si>
    <t>13016</t>
  </si>
  <si>
    <t>Contenedor Raìces mamposterìa 1.2*1.2 h=1.57 **</t>
  </si>
  <si>
    <t>10308</t>
  </si>
  <si>
    <t>Contenedor Raìces mamposterìa 1.5*1.5 h=0.6 **</t>
  </si>
  <si>
    <t>10249</t>
  </si>
  <si>
    <t>Contenedor Raìces mamposterìa 1.5*1.5 h=1.57 **</t>
  </si>
  <si>
    <t>10201</t>
  </si>
  <si>
    <t>Contenedor Raìces mamposterìa 1.5*1.5 h=1.75 **</t>
  </si>
  <si>
    <t>10202</t>
  </si>
  <si>
    <t>Contenedor Raìces mamposterìa 2.5*2.5 h=1.75  **</t>
  </si>
  <si>
    <t>16737</t>
  </si>
  <si>
    <t>Contenedor Raìces mamposterìa Arbol (1.80x1.80 int)H=1.57m</t>
  </si>
  <si>
    <t>14635</t>
  </si>
  <si>
    <t>CONTRAHUELLA EN LAMINA (SUM + INST)</t>
  </si>
  <si>
    <t>14802</t>
  </si>
  <si>
    <t>CONTRAHUELLA EN LAMINA(DESM+SUM+INST)</t>
  </si>
  <si>
    <t>13754</t>
  </si>
  <si>
    <t>Control A lumbradoPublic.(S/Diagr Unif) Sum+Instal</t>
  </si>
  <si>
    <t>17412</t>
  </si>
  <si>
    <t>CONTROL ALÁMBRICO TEMPERATURA SUM E INST</t>
  </si>
  <si>
    <t>11307</t>
  </si>
  <si>
    <t>Control de Roedores(2 Servicios C/15Días)**</t>
  </si>
  <si>
    <t>18165</t>
  </si>
  <si>
    <t>CONTROL HORARIO PARA EQUIPOS DE VENTILACIÓN - CEFE COMETAS</t>
  </si>
  <si>
    <t>14384</t>
  </si>
  <si>
    <t>CONTROL Y MANEJO DE AGUAS EN EXCAVACIONES</t>
  </si>
  <si>
    <t>12714</t>
  </si>
  <si>
    <t>CONTROL Y MANEJO DE TRAFICO**</t>
  </si>
  <si>
    <t>17777</t>
  </si>
  <si>
    <t>Controlador + Lector HID (Prox) 125kHz (SUMI INST)</t>
  </si>
  <si>
    <t>17755</t>
  </si>
  <si>
    <t>Controlador Biometrico + Lector HID  (SUMI INST)</t>
  </si>
  <si>
    <t>18973</t>
  </si>
  <si>
    <t>Controlador de acceso de dos lectoras CDRC Cometas</t>
  </si>
  <si>
    <t>12494</t>
  </si>
  <si>
    <t>Controlador Electrón.SistemaRiego Automat.(Sum+Ins</t>
  </si>
  <si>
    <t>17761</t>
  </si>
  <si>
    <t>Controlador para domos PTZ HDCVI IP (SUMI INST)</t>
  </si>
  <si>
    <t>17737</t>
  </si>
  <si>
    <t>Controlador PVA-4CR12 (SUMI INST)</t>
  </si>
  <si>
    <t>17282</t>
  </si>
  <si>
    <t>COPA  6 x 4"</t>
  </si>
  <si>
    <t>16369</t>
  </si>
  <si>
    <t>COPA CONCENTRICA 3x2" (sum+inst).</t>
  </si>
  <si>
    <t>16402</t>
  </si>
  <si>
    <t>COPA CONCENTRICA 4x2" (sum+inst).</t>
  </si>
  <si>
    <t>17886</t>
  </si>
  <si>
    <t>COPA EXCENT 2 x 1 1/2"</t>
  </si>
  <si>
    <t>17280</t>
  </si>
  <si>
    <t>COPA EXCENT 6 x 4"</t>
  </si>
  <si>
    <t>16370</t>
  </si>
  <si>
    <t>COPA EXCENTRICA 3x2" (sum+inst).</t>
  </si>
  <si>
    <t>18646</t>
  </si>
  <si>
    <t>Copa excentrica 8x6"</t>
  </si>
  <si>
    <t>12568</t>
  </si>
  <si>
    <t>Coraza de 1" (suministro, transporte e instalación</t>
  </si>
  <si>
    <t>13818</t>
  </si>
  <si>
    <t>Coraza de 3/4" (Acce, transp e instalac)Gran Altur</t>
  </si>
  <si>
    <t>13817</t>
  </si>
  <si>
    <t>Coraza de 3/4" (Accesorios, transporte e instalac)</t>
  </si>
  <si>
    <t>13898</t>
  </si>
  <si>
    <t>Coraza Liquid  Tape de 3/4" (transporte).</t>
  </si>
  <si>
    <t>17509</t>
  </si>
  <si>
    <t>Cordel para competencia 25m incl tensor+amortigu</t>
  </si>
  <si>
    <t>17503</t>
  </si>
  <si>
    <t>Cordel para competencia 50m incl tensor+amortigu</t>
  </si>
  <si>
    <t>19155</t>
  </si>
  <si>
    <t>CordelCompetencia25mCRDC-CometasSUM+INST</t>
  </si>
  <si>
    <t>13659</t>
  </si>
  <si>
    <t>CORDON DE SOLDADURA 6013 (L=25 cm)</t>
  </si>
  <si>
    <t>15178</t>
  </si>
  <si>
    <t>CORDON SOLDADURA 6010 (L=2 1/2" garg3/16" normal**</t>
  </si>
  <si>
    <t>13871</t>
  </si>
  <si>
    <t>CORDON SOLDADURA 6010 (L=2 cm garg1/4" normal**</t>
  </si>
  <si>
    <t>13872</t>
  </si>
  <si>
    <t>CORDON SOLDADURA 6010 (L=2 cm garg1/4"sobrcabeza**</t>
  </si>
  <si>
    <t>00233</t>
  </si>
  <si>
    <t>CORNISA YESO MEDIA CAÑA ATENAS</t>
  </si>
  <si>
    <t>00248</t>
  </si>
  <si>
    <t>CORNISA YESO PECHO DE PALOMA</t>
  </si>
  <si>
    <t>11745</t>
  </si>
  <si>
    <t>CORTACIRCUIT.MONOPOLAR.TERM.AUT.10KA240V20A.*</t>
  </si>
  <si>
    <t>11744</t>
  </si>
  <si>
    <t>CORTACIRCUIT.TRIPOL.TERM.AUT.10KA240V20A.Echufab**</t>
  </si>
  <si>
    <t>11743</t>
  </si>
  <si>
    <t>CORTACIRCUIT.TRIPOL.TERM.AUT.10KA240V30A.Echufab**</t>
  </si>
  <si>
    <t>11742</t>
  </si>
  <si>
    <t>CORTACIRCUIT.TRIPOL.TERM.AUT.25KA240V40A.INDUST**</t>
  </si>
  <si>
    <t>11741</t>
  </si>
  <si>
    <t>CORTACIRCUIT.TRIPOL.TERM.AUT.25KA240V50A.INDUST**</t>
  </si>
  <si>
    <t>11740</t>
  </si>
  <si>
    <t>CORTACIRCUIT.TRIPOL.TERM.AUT.25KA240V80A.INDUST**</t>
  </si>
  <si>
    <t>11747</t>
  </si>
  <si>
    <t>Cortasol Aerobrise 100 (Separ.175mm) en Aluzin**</t>
  </si>
  <si>
    <t>18740</t>
  </si>
  <si>
    <t>Cortasol Aerobrise 100(Separ.175mm) en Aluzin CDRC</t>
  </si>
  <si>
    <t>ENCHAPES MUROS</t>
  </si>
  <si>
    <t>11749</t>
  </si>
  <si>
    <t>Cortasol Celoscreen PanelLiso(Separ120mm)Aluzinc</t>
  </si>
  <si>
    <t>11848</t>
  </si>
  <si>
    <t>CortasolCeloscreen+RevestimiScreenPanelBMX2aEtapa</t>
  </si>
  <si>
    <t>16556</t>
  </si>
  <si>
    <t>Cortassol Termobraise -150 + Estructura (Sum+inst</t>
  </si>
  <si>
    <t>16457</t>
  </si>
  <si>
    <t>Corte 4" Desague Piscina a Cárcamo Existente</t>
  </si>
  <si>
    <t>12483</t>
  </si>
  <si>
    <t>CORTE CAMPO DE POLO (COUNTRY = 46100m2) **</t>
  </si>
  <si>
    <t>16225</t>
  </si>
  <si>
    <t>CORTE CESPED CANCHAS FUTBOL</t>
  </si>
  <si>
    <t>12515</t>
  </si>
  <si>
    <t>CORTE CESPED CANCHAS FUTBOL PROFESIONAL **</t>
  </si>
  <si>
    <t>12514</t>
  </si>
  <si>
    <t>CORTE CESPED CANCHAS MINIFUTBOL **</t>
  </si>
  <si>
    <t>12510</t>
  </si>
  <si>
    <t>CORTE CESPED PISTA L. ESTADIO ATLETISMO UDS **</t>
  </si>
  <si>
    <t>13416</t>
  </si>
  <si>
    <t>Corte con pulidora en tubería metálica</t>
  </si>
  <si>
    <t>13289</t>
  </si>
  <si>
    <t>Corte Concreto Dilatac.cortadora(e=6-10cm)</t>
  </si>
  <si>
    <t>11439</t>
  </si>
  <si>
    <t>Corte ConcretoReforz.con Cortadora de Pav(6-10cm)</t>
  </si>
  <si>
    <t>20859</t>
  </si>
  <si>
    <t>CORTE DE CÉSPED NATURAL PARA CAMPOS DEPORTIVOS, INCLUYE RETIRO, TRANSPORTE Y DISPOSICIÓN FINAL EN SI</t>
  </si>
  <si>
    <t>INSUMOS GRAMA NATURAL</t>
  </si>
  <si>
    <t>14401</t>
  </si>
  <si>
    <t>Corte de Muro en ladrillo toleteCon Pulidora+retir</t>
  </si>
  <si>
    <t>10623</t>
  </si>
  <si>
    <t>Corte dilataciones en asfalto   **</t>
  </si>
  <si>
    <t>10127</t>
  </si>
  <si>
    <t>Corte dilataciones en concreto Con Pulidora   **</t>
  </si>
  <si>
    <t>15114</t>
  </si>
  <si>
    <t>Corte dilataciones en mortero pega mampost   **</t>
  </si>
  <si>
    <t>11534</t>
  </si>
  <si>
    <t>Corte en asfalto con cortadora disco 14" **</t>
  </si>
  <si>
    <t>11017</t>
  </si>
  <si>
    <t>CORTE GRAMA SINT. PARA DESMONTE</t>
  </si>
  <si>
    <t>11438</t>
  </si>
  <si>
    <t>Corte horizont en concreto con Pulidora e=20cm**</t>
  </si>
  <si>
    <t>10683</t>
  </si>
  <si>
    <t>Corte horizont en concreto con pulidora e=2cm**</t>
  </si>
  <si>
    <t>12806</t>
  </si>
  <si>
    <t>Corte horizont en concreto con pulidora e=8cm**</t>
  </si>
  <si>
    <t>13868</t>
  </si>
  <si>
    <t>Corte horizontal en concreto con Pulidora e=10cm*</t>
  </si>
  <si>
    <t>11187</t>
  </si>
  <si>
    <t>Corte nucleos (costo por cm2 de area cortada)  **</t>
  </si>
  <si>
    <t>12236</t>
  </si>
  <si>
    <t>Corte Sobre granito y Conc.concortadora (1x0.30m)</t>
  </si>
  <si>
    <t>11440</t>
  </si>
  <si>
    <t>Corte vertical en concreto con cortadora e=20cm**</t>
  </si>
  <si>
    <t>15173</t>
  </si>
  <si>
    <t>Corte vertical en mamposteria con cortadora e=1cm</t>
  </si>
  <si>
    <t>11589</t>
  </si>
  <si>
    <t>Corte vertical en mamposteria con cortadora e=20cm</t>
  </si>
  <si>
    <t>12142</t>
  </si>
  <si>
    <t>Corte y cicatrización de Raices Arbol &gt; a 20M**</t>
  </si>
  <si>
    <t>12141</t>
  </si>
  <si>
    <t>Corte y cicatrización de Raices Arbol 10 a 20M**</t>
  </si>
  <si>
    <t>11309</t>
  </si>
  <si>
    <t>Corte y cicatrización de Raices Arbol 5 a 10M**</t>
  </si>
  <si>
    <t>010597</t>
  </si>
  <si>
    <t>Corte y retiro de vegetación caída contigua a la huella ( DE 0.5 A 2 M2) - Pico de Águla</t>
  </si>
  <si>
    <t>13334</t>
  </si>
  <si>
    <t>CORTE,DEMOLIC.GRANITO + GRANITO MARMOL NUEVO PULID</t>
  </si>
  <si>
    <t>11120</t>
  </si>
  <si>
    <t>Corte+EmboquilladoSelloJuntaSikaflex+ sikarod 10mm</t>
  </si>
  <si>
    <t>17275</t>
  </si>
  <si>
    <t>COUPLING ACERO RANURADO FLEXIBLE 2"</t>
  </si>
  <si>
    <t>16366</t>
  </si>
  <si>
    <t>COUPLING ACERO RANURADO FLEXIBLE 3"</t>
  </si>
  <si>
    <t>17207</t>
  </si>
  <si>
    <t>COUPLING ACERO RANURADO FLEXIBLE 6"</t>
  </si>
  <si>
    <t>17204</t>
  </si>
  <si>
    <t>COUPLING ACERO RANURADO REGIDO 1 ¼"</t>
  </si>
  <si>
    <t>16332</t>
  </si>
  <si>
    <t>COUPLING ACERO RANURADO RIGIDO 1 1/2" (sum+inst)</t>
  </si>
  <si>
    <t>16364</t>
  </si>
  <si>
    <t>COUPLING ACERO RANURADO RIGIDO 1" (sum+inst)</t>
  </si>
  <si>
    <t>16334</t>
  </si>
  <si>
    <t>COUPLING ACERO RANURADO RIGIDO 2 ½" (sum+inst)</t>
  </si>
  <si>
    <t>16333</t>
  </si>
  <si>
    <t>COUPLING ACERO RANURADO RIGIDO 2" (sum+inst)</t>
  </si>
  <si>
    <t>16298</t>
  </si>
  <si>
    <t>COUPLING ACERO RANURADO RIGIDO 3"</t>
  </si>
  <si>
    <t>16296</t>
  </si>
  <si>
    <t>COUPLING ACERO RANURADO RIGIDO 4"</t>
  </si>
  <si>
    <t>16335</t>
  </si>
  <si>
    <t>COUPLING ACERO RANURADO RIGIDO 4" (sum+inst)</t>
  </si>
  <si>
    <t>16293</t>
  </si>
  <si>
    <t>COUPLING ACERO RANURADO RIGIDO 6"  (sum+inst)</t>
  </si>
  <si>
    <t>16303</t>
  </si>
  <si>
    <t>17206</t>
  </si>
  <si>
    <t>COUPLING ACERO RANURADO RIGIDO 8"</t>
  </si>
  <si>
    <t>16991</t>
  </si>
  <si>
    <t>COUPLING HIERRO FUNDIDO NH 1 2"</t>
  </si>
  <si>
    <t>17013</t>
  </si>
  <si>
    <t>COUPLING HIERRO FUNDIDO NH 1 3"</t>
  </si>
  <si>
    <t>17023</t>
  </si>
  <si>
    <t>COUPLING HIERRO FUNDIDO NH 1 4"</t>
  </si>
  <si>
    <t>00139</t>
  </si>
  <si>
    <t>CREMALLERAS FACH.PRENSAD STAFE</t>
  </si>
  <si>
    <t>20671</t>
  </si>
  <si>
    <t>CRUCE DE VIA POR MEDIO DE PERFORACION DIRIGIDA CON TOPO O MISIL PARA ACOMETIDA ELECTRICA 4X6"</t>
  </si>
  <si>
    <t>16694</t>
  </si>
  <si>
    <t>Cruceta de 2.40m con abrazadera para 4 reflectores</t>
  </si>
  <si>
    <t>12183</t>
  </si>
  <si>
    <t>CUADRILLA  ALBAÑILERIA  ACABADOS 0:2 + PREST.**</t>
  </si>
  <si>
    <t>JRN</t>
  </si>
  <si>
    <t>010610</t>
  </si>
  <si>
    <t>CUADRILLA  ALBAÑILERIA  ACABADOS 1: 1: 1 + PREST.*</t>
  </si>
  <si>
    <t>12516</t>
  </si>
  <si>
    <t>CUADRILLA  ALBAÑILERIA  ACABADOS 1: 1: 4 + PREST.*</t>
  </si>
  <si>
    <t>11936</t>
  </si>
  <si>
    <t>CUADRILLA  ALBAÑILERIA  ACABADOS 1:1 + PREST.**</t>
  </si>
  <si>
    <t>00234</t>
  </si>
  <si>
    <t>CUADRILLA  ALBAÑILERIA  ACABADOS 1:1 SIN/PREST.</t>
  </si>
  <si>
    <t>01041</t>
  </si>
  <si>
    <t>CUADRILLA  ALBAÑILERIA  ACABADOS 1:1 SIN/PREST.  H</t>
  </si>
  <si>
    <t>HR</t>
  </si>
  <si>
    <t>11937</t>
  </si>
  <si>
    <t>CUADRILLA  ALBAÑILERIA  ACABADOS 1:1+PREST. HR**</t>
  </si>
  <si>
    <t>13074</t>
  </si>
  <si>
    <t>CUADRILLA  ALBAÑILERIA  ACABADOS 1:2 + PREST.**</t>
  </si>
  <si>
    <t>13083</t>
  </si>
  <si>
    <t>CUADRILLA  ALBAÑILERIA  ACABADOS 1:3 + PREST.**</t>
  </si>
  <si>
    <t>13018</t>
  </si>
  <si>
    <t>CUADRILLA  ALBAÑILERIA  ACABADOS 1:4+ PREST.**</t>
  </si>
  <si>
    <t>14418</t>
  </si>
  <si>
    <t>CUADRILLA  ALBAÑILERIA  ACABADOS 2:2 + PREST.**</t>
  </si>
  <si>
    <t>13462</t>
  </si>
  <si>
    <t>CUADRILLA  ALBAÑILERIA  ACABADOS 2:4 + PREST.**</t>
  </si>
  <si>
    <t>13535</t>
  </si>
  <si>
    <t>CUADRILLA  ALBAÑILERIA  GENERAL 0:1 + PREST.**</t>
  </si>
  <si>
    <t>12926</t>
  </si>
  <si>
    <t>CUADRILLA  ALBAÑILERIA  GENERAL 0:2 + PREST.**</t>
  </si>
  <si>
    <t>15363</t>
  </si>
  <si>
    <t>CUADRILLA  ALBAÑILERIA  GENERAL 0:3 + PREST.**</t>
  </si>
  <si>
    <t>13477</t>
  </si>
  <si>
    <t>CUADRILLA  ALBAÑILERIA  GENERAL 0:4 + PREST.**</t>
  </si>
  <si>
    <t>15102</t>
  </si>
  <si>
    <t>CUADRILLA  ALBAÑILERIA  GENERAL 0:6 + PREST.**</t>
  </si>
  <si>
    <t>14556</t>
  </si>
  <si>
    <t>CUADRILLA  ALBAÑILERIA  GENERAL 1: 1: 2 +PREST.**</t>
  </si>
  <si>
    <t>11938</t>
  </si>
  <si>
    <t>CUADRILLA  ALBAÑILERIA  GENERAL 1:1 +PREST.**</t>
  </si>
  <si>
    <t>16647</t>
  </si>
  <si>
    <t>CUADRILLA  ALBAÑILERIA  GENERAL 1:1 +PRESTnocturno</t>
  </si>
  <si>
    <t>00235</t>
  </si>
  <si>
    <t>CUADRILLA  ALBAÑILERIA  GENERAL 1:1 SIN/PREST.</t>
  </si>
  <si>
    <t>14014</t>
  </si>
  <si>
    <t>CUADRILLA  ALBAÑILERIA  GENERAL 1:10 +PREST.**</t>
  </si>
  <si>
    <t>11953</t>
  </si>
  <si>
    <t>CUADRILLA  ALBAÑILERIA  GENERAL 1:2 +PREST.**</t>
  </si>
  <si>
    <t>13297</t>
  </si>
  <si>
    <t>11954</t>
  </si>
  <si>
    <t>CUADRILLA  ALBAÑILERIA  GENERAL 1:3 +PREST.**</t>
  </si>
  <si>
    <t>12385</t>
  </si>
  <si>
    <t>CUADRILLA  ALBAÑILERIA  GENERAL 1:4 +PREST.**</t>
  </si>
  <si>
    <t>12102</t>
  </si>
  <si>
    <t>CUADRILLA  ALBAÑILERIA  GENERAL 1:6 +PREST.**</t>
  </si>
  <si>
    <t>12325</t>
  </si>
  <si>
    <t>CUADRILLA  ALBAÑILERIA  GENERAL 1:8 +PREST.**</t>
  </si>
  <si>
    <t>14411</t>
  </si>
  <si>
    <t>CUADRILLA  ALBAÑILERIA  GENERAL 2:2 +PREST.**</t>
  </si>
  <si>
    <t>19360</t>
  </si>
  <si>
    <t>CUADRILLA  ALBAÑILERIA  GENERAL 2:3 +PREST.**</t>
  </si>
  <si>
    <t>14013</t>
  </si>
  <si>
    <t>CUADRILLA  ALBAÑILERIA  GENERAL 3:12 +PREST.**</t>
  </si>
  <si>
    <t>13858</t>
  </si>
  <si>
    <t>CUADRILLA  ALBAÑILERIA  GENERAL 6:6 +PREST.**</t>
  </si>
  <si>
    <t>14599</t>
  </si>
  <si>
    <t>CUADRILLA  CARPINT. METAL. TALL 1:2:4+PREST.**</t>
  </si>
  <si>
    <t>12433</t>
  </si>
  <si>
    <t>CUADRILLA  CARPINTERIA EN OBRA 0:2+PREST.**</t>
  </si>
  <si>
    <t>00456</t>
  </si>
  <si>
    <t>CUADRILLA  CARPINTERIA EN OBRA 1:1 SIN/PREST.</t>
  </si>
  <si>
    <t>11939</t>
  </si>
  <si>
    <t>CUADRILLA  CARPINTERIA EN OBRA 1:1+PREST.**</t>
  </si>
  <si>
    <t>12409</t>
  </si>
  <si>
    <t>CUADRILLA  CARPINTERIA EN OBRA 1:2+PREST.**</t>
  </si>
  <si>
    <t>15956</t>
  </si>
  <si>
    <t>CUADRILLA  CARPINTERIA EN OBRA 1:4+PREST.**</t>
  </si>
  <si>
    <t>14061</t>
  </si>
  <si>
    <t>CUADRILLA  CARPINTERIA EN OBRA 1:5+PREST.**</t>
  </si>
  <si>
    <t>13761</t>
  </si>
  <si>
    <t>CUADRILLA  CARPINTERIA EN OBRA 2:2+PREST.**</t>
  </si>
  <si>
    <t>15952</t>
  </si>
  <si>
    <t>CUADRILLA  CARPINTERIA EN OBRA 2:3+PREST.**</t>
  </si>
  <si>
    <t>14537</t>
  </si>
  <si>
    <t>CUADRILLA  CARPINTERIA MADERA TALL 1:1 + PREST.</t>
  </si>
  <si>
    <t>16610</t>
  </si>
  <si>
    <t>CUADRILLA  CARPINTERIA METALICA EN OBRA 1:1+PREST.</t>
  </si>
  <si>
    <t>16023</t>
  </si>
  <si>
    <t>CUADRILLA  CARPINTERIA METALICA EN OBRA 1:2+PREST.</t>
  </si>
  <si>
    <t>12411</t>
  </si>
  <si>
    <t>CUADRILLA  CARPINTERIA METALICA TALL 0:2 + PREST.</t>
  </si>
  <si>
    <t>00649</t>
  </si>
  <si>
    <t>CUADRILLA  CARPINTERIA METALICA TALL 1:1 SIN/PREST</t>
  </si>
  <si>
    <t>11927</t>
  </si>
  <si>
    <t>CUADRILLA  CARPINTERIA METALICA TALL 1:2 + PREST.</t>
  </si>
  <si>
    <t>11948</t>
  </si>
  <si>
    <t>CUADRILLA  CARPINTERIA METALICA TALL 1:3+PREST.**</t>
  </si>
  <si>
    <t>12358</t>
  </si>
  <si>
    <t>CUADRILLA  CARPINTERIA METALICA TALL 1:4+PREST.**</t>
  </si>
  <si>
    <t>13054</t>
  </si>
  <si>
    <t>CUADRILLA  CARPINTERIA METALICA TALL 1:6+PREST.**</t>
  </si>
  <si>
    <t>11028</t>
  </si>
  <si>
    <t>CUADRILLA  CARPINTERIA METALICA TALL 1:8+PREST.**</t>
  </si>
  <si>
    <t>13836</t>
  </si>
  <si>
    <t>CUADRILLA  CARPINTERIA METALICA TALL 2:2+PREST.**</t>
  </si>
  <si>
    <t>12548</t>
  </si>
  <si>
    <t>CUADRILLA  CARPINTERIA METALICA TALL1:1 + PREST.</t>
  </si>
  <si>
    <t>14922</t>
  </si>
  <si>
    <t>CUADRILLA  INST. ELECTRICAS 1:0 +PREST**</t>
  </si>
  <si>
    <t>11941</t>
  </si>
  <si>
    <t>CUADRILLA  INST. ELECTRICAS 1:1 +PREST**</t>
  </si>
  <si>
    <t>00516</t>
  </si>
  <si>
    <t>CUADRILLA  INST. ELECTRICAS 1:1 SIN/PREST</t>
  </si>
  <si>
    <t>12772</t>
  </si>
  <si>
    <t>CUADRILLA  INST. ELECTRICAS 1:2 +PREST**</t>
  </si>
  <si>
    <t>12393</t>
  </si>
  <si>
    <t>CUADRILLA  INST. ELECTRICAS 1:3 +PREST**</t>
  </si>
  <si>
    <t>12363</t>
  </si>
  <si>
    <t>CUADRILLA  INST. ELECTRICAS 1:4 +PREST**</t>
  </si>
  <si>
    <t>12364</t>
  </si>
  <si>
    <t>CUADRILLA  INST. ELECTRICAS 1:5 +PREST**</t>
  </si>
  <si>
    <t>12428</t>
  </si>
  <si>
    <t>CUADRILLA  INST. ELECTRICAS 1:6 +PREST**</t>
  </si>
  <si>
    <t>13896</t>
  </si>
  <si>
    <t>CUADRILLA  INST. ELECTRICAS 2:0 +PREST**</t>
  </si>
  <si>
    <t>14120</t>
  </si>
  <si>
    <t>CUADRILLA  INST. ELECTRICAS 2:1 +PREST**</t>
  </si>
  <si>
    <t>18613</t>
  </si>
  <si>
    <t>CUADRILLA  INST. ELECTRICAS 2:2 +PREST**</t>
  </si>
  <si>
    <t>16643</t>
  </si>
  <si>
    <t>CUADRILLA  INST. HIDRAULICA  1:1+PREST. **</t>
  </si>
  <si>
    <t>17192</t>
  </si>
  <si>
    <t>CUADRILLA  INST. MECANICAS 1:2 +PREST**</t>
  </si>
  <si>
    <t>10130</t>
  </si>
  <si>
    <t>CUADRILLA  INST. SANITAR/HIDRAULICAS 1:5+PREST. **</t>
  </si>
  <si>
    <t>00517</t>
  </si>
  <si>
    <t>CUADRILLA  INST. SANITARIAS 1:1 SIN/PREST.</t>
  </si>
  <si>
    <t>11942</t>
  </si>
  <si>
    <t>CUADRILLA  INST. SANITARIAS 1:1+PREST. **</t>
  </si>
  <si>
    <t>12759</t>
  </si>
  <si>
    <t>CUADRILLA  INST. SANITARIAS 1:2+PREST. **</t>
  </si>
  <si>
    <t>13802</t>
  </si>
  <si>
    <t>CUADRILLA  INST. SANITARIAS 1:3+PREST. **</t>
  </si>
  <si>
    <t>12360</t>
  </si>
  <si>
    <t>CUADRILLA  INST. SANITARIAS 1:8+PREST. **</t>
  </si>
  <si>
    <t>16088</t>
  </si>
  <si>
    <t>CUADRILLA  MNTO. ELECTROMECANICO 1:1 + PREST.</t>
  </si>
  <si>
    <t>IDRD</t>
  </si>
  <si>
    <t>010572</t>
  </si>
  <si>
    <t>CUADRILLA  MNTO. ELECTROMECANICO 1:2+ PREST.</t>
  </si>
  <si>
    <t>11095</t>
  </si>
  <si>
    <t>CUADRILLA  MNTO. ELECTROMECANICO 1:3 + PREST.</t>
  </si>
  <si>
    <t>010586</t>
  </si>
  <si>
    <t>CUADRILLA  PINTURA 1:0 +PREST. **</t>
  </si>
  <si>
    <t>11943</t>
  </si>
  <si>
    <t>CUADRILLA  PINTURA 1:1 +PREST. **</t>
  </si>
  <si>
    <t>00518</t>
  </si>
  <si>
    <t>CUADRILLA  PINTURA 1:1 SIN/PREST.</t>
  </si>
  <si>
    <t>12533</t>
  </si>
  <si>
    <t>CUADRILLA  PINTURA 1:2 +PREST. **</t>
  </si>
  <si>
    <t>13020</t>
  </si>
  <si>
    <t>13847</t>
  </si>
  <si>
    <t>CUADRILLA  PINTURA 1:3 +PREST. **</t>
  </si>
  <si>
    <t>14124</t>
  </si>
  <si>
    <t>CUADRILLA  PINTURA 1:5 +PREST. **</t>
  </si>
  <si>
    <t>14123</t>
  </si>
  <si>
    <t>CUADRILLA  PINTURA 1:6 +PREST. **</t>
  </si>
  <si>
    <t>16656</t>
  </si>
  <si>
    <t>CUADRILLA CARPINTERIA MADERA 1:1+PREST.**</t>
  </si>
  <si>
    <t>15810</t>
  </si>
  <si>
    <t>CUADRILLA CARPINTERIA METALICA 1:1+PRESTSolda+ayud</t>
  </si>
  <si>
    <t>11940</t>
  </si>
  <si>
    <t>CUADRILLA CARPINTERIA METALICA TALL.1:1+PREST.**</t>
  </si>
  <si>
    <t>15714</t>
  </si>
  <si>
    <t>CUADRILLA DE JARDINERIA 0:2 + PREST</t>
  </si>
  <si>
    <t>15682</t>
  </si>
  <si>
    <t>CUADRILLA DE JARDINERIA 1:1 + PREST</t>
  </si>
  <si>
    <t>17482</t>
  </si>
  <si>
    <t>CUADRILLA INST. ESPECIALES PISCINAS 1:1+PREST**</t>
  </si>
  <si>
    <t>17486</t>
  </si>
  <si>
    <t>CUADRILLA INST. ESPECIALES PISCINAS 1:2+PREST**</t>
  </si>
  <si>
    <t>17547</t>
  </si>
  <si>
    <t>CUADRILLA INST. ESPECIALES PISCINAS 1:3+PREST**</t>
  </si>
  <si>
    <t>17548</t>
  </si>
  <si>
    <t>CUADRILLA INST. ESPECIALES PISCINAS 1:4+PREST**</t>
  </si>
  <si>
    <t>17459</t>
  </si>
  <si>
    <t>CUADRILLA PROGRAMACION Y PUESTA EN MARCHA 2:2 +PRE</t>
  </si>
  <si>
    <t>15142</t>
  </si>
  <si>
    <t>CUADRILLA TRABAJOS ALTURA PERF.1:1+PREST.**</t>
  </si>
  <si>
    <t>03038</t>
  </si>
  <si>
    <t>CUARTO DE CONTROL</t>
  </si>
  <si>
    <t>18619</t>
  </si>
  <si>
    <t>Cub.Sand.333cAluzilis.poliur.30MMpint2Cara(Sum+Ins</t>
  </si>
  <si>
    <t>18685</t>
  </si>
  <si>
    <t>Cub.Sand.333cAluzilis.poliur.30MMpint2Cara+Remates</t>
  </si>
  <si>
    <t>17913</t>
  </si>
  <si>
    <t>Cubierta DobleTejaTraslucidaInyecPoliuretanoS/espe</t>
  </si>
  <si>
    <t>16168</t>
  </si>
  <si>
    <t>Cubierta en Canaleta 90 - 7.50 ml (Sum+Inst)</t>
  </si>
  <si>
    <t>13367</t>
  </si>
  <si>
    <t>Cubierta en Canaleta 90 - 9,00 ml (Sum+Inst)</t>
  </si>
  <si>
    <t>10161</t>
  </si>
  <si>
    <t>Cubierta en lamina galvanizada cal 16 **</t>
  </si>
  <si>
    <t>14407</t>
  </si>
  <si>
    <t>Cubierta en teja Ajota policarbonato (instalacion)</t>
  </si>
  <si>
    <t>10889</t>
  </si>
  <si>
    <t>Cubierta en teja Ajota policarbonato*Sum+instalac)</t>
  </si>
  <si>
    <t>14567</t>
  </si>
  <si>
    <t>Cubierta en teja Ajota Trapezoidal traslucida</t>
  </si>
  <si>
    <t>10693</t>
  </si>
  <si>
    <t>Cubierta en teja Ajover termo acustica  **</t>
  </si>
  <si>
    <t>11008</t>
  </si>
  <si>
    <t>Cubierta en teja Arizona termo acustica **</t>
  </si>
  <si>
    <t>14386</t>
  </si>
  <si>
    <t>Cubierta lamina arquit. Acesco TZA73*366-30 (inst)</t>
  </si>
  <si>
    <t>14406</t>
  </si>
  <si>
    <t>Cubierta lamina arquitect  TZA73*366-30 (Instalación)</t>
  </si>
  <si>
    <t>10174</t>
  </si>
  <si>
    <t>Cubierta lamina arquitect  TZA73*366-30 (Sum + Inst) **</t>
  </si>
  <si>
    <t>14561</t>
  </si>
  <si>
    <t>Cubierta lamina arquitect Acesco TZA73*305-30</t>
  </si>
  <si>
    <t>10173</t>
  </si>
  <si>
    <t>Cubierta lamina arquitect Acesco TZA73*305-30 colo</t>
  </si>
  <si>
    <t>11771</t>
  </si>
  <si>
    <t>Cubierta Policarb.Alveolar Arkopal Cal.10mm+Conet.</t>
  </si>
  <si>
    <t>13202</t>
  </si>
  <si>
    <t>Cubierta Policarbonato  AlveolarCal.8mm+Conet.+Perfil</t>
  </si>
  <si>
    <t>15775</t>
  </si>
  <si>
    <t>Cubierta Sandwich Aluzinc Cal 26 ref 525c (Sum+Ins</t>
  </si>
  <si>
    <t>11350</t>
  </si>
  <si>
    <t>Cubierta Sandwich Deck 333C-**</t>
  </si>
  <si>
    <t>11750</t>
  </si>
  <si>
    <t>Cubierta Sandwich Deck 333C-Band.lisa.Alum.Pintada</t>
  </si>
  <si>
    <t>15016</t>
  </si>
  <si>
    <t>Cubierta SandwichAluzincCal 26+poliuretano(Sum+Ins</t>
  </si>
  <si>
    <t>11753</t>
  </si>
  <si>
    <t>Cubierta Sencilla Deck 333C-.Alum.Pint.Dos Caras**</t>
  </si>
  <si>
    <t>17911</t>
  </si>
  <si>
    <t>Cubierta Teja SanducheAcero Galv.Cal.26+lana roca</t>
  </si>
  <si>
    <t>11009</t>
  </si>
  <si>
    <t>Cubierta teja sin traslapos termoAcusticPintada **</t>
  </si>
  <si>
    <t>10105</t>
  </si>
  <si>
    <t>Cubierta teja supertrapezoid termoAcusticPintada**</t>
  </si>
  <si>
    <t>10952</t>
  </si>
  <si>
    <t>Cubierta teja termAcustic Pint2cara poliu-spray**</t>
  </si>
  <si>
    <t>10786</t>
  </si>
  <si>
    <t>Cubierta teja termoAcustic sinPint. poliu-spray **</t>
  </si>
  <si>
    <t>18484</t>
  </si>
  <si>
    <t>CubiertaSanwich e=5cmMembranaFlex.+Lam.Acero</t>
  </si>
  <si>
    <t>15916</t>
  </si>
  <si>
    <t>CubiertaStandingSeamSandwichCal.26-38mmcolorSum+in</t>
  </si>
  <si>
    <t>12794</t>
  </si>
  <si>
    <t>CubiertaTejaAcescoCal.26+Canal met.Cal.20+Est.Meta</t>
  </si>
  <si>
    <t>17914</t>
  </si>
  <si>
    <t>CubiertaTraslucidaen Vidrio Templado5+6SobreEstruc</t>
  </si>
  <si>
    <t>18379</t>
  </si>
  <si>
    <t>CUELGA CONCR VISTO OCRE F'C 21 MPA - E: 0.12M CDRC</t>
  </si>
  <si>
    <t>17112</t>
  </si>
  <si>
    <t>CUELGA EN "L" DRYWALL 1/2"+Estruc+Masilla+Vinilo</t>
  </si>
  <si>
    <t>17139</t>
  </si>
  <si>
    <t>CUERDA PARA IZAJE BOMBAS</t>
  </si>
  <si>
    <t>00169</t>
  </si>
  <si>
    <t>CULATAS  1:3 imp. e=1.5Cm.</t>
  </si>
  <si>
    <t>00170</t>
  </si>
  <si>
    <t>CULATAS  1:3 imp. e=2.0Cm.</t>
  </si>
  <si>
    <t>00863</t>
  </si>
  <si>
    <t>CUMBRERA #1 (2.20x.90)Cristac.</t>
  </si>
  <si>
    <t>00864</t>
  </si>
  <si>
    <t>CUMBRERA #2(1.50x2.04)Cristac.</t>
  </si>
  <si>
    <t>20707</t>
  </si>
  <si>
    <t>Cuneta en tierra con enrocado de protección</t>
  </si>
  <si>
    <t>10025</t>
  </si>
  <si>
    <t>Cuneta en tierra/revestida/mort1:5 a0.5 e0.02 h0,4</t>
  </si>
  <si>
    <t>14431</t>
  </si>
  <si>
    <t>Cuneta revestid asfalt r=0.30m;h=0.10m(Sum+Inst)**</t>
  </si>
  <si>
    <t>15450</t>
  </si>
  <si>
    <t>Cuneta Tipo-1(Area Secc.Transv=0.0938m2)l</t>
  </si>
  <si>
    <t>15651</t>
  </si>
  <si>
    <t>CunetaPrefabricTrape(0.30+0.10)h=0.10m(SueloBlando</t>
  </si>
  <si>
    <t>15653</t>
  </si>
  <si>
    <t>CunetaPrefabricTrape(0.30+0.10)h=0.10m(SueloDuro)</t>
  </si>
  <si>
    <t>15652</t>
  </si>
  <si>
    <t>CunetaPrefabricTrape(0.30+0.10)h=0.10m(SueloMedio</t>
  </si>
  <si>
    <t>11686</t>
  </si>
  <si>
    <t>CunetaPrefabricTrape(0.30+0.10)L=1.0m(S/tierra)</t>
  </si>
  <si>
    <t>00865</t>
  </si>
  <si>
    <t>CUPULA #1 (1.58x1.13)Cristacr.</t>
  </si>
  <si>
    <t>00866</t>
  </si>
  <si>
    <t>CUPULA #2 (1.58x1.40)Cristacr.</t>
  </si>
  <si>
    <t>00867</t>
  </si>
  <si>
    <t>CUPULA #3 (1.58x2.30)Cristacr.</t>
  </si>
  <si>
    <t>17054</t>
  </si>
  <si>
    <t>CÚPULA CONCÉNTRICA EN ALUMINIO 8 x 4"</t>
  </si>
  <si>
    <t>17848</t>
  </si>
  <si>
    <t>CÚPULA CONCÉNTRICA EN ALUMINIO 8 x 6"</t>
  </si>
  <si>
    <t>13116</t>
  </si>
  <si>
    <t>CURADO FISURAS CON SIKACRYL+SIKAFLEX**</t>
  </si>
  <si>
    <t>11150</t>
  </si>
  <si>
    <t>Dado cerramient 3000psi mezObra sin refuerzo *</t>
  </si>
  <si>
    <t>11811</t>
  </si>
  <si>
    <t>Dado cim skatepark 3000psi PreMez sin refuerzo **</t>
  </si>
  <si>
    <t>10354</t>
  </si>
  <si>
    <t>Dado ciment concreto 3000psi Premezcl sin refuer**</t>
  </si>
  <si>
    <t>16098</t>
  </si>
  <si>
    <t>13124</t>
  </si>
  <si>
    <t>Dado ciment concreto 3500psi Premezcl sin refuer**</t>
  </si>
  <si>
    <t>11387</t>
  </si>
  <si>
    <t>Dado ciment concreto 4000psi Premezcl sin refuer**</t>
  </si>
  <si>
    <t>17818</t>
  </si>
  <si>
    <t>Dado ciment concreto F'C21 MPA3000psi sin ref CDRC</t>
  </si>
  <si>
    <t>16120</t>
  </si>
  <si>
    <t>Dado Conc3.000psi(100x100)Exc-sin ref)sinFormH=0.6</t>
  </si>
  <si>
    <t>16117</t>
  </si>
  <si>
    <t>Dado Conc3.000psi(100x60)Exc-sin ref)sinForm H=0.6</t>
  </si>
  <si>
    <t>16628</t>
  </si>
  <si>
    <t>Dado Conc3.000psi(30x30)Exc+refuerz)sinFormH=1.00m</t>
  </si>
  <si>
    <t>16631</t>
  </si>
  <si>
    <t>Dado Conc3.000psi(30x30)Exc-sin ref)sinForm H=0.30</t>
  </si>
  <si>
    <t>15392</t>
  </si>
  <si>
    <t>Dado Conc3.000psi(30x30)Exc-sin ref)sinForm H=0.40</t>
  </si>
  <si>
    <t>16804</t>
  </si>
  <si>
    <t>Dado Conc3.000psi(30x30)Exc-sin ref)sinForm H=0.50</t>
  </si>
  <si>
    <t>15393</t>
  </si>
  <si>
    <t>Dado Conc3.000psi(30x30)Exc-sin ref)sinForm H=0.60</t>
  </si>
  <si>
    <t>16621</t>
  </si>
  <si>
    <t>Dado Conc3.000psi(30x30)Exc-sin ref)sinForm H=0.85</t>
  </si>
  <si>
    <t>16625</t>
  </si>
  <si>
    <t>Dado Conc3.000psi(30x30)Exc-sin ref)sinForm H=1.00</t>
  </si>
  <si>
    <t>15969</t>
  </si>
  <si>
    <t>Dado Conc3.000psi(35x35)Exc-sin ref)sinForm H=0.70</t>
  </si>
  <si>
    <t>16632</t>
  </si>
  <si>
    <t>Dado Conc3.000psi(40x40)Exc-sin ref)sinForm H=0.40</t>
  </si>
  <si>
    <t>16156</t>
  </si>
  <si>
    <t>Dado Conc3.000psi(40x40)Exc-sin ref)sinForm H=0.60</t>
  </si>
  <si>
    <t>16448</t>
  </si>
  <si>
    <t>Dado Conc3.000psi(40x40)Exc-sin ref)sinForm H=0.80</t>
  </si>
  <si>
    <t>15975</t>
  </si>
  <si>
    <t>Dado Conc3.000psi(40x40)Exc-sin ref)sinForm H=0.85</t>
  </si>
  <si>
    <t>16801</t>
  </si>
  <si>
    <t>Dado Conc3.000psi(40x40)Exc-sin ref)sinForm H=1.00</t>
  </si>
  <si>
    <t>16118</t>
  </si>
  <si>
    <t>Dado Conc3.000psi(40x60)Exc-sin ref)sinForm H=0.6</t>
  </si>
  <si>
    <t>15971</t>
  </si>
  <si>
    <t>Dado Conc3.000psi(45x45)Exc-sin ref)sinForm H=0.80</t>
  </si>
  <si>
    <t>16251</t>
  </si>
  <si>
    <t>Dado Conc3.000psi(50x50)Exc-sin ref)sinForm H=0.50</t>
  </si>
  <si>
    <t>15394</t>
  </si>
  <si>
    <t>Dado Conc3.000psi(50x50)Exc-sin ref)sinForm H=0.55</t>
  </si>
  <si>
    <t>15970</t>
  </si>
  <si>
    <t>15395</t>
  </si>
  <si>
    <t>Dado Conc3.000psi(50x50)Exc-sin ref)sinForm H=1.00</t>
  </si>
  <si>
    <t>16116</t>
  </si>
  <si>
    <t>Dado Conc3.000psi(60x60)Exc-sin ref)sinForm H=0.60</t>
  </si>
  <si>
    <t>15396</t>
  </si>
  <si>
    <t>Dado Conc3.000psi(60x60)Exc-sin ref)sinForm H=0.70</t>
  </si>
  <si>
    <t>16807</t>
  </si>
  <si>
    <t>Dado Conc3.000psi(60x60)Exc-sin ref)sinForm H=0.80</t>
  </si>
  <si>
    <t>16121</t>
  </si>
  <si>
    <t>Dado Conc3.000psi(75x40)Exc-sin ref)sinFormH=0.6</t>
  </si>
  <si>
    <t>16122</t>
  </si>
  <si>
    <t>Dado Conc3.000psi(80x60)Exc-sin ref)sinFormH=0.6</t>
  </si>
  <si>
    <t>16119</t>
  </si>
  <si>
    <t>Dado Conc3.000psi(80x80)Exc-sin ref)sinForm H=0.6</t>
  </si>
  <si>
    <t>16139</t>
  </si>
  <si>
    <t>Dado Conc3.000psi(80x80)Exc-sin ref)sinFormH=0.80</t>
  </si>
  <si>
    <t>16763</t>
  </si>
  <si>
    <t>Dado Conc3.500psi(40x40)Exc-sin ref)sinForm H=0.40</t>
  </si>
  <si>
    <t>14055</t>
  </si>
  <si>
    <t>Dado Concr.2.500psi(0.80x0.80)H=1.10mExc+ret+Refue</t>
  </si>
  <si>
    <t>15503</t>
  </si>
  <si>
    <t>Dado Concr.3.000psi(25x25)Exc(SinForm;Sin ref)</t>
  </si>
  <si>
    <t>15828</t>
  </si>
  <si>
    <t>Dado Concr.3.000psi(30x30x.70)Exc+ret+Refuerz)sin</t>
  </si>
  <si>
    <t>13988</t>
  </si>
  <si>
    <t>Dado Concr.3.000psi(30x30x1.00)Exc+ret+Refuerz)sin</t>
  </si>
  <si>
    <t>15829</t>
  </si>
  <si>
    <t>Dado Concr.3.000psi(30x30x50)Exc+ret+Refuerz)sin</t>
  </si>
  <si>
    <t>15798</t>
  </si>
  <si>
    <t>Dado Concr.3.000psi(50x50)Exc+ret+Refuerz)sin form</t>
  </si>
  <si>
    <t>15799</t>
  </si>
  <si>
    <t>Dado Concr.3.000psi(60x60)Exc+ret+Refuerz)sin form</t>
  </si>
  <si>
    <t>14437</t>
  </si>
  <si>
    <t>Dado concreto 2500psi 30x30x50sin  refuerzo+Formal</t>
  </si>
  <si>
    <t>14435</t>
  </si>
  <si>
    <t>Dado concreto 3.000psi 30x30x50 sin  refuerzo.</t>
  </si>
  <si>
    <t>13577</t>
  </si>
  <si>
    <t>Dado concreto 4000psi 30x30x50 sin  refuerzo.</t>
  </si>
  <si>
    <t>11645</t>
  </si>
  <si>
    <t>Dado concreto 4000psi 50x50x50 con refuerzo 1/2" *</t>
  </si>
  <si>
    <t>18487</t>
  </si>
  <si>
    <t>Dado y Viga ciment concr F'C35 MPA5000psi CDRC</t>
  </si>
  <si>
    <t>13481</t>
  </si>
  <si>
    <t>DADO+ SOPORTE ANC.JUEGO GIMNAS 3000psObra sin ref</t>
  </si>
  <si>
    <t>20754</t>
  </si>
  <si>
    <t xml:space="preserve">Dados en concreto 3000 psi 20 X 20 X 40 cms </t>
  </si>
  <si>
    <t>19335</t>
  </si>
  <si>
    <t>DAMPER CONTROL AIRE MANUAL14"X6"DCA01M CEFE COMETA</t>
  </si>
  <si>
    <t>18164</t>
  </si>
  <si>
    <t>DAMPER CONTROL AIRE MANUAL6"X6"DCA01M CEFE COMETAS</t>
  </si>
  <si>
    <t>19304</t>
  </si>
  <si>
    <t>DAMPER CONTROL AIRE MANUAL8"X6"DCA01M CEFE COMETAS</t>
  </si>
  <si>
    <t>19337</t>
  </si>
  <si>
    <t>DAMPER CONTROL AIRE ON/OFF(48X28)DCA01M CEFE COMET</t>
  </si>
  <si>
    <t>19306</t>
  </si>
  <si>
    <t>DAMPER CONTROL AIREMANUAL10"X8"DCA01M CEFE COMETAS</t>
  </si>
  <si>
    <t>19307</t>
  </si>
  <si>
    <t>DAMPER CONTROL AIREMANUAL12"X6"DCA01M CEFE COMETAS</t>
  </si>
  <si>
    <t>19348</t>
  </si>
  <si>
    <t>DAMPER CONTROL AIREMANUAL28"X10"DCA01M CEFE COMETA</t>
  </si>
  <si>
    <t>17196</t>
  </si>
  <si>
    <t>DÁMPER DE BALANCEO 25X25 CM</t>
  </si>
  <si>
    <t>17200</t>
  </si>
  <si>
    <t>DÁMPER DE BALANCEO 30X25 CM</t>
  </si>
  <si>
    <t>17202</t>
  </si>
  <si>
    <t>DÁMPER DE BALANCEO 30X30 CM</t>
  </si>
  <si>
    <t>17203</t>
  </si>
  <si>
    <t>DÁMPER DE BALANCEO 35X30 CM</t>
  </si>
  <si>
    <t>010478</t>
  </si>
  <si>
    <t xml:space="preserve">DÁMPER DE CONTROL DE AIRE CON MECANISMO MANUAL (DCM-01) (6"x6")Cefe Cometas(Suministro+Inst)    </t>
  </si>
  <si>
    <t>010480</t>
  </si>
  <si>
    <t xml:space="preserve">DÁMPER DE CONTROL DE AIRE CON MECANISMO MANUAL (DCM-02) (8"x6")Cefe Cometas-Sumin+Instalación    </t>
  </si>
  <si>
    <t>19221</t>
  </si>
  <si>
    <t xml:space="preserve">DÁMPER DE CONTROL DE AIRE CON MECANISMO MANUAL (DCM-04) (10"x8")    </t>
  </si>
  <si>
    <t>010481</t>
  </si>
  <si>
    <t xml:space="preserve">DÁMPER DE CONTROL DE AIRE CON MECANISMO MANUAL (DCM-05)  (10"x10")Cefe Cometas (Sum+Inst)    </t>
  </si>
  <si>
    <t>19226</t>
  </si>
  <si>
    <t xml:space="preserve">DÁMPER DE CONTROL DE AIRE OPERACIÓN ON/OFF (DCA-01-O) (6"x6")Cefe Cometas (Suministro e instalac    </t>
  </si>
  <si>
    <t>19214</t>
  </si>
  <si>
    <t xml:space="preserve">DÁMPER DE CONTROL DE AIRE OPERACIÓN ON/OFF (DCA-01-O) (8"x6")Cefe Cometas (Suministro e instalac    </t>
  </si>
  <si>
    <t>18720</t>
  </si>
  <si>
    <t>Damper Manual de balanceo. 11"X 4" Sum + Instal</t>
  </si>
  <si>
    <t>18714</t>
  </si>
  <si>
    <t>Damper Manual de balanceo. 11"X 8" Sum + Instal</t>
  </si>
  <si>
    <t>18710</t>
  </si>
  <si>
    <t>Damper Manual de balanceo. 12" x 5" Sum + Instal</t>
  </si>
  <si>
    <t>18707</t>
  </si>
  <si>
    <t>Damper Manual de balanceo. 12" x 6" Sum + Instal</t>
  </si>
  <si>
    <t>18705</t>
  </si>
  <si>
    <t>Damper Manual de balanceo. 12" x 8" Sum + Instal</t>
  </si>
  <si>
    <t>18703</t>
  </si>
  <si>
    <t>Damper Manual de balanceo. 12" x 9" Sum + Instal</t>
  </si>
  <si>
    <t>18682</t>
  </si>
  <si>
    <t>Damper Manual de balanceo. 14" x 12" Sum + Instal</t>
  </si>
  <si>
    <t>18702</t>
  </si>
  <si>
    <t>Damper Manual de balanceo. 14" x 8" Sum + Instal</t>
  </si>
  <si>
    <t>18683</t>
  </si>
  <si>
    <t>Damper Manual de balanceo. 14" x 9" Sum + Instal</t>
  </si>
  <si>
    <t>18680</t>
  </si>
  <si>
    <t>Damper Manual de balanceo. 15" x 10" Sum + Instal</t>
  </si>
  <si>
    <t>18681</t>
  </si>
  <si>
    <t>Damper Manual de balanceo. 15" x 12" Sum + Instal</t>
  </si>
  <si>
    <t>18679</t>
  </si>
  <si>
    <t>Damper Manual de balanceo. 16" x 10" Sum + Instal</t>
  </si>
  <si>
    <t>18678</t>
  </si>
  <si>
    <t>Damper Manual de balanceo. 16" x 9" Sum + Instal</t>
  </si>
  <si>
    <t>18677</t>
  </si>
  <si>
    <t>Damper Manual de balanceo. 18" x10" Sum + Instal</t>
  </si>
  <si>
    <t>18591</t>
  </si>
  <si>
    <t>Damper Manual de balanceo. 23" x12" Sum + Instal</t>
  </si>
  <si>
    <t>18588</t>
  </si>
  <si>
    <t>Damper Manual de balanceo. 28" x13" Sum + Instal</t>
  </si>
  <si>
    <t>18586</t>
  </si>
  <si>
    <t>Damper Manual de balanceo. 28" x14" Sum + Instal</t>
  </si>
  <si>
    <t>18561</t>
  </si>
  <si>
    <t>Damper Manual de balanceo. 28" x15" Sum + Instal</t>
  </si>
  <si>
    <t>17932</t>
  </si>
  <si>
    <t>DAMPER MANUAL MODELO L-D-25 12"X6"</t>
  </si>
  <si>
    <t>19220</t>
  </si>
  <si>
    <t>DamperControl Aire Mec.Manual (DCM-03)10"x6". Cefe Cometas (Sum+Instalación)</t>
  </si>
  <si>
    <t>19217</t>
  </si>
  <si>
    <t>DamperControlAireMec.Manual(DCM-01)6x6"(sum+Inst)</t>
  </si>
  <si>
    <t>19218</t>
  </si>
  <si>
    <t>DamperControlAireMec.Manual(DCM-02)8"x6"</t>
  </si>
  <si>
    <t>19222</t>
  </si>
  <si>
    <t>DamperControlAireMec.Manual(DCM-05)11"x4"</t>
  </si>
  <si>
    <t>19223</t>
  </si>
  <si>
    <t>DamperControlAireMec.Manual(DCM-06)16"x10"-Cefe Cometas (Suministro e instalación)</t>
  </si>
  <si>
    <t>19213</t>
  </si>
  <si>
    <t>DamperControlAireOperación On/Off (DCA-01-0)26x12"</t>
  </si>
  <si>
    <t>09003</t>
  </si>
  <si>
    <t>DE TRANSF. Cu 3(4X400)+2(4X400) Fontanar**</t>
  </si>
  <si>
    <t>11956</t>
  </si>
  <si>
    <t>15774</t>
  </si>
  <si>
    <t>Decapado de superficie(limpieza mecanica abrasiva)</t>
  </si>
  <si>
    <t>15871</t>
  </si>
  <si>
    <t>DEM+SUM+INST-Tuberia HG d=2"(Sin Accesorios)</t>
  </si>
  <si>
    <t>11972</t>
  </si>
  <si>
    <t>Demarc. pint. pictograma paso peat.=1M2 Fontanar *</t>
  </si>
  <si>
    <t>11970</t>
  </si>
  <si>
    <t>Demarc. pint. traf. Flecha FA a=1.2000 Fontanar**</t>
  </si>
  <si>
    <t>11969</t>
  </si>
  <si>
    <t>Demarc. pint. traf. Flecha FC a=1.5037 Fontanar**</t>
  </si>
  <si>
    <t>11971</t>
  </si>
  <si>
    <t>Demarc. pint. traf. Flecha FD a=2.1750 Fontanar**</t>
  </si>
  <si>
    <t>10713</t>
  </si>
  <si>
    <t>Demarcacion cancha pintura trafico  a=0.1 sin micr</t>
  </si>
  <si>
    <t>12520</t>
  </si>
  <si>
    <t>Demarcacion con ACPM cancha fútbol **</t>
  </si>
  <si>
    <t>12519</t>
  </si>
  <si>
    <t>Demarcacion con ACPM cancha mini-fútbol **</t>
  </si>
  <si>
    <t>13075</t>
  </si>
  <si>
    <t>DEMARCACIÓN CON MICROESFERA SUMINIST. Y APLICACIÓN</t>
  </si>
  <si>
    <t>12517</t>
  </si>
  <si>
    <t>Demarcacion con talco cancha fútbol **</t>
  </si>
  <si>
    <t>12518</t>
  </si>
  <si>
    <t>Demarcacion con talco cancha mini-fútbol **</t>
  </si>
  <si>
    <t>12523</t>
  </si>
  <si>
    <t>Demarcacion con Vinilo tipo 1 cancha fútbol**</t>
  </si>
  <si>
    <t>12522</t>
  </si>
  <si>
    <t>Demarcacion con Vinilo tipo 2 cancha fútbol **</t>
  </si>
  <si>
    <t>12521</t>
  </si>
  <si>
    <t>Demarcacion con Vinilo tipo 2 cancha mini-fútbol**</t>
  </si>
  <si>
    <t>12813</t>
  </si>
  <si>
    <t>Demarcación de pista (microesferas) Ancho=0.1m **</t>
  </si>
  <si>
    <t>11545</t>
  </si>
  <si>
    <t>Demarcacion numeros con sika color **</t>
  </si>
  <si>
    <t>10887</t>
  </si>
  <si>
    <t>Demarcacion pintura trafico  a=0.05***</t>
  </si>
  <si>
    <t>11697</t>
  </si>
  <si>
    <t>Demarcacion pintura trafico  a=0.075m **</t>
  </si>
  <si>
    <t>10884</t>
  </si>
  <si>
    <t>Demarcacion pintura trafico baloncesto a=0.05 ***</t>
  </si>
  <si>
    <t>10254</t>
  </si>
  <si>
    <t>Demarcacion pintura trafico baloncesto a=0.1 **</t>
  </si>
  <si>
    <t>10727</t>
  </si>
  <si>
    <t>Demarcacion pintura trafico futbol sobre prado **</t>
  </si>
  <si>
    <t>10941</t>
  </si>
  <si>
    <t>Demarcacion pintura trafico golosa  a=0.10***</t>
  </si>
  <si>
    <t>11464</t>
  </si>
  <si>
    <t>Demarcacion pintura trafico golosa  A=1 m L=3 m***</t>
  </si>
  <si>
    <t>13602</t>
  </si>
  <si>
    <t>Demarcacion pintura trafico microfutbol  a=0.08 **</t>
  </si>
  <si>
    <t>10253</t>
  </si>
  <si>
    <t>Demarcacion pintura trafico microfutbol  a=0.1 **</t>
  </si>
  <si>
    <t>10256</t>
  </si>
  <si>
    <t>Demarcacion pintura trafico multiple a=0.1 **</t>
  </si>
  <si>
    <t>11462</t>
  </si>
  <si>
    <t>Demarcacion pintura trafico Stop  diam=2.60***</t>
  </si>
  <si>
    <t>10885</t>
  </si>
  <si>
    <t>Demarcacion pintura trafico tenis a=0.05</t>
  </si>
  <si>
    <t>13605</t>
  </si>
  <si>
    <t>Demarcacion pintura trafico voleybol a=0.05 **</t>
  </si>
  <si>
    <t>10255</t>
  </si>
  <si>
    <t>Demarcacion pintura trafico voleybol a=0.1 **</t>
  </si>
  <si>
    <t>10207</t>
  </si>
  <si>
    <t>Demol cerram e=.15 mixt hmam=1+hmet=2+carge+reti**</t>
  </si>
  <si>
    <t>15963</t>
  </si>
  <si>
    <t>Demol pav asfaltico (carg+retiro)</t>
  </si>
  <si>
    <t>13660</t>
  </si>
  <si>
    <t>Demol pav asfaltico e=0.05m(sin corte+carg+retiro</t>
  </si>
  <si>
    <t>10208</t>
  </si>
  <si>
    <t>10806</t>
  </si>
  <si>
    <t>Demol pav asfaltico e=0.1 (sin corte+carg+retiro</t>
  </si>
  <si>
    <t>12310</t>
  </si>
  <si>
    <t>Demol. cargue y ret. estr. met. (cielo raso) **</t>
  </si>
  <si>
    <t>10684</t>
  </si>
  <si>
    <t>14127</t>
  </si>
  <si>
    <t>Demol. manual anden conc e=0.20M incl. cargue-ret</t>
  </si>
  <si>
    <t>15962</t>
  </si>
  <si>
    <t>Demol. manual anden conc iincl. cargue-ret **</t>
  </si>
  <si>
    <t>16645</t>
  </si>
  <si>
    <t>Demol. manual concreto (cargue+retiro)</t>
  </si>
  <si>
    <t>16646</t>
  </si>
  <si>
    <t>Demol. manual concreto (cargue+retiro) hora noctur</t>
  </si>
  <si>
    <t>15958</t>
  </si>
  <si>
    <t>Demol. manual placa  conc (cargue+retir</t>
  </si>
  <si>
    <t>15919</t>
  </si>
  <si>
    <t>Demol. manual placa piso conc e=0.08 (cargue+retir</t>
  </si>
  <si>
    <t>11419</t>
  </si>
  <si>
    <t>DEMOL. PUNTUAL CIMIENTO PARA ANCLAR VARILLAS</t>
  </si>
  <si>
    <t>12114</t>
  </si>
  <si>
    <t>Demol. y Reconst.Cenefa en concreto Estab. Escocia</t>
  </si>
  <si>
    <t>10905</t>
  </si>
  <si>
    <t>Demol.Muro Piedra(Inc.Retroexc+ cargue y retiro)</t>
  </si>
  <si>
    <t>16252</t>
  </si>
  <si>
    <t>Demol.Pavim.Asfal.e=0.10m+Minicarg (Vol-15m3)</t>
  </si>
  <si>
    <t>16254</t>
  </si>
  <si>
    <t>Demol.Pavim.Asfal.e=0.10m+Minicarg (Vol-6m3)</t>
  </si>
  <si>
    <t>12113</t>
  </si>
  <si>
    <t>Demol.y Reconst.Bordillo  Carcamo Estab.Escocia**</t>
  </si>
  <si>
    <t>00009</t>
  </si>
  <si>
    <t>Demolic Muro 0.15-Tolete (Trasi+retir+Andamios)</t>
  </si>
  <si>
    <t>14148</t>
  </si>
  <si>
    <t>DEMOLIC. MURO 0.20x 0,25(machon)-Bloque+carg+reti</t>
  </si>
  <si>
    <t>11517</t>
  </si>
  <si>
    <t>Demolic.Caja Conc. reflector de piso+carg.y ret **</t>
  </si>
  <si>
    <t>11391</t>
  </si>
  <si>
    <t>Demolic.Caja Inspecc.Sencilla+cargue y retir.**</t>
  </si>
  <si>
    <t>11352</t>
  </si>
  <si>
    <t>Demolic.Escarificado ConcretoCompresor(carg+ret)</t>
  </si>
  <si>
    <t>14129</t>
  </si>
  <si>
    <t>Demolic.EscarificadoManualConcreto(Tras+carg+Retir</t>
  </si>
  <si>
    <t>12257</t>
  </si>
  <si>
    <t>Demolic.impermeabilización Existente Cubierta**</t>
  </si>
  <si>
    <t>14137</t>
  </si>
  <si>
    <t>Demolic.Manual PlacaMaciz. Elevada.0.20M Colis- Su</t>
  </si>
  <si>
    <t>13921</t>
  </si>
  <si>
    <t>DEMOLIC.MURO LADRILLO + RECUPER.+ RETIRO</t>
  </si>
  <si>
    <t>20844</t>
  </si>
  <si>
    <t>Demolic.PisoBaldosaGranoMarmo33x33 Const.de nuevo</t>
  </si>
  <si>
    <t>13357</t>
  </si>
  <si>
    <t>Demolic.PisoBaldosaGranoMarmo33x33yConst.de nuevo</t>
  </si>
  <si>
    <t>10986</t>
  </si>
  <si>
    <t>Demolicion  base estr baloncesto</t>
  </si>
  <si>
    <t>12891</t>
  </si>
  <si>
    <t>Demolicion  columnas en Ladrillo (0.30 x 0.30m) **</t>
  </si>
  <si>
    <t>14145</t>
  </si>
  <si>
    <t>Demolicion  columnas en Ladrillo (0.43 x 0.18m) **</t>
  </si>
  <si>
    <t>14893</t>
  </si>
  <si>
    <t>Demolicion  Manual Vigas y Columnas +retito Colise</t>
  </si>
  <si>
    <t>11500</t>
  </si>
  <si>
    <t>Demolicion  muros 0.30m **</t>
  </si>
  <si>
    <t>13941</t>
  </si>
  <si>
    <t>Demolición  Viga en Ciclópeo H=0.50m A=0.30m</t>
  </si>
  <si>
    <t>16453</t>
  </si>
  <si>
    <t>Demolición Acabado de Piso</t>
  </si>
  <si>
    <t>11569</t>
  </si>
  <si>
    <t>Demolicion alistado de piso **</t>
  </si>
  <si>
    <t>10149</t>
  </si>
  <si>
    <t>Demolicion anden concr e=0.10 incl. cargue y ret *</t>
  </si>
  <si>
    <t>14009</t>
  </si>
  <si>
    <t>Demolicion anden concr e=0.15 incl. cargue y ret *</t>
  </si>
  <si>
    <t>11130</t>
  </si>
  <si>
    <t>Demolicion anden concr e=0.2 incl. cargue y ret *</t>
  </si>
  <si>
    <t>11610</t>
  </si>
  <si>
    <t>DEMOLICION BALDOSA DE PISO h=2 cms</t>
  </si>
  <si>
    <t>00056</t>
  </si>
  <si>
    <t>DEMOLICION BALDOSA DE PISO h=2cm(Trasiego+ret)</t>
  </si>
  <si>
    <t>11532</t>
  </si>
  <si>
    <t>DEMOLICION BALDOSA DE PISO h=4  cms</t>
  </si>
  <si>
    <t>15095</t>
  </si>
  <si>
    <t>Demolición Bolardo (Inc.Minicarg+Compres+carg+ret.</t>
  </si>
  <si>
    <t>10002</t>
  </si>
  <si>
    <t>Demolición Bordillo con compresor + cargue y retir</t>
  </si>
  <si>
    <t>16452</t>
  </si>
  <si>
    <t>Demolición Bordillo Granito Piscina + Retiro</t>
  </si>
  <si>
    <t>10206</t>
  </si>
  <si>
    <t>Demolición Bordillo ladrillo  incl. carge y reti</t>
  </si>
  <si>
    <t>13937</t>
  </si>
  <si>
    <t>DEMOLICION CABEZAS PILOTES MANUAL</t>
  </si>
  <si>
    <t>00076</t>
  </si>
  <si>
    <t>DEMOLICION CABEZAS PILOTES MECANICO</t>
  </si>
  <si>
    <t>18031</t>
  </si>
  <si>
    <t>DEMOLICION CABEZAS PILOTES MECANICO CDRC</t>
  </si>
  <si>
    <t>11478</t>
  </si>
  <si>
    <t>Demolición cancha de volley playa **</t>
  </si>
  <si>
    <t>10771</t>
  </si>
  <si>
    <t>Demolición cañuela Con Equipo(Inc.cargue y retiro)</t>
  </si>
  <si>
    <t>14198</t>
  </si>
  <si>
    <t>Demolición cañuela manual (Inc.cargue y retiro)</t>
  </si>
  <si>
    <t>13076</t>
  </si>
  <si>
    <t>Demolición cañuela manual(Inc.cargue y retiro)</t>
  </si>
  <si>
    <t>10760</t>
  </si>
  <si>
    <t>Demolición carcamo  equipo inclu. cargue y retiro</t>
  </si>
  <si>
    <t>10662</t>
  </si>
  <si>
    <t>Demolición carcamo equipo  no incly cargue y retir</t>
  </si>
  <si>
    <t>11390</t>
  </si>
  <si>
    <t>Demolición carcamo manual  incly. cargue y retiro*</t>
  </si>
  <si>
    <t>12087</t>
  </si>
  <si>
    <t>Demolición cerramiento contra impacto h=5.0m **</t>
  </si>
  <si>
    <t>13385</t>
  </si>
  <si>
    <t>DEMOLICION CIELO RASO FALSO + ANDAMIO+ESTRUCT. MET</t>
  </si>
  <si>
    <t>00059</t>
  </si>
  <si>
    <t>DEMOLICION CIELO RASO FALSO MODULAR PESADO</t>
  </si>
  <si>
    <t>13222</t>
  </si>
  <si>
    <t>16456</t>
  </si>
  <si>
    <t>DEMOLICION CIELO RASO MODULAR LIGERA (Cargue y Ret</t>
  </si>
  <si>
    <t>00077</t>
  </si>
  <si>
    <t>DEMOLICION CIMIENTO CONCRETO Refz</t>
  </si>
  <si>
    <t>11395</t>
  </si>
  <si>
    <t>DEMOLICION CIMIENTO ENTERRADOS</t>
  </si>
  <si>
    <t>00016</t>
  </si>
  <si>
    <t>DEMOLICION COLUMNAS + CARGUE Y RETIRO</t>
  </si>
  <si>
    <t>12366</t>
  </si>
  <si>
    <t>Demolicion concreto ciclopeo **</t>
  </si>
  <si>
    <t>10850</t>
  </si>
  <si>
    <t>Demolicion concreto ciclopeo + cargue y retiro</t>
  </si>
  <si>
    <t>15959</t>
  </si>
  <si>
    <t>Demolicion concreto ciclopeo sin retiro</t>
  </si>
  <si>
    <t>11108</t>
  </si>
  <si>
    <t>Demolicion construccion existente estructura 1 pis</t>
  </si>
  <si>
    <t>00008</t>
  </si>
  <si>
    <t>DEMOLICION CUBIERTAS A.C. con andamio</t>
  </si>
  <si>
    <t>11389</t>
  </si>
  <si>
    <t>Demolición Cuneta  Manual incly cargue y retiro **</t>
  </si>
  <si>
    <t>10940</t>
  </si>
  <si>
    <t>Demolición de  Gueradescoba+cargue y retiro</t>
  </si>
  <si>
    <t>11461</t>
  </si>
  <si>
    <t>DEMOLICION DE  PISO EN GRAVILLA( inc. cargue y tra</t>
  </si>
  <si>
    <t>13391</t>
  </si>
  <si>
    <t>Demolición de Dintel en conc. reforzado+ trasiego*</t>
  </si>
  <si>
    <t>16229</t>
  </si>
  <si>
    <t>Demolición de Estructura con Equipo+ retiro</t>
  </si>
  <si>
    <t>16890</t>
  </si>
  <si>
    <t>DEMOLICION DE PISOS EN CONCRETO + ACABADO CUALQUIE</t>
  </si>
  <si>
    <t>11501</t>
  </si>
  <si>
    <t>Demolición dintel ladrillo  incly carge y retiro**</t>
  </si>
  <si>
    <t>14140</t>
  </si>
  <si>
    <t>Demolicion enchape de Baldosa de Cemento 4-5cm *</t>
  </si>
  <si>
    <t>14457</t>
  </si>
  <si>
    <t>Demolicion Enchape de muro Baldosa Ceramica 20x20</t>
  </si>
  <si>
    <t>00100</t>
  </si>
  <si>
    <t>Demolicion Enchape de Muro Baldosa(Carg+retiro)</t>
  </si>
  <si>
    <t>15120</t>
  </si>
  <si>
    <t>DEMOLICION ENCHAPE DE MUROBaldosa(Trasie+Carg+ret)</t>
  </si>
  <si>
    <t>14139</t>
  </si>
  <si>
    <t>Demolicion enchape de piso e=2cm*</t>
  </si>
  <si>
    <t>14181</t>
  </si>
  <si>
    <t>Demolicion enchape de piso e=4cm</t>
  </si>
  <si>
    <t>00370</t>
  </si>
  <si>
    <t>DEMOLICION ENCHAPE DE TECHO</t>
  </si>
  <si>
    <t>10042</t>
  </si>
  <si>
    <t>Demolicion enchape ladrillo **</t>
  </si>
  <si>
    <t>15161</t>
  </si>
  <si>
    <t>11558</t>
  </si>
  <si>
    <t>Demolicion enchape y alistado de piso e=4cm*</t>
  </si>
  <si>
    <t>00843</t>
  </si>
  <si>
    <t>DEMOLICION ESCALERA CONCRETO</t>
  </si>
  <si>
    <t>14185</t>
  </si>
  <si>
    <t>Demolicion Escalera Mampost Ap=1.20m;H=0.65m+Retir</t>
  </si>
  <si>
    <t>10220</t>
  </si>
  <si>
    <t>Demolición escarificado  mortero (carg+retir)**</t>
  </si>
  <si>
    <t>15172</t>
  </si>
  <si>
    <t>Demolición escarificado  muro mamp (carg+retir)**</t>
  </si>
  <si>
    <t>11022</t>
  </si>
  <si>
    <t>Demolición escarificado concreto (carg+retir)**</t>
  </si>
  <si>
    <t>15181</t>
  </si>
  <si>
    <t>DEMOLICIÓN GRADAS EN MAMPOST. (0.34M3/M2)</t>
  </si>
  <si>
    <t>11599</t>
  </si>
  <si>
    <t>Demolicion gradería muro, placa relleno **</t>
  </si>
  <si>
    <t>10903</t>
  </si>
  <si>
    <t>Demolicion lavamanos corrido***</t>
  </si>
  <si>
    <t>12802</t>
  </si>
  <si>
    <t>Demolición Manual de  Bordillo incly cargue y reti</t>
  </si>
  <si>
    <t>14910</t>
  </si>
  <si>
    <t>Demolicion Manual Gradas en Concreto +cargue y ret</t>
  </si>
  <si>
    <t>13024</t>
  </si>
  <si>
    <t>Demolicion Manual gradería Ladrillo y Placa Conc.</t>
  </si>
  <si>
    <t>10000</t>
  </si>
  <si>
    <t>Demolición Manual sardinel(inc.cargue+ retiro)**</t>
  </si>
  <si>
    <t>11535</t>
  </si>
  <si>
    <t>Demolicion Maq. muro cerram. 0.75m(Sin malla) **</t>
  </si>
  <si>
    <t>14144</t>
  </si>
  <si>
    <t>Demolicion meson en concreto + Enchape  hp=0.06m</t>
  </si>
  <si>
    <t>11032</t>
  </si>
  <si>
    <t>Demolicion meson en concreto corrido e=0.10m a=0.6</t>
  </si>
  <si>
    <t>14128</t>
  </si>
  <si>
    <t>Demolicion meson en concreto h=0.10m**</t>
  </si>
  <si>
    <t>11171</t>
  </si>
  <si>
    <t>Demolicion muro Kystone **</t>
  </si>
  <si>
    <t>12729</t>
  </si>
  <si>
    <t>Demolicion Muro ladrillo y Conc. Ciclopeo(Manual)*</t>
  </si>
  <si>
    <t>16455</t>
  </si>
  <si>
    <t>Demolición Muro mamposteria (e = &gt;0.16m)</t>
  </si>
  <si>
    <t>14046</t>
  </si>
  <si>
    <t>DEMOLICION MUROS 0.15 - BLOQUE</t>
  </si>
  <si>
    <t>12495</t>
  </si>
  <si>
    <t>DEMOLICION MUROS 0.15 + Trasiego</t>
  </si>
  <si>
    <t>00010</t>
  </si>
  <si>
    <t>DEMOLICION MUROS 0.25 - Bloque +Cargue y Retiro</t>
  </si>
  <si>
    <t>14047</t>
  </si>
  <si>
    <t>DEMOLICION MUROS 0.25 - TOLETE</t>
  </si>
  <si>
    <t>15136</t>
  </si>
  <si>
    <t>DEMOLICION MUROS 0.25 - TOLETE(Trasieg+Retiro)</t>
  </si>
  <si>
    <t>00845</t>
  </si>
  <si>
    <t>DEMOLICION MUROS DE CONCRETO(Cargue+ retiro).</t>
  </si>
  <si>
    <t>15121</t>
  </si>
  <si>
    <t>DEMOLICION MUROS DE CONCRETO(Trasieg+Carg+ retiro)</t>
  </si>
  <si>
    <t>12843</t>
  </si>
  <si>
    <t>DEMOLICION MUROS MAMPOSTERIA 0.15m**</t>
  </si>
  <si>
    <t>13480</t>
  </si>
  <si>
    <t>DEMOLICION PAÑETE BAJO GRADERÍA h&gt;= A 5MTS</t>
  </si>
  <si>
    <t>12645</t>
  </si>
  <si>
    <t>DEMOLICION PAÑETE CIELO RASO PLACA 10CM</t>
  </si>
  <si>
    <t>13091</t>
  </si>
  <si>
    <t>DEMOLICION PAÑETE CIELO RASO PLACA 10CM A=0.30m</t>
  </si>
  <si>
    <t>13173</t>
  </si>
  <si>
    <t>DEMOLICION PAÑETE DE COLUMNA+ANDAMIO</t>
  </si>
  <si>
    <t>13174</t>
  </si>
  <si>
    <t>DEMOLICION PAÑETE DE COLUMNA+ANDAMIO+PLASTICO**</t>
  </si>
  <si>
    <t>13172</t>
  </si>
  <si>
    <t>DEMOLICION PAÑETE DE MURO</t>
  </si>
  <si>
    <t>14146</t>
  </si>
  <si>
    <t>DEMOLICION PAÑETE DE MURO e=0.03m</t>
  </si>
  <si>
    <t>00851</t>
  </si>
  <si>
    <t>DEMOLICION PAVIMENTO ASFALTICO</t>
  </si>
  <si>
    <t>12322</t>
  </si>
  <si>
    <t>11875</t>
  </si>
  <si>
    <t>DEMOLICION PIEDRA-PARQUE ENSUEÑO0.60X1X2**</t>
  </si>
  <si>
    <t>11560</t>
  </si>
  <si>
    <t>Demolicion piso en granito pulido</t>
  </si>
  <si>
    <t>14921</t>
  </si>
  <si>
    <t>DEMOLICION PISO GRAVILLA LAVADA + RETIRO</t>
  </si>
  <si>
    <t>13663</t>
  </si>
  <si>
    <t>DEMOLICION PLACA DE CONTRAPISO H=0.08M</t>
  </si>
  <si>
    <t>11712</t>
  </si>
  <si>
    <t>DEMOLICION PLACA DE CONTRAPISO H=0.10M+Retiro</t>
  </si>
  <si>
    <t>15122</t>
  </si>
  <si>
    <t>DEMOLICION PLACA DE CONTRAPISO H=0.10M+Trasi+Retir</t>
  </si>
  <si>
    <t>13664</t>
  </si>
  <si>
    <t>DEMOLICION PLACA DE CONTRAPISO H=0.12M</t>
  </si>
  <si>
    <t>13951</t>
  </si>
  <si>
    <t>DEMOLICION PLACA DE CONTRAPISO H=0.15M</t>
  </si>
  <si>
    <t>13963</t>
  </si>
  <si>
    <t>DEMOLICION PLACA DE CONTRAPISO H=0.20M</t>
  </si>
  <si>
    <t>13964</t>
  </si>
  <si>
    <t>DEMOLICION PLACA DE CONTRAPISO H=0.25M</t>
  </si>
  <si>
    <t>13965</t>
  </si>
  <si>
    <t>DEMOLICION PLACA DE CONTRAPISO H=0.30M</t>
  </si>
  <si>
    <t>15163</t>
  </si>
  <si>
    <t>Demolicion placa de contrapiso incl.cargue+retiro</t>
  </si>
  <si>
    <t>00011</t>
  </si>
  <si>
    <t>DEMOLICION PLACAS Alig. 0.25</t>
  </si>
  <si>
    <t>00012</t>
  </si>
  <si>
    <t>DEMOLICION PLACAS Alig. 0.45</t>
  </si>
  <si>
    <t>00013</t>
  </si>
  <si>
    <t>DEMOLICION PLACAS MACIZAS 0.15</t>
  </si>
  <si>
    <t>14907</t>
  </si>
  <si>
    <t>DEMOLICION PLACAS MACIZAS 0.15  h= 3,00 +retiro</t>
  </si>
  <si>
    <t>00014</t>
  </si>
  <si>
    <t>DEMOLICION PLACAS MACIZAS 0.30</t>
  </si>
  <si>
    <t>00015</t>
  </si>
  <si>
    <t>DEMOLICION PLACAS PISO h=20</t>
  </si>
  <si>
    <t>12365</t>
  </si>
  <si>
    <t>13405</t>
  </si>
  <si>
    <t>DEMOLICION PLACAS PISO h=20 + trasiego</t>
  </si>
  <si>
    <t>13880</t>
  </si>
  <si>
    <t>DEMOLICION PLACAS PISO h=30 + trasiego</t>
  </si>
  <si>
    <t>12171</t>
  </si>
  <si>
    <t>Demolicion Pozo en mamposteria h=2.20 m **</t>
  </si>
  <si>
    <t>11427</t>
  </si>
  <si>
    <t>Demolición quirurjica concreto (carg+retir) nudos</t>
  </si>
  <si>
    <t>CM3</t>
  </si>
  <si>
    <t>12838</t>
  </si>
  <si>
    <t>Demolición Sardinel (Inc.Minicargador+carg.+retir)</t>
  </si>
  <si>
    <t>10209</t>
  </si>
  <si>
    <t>Demolicion sendero en adoquin incluye cargue+retir</t>
  </si>
  <si>
    <t>11476</t>
  </si>
  <si>
    <t>Demolicion sendero en piedra incly carge+reti **</t>
  </si>
  <si>
    <t>13939</t>
  </si>
  <si>
    <t>Demolición Sumidero en Concreto y Ladriillo+retiro</t>
  </si>
  <si>
    <t>10151</t>
  </si>
  <si>
    <t>Demolicion viga aérea concr reforz + cargue y reti</t>
  </si>
  <si>
    <t>11166</t>
  </si>
  <si>
    <t>Demolicion viga aerea concr reforz incly carg+ ret</t>
  </si>
  <si>
    <t>14428</t>
  </si>
  <si>
    <t>Demolición Viga Ciment. Conc. Reforzado 0.045m3/m</t>
  </si>
  <si>
    <t>15720</t>
  </si>
  <si>
    <t>Demolicion viga-contrapiso concr reforz con retiro</t>
  </si>
  <si>
    <t>15101</t>
  </si>
  <si>
    <t>Demolicion viga-contrapiso concr reforz sin retiro</t>
  </si>
  <si>
    <t>12736</t>
  </si>
  <si>
    <t>Demolición y Reconst. carcamo 40x40cm Mampost.</t>
  </si>
  <si>
    <t>12281</t>
  </si>
  <si>
    <t>Demolición y retiro div. baño (60%muro, 40%lám.)**</t>
  </si>
  <si>
    <t>12780</t>
  </si>
  <si>
    <t>Demolición y Retiro Mortero Graderias Estadio***</t>
  </si>
  <si>
    <t>10746</t>
  </si>
  <si>
    <t>Demolición+reconstrucc asfalto cancha **</t>
  </si>
  <si>
    <t>10626</t>
  </si>
  <si>
    <t>Demolición+reconstrucc pavimento cruce vias **</t>
  </si>
  <si>
    <t>14133</t>
  </si>
  <si>
    <t>Demolición+Ret.Hilada ladrilloCubierta-Coliseo Sur</t>
  </si>
  <si>
    <t>16454</t>
  </si>
  <si>
    <t>DemolicionMesonConcreto.Reforz.+Soport(Inc.Retiro)</t>
  </si>
  <si>
    <t>13576</t>
  </si>
  <si>
    <t>DemoliciónVigaCoronaConc.Reforzado(20x20)+trasiego</t>
  </si>
  <si>
    <t>14147</t>
  </si>
  <si>
    <t>DemoliciónVigaDintelConc.Reforzado(22x23)+Andamios</t>
  </si>
  <si>
    <t>11216</t>
  </si>
  <si>
    <t>Densificacion terreno con inclado  vara de clavo**</t>
  </si>
  <si>
    <t>16557</t>
  </si>
  <si>
    <t>DEPOSITO DE INCRUSTAR POLIPROPILENO (SUM+INST)</t>
  </si>
  <si>
    <t>18791</t>
  </si>
  <si>
    <t>DERECHOS DE CONEXIÓN EAAB</t>
  </si>
  <si>
    <t>18817</t>
  </si>
  <si>
    <t>Derechos de conexión GAS NATURAL</t>
  </si>
  <si>
    <t>14914</t>
  </si>
  <si>
    <t>DERIVACIÓN DE LUMINARIA+CABLE+TOMA+CLAVIJA</t>
  </si>
  <si>
    <t>16200</t>
  </si>
  <si>
    <t>DERIVACIÓN LUMINARIA Cable encauch 3x16 Toma+ tapa</t>
  </si>
  <si>
    <t>13053</t>
  </si>
  <si>
    <t>Derivación Luminaria Cable Encauchetado **</t>
  </si>
  <si>
    <t>18549</t>
  </si>
  <si>
    <t>DERIVACION RED AEREA A SUBTERRANEA 11.4KV</t>
  </si>
  <si>
    <t>18384</t>
  </si>
  <si>
    <t>DERIVADOR DE REFRIGERANTE VARIABLE TIPO T-JOINT CA</t>
  </si>
  <si>
    <t>18070</t>
  </si>
  <si>
    <t>DERIVADOR DE REFRIGERANTE VARIABLE TIPO Y-JOINT CA</t>
  </si>
  <si>
    <t>18393</t>
  </si>
  <si>
    <t>18394</t>
  </si>
  <si>
    <t>16619</t>
  </si>
  <si>
    <t>Desague PVC d=2", Inc. accesorios.</t>
  </si>
  <si>
    <t>13242</t>
  </si>
  <si>
    <t>DESAGUE PVC Ø 3"+ SIFON Ø3"</t>
  </si>
  <si>
    <t>00700</t>
  </si>
  <si>
    <t>DESARENADOR</t>
  </si>
  <si>
    <t>13536</t>
  </si>
  <si>
    <t>Descabece de pilotines d=30 cm **h= 0.50 ml</t>
  </si>
  <si>
    <t>18135</t>
  </si>
  <si>
    <t>DESCANSO-PREFABRICADOS EN CONC BANDEJA EN LAMINA</t>
  </si>
  <si>
    <t>11373</t>
  </si>
  <si>
    <t>Descapote  Manual y Retiro (e=10-15Cm).</t>
  </si>
  <si>
    <t>10730</t>
  </si>
  <si>
    <t>Descapote manual sin retiro- Apile**</t>
  </si>
  <si>
    <t>00017</t>
  </si>
  <si>
    <t>DESCAPOTE MANUAL Y RETIRO</t>
  </si>
  <si>
    <t>10792</t>
  </si>
  <si>
    <t>Descapote mecan sin retiro+cuidad para reemprad**</t>
  </si>
  <si>
    <t>13945</t>
  </si>
  <si>
    <t>Descapote mecanico y Apile m2 **</t>
  </si>
  <si>
    <t>15264</t>
  </si>
  <si>
    <t>Descapote mecanico y retiro m2 (e=0.10M) **</t>
  </si>
  <si>
    <t>11131</t>
  </si>
  <si>
    <t>Descapote mecanico y retiro m2 (e=0.20M) **</t>
  </si>
  <si>
    <t>11319</t>
  </si>
  <si>
    <t>Descapote mecanico y retiro,Incl. MdeO.e=0.20**</t>
  </si>
  <si>
    <t>12485</t>
  </si>
  <si>
    <t>Descapote resiembra tapete cesped (SinTierr-arena)</t>
  </si>
  <si>
    <t>12162</t>
  </si>
  <si>
    <t>Descapote, resiembra tapetes de cesped **</t>
  </si>
  <si>
    <t>010568</t>
  </si>
  <si>
    <t>DESCOMPACTACIÓN Y ARADO DE BASE PARA EMPRADIZACIÓN CON MOTOAZADA</t>
  </si>
  <si>
    <t>010590</t>
  </si>
  <si>
    <t>Desconexión y desmonte de parrilla de iluminación existente en torres del ESTADIO EL CAMPIN</t>
  </si>
  <si>
    <t>11287</t>
  </si>
  <si>
    <t>Desenraices (Arbol H= &gt; a 20m)+Rellen**</t>
  </si>
  <si>
    <t>11282</t>
  </si>
  <si>
    <t>Desenraices (Arbol H= 0 a 2m)+Rellen**</t>
  </si>
  <si>
    <t>11285</t>
  </si>
  <si>
    <t>Desenraices (Arbol H= 10,1 a 15m)+Rellen**</t>
  </si>
  <si>
    <t>11283</t>
  </si>
  <si>
    <t>Desenraices (Arbol H= 2,1 a 5m)+Rellen**</t>
  </si>
  <si>
    <t>11284</t>
  </si>
  <si>
    <t>Desenraices (Arbol H= 5,1 a 10m)+Rellen**</t>
  </si>
  <si>
    <t>11286</t>
  </si>
  <si>
    <t>Desenraices (Arbol H=15,1 a 20m)+Rellen**</t>
  </si>
  <si>
    <t>15617</t>
  </si>
  <si>
    <t>DESENRAIZADO DE ARBOLES 25&lt;d&lt;50cm</t>
  </si>
  <si>
    <t>15616</t>
  </si>
  <si>
    <t>DESENRAIZADO DE ARBOLES d&lt;25cm</t>
  </si>
  <si>
    <t>15618</t>
  </si>
  <si>
    <t>DESENRAIZADO DE ARBOLES d&gt;50cm</t>
  </si>
  <si>
    <t>12511</t>
  </si>
  <si>
    <t>DESHIERBE/BORDEO GUADAÑA PISTA L. ATLETISMO UDS **</t>
  </si>
  <si>
    <t>17881</t>
  </si>
  <si>
    <t>DESINFECCION DEL SISTEMA DE AGUA POTABLE POR PISO</t>
  </si>
  <si>
    <t>18637</t>
  </si>
  <si>
    <t>Desinfección según especificaciones</t>
  </si>
  <si>
    <t>14209</t>
  </si>
  <si>
    <t>Deslizadero Corto 2.4m Fibr Vidrio(Suministro)STP</t>
  </si>
  <si>
    <t>14718</t>
  </si>
  <si>
    <t>DESLIZADERO EN F. DE V. 2,40 MTS   (SUM + INST)</t>
  </si>
  <si>
    <t>14876</t>
  </si>
  <si>
    <t>DESLIZADERO EN F. DE V. 2,40 MTS (DESM+SUM+INST)</t>
  </si>
  <si>
    <t>14717</t>
  </si>
  <si>
    <t>DESLIZADERO EN F. DE V. 4 MTS  (SUM + INST)</t>
  </si>
  <si>
    <t>14875</t>
  </si>
  <si>
    <t>DESLIZADERO EN F. DE V. 4 MTS (DESM+SUM+INST)</t>
  </si>
  <si>
    <t>14731</t>
  </si>
  <si>
    <t>Deslizadero en fibra de vidrio L=3.0m (SUM + INST)</t>
  </si>
  <si>
    <t>14779</t>
  </si>
  <si>
    <t>Deslizadero en fibra de vidrio L=5m (SUM + INST)</t>
  </si>
  <si>
    <t>14887</t>
  </si>
  <si>
    <t>Deslizadero fibra de vidrio L=3.0m(DESM+SUM+INST)</t>
  </si>
  <si>
    <t>14210</t>
  </si>
  <si>
    <t>Deslizadero Largo 4.0m Fibr Vidrio(Suministro)STP</t>
  </si>
  <si>
    <t>14189</t>
  </si>
  <si>
    <t>Desm división met.baño incluye SIN transp. y retir</t>
  </si>
  <si>
    <t>10904</t>
  </si>
  <si>
    <t>Desm división met.baño incluye transp. y retir***</t>
  </si>
  <si>
    <t>EXCAVACIONES Y RELLENOS</t>
  </si>
  <si>
    <t>13287</t>
  </si>
  <si>
    <t>Desm y Reinst.Loseta IDU A50  5&lt;p&lt;10% 4.2-1 blando</t>
  </si>
  <si>
    <t>16078</t>
  </si>
  <si>
    <t>Desm y ret. de guardaescoba/cenefas</t>
  </si>
  <si>
    <t>11448</t>
  </si>
  <si>
    <t>DESM, ADECUAC Y REINST MARCO Y PUERTA  METAL</t>
  </si>
  <si>
    <t>11477</t>
  </si>
  <si>
    <t>Desm. y reinst. Baranda juegos inf. M-80 con viga</t>
  </si>
  <si>
    <t>12134</t>
  </si>
  <si>
    <t>Desm. y reinst. Baranda juegos inf. M-80 sin viga</t>
  </si>
  <si>
    <t>12112</t>
  </si>
  <si>
    <t>Desm. y reinstal.adoq.arcilla Estab.Escocia**</t>
  </si>
  <si>
    <t>11611</t>
  </si>
  <si>
    <t>Desm. y ret. Archivad. a &lt;= 2.5 m  y h &lt;= 2.1 m **</t>
  </si>
  <si>
    <t>12209</t>
  </si>
  <si>
    <t>Desm. y ret. Archivo Rodant.3.5x2x2.10m**</t>
  </si>
  <si>
    <t>11422</t>
  </si>
  <si>
    <t>Desm. y Ret. Lumin. entrada Palacio de Los Dep.**</t>
  </si>
  <si>
    <t>15138</t>
  </si>
  <si>
    <t>Desm.+Inst. losas prefabric.(1.20x0.70m) e=15-30cm</t>
  </si>
  <si>
    <t>10398</t>
  </si>
  <si>
    <t>Desm.Trasl. e instalac. estruc Microfut+balonc.**</t>
  </si>
  <si>
    <t>16597</t>
  </si>
  <si>
    <t>Desm+Sum+Inst (Poste Flexión Espalda tipo-1)</t>
  </si>
  <si>
    <t>16606</t>
  </si>
  <si>
    <t>Desm+Sum+Inst- Buje para Balancin Metalico D=11/2"</t>
  </si>
  <si>
    <t>15625</t>
  </si>
  <si>
    <t>DESM+SUM+INST REGISTRO DE 1" BRONCE  (MantenimienT</t>
  </si>
  <si>
    <t>15635</t>
  </si>
  <si>
    <t>DESM+SUM+INST REGISTRO DE 11/2" BRONCE (Mantenimi</t>
  </si>
  <si>
    <t>15628</t>
  </si>
  <si>
    <t>DESM+SUM+INST REGISTRO DE 11/4" BRONCE (Mantenim)</t>
  </si>
  <si>
    <t>15636</t>
  </si>
  <si>
    <t>DESM+SUM+INST REGISTRO DE 2"BRONCE(Mantenimiento)</t>
  </si>
  <si>
    <t>15848</t>
  </si>
  <si>
    <t>DESM+SUM+INST REGISTRO DE 4"BRONCE(Mantenimiento)</t>
  </si>
  <si>
    <t>15621</t>
  </si>
  <si>
    <t>DESM+SUM+INST VALVULA  PIE BRONCE 2" (Mantenimient</t>
  </si>
  <si>
    <t>15850</t>
  </si>
  <si>
    <t>DESM+SUM+INST VALVULA DE PIE 4"BRONCE(Mantenimient</t>
  </si>
  <si>
    <t>15624</t>
  </si>
  <si>
    <t>DESM+SUM+INST VALVULA PIE BRONCE 1"(Mantenimiento)</t>
  </si>
  <si>
    <t>15622</t>
  </si>
  <si>
    <t>DESM+SUM+INST VALVULA PIE BRONCE 11/2"(Mantinimien</t>
  </si>
  <si>
    <t>15623</t>
  </si>
  <si>
    <t>DESM+SUM+INST VALVULA PIE BRONCE 11/4"(Mantenimie</t>
  </si>
  <si>
    <t>15620</t>
  </si>
  <si>
    <t>DESM+SUM+INST VALVULA PIE BRONCE 3" (Mantenimiento</t>
  </si>
  <si>
    <t>16603</t>
  </si>
  <si>
    <t>Desm+Sum+Instalación (Juego Infantil triki)</t>
  </si>
  <si>
    <t>16032</t>
  </si>
  <si>
    <t>DESM+SUM+INST-AvisoMultidirecc(Tub+veletas)+Dado</t>
  </si>
  <si>
    <t>16039</t>
  </si>
  <si>
    <t>DESM+SUM+INST-Lámina (60X90CM)CAL.18-HG+ViniloAdhe</t>
  </si>
  <si>
    <t>16598</t>
  </si>
  <si>
    <t>Desm+Sum+Inst-Paso EscaleraTubul juego inf.L=1.05m</t>
  </si>
  <si>
    <t>15870</t>
  </si>
  <si>
    <t>DESM+SUM+INST-Tuberia HG d=1" (Sin Accesorios)</t>
  </si>
  <si>
    <t>15872</t>
  </si>
  <si>
    <t>DESM+SUM+INST-Tuberia HG d=3"(Sin Accesorios)</t>
  </si>
  <si>
    <t>15873</t>
  </si>
  <si>
    <t>DESM+SUM+INST-Tuberia HG d=4"(Sin Accesorios)</t>
  </si>
  <si>
    <t>15643</t>
  </si>
  <si>
    <t>DESM+SUM+INST-VALVULA CHEQUE DE 1"Mantenimiento</t>
  </si>
  <si>
    <t>15645</t>
  </si>
  <si>
    <t>DESM+SUM+INST-VALVULA CHEQUE DE 11/2"Mantenimiento</t>
  </si>
  <si>
    <t>15644</t>
  </si>
  <si>
    <t>DESM+SUM+INST-VALVULA CHEQUE DE 11/4"Mantenimien</t>
  </si>
  <si>
    <t>15646</t>
  </si>
  <si>
    <t>DESM+SUM+INST-VALVULA CHEQUE DE 2"Mantenimiento</t>
  </si>
  <si>
    <t>15647</t>
  </si>
  <si>
    <t>DESM+SUM+INST-VALVULA CHEQUE DE 3"Mantenimiento</t>
  </si>
  <si>
    <t>15648</t>
  </si>
  <si>
    <t>DESM+SUM+INST-VALVULA CHEQUE DE 4"Mantenimiento</t>
  </si>
  <si>
    <t>16617</t>
  </si>
  <si>
    <t>Desmon + Retir juego Infantil Metalico(rod o pasa)</t>
  </si>
  <si>
    <t>11447</t>
  </si>
  <si>
    <t>Desmon, adec. y reinstalac. reja metálica**</t>
  </si>
  <si>
    <t>11416</t>
  </si>
  <si>
    <t>Desmon. y reinst. muro, div., panel Dry  Wall **</t>
  </si>
  <si>
    <t>14135</t>
  </si>
  <si>
    <t>Desmont +Retiro.Canal LamD=42cm+Andam h=4,5ColisSu</t>
  </si>
  <si>
    <t>11648</t>
  </si>
  <si>
    <t>DESMONT.Y REINSTAL.TEJA ESPAÑOLA(40%Nueva)**</t>
  </si>
  <si>
    <t>14022</t>
  </si>
  <si>
    <t>Desmont+RetiroAlambrePuas(3Hilos)ParteSuper.Cerram</t>
  </si>
  <si>
    <t>16052</t>
  </si>
  <si>
    <t>DESMONT+SUM+INSTAL-SEÑAL ENTRADA (6X0.80M) 2 CARAS</t>
  </si>
  <si>
    <t>14136</t>
  </si>
  <si>
    <t>Desmonte  bajante en lámina A.LL.(7x10cm) h= 4-5mt</t>
  </si>
  <si>
    <t>15761</t>
  </si>
  <si>
    <t>Desmonte  bajante en PVC  A.LL. h= 4-5mt</t>
  </si>
  <si>
    <t>11472</t>
  </si>
  <si>
    <t>DESMONTE  BOMBA  AGUA</t>
  </si>
  <si>
    <t>16640</t>
  </si>
  <si>
    <t>Desmonte  Cerramiento Mampost+Malla Eslabon h=2.5m</t>
  </si>
  <si>
    <t>12154</t>
  </si>
  <si>
    <t>Desmonte  Cubierta. A.C.**</t>
  </si>
  <si>
    <t>16163</t>
  </si>
  <si>
    <t>Desmonte  Cubierta. Canaleta -90</t>
  </si>
  <si>
    <t>12408</t>
  </si>
  <si>
    <t>Desmonte  juego tipo M-3-STPM**</t>
  </si>
  <si>
    <t>10661</t>
  </si>
  <si>
    <t>Desmonte  juegos infantiles **</t>
  </si>
  <si>
    <t>EVENT</t>
  </si>
  <si>
    <t>12414</t>
  </si>
  <si>
    <t>Desmonte  juegos tipo M-3A-STPM**</t>
  </si>
  <si>
    <t>12405</t>
  </si>
  <si>
    <t>Desmonte  juegos tipo M-5 o 5A-STPM**</t>
  </si>
  <si>
    <t>11189</t>
  </si>
  <si>
    <t>Desmonte  juntas metalicas+ retiro **</t>
  </si>
  <si>
    <t>15753</t>
  </si>
  <si>
    <t>DESMONTE  LAMINA METALICA ONDULADA COLISEO H=3m</t>
  </si>
  <si>
    <t>15756</t>
  </si>
  <si>
    <t>DESMONTE  MALLA METALICA EN COLISEO H=5m</t>
  </si>
  <si>
    <t>10430</t>
  </si>
  <si>
    <t>Desmonte  malla proteccion contra impacto  **</t>
  </si>
  <si>
    <t>14056</t>
  </si>
  <si>
    <t>DESMONTE  MARCO+ PUERTA(Trasiego+retiro)</t>
  </si>
  <si>
    <t>14459</t>
  </si>
  <si>
    <t>Desmonte  Ring de Boxeo - Coliseo Gimnasio del Sur</t>
  </si>
  <si>
    <t>11561</t>
  </si>
  <si>
    <t>Desmonte  y reinstalac carpinteria metálica **</t>
  </si>
  <si>
    <t>12604</t>
  </si>
  <si>
    <t>DESMONTE , REUBIC.y MTO.PUERTA DOBLE BAT.ALUMINIO.</t>
  </si>
  <si>
    <t>12603</t>
  </si>
  <si>
    <t>DESMONTE , REUBIC.y MTO.PUERTA DOBLE VIDRIO TEMP.*</t>
  </si>
  <si>
    <t>16018</t>
  </si>
  <si>
    <t>Desmonte Acabados Piso Placa Antidesliz. CompAcuat</t>
  </si>
  <si>
    <t>11037</t>
  </si>
  <si>
    <t>DESMONTE ACCESORIOS SANITARIOS</t>
  </si>
  <si>
    <t>14005</t>
  </si>
  <si>
    <t>DESMONTE ACOMODA Y FIJAC.TEJA ASBEST. CEMENT</t>
  </si>
  <si>
    <t>12873</t>
  </si>
  <si>
    <t>Desmonte Acople Completo -STPM**</t>
  </si>
  <si>
    <t>12879</t>
  </si>
  <si>
    <t>Desmonte Acople en U lámina Cal.3/16" -STPM**</t>
  </si>
  <si>
    <t>12435</t>
  </si>
  <si>
    <t>Desmonte Acople Sencillo Columpio -STPM**</t>
  </si>
  <si>
    <t>12807</t>
  </si>
  <si>
    <t>DESMONTE ADEC.Y MONTAJE 4 REJAS ZONA DE GRADERIA *</t>
  </si>
  <si>
    <t>11657</t>
  </si>
  <si>
    <t>Desmonte adoquin  (Crague y retiro)</t>
  </si>
  <si>
    <t>12894</t>
  </si>
  <si>
    <t>Desmonte- Agarradera Balancin Tubo 3/4" -STPM**</t>
  </si>
  <si>
    <t>12551</t>
  </si>
  <si>
    <t>Desmonte- Agarradera -STPM**</t>
  </si>
  <si>
    <t>13252</t>
  </si>
  <si>
    <t>Desmonte Alfajia Perim.concreto a&lt;0.50m **</t>
  </si>
  <si>
    <t>12256</t>
  </si>
  <si>
    <t>Desmonte Alfajia Perim.concreto a&gt;=0.50m **</t>
  </si>
  <si>
    <t>10973</t>
  </si>
  <si>
    <t>Desmonte alfombra tapete incluye retiro**</t>
  </si>
  <si>
    <t>00019</t>
  </si>
  <si>
    <t>Desmonte Aparatos Sanitarios</t>
  </si>
  <si>
    <t>12536</t>
  </si>
  <si>
    <t>DESMONTE APARATOS SANITARIOS</t>
  </si>
  <si>
    <t>13415</t>
  </si>
  <si>
    <t>DESMONTE APARATOS SANITARIOS+TAPON+TRASIEGO</t>
  </si>
  <si>
    <t>12825</t>
  </si>
  <si>
    <t>DESMONTE AREA DESPRENDIDA PISO MADERA **</t>
  </si>
  <si>
    <t>13523</t>
  </si>
  <si>
    <t>Desmonte Argolla Aluminio Maleable -STPM**</t>
  </si>
  <si>
    <t>14205</t>
  </si>
  <si>
    <t>Desmonte Asiento Fibra de Vidrio</t>
  </si>
  <si>
    <t>12876</t>
  </si>
  <si>
    <t>Desmonte Asiento Fibra de Vidrio con Soporte-STPM*</t>
  </si>
  <si>
    <t>12402</t>
  </si>
  <si>
    <t>Desmonte Asiento Fibra lona Columpio-STPM**</t>
  </si>
  <si>
    <t>13902</t>
  </si>
  <si>
    <t>Desmonte Asta Bandera H=7.00m Inc.Demolic+Carg+Ret</t>
  </si>
  <si>
    <t>13981</t>
  </si>
  <si>
    <t>Desmonte Aviso Multidireccional -STPM**</t>
  </si>
  <si>
    <t>12856</t>
  </si>
  <si>
    <t>Desmonte Balancin Tubo Galv.2"x2.00m/2.5m-STPM**</t>
  </si>
  <si>
    <t>13526</t>
  </si>
  <si>
    <t>Desmonte- Banca Abdominales Bajo</t>
  </si>
  <si>
    <t>10882</t>
  </si>
  <si>
    <t>Desmonte Banca Exist.(demol. de bases y retiro)**</t>
  </si>
  <si>
    <t>16019</t>
  </si>
  <si>
    <t>Desmonte baranda acceso Piscina (Sin retiro)</t>
  </si>
  <si>
    <t>12703</t>
  </si>
  <si>
    <t>Desmonte Baranda Discapacitados  (Cargue+ Retiro)</t>
  </si>
  <si>
    <t>10918</t>
  </si>
  <si>
    <t>10915</t>
  </si>
  <si>
    <t>Desmonte baranda M-80 sin viga(Sin Reitro)***</t>
  </si>
  <si>
    <t>12696</t>
  </si>
  <si>
    <t>Desmonte baranda M-83ES***</t>
  </si>
  <si>
    <t>12423</t>
  </si>
  <si>
    <t>Desmonte Barras de Giro Travezaño-STPM**</t>
  </si>
  <si>
    <t>12420</t>
  </si>
  <si>
    <t>Desmonte Barras Rodadero-STPM**</t>
  </si>
  <si>
    <t>16888</t>
  </si>
  <si>
    <t>desmonte bebederos existente inc retiro acarrero</t>
  </si>
  <si>
    <t>12853</t>
  </si>
  <si>
    <t>Desmonte bolardo Alto hierro M-63-STPM**</t>
  </si>
  <si>
    <t>14079</t>
  </si>
  <si>
    <t>Desmonte bolardo Bajo hierro M-62-STPM**</t>
  </si>
  <si>
    <t>11107</t>
  </si>
  <si>
    <t>Desmonte cabinas paraderos o similares + retiro **</t>
  </si>
  <si>
    <t>12399</t>
  </si>
  <si>
    <t>Desmonte cadena Galvan. 3/8"(1.5-2.0m)STPM**</t>
  </si>
  <si>
    <t>12121</t>
  </si>
  <si>
    <t>DESMONTE CANAL EXISTENTE+Andamio**</t>
  </si>
  <si>
    <t>11600</t>
  </si>
  <si>
    <t>DESMONTE CANALETA METALICA ELECT. EXISTENTE**</t>
  </si>
  <si>
    <t>10883</t>
  </si>
  <si>
    <t>Desmonte caneca existente + demolicion bases CDRC</t>
  </si>
  <si>
    <t>10972</t>
  </si>
  <si>
    <t>Desmonte carpinteria metálica **</t>
  </si>
  <si>
    <t>10535</t>
  </si>
  <si>
    <t>Desmonte cerramiento contra impacto h=2.5M **</t>
  </si>
  <si>
    <t>10536</t>
  </si>
  <si>
    <t>Desmonte cerramiento contra impacto h=5.0M **</t>
  </si>
  <si>
    <t>13022</t>
  </si>
  <si>
    <t>Desmonte- Cerramiento Juego Infantil</t>
  </si>
  <si>
    <t>12429</t>
  </si>
  <si>
    <t>Desmonte- Cerramiento Reja Pequeña</t>
  </si>
  <si>
    <t>11271</t>
  </si>
  <si>
    <t>Desmonte CerramMalla eslabon. h=0,5 a 2 m + retiro</t>
  </si>
  <si>
    <t>10808</t>
  </si>
  <si>
    <t>Desmonte CerramMalla eslabon. h=2 a 5 m+cargue y r</t>
  </si>
  <si>
    <t>10309</t>
  </si>
  <si>
    <t>14080</t>
  </si>
  <si>
    <t>Desmonte Cicloparquadero (Cargue y retiro) -STPM**</t>
  </si>
  <si>
    <t>12290</t>
  </si>
  <si>
    <t>Desmonte cocina (campana y buitrón) **</t>
  </si>
  <si>
    <t>14458</t>
  </si>
  <si>
    <t>Desmonte Columnas en Madera 0,20x0,20 h=4,53m+reti</t>
  </si>
  <si>
    <t>010605</t>
  </si>
  <si>
    <t>Desmonte Corte y reinstal. adoquin Arcilla 20X10X6CM + arena + B-600(10cm)</t>
  </si>
  <si>
    <t>10948</t>
  </si>
  <si>
    <t>Desmonte Cubierta +Andamios+Seguridad+ transporte</t>
  </si>
  <si>
    <t>12537</t>
  </si>
  <si>
    <t>DESMONTE CUBIERTA TEJA ASB. CEM. Y ESTR. METAL. **</t>
  </si>
  <si>
    <t>14134</t>
  </si>
  <si>
    <t>Desmonte Cubierta(Estruc+Teja)+Retiro***</t>
  </si>
  <si>
    <t>12911</t>
  </si>
  <si>
    <t>Desmonte de  Balancin Madera-STPM**</t>
  </si>
  <si>
    <t>12631</t>
  </si>
  <si>
    <t>DESMONTE DE  GUARDESCOBA SIN RETIRO***</t>
  </si>
  <si>
    <t>11033</t>
  </si>
  <si>
    <t>Desmonte de  Puerta y Marco en  Madera (carg+Ret)</t>
  </si>
  <si>
    <t>13520</t>
  </si>
  <si>
    <t>DESMONTE DE  TOMACORRIENTE**</t>
  </si>
  <si>
    <t>13308</t>
  </si>
  <si>
    <t>Desmonte de Accesorio(Dispensr papel-jabon-papeler</t>
  </si>
  <si>
    <t>15949</t>
  </si>
  <si>
    <t>DESMONTE DE ANGULO Y PLATINA (INCLUYE PULIDORA)</t>
  </si>
  <si>
    <t>16458</t>
  </si>
  <si>
    <t>Desmonte de Aparatos Eléctricos (cables,tomas Inte</t>
  </si>
  <si>
    <t>14082</t>
  </si>
  <si>
    <t>Desmonte de Asador</t>
  </si>
  <si>
    <t>16027</t>
  </si>
  <si>
    <t>DESMONTE DE BANNER (0.60X6.30M)ACCESOS DOS CARAS</t>
  </si>
  <si>
    <t>16663</t>
  </si>
  <si>
    <t>Desmonte de Black out (H=2.20m)</t>
  </si>
  <si>
    <t>13096</t>
  </si>
  <si>
    <t>Desmonte de Calentador Eléctrico**</t>
  </si>
  <si>
    <t>12119</t>
  </si>
  <si>
    <t>Desmonte de Calentador+Accesorios**</t>
  </si>
  <si>
    <t>13907</t>
  </si>
  <si>
    <t>Desmonte de cerramiento en Superboard</t>
  </si>
  <si>
    <t>14064</t>
  </si>
  <si>
    <t>Desmonte de Contrahuella Metálica (Cargue y Retiro</t>
  </si>
  <si>
    <t>12418</t>
  </si>
  <si>
    <t>Desmonte de Espaldar para Banca M-31-STPM**</t>
  </si>
  <si>
    <t>14072</t>
  </si>
  <si>
    <t>Desmonte de Estructura voleyball (Cargue y Retiro)</t>
  </si>
  <si>
    <t>20785</t>
  </si>
  <si>
    <t xml:space="preserve">DESMONTE DE FLUXOMETRO TIPO PUSH    </t>
  </si>
  <si>
    <t>16459</t>
  </si>
  <si>
    <t>Desmonte de Guardaropa Existente</t>
  </si>
  <si>
    <t>14143</t>
  </si>
  <si>
    <t>Desmonte de lavamanos + retiro</t>
  </si>
  <si>
    <t>12117</t>
  </si>
  <si>
    <t>Desmonte de Lavamanos y Grifería***</t>
  </si>
  <si>
    <t>14405</t>
  </si>
  <si>
    <t>Desmonte de losas prefabric.(1.20x0.70m) e=15-30cm</t>
  </si>
  <si>
    <t>14034</t>
  </si>
  <si>
    <t>Desmonte de losas prefabric.(1.20x0.70m) e=8-12cm</t>
  </si>
  <si>
    <t>20808</t>
  </si>
  <si>
    <t>DESMONTE DE LUMINARIA ALTURA MAYOR A 3 METROS CON ANDAMIO CERTIFICADO</t>
  </si>
  <si>
    <t>20807</t>
  </si>
  <si>
    <t>DESMONTE DE LUMINARIA PARA ALTURA HASTA 3 METROS CON ESCALERA</t>
  </si>
  <si>
    <t>13918</t>
  </si>
  <si>
    <t>Desmonte de Media Alfarda L=2.5m</t>
  </si>
  <si>
    <t>14460</t>
  </si>
  <si>
    <t>Desmonte de Mobiliar tipo bicicletero exist(Cargue</t>
  </si>
  <si>
    <t>14006</t>
  </si>
  <si>
    <t>Desmonte de Orinal + Retiro***</t>
  </si>
  <si>
    <t>12118</t>
  </si>
  <si>
    <t>Desmonte de Orinal y Grifería***</t>
  </si>
  <si>
    <t>14141</t>
  </si>
  <si>
    <t>Desmonte de Piso en Lona sobre Madera Gim (Carg+re</t>
  </si>
  <si>
    <t>14073</t>
  </si>
  <si>
    <t>Desmonte de Redes de Baloncesto (Cargue y Retiro</t>
  </si>
  <si>
    <t>14076</t>
  </si>
  <si>
    <t>Desmonte de Redes de futbol (Cargue y Retiro)</t>
  </si>
  <si>
    <t>14071</t>
  </si>
  <si>
    <t>Desmonte de Redes de Microfutbol (Cargue y Retiro</t>
  </si>
  <si>
    <t>14074</t>
  </si>
  <si>
    <t>Desmonte de Redes de Voleibol (Cargue y Retiro</t>
  </si>
  <si>
    <t>16462</t>
  </si>
  <si>
    <t>Desmonte de Redes Hidro Sanitarias</t>
  </si>
  <si>
    <t>11226</t>
  </si>
  <si>
    <t>DESMONTE DE REJA MET. 2.55X2.70M**</t>
  </si>
  <si>
    <t>13409</t>
  </si>
  <si>
    <t>DESMONTE DE SALIDA ELECTRICA</t>
  </si>
  <si>
    <t>13309</t>
  </si>
  <si>
    <t>Desmonte de Secador de manos**</t>
  </si>
  <si>
    <t>12739</t>
  </si>
  <si>
    <t>DESMONTE DE SEÑALIZACION IDRD(ESTADIO)***</t>
  </si>
  <si>
    <t>13529</t>
  </si>
  <si>
    <t>Desmonte de Tabla en Madera para Carrusel</t>
  </si>
  <si>
    <t>14070</t>
  </si>
  <si>
    <t>Desmonte de Tablero Acrilico(Cargue y retiro)</t>
  </si>
  <si>
    <t>12937</t>
  </si>
  <si>
    <t>Desmonte de Trapecio tubo de 3/4"-STPM**</t>
  </si>
  <si>
    <t>14065</t>
  </si>
  <si>
    <t>Desmonte de Valla Especial (3x6m) Cargue y retiro</t>
  </si>
  <si>
    <t>13380</t>
  </si>
  <si>
    <t>DESMONTE DE VIDRIO Y/O ESPEJO **</t>
  </si>
  <si>
    <t>16055</t>
  </si>
  <si>
    <t>Desmonte delimitador aluminio pista Atletismo</t>
  </si>
  <si>
    <t>13735</t>
  </si>
  <si>
    <t>Desmonte Deslizadero Fibra de Vidrio 2,4m-STPM***</t>
  </si>
  <si>
    <t>14342</t>
  </si>
  <si>
    <t>12905</t>
  </si>
  <si>
    <t>Desmonte Deslizadero Fibra de Vidrio 4m-STPM***</t>
  </si>
  <si>
    <t>12614</t>
  </si>
  <si>
    <t>Desmonte Divis.sobre muro Dry Wall.**</t>
  </si>
  <si>
    <t>14182</t>
  </si>
  <si>
    <t>Desmonte División en Madera+vidri-Gimnasio-Colis-s</t>
  </si>
  <si>
    <t>12202</t>
  </si>
  <si>
    <t>Desmonte division, panel Dry Wall y retiroh&lt;=3m**</t>
  </si>
  <si>
    <t>13900</t>
  </si>
  <si>
    <t>Desmonte Divisiones en Vidrio Templado H=3.00m**</t>
  </si>
  <si>
    <t>12785</t>
  </si>
  <si>
    <t>Desmonte Divisiones Metálicas +cargue y retiro</t>
  </si>
  <si>
    <t>13885</t>
  </si>
  <si>
    <t>Desmonte Divisiones Oficina media altura con retir</t>
  </si>
  <si>
    <t>12100</t>
  </si>
  <si>
    <t>Desmonte e  instal.juegos Inf.Madera(6 event)**</t>
  </si>
  <si>
    <t>15961</t>
  </si>
  <si>
    <t>Desmonte e  instal.juegos infantiles (por event)**</t>
  </si>
  <si>
    <t>10170</t>
  </si>
  <si>
    <t>Desmonte e instal Bordillo Piedra muñec 0,1*0,3 **</t>
  </si>
  <si>
    <t>10023</t>
  </si>
  <si>
    <t>Desmonte e instalac Bordillo prefabricado A-80 **</t>
  </si>
  <si>
    <t>10092</t>
  </si>
  <si>
    <t>Desmonte e instalac fach provisional zona acces **</t>
  </si>
  <si>
    <t>10865</t>
  </si>
  <si>
    <t>Desmonte e instalac Sardinel prefabricado A-10 **</t>
  </si>
  <si>
    <t>11473</t>
  </si>
  <si>
    <t>Desmonte e Instalación Juego infantil Tipo Rued</t>
  </si>
  <si>
    <t>12784</t>
  </si>
  <si>
    <t>DESMONTE ELEMENTOS DE VIGAS CUBIERTA ESTADIO**</t>
  </si>
  <si>
    <t>15807</t>
  </si>
  <si>
    <t>DESMONTE EQUIPOS BIOSALUDABLES (Demolc+retiro)</t>
  </si>
  <si>
    <t>12672</t>
  </si>
  <si>
    <t>Desmonte- Escalador de Arbol</t>
  </si>
  <si>
    <t>12554</t>
  </si>
  <si>
    <t>Desmonte- Escalador de Arbol -STPM**</t>
  </si>
  <si>
    <t>12431</t>
  </si>
  <si>
    <t>Desmonte- Escalador de Arco -STPM**</t>
  </si>
  <si>
    <t>12563</t>
  </si>
  <si>
    <t>DESMONTE ESCALERA DE GATO</t>
  </si>
  <si>
    <t>14084</t>
  </si>
  <si>
    <t>Desmonte Estación 11-BancaFortalecimiento(Carg+Re)</t>
  </si>
  <si>
    <t>14085</t>
  </si>
  <si>
    <t>Desmonte Estación 12-Poste de Abdominales (Carg+Re</t>
  </si>
  <si>
    <t>14083</t>
  </si>
  <si>
    <t>Desmonte Estación 1-PosteEstiramiento(Carg+Ret)</t>
  </si>
  <si>
    <t>14088</t>
  </si>
  <si>
    <t>Desmonte Estación 2-TuboEjercicio Gemelos(Carg+Re</t>
  </si>
  <si>
    <t>14089</t>
  </si>
  <si>
    <t>Desmonte Estación 3-Banca Abdominales(Carg+Re</t>
  </si>
  <si>
    <t>14090</t>
  </si>
  <si>
    <t>Desmonte Estación 4-Banca Barra para Salto(Carg+Re</t>
  </si>
  <si>
    <t>14091</t>
  </si>
  <si>
    <t>Desmonte Estación 5-Banca Flexión Espalda(Carg+Re</t>
  </si>
  <si>
    <t>14092</t>
  </si>
  <si>
    <t>Desmonte Estación 6-Banca Flexión Pecho(Carg+Re</t>
  </si>
  <si>
    <t>14094</t>
  </si>
  <si>
    <t>14095</t>
  </si>
  <si>
    <t>14096</t>
  </si>
  <si>
    <t>Desmonte Estación 9 -Banca Abdominales Alto(Carg+R</t>
  </si>
  <si>
    <t>14093</t>
  </si>
  <si>
    <t>Desmonte Estación -Banca para Estiramiento(Carg+Re</t>
  </si>
  <si>
    <t>10343</t>
  </si>
  <si>
    <t>Desmonte estruc  de microfutbol + cargue y retiro</t>
  </si>
  <si>
    <t>10242</t>
  </si>
  <si>
    <t>Desmonte estruc baloncesto con demol base conc **</t>
  </si>
  <si>
    <t>10438</t>
  </si>
  <si>
    <t>Desmonte estruc baloncesto sin demol base conc **</t>
  </si>
  <si>
    <t>15779</t>
  </si>
  <si>
    <t>Desmonte estruc metal Cubierta coliseo con transpo</t>
  </si>
  <si>
    <t>13789</t>
  </si>
  <si>
    <t>Desmonte estruc metal Cubierta para coliseos*</t>
  </si>
  <si>
    <t>10542</t>
  </si>
  <si>
    <t>Desmonte estruc volleyball con demol base conc **</t>
  </si>
  <si>
    <t>10439</t>
  </si>
  <si>
    <t>Desmonte estruc. de cancha multiple + retiro</t>
  </si>
  <si>
    <t>11705</t>
  </si>
  <si>
    <t>Desmonte estruc. de cancha multiple sin demol base</t>
  </si>
  <si>
    <t>14075</t>
  </si>
  <si>
    <t>Desmonte estruct  de futbol(Cargue y Retiro)**</t>
  </si>
  <si>
    <t>13533</t>
  </si>
  <si>
    <t>DESMONTE ESTRUCT. METAL. MOLINO DE VIENTO</t>
  </si>
  <si>
    <t>11718</t>
  </si>
  <si>
    <t>Desmonte Estructura Metálica (Cercha+ Correa)*</t>
  </si>
  <si>
    <t>13892</t>
  </si>
  <si>
    <t>DESMONTE Flanche METALICo EXISTENTE**</t>
  </si>
  <si>
    <t>12915</t>
  </si>
  <si>
    <t>Desmonte Guaya de Acero de 1/4"***</t>
  </si>
  <si>
    <t>20812</t>
  </si>
  <si>
    <t xml:space="preserve">DESMONTE KIT DE LUMINARIA 400W, ARRANC, COND, REDACTANCIA    </t>
  </si>
  <si>
    <t>12849</t>
  </si>
  <si>
    <t>Desmonte Lámina IDG-S -STPM**</t>
  </si>
  <si>
    <t>11570</t>
  </si>
  <si>
    <t>Desmonte lamina metalica enchape columnas+retiro**</t>
  </si>
  <si>
    <t>15759</t>
  </si>
  <si>
    <t>Desmonte Lámina Policarbonato cargue y retiro</t>
  </si>
  <si>
    <t>14086</t>
  </si>
  <si>
    <t>Desmonte Lámina Valla Instrucción (Carg+Re</t>
  </si>
  <si>
    <t>11167</t>
  </si>
  <si>
    <t>Desmonte laminas metalicas a=0.2 + retiro **</t>
  </si>
  <si>
    <t>10639</t>
  </si>
  <si>
    <t>Desmonte loseta IDU concreto**</t>
  </si>
  <si>
    <t>20817</t>
  </si>
  <si>
    <t xml:space="preserve">DESMONTE LUMINARIA EN ALTURA ESCALERA TIPO EXTENSION ALT. SUP. A 4 M    </t>
  </si>
  <si>
    <t>13321</t>
  </si>
  <si>
    <t>Desmonte Malla Fortinet H=2.00m</t>
  </si>
  <si>
    <t>12933</t>
  </si>
  <si>
    <t>DESMONTE MANILA POLIPROP. 1/2" Baranda  -STPM**</t>
  </si>
  <si>
    <t>15521</t>
  </si>
  <si>
    <t>Desmonte Manila Poliprop1/2" Control acceso</t>
  </si>
  <si>
    <t>11608</t>
  </si>
  <si>
    <t>DESMONTE MANT.Y REINST.PERSIANAS.**</t>
  </si>
  <si>
    <t>12655</t>
  </si>
  <si>
    <t>Desmonte manto edil (Sin cargue y retiro)l</t>
  </si>
  <si>
    <t>16616</t>
  </si>
  <si>
    <t>Desmonte manual Banca M31 Exist.(demo bases+retir)</t>
  </si>
  <si>
    <t>16198</t>
  </si>
  <si>
    <t>DESMONTE MANUAL DE CASETON (Cargue + retiro)</t>
  </si>
  <si>
    <t>12892</t>
  </si>
  <si>
    <t>DESMONTE MARCO DE  PUERTA  METALICA</t>
  </si>
  <si>
    <t>11303</t>
  </si>
  <si>
    <t>DESMONTE MARCO Y PUERTA  METALICA(6x4m)</t>
  </si>
  <si>
    <t>00020</t>
  </si>
  <si>
    <t>Desmonte Marco y Puerta  Metálica(carg+retir)</t>
  </si>
  <si>
    <t>11650</t>
  </si>
  <si>
    <t>DESMONTE MARCOS Y PUERTAS  DE SEGURIDAD</t>
  </si>
  <si>
    <t>13407</t>
  </si>
  <si>
    <t>DESMONTE MARCOS Y PUERTAS  METALICAS+trasiego</t>
  </si>
  <si>
    <t>12648</t>
  </si>
  <si>
    <t>DESMONTE MARQUESINA ACRILICO H=3.10M</t>
  </si>
  <si>
    <t>10735</t>
  </si>
  <si>
    <t>Desmonte Muro de contenc en gavion    **</t>
  </si>
  <si>
    <t>10971</t>
  </si>
  <si>
    <t>Desmonte muro, division, panel Dry Wall y retiro**</t>
  </si>
  <si>
    <t>12557</t>
  </si>
  <si>
    <t>Desmonte Pasamanos Angulado-STPM**</t>
  </si>
  <si>
    <t>12560</t>
  </si>
  <si>
    <t>Desmonte Pasamanos Recto-STPM**</t>
  </si>
  <si>
    <t>14439</t>
  </si>
  <si>
    <t>14142</t>
  </si>
  <si>
    <t>Desmonte Piso Machimbre Est. Madera-Gimnasio-Colis</t>
  </si>
  <si>
    <t>14066</t>
  </si>
  <si>
    <t>Desmonte Plastificado Plataforma Cuadrd(Carg+Retir</t>
  </si>
  <si>
    <t>14067</t>
  </si>
  <si>
    <t>Desmonte Plastificado Plataforma Triang(Carg+Retir</t>
  </si>
  <si>
    <t>16463</t>
  </si>
  <si>
    <t>Desmonte Plataforma Salida + Reinstalación Anclaje</t>
  </si>
  <si>
    <t>12683</t>
  </si>
  <si>
    <t>DESMONTE POSTE H=2.0M**</t>
  </si>
  <si>
    <t>12686</t>
  </si>
  <si>
    <t>DESMONTE POSTE H=2.7M**</t>
  </si>
  <si>
    <t>12689</t>
  </si>
  <si>
    <t>DESMONTE POSTE H=3.0M**</t>
  </si>
  <si>
    <t>12692</t>
  </si>
  <si>
    <t>DESMONTE POSTE H=3.30M**</t>
  </si>
  <si>
    <t>12605</t>
  </si>
  <si>
    <t>DESMONTE PUERTA BATIENTE ALUMINIO.</t>
  </si>
  <si>
    <t>14908</t>
  </si>
  <si>
    <t>DESMONTE PUERTA+ MARCO METAL.(Trasiego+Retiro)</t>
  </si>
  <si>
    <t>11165</t>
  </si>
  <si>
    <t>Desmonte reja existente h=2.0 m</t>
  </si>
  <si>
    <t>15760</t>
  </si>
  <si>
    <t>Desmonte reja metálica  h=3.0 m  cargue y retiro</t>
  </si>
  <si>
    <t>12410</t>
  </si>
  <si>
    <t>Desmonte- Rodadero Corto acero -STPM**</t>
  </si>
  <si>
    <t>12116</t>
  </si>
  <si>
    <t>DESMONTE SANITARIO FLUXOMETRO Y PROTECTOR**</t>
  </si>
  <si>
    <t>16020</t>
  </si>
  <si>
    <t>Desmonte Sensores Piscina (Sin retiro)</t>
  </si>
  <si>
    <t>14077</t>
  </si>
  <si>
    <t>Desmonte Señal (IDE-67)</t>
  </si>
  <si>
    <t>12837</t>
  </si>
  <si>
    <t>12834</t>
  </si>
  <si>
    <t>Desmonte Señal SC-80 - + Dado-STPM**</t>
  </si>
  <si>
    <t>15219</t>
  </si>
  <si>
    <t>Desmonte Señal SC-80 2 caras - + Dado-STPM**</t>
  </si>
  <si>
    <t>13236</t>
  </si>
  <si>
    <t>Desmonte Silla para Estadio</t>
  </si>
  <si>
    <t>10934</t>
  </si>
  <si>
    <t>desmonte sonido Campin ***</t>
  </si>
  <si>
    <t>12745</t>
  </si>
  <si>
    <t>DESMONTE TABLERO ELECTRICO EXISTENTE**</t>
  </si>
  <si>
    <t>13049</t>
  </si>
  <si>
    <t>Desmonte tablero electrónico y est. met. Campin **</t>
  </si>
  <si>
    <t>13567</t>
  </si>
  <si>
    <t>Desmonte tanque asbesto-cemento h=4.50M</t>
  </si>
  <si>
    <t>14138</t>
  </si>
  <si>
    <t>Desmonte tanque Elevado(Asb-cemento/o Pvc)-Coliseo</t>
  </si>
  <si>
    <t>12675</t>
  </si>
  <si>
    <t>Desmonte Tapa Semiesferica -STPM**</t>
  </si>
  <si>
    <t>16054</t>
  </si>
  <si>
    <t>Desmonte tapete pista Atletismo  incluye retiro**</t>
  </si>
  <si>
    <t>13733</t>
  </si>
  <si>
    <t>Desmonte- Tornillo 1/2 x 6" -STPM**</t>
  </si>
  <si>
    <t>15827</t>
  </si>
  <si>
    <t>13734</t>
  </si>
  <si>
    <t>Desmonte- Tornillo 1/2 x 9" -STPM**</t>
  </si>
  <si>
    <t>12882</t>
  </si>
  <si>
    <t>Desmonte- Tornillo 1/4 x 3"-STPM**</t>
  </si>
  <si>
    <t>13732</t>
  </si>
  <si>
    <t>Desmonte- Tornillo 1/4 x 4" -STPM**</t>
  </si>
  <si>
    <t>12679</t>
  </si>
  <si>
    <t>Desmonte- Tornillo Button -STPM**</t>
  </si>
  <si>
    <t>16464</t>
  </si>
  <si>
    <t>Desmonte Tranpolin hasta 3m+Reinstalación Anclajes</t>
  </si>
  <si>
    <t>20795</t>
  </si>
  <si>
    <t>Desmonte traslado y reinstalacion de Estructura Modulo De lectura</t>
  </si>
  <si>
    <t>11602</t>
  </si>
  <si>
    <t>Desmonte Traslado y reubic Archivador **</t>
  </si>
  <si>
    <t>12122</t>
  </si>
  <si>
    <t>Desmonte tuberia ALLØ4"Hasta Caja  **</t>
  </si>
  <si>
    <t>12321</t>
  </si>
  <si>
    <t>Desmonte tuberia galv 6" **</t>
  </si>
  <si>
    <t>13384</t>
  </si>
  <si>
    <t>Desmonte tuberia Hierro Fund.Sanitaria Ø1"+trasieg</t>
  </si>
  <si>
    <t>12930</t>
  </si>
  <si>
    <t>Desmonte Tunel en fibra de vidrio-STPM **</t>
  </si>
  <si>
    <t>14087</t>
  </si>
  <si>
    <t>Desmonte Valla Instrucción 3 Ejercicios(Carg+Re</t>
  </si>
  <si>
    <t>12901</t>
  </si>
  <si>
    <t>Desmonte Varilla de 3/4" rosacada-STPM **</t>
  </si>
  <si>
    <t>12617</t>
  </si>
  <si>
    <t>DESMONTE VENTANA PERSIANA</t>
  </si>
  <si>
    <t>12616</t>
  </si>
  <si>
    <t>DESMONTE VENTANA PERSIANA OF.DIRECC. GENERAL</t>
  </si>
  <si>
    <t>00021</t>
  </si>
  <si>
    <t>DESMONTE VENTANAS( Trasiego+Retiro)Inc. Andamio</t>
  </si>
  <si>
    <t>11603</t>
  </si>
  <si>
    <t>DESMONTE VIDRIOS (Limp,siliconado e instal.)</t>
  </si>
  <si>
    <t>11595</t>
  </si>
  <si>
    <t>Desmonte y demol. gradería aérea incl. retiro **</t>
  </si>
  <si>
    <t>10785</t>
  </si>
  <si>
    <t>Desmonte y demolicion banca inclu retiro escom.**</t>
  </si>
  <si>
    <t>10783</t>
  </si>
  <si>
    <t>Desmonte y demolicion bolardo M-60 concreto**</t>
  </si>
  <si>
    <t>14078</t>
  </si>
  <si>
    <t>Desmonte y Demolicion Bolardo M-61 concreto**</t>
  </si>
  <si>
    <t>11516</t>
  </si>
  <si>
    <t>DESMONTE Y REHUBICACION DE REFLECTOR DE PISO 250W</t>
  </si>
  <si>
    <t>16467</t>
  </si>
  <si>
    <t>Desmonte y Reinatalación Rejiila Plástica(Cárcamo)</t>
  </si>
  <si>
    <t>11414</t>
  </si>
  <si>
    <t>Desmonte y Reins. Balas Halogena **</t>
  </si>
  <si>
    <t>13776</t>
  </si>
  <si>
    <t>Desmonte y Reins. Lampara 1000w (H=18m)+andamios**</t>
  </si>
  <si>
    <t>12575</t>
  </si>
  <si>
    <t>Desmonte y Reins. Lampara de 0.60X0.60- 4 tubos **</t>
  </si>
  <si>
    <t>10006</t>
  </si>
  <si>
    <t>Desmonte y Reins. Proyector 1000 W **</t>
  </si>
  <si>
    <t>13268</t>
  </si>
  <si>
    <t>Desmonte y Reins. Proyector 1000 WGran Altura. **</t>
  </si>
  <si>
    <t>11410</t>
  </si>
  <si>
    <t>Desmonte y Reins. Riel Fluoresc **</t>
  </si>
  <si>
    <t>11571</t>
  </si>
  <si>
    <t>Desmonte y reinst acometida PVC.P 3 d=1 1/2"  **</t>
  </si>
  <si>
    <t>15960</t>
  </si>
  <si>
    <t>Desmonte y reinst bolardo hierro M-63**</t>
  </si>
  <si>
    <t>11592</t>
  </si>
  <si>
    <t>Desmonte y reinst STRIP</t>
  </si>
  <si>
    <t>13488</t>
  </si>
  <si>
    <t>DESMONTE Y REINST.  CENEFA EN ADOQUIN (SIN ESTRUCT</t>
  </si>
  <si>
    <t>11412</t>
  </si>
  <si>
    <t>Desmonte y Reinst. Cubierta Termoac.**</t>
  </si>
  <si>
    <t>11417</t>
  </si>
  <si>
    <t>Desmonte y Reinst. Lampara Fluor(cable+Canaleta)</t>
  </si>
  <si>
    <t>11314</t>
  </si>
  <si>
    <t>Desmonte y reinst.Adoquín Arcilla p&lt;5% suelo Med**</t>
  </si>
  <si>
    <t>13288</t>
  </si>
  <si>
    <t>Desmonte y reinst.AdoquinArcill e=0.06  p&lt;5% 4.2-1</t>
  </si>
  <si>
    <t>12158</t>
  </si>
  <si>
    <t>DESMONTE Y REINST.DE PASAMANOS**</t>
  </si>
  <si>
    <t>13137</t>
  </si>
  <si>
    <t>DESMONTE Y REINST.TABLERO ELECTRICO 12 CIRC.**</t>
  </si>
  <si>
    <t>12208</t>
  </si>
  <si>
    <t>Desmonte y Reinstal  TAPETE**</t>
  </si>
  <si>
    <t>12207</t>
  </si>
  <si>
    <t>Desmonte y Reinstal  VENTANA  ALUMINIO**</t>
  </si>
  <si>
    <t>11563</t>
  </si>
  <si>
    <t>Desmonte y Reinstal  VENTANA **</t>
  </si>
  <si>
    <t>13097</t>
  </si>
  <si>
    <t>DESMONTE Y REINSTAL TEJA+TELA ASF.+EMULSIÓN+PINT</t>
  </si>
  <si>
    <t>15418</t>
  </si>
  <si>
    <t>Desmonte y reinstal. estruc Multiple (excav+retir)</t>
  </si>
  <si>
    <t>13575</t>
  </si>
  <si>
    <t>Desmonte y reinstal. juego M-3A</t>
  </si>
  <si>
    <t>11413</t>
  </si>
  <si>
    <t>Desmonte y reinstal. redes elect  cubierta.**</t>
  </si>
  <si>
    <t>11223</t>
  </si>
  <si>
    <t>Desmonte y reinstal. redes elect y telecomunic.**</t>
  </si>
  <si>
    <t>11649</t>
  </si>
  <si>
    <t>DESMONTE Y REINSTAL.CABALLETE TEJA ETERNIT</t>
  </si>
  <si>
    <t>12101</t>
  </si>
  <si>
    <t>Desmonte y Reinstal.CastilloModularMadera(CiudSali</t>
  </si>
  <si>
    <t>12601</t>
  </si>
  <si>
    <t>DESMONTE Y REINSTAL.DIVIS.ALUMINIOPISO-TECHO</t>
  </si>
  <si>
    <t>11509</t>
  </si>
  <si>
    <t>Desmonte y Reinstal.juegos Inf.Madera(10 event)**</t>
  </si>
  <si>
    <t>11297</t>
  </si>
  <si>
    <t>Desmonte y Reinstal.Puesto de Trabajo (Oficina)</t>
  </si>
  <si>
    <t>10045</t>
  </si>
  <si>
    <t>Desmonte y reinstala  AdoquínArcill  p&lt;5% sueloMed</t>
  </si>
  <si>
    <t>10150</t>
  </si>
  <si>
    <t>Desmonte y reinstala cerramiento metalico h=2.0m</t>
  </si>
  <si>
    <t>13474</t>
  </si>
  <si>
    <t>Desmonte y Reinstalac Cuneta Prefabricada</t>
  </si>
  <si>
    <t>14452</t>
  </si>
  <si>
    <t>Desmonte y re-instalac tablaestacado en  Madera**</t>
  </si>
  <si>
    <t>13938</t>
  </si>
  <si>
    <t>Desmonte y Reinstalac. Estruc.Baloncesto</t>
  </si>
  <si>
    <t>12091</t>
  </si>
  <si>
    <t>Desmonte y reinstalac.adoquinGeot+Base+arena**</t>
  </si>
  <si>
    <t>12599</t>
  </si>
  <si>
    <t>Desmonte y Reinstalac.Archivo Rodante(5.4x2.2m)</t>
  </si>
  <si>
    <t>12598</t>
  </si>
  <si>
    <t>Desmonte y Reinstalac.Archivo Rodante(6.9x2.2m)</t>
  </si>
  <si>
    <t>12597</t>
  </si>
  <si>
    <t>Desmonte y Reinstalac.Archivo Rodante(8.5x2.2m)</t>
  </si>
  <si>
    <t>11275</t>
  </si>
  <si>
    <t>Desmonte Y Reinstalac.estruc.de cancha multiple**</t>
  </si>
  <si>
    <t>16468</t>
  </si>
  <si>
    <t>Desmonte y Reinstalac.Juego Pasama(Dos Brazos)Pisc</t>
  </si>
  <si>
    <t>11296</t>
  </si>
  <si>
    <t>Desmonte y Reinstalac.Puerta Ventana(Divisón).</t>
  </si>
  <si>
    <t>11508</t>
  </si>
  <si>
    <t>Desmonte y Reinstalación  Balancin Madera**</t>
  </si>
  <si>
    <t>10803</t>
  </si>
  <si>
    <t>Desmonte y reinstalacion  banca existente**</t>
  </si>
  <si>
    <t>10782</t>
  </si>
  <si>
    <t>Desmonte y reinstalacion  canecas **</t>
  </si>
  <si>
    <t>15165</t>
  </si>
  <si>
    <t>Desmonte y reinstalación  de bicicletero</t>
  </si>
  <si>
    <t>15419</t>
  </si>
  <si>
    <t>Desmonte y reinstalacion  juego tipo M-3</t>
  </si>
  <si>
    <t>15420</t>
  </si>
  <si>
    <t>Desmonte y reinstalacion  juegos tipo M-3A</t>
  </si>
  <si>
    <t>15421</t>
  </si>
  <si>
    <t>Desmonte y reinstalacion  juegos tipo M-5 o 5A-STP</t>
  </si>
  <si>
    <t>10791</t>
  </si>
  <si>
    <t>Desmonte y reinstalacion  señales civicas **</t>
  </si>
  <si>
    <t>11222</t>
  </si>
  <si>
    <t>Desmonte y reinstalación bafle sonido ambiental**</t>
  </si>
  <si>
    <t>13360</t>
  </si>
  <si>
    <t>Desmonte y Reinstalación Baranda Pista Patinaje</t>
  </si>
  <si>
    <t>10916</t>
  </si>
  <si>
    <t>desmonte y reinstalación Biciclet de arco M-101***</t>
  </si>
  <si>
    <t>10820</t>
  </si>
  <si>
    <t>Desmonte y reinstalaciòn bolardo M-60 **</t>
  </si>
  <si>
    <t>15422</t>
  </si>
  <si>
    <t>Desmonte y reinstalacion Bordillo  B-30 (10x30)</t>
  </si>
  <si>
    <t>13948</t>
  </si>
  <si>
    <t>Desmonte y Reinstalación Cerram. C-Impacto H=5.00m</t>
  </si>
  <si>
    <t>12744</t>
  </si>
  <si>
    <t>DESMONTE Y REINSTALACION DE DUCHA**</t>
  </si>
  <si>
    <t>11507</t>
  </si>
  <si>
    <t>Desmonte y reinstalaciòn de luminaria  de piso**</t>
  </si>
  <si>
    <t>11639</t>
  </si>
  <si>
    <t>Desmonte y Reinstalacion de luminaria Alumb Publi</t>
  </si>
  <si>
    <t>20796</t>
  </si>
  <si>
    <t>DESMONTE Y REINSTALACION DE MAQUINA DE RUTA DE LA VIDA (INCLUYE DEMOLICION DE DADOS, EXCAVACION Y FUNDIDA DE DADOS DE 0,35x0,35x0,80)</t>
  </si>
  <si>
    <t>15750</t>
  </si>
  <si>
    <t>Desmonte y reinstalación de Vitriblock</t>
  </si>
  <si>
    <t>11034</t>
  </si>
  <si>
    <t>DESMONTE Y REINSTALACION ESPEJO **</t>
  </si>
  <si>
    <t>10344</t>
  </si>
  <si>
    <t>Desmonte y reinstalacion estruc  de microfutbol**</t>
  </si>
  <si>
    <t>13256</t>
  </si>
  <si>
    <t>Desmonte y reinstalacion fanche en lamina **</t>
  </si>
  <si>
    <t>10847</t>
  </si>
  <si>
    <t>Desmonte y Reinstalacion juegos infantil tipo M-3</t>
  </si>
  <si>
    <t>10849</t>
  </si>
  <si>
    <t>Desmonte y Reinstalacion juegos tipo M-5 o 5A</t>
  </si>
  <si>
    <t>16465</t>
  </si>
  <si>
    <t>Desmonte y Reinstalación Loseta Fibrocemento</t>
  </si>
  <si>
    <t>20760</t>
  </si>
  <si>
    <t xml:space="preserve">DESMONTE Y REINSTALACION LOSETA TIPO IDU + ARENA </t>
  </si>
  <si>
    <t>16470</t>
  </si>
  <si>
    <t>Desmonte y Reinstalación Parlantes cenitales (Cabl</t>
  </si>
  <si>
    <t>11523</t>
  </si>
  <si>
    <t>DESMONTE Y REINSTALACION PBX**</t>
  </si>
  <si>
    <t>16466</t>
  </si>
  <si>
    <t>Desmonte y Reinstalación Piso Easydecck Agua Azul</t>
  </si>
  <si>
    <t>16469</t>
  </si>
  <si>
    <t>Desmonte y Reinstalación Rejilla de HVAC</t>
  </si>
  <si>
    <t>11036</t>
  </si>
  <si>
    <t>Desmonte y reinstalacion sanitario **</t>
  </si>
  <si>
    <t>15463</t>
  </si>
  <si>
    <t>DESMONTE Y REINSTALACION SIFONES DE LAVAMANOS Y OR</t>
  </si>
  <si>
    <t>11519</t>
  </si>
  <si>
    <t>DESMONTE Y REINSTALACION TOMACORRIENTES**</t>
  </si>
  <si>
    <t>10577</t>
  </si>
  <si>
    <t>Desmonte y reinstalacion tuberia de gres 8"  **</t>
  </si>
  <si>
    <t>11518</t>
  </si>
  <si>
    <t>DESMONTE Y REINSTALACION VOZ Y DATOS**</t>
  </si>
  <si>
    <t>12205</t>
  </si>
  <si>
    <t>Desmonte y Reinstalc.división Ofic. H=3.10m**</t>
  </si>
  <si>
    <t>13486</t>
  </si>
  <si>
    <t>DESMONTE Y RETIRO  CENEFA EN ADOQUIN (CARG.Y RETIR</t>
  </si>
  <si>
    <t>10433</t>
  </si>
  <si>
    <t>Desmonte y retiro adoquin **</t>
  </si>
  <si>
    <t>20845</t>
  </si>
  <si>
    <t>Desmonte y retiro adoquin H=0.26m + relleno Base**</t>
  </si>
  <si>
    <t>13895</t>
  </si>
  <si>
    <t>Desmonte y retiro adoquin H=0.26m+relleno Base**</t>
  </si>
  <si>
    <t>10860</t>
  </si>
  <si>
    <t>Desmonte y retiro canecas **</t>
  </si>
  <si>
    <t>10378</t>
  </si>
  <si>
    <t>Desmonte y retiro cerramiento alambre puas **</t>
  </si>
  <si>
    <t>11565</t>
  </si>
  <si>
    <t>Desmonte y retiro cerramiento metalico incl. viga*</t>
  </si>
  <si>
    <t>13261</t>
  </si>
  <si>
    <t>Desmonte y retiro de Cableado+tomas+interrupt.L=9m</t>
  </si>
  <si>
    <t>15446</t>
  </si>
  <si>
    <t>Desmonte y Retiro de Cerca Existente.</t>
  </si>
  <si>
    <t>20711</t>
  </si>
  <si>
    <t>Desmonte y retiro de cerramiento perimetral existente</t>
  </si>
  <si>
    <t>12372</t>
  </si>
  <si>
    <t>DESMONTE Y RETIRO DE DUCHA**</t>
  </si>
  <si>
    <t>12157</t>
  </si>
  <si>
    <t>Desmonte y retiro de Farol (Inc. Demolición)**</t>
  </si>
  <si>
    <t>16079</t>
  </si>
  <si>
    <t>Desmonte y retiro de guardaescoba y/o cenefa</t>
  </si>
  <si>
    <t>13305</t>
  </si>
  <si>
    <t>Desmonte y retiro de incrustación.</t>
  </si>
  <si>
    <t>14183</t>
  </si>
  <si>
    <t>Desmonte y Retiro de Lavaplatos</t>
  </si>
  <si>
    <t>10342</t>
  </si>
  <si>
    <t>Desmonte y retiro de llantas**</t>
  </si>
  <si>
    <t>11484</t>
  </si>
  <si>
    <t>Desmonte y retiro de luminaria Alumb Publico**</t>
  </si>
  <si>
    <t>010585</t>
  </si>
  <si>
    <t>Desmonte y retiro de luminaria de cubierta - Estadio El Campin</t>
  </si>
  <si>
    <t>010583</t>
  </si>
  <si>
    <t>Desmonte y retiro de luminaria de torre - Estadio El Campin</t>
  </si>
  <si>
    <t>11221</t>
  </si>
  <si>
    <t>Desmonte y retiro de luminaria fluorescente**</t>
  </si>
  <si>
    <t>11295</t>
  </si>
  <si>
    <t>DESMONTE Y RETIRO DE PUERTA Y MARCO EN MADERA</t>
  </si>
  <si>
    <t>11486</t>
  </si>
  <si>
    <t>Desmonte y retiro de red electrica A.P.**</t>
  </si>
  <si>
    <t>11299</t>
  </si>
  <si>
    <t>Desmonte y retiro de red electrica Interna**</t>
  </si>
  <si>
    <t>11300</t>
  </si>
  <si>
    <t>DESMONTE Y RETIRO DE RED ELECTRICA**</t>
  </si>
  <si>
    <t>14004</t>
  </si>
  <si>
    <t>DESMONTE Y RETIRO DE TEJA ASBESTO CEMENTO</t>
  </si>
  <si>
    <t>20763</t>
  </si>
  <si>
    <t xml:space="preserve">Desmonte y retiro de tela verde h=2.00 </t>
  </si>
  <si>
    <t>15084</t>
  </si>
  <si>
    <t>Desmonte y retiro de troncos de madera</t>
  </si>
  <si>
    <t>11562</t>
  </si>
  <si>
    <t>Desmonte y retiro ducto 40*40 **</t>
  </si>
  <si>
    <t>010578</t>
  </si>
  <si>
    <t>Desmonte y retiro e Instalación de luminaria de cubierta - Estadio El Campin</t>
  </si>
  <si>
    <t>010575</t>
  </si>
  <si>
    <t>Desmonte y retiro e Instalación de luminaria de torre - Estadio El Campin</t>
  </si>
  <si>
    <t>10240</t>
  </si>
  <si>
    <t>Desmonte y retiro juegos infantiles(Máx.10eventos)</t>
  </si>
  <si>
    <t>13484</t>
  </si>
  <si>
    <t>DESMONTE Y RETIRO LOSETA CONC. 0.25X0.25M</t>
  </si>
  <si>
    <t>10305</t>
  </si>
  <si>
    <t>Desmonte y retiro loseta IDU concreto**</t>
  </si>
  <si>
    <t>11411</t>
  </si>
  <si>
    <t>Desmonte y Retiro Luminaria de Techo+Trasiego</t>
  </si>
  <si>
    <t>15518</t>
  </si>
  <si>
    <t>Desmonte y retiro Malla de polimero para proteccio</t>
  </si>
  <si>
    <t>10016</t>
  </si>
  <si>
    <t>Desmonte y retiro malla existente h=2.0 m</t>
  </si>
  <si>
    <t>10073</t>
  </si>
  <si>
    <t>Desmonte y retiro manto impermeabilización (edil)</t>
  </si>
  <si>
    <t>10241</t>
  </si>
  <si>
    <t>Desmonte y retiro marco de micro y futbol **</t>
  </si>
  <si>
    <t>13957</t>
  </si>
  <si>
    <t>DESMONTE Y RETIRO POSTE CERCA DE ALAMBRE DE PUAS**</t>
  </si>
  <si>
    <t>11615</t>
  </si>
  <si>
    <t>DESMONTE Y RETIRO PUERTA VIDRIO</t>
  </si>
  <si>
    <t>13245</t>
  </si>
  <si>
    <t>Desmonte y retiro red elect.Interna con tubPVC</t>
  </si>
  <si>
    <t>14995</t>
  </si>
  <si>
    <t>10325</t>
  </si>
  <si>
    <t>Desmonte y retiro rieles y tanque</t>
  </si>
  <si>
    <t>11106</t>
  </si>
  <si>
    <t>Desmonte y retiro señales informativas**</t>
  </si>
  <si>
    <t>14195</t>
  </si>
  <si>
    <t>Desmonte y retiro tablaestacado en  Madera**</t>
  </si>
  <si>
    <t>16058</t>
  </si>
  <si>
    <t>Desmonte y retiro tapa concreto canal **</t>
  </si>
  <si>
    <t>14132</t>
  </si>
  <si>
    <t>DESMONTE Y RETIRO TEJA FIBRO-CEMENTO-COLISEO DEL S</t>
  </si>
  <si>
    <t>11220</t>
  </si>
  <si>
    <t>Desmonte y retiro tubo fluorescente**</t>
  </si>
  <si>
    <t>11298</t>
  </si>
  <si>
    <t>DESMONTE Y RETIRO VOZ Y DATOS</t>
  </si>
  <si>
    <t>13812</t>
  </si>
  <si>
    <t>Desmonte y retiro,  rejilla titan Carcamo</t>
  </si>
  <si>
    <t>11483</t>
  </si>
  <si>
    <t>DESMONTE Y RETIRO. POSTE AP 10 A 12 M**</t>
  </si>
  <si>
    <t>11537</t>
  </si>
  <si>
    <t>DESMONTE Y RETIRO. POSTE MADERA 10 A 12 M**</t>
  </si>
  <si>
    <t>13753</t>
  </si>
  <si>
    <t>Desmonte y retiroTuberiaPVC3"y 15 cables+inst.cabl</t>
  </si>
  <si>
    <t>11408</t>
  </si>
  <si>
    <t>DESMONTE Y REUBIC. POSTE AP 10 A 12 M</t>
  </si>
  <si>
    <t>10538</t>
  </si>
  <si>
    <t>DESMONTE Y REUBIC. POSTE AP 10 A 12 M+Base Conc.</t>
  </si>
  <si>
    <t>12600</t>
  </si>
  <si>
    <t>DESMONTE Y REUBIC. PUERTA MADERA CON MARCO.**</t>
  </si>
  <si>
    <t>12204</t>
  </si>
  <si>
    <t>DESMONTE Y REUBICACIÓN DE PUERTA MET.**</t>
  </si>
  <si>
    <t>13263</t>
  </si>
  <si>
    <t>Desmonte yReins.Proyector400 W,EnPoste gran Altura</t>
  </si>
  <si>
    <t>20832</t>
  </si>
  <si>
    <t xml:space="preserve">DESMONTE, CAMBIO LaMINAS + VINILOS Y REINSTAL. SEÑAL VALLA NORMAS GENERALES (0,80*1,20 DOS CARAS)    </t>
  </si>
  <si>
    <t>16059</t>
  </si>
  <si>
    <t>Desmonte, Cargue y Retiro Puesto Trabajo (Oficina)</t>
  </si>
  <si>
    <t>10341</t>
  </si>
  <si>
    <t>10868</t>
  </si>
  <si>
    <t>20801</t>
  </si>
  <si>
    <t>DESMONTE, CORTE, REINSTALACIoN ADOQUiN PEGADO (Suministro)*</t>
  </si>
  <si>
    <t>20649</t>
  </si>
  <si>
    <t xml:space="preserve">DESMONTE, PINTURA GENERAL Y ARREGLO, REPOSICION PIEZAS BIOSALUDABLES </t>
  </si>
  <si>
    <t>10799</t>
  </si>
  <si>
    <t>Desmonte,corte,reinstalac adoquin pegado con Sumin</t>
  </si>
  <si>
    <t>16635</t>
  </si>
  <si>
    <t>Desmonte,corte,reinstalac adoquin pegado sin Sumin</t>
  </si>
  <si>
    <t>15783</t>
  </si>
  <si>
    <t>DESMONTE,SUMINISTRO,INSTALACION BALDOSA PERFORADA</t>
  </si>
  <si>
    <t>12582</t>
  </si>
  <si>
    <t>Desmonte.+modif.Reinst.divis.Ofic.Med.Alt+Camb pañ</t>
  </si>
  <si>
    <t>12206</t>
  </si>
  <si>
    <t>Desmonte.modific.y Reinst.divisiónOfic.Media Altur</t>
  </si>
  <si>
    <t>11035</t>
  </si>
  <si>
    <t>DESMONTE/retiro cajonera madera palacio deportes**</t>
  </si>
  <si>
    <t>15135</t>
  </si>
  <si>
    <t>Desmonte+ reinst. Cerram. malla eslab. IDRD</t>
  </si>
  <si>
    <t>16653</t>
  </si>
  <si>
    <t>Desmonte+ReinstalacDivisiónMetalica/vidrio+Andamio</t>
  </si>
  <si>
    <t>10564</t>
  </si>
  <si>
    <t>Desmonte+Sum+Inst(PlataformaBancaAbdominal)0.5x2.0</t>
  </si>
  <si>
    <t>16599</t>
  </si>
  <si>
    <t>Desmonte+Sum+Inst-Travezaño módulo Columpio M-5</t>
  </si>
  <si>
    <t>12828</t>
  </si>
  <si>
    <t>DesmonteCorte y reinstal.adoquin+arena+B-600(15cm)</t>
  </si>
  <si>
    <t>12909</t>
  </si>
  <si>
    <t>DesmonteEstacon de 2.5m Ø 3 y 4"-STPM **</t>
  </si>
  <si>
    <t>12885</t>
  </si>
  <si>
    <t>18946</t>
  </si>
  <si>
    <t>DESMONTEMANUAL Y RETIRO. POSTE AP 10 A 12 M**</t>
  </si>
  <si>
    <t>12868</t>
  </si>
  <si>
    <t>DesmonteTravezañoTuboGalv.2"Cal.105(2.00m)STPM*</t>
  </si>
  <si>
    <t>14081</t>
  </si>
  <si>
    <t>DesmonteTravezañoTuboGalv.2"Cal.105(2.50m)STPM*</t>
  </si>
  <si>
    <t>13095</t>
  </si>
  <si>
    <t>DesmonteTuberia Electrica y Desalambrada</t>
  </si>
  <si>
    <t>12702</t>
  </si>
  <si>
    <t>DesmonteValla especial 6x3(solo lámina y Banner)**</t>
  </si>
  <si>
    <t>13395</t>
  </si>
  <si>
    <t>Desmponte de lampara fluorescente**</t>
  </si>
  <si>
    <t>13566</t>
  </si>
  <si>
    <t>Destape y limpieza  canal en lámina bajante***</t>
  </si>
  <si>
    <t>10143</t>
  </si>
  <si>
    <t>10930</t>
  </si>
  <si>
    <t>Destape y limpieza viga canal***</t>
  </si>
  <si>
    <t>15066</t>
  </si>
  <si>
    <t>DESTRONCADO+PULIDA+BRILLADO DE PISO</t>
  </si>
  <si>
    <t>18476</t>
  </si>
  <si>
    <t>DETECTOR DE APERTURA</t>
  </si>
  <si>
    <t>18474</t>
  </si>
  <si>
    <t>DETECTOR DE APERTURA TIPO PESADO</t>
  </si>
  <si>
    <t>18482</t>
  </si>
  <si>
    <t>DETECTOR DE MOVIMENTO DE TECHO</t>
  </si>
  <si>
    <t>17712</t>
  </si>
  <si>
    <t>Detector Humo Fotoeléctrico UL FM (SUMI INST)</t>
  </si>
  <si>
    <t>17715</t>
  </si>
  <si>
    <t>Detector Humo Temperatura UL FM (SUMI INST)</t>
  </si>
  <si>
    <t>18213</t>
  </si>
  <si>
    <t>DETECTOR OPTICO TERMICO</t>
  </si>
  <si>
    <t>18809</t>
  </si>
  <si>
    <t>DETECTOR OPTICO TERMICO ANALOGICO DIRECCIONALBLE –</t>
  </si>
  <si>
    <t>18217</t>
  </si>
  <si>
    <t>DETECTOR TERMICO</t>
  </si>
  <si>
    <t>12508</t>
  </si>
  <si>
    <t>Dia de Trasiego con 2 ayudantes**</t>
  </si>
  <si>
    <t>13960</t>
  </si>
  <si>
    <t>Dia de Trasiego con 3 ayudantes**</t>
  </si>
  <si>
    <t>13193</t>
  </si>
  <si>
    <t>Dia de Trasiego con 4 ayudantes**</t>
  </si>
  <si>
    <t>11217</t>
  </si>
  <si>
    <t>Dia de Trasiego con 6 ayudantes**</t>
  </si>
  <si>
    <t>18589</t>
  </si>
  <si>
    <t>Dia de Trasiego Equipos Especiales con 2 ayudantes</t>
  </si>
  <si>
    <t>20669</t>
  </si>
  <si>
    <t xml:space="preserve">Diagnóstico estructura de pavimento existente para cancha deportiva 500m2 con recomendaciones </t>
  </si>
  <si>
    <t>12929</t>
  </si>
  <si>
    <t>DIAGNOSTICO FORESTAL**</t>
  </si>
  <si>
    <t>18105</t>
  </si>
  <si>
    <t>DIFUSOR DE 4 VIAS CON DAMPER 12"X9" BLANCO</t>
  </si>
  <si>
    <t>18106</t>
  </si>
  <si>
    <t>DIFUSOR DE 4 VIAS CON DAMPER 15"X12" BLANCO</t>
  </si>
  <si>
    <t>18104</t>
  </si>
  <si>
    <t>DIFUSOR DE 4 VIAS CON DAMPER 9"X9" BLANCO</t>
  </si>
  <si>
    <t>18125</t>
  </si>
  <si>
    <t>DIFUSOR DE INYECCION PARA GRANDES ALTURAS</t>
  </si>
  <si>
    <t>18736</t>
  </si>
  <si>
    <t>Difusor de sum 3 v 15"x 15" con Dam blanc. Sum+Ins</t>
  </si>
  <si>
    <t>00565</t>
  </si>
  <si>
    <t>DIFUSOR FLORMORADO</t>
  </si>
  <si>
    <t>17222</t>
  </si>
  <si>
    <t>DIFUSOR LINEAL CON PLENUM AISLADO TIRO VERTICAL 32</t>
  </si>
  <si>
    <t>010476</t>
  </si>
  <si>
    <t xml:space="preserve">DIFUSOR LINEAL SISTEMA CONTINUO (5ft-3S-1/2" - Ø6") Cefe Cometas-Suministro e instalación   </t>
  </si>
  <si>
    <t>17205</t>
  </si>
  <si>
    <t>DIFUSOR LINEAL SUMINISTRO TIRO HORIZONTAL 13 FT</t>
  </si>
  <si>
    <t>17220</t>
  </si>
  <si>
    <t>DIFUSOR LINEAL TIRO VERTICAL</t>
  </si>
  <si>
    <t>18390</t>
  </si>
  <si>
    <t>Difusor2ViasModeloL-AV2 con Damper15"x12"Blanco</t>
  </si>
  <si>
    <t>18392</t>
  </si>
  <si>
    <t>Difusor3Conos24x24"con PlenumAisladoDamper14"</t>
  </si>
  <si>
    <t>18387</t>
  </si>
  <si>
    <t>Difusor3ViasModeloL-AV3 con Damper15"x12"Blanco</t>
  </si>
  <si>
    <t>19209</t>
  </si>
  <si>
    <t>Difusor4viasL-AVS con Damper de 15"x15"</t>
  </si>
  <si>
    <t>18383</t>
  </si>
  <si>
    <t>Difusor4ViasModeloL-AV4 con Damper12"x12"Blanco</t>
  </si>
  <si>
    <t>18385</t>
  </si>
  <si>
    <t>Difusor4ViasModeloL-AV4 con Damper15"x15"Blanco</t>
  </si>
  <si>
    <t>18382</t>
  </si>
  <si>
    <t>Difusor4ViasModeloL-AV4 con Damper9"x9"Blanco</t>
  </si>
  <si>
    <t>00566</t>
  </si>
  <si>
    <t>DIFUSORES (MARCO P/VIDRIO)</t>
  </si>
  <si>
    <t>10018</t>
  </si>
  <si>
    <t>Dilatac. losa IDU e=0.08 a=0.4  p&lt;5% 4.2-1 bland**</t>
  </si>
  <si>
    <t>19269</t>
  </si>
  <si>
    <t>DILATACION EN BRONCE CEFE COMETAS</t>
  </si>
  <si>
    <t>13105</t>
  </si>
  <si>
    <t>Dilatacion en Cobre ** (NO USAR)</t>
  </si>
  <si>
    <t>13108</t>
  </si>
  <si>
    <t>Dilatacion en Cobre 5MM (inc.Cortepiso)**(NO USAR)</t>
  </si>
  <si>
    <t>16540</t>
  </si>
  <si>
    <t>Dilatacion Plastica  en Z (12mm)+Andamio (Sum+Inst</t>
  </si>
  <si>
    <t>13780</t>
  </si>
  <si>
    <t>Dilatacion Plastica 5mm( L=2m)+Epotoc 1-1 **</t>
  </si>
  <si>
    <t>13393</t>
  </si>
  <si>
    <t>Dilatacion Plastica A=2.4cm;E=0.51cm; L=2m **</t>
  </si>
  <si>
    <t>00141</t>
  </si>
  <si>
    <t>DINTEL BLOQUE #5 .12   M/RRATE</t>
  </si>
  <si>
    <t>00140</t>
  </si>
  <si>
    <t>DINTEL BLOQUE #5 .12  (SUM+INSTAL) Andamio</t>
  </si>
  <si>
    <t>18375</t>
  </si>
  <si>
    <t>DINTEL CONCR Ocre F'C 21 MPA a=0.65-h=0.10+RefCDRC</t>
  </si>
  <si>
    <t>18376</t>
  </si>
  <si>
    <t>DINTEL CONCR Ocre F'C 21 MPA a=0.75-h=0.10+RefCDRC</t>
  </si>
  <si>
    <t>18377</t>
  </si>
  <si>
    <t>DINTEL CONCR Ocre F'C 21 MPAh=0.10+RefCDRC</t>
  </si>
  <si>
    <t>17178</t>
  </si>
  <si>
    <t>DINTEL CONCR Vis F'C 21 MPA a=0.55-h=0.10+Ref CDRC</t>
  </si>
  <si>
    <t>17181</t>
  </si>
  <si>
    <t>DINTEL CONCR Vis F'C 21 MPA a=0.75-h=0.10+Ref CDRC</t>
  </si>
  <si>
    <t>13392</t>
  </si>
  <si>
    <t>DINTEL CONCRETO REFZ. 12x20</t>
  </si>
  <si>
    <t>00981</t>
  </si>
  <si>
    <t>DINTEL CONCRETO REFZ. 15x20</t>
  </si>
  <si>
    <t>00982</t>
  </si>
  <si>
    <t>DINTEL CONCRETO REFZ. 20x20</t>
  </si>
  <si>
    <t>00215</t>
  </si>
  <si>
    <t>DINTEL CONCRETO REFZ. 25x25</t>
  </si>
  <si>
    <t>16657</t>
  </si>
  <si>
    <t>Dintel DryW3 caras h=0.75M+perfileria H=305m(sum+i</t>
  </si>
  <si>
    <t>17175</t>
  </si>
  <si>
    <t>DINTEL EN CONCRETO F'C 21 MPA A=0.15 M-H=0.20 CDRC</t>
  </si>
  <si>
    <t>10754</t>
  </si>
  <si>
    <t>Dintel en ladrillo prensado V-3c .25x.25</t>
  </si>
  <si>
    <t>00970</t>
  </si>
  <si>
    <t>DINTEL EN VARILLA b=15 cm.</t>
  </si>
  <si>
    <t>00971</t>
  </si>
  <si>
    <t>DINTEL EN VARILLA b=25 cm.</t>
  </si>
  <si>
    <t>00142</t>
  </si>
  <si>
    <t>DINTEL PREFABRICADO</t>
  </si>
  <si>
    <t>18279</t>
  </si>
  <si>
    <t>DintelesMetálicosEstrucCuelgas2"x2"LamHRS/Especifi</t>
  </si>
  <si>
    <t>17758</t>
  </si>
  <si>
    <t>DISCO DURO 6TB SATA 6 GB/S, 64MB (SUMI INST)</t>
  </si>
  <si>
    <t>16810</t>
  </si>
  <si>
    <t>Diseño Eléctrico Cancha Sintética**</t>
  </si>
  <si>
    <t>12458</t>
  </si>
  <si>
    <t>Diseño Hidráulico(Sist.Riego/Drenaje)Parque+Record</t>
  </si>
  <si>
    <t>16811</t>
  </si>
  <si>
    <t>Diseño Iluminación Cancha Sintética**</t>
  </si>
  <si>
    <t>15454</t>
  </si>
  <si>
    <t>DISIPADOR CONC.2.500PSI(H=0.17M;A=0.30M:L=0.30M)</t>
  </si>
  <si>
    <t>15453</t>
  </si>
  <si>
    <t>DISIPADOR CONC.2.500PSI(H=0.17M;A=0.45M:L=0.30M)</t>
  </si>
  <si>
    <t>12317</t>
  </si>
  <si>
    <t>Dispensador de jabon (manos libres 1-AA-RSD) **</t>
  </si>
  <si>
    <t>10062</t>
  </si>
  <si>
    <t>Dispensador de jabon acero inox de meson **</t>
  </si>
  <si>
    <t>17362</t>
  </si>
  <si>
    <t>DISPENSADOR DE JABON EN ACERO INOXIDABLE REF. 7065</t>
  </si>
  <si>
    <t>12637</t>
  </si>
  <si>
    <t>Dispensador de jabon vertical*</t>
  </si>
  <si>
    <t>17364</t>
  </si>
  <si>
    <t>DISPENSADOR DE TOALLAS DE PAPEL EN ACERO INOXIDABL</t>
  </si>
  <si>
    <t>14053</t>
  </si>
  <si>
    <t>Dispensador Jabón AntiBact.Botella</t>
  </si>
  <si>
    <t>14040</t>
  </si>
  <si>
    <t>Dispensador Jabón liq.Pared en Acero Push Frontal</t>
  </si>
  <si>
    <t>10064</t>
  </si>
  <si>
    <t>Dispensador papel higienico 200/400 con llave **</t>
  </si>
  <si>
    <t>10065</t>
  </si>
  <si>
    <t>Dispensador papel higienico 400 cal 304 **</t>
  </si>
  <si>
    <t>10063</t>
  </si>
  <si>
    <t>Dispensador papel higienico acero inoxidable **</t>
  </si>
  <si>
    <t>10695</t>
  </si>
  <si>
    <t>Dispensador toallas de papel acero inoxid **</t>
  </si>
  <si>
    <t>20648</t>
  </si>
  <si>
    <t>DISPOSICION FINAL ASBESTO CEMENTO (CARGUE + TRANSPORTE)</t>
  </si>
  <si>
    <t>13472</t>
  </si>
  <si>
    <t>DISTANCIADOR EN ACERO PARA VIDRIOS(1"X 3.5CM)SUM+I</t>
  </si>
  <si>
    <t>14303</t>
  </si>
  <si>
    <t>Diván Tapizado (suministro)</t>
  </si>
  <si>
    <t>12602</t>
  </si>
  <si>
    <t>DIVIS.ALUMINIOPISO-TECHO(Vidrio+SandBlast)</t>
  </si>
  <si>
    <t>00409</t>
  </si>
  <si>
    <t>DIVISION ALUMINIO LAMINA PLAST(ACRILICA)SUM+INST</t>
  </si>
  <si>
    <t>00411</t>
  </si>
  <si>
    <t>DIVISION ALUMINIO VIDRIO TEMPLADO sandblast 10mm</t>
  </si>
  <si>
    <t>13164</t>
  </si>
  <si>
    <t>DIVISION BAÑO VIDRIO TEMPL. 2 FIJOS 2 PUERTAS **</t>
  </si>
  <si>
    <t>13161</t>
  </si>
  <si>
    <t>DIVISION BAÑO VIDRIO TEMPL. 5 FIJOS 3 PUERTAS **</t>
  </si>
  <si>
    <t>15710</t>
  </si>
  <si>
    <t>DIVISION DE MADERA .90X.60 (suministro+instalacio)</t>
  </si>
  <si>
    <t>12305</t>
  </si>
  <si>
    <t>División en vidrio para sanitario 6mm **</t>
  </si>
  <si>
    <t>13175</t>
  </si>
  <si>
    <t>División media alt. mixta (paño vidrio) h=1.65 **</t>
  </si>
  <si>
    <t>12579</t>
  </si>
  <si>
    <t>Division Modul.MixtaH=1.0m.paño+vidrio4mm(Sum+Inst</t>
  </si>
  <si>
    <t>12586</t>
  </si>
  <si>
    <t>Division ModularPisoTechoPanel Mixto+Sanblast(S+I)</t>
  </si>
  <si>
    <t>13162</t>
  </si>
  <si>
    <t>DIVISION ORINAL BAÑO VIDRIO TEMPLADO (SUM.INST) **</t>
  </si>
  <si>
    <t>18728</t>
  </si>
  <si>
    <t>División Orinal Cantiliver (148x46cm) acero inox</t>
  </si>
  <si>
    <t>13192</t>
  </si>
  <si>
    <t>División vidrio 8mm sandbl. 1mont 3 fijos 1 puerta</t>
  </si>
  <si>
    <t>14751</t>
  </si>
  <si>
    <t>DIVISION VIDRIO TEMPLADO incoloro 10mm  SquashUDS</t>
  </si>
  <si>
    <t>11887</t>
  </si>
  <si>
    <t>DivisiónBañoLam12mm(herrajAceInox(1.80m)CefeCometa</t>
  </si>
  <si>
    <t>14559</t>
  </si>
  <si>
    <t>DIVISIONES ACERO INOX. EN CANT. ORINALES BAÑOS</t>
  </si>
  <si>
    <t>13092</t>
  </si>
  <si>
    <t>DIVISIONES ACERO INOX. EN CANTILEVER BAÑOS **</t>
  </si>
  <si>
    <t>18729</t>
  </si>
  <si>
    <t>Divisiones acero inox.Cal20cantilever baños(sum+In</t>
  </si>
  <si>
    <t>17802</t>
  </si>
  <si>
    <t>Divisiones acero inoxidable Cal20  en cantilever para baños(suministro+Instalación)</t>
  </si>
  <si>
    <t>16546</t>
  </si>
  <si>
    <t>Divisiones en Uglass de 26 Cm, E=6 mm en Cámara</t>
  </si>
  <si>
    <t>16547</t>
  </si>
  <si>
    <t>Divisiones en Uglass de 26 Cm, E=6 mm en Greca</t>
  </si>
  <si>
    <t>12222</t>
  </si>
  <si>
    <t>Divisiones media altura en vidrio-paño **</t>
  </si>
  <si>
    <t>16872</t>
  </si>
  <si>
    <t>Divisiones metalicas baño acero inoxidable Cal.18</t>
  </si>
  <si>
    <t>11420</t>
  </si>
  <si>
    <t>Divisiones metalicas baño acero inoxidable**</t>
  </si>
  <si>
    <t>18727</t>
  </si>
  <si>
    <t>Divisiones metalicas baño acero inoxidaCal.18CDRC</t>
  </si>
  <si>
    <t>10604</t>
  </si>
  <si>
    <t>Divisiones metalicas baño cal16 electroestatica**</t>
  </si>
  <si>
    <t>12221</t>
  </si>
  <si>
    <t>Divisiones piso techo en vidrio-paño(Sum+Inst) **</t>
  </si>
  <si>
    <t>12578</t>
  </si>
  <si>
    <t>DivisionMediaAlturaH=1.20Mpaño color(Sum+inst)</t>
  </si>
  <si>
    <t>12581</t>
  </si>
  <si>
    <t>DivisiónModul.MixtaH=2.2m.paño+vidrio4mm+Sanblast.</t>
  </si>
  <si>
    <t>19144</t>
  </si>
  <si>
    <t>DivisiónSanit.CompactTipoPanelex Ref.MediterCOMETA</t>
  </si>
  <si>
    <t>17752</t>
  </si>
  <si>
    <t>Domo Antivandálico 3 MP@20fps (SUMI INST)</t>
  </si>
  <si>
    <t>13206</t>
  </si>
  <si>
    <t>Domo circular acrílico 3mm D=0.76 (sum e inst) **</t>
  </si>
  <si>
    <t>00868</t>
  </si>
  <si>
    <t>DOMO CIRCULAR D=0.80 Cristacr.</t>
  </si>
  <si>
    <t>00214</t>
  </si>
  <si>
    <t>DOMO CIRCULAR D=1.10 Cristacr.</t>
  </si>
  <si>
    <t>00869</t>
  </si>
  <si>
    <t>DOMO CUADRADO BURBUJA (0.65x0.65)</t>
  </si>
  <si>
    <t>00870</t>
  </si>
  <si>
    <t>DOMO CUADRADO BURBUJA (1.17x1.17)</t>
  </si>
  <si>
    <t>00871</t>
  </si>
  <si>
    <t>DOMO CUADRADO DIAMANTE(0.65x0.65)</t>
  </si>
  <si>
    <t>00872</t>
  </si>
  <si>
    <t>DOMO CUADRADO DIAMANTE(1.17x1.17)</t>
  </si>
  <si>
    <t>14402</t>
  </si>
  <si>
    <t>DOMO RECTANGULAR BURBUJA (0.80x1.10)(instal)</t>
  </si>
  <si>
    <t>00873</t>
  </si>
  <si>
    <t>DOMO RECTANGULAR BURBUJA (0.80x1.10)(sum+instal)</t>
  </si>
  <si>
    <t>13843</t>
  </si>
  <si>
    <t>DOTACION ABDOMINALES ADULTOS/MAYORES-DISEÑ-IDRD(S+</t>
  </si>
  <si>
    <t>13844</t>
  </si>
  <si>
    <t>DOTACION BARRAS ADULTOS/MAYORES-DISEÑ-IDRD(S+</t>
  </si>
  <si>
    <t>13840</t>
  </si>
  <si>
    <t>DOTACION CAMINADOR ADULTOS/MAYORES-DISEÑ-IDRD(S+In</t>
  </si>
  <si>
    <t>13838</t>
  </si>
  <si>
    <t>DOTACION FLEXION PIERNAS ADULTOS/MAYORES-DISEÑO ID</t>
  </si>
  <si>
    <t>13841</t>
  </si>
  <si>
    <t>DOTACION GIRO CADERA ADULTOS/MAYORES-DISEÑ-IDRD(S+</t>
  </si>
  <si>
    <t>13845</t>
  </si>
  <si>
    <t>DOTACION GIRO MANOS ADULTOS/MAYORES-DISEÑ-IDRD(S+i</t>
  </si>
  <si>
    <t>14359</t>
  </si>
  <si>
    <t>DOTACION PENDULO ADULTOS/MAYORES-DISEÑ-IDRD(Sumn.)</t>
  </si>
  <si>
    <t>13842</t>
  </si>
  <si>
    <t>DOTACION PLATAFORMA ADULTOS/MAYORES-DISEÑ-IDRD(S+I</t>
  </si>
  <si>
    <t>13394</t>
  </si>
  <si>
    <t>Dovela en grouting 3000psi**</t>
  </si>
  <si>
    <t>13730</t>
  </si>
  <si>
    <t>DOVELAS (0.08x0.08m)+ Refuerzo</t>
  </si>
  <si>
    <t>15180</t>
  </si>
  <si>
    <t>DPS (TVSS) CATEG. - A  PARA 25 KA (120/208V)SUM+IN</t>
  </si>
  <si>
    <t>13352</t>
  </si>
  <si>
    <t>DPS TIPO C 208/120V-5 HILOS-809KA/FASE40KA NEUTRO</t>
  </si>
  <si>
    <t>15630</t>
  </si>
  <si>
    <t>DPS TIPO C 440/277V-5 HILOS/FASE20KA</t>
  </si>
  <si>
    <t>12540</t>
  </si>
  <si>
    <t>DRYWALL 1/2 **</t>
  </si>
  <si>
    <t>13786</t>
  </si>
  <si>
    <t>DRYWALL YESO 1/2 -2 CARAS (INCLUYE PINTURA)</t>
  </si>
  <si>
    <t>14038</t>
  </si>
  <si>
    <t>DUCHA ANTIBANDALICA  CROMADA(VALV+BOTON)DOCOL</t>
  </si>
  <si>
    <t>13463</t>
  </si>
  <si>
    <t>DUCHA ANTIVANDALICA  CIERRE AUTOMATICO.</t>
  </si>
  <si>
    <t>14945</t>
  </si>
  <si>
    <t>DUCHA ANTIVANDALICA + BORDILLO EN  LADRIILLO</t>
  </si>
  <si>
    <t>00453</t>
  </si>
  <si>
    <t>DUCHA ANTIVANDALICA COMPLETA</t>
  </si>
  <si>
    <t>10687</t>
  </si>
  <si>
    <t>Ducha Antivandalica Completa **</t>
  </si>
  <si>
    <t>14730</t>
  </si>
  <si>
    <t>DUCHA CON MEZCLADOR+TUB PVC Y CPVC (Sum+ins)</t>
  </si>
  <si>
    <t>20806</t>
  </si>
  <si>
    <t>DUCHA ELeCTRICA DE 110V - 220V (Sum + Inst)</t>
  </si>
  <si>
    <t>00450</t>
  </si>
  <si>
    <t>DUCHA GRIVAL Mezcl.ELITE</t>
  </si>
  <si>
    <t>00448</t>
  </si>
  <si>
    <t>DUCHA GRIVAL REGAD.VENECIANA</t>
  </si>
  <si>
    <t>00452</t>
  </si>
  <si>
    <t>DUCHA LOIRA C/BA¥ERA    GRIVAL</t>
  </si>
  <si>
    <t>00449</t>
  </si>
  <si>
    <t>DUCHA LOIRA EUROPA S/BA¥ GRIVA</t>
  </si>
  <si>
    <t>16482</t>
  </si>
  <si>
    <t>DUCHA MONOCON+TELEDUCHA ANTIVANDALICA (Sum+Inst)</t>
  </si>
  <si>
    <t>15344</t>
  </si>
  <si>
    <t>Ducto Afloramiento media tension Ø6" (L=9 m)+tierr</t>
  </si>
  <si>
    <t>00535</t>
  </si>
  <si>
    <t>DUCTO CABLE ANTENA T.V. (PVC)</t>
  </si>
  <si>
    <t>00536</t>
  </si>
  <si>
    <t>DUCTO CABLE ANTENA TV (C.N.)</t>
  </si>
  <si>
    <t>12231</t>
  </si>
  <si>
    <t>Ducto división piso-techo cal 22 pint elect 12.5x4</t>
  </si>
  <si>
    <t>10285</t>
  </si>
  <si>
    <t>Ducto electrico Liviano PVC 4" con excavac **</t>
  </si>
  <si>
    <t>10286</t>
  </si>
  <si>
    <t>Ducto electrico PVC TDP 4" sin excavac **</t>
  </si>
  <si>
    <t>10330</t>
  </si>
  <si>
    <t>DUCTO ELECTRICO TIPO DB 2"</t>
  </si>
  <si>
    <t>18778</t>
  </si>
  <si>
    <t>DUCTO EMT 1XØ1"</t>
  </si>
  <si>
    <t>18780</t>
  </si>
  <si>
    <t>DUCTO EMT 1XØ2"</t>
  </si>
  <si>
    <t>18776</t>
  </si>
  <si>
    <t>DUCTO EMT 1XØ3/4"</t>
  </si>
  <si>
    <t>17629</t>
  </si>
  <si>
    <t>DUCTO EMT DE 1 1/4" INCLUYE ACCESORIOS DE FIJACION</t>
  </si>
  <si>
    <t>17633</t>
  </si>
  <si>
    <t>DUCTO EN LÁMINA DE ACERO CR CALIBRE 14 +ACCESORIOS</t>
  </si>
  <si>
    <t>15232</t>
  </si>
  <si>
    <t>DUCTO FIBRA VIDRIO RIGIDA CON REVEST INTERIOR EN MALLA TEXTIL EN FIBRA VIDRI REFORZADA  CEFE COMETAS</t>
  </si>
  <si>
    <t>18743</t>
  </si>
  <si>
    <t>Ducto Lamina galv  Cal 22  Sum + Instal</t>
  </si>
  <si>
    <t>18744</t>
  </si>
  <si>
    <t>Ducto Lamina galv  Cal 24  Sum + Instal</t>
  </si>
  <si>
    <t>18739</t>
  </si>
  <si>
    <t>Ducto Lamina galv flanchada Cal 18  Sum + Instal</t>
  </si>
  <si>
    <t>11527</t>
  </si>
  <si>
    <t>DUCTO PVC 1"  CABLE UTP. (PVC)</t>
  </si>
  <si>
    <t>17627</t>
  </si>
  <si>
    <t>DUCTO PVC DE 1 1/4" TIPO PESADO</t>
  </si>
  <si>
    <t>03738</t>
  </si>
  <si>
    <t>DUCTO VERTICAL 30X8</t>
  </si>
  <si>
    <t>00050</t>
  </si>
  <si>
    <t>DUCTOS ELECTRICOS A.C. 4"</t>
  </si>
  <si>
    <t>00051</t>
  </si>
  <si>
    <t>DUCTOS ELECTRICOS PVC 3"</t>
  </si>
  <si>
    <t>00250</t>
  </si>
  <si>
    <t>DURACUSTIC 5/8"          FGLAS</t>
  </si>
  <si>
    <t>00888</t>
  </si>
  <si>
    <t>DURACUSTIC ROCKS 121x60       FGLAS</t>
  </si>
  <si>
    <t>13223</t>
  </si>
  <si>
    <t>Duro Panel prefabricado concreto e=0.10m**</t>
  </si>
  <si>
    <t>16650</t>
  </si>
  <si>
    <t>DUROPISO BLANCO 34 X 34 Tráfico Comercl moderado</t>
  </si>
  <si>
    <t>16659</t>
  </si>
  <si>
    <t>DUROPISO BLANCO 34 X 34Tráfi.Moderado(A=0.40m)</t>
  </si>
  <si>
    <t>14956</t>
  </si>
  <si>
    <t>DUROPISO GRANILLA BLANCA 30,5 X 30,5 ALFA</t>
  </si>
  <si>
    <t>18900</t>
  </si>
  <si>
    <t>DVR  32 CANALES   PAL: 1080P@25fps</t>
  </si>
  <si>
    <t>18150</t>
  </si>
  <si>
    <t>ECALERA-SIST-DET-VERTICAL sum+inst CRDC-Piscinas</t>
  </si>
  <si>
    <t>20839</t>
  </si>
  <si>
    <t>ELECTROBOMBA MULTIETAPA VERTICAL 2.0 HP - Suministro e Instalación</t>
  </si>
  <si>
    <t>17497</t>
  </si>
  <si>
    <t>ELECTRODO DE COBRE DE 5/8" X 2,4 m Cu</t>
  </si>
  <si>
    <t>17780</t>
  </si>
  <si>
    <t>Electroimán de 600 lb (SUMI INST)</t>
  </si>
  <si>
    <t>18976</t>
  </si>
  <si>
    <t>Electroimán de 600 lb CDRC Cometas</t>
  </si>
  <si>
    <t>18606</t>
  </si>
  <si>
    <t>ELEMENTOS EN MAMPOSTERIA Insumo Global CDRC</t>
  </si>
  <si>
    <t>10112</t>
  </si>
  <si>
    <t>ElementRemate conc 3000psi con refuerz a=0.5 **</t>
  </si>
  <si>
    <t>00712</t>
  </si>
  <si>
    <t>ELEVADOR GAS ½"</t>
  </si>
  <si>
    <t>18649</t>
  </si>
  <si>
    <t>ELEVADOR RED MEDIA PRESION</t>
  </si>
  <si>
    <t>010577</t>
  </si>
  <si>
    <t>Embalaje y almacenamiento luminarias HID</t>
  </si>
  <si>
    <t>10431</t>
  </si>
  <si>
    <t>EmboquilladoSello  junta con mortero **</t>
  </si>
  <si>
    <t>10901</t>
  </si>
  <si>
    <t>EmboquilladoSello junta contracc sikaflex  **</t>
  </si>
  <si>
    <t>10432</t>
  </si>
  <si>
    <t>EmboquilladoSello junta sikaflex y sikarod 2.2mm *</t>
  </si>
  <si>
    <t>10914</t>
  </si>
  <si>
    <t>EmboquilladoSello juntaExpansSikaflex+SikaRod 2cm</t>
  </si>
  <si>
    <t>12280</t>
  </si>
  <si>
    <t>Embudos de Drenaje  (inc. Rejilla cúpula 6X4")**</t>
  </si>
  <si>
    <t>00324</t>
  </si>
  <si>
    <t>EMEFLEX COLORES INTENSOS</t>
  </si>
  <si>
    <t>00325</t>
  </si>
  <si>
    <t>EMEFLEX NEGRO</t>
  </si>
  <si>
    <t>00810</t>
  </si>
  <si>
    <t>EMPALME AEREO DE 20 PARES</t>
  </si>
  <si>
    <t>10802</t>
  </si>
  <si>
    <t>Empalme drenajes a sumidero**</t>
  </si>
  <si>
    <t>14122</t>
  </si>
  <si>
    <t>Empalme en Derivación (91B1) Juego x 2 unidades</t>
  </si>
  <si>
    <t>11204</t>
  </si>
  <si>
    <t>Empalme Resina 1*4 - Suministro e Instalacion</t>
  </si>
  <si>
    <t>15672</t>
  </si>
  <si>
    <t>Empalme Resina 91B1(1*4)  Suministro e Instalac.</t>
  </si>
  <si>
    <t>11723</t>
  </si>
  <si>
    <t>EMPALME RESINA SUMERGIBLE</t>
  </si>
  <si>
    <t>00809</t>
  </si>
  <si>
    <t>EMPALME Y CANALIZACION      200PARES</t>
  </si>
  <si>
    <t>11371</t>
  </si>
  <si>
    <t>Empaque y Disposición- Arena con Fibra Polipropil</t>
  </si>
  <si>
    <t>12165</t>
  </si>
  <si>
    <t>Empradiz. zonas canchas(Humus+tierra+arena+pasto)</t>
  </si>
  <si>
    <t>15914</t>
  </si>
  <si>
    <t>Empradización (Cesped,sacapantas 1.5mt, (M.O+Herr)</t>
  </si>
  <si>
    <t>12453</t>
  </si>
  <si>
    <t>Empradización (Cesped,sacapantas, M.O, Herrnta)</t>
  </si>
  <si>
    <t>10854</t>
  </si>
  <si>
    <t>Empradizacion canchas y zonas especiales sin pasto</t>
  </si>
  <si>
    <t>10395</t>
  </si>
  <si>
    <t>Empradizacion con Biotex para laderas **</t>
  </si>
  <si>
    <t>10019</t>
  </si>
  <si>
    <t>Empradizacion con ecomatrix para laderas **</t>
  </si>
  <si>
    <t>13516</t>
  </si>
  <si>
    <t>Empradizacion de Adoquinado con semiilla ray-grass</t>
  </si>
  <si>
    <t>10769</t>
  </si>
  <si>
    <t>Empradizacion ecomatrix ladera anclaj cerco sintet</t>
  </si>
  <si>
    <t>10768</t>
  </si>
  <si>
    <t>Empradizacion ecomatrix ladera anclaj repisa sinte</t>
  </si>
  <si>
    <t>12671</t>
  </si>
  <si>
    <t>Empradizacion grama con semiilla ray-grass **</t>
  </si>
  <si>
    <t>18330</t>
  </si>
  <si>
    <t>Empradización Grama Con semilla Cubierta Verde</t>
  </si>
  <si>
    <t>18303</t>
  </si>
  <si>
    <t>Empradización Grama Con semilla Taludes Exteriores</t>
  </si>
  <si>
    <t>010569</t>
  </si>
  <si>
    <t>Empradizacion sencilla cespedon pasto kikuyo + Tierra</t>
  </si>
  <si>
    <t>12670</t>
  </si>
  <si>
    <t xml:space="preserve">Empradizacion sencilla cespedon pasto kikuyo + Tierra + 3 podas de matenimiento + riego </t>
  </si>
  <si>
    <t>16620</t>
  </si>
  <si>
    <t>Empradizacion zona verd a recuperar (5cmTierra)STP</t>
  </si>
  <si>
    <t>10725</t>
  </si>
  <si>
    <t>Empradizacion zonas de prestamo sin sum de pasto *</t>
  </si>
  <si>
    <t>16699</t>
  </si>
  <si>
    <t>Empradizacion zonas verdes (5cmTierra)A=30.000M2</t>
  </si>
  <si>
    <t>10289</t>
  </si>
  <si>
    <t>Empradizacion zonas verdes a recuperar taludes **</t>
  </si>
  <si>
    <t>12723</t>
  </si>
  <si>
    <t>Empradizacion zonas verdesa recuperar (5cmTierra)</t>
  </si>
  <si>
    <t>10729</t>
  </si>
  <si>
    <t>EmpradizacionCancha y ZonasEspeciales sin pasto**</t>
  </si>
  <si>
    <t>11151</t>
  </si>
  <si>
    <t>EmpradizacionCanchas y zonasEspeciales**</t>
  </si>
  <si>
    <t>10020</t>
  </si>
  <si>
    <t>EmpradizacionCanchas y zonasEspeciales+capaMezcl**</t>
  </si>
  <si>
    <t>16014</t>
  </si>
  <si>
    <t>Encamisado 12" - 8.3mm ruptura tuberia drenaje Com</t>
  </si>
  <si>
    <t>10104</t>
  </si>
  <si>
    <t>Encamisado de pilotes en lamina cal 24 **</t>
  </si>
  <si>
    <t>11585</t>
  </si>
  <si>
    <t>encamisado o recalce column  3000psi**</t>
  </si>
  <si>
    <t>11406</t>
  </si>
  <si>
    <t>encamisado o recalce column  4500psi**</t>
  </si>
  <si>
    <t>11580</t>
  </si>
  <si>
    <t>Encamisado o recalce column 60*180a80*275 3000psi*</t>
  </si>
  <si>
    <t>11402</t>
  </si>
  <si>
    <t>encamisado o recalce column 60*180a80*275 4500psi*</t>
  </si>
  <si>
    <t>11581</t>
  </si>
  <si>
    <t>encamisado o recalce column 60*90a80*110 3000psi**</t>
  </si>
  <si>
    <t>11401</t>
  </si>
  <si>
    <t>encamisado o recalce column 60*90a80*110 4500psi**</t>
  </si>
  <si>
    <t>10852</t>
  </si>
  <si>
    <t>encamisado o recalce columna 20*20a30*30 3000psi**</t>
  </si>
  <si>
    <t>11582</t>
  </si>
  <si>
    <t>11403</t>
  </si>
  <si>
    <t>encamisado o recalce columna 20*20a30*30 4500psi**</t>
  </si>
  <si>
    <t>11586</t>
  </si>
  <si>
    <t>encamisado o recalce vigas cara lateral  3000psi**</t>
  </si>
  <si>
    <t>11587</t>
  </si>
  <si>
    <t>encamisado o recalce vigas en U 3000psi*</t>
  </si>
  <si>
    <t>12651</t>
  </si>
  <si>
    <t>encamisado o recalce vigas en U 4500psi*</t>
  </si>
  <si>
    <t>11583</t>
  </si>
  <si>
    <t>encamisado o recalceColumn 60*120a80*140 3000psi**</t>
  </si>
  <si>
    <t>11404</t>
  </si>
  <si>
    <t>encamisado o recalceColumn 60*120a80*140 4500psi**</t>
  </si>
  <si>
    <t>11584</t>
  </si>
  <si>
    <t>encamisado o recalceColumn115*115a125*125 3000ps**</t>
  </si>
  <si>
    <t>11405</t>
  </si>
  <si>
    <t>encamisado o recalceColumn115*115a125*125 4500ps**</t>
  </si>
  <si>
    <t>16016</t>
  </si>
  <si>
    <t>Encamisado para Inyección de mezcla tubo metal 4"</t>
  </si>
  <si>
    <t>14184</t>
  </si>
  <si>
    <t>Encamizado 2500psi tub domiciliaria AN 6" gres</t>
  </si>
  <si>
    <t>00381</t>
  </si>
  <si>
    <t>ENCHAPE  PARED  (35x25cm)</t>
  </si>
  <si>
    <t>17266</t>
  </si>
  <si>
    <t>ENCHAPE ACUSTI MUROSPANEL REFSLIT ACO CDRC Sum+Ins</t>
  </si>
  <si>
    <t>19315</t>
  </si>
  <si>
    <t>ENCHAPE ACUSTICO PARA MUROS EN PANEL CEFE COMETAS</t>
  </si>
  <si>
    <t>00925</t>
  </si>
  <si>
    <t>ENCHAPE BALTICO AZUL (25x35 CM)</t>
  </si>
  <si>
    <t>11679</t>
  </si>
  <si>
    <t>ENCHAPE BLANCO BRILL. MURO 20.5*30.5  CRNA</t>
  </si>
  <si>
    <t>11680</t>
  </si>
  <si>
    <t>ENCHAPE BLANCO BRILL. TECHO 20.5*30.5  CRNA</t>
  </si>
  <si>
    <t>13419</t>
  </si>
  <si>
    <t>ENCHAPE BLANCO BRILLANTE  25X40</t>
  </si>
  <si>
    <t>00143</t>
  </si>
  <si>
    <t>ENCHAPE BORDE PLACA e=.40  T/FINO STA/FE</t>
  </si>
  <si>
    <t>11121</t>
  </si>
  <si>
    <t>Enchape canal  tablilla "L" Moore **</t>
  </si>
  <si>
    <t>15186</t>
  </si>
  <si>
    <t>Enchape cara Muro Contenc.H=0.24m(Lad.Regilla)</t>
  </si>
  <si>
    <t>10328</t>
  </si>
  <si>
    <t>Enchape cenefa anden de concreto en adoquin **</t>
  </si>
  <si>
    <t>13881</t>
  </si>
  <si>
    <t>09013</t>
  </si>
  <si>
    <t>ENCHAPE CERÁMICA ALFA LISA BLANCA Fontanar **</t>
  </si>
  <si>
    <t>11966</t>
  </si>
  <si>
    <t>14944</t>
  </si>
  <si>
    <t>ENCHAPE CERAMICA PARED ALFA LISA BLANCO 20 X 30</t>
  </si>
  <si>
    <t>12798</t>
  </si>
  <si>
    <t>ENCHAPE COLUMNA D=0.6M  LAMINA ACERO INOX. Cal.20</t>
  </si>
  <si>
    <t>10900</t>
  </si>
  <si>
    <t>Enchape con piedra Laja  sin estructura**</t>
  </si>
  <si>
    <t>00403</t>
  </si>
  <si>
    <t>ENCHAPE DE MURO EN TRIPLEX ANDES</t>
  </si>
  <si>
    <t>00320</t>
  </si>
  <si>
    <t>ENCHAPE DE MURO EN TRIPLEX CORRIENTE</t>
  </si>
  <si>
    <t>00383</t>
  </si>
  <si>
    <t>ENCHAPE EGEO 20 x20 CORONA (Sum+Inst)</t>
  </si>
  <si>
    <t>18580</t>
  </si>
  <si>
    <t>ENCHAPE EGEO 20.5x20,5 CORONA (Sum+Inst) *CRD</t>
  </si>
  <si>
    <t>15255</t>
  </si>
  <si>
    <t>ENCHAPE ELITE PARED MACAEL 30x20 ITALIA &lt;0.6m</t>
  </si>
  <si>
    <t>17264</t>
  </si>
  <si>
    <t>ENCHAPE EN CERAMICA COLOR BLANCO FORMATO 30x60 REF</t>
  </si>
  <si>
    <t>17263</t>
  </si>
  <si>
    <t>ENCHAPE EN CERAMICA RECTIFICADA 25x25 REF. TICINO</t>
  </si>
  <si>
    <t>18433</t>
  </si>
  <si>
    <t>ENCHAPE EN CERAMICA RECTIFICADA 25x25 TICINO verde</t>
  </si>
  <si>
    <t>13685</t>
  </si>
  <si>
    <t>ENCHAPE EN CRISTANAC (A=0.10m)</t>
  </si>
  <si>
    <t>14440</t>
  </si>
  <si>
    <t>ENCHAPE EN CRISTANAC (MOSAICO CRISTCOLOR 30X30CM)</t>
  </si>
  <si>
    <t>15490</t>
  </si>
  <si>
    <t>14609</t>
  </si>
  <si>
    <t>Enchape en ladrillo Moore Color Arena +Andam+Imper</t>
  </si>
  <si>
    <t>00144</t>
  </si>
  <si>
    <t>ENCHAPE FACHADA CUARTERON YOMASA</t>
  </si>
  <si>
    <t>12783</t>
  </si>
  <si>
    <t>ENCHAPE FACHADA GRANITO BLANCO***</t>
  </si>
  <si>
    <t>00759</t>
  </si>
  <si>
    <t>ENCHAPE FACHADA LADRILLO PRENSADO STA/FE</t>
  </si>
  <si>
    <t>13082</t>
  </si>
  <si>
    <t>Enchape mosaico cristal rojo crna **</t>
  </si>
  <si>
    <t>12350</t>
  </si>
  <si>
    <t>ENCHAPE MURO 20x20 (SUMIN E INSTALACION)**</t>
  </si>
  <si>
    <t>13187</t>
  </si>
  <si>
    <t>ENCHAPE MURO BLANCO NEVADA 30x45 **</t>
  </si>
  <si>
    <t>13081</t>
  </si>
  <si>
    <t>Enchape muro cerámica crna otún blanco mate(30x60)</t>
  </si>
  <si>
    <t>12283</t>
  </si>
  <si>
    <t>Enchape muro en cerám. imp. antartica 60x33**</t>
  </si>
  <si>
    <t>18616</t>
  </si>
  <si>
    <t>Enchape Muro Mikonos Blanco Corona o Simil ,33x,33</t>
  </si>
  <si>
    <t>17995</t>
  </si>
  <si>
    <t>ENCHAPE MUROS CONCRETO ARQ OCRE F'C 21 MPA CDRC</t>
  </si>
  <si>
    <t>10081</t>
  </si>
  <si>
    <t>Enchape nariz escalera tablilla "L" Moore **</t>
  </si>
  <si>
    <t>19341</t>
  </si>
  <si>
    <t>Enchape para Muro Panelex resinas+enchapados CEFE COMETAS (Suministro e instalación)</t>
  </si>
  <si>
    <t>20642</t>
  </si>
  <si>
    <t>ENCHAPE PARA PARED JAYA PLANA BLANCO 25 X 43</t>
  </si>
  <si>
    <t>00382</t>
  </si>
  <si>
    <t>ENCHAPE PARED  VERACRUZ AZUL 20x30</t>
  </si>
  <si>
    <t>11446</t>
  </si>
  <si>
    <t>ENCHAPE PARED CERÁMICA ALFA LISA BLANCA</t>
  </si>
  <si>
    <t>00391</t>
  </si>
  <si>
    <t>ENCHAPE PARED CLASICA MADRID 20*30  CRNA</t>
  </si>
  <si>
    <t>00089</t>
  </si>
  <si>
    <t>ENCHAPE PARED GRANITO NATURAL ROJO GUAYANA</t>
  </si>
  <si>
    <t>00386</t>
  </si>
  <si>
    <t>ENCHAPE PARED MACEDONIA 25x25 CRN</t>
  </si>
  <si>
    <t>00385</t>
  </si>
  <si>
    <t>ENCHAPE PARED MACEDONIA 25x35  CRNA</t>
  </si>
  <si>
    <t>00389</t>
  </si>
  <si>
    <t>ENCHAPE PARED MARMOL AURORA 20X30 CRNA</t>
  </si>
  <si>
    <t>00914</t>
  </si>
  <si>
    <t>ENCHAPE PARED PRESTIGIO BALTICO 25x35  ITALIA</t>
  </si>
  <si>
    <t>11503</t>
  </si>
  <si>
    <t>Enchape Piso con adoquin**</t>
  </si>
  <si>
    <t>00933</t>
  </si>
  <si>
    <t>ENCHAPE PISO DUROPISO 34x34 Corona</t>
  </si>
  <si>
    <t>11087</t>
  </si>
  <si>
    <t>Enchape Piso piedra muñeca y/o labor**</t>
  </si>
  <si>
    <t>13426</t>
  </si>
  <si>
    <t>ENCHAPE PISO PORCELANATO BOUT. GIORDANO WHITE</t>
  </si>
  <si>
    <t>15188</t>
  </si>
  <si>
    <t>Enchape Remate Muro Contenc.A=0.37m(Lad.Rejilla)</t>
  </si>
  <si>
    <t>11531</t>
  </si>
  <si>
    <t>Enchape tablón Gres Recoc.Esmalt. (15x30) matera**</t>
  </si>
  <si>
    <t>11504</t>
  </si>
  <si>
    <t>Enchape viga+column patrimonio sin sumin ladrill**</t>
  </si>
  <si>
    <t>10041</t>
  </si>
  <si>
    <t>Enchape Vigas y Columnas Lad.Tolete A&lt;=0.60m-1cara</t>
  </si>
  <si>
    <t>11505</t>
  </si>
  <si>
    <t>Enchape vigas+columnas patrimonio sin ladrillos **</t>
  </si>
  <si>
    <t>16848</t>
  </si>
  <si>
    <t>EnchapeBanca(0.37-0.39m)MaderaTeca Inmuniz.(2-7cm)</t>
  </si>
  <si>
    <t>16849</t>
  </si>
  <si>
    <t>EnchapeBanca(0.55m)MaderaTeca Inmuniz.(2-7cm)</t>
  </si>
  <si>
    <t>16852</t>
  </si>
  <si>
    <t>EnchapeBanca(0.79m)MaderaTeca Inmuniz.(2-7cm)</t>
  </si>
  <si>
    <t>00567</t>
  </si>
  <si>
    <t>ENCHAPES MUROS EN TRIPLEX</t>
  </si>
  <si>
    <t>00568</t>
  </si>
  <si>
    <t>ENCHAPES MUROS FLORMORADO</t>
  </si>
  <si>
    <t>15470</t>
  </si>
  <si>
    <t>Endurecedor Rocktop colores-Pesado Sumin/aplicac</t>
  </si>
  <si>
    <t>10980</t>
  </si>
  <si>
    <t>Endurecedor Rocktop gris y curado - Sumin/aplicac</t>
  </si>
  <si>
    <t>10876</t>
  </si>
  <si>
    <t>Endurecido superficial concreto traf-Liviano**</t>
  </si>
  <si>
    <t>10570</t>
  </si>
  <si>
    <t>Endurecido superficial concreto traf-LivianoBajo**</t>
  </si>
  <si>
    <t>10878</t>
  </si>
  <si>
    <t>Endurecido superficial concreto traf-Mediano**</t>
  </si>
  <si>
    <t>10879</t>
  </si>
  <si>
    <t>Endurecido superficial concreto traf-Pesado**</t>
  </si>
  <si>
    <t>20650</t>
  </si>
  <si>
    <t>ENGRASE DE MAQUINAS MULTIFUERZA Y AJUSTE DE PIEZAS (MULTIFUNCIONAL TORRE A-4 Y A-6</t>
  </si>
  <si>
    <t>GLN</t>
  </si>
  <si>
    <t>17667</t>
  </si>
  <si>
    <t>ENLACE EN FIBRA OPTICA MONOMODO OM4</t>
  </si>
  <si>
    <t>13769</t>
  </si>
  <si>
    <t>ENLACE FIBRA OPTL CONEX RED DATOS PANT ESTAD CAMP</t>
  </si>
  <si>
    <t>17738</t>
  </si>
  <si>
    <t>Enrutador PVA-4R24 (SUMI INST)</t>
  </si>
  <si>
    <t>00261</t>
  </si>
  <si>
    <t>ENSAYOS DENSIDAD TERRENO</t>
  </si>
  <si>
    <t>00262</t>
  </si>
  <si>
    <t>ENSAYOS PROCTOR</t>
  </si>
  <si>
    <t>11096</t>
  </si>
  <si>
    <t>Entibado de Excavacion  **</t>
  </si>
  <si>
    <t>13115</t>
  </si>
  <si>
    <t>ENTRADA Y SALIDA PARA UPS +TUBERIA+CABLE+ACCES**</t>
  </si>
  <si>
    <t>00857</t>
  </si>
  <si>
    <t>ENTRAMADO + CANALETA ACESCO</t>
  </si>
  <si>
    <t>00114</t>
  </si>
  <si>
    <t>ENTRAMADO + MALLA + TEJA BARRO</t>
  </si>
  <si>
    <t>00856</t>
  </si>
  <si>
    <t>ENTRAMADO + RURALIT</t>
  </si>
  <si>
    <t>00188</t>
  </si>
  <si>
    <t>ENTRAMADO + TEJA ETERNIT 4-6</t>
  </si>
  <si>
    <t>13553</t>
  </si>
  <si>
    <t>ENTRAMADO + TEJA ETERNIT No.10</t>
  </si>
  <si>
    <t>00706</t>
  </si>
  <si>
    <t>ENTRAMADO + TEJA ETERNIT No.4</t>
  </si>
  <si>
    <t>00852</t>
  </si>
  <si>
    <t>ENTRAMADO + TEJA ETERNIT No.6</t>
  </si>
  <si>
    <t>00853</t>
  </si>
  <si>
    <t>ENTRAMADO + TEJA ETERNIT No.8</t>
  </si>
  <si>
    <t>00854</t>
  </si>
  <si>
    <t>ENTRAMADO + TEJALIT</t>
  </si>
  <si>
    <t>00171</t>
  </si>
  <si>
    <t>ENTRAMADO MADERA CIELORASO</t>
  </si>
  <si>
    <t>00216</t>
  </si>
  <si>
    <t>ENTRAMADO TEJA DE BARRO</t>
  </si>
  <si>
    <t>00217</t>
  </si>
  <si>
    <t>ENTRAMADO TEJA ONDULADA</t>
  </si>
  <si>
    <t>00197</t>
  </si>
  <si>
    <t>ENTRAMADO+ALISTADO+TEJA BARRO</t>
  </si>
  <si>
    <t>10694</t>
  </si>
  <si>
    <t>EntramadoCubierta en teja Ajover termo acustica **</t>
  </si>
  <si>
    <t>13387</t>
  </si>
  <si>
    <t>Entrepaño Tablex 18mm Estructura.Metálica a=0.60m</t>
  </si>
  <si>
    <t>18343</t>
  </si>
  <si>
    <t>ENTREPISO ALIGER h=.80 Caset recup ConcVisOcreT.15</t>
  </si>
  <si>
    <t>18341</t>
  </si>
  <si>
    <t>ENTREPISO ALIGER h=.80 Caset recup ConcVistoOcreCD</t>
  </si>
  <si>
    <t>19322</t>
  </si>
  <si>
    <t>ENTREPISO ALIGER h=0.60 CasetLonaConc.ComunCDRC</t>
  </si>
  <si>
    <t>00082</t>
  </si>
  <si>
    <t>ENTREPISO ALIGERADO h=.35 Caset.40x30 Piso1</t>
  </si>
  <si>
    <t>00850</t>
  </si>
  <si>
    <t>ENTREPISO ALIGERADO h=.35 Caset.50x30 Piso1</t>
  </si>
  <si>
    <t>00079</t>
  </si>
  <si>
    <t>ENTREPISO ALIGERADO h=.35 Caset.50x30 PisoT</t>
  </si>
  <si>
    <t>00081</t>
  </si>
  <si>
    <t>ENTREPISO ALIGERADO h=.35 Caset.60x30 Piso1</t>
  </si>
  <si>
    <t>00080</t>
  </si>
  <si>
    <t>ENTREPISO ALIGERADO h=.35 Caset.60x30 PisoT</t>
  </si>
  <si>
    <t>16996</t>
  </si>
  <si>
    <t>ENTREPISO ALIGERADO h=.50 Caset recup ConcVisto</t>
  </si>
  <si>
    <t>13200</t>
  </si>
  <si>
    <t>ENTREPISO ALIGERADO h=.50 Caset. lona.+Sika+Antiso</t>
  </si>
  <si>
    <t>00846</t>
  </si>
  <si>
    <t>ENTREPISO ALIGERADO h=.50 Caset.40x45 PisoT</t>
  </si>
  <si>
    <t>00847</t>
  </si>
  <si>
    <t>ENTREPISO ALIGERADO h=.50 Caset.50x45 PisoT</t>
  </si>
  <si>
    <t>00848</t>
  </si>
  <si>
    <t>ENTREPISO ALIGERADO h=.50 Caset.60x45 PisoT</t>
  </si>
  <si>
    <t>10009</t>
  </si>
  <si>
    <t>ENTREPISO ALIGERADO h=.50 Caseten lona.60x45</t>
  </si>
  <si>
    <t>10010</t>
  </si>
  <si>
    <t>ENTREPISO ALIGERADO h=.55 Caseten lona.60x50</t>
  </si>
  <si>
    <t>19289</t>
  </si>
  <si>
    <t>ENTREPISO ALIGERADO h=0.80 Casetón Lona Conc.4000 PSI GC Cubierta CEFE COMETAS</t>
  </si>
  <si>
    <t>00696</t>
  </si>
  <si>
    <t>ENTREPISO ALIGERADO ICOPOR h=.35</t>
  </si>
  <si>
    <t>00078</t>
  </si>
  <si>
    <t>ENTREPISO ALIGERADO.h=.35 Caset.40x30 PisoT</t>
  </si>
  <si>
    <t>00293</t>
  </si>
  <si>
    <t>ENTREPISO CASETON CON VIGAS</t>
  </si>
  <si>
    <t>00220</t>
  </si>
  <si>
    <t>ENTREPISO STEEL DECK   e=.10</t>
  </si>
  <si>
    <t>00931</t>
  </si>
  <si>
    <t>ENTREPISO STEEL DECK   e=.12</t>
  </si>
  <si>
    <t>12528</t>
  </si>
  <si>
    <t>ENTREPISO STEEL DECK   e=.13</t>
  </si>
  <si>
    <t>12527</t>
  </si>
  <si>
    <t>ENTREPISO STEEL DECK   e=.15</t>
  </si>
  <si>
    <t>10175</t>
  </si>
  <si>
    <t>Entrepiso Steel Deck 2" cal 20 ref 5mm c/15 e=15**</t>
  </si>
  <si>
    <t>10573</t>
  </si>
  <si>
    <t>Entrepiso Steel Deck 2" cal 22 ref 5mm c/15 e=12**</t>
  </si>
  <si>
    <t>10376</t>
  </si>
  <si>
    <t>Entrepiso Steel Deck 2" cal 22 ref 5mm c/15 e=15**</t>
  </si>
  <si>
    <t>18621</t>
  </si>
  <si>
    <t>Entrepiso torta sup E=.12 concreto f´c= 35 MpaCDRC</t>
  </si>
  <si>
    <t>00084</t>
  </si>
  <si>
    <t>ENTREPISOS BLOQUE ESCORIA</t>
  </si>
  <si>
    <t>00902</t>
  </si>
  <si>
    <t>ENTREPISOS FIBRIT  E=13cm (BODEGAS)</t>
  </si>
  <si>
    <t>00085</t>
  </si>
  <si>
    <t>ENTREPISOS FIBRIT  E=7cm (VIS)</t>
  </si>
  <si>
    <t>00895</t>
  </si>
  <si>
    <t>ENTREPISOS FIBRIT  E=9cm (VIS)</t>
  </si>
  <si>
    <t>16248</t>
  </si>
  <si>
    <t>EntrepisoSteelDeck2"cal22 ref 5mmC.15 e=10cm+MR-36</t>
  </si>
  <si>
    <t>16553</t>
  </si>
  <si>
    <t>EntrepisoSteelDeck2"cal22ref 5mmC.15e=10cm+3.000ps</t>
  </si>
  <si>
    <t>17395</t>
  </si>
  <si>
    <t>EQ CONDENSAD EXT REFRIG VAR 100MBH (sum+inst) CDRC</t>
  </si>
  <si>
    <t>17400</t>
  </si>
  <si>
    <t>EQ CONDENSADORA EXT REF VAR 48 MBH(sum+inst) CDRC</t>
  </si>
  <si>
    <t>17405</t>
  </si>
  <si>
    <t>EQ EVAPO INT REFRIG VARIABLE 24MBH (sum+inst) CDRC</t>
  </si>
  <si>
    <t>17411</t>
  </si>
  <si>
    <t>EQ EVAPO INT REFRIG VARIABLE 42 MBH(sum+inst) CDRC</t>
  </si>
  <si>
    <t>17375</t>
  </si>
  <si>
    <t>EQ VENT MEC ALÁBES ATRAS 3.600 CFM SUM E INST</t>
  </si>
  <si>
    <t>17374</t>
  </si>
  <si>
    <t>EQ VENT MEC ALÁBES ATRAS 5.000 CFM SUM E INST</t>
  </si>
  <si>
    <t>17390</t>
  </si>
  <si>
    <t>EQ VENT MEC HELICOCENT EN LINEA 450 CFM SUM E INST</t>
  </si>
  <si>
    <t>17388</t>
  </si>
  <si>
    <t>EQ VENT MEC HELICOCENT EN LINEA 900 CFM SUM E INST</t>
  </si>
  <si>
    <t>17371</t>
  </si>
  <si>
    <t>EQ VENTILACIÓN MEC CON DAMPER 100 CFM SUM E INST</t>
  </si>
  <si>
    <t>12247</t>
  </si>
  <si>
    <t>Equipo Alumbr Emergencia 2x20W 12V/20AHM(sum+inst)</t>
  </si>
  <si>
    <t>18960</t>
  </si>
  <si>
    <t>Equipo Bombeo pozo Eyector(1.0HP)Cefe Cometas(Sum+instalación)</t>
  </si>
  <si>
    <t>12950</t>
  </si>
  <si>
    <t>Equipo Bombeo Red Contra incendio-Cefe-Cometas  tablero de control, una Bomba eléctrica-250GPM</t>
  </si>
  <si>
    <t>15027</t>
  </si>
  <si>
    <t>EQUIPO CONTRA INCENDIO (COLISEO TUNAL)</t>
  </si>
  <si>
    <t>15183</t>
  </si>
  <si>
    <t>EQUIPO CONTRA INCENDIO ARBORIZADORA ALTA</t>
  </si>
  <si>
    <t>15772</t>
  </si>
  <si>
    <t>EQUIPO CONTRA INCENDIO COLISEO EDUARDO SANTOS</t>
  </si>
  <si>
    <t>14448</t>
  </si>
  <si>
    <t>EQUIPO DE BOMBEO 25 HP(VALV+FLAUTA+TANQUES+TUBER.G</t>
  </si>
  <si>
    <t>11888</t>
  </si>
  <si>
    <t>EQUIPO DE BOMBEO A PRESIÓN AGUA POTABLE MOTOBOMBA QE-2-75 O SIMILAR , 3x7,5 HP +Hidroa+Tablero</t>
  </si>
  <si>
    <t>17838</t>
  </si>
  <si>
    <t>EQUIPO DE CALDERAS</t>
  </si>
  <si>
    <t>18468</t>
  </si>
  <si>
    <t>EQUIPO DE COMPUTO</t>
  </si>
  <si>
    <t>18297</t>
  </si>
  <si>
    <t>Equipo de desinfeccion UV CRDC</t>
  </si>
  <si>
    <t>17612</t>
  </si>
  <si>
    <t>EQUIPO DE DESINFECCIÓN UV-11 LAMPARAS Piscinas</t>
  </si>
  <si>
    <t>15318</t>
  </si>
  <si>
    <t>EQUIPO DE PRESIÓN AGUA POTABLE (S/ESPECIFIC)</t>
  </si>
  <si>
    <t>15184</t>
  </si>
  <si>
    <t>EQUIPO DE PRESIÓN AGUA POTABLE COLISEO ARBORIZADOR</t>
  </si>
  <si>
    <t>15686</t>
  </si>
  <si>
    <t>EQUIPO DE PRESIÓN AGUA POTABLE(Sist.PresurizacN°1)</t>
  </si>
  <si>
    <t>15687</t>
  </si>
  <si>
    <t>EQUIPO DE PRESIÓN AGUA POTABLE(Sist.PresurizacN°2)</t>
  </si>
  <si>
    <t>15688</t>
  </si>
  <si>
    <t>EQUIPO DE PRESIÓN AGUA POTABLE(Sist.PresurizacN°3)</t>
  </si>
  <si>
    <t>15319</t>
  </si>
  <si>
    <t>EQUIPO DE PRESIÓN AGUA RIEGO</t>
  </si>
  <si>
    <t>17836</t>
  </si>
  <si>
    <t>EQUIPO DE PRESIÓN COMPUESTO DOS BOMBAS 10 HP C</t>
  </si>
  <si>
    <t>00697</t>
  </si>
  <si>
    <t>EQUIPO DE PRESION CONSTANTE</t>
  </si>
  <si>
    <t>18636</t>
  </si>
  <si>
    <t>Equipo de presión preensamblado agua de reutilizac</t>
  </si>
  <si>
    <t>18782</t>
  </si>
  <si>
    <t>18635</t>
  </si>
  <si>
    <t>Equipo de presión preensamblado agua potable</t>
  </si>
  <si>
    <t>18781</t>
  </si>
  <si>
    <t>15026</t>
  </si>
  <si>
    <t>EQUIPO DE PRESION SUM. DE AGUA(COLISEO TUNAL)</t>
  </si>
  <si>
    <t>14803</t>
  </si>
  <si>
    <t>EQUIPO DE PRESION SUM. DE AGUA(GIMNASIO DEL SUR)</t>
  </si>
  <si>
    <t>17370</t>
  </si>
  <si>
    <t>EQUIPO DE VENTILACIÓN MEC 1200 CFM  SUM E INST</t>
  </si>
  <si>
    <t>17348</t>
  </si>
  <si>
    <t>EQUIPO DE VENTILACIÓN MEC 1300 CFM SUM E INST</t>
  </si>
  <si>
    <t>17347</t>
  </si>
  <si>
    <t>EQUIPO DE VENTILACIÓN MEC 1800 CFM SUM E INST</t>
  </si>
  <si>
    <t>17298</t>
  </si>
  <si>
    <t>EQUIPO DE VENTILACIÓN MEC 1900 CFM Sum + inst</t>
  </si>
  <si>
    <t>17354</t>
  </si>
  <si>
    <t>EQUIPO DE VENTILACIÓN MEC 2000 CFM SUM E INST</t>
  </si>
  <si>
    <t>17813</t>
  </si>
  <si>
    <t>EQUIPO DE VENTILACIÓN MEC 38.000 CFM SUM E INST</t>
  </si>
  <si>
    <t>17384</t>
  </si>
  <si>
    <t>EQUIPO DE VENTILACIÓN MEC 40.000 CFM SUM E INST</t>
  </si>
  <si>
    <t>17353</t>
  </si>
  <si>
    <t>EQUIPO DE VENTILACIÓN MEC 700 CFM SUM E INST</t>
  </si>
  <si>
    <t>13136</t>
  </si>
  <si>
    <t>EQUIPO HIDRON. 50GAL/MIN PRES.44-64PSI,3.0HP+TANQ.</t>
  </si>
  <si>
    <t>18230</t>
  </si>
  <si>
    <t>EQUIPO MINISPLIT INVERTER MS-01 CAPACIDAD 18.000 B</t>
  </si>
  <si>
    <t>18229</t>
  </si>
  <si>
    <t>EQUIPO MINISPLIT TIPO FAN COIL OCULTO INVERTER MS-</t>
  </si>
  <si>
    <t>00698</t>
  </si>
  <si>
    <t>EQUIPO PRESION - 1 HP    P1060</t>
  </si>
  <si>
    <t>12469</t>
  </si>
  <si>
    <t>Equipo Top-dressing + ayudante **</t>
  </si>
  <si>
    <t>18608</t>
  </si>
  <si>
    <t>EquipoBombeoAgua potable(12.22HP)Cefe Cometas-hidroacum+tablero+accesorios(Sum+inst</t>
  </si>
  <si>
    <t>11852</t>
  </si>
  <si>
    <t>EquipoBombeoAguasfiltradasEyectoras(BMX2aEtapa)</t>
  </si>
  <si>
    <t>11851</t>
  </si>
  <si>
    <t>EquipoContraIncendioTubinaVertical(BMX 2a Etapa)</t>
  </si>
  <si>
    <t>16709</t>
  </si>
  <si>
    <t>EquipoMedida BajaTensión-Norma AE-303(Caja+Totaliz+Breaker+Medidor Electronico)Cefe Cometas -Sum+Ins</t>
  </si>
  <si>
    <t>13044</t>
  </si>
  <si>
    <t>Equipos cabina de sonido estadio El Campín **</t>
  </si>
  <si>
    <t>17683</t>
  </si>
  <si>
    <t>EQUIPOS DE BOMBEO - VER ANEXO  CDRC</t>
  </si>
  <si>
    <t>17682</t>
  </si>
  <si>
    <t>EQUIPOS DE BOMBEO - VER ANEXO CDRC</t>
  </si>
  <si>
    <t>17684</t>
  </si>
  <si>
    <t>EQUIPOS DE CALDERAS  CDRC</t>
  </si>
  <si>
    <t>15689</t>
  </si>
  <si>
    <t>Equipos Sistema Eyector Automático N°1.</t>
  </si>
  <si>
    <t>15690</t>
  </si>
  <si>
    <t>Equipos Sistema Eyector Automático N°2.</t>
  </si>
  <si>
    <t>18358</t>
  </si>
  <si>
    <t>Equiseto/Equisetum Bogotense en Jardineras</t>
  </si>
  <si>
    <t>18324</t>
  </si>
  <si>
    <t>Equiseto/Equisetum Bogotense Sobre Cubierta verde</t>
  </si>
  <si>
    <t>18291</t>
  </si>
  <si>
    <t>Equiseto/Equisetum Bogotense Taludes Exterio</t>
  </si>
  <si>
    <t>20732</t>
  </si>
  <si>
    <t xml:space="preserve">ESCALADOR (SUMINISTRO E INSTALACIÓN)   </t>
  </si>
  <si>
    <t>14630</t>
  </si>
  <si>
    <t>ESCALADOR DE ARBOL (SUM + INST)</t>
  </si>
  <si>
    <t>14797</t>
  </si>
  <si>
    <t>ESCALADOR DE ARBOL(DESM+SUM+INST)</t>
  </si>
  <si>
    <t>14629</t>
  </si>
  <si>
    <t>ESCALADOR DE ARCO (SUM + INST) Juego M-3</t>
  </si>
  <si>
    <t>14796</t>
  </si>
  <si>
    <t>ESCALADOR DE ARCO(DESM+SUM+INST)</t>
  </si>
  <si>
    <t>00598</t>
  </si>
  <si>
    <t>Escalera de  Gato (Secciones en U)Tubo+Anclajes</t>
  </si>
  <si>
    <t>14634</t>
  </si>
  <si>
    <t>ESCALERA DE GATO (SUM + INST)</t>
  </si>
  <si>
    <t>14892</t>
  </si>
  <si>
    <t>Escalera de Gato en Aluminio 10 pasos para tanque</t>
  </si>
  <si>
    <t>14801</t>
  </si>
  <si>
    <t>ESCALERA DE GATO(DESM+SUM+INST)</t>
  </si>
  <si>
    <t>12564</t>
  </si>
  <si>
    <t>ESCALERA DE GATO(Desmonte)-STPM</t>
  </si>
  <si>
    <t>12571</t>
  </si>
  <si>
    <t>ESCALERA DE GATO(Instalación)-STPM</t>
  </si>
  <si>
    <t>12565</t>
  </si>
  <si>
    <t>ESCALERA DE GATO(Suministro)-STPM</t>
  </si>
  <si>
    <t>17511</t>
  </si>
  <si>
    <t>Escalera en acero inoxidable para canal - 4 pasos</t>
  </si>
  <si>
    <t>10098</t>
  </si>
  <si>
    <t>Escalera en concreto aerea 3000 psi **</t>
  </si>
  <si>
    <t>13551</t>
  </si>
  <si>
    <t>Escalera en concreto contrapiso 3000 psi **</t>
  </si>
  <si>
    <t>15657</t>
  </si>
  <si>
    <t>Escalera en concreto contrapiso 4000 psi **</t>
  </si>
  <si>
    <t>16244</t>
  </si>
  <si>
    <t>Escalera en concreto contrapiso MR-36</t>
  </si>
  <si>
    <t>00091</t>
  </si>
  <si>
    <t>ESCALERA L= 1 M. PASOS EN CONCRETO(2.500PSI).</t>
  </si>
  <si>
    <t>10365</t>
  </si>
  <si>
    <t>Escalera maciza concreto 3000 psi sin refuerzo **</t>
  </si>
  <si>
    <t>11442</t>
  </si>
  <si>
    <t>ESCALERA METÁLICA  Amax=1.40 PALACIO DEPORTES</t>
  </si>
  <si>
    <t>01038</t>
  </si>
  <si>
    <t>ESCALERA PASO Prefab.  FIBRIT</t>
  </si>
  <si>
    <t>18726</t>
  </si>
  <si>
    <t>EscaleraGato Retractil+Jaula protector+Escot (S+In</t>
  </si>
  <si>
    <t>00092</t>
  </si>
  <si>
    <t>ESCALERAS EN CONCRETO</t>
  </si>
  <si>
    <t>11053</t>
  </si>
  <si>
    <t>ESCALERAS EN CONCRETO 4000 psi**</t>
  </si>
  <si>
    <t>17041</t>
  </si>
  <si>
    <t>ESCALERAS RAMPA, DESCANSOS, CONC 3000PSI Ocre CDRC</t>
  </si>
  <si>
    <t>18362</t>
  </si>
  <si>
    <t>ESCALERAS RAMPA, DESCANSOS, CONCRETO 3000PSI CDRC</t>
  </si>
  <si>
    <t>18723</t>
  </si>
  <si>
    <t>ESCALERAS RAMPA, DESCANSOS, CONCRETO 5000PSI CDRC</t>
  </si>
  <si>
    <t>18147</t>
  </si>
  <si>
    <t>ESCALERA-SISTEMA-DETECCION VERTICAL sum+inst CRDC</t>
  </si>
  <si>
    <t>18540</t>
  </si>
  <si>
    <t>EscaleraSobrepoMarAstral3PeldañosInoxS/EspeciCDRC</t>
  </si>
  <si>
    <t>11197</t>
  </si>
  <si>
    <t>Escalerilla Refuerzo hierro  grafil 3 mm **</t>
  </si>
  <si>
    <t>11573</t>
  </si>
  <si>
    <t>Escalerilla Refuerzo hierro  grafil 4 mm **</t>
  </si>
  <si>
    <t>14947</t>
  </si>
  <si>
    <t>ESCALGRES ROJO 30.5 X 30.5 ESCALERAS+ALISTADO</t>
  </si>
  <si>
    <t>17053</t>
  </si>
  <si>
    <t>ESCALON ALIGERADO GRADERIAS CINE. PELDAÑOS + CONTR</t>
  </si>
  <si>
    <t>20854</t>
  </si>
  <si>
    <t>Escalones Vernáculas</t>
  </si>
  <si>
    <t>16437</t>
  </si>
  <si>
    <t>ESCARIFICACIÓN DE 8X1CM</t>
  </si>
  <si>
    <t>15298</t>
  </si>
  <si>
    <t>Escarificación ladrillo visto a=0.08 x 0.01</t>
  </si>
  <si>
    <t>14928</t>
  </si>
  <si>
    <t>Escarificado Columnaconcreto manual E=4cm(Tras+ret</t>
  </si>
  <si>
    <t>15123</t>
  </si>
  <si>
    <t>EscarificadoManualZapataConcretoE=6cm(Tras+carg+re</t>
  </si>
  <si>
    <t>14930</t>
  </si>
  <si>
    <t>EscarificadoVigaAereaConcretManualE=4cm(Tras+ ret)</t>
  </si>
  <si>
    <t>12438</t>
  </si>
  <si>
    <t>Escoria Fina Mixta - Suministro y Instalación</t>
  </si>
  <si>
    <t>12437</t>
  </si>
  <si>
    <t xml:space="preserve">Escoria Gruesa - Suministro y Instalación </t>
  </si>
  <si>
    <t>13151</t>
  </si>
  <si>
    <t>ESCUDO DistritalACRILICO BLANCO 8MM O.40X0.40+DIST</t>
  </si>
  <si>
    <t>16358</t>
  </si>
  <si>
    <t>ESCUDO DOBLE ROCIADOR CROMADO (sum+inst)</t>
  </si>
  <si>
    <t>13154</t>
  </si>
  <si>
    <t>ESCUDO PELICULA SEGURIDADO.40X0.40 sum+inst</t>
  </si>
  <si>
    <t>13355</t>
  </si>
  <si>
    <t>ESMALTE LÁMINA LLENA</t>
  </si>
  <si>
    <t>10755</t>
  </si>
  <si>
    <t>Esmalte marco y puerta en lámina. **</t>
  </si>
  <si>
    <t>00628</t>
  </si>
  <si>
    <t>ESMALTE SOBRE LAMINA LINEAL</t>
  </si>
  <si>
    <t>00629</t>
  </si>
  <si>
    <t>ESMALTE SOBRE LAMINA LLENA</t>
  </si>
  <si>
    <t>10956</t>
  </si>
  <si>
    <t>ESMALTE SOBRE LAMINA LLENA CON COMPRESOR**</t>
  </si>
  <si>
    <t>00630</t>
  </si>
  <si>
    <t>ESMALTE SOBRE MADERA LINEAL</t>
  </si>
  <si>
    <t>00631</t>
  </si>
  <si>
    <t>ESMALTE SOBRE MADERA LLENA</t>
  </si>
  <si>
    <t>00632</t>
  </si>
  <si>
    <t>ESMALTE SOBRE MARCOS LAMINA</t>
  </si>
  <si>
    <t>12781</t>
  </si>
  <si>
    <t>13323</t>
  </si>
  <si>
    <t>ESMALTE SOBRE MARCOS LAMINA **</t>
  </si>
  <si>
    <t>12782</t>
  </si>
  <si>
    <t>ESMALTE SOBRE MARCOS LAMINA + Andamio</t>
  </si>
  <si>
    <t>00633</t>
  </si>
  <si>
    <t>ESMALTE SOBRE MARCOS MADERA</t>
  </si>
  <si>
    <t>00627</t>
  </si>
  <si>
    <t>ESMALTE SOBRE MUEBLES</t>
  </si>
  <si>
    <t>13852</t>
  </si>
  <si>
    <t>ESMALTE URETANO FACHADA (3 MANOS) + ANDAMIO&gt;10m  *</t>
  </si>
  <si>
    <t>14622</t>
  </si>
  <si>
    <t>ESPALDAR PARA BANCA M-31 (SUM + INST)</t>
  </si>
  <si>
    <t>14790</t>
  </si>
  <si>
    <t>ESPALDAR PARA BANCA M-31(DESM+SUM+INST)</t>
  </si>
  <si>
    <t>12417</t>
  </si>
  <si>
    <t>Espaldar para Banca M-31-(Suministro)-STPM**</t>
  </si>
  <si>
    <t>00655</t>
  </si>
  <si>
    <t>ESPEJO  CRISTAL INCOLORO  3mm</t>
  </si>
  <si>
    <t>13163</t>
  </si>
  <si>
    <t>ESPEJO 4mm 0.6x1.0 CRISTAL DILATAD ACERO 3cm **</t>
  </si>
  <si>
    <t>18542</t>
  </si>
  <si>
    <t>Espejo 4mm Borde Pul Canteado Flot Muro 1" CDRSC</t>
  </si>
  <si>
    <t>13396</t>
  </si>
  <si>
    <t>ESPEJO 4mm pegado a lámina icopor 5mm</t>
  </si>
  <si>
    <t>15047</t>
  </si>
  <si>
    <t>ESPEJO BRONCE BISELADO 4mm (Sum + Inst)</t>
  </si>
  <si>
    <t>12307</t>
  </si>
  <si>
    <t>Espejo Cristal biselado 4mm (sum + Instal)</t>
  </si>
  <si>
    <t>13983</t>
  </si>
  <si>
    <t>ESPEJO CRISTAL INCOLORO 5MM (SUM+INST)</t>
  </si>
  <si>
    <t>13191</t>
  </si>
  <si>
    <t>Espejo para baño sec. IDRD marco en madera **</t>
  </si>
  <si>
    <t>13471</t>
  </si>
  <si>
    <t>ESPEJO TIPO CRISTAL 4MM SOBRE VIDRIO TEMPLADO+SAND</t>
  </si>
  <si>
    <t>00654</t>
  </si>
  <si>
    <t>ESPEJOS EN BAÑOS DE 4 MM FLOTADOS CON ESTRUCTURA E</t>
  </si>
  <si>
    <t>15427</t>
  </si>
  <si>
    <t>Esquinero metal Pirámide SkatePark  Ángulo 3"</t>
  </si>
  <si>
    <t>13541</t>
  </si>
  <si>
    <t>Esquinero metalicoSkatePark (SUM+INST). angulo-2"</t>
  </si>
  <si>
    <t>15252</t>
  </si>
  <si>
    <t>Esquinero metalicoSkatePark(SUM+INST).angulo2 1/2"</t>
  </si>
  <si>
    <t>12661</t>
  </si>
  <si>
    <t>ESQUINERO PLASTICO PARA FILOS DE MUROS (SUM+INST).</t>
  </si>
  <si>
    <t>17475</t>
  </si>
  <si>
    <t>EST VOLEIBOL-DE-DISDEPORTES-EQUIVALENTE sumCRDC</t>
  </si>
  <si>
    <t>14670</t>
  </si>
  <si>
    <t>EST. BALONCESTO ANTIBANDALICO (SUM + INST)</t>
  </si>
  <si>
    <t>10983</t>
  </si>
  <si>
    <t>Estabilizac inmenc con agua-cal 1kg/m2+perfo</t>
  </si>
  <si>
    <t>10702</t>
  </si>
  <si>
    <t>Estabilizac Postes + Ecomatrix + empradizacion**</t>
  </si>
  <si>
    <t>15391</t>
  </si>
  <si>
    <t>Estac.7 banca estiramiento (sum.+inst)</t>
  </si>
  <si>
    <t>12925</t>
  </si>
  <si>
    <t>Estacado contención de arena de playa **</t>
  </si>
  <si>
    <t>16436</t>
  </si>
  <si>
    <t>ESTACIÓN  REGULADORA DE PRESIÓN - UDS</t>
  </si>
  <si>
    <t>14341</t>
  </si>
  <si>
    <t>Estacion 1 - Poste estiramiento - suministro</t>
  </si>
  <si>
    <t>14729</t>
  </si>
  <si>
    <t>ESTACION 10- BANCA ABDOMINALES BAJO (SUM + INST)</t>
  </si>
  <si>
    <t>14886</t>
  </si>
  <si>
    <t>ESTACION 10- BANCA ABDOMINALES BAJO(DESM+SUM+INST)</t>
  </si>
  <si>
    <t>14345</t>
  </si>
  <si>
    <t>Estacion 11 - Banca Fortalecimiento - Suministro</t>
  </si>
  <si>
    <t>14346</t>
  </si>
  <si>
    <t>Estacion 12 - Poste Abdominales - Suminstro</t>
  </si>
  <si>
    <t>14347</t>
  </si>
  <si>
    <t>Estacion 2. Tubo ejercicios gemelos - Suministro</t>
  </si>
  <si>
    <t>14348</t>
  </si>
  <si>
    <t>Estacion 3 - Banca abdominales - Suministro</t>
  </si>
  <si>
    <t>14349</t>
  </si>
  <si>
    <t>Estacion 4 - Barra para salto - Suministro</t>
  </si>
  <si>
    <t>14350</t>
  </si>
  <si>
    <t>Estacion 5 - Barra flexion esaplda - Suministro</t>
  </si>
  <si>
    <t>15390</t>
  </si>
  <si>
    <t>Estacion 5- Barra flexion espalda (sum+inst)</t>
  </si>
  <si>
    <t>14351</t>
  </si>
  <si>
    <t>Estacion 6 - Banca para estiramiento - Suministro</t>
  </si>
  <si>
    <t>14352</t>
  </si>
  <si>
    <t>Estacion 6- Barra flexion pecho - Suministro</t>
  </si>
  <si>
    <t>14353</t>
  </si>
  <si>
    <t>Estacion 7 - Barras paralelas - Suministro</t>
  </si>
  <si>
    <t>14354</t>
  </si>
  <si>
    <t>Estacion 8 - Tubos para brinco - Suministro</t>
  </si>
  <si>
    <t>14355</t>
  </si>
  <si>
    <t>Estacion 9 - Banca abdominales alto - Suministro</t>
  </si>
  <si>
    <t>18661</t>
  </si>
  <si>
    <t>ESTACIÓN CAMBIA PAÑAL REF. AC-BCSBY ACUAVAL</t>
  </si>
  <si>
    <t>16573</t>
  </si>
  <si>
    <t>ESTACION DE AJEDREZ URBANO (Sum+Inst+Transp)</t>
  </si>
  <si>
    <t>11339</t>
  </si>
  <si>
    <t>ESTACION DE BOMBEO(FONTANAR)INCLUYE REFUERZO**</t>
  </si>
  <si>
    <t>15230</t>
  </si>
  <si>
    <t>ESTACION de CONTROL (Incluye manometro, válvula  mariposa, registro)</t>
  </si>
  <si>
    <t>17740</t>
  </si>
  <si>
    <t>Estación de llamada  PVA-15CST (SUMI INST)</t>
  </si>
  <si>
    <t>16234</t>
  </si>
  <si>
    <t>Estación Giman.Convenc.IDRD(7x7m)+Placa+Caucho Rec</t>
  </si>
  <si>
    <t>16642</t>
  </si>
  <si>
    <t>Estación Gimna.Convenc./IDRD (7x7m)+ Sin Piso</t>
  </si>
  <si>
    <t>16232</t>
  </si>
  <si>
    <t>Estación Gimna.Convenc./IDRD (7x7m)+PisoDeck Plast</t>
  </si>
  <si>
    <t>16233</t>
  </si>
  <si>
    <t>Estación Gimna.Convenc.IDRD (7x7m)+Deck+Estr.Acero</t>
  </si>
  <si>
    <t>17728</t>
  </si>
  <si>
    <t>Estacion manual Accion doble UL FM (SUMI INST)</t>
  </si>
  <si>
    <t>18227</t>
  </si>
  <si>
    <t>ESTACION MANUAL DE ALARMA</t>
  </si>
  <si>
    <t>15638</t>
  </si>
  <si>
    <t>Estación manual direccionable con stopper</t>
  </si>
  <si>
    <t>16238</t>
  </si>
  <si>
    <t>EstaciónGiman+ModuloDiscapacDRD(7x14m)+CauchoRecic</t>
  </si>
  <si>
    <t>16236</t>
  </si>
  <si>
    <t>EstaciónGiman+ModuloDiscapaDRD(7x14m)+Deck+EstAcer</t>
  </si>
  <si>
    <t>16240</t>
  </si>
  <si>
    <t>EstaciónGimna+ModuloDiscapacidDRD(7x14m)+DeckPlast</t>
  </si>
  <si>
    <t>18547</t>
  </si>
  <si>
    <t>Estante ranurado AceroInox.(1.20x0.55x1.80m)</t>
  </si>
  <si>
    <t>18558</t>
  </si>
  <si>
    <t>Estanteria Solida M-2000 (140x40x180cm)</t>
  </si>
  <si>
    <t>18289</t>
  </si>
  <si>
    <t>EstanteriaGimnasioTubularMallaMetalicaM12S/Especif</t>
  </si>
  <si>
    <t>18285</t>
  </si>
  <si>
    <t>EstanteriaTubularLamMetalM02.A:0.50m3EstanS/Especi</t>
  </si>
  <si>
    <t>13039</t>
  </si>
  <si>
    <t>ESTR. CAL. 20 GALV., CAB. PROV. EST. CAMPIN **</t>
  </si>
  <si>
    <t>15263</t>
  </si>
  <si>
    <t>Estriado con bocel en U de Aluminio Crudo **</t>
  </si>
  <si>
    <t>02027</t>
  </si>
  <si>
    <t>ESTRIBO P/MEDIA TENSION</t>
  </si>
  <si>
    <t>11901</t>
  </si>
  <si>
    <t>Estruc LA 220 poste exisT y subterraniz (NO USAR)</t>
  </si>
  <si>
    <t>15563</t>
  </si>
  <si>
    <t>Estruc Met Tubo galv. 2"Estruct+ang+platina(Sumin)</t>
  </si>
  <si>
    <t>10608</t>
  </si>
  <si>
    <t>Estruc metal acc parqZonal electrSold h=2.0*L=6.16</t>
  </si>
  <si>
    <t>19143</t>
  </si>
  <si>
    <t>ESTRUC METAL CUBIERTA - ACERO-60.000PSI CEFE TUNAL</t>
  </si>
  <si>
    <t>12111</t>
  </si>
  <si>
    <t>Estruc metal.Baranda(Cruceta+Malla Eslab.cal10)**</t>
  </si>
  <si>
    <t>13691</t>
  </si>
  <si>
    <t>Estruc metalic cerram contra impac(Sin Tuber)H=2.5</t>
  </si>
  <si>
    <t>13692</t>
  </si>
  <si>
    <t>10236</t>
  </si>
  <si>
    <t>Estruc metalic.cerram eslabon.cal10-Cruc-h=2.50**</t>
  </si>
  <si>
    <t>10234</t>
  </si>
  <si>
    <t>Estruc metalic.cerram eslabon.cal12-Cruc-h=2.50m**</t>
  </si>
  <si>
    <t>15259</t>
  </si>
  <si>
    <t>Estruc metalic.cerram ondulada.cal10 -h=2.50m*</t>
  </si>
  <si>
    <t>10509</t>
  </si>
  <si>
    <t>Estruc metalica acceso parque zonal cal10 h=2.5 **</t>
  </si>
  <si>
    <t>10400</t>
  </si>
  <si>
    <t>Estruc metalica cerram eslabonada cal10  h=1.0 **</t>
  </si>
  <si>
    <t>10404</t>
  </si>
  <si>
    <t>Estruc metalica cerram eslabonada cal10  h=1.5 **</t>
  </si>
  <si>
    <t>11803</t>
  </si>
  <si>
    <t>Estruc metalica cerram eslabonada cal10  h=2.5m**</t>
  </si>
  <si>
    <t>10416</t>
  </si>
  <si>
    <t>Estruc metalica cerram eslabonada cal10  h=3.0 **</t>
  </si>
  <si>
    <t>10556</t>
  </si>
  <si>
    <t>Estruc metalica cerram eslabonada cal12  h=2.0  **</t>
  </si>
  <si>
    <t>13670</t>
  </si>
  <si>
    <t>Estruc metalica cerram eslabonada cal12  h=2.5m**</t>
  </si>
  <si>
    <t>20613</t>
  </si>
  <si>
    <t>Estruc metalica cerram malla  cal 10 eslab  h=5m incluye tubo negro 4" + galvanizado</t>
  </si>
  <si>
    <t>10284</t>
  </si>
  <si>
    <t>Estruc metalica cerram malla  cal 10 eslab  h=5m**</t>
  </si>
  <si>
    <t>10283</t>
  </si>
  <si>
    <t>Estruc metalica cerram malla  cal 12 eslab  h=5m**</t>
  </si>
  <si>
    <t>10554</t>
  </si>
  <si>
    <t>Estruc metalica para cerram contra impac  h=2.0m**</t>
  </si>
  <si>
    <t>10077</t>
  </si>
  <si>
    <t>Estruc metalica para cerram contra impac  h=2.5m**</t>
  </si>
  <si>
    <t>10091</t>
  </si>
  <si>
    <t>Estruc metalica para cerram contra impac  h=3.0m**</t>
  </si>
  <si>
    <t>10088</t>
  </si>
  <si>
    <t>Estruc metalica para cerram contra impac  h=5m**</t>
  </si>
  <si>
    <t>20602</t>
  </si>
  <si>
    <t>Estruc metalica para cerramiento contra impac h=5m incluye tubo negro 4" + galvanizado</t>
  </si>
  <si>
    <t>14270</t>
  </si>
  <si>
    <t>Estruc. Baloncesto antibandalica (Suministro)</t>
  </si>
  <si>
    <t>12502</t>
  </si>
  <si>
    <t>Estruc. marco (portería) minifútbol (sum e inst)**</t>
  </si>
  <si>
    <t>10529</t>
  </si>
  <si>
    <t>Estruc. microfutbol con malla (Sum+Inst)**</t>
  </si>
  <si>
    <t>10561</t>
  </si>
  <si>
    <t>Estruc. minifutbol con malla (Sum+Inst)**</t>
  </si>
  <si>
    <t>10429</t>
  </si>
  <si>
    <t>Estruc.Baloncesto Tabl. Antiband (Sum+Inst) **</t>
  </si>
  <si>
    <t>10810</t>
  </si>
  <si>
    <t>Estruc.Baloncesto Tabl.Antiband (SoloInstalacion)</t>
  </si>
  <si>
    <t>10452</t>
  </si>
  <si>
    <t>Estruc.Mult +Balonc.Tabl. Antiband (Sum+Inst) **</t>
  </si>
  <si>
    <t>14527</t>
  </si>
  <si>
    <t>Estruct.Subterranizac.Poste Acomet.PPal</t>
  </si>
  <si>
    <t>20601</t>
  </si>
  <si>
    <t>ESTRUCTURA / PARALES DE TENIS (Suministro)</t>
  </si>
  <si>
    <t>14836</t>
  </si>
  <si>
    <t>ESTRUCTURA BALONCESTO ANTIBAN (DESM+SUM+INST)</t>
  </si>
  <si>
    <t>10233</t>
  </si>
  <si>
    <t>Estructura Baloncesto antibandalica (sumin e insta</t>
  </si>
  <si>
    <t>17472</t>
  </si>
  <si>
    <t>ESTRUCTURA BALONCESTO BRAZO 3.20m (sum+inst) CRDC</t>
  </si>
  <si>
    <t>15776</t>
  </si>
  <si>
    <t>ESTRUCTURA CANCHA MULTINIVEL BALONCESTO móvil</t>
  </si>
  <si>
    <t>11340</t>
  </si>
  <si>
    <t>ESTRUCTURA DE ENTREGA(FONTANAR)INCLUYE REFUERZO**</t>
  </si>
  <si>
    <t>14301</t>
  </si>
  <si>
    <t>Estructura de tenis - Suministro</t>
  </si>
  <si>
    <t>14736</t>
  </si>
  <si>
    <t>ESTRUCTURA DE TENIS (SUM + INST)</t>
  </si>
  <si>
    <t>14424</t>
  </si>
  <si>
    <t>ESTRUCTURA EN MADERA ZAPAN REFORZAMIENTO-MUROS</t>
  </si>
  <si>
    <t>20794</t>
  </si>
  <si>
    <t>ESTRUCTURA INFERIOR BASE CANASTILLA DE PROTECCION PARA BAJOS 1,36M*0,96M + PINTURA (SUM+INS)</t>
  </si>
  <si>
    <t>20793</t>
  </si>
  <si>
    <t>ESTRUCTURA INFERIOR BASE CANASTILLA DE PROTECCION PARA BAJOS 2,65M*1,25M + PINTURA (SUM+INS)</t>
  </si>
  <si>
    <t>11899</t>
  </si>
  <si>
    <t>Estructura LA 218 en poste 12 m 1050 kg para trafo</t>
  </si>
  <si>
    <t>16729</t>
  </si>
  <si>
    <t>ESTRUCTURA LA-202-NORMA CODENSA (Sin poste)</t>
  </si>
  <si>
    <t>16703</t>
  </si>
  <si>
    <t>ESTRUCTURA LA-203-NORMA CODENSA (Sin poste)</t>
  </si>
  <si>
    <t>16702</t>
  </si>
  <si>
    <t>ESTRUCTURA LA-209-NORMA CODENSA (Sin poste)</t>
  </si>
  <si>
    <t>19005</t>
  </si>
  <si>
    <t>ESTRUCTURA LA-218 poste12m IMC 6" CDRC Cometas</t>
  </si>
  <si>
    <t>16704</t>
  </si>
  <si>
    <t>ESTRUCTURA LA-218-NORMA CODENSA (Sin poste)</t>
  </si>
  <si>
    <t>16612</t>
  </si>
  <si>
    <t>ESTRUCTURA LA220 Sin Poste</t>
  </si>
  <si>
    <t>17898</t>
  </si>
  <si>
    <t>ESTRUCTURA LA-228-NORMA CODENSA (Sin poste)</t>
  </si>
  <si>
    <t>19207</t>
  </si>
  <si>
    <t>Estructura Lúdica en acero y refuerzos según cál</t>
  </si>
  <si>
    <t>13719</t>
  </si>
  <si>
    <t>Estructura marco futbol (Iinstalación)</t>
  </si>
  <si>
    <t>10231</t>
  </si>
  <si>
    <t>Estructura marco futbol (suministro e instala) **</t>
  </si>
  <si>
    <t>15964</t>
  </si>
  <si>
    <t>Estructura marco Rugby (sumin+ instal)+accesorios</t>
  </si>
  <si>
    <t>10440</t>
  </si>
  <si>
    <t>11706</t>
  </si>
  <si>
    <t>14267</t>
  </si>
  <si>
    <t>Estructura marcos micro futbol (suministro) **</t>
  </si>
  <si>
    <t>10232</t>
  </si>
  <si>
    <t>Estructura marcos micro futbol Dado+malla(sum+Inst</t>
  </si>
  <si>
    <t>14612</t>
  </si>
  <si>
    <t>Estructura Metal para Cubiertas -Columna Portico 1</t>
  </si>
  <si>
    <t>14613</t>
  </si>
  <si>
    <t>Estructura Metal para Cubiertas -Columna Portico 3</t>
  </si>
  <si>
    <t>14597</t>
  </si>
  <si>
    <t>Estructura Metal. Cancha Squash UDS segun especifi</t>
  </si>
  <si>
    <t>14501</t>
  </si>
  <si>
    <t>Estructura Metal. para Cubiertas Perfil PHR C+pint</t>
  </si>
  <si>
    <t>17069</t>
  </si>
  <si>
    <t>ESTRUCTURA METALICA CDRC (materiales, fabricación y montaje)+limpieza+imprimante+acabado (sum+inst)</t>
  </si>
  <si>
    <t>16441</t>
  </si>
  <si>
    <t>ESTRUCTURA METALICA CUBIERTA - ACERO-60.000PSI</t>
  </si>
  <si>
    <t>010545</t>
  </si>
  <si>
    <t>Estructura metalica obra</t>
  </si>
  <si>
    <t>14521</t>
  </si>
  <si>
    <t>Estructura Metalica para Cubiertas -VIGA IPE 200</t>
  </si>
  <si>
    <t>14509</t>
  </si>
  <si>
    <t>Estructura Metalica para Cubiertas -VIGA IPE 240</t>
  </si>
  <si>
    <t>14614</t>
  </si>
  <si>
    <t>Estructura Metalica para Cubiertas -VIGA Portico 2</t>
  </si>
  <si>
    <t>14615</t>
  </si>
  <si>
    <t>Estructura Metalica para Cubiertas -VIGA Portico 4</t>
  </si>
  <si>
    <t>18138</t>
  </si>
  <si>
    <t>ESTRUCTURA METALICA PARA ESCALAS CDRC</t>
  </si>
  <si>
    <t>14663</t>
  </si>
  <si>
    <t>ESTRUCTURA MICROFUTBOL (SUM + INST)</t>
  </si>
  <si>
    <t>15777</t>
  </si>
  <si>
    <t>ESTRUCTURA MICROFUTBOL MOVIL (Sum + Transp)</t>
  </si>
  <si>
    <t>14830</t>
  </si>
  <si>
    <t>ESTRUCTURA MICROFUTBOL(DESM+SUM+INST)</t>
  </si>
  <si>
    <t>14737</t>
  </si>
  <si>
    <t>ESTRUCTURA MINITENIS (SUM + INST)</t>
  </si>
  <si>
    <t>15808</t>
  </si>
  <si>
    <t>ESTRUCTURA MOVIL FUTBOL 11  2.50X7.32 mts (sumist</t>
  </si>
  <si>
    <t>15809</t>
  </si>
  <si>
    <t>ESTRUCTURA MOVIL FUTBOL 8  2.0x3.0 mts (sumist</t>
  </si>
  <si>
    <t>11983</t>
  </si>
  <si>
    <t>Estructura para Pista de Dirt Jump- Fontanar**</t>
  </si>
  <si>
    <t>16734</t>
  </si>
  <si>
    <t>Estructura paraPisoFlexible plazoletas+Bse+Asfalto</t>
  </si>
  <si>
    <t>20792</t>
  </si>
  <si>
    <t>ESTRUCTURA SUPERIOR CANASTILLA DE PROTECCION PARA BAJOS 1,35M*0,67M + INCLUYE PINTURA (SUM+INS)</t>
  </si>
  <si>
    <t>02023</t>
  </si>
  <si>
    <t>ESTRUCTURA TANGENTE CPS</t>
  </si>
  <si>
    <t>14673</t>
  </si>
  <si>
    <t>ESTRUCTURA VOLEIBOL (SUM + INST)</t>
  </si>
  <si>
    <t>14837</t>
  </si>
  <si>
    <t>ESTRUCTURA VOLEIBOL(DESM+SUM+INST)</t>
  </si>
  <si>
    <t>14265</t>
  </si>
  <si>
    <t>Estructura voleyball  (suministro)</t>
  </si>
  <si>
    <t>13718</t>
  </si>
  <si>
    <t>Estructura voleyball (Instalación)</t>
  </si>
  <si>
    <t>10251</t>
  </si>
  <si>
    <t>Estructura voleyball+Malla (suministro e instala)</t>
  </si>
  <si>
    <t>10441</t>
  </si>
  <si>
    <t>Estrucutra Baloncesto antibandalica (instalacion)</t>
  </si>
  <si>
    <t>00634</t>
  </si>
  <si>
    <t>ESTUCO  SOBRE PAÑETE</t>
  </si>
  <si>
    <t>13216</t>
  </si>
  <si>
    <t>ESTUCO  SOBRE PAÑETE+ ANDAMIO</t>
  </si>
  <si>
    <t>13503</t>
  </si>
  <si>
    <t>ESTUCO PARA MUROS (4 MANOS)</t>
  </si>
  <si>
    <t>17229</t>
  </si>
  <si>
    <t>ESTUCO PLASTICO TIPO ESTUKA ACRILICO</t>
  </si>
  <si>
    <t>00635</t>
  </si>
  <si>
    <t>ESTUCO Y ACRILTEX (3 MANOS)</t>
  </si>
  <si>
    <t>00636</t>
  </si>
  <si>
    <t>ESTUCO Y VINILO TIPO-1 (3 MANOS)</t>
  </si>
  <si>
    <t>15126</t>
  </si>
  <si>
    <t>ESTUCO Y VINILTEX (1 MANO)</t>
  </si>
  <si>
    <t>11945</t>
  </si>
  <si>
    <t>ESTUCO Y VINILTEX (3 MANOS) **</t>
  </si>
  <si>
    <t>11013</t>
  </si>
  <si>
    <t>EUCALIPTO POMARROSO (Sum+Inst+Mant)**</t>
  </si>
  <si>
    <t>18584</t>
  </si>
  <si>
    <t>Excava manual+retiro suelo blando+Trasieg(&lt;50mCDRC</t>
  </si>
  <si>
    <t>17999</t>
  </si>
  <si>
    <t>EXCAVA. BARRETE-PANTALLA+Bento D=0.40+retiro CDRC</t>
  </si>
  <si>
    <t>18675</t>
  </si>
  <si>
    <t>Excavac Mecanic+retiro(250m3/dia)V-15m3-BlandoCDRC</t>
  </si>
  <si>
    <t>15933</t>
  </si>
  <si>
    <t>Excavac.Meca+retiro(450m3/dia)V-15m3(15dias)Blando</t>
  </si>
  <si>
    <t>15932</t>
  </si>
  <si>
    <t>Excavac.Meca+retiro(450m3/dia)V-15m3(30dias)Blando</t>
  </si>
  <si>
    <t>15934</t>
  </si>
  <si>
    <t>Excavac.Meca+retiro(464m3/dia)V-15m3(15dias)Blando</t>
  </si>
  <si>
    <t>15935</t>
  </si>
  <si>
    <t>Excavac.Meca+retiro(464m3/dia)V-15m3(30dias)Blando</t>
  </si>
  <si>
    <t>15928</t>
  </si>
  <si>
    <t>Excavac.Mecanic+retiro(350m3/dia)V-15m3(15d)Blando</t>
  </si>
  <si>
    <t>15931</t>
  </si>
  <si>
    <t>Excavac.Mecanic+retiro(350m3/dia)V-15m3Blando</t>
  </si>
  <si>
    <t>16195</t>
  </si>
  <si>
    <t>Excavac.Mecanic+retiro(464m3/dia)V-15m3-Tierra</t>
  </si>
  <si>
    <t>15936</t>
  </si>
  <si>
    <t>Excavac.Mecanic+retiro(464m3/dia)V-6m3(15d)Blando</t>
  </si>
  <si>
    <t>14193</t>
  </si>
  <si>
    <t>Excavacion bulldozer con retiro suelo blando suelt</t>
  </si>
  <si>
    <t>12180</t>
  </si>
  <si>
    <t>Excavacion con equipo en roca  Caisson**</t>
  </si>
  <si>
    <t>12498</t>
  </si>
  <si>
    <t>Excavacion en roca (Compresor+MO)con retiro**</t>
  </si>
  <si>
    <t>18903</t>
  </si>
  <si>
    <t>Excavación en zona verde (RELLENO+COMPAC)</t>
  </si>
  <si>
    <t>12629</t>
  </si>
  <si>
    <t>Excavacion manual  sin retiro en recebo **</t>
  </si>
  <si>
    <t>12175</t>
  </si>
  <si>
    <t>Excavacion manual con retiro en recebo **</t>
  </si>
  <si>
    <t>18481</t>
  </si>
  <si>
    <t>Excavacion manual con retiro en roca  Caisson CDRC</t>
  </si>
  <si>
    <t>18684</t>
  </si>
  <si>
    <t>11675</t>
  </si>
  <si>
    <t>Excavacion manual con retiro en roca  Caisson**</t>
  </si>
  <si>
    <t>13066</t>
  </si>
  <si>
    <t>Excavacion manual con retiro en roca fragment. **</t>
  </si>
  <si>
    <t>13195</t>
  </si>
  <si>
    <t>Excavacion manual con retiro suelo blando**</t>
  </si>
  <si>
    <t>00022</t>
  </si>
  <si>
    <t>EXCAVACION MANUAL h=2 M. incluye entibado</t>
  </si>
  <si>
    <t>12329</t>
  </si>
  <si>
    <t>Excavacion manual sin retiro en roca fragment. **</t>
  </si>
  <si>
    <t>10171</t>
  </si>
  <si>
    <t>Excavacion manual sin retiro en suelo blando    **</t>
  </si>
  <si>
    <t>15430</t>
  </si>
  <si>
    <t>Excavacion manual sin retiro mas acopio    **</t>
  </si>
  <si>
    <t>19136</t>
  </si>
  <si>
    <t>EXCAVACION MANUAL SIN RETIRO SUELO COMPACTO + TRASIEGO</t>
  </si>
  <si>
    <t>00023</t>
  </si>
  <si>
    <t>EXCAVACION MANUAL TALUDES</t>
  </si>
  <si>
    <t>10093</t>
  </si>
  <si>
    <t>Excavación manual+retiro suelo blando+Trasieg(&lt;50m</t>
  </si>
  <si>
    <t>15917</t>
  </si>
  <si>
    <t>Excavación Mecanic+retiro(100m3/dia)V-15M3-Blando</t>
  </si>
  <si>
    <t>15930</t>
  </si>
  <si>
    <t>Excavación Mecanic+retiro(100m3/dia)V-15M3-Tierra</t>
  </si>
  <si>
    <t>15920</t>
  </si>
  <si>
    <t>Excavación Mecanic+retiro(150m3/dia)V-15m3-Blando</t>
  </si>
  <si>
    <t>16196</t>
  </si>
  <si>
    <t>Excavación Mecanic+retiro(150m3/dia)V-15m3-Tierra</t>
  </si>
  <si>
    <t>15924</t>
  </si>
  <si>
    <t>Excavación Mecanic+retiro(165m3/dia)V-15m3-Blando</t>
  </si>
  <si>
    <t>15926</t>
  </si>
  <si>
    <t>Excavación Mecanic+retiro(165m3/dia)V-6m3-Blando</t>
  </si>
  <si>
    <t>15921</t>
  </si>
  <si>
    <t>Excavación Mecanic+retiro(200m3/dia)V-15m3-Blando</t>
  </si>
  <si>
    <t>16197</t>
  </si>
  <si>
    <t>Excavación Mecanic+retiro(200m3/dia)V-15m3-Tierra</t>
  </si>
  <si>
    <t>15929</t>
  </si>
  <si>
    <t>Excavación Mecanic+retiro(200m3/dia)V-6m3-Blando</t>
  </si>
  <si>
    <t>16192</t>
  </si>
  <si>
    <t>Excavación mecanic+retiro(250m3/dia)V-15m3- Tierra</t>
  </si>
  <si>
    <t>15922</t>
  </si>
  <si>
    <t>Excavación Mecanic+retiro(250m3/dia)V-15m3-Blando</t>
  </si>
  <si>
    <t>16193</t>
  </si>
  <si>
    <t>Excavación mecanic+retiro(250m3/dia)V-6m3- Tierra</t>
  </si>
  <si>
    <t>10380</t>
  </si>
  <si>
    <t>Excavación mecanic+retiro(250m3/dia)V-6m3-S.Blando</t>
  </si>
  <si>
    <t>15946</t>
  </si>
  <si>
    <t>Excavación Mecanic+retiro(350m3/dia)V-15m3-Tierra</t>
  </si>
  <si>
    <t>16194</t>
  </si>
  <si>
    <t>Excavación Mecanic+retiro(450m3/dia)V-15m3-Tierra</t>
  </si>
  <si>
    <t>20846</t>
  </si>
  <si>
    <t xml:space="preserve">EXCAVACION MECANICA  (Cargue+Transp+Disp final) </t>
  </si>
  <si>
    <t>00024</t>
  </si>
  <si>
    <t>EXCAVACION MECANICA (Cargue+Transp+Disp final)</t>
  </si>
  <si>
    <t>16829</t>
  </si>
  <si>
    <t>EXCAVACION MECANICA (Cargue+Transp+DispFinal)CDRC</t>
  </si>
  <si>
    <t>19134</t>
  </si>
  <si>
    <t>EXCAVACION MECANICA (Suelo Compacto h=2-4m) CEFE COMETAS</t>
  </si>
  <si>
    <t>19133</t>
  </si>
  <si>
    <t>EXCAVACION MECANICA (Suelo Compacto h=2m) CEFE COMETAS</t>
  </si>
  <si>
    <t>11674</t>
  </si>
  <si>
    <t>Excavacion mecanica sin retiro en roca       **</t>
  </si>
  <si>
    <t>10863</t>
  </si>
  <si>
    <t>Excavacion mecanica sin retiro suelo blando **</t>
  </si>
  <si>
    <t>00774</t>
  </si>
  <si>
    <t>EXCAVACION MURO CIERRE</t>
  </si>
  <si>
    <t>17751</t>
  </si>
  <si>
    <t>EXCAVACIÓN PILOTE  D=0.60 + retiro.CDRC</t>
  </si>
  <si>
    <t>17722</t>
  </si>
  <si>
    <t>EXCAVACIÓN PILOTE D=0.20 + retiro CDRC</t>
  </si>
  <si>
    <t>18692</t>
  </si>
  <si>
    <t>EXCAVACIÓN PILOTE D=0.30+Concreto3500+retiro CDRC</t>
  </si>
  <si>
    <t>17996</t>
  </si>
  <si>
    <t>EXCAVACIÓN PILOTE D=0.40 + retiro.CDRC</t>
  </si>
  <si>
    <t>17998</t>
  </si>
  <si>
    <t>EXCAVACIÓN PILOTE D=0.70 + retiro.CDRC</t>
  </si>
  <si>
    <t>18539</t>
  </si>
  <si>
    <t>EXCAVACION RELLENO COMPACTACION CODENSA CS-208</t>
  </si>
  <si>
    <t>17454</t>
  </si>
  <si>
    <t>EXCAVACION Y CANALIZACION PARA 4 DUCTOS PVC</t>
  </si>
  <si>
    <t>17546</t>
  </si>
  <si>
    <t>EXCAVACION Y CONST. CAJA DE INSPECC SENCILLA CS275</t>
  </si>
  <si>
    <t>00025</t>
  </si>
  <si>
    <t>EXCAVACION ZANJA h=1 M  Material Compactado</t>
  </si>
  <si>
    <t>00026</t>
  </si>
  <si>
    <t>EXCAVACION ZANJA h=1M Material Suelto</t>
  </si>
  <si>
    <t>11944</t>
  </si>
  <si>
    <t>EXCAVACION ZANJA h=1m Material Suelto **</t>
  </si>
  <si>
    <t>00027</t>
  </si>
  <si>
    <t>EXCAVACION ZANJA h=2M Material Compactado</t>
  </si>
  <si>
    <t>11949</t>
  </si>
  <si>
    <t>EXCAVACION ZANJA h=2M Material Suelto</t>
  </si>
  <si>
    <t>00028</t>
  </si>
  <si>
    <t>EXCAVACION ZANJA h=2M Material Suelto+retiro</t>
  </si>
  <si>
    <t>10911</t>
  </si>
  <si>
    <t>EXCAVACION ZANJA h=2M Matr Comp sin trans</t>
  </si>
  <si>
    <t>16558</t>
  </si>
  <si>
    <t>Excavación+Transporte+conformac+compact de terreno</t>
  </si>
  <si>
    <t>15317</t>
  </si>
  <si>
    <t>ExcavacionMecanica Roca+Compres+carg+retioZonaPend</t>
  </si>
  <si>
    <t>10005</t>
  </si>
  <si>
    <t>ExcavacionMecanica Roca+Compres+carg+retioZonaPlan</t>
  </si>
  <si>
    <t>16830</t>
  </si>
  <si>
    <t>ExcavacionMecanica sin retiroSuelo blan+trasieCDRC</t>
  </si>
  <si>
    <t>16563</t>
  </si>
  <si>
    <t>ExcavacionMecanica sin retiroSuelo blando+trasieg</t>
  </si>
  <si>
    <t>17763</t>
  </si>
  <si>
    <t>Expansor 8 zonas cableadas HSM2108 (SUMI INST)</t>
  </si>
  <si>
    <t>00029</t>
  </si>
  <si>
    <t>EXPLANACION Y EXTENDIDA</t>
  </si>
  <si>
    <t>00030</t>
  </si>
  <si>
    <t>EXPLANACION Y RETIRO (Bulldozer+Cargador+Volq)</t>
  </si>
  <si>
    <t>12168</t>
  </si>
  <si>
    <t>Explosión en Roca con  Químico Detonante</t>
  </si>
  <si>
    <t>14502</t>
  </si>
  <si>
    <t>EXTINTOR SOKAFLAN 123 (3.700) SUMINISTRO E INSTAL.</t>
  </si>
  <si>
    <t>10272</t>
  </si>
  <si>
    <t>Extraccion tocones area de 1 a 2 m2 mediano porte*</t>
  </si>
  <si>
    <t>10273</t>
  </si>
  <si>
    <t>Extraccion tocones area de 2.01 a 3 m2 gran porte</t>
  </si>
  <si>
    <t>10274</t>
  </si>
  <si>
    <t>Extraccion tocones area de menor a 1 m2 pequeño**</t>
  </si>
  <si>
    <t>19178</t>
  </si>
  <si>
    <t>EXTRACTOR CENTRIFUGO EN LINEA  TRANSM CEFE COMETAS</t>
  </si>
  <si>
    <t>14688</t>
  </si>
  <si>
    <t>EXTRACTOR PARA BAÑO ACRILICO Ø6"+REJILLA PLASTICA</t>
  </si>
  <si>
    <t>13866</t>
  </si>
  <si>
    <t>Face plate doble voz y datos RJ-45 EIA/TIA Gran Al</t>
  </si>
  <si>
    <t>12262</t>
  </si>
  <si>
    <t>Face plate doble voz y datos RJ-45 EIA/TIA sum+ins</t>
  </si>
  <si>
    <t>17663</t>
  </si>
  <si>
    <t>FACEPLATE CON JACK DE 2 INSERTOS RJ 45</t>
  </si>
  <si>
    <t>11755</t>
  </si>
  <si>
    <t>Fachada  en 150 FS Aluzinc **</t>
  </si>
  <si>
    <t>13364</t>
  </si>
  <si>
    <t xml:space="preserve">FACHADA EXTERIOR MUROS EN COMPACT T. MADERA, REF MATE ROBLE LINEAL DE PANELEX O SIMI CEFE COMETAS   </t>
  </si>
  <si>
    <t>20619</t>
  </si>
  <si>
    <t xml:space="preserve">FACHADAS VERDES VEGETALES PARA ESCENARIOS IDRD </t>
  </si>
  <si>
    <t>18451</t>
  </si>
  <si>
    <t>FACTORY COMMISSIONING</t>
  </si>
  <si>
    <t>00818</t>
  </si>
  <si>
    <t>FAROL DE PEDESTAL</t>
  </si>
  <si>
    <t>15923</t>
  </si>
  <si>
    <t>FERTILIZANTE ORGANICO TIPO HUMUS (aplicacion)</t>
  </si>
  <si>
    <t>12164</t>
  </si>
  <si>
    <t>FERTILIZANTE QUÍMICO GRANULADO, FOLIAR Y ORGANICO</t>
  </si>
  <si>
    <t>13515</t>
  </si>
  <si>
    <t>FIJACIÓN  CORREAS  PERFIL C 5"x2" (Inst+sum)</t>
  </si>
  <si>
    <t>14409</t>
  </si>
  <si>
    <t>FIJACIÓN  CORREAS  PERFIL C 5"x2" (Instalacion)</t>
  </si>
  <si>
    <t>13243</t>
  </si>
  <si>
    <t>fijacion de borde  para membrana Sarnafil</t>
  </si>
  <si>
    <t>14494</t>
  </si>
  <si>
    <t>fijacion de borde membrana Impervinil HR 1200RF</t>
  </si>
  <si>
    <t>15428</t>
  </si>
  <si>
    <t>Filo en tubo Cuadr.SkatePark (SUM+INST)+Grouting</t>
  </si>
  <si>
    <t>13539</t>
  </si>
  <si>
    <t>Filo o  dilatación  en  mortero (1:4)  impermeabi</t>
  </si>
  <si>
    <t>00992</t>
  </si>
  <si>
    <t>FILO O DILATACION BAJO PLACA</t>
  </si>
  <si>
    <t>10996</t>
  </si>
  <si>
    <t>Filos y dilat mortero modific plimero  reparac **</t>
  </si>
  <si>
    <t>12768</t>
  </si>
  <si>
    <t>Filos y dilat mortero modific polimero(Hasta 10cm)</t>
  </si>
  <si>
    <t>12531</t>
  </si>
  <si>
    <t>FILOS Y DILATACIONES BAJO MALLA (MORTERO)</t>
  </si>
  <si>
    <t>12530</t>
  </si>
  <si>
    <t>FILOS Y DILATACIONES BAJO PLACA (MORTERO)</t>
  </si>
  <si>
    <t>00637</t>
  </si>
  <si>
    <t>FILOS Y DILATACIONES MURO - PLACA (CAOLIN)</t>
  </si>
  <si>
    <t>00172</t>
  </si>
  <si>
    <t>FILOS Y DILATACIONES MURO - PLACA (MORTERO)</t>
  </si>
  <si>
    <t>10373</t>
  </si>
  <si>
    <t>Filtro Chimenea Excav+geoNT-1600+tubo100mm  **</t>
  </si>
  <si>
    <t>010471</t>
  </si>
  <si>
    <t>Filtro de Arena Ø60" / 1500Mm conexion lateral -CometasSUM+INS</t>
  </si>
  <si>
    <t>19010</t>
  </si>
  <si>
    <t>Filtro de Arena Ø79" / 2000MmCRDC-CometasSUM+INS</t>
  </si>
  <si>
    <t>17950</t>
  </si>
  <si>
    <t>FILTRO EN FIBRA DE VIDRIO ø60"X102"</t>
  </si>
  <si>
    <t>17535</t>
  </si>
  <si>
    <t>Filtro fibra vidrio bobinado 600gpm @15gpm/ft2Pisc</t>
  </si>
  <si>
    <t>11467</t>
  </si>
  <si>
    <t>Filtro frances con escoria e=0.15m  **</t>
  </si>
  <si>
    <t>10094</t>
  </si>
  <si>
    <t>Filtro frances Excav+geoNT-1600+tubo 65mm  **</t>
  </si>
  <si>
    <t>11327</t>
  </si>
  <si>
    <t>Filtro frances Pista de trote (Fontanar)  **</t>
  </si>
  <si>
    <t>10071</t>
  </si>
  <si>
    <t>Filtro frances(trinchera)35x35 Excav+geoNT-1800 **</t>
  </si>
  <si>
    <t>11059</t>
  </si>
  <si>
    <t>Filtro frances(trinchera)40*120Excav+geoNT-2000**</t>
  </si>
  <si>
    <t>12574</t>
  </si>
  <si>
    <t>Filtro frances(trinchera)40*150Excav+geoNT-2000**</t>
  </si>
  <si>
    <t>10068</t>
  </si>
  <si>
    <t>Filtro frances(trinchera)60*80 Excav+geoNT-1600**</t>
  </si>
  <si>
    <t>12573</t>
  </si>
  <si>
    <t>Filtro frances(trinchera)80*150Excav+geoNT-2000**</t>
  </si>
  <si>
    <t>11176</t>
  </si>
  <si>
    <t>Filtro frances20*30 Excav+geoNT-1600+tubo 100mm **</t>
  </si>
  <si>
    <t>11175</t>
  </si>
  <si>
    <t>Filtro frances30*30 Excav+geoNT-1600+tubo 100mm **</t>
  </si>
  <si>
    <t>10424</t>
  </si>
  <si>
    <t>10733</t>
  </si>
  <si>
    <t>Filtro frances30*60 Excav+geoNT-1600+tubo 100mm **</t>
  </si>
  <si>
    <t>10069</t>
  </si>
  <si>
    <t>Filtro frances35x35 Excav+geoNT-1600+tubo 65mm  **</t>
  </si>
  <si>
    <t>13442</t>
  </si>
  <si>
    <t>Filtro frances40*115 Excav+geoNT-1600+tubo 100mm *</t>
  </si>
  <si>
    <t>14438</t>
  </si>
  <si>
    <t>Filtro frances40*120 Excav+geoNT-1800+tubo100mm</t>
  </si>
  <si>
    <t>11058</t>
  </si>
  <si>
    <t>Filtro frances40*120 Excav+geoNT-2000+tubo100mm</t>
  </si>
  <si>
    <t>16752</t>
  </si>
  <si>
    <t>Filtro frances40*35 Excav+geoNT-1600+tubo 100mm **</t>
  </si>
  <si>
    <t>10294</t>
  </si>
  <si>
    <t>Filtro frances40*40 Excav+geoNT-1600+tubo 100mm **</t>
  </si>
  <si>
    <t>13441</t>
  </si>
  <si>
    <t>10763</t>
  </si>
  <si>
    <t>Filtro frances40*40 Excav+geoNT-1600+tubo 160mm **</t>
  </si>
  <si>
    <t>10872</t>
  </si>
  <si>
    <t>Filtro frances40*40 Excav+geoNT-1600+tubo 200mm **</t>
  </si>
  <si>
    <t>10072</t>
  </si>
  <si>
    <t>Filtro frances40*40 Excav+geoNT-1600+tubo 65mm  **</t>
  </si>
  <si>
    <t>16751</t>
  </si>
  <si>
    <t>Filtro frances40*80 Excav+geoNT-1800+tubo100mm</t>
  </si>
  <si>
    <t>16753</t>
  </si>
  <si>
    <t>16755</t>
  </si>
  <si>
    <t>Filtro frances40*80 Excav+geoNT-1800+tubo160mm</t>
  </si>
  <si>
    <t>16754</t>
  </si>
  <si>
    <t>Filtro frances40*80 Excav+geoNT-1800+tubo200mm</t>
  </si>
  <si>
    <t>10168</t>
  </si>
  <si>
    <t>Filtro frances50*30 Excav+geoNT-1600+tubo100mm  **</t>
  </si>
  <si>
    <t>10704</t>
  </si>
  <si>
    <t>Filtro frances50*50 Excav+geoNT-1600+tubo100mm  **</t>
  </si>
  <si>
    <t>10706</t>
  </si>
  <si>
    <t>Filtro frances50*50 Excav+geoNT-1800+tubo100mm  **</t>
  </si>
  <si>
    <t>10757</t>
  </si>
  <si>
    <t>Filtro frances50*50 Excav+geoNT-1800+tubo200mm  **</t>
  </si>
  <si>
    <t>10705</t>
  </si>
  <si>
    <t>Filtro frances50*50 Excav+geoNT-1800+tubo65mm  **</t>
  </si>
  <si>
    <t>12669</t>
  </si>
  <si>
    <t>Filtro frances60*180Excav+geoNT-2000+tubo 100mm**</t>
  </si>
  <si>
    <t>10067</t>
  </si>
  <si>
    <t>Filtro frances60*80 Excav+geoNT-1600+tubo 65mm  **</t>
  </si>
  <si>
    <t>10221</t>
  </si>
  <si>
    <t>Filtro frances80*30 Excav+geoNT-1600+tubo160mm  **</t>
  </si>
  <si>
    <t>20753</t>
  </si>
  <si>
    <t>Filtro geodren planar</t>
  </si>
  <si>
    <t>10831</t>
  </si>
  <si>
    <t>Filtro geodren planar **</t>
  </si>
  <si>
    <t>17323</t>
  </si>
  <si>
    <t>FILTRO GEODREN PLANAR MUROS CONTENCION TALUD CDRC</t>
  </si>
  <si>
    <t>10167</t>
  </si>
  <si>
    <t>Filtro geodren planar tuberia 100 mm  h=1.0  **</t>
  </si>
  <si>
    <t>10017</t>
  </si>
  <si>
    <t>Filtro geodren planar tuberia 100 mm  h=2.0 **</t>
  </si>
  <si>
    <t>10698</t>
  </si>
  <si>
    <t>Filtro geodren planar tuberia 110 mm  **</t>
  </si>
  <si>
    <t>10044</t>
  </si>
  <si>
    <t>Filtro geodren planar tuberia 110 mm h=5.0 ***</t>
  </si>
  <si>
    <t>15253</t>
  </si>
  <si>
    <t>Filtro geodren planar tuberia 160 mm  h=1.0 Espald</t>
  </si>
  <si>
    <t>15285</t>
  </si>
  <si>
    <t>Filtro geodren planar tuberia 160 mm  h=1.0 Zanja</t>
  </si>
  <si>
    <t>15254</t>
  </si>
  <si>
    <t>Filtro geodren planar tuberia 200 mm  h=1.0 Espal</t>
  </si>
  <si>
    <t>15284</t>
  </si>
  <si>
    <t>Filtro geodren planar tuberia 200 mm  h=1.0 Zanja</t>
  </si>
  <si>
    <t>11052</t>
  </si>
  <si>
    <t>Filtro perforac horizont d=2'' +cabezote conc **</t>
  </si>
  <si>
    <t>11690</t>
  </si>
  <si>
    <t>Filtro perforac horizont d=2'' sin cabezote conc**</t>
  </si>
  <si>
    <t>10039</t>
  </si>
  <si>
    <t>Filtro perforac horizont d=3'' +cabezote conc **</t>
  </si>
  <si>
    <t>18546</t>
  </si>
  <si>
    <t>FiltroArenaØ57"(1447mm)FlanchadoS/EspecificCDRC</t>
  </si>
  <si>
    <t>18625</t>
  </si>
  <si>
    <t>FiltroArenaØ60"(1500mm)FlanchadoS/EspecificCDRC</t>
  </si>
  <si>
    <t>10731</t>
  </si>
  <si>
    <t>FiltroChimeneaVertical Exc+geoNT-1600h=0.6d=0.2**</t>
  </si>
  <si>
    <t>12199</t>
  </si>
  <si>
    <t>Filtrofrances(trinch)50*120Excav+geoNT-2000+tubo4"</t>
  </si>
  <si>
    <t>16757</t>
  </si>
  <si>
    <t>FiltroFrances(Trinchera)b=0.40mHmax=1.20m(tub100mm</t>
  </si>
  <si>
    <t>16759</t>
  </si>
  <si>
    <t>FiltroFrances(Trinchera)b=0.40mHmax=1.20m(tub160mm</t>
  </si>
  <si>
    <t>16758</t>
  </si>
  <si>
    <t>FiltroFrances(Trinchera)b=0.40mHmax=1.20m(tub200mm</t>
  </si>
  <si>
    <t>16756</t>
  </si>
  <si>
    <t>FiltroFrances(Trinchera)b=0.40mHmax=1.80m(tub100mm</t>
  </si>
  <si>
    <t>16739</t>
  </si>
  <si>
    <t>FiltroFrances(Trinchera)b=0.40mHmax=1.80m(tub160mm</t>
  </si>
  <si>
    <t>16738</t>
  </si>
  <si>
    <t>FiltroFrances(Trinchera)b=0.40mHmax=1.80m(Tub200mm</t>
  </si>
  <si>
    <t>16700</t>
  </si>
  <si>
    <t>Filtrofrances35x35excav+geotextil+tub65mmconFiltro</t>
  </si>
  <si>
    <t>16884</t>
  </si>
  <si>
    <t>Flanche Cortagoteras Lam.Cal.22 Desa 0.15m+Pintura</t>
  </si>
  <si>
    <t>11274</t>
  </si>
  <si>
    <t>Flanche Lámina Galv. Desarrollo 0.15 cal.16+regata</t>
  </si>
  <si>
    <t>11273</t>
  </si>
  <si>
    <t>Flanche Lámina Galv. Desarrollo 0.20 cal.16+regata</t>
  </si>
  <si>
    <t>11272</t>
  </si>
  <si>
    <t>Flanche Lámina Galv. Desarrollo 0.25 cal 16+regata</t>
  </si>
  <si>
    <t>10954</t>
  </si>
  <si>
    <t>Flanche Lámina Galv. Desarrollo 0.25 cal 22+regata</t>
  </si>
  <si>
    <t>10682</t>
  </si>
  <si>
    <t>Flanche Lámina Galv. Desarrollo 0.35 cal.22 +regat</t>
  </si>
  <si>
    <t>00455</t>
  </si>
  <si>
    <t>FLANCHE LATON DESARROLLO :0.20 CAL.22+regata</t>
  </si>
  <si>
    <t>14770</t>
  </si>
  <si>
    <t>Flexion piernas presnsa horizontal (SUM + INST)</t>
  </si>
  <si>
    <t>15278</t>
  </si>
  <si>
    <t>Flores Begonia para jardines (Suministro+Instalaci</t>
  </si>
  <si>
    <t>15755</t>
  </si>
  <si>
    <t>FLOTADOR DE MERCURIO (Sumin+Instal)</t>
  </si>
  <si>
    <t>17581</t>
  </si>
  <si>
    <t>Flotadores salvavidas - Plasticos - Suministro e instalación</t>
  </si>
  <si>
    <t>13720</t>
  </si>
  <si>
    <t>FLUXOMETRO ELECTRONICO (sum e inst) **</t>
  </si>
  <si>
    <t>13326</t>
  </si>
  <si>
    <t>FLUXOMETRO PARA SANITARIO Manos libres bajo consum</t>
  </si>
  <si>
    <t>15110</t>
  </si>
  <si>
    <t>FLUXOMETRO PARA SANITARIO(30-60PSI) PALANCA</t>
  </si>
  <si>
    <t>13122</t>
  </si>
  <si>
    <t>FLUXOMETRO PARA SANITARIO(sum+instal.)</t>
  </si>
  <si>
    <t>15098</t>
  </si>
  <si>
    <t>FLUXOMETRO SLOAN - Mantenimiento</t>
  </si>
  <si>
    <t>11018</t>
  </si>
  <si>
    <t>Fondo de junta  sikarod  **</t>
  </si>
  <si>
    <t>00716</t>
  </si>
  <si>
    <t>FORMALETA MES/M2</t>
  </si>
  <si>
    <t>14295</t>
  </si>
  <si>
    <t>Fotocelda - Suministro e instalacion</t>
  </si>
  <si>
    <t>18982</t>
  </si>
  <si>
    <t>FOTOCELDAS LUMINARIAS POSTE(EXT)CRDC COMETAS</t>
  </si>
  <si>
    <t>13152</t>
  </si>
  <si>
    <t>Franja Antideslizante mineral fundido 1"+grano abr</t>
  </si>
  <si>
    <t>12889</t>
  </si>
  <si>
    <t>Franja de Ajuste Conc.2500 psi A=0.10m;H=0.10m **</t>
  </si>
  <si>
    <t>18562</t>
  </si>
  <si>
    <t>Freidora(2)Tanques(2)Canastasa GasM-24(46x23x108cm</t>
  </si>
  <si>
    <t>16654</t>
  </si>
  <si>
    <t>Frescasa e=2.5"(Suministro e instalación)</t>
  </si>
  <si>
    <t>17775</t>
  </si>
  <si>
    <t>Fuente auxiliar de poder 12V 1A (SUMI INST)</t>
  </si>
  <si>
    <t>17781</t>
  </si>
  <si>
    <t>Fuente de 2,5A a 12VDC ST (SUMI INST)</t>
  </si>
  <si>
    <t>17782</t>
  </si>
  <si>
    <t>Fuente de 5A a 12VDC ST (SUMI INST)</t>
  </si>
  <si>
    <t>18911</t>
  </si>
  <si>
    <t>FUENTE DE PODER: AC a DC, RANGO DE VOLTAJE DE ENTR</t>
  </si>
  <si>
    <t>12454</t>
  </si>
  <si>
    <t>Fumigación (Fungicida+Adherente) **</t>
  </si>
  <si>
    <t>12201</t>
  </si>
  <si>
    <t>Fumigación con Herbicida (Glifosato)**</t>
  </si>
  <si>
    <t>11306</t>
  </si>
  <si>
    <t>Fumigación y Desinfección(2 Servicios C/15Días)**</t>
  </si>
  <si>
    <t>19050</t>
  </si>
  <si>
    <t>FV-1 SIST. FACHADA VENTANERIA M-13 SurNiv1 CEFE Cometas</t>
  </si>
  <si>
    <t>VENTANERIA EN ALUMINIO</t>
  </si>
  <si>
    <t>19062</t>
  </si>
  <si>
    <t>FV-10 SIST. FACHADA VENTANERIA M-10  SurNiv1 CEFE Cometa</t>
  </si>
  <si>
    <t>19091</t>
  </si>
  <si>
    <t>FV-100SIST.FACHADAVENTANERIA-LucernarioCEFECometas</t>
  </si>
  <si>
    <t>19092</t>
  </si>
  <si>
    <t>FV-101SIST.FACHADAVENTANERIA-LucernarioCEFECometas</t>
  </si>
  <si>
    <t>19093</t>
  </si>
  <si>
    <t>FV-102SIST.FACHADAVENTANERIA-LucernarioCEFECometas</t>
  </si>
  <si>
    <t>19349</t>
  </si>
  <si>
    <t>FV-103PuertaVidriera+MarcoPerfileria alumCEFE COME</t>
  </si>
  <si>
    <t>19350</t>
  </si>
  <si>
    <t>FV-104 Ventaneria +Marco Perfileria aluminio CEFE COMETAS</t>
  </si>
  <si>
    <t>19063</t>
  </si>
  <si>
    <t>FV-11 SIST. FACHADA VENTANERIA M-10  SurNiv1 CEFE Cometa</t>
  </si>
  <si>
    <t>19070</t>
  </si>
  <si>
    <t>FV-12 SIST. FACHADA VENTANERIA M-10  SurNiv1 CEFE Cometa</t>
  </si>
  <si>
    <t>19073</t>
  </si>
  <si>
    <t>FV-13 SIST. FACHADA VENTANERIA  M-5   M- 3   SurNiv1 CEFE Cometa</t>
  </si>
  <si>
    <t>19074</t>
  </si>
  <si>
    <t>FV-14 SIST. FACHADA VENTANERIA M-3   M-5   M-6   M-11 SurNiv1 CEFE Cometa</t>
  </si>
  <si>
    <t>19076</t>
  </si>
  <si>
    <t>FV-15 SIST. FACHADA VENTANERIA M-1   M-2   M-3  SurNiv1 CEFE Cometa</t>
  </si>
  <si>
    <t>19101</t>
  </si>
  <si>
    <t>FV-16 SIST. FACHADA VENTANERIA   M-7   SurNiv1 CEFE Cometa</t>
  </si>
  <si>
    <t>19102</t>
  </si>
  <si>
    <t>FV-17 SIST. FACHADA VENTANE   M-10   SurNiv1-2 CEFE Cometas</t>
  </si>
  <si>
    <t>19103</t>
  </si>
  <si>
    <t>FV-18 SIST. FACHADA VENTANE M-11   SurNiv1-2 CEFE Cometas</t>
  </si>
  <si>
    <t>19104</t>
  </si>
  <si>
    <t>FV-19 SIST. FACHADA VENTANE   M-7   SurNiv 3 CEFE Cometas</t>
  </si>
  <si>
    <t>19051</t>
  </si>
  <si>
    <t>FV-2 SIST. FACHADA VENTANERIA M-13 SurNiv1 CEFE Cometas</t>
  </si>
  <si>
    <t>19107</t>
  </si>
  <si>
    <t>FV-20 SIST. FACHADA VENTANE M-5  SurNiv 3 CEFE Cometas</t>
  </si>
  <si>
    <t>19110</t>
  </si>
  <si>
    <t>FV-21 SIST. FACHADA VENTANE   M--11   Norte Niv 3 CEFE Cometas</t>
  </si>
  <si>
    <t>19111</t>
  </si>
  <si>
    <t>FV-22 SIST. FACHADA VENTANE   M-7   SurOrteNiv 4 CEFE Come</t>
  </si>
  <si>
    <t>19113</t>
  </si>
  <si>
    <t>FV-23SIST. FACHADA VENTANE   M-5  SurOrteNiv 4 CEFE Comet</t>
  </si>
  <si>
    <t>19114</t>
  </si>
  <si>
    <t>FV-24 SIST. FACHADA VENTANE M-2   SurNiv 5 CEFE Cometa</t>
  </si>
  <si>
    <t>19115</t>
  </si>
  <si>
    <t>FV-25 SIST. FACHADA VENTANE   M-7  Norte Niv 2 CEFE Cometas</t>
  </si>
  <si>
    <t>19120</t>
  </si>
  <si>
    <t>FV-26 SIST. FACHADA VENTANE   M-7   OccNiv 3 CEFE Cometas</t>
  </si>
  <si>
    <t>19122</t>
  </si>
  <si>
    <t>FV-27 SIST. FACHADA VENTANE  M-7   OccNiv 3 CEFE Cometas</t>
  </si>
  <si>
    <t>19124</t>
  </si>
  <si>
    <t>FV-28 SIST. FACHADA VENTANE   M-9  OccNiv 3 CEFE Cometas</t>
  </si>
  <si>
    <t>19132</t>
  </si>
  <si>
    <t>FV-29 SIST. FACHADA VENTANE    M-3   OccNiv 4 CEFE Cometas</t>
  </si>
  <si>
    <t>19053</t>
  </si>
  <si>
    <t>FV-3 SIST. FACHADA VENTANERIA M-11 SurNiv1 CEFE Cometas</t>
  </si>
  <si>
    <t>19126</t>
  </si>
  <si>
    <t>FV-30 SIST. FACHADA VENTANE   M-4  OccNiv 4 CEFE Cometas</t>
  </si>
  <si>
    <t>19127</t>
  </si>
  <si>
    <t>FV-31 SIST. FACHADA VENTANE   M-2  OccNiv 5 CEFE Cometas</t>
  </si>
  <si>
    <t>19129</t>
  </si>
  <si>
    <t>FV-32 SIST. FACHADA VENTANE   M-7  NorNiv 3 CEFE Cometas</t>
  </si>
  <si>
    <t>19130</t>
  </si>
  <si>
    <t>FV-33 SIST. FACHADA VENTANE   M-4   NorNiv 3 CEFE Cometas</t>
  </si>
  <si>
    <t>19131</t>
  </si>
  <si>
    <t>FV-34 SIST. FACHADA VENTANE   M- 5   NorNiv 3 CEFE Cometas</t>
  </si>
  <si>
    <t>19043</t>
  </si>
  <si>
    <t>FV-35 SIST. FACHADA VENTANERIA   M-6  Niv3 CEFE Cometas</t>
  </si>
  <si>
    <t>19044</t>
  </si>
  <si>
    <t>FV-36 SIST. FACHADA VENTANERIA   M-2  Niv4 CEFE Cometas</t>
  </si>
  <si>
    <t>19045</t>
  </si>
  <si>
    <t>FV-37 SIST. FACHADA VENTANERIA   M-3   Niv4 CEFE Cometas</t>
  </si>
  <si>
    <t>19046</t>
  </si>
  <si>
    <t>FV-38 SIST. FACHADA VENTANERIA  M-4   Niv4 CEFE Cometas</t>
  </si>
  <si>
    <t>19047</t>
  </si>
  <si>
    <t>FV-39 SIST. FACHADA VENTANERIA   M-2  Niv4 CEFE Cometas</t>
  </si>
  <si>
    <t>19055</t>
  </si>
  <si>
    <t>FV-4 SIST. FACHADA VENTANERIA M-11 SurNiv1 CEFE Cometas</t>
  </si>
  <si>
    <t>19049</t>
  </si>
  <si>
    <t>FV-40 SIST. FACHADA VENTANERIA  M- 1  Niv5 CEFE Cometas</t>
  </si>
  <si>
    <t>19052</t>
  </si>
  <si>
    <t>FV-41 SIST. FACHADA VENTANERIA   M-1   Niv5 CEFE Cometas</t>
  </si>
  <si>
    <t>19060</t>
  </si>
  <si>
    <t>FV-42 SIST. FACHADA VENTANERIA   M-2  Niv5 CEFE Cometas</t>
  </si>
  <si>
    <t>19065</t>
  </si>
  <si>
    <t>FV-43 SIST. FACHADA VENTANERIA   M-3   Niv5 CEFE Cometas</t>
  </si>
  <si>
    <t>19068</t>
  </si>
  <si>
    <t>FV-44 SIST. FACHADA VENTANERIA   M-4   Niv5 CEFE Cometas</t>
  </si>
  <si>
    <t>19071</t>
  </si>
  <si>
    <t>FV-45 SIST. FACHADA VENTANERIA  M-3   Niv5 CEFE Cometas</t>
  </si>
  <si>
    <t>19075</t>
  </si>
  <si>
    <t>FV-46 SIST.FACHADA VENTANERIA  MQ01   CEFE Cometas</t>
  </si>
  <si>
    <t>19080</t>
  </si>
  <si>
    <t>FV-47 SIST.FACHADA VENTANERIA MQ02 CEFE Cometas</t>
  </si>
  <si>
    <t>19082</t>
  </si>
  <si>
    <t>FV-48 SIST.FACHADA VENTANERIA MQ03 CEFE Cometas</t>
  </si>
  <si>
    <t>19094</t>
  </si>
  <si>
    <t>FV-49 SIST. FACHADA VENTANERIA Niv1a3 CEFE Cometas</t>
  </si>
  <si>
    <t>19056</t>
  </si>
  <si>
    <t>FV-5 SIST. FACHADA VENTANERIA M-13  SurNiv1 CEFE Cometas</t>
  </si>
  <si>
    <t>19095</t>
  </si>
  <si>
    <t>FV-50 SIST. FACHADA VENTANERIA Niv1a3 CEFE Cometas</t>
  </si>
  <si>
    <t>19096</t>
  </si>
  <si>
    <t>FV-51 SIST. FACHADA VENTANERIA Niv1a3 CEFE Cometas</t>
  </si>
  <si>
    <t>19097</t>
  </si>
  <si>
    <t>FV-52 SIST. FACHADA VENTANERIA Niv1a3 CEFE Cometas</t>
  </si>
  <si>
    <t>19098</t>
  </si>
  <si>
    <t>FV-53 SIST. FACHADA VENTANERIA Niv1a3 CEFE Cometas</t>
  </si>
  <si>
    <t>19099</t>
  </si>
  <si>
    <t>FV-54 SIST. FACHADA VENTANERIA Niv1a3 CEFE Cometas</t>
  </si>
  <si>
    <t>19100</t>
  </si>
  <si>
    <t>FV-55 SIST. FACHADA VENTANERIA Niv1a3 CEFE Cometas</t>
  </si>
  <si>
    <t>19105</t>
  </si>
  <si>
    <t>FV-56 SIST. FACHADA VENTANERIA Niv1a3 CEFE Cometas</t>
  </si>
  <si>
    <t>19106</t>
  </si>
  <si>
    <t>FV-57 SIST. FACHADA VENTANERIA Niv1a3 CEFE Cometas</t>
  </si>
  <si>
    <t>19108</t>
  </si>
  <si>
    <t>FV-58 SIST. FACHADA VENTANERIA Niv1a3 CEFE Cometas</t>
  </si>
  <si>
    <t>19109</t>
  </si>
  <si>
    <t>FV-59 SIST. FACHADA VENTANERIA Niv1a3 CEFE Cometas</t>
  </si>
  <si>
    <t>19057</t>
  </si>
  <si>
    <t>FV-6 SIST. FACHADA VENTANERIA M-11   M-10  SurNiv1 CEFE Cometas</t>
  </si>
  <si>
    <t>19112</t>
  </si>
  <si>
    <t>FV-60 SIST. FACHADA VENTANERIA Niv1a3 CEFE Cometas</t>
  </si>
  <si>
    <t>19116</t>
  </si>
  <si>
    <t>FV-61 SIST. FACHADA VENTANERIA Niv1a3 CEFE Cometas</t>
  </si>
  <si>
    <t>19117</t>
  </si>
  <si>
    <t>FV-62 SIST. FACHADA VENTANERIA Niv1a3 CEFE Cometas</t>
  </si>
  <si>
    <t>19118</t>
  </si>
  <si>
    <t>FV-63 SIST. FACHADA VENTANERIA Niv1a3 CEFE Cometas</t>
  </si>
  <si>
    <t>19119</t>
  </si>
  <si>
    <t>FV-64 SIST. FACHADA VENTANERIA Niv1a3 CEFE Cometas</t>
  </si>
  <si>
    <t>19121</t>
  </si>
  <si>
    <t>FV-65 SIST. FACHADA VENTANERIA Niv1a3 CEFE Cometas</t>
  </si>
  <si>
    <t>19123</t>
  </si>
  <si>
    <t>FV-66 SIST. FACHADA VENTANERIA Niv1a3 CEFE Cometas</t>
  </si>
  <si>
    <t>19125</t>
  </si>
  <si>
    <t>FV-67 SIST. FACHADA VENTANERIA Niv1a3 CEFE Cometas</t>
  </si>
  <si>
    <t>19128</t>
  </si>
  <si>
    <t>FV-68 SIST. FACHADA VENTANERIA Niv1a3 CEFE Cometas</t>
  </si>
  <si>
    <t>19031</t>
  </si>
  <si>
    <t>FV-69 SIST.FACHADA VENTANER-OccNiv1a3 CEFE Cometas</t>
  </si>
  <si>
    <t>19058</t>
  </si>
  <si>
    <t>FV-7 SIST. FACHADA VENTANERIA M-14  SurNiv1 CEFE Cometas</t>
  </si>
  <si>
    <t>19032</t>
  </si>
  <si>
    <t>FV-70 SIST.FACHADA VENTANER-Occ Niv1a3 CEFE Cometa</t>
  </si>
  <si>
    <t>19033</t>
  </si>
  <si>
    <t>FV-71 SIST.FACHADA VENTANER-Occ Niv1a3 CEFE Cometa</t>
  </si>
  <si>
    <t>19034</t>
  </si>
  <si>
    <t>FV-72 SIST.FACHADA VENTANER-OccNiv1a3 CEFE Cometas</t>
  </si>
  <si>
    <t>19035</t>
  </si>
  <si>
    <t>FV-73 SIST.FACHADA VENTANER-OccNiv1a3 CEFE Cometas</t>
  </si>
  <si>
    <t>19036</t>
  </si>
  <si>
    <t>FV-74 SIST.FACHADA VENTANER-OccNiv1a3 CEFE Cometas</t>
  </si>
  <si>
    <t>19037</t>
  </si>
  <si>
    <t>FV-75 SIST.FACHADA VENTANER-OccNiv1a3 CEFE Cometas</t>
  </si>
  <si>
    <t>19038</t>
  </si>
  <si>
    <t>FV-76 SIST.FACHADA VENTANER-Occ Niv1a3 CEFE Cometa</t>
  </si>
  <si>
    <t>19039</t>
  </si>
  <si>
    <t>FV-77 SIST.FACHADA VENTANER-OrieNiv1a3 CEFE Comet</t>
  </si>
  <si>
    <t>19040</t>
  </si>
  <si>
    <t>FV-78 SIST.FACHADA VENTANER-OrieNiv1a3 CEFE Comet</t>
  </si>
  <si>
    <t>19041</t>
  </si>
  <si>
    <t>FV-79 SIST.FACHADA VENTANER-OrieNiv1a3 CEFE Comet</t>
  </si>
  <si>
    <t>19059</t>
  </si>
  <si>
    <t>FV-8 SIST. FACHADA VENTANERIA M-14  SurNiv1 CEFE Cometas</t>
  </si>
  <si>
    <t>19042</t>
  </si>
  <si>
    <t>FV-80 SIST.FACHADA VENTANER-OrieNiv1a3 CEFE Comet</t>
  </si>
  <si>
    <t>19048</t>
  </si>
  <si>
    <t>FV-81 SIST.FACHADA VENTANER-OrieNiv1a3 CEFE Comet</t>
  </si>
  <si>
    <t>19054</t>
  </si>
  <si>
    <t>FV-82SIST.FACHADAVENTANER-Gr-OccNivelv1a3CEFEComet</t>
  </si>
  <si>
    <t>19064</t>
  </si>
  <si>
    <t>FV-83SIST.FACHADAVENTANER-Gr-OccNivelv1a3CEFEComet</t>
  </si>
  <si>
    <t>19067</t>
  </si>
  <si>
    <t>FV-84SIST.FACHADAVENTANER-Gr-OccNivelv1a3CEFEComet</t>
  </si>
  <si>
    <t>19066</t>
  </si>
  <si>
    <t>FV-85SIST.FACHADAVENTANER-Gr-OccNivelv1a3CEFEComet</t>
  </si>
  <si>
    <t>19069</t>
  </si>
  <si>
    <t>FV-86SIST.FACHADAVENTANER-Gr-OccNivelv1a3CEFEComet</t>
  </si>
  <si>
    <t>19072</t>
  </si>
  <si>
    <t>FV-87SIST.FACHADAVENTANER-Vol-InteNiv2a3CEFECometa</t>
  </si>
  <si>
    <t>19077</t>
  </si>
  <si>
    <t>FV-88SIST.FACHADAVENTANER-Vol-InteNiv2a3CEFECometa</t>
  </si>
  <si>
    <t>19078</t>
  </si>
  <si>
    <t>FV-89SIST.FACHADAVENTANERIA-Ven-InteNiv3CEFECometa</t>
  </si>
  <si>
    <t>19061</t>
  </si>
  <si>
    <t>FV-9 SIST. FACHADA VENTANERIA M-14  SurNiv1 CEFE Cometas</t>
  </si>
  <si>
    <t>19079</t>
  </si>
  <si>
    <t>FV-90SIST.FACHADAVENTANERIA-Ven-InteNiv3CEFECometa</t>
  </si>
  <si>
    <t>19081</t>
  </si>
  <si>
    <t>FV-91SIST.FACHADAVENTANERIA-Ven-InteNiv3CEFECometa</t>
  </si>
  <si>
    <t>19083</t>
  </si>
  <si>
    <t>FV-92SIST.FACHADAVENTANERIA-Ven-InteNiv3CEFECometa</t>
  </si>
  <si>
    <t>19084</t>
  </si>
  <si>
    <t>FV-93SIST.FACHADAVENTANERIA-Ven-InteNiv3CEFECometa</t>
  </si>
  <si>
    <t>19085</t>
  </si>
  <si>
    <t>FV-94SIST.FACHADAVENTANERIA-Ven-InteNiv2CEFECometa</t>
  </si>
  <si>
    <t>19086</t>
  </si>
  <si>
    <t>FV-95SIST.FACHADAVENTANERIA-Ven-InteNiv2CEFECometa</t>
  </si>
  <si>
    <t>19087</t>
  </si>
  <si>
    <t>FV-96SIST.FACHADAVENTANERIA-Ven-InteNiv2CEFECometa</t>
  </si>
  <si>
    <t>19088</t>
  </si>
  <si>
    <t>FV-97SIST.FACHADAVENTANERIA-Ven-InteNiv2CEFECometa</t>
  </si>
  <si>
    <t>19089</t>
  </si>
  <si>
    <t>FV-98SIST.FACHADAVENTANERIA-Ven-InteNiv2CEFECometa</t>
  </si>
  <si>
    <t>19090</t>
  </si>
  <si>
    <t>FV-99SIST.FACHADAVENTAN-PergolaIntNivel2CEFECometa</t>
  </si>
  <si>
    <t>17245</t>
  </si>
  <si>
    <t>GAB-BOM-PISC-440V  (SUMI INST )</t>
  </si>
  <si>
    <t>14050</t>
  </si>
  <si>
    <t>Gabinete Acero. toallas de papel sobreponer  pared</t>
  </si>
  <si>
    <t>16352</t>
  </si>
  <si>
    <t>GABINETE CONTRA INCENDIO TIPO 2</t>
  </si>
  <si>
    <t>13272</t>
  </si>
  <si>
    <t>GABINETE CONTRA INCENDIO TIPO 3</t>
  </si>
  <si>
    <t>14899</t>
  </si>
  <si>
    <t>GABINETE CONTRA INCENDIO TIPO1(SUM+INST)</t>
  </si>
  <si>
    <t>17450</t>
  </si>
  <si>
    <t>GABINETE CONTROL ILUMINACION POR MEDIO DE CONTACTO</t>
  </si>
  <si>
    <t>17250</t>
  </si>
  <si>
    <t>Gabinete de capacitores  (SUMI INST)</t>
  </si>
  <si>
    <t>17243</t>
  </si>
  <si>
    <t>Gabinete de medidores N°1SUMI INST )</t>
  </si>
  <si>
    <t>18514</t>
  </si>
  <si>
    <t>GABINETE DE PARED ABATIBLE</t>
  </si>
  <si>
    <t>18515</t>
  </si>
  <si>
    <t>GABINETE DE PISO</t>
  </si>
  <si>
    <t>17249</t>
  </si>
  <si>
    <t>Gabinete de Planta Eléctrica   (SUMI INST)</t>
  </si>
  <si>
    <t>17246</t>
  </si>
  <si>
    <t>Gabinete de Transf y protección RCI  (SUMI INST)</t>
  </si>
  <si>
    <t>15176</t>
  </si>
  <si>
    <t>GABINETE DE TRANSFERENCIA PARA 200 AMPERIOS</t>
  </si>
  <si>
    <t>17239</t>
  </si>
  <si>
    <t>Gabinete GAB-208-N°1 (SUMI INST )</t>
  </si>
  <si>
    <t>17240</t>
  </si>
  <si>
    <t>Gabinete GAB-208-N°2 (SUMI INST )</t>
  </si>
  <si>
    <t>17241</t>
  </si>
  <si>
    <t>Gabinete GAB-208-N°2(SUMI INST )</t>
  </si>
  <si>
    <t>17242</t>
  </si>
  <si>
    <t>Gabinete GAB-208-N°3(SUMI INST )</t>
  </si>
  <si>
    <t>17209</t>
  </si>
  <si>
    <t>Gabinete G-CH a 440V</t>
  </si>
  <si>
    <t>13040</t>
  </si>
  <si>
    <t>GABINETE METALICO PARA EXTINTOR 20 LB **</t>
  </si>
  <si>
    <t>17236</t>
  </si>
  <si>
    <t>Gabinete ML N°1 (SUMI INST )</t>
  </si>
  <si>
    <t>17237</t>
  </si>
  <si>
    <t>Gabinete ML N°2 (SUMI INST )</t>
  </si>
  <si>
    <t>17238</t>
  </si>
  <si>
    <t>00815</t>
  </si>
  <si>
    <t>GABINETE RACK CERRADO</t>
  </si>
  <si>
    <t>18812</t>
  </si>
  <si>
    <t>GABINETE RACK COMUNACIONES 35U (60X60X150CM)</t>
  </si>
  <si>
    <t>17244</t>
  </si>
  <si>
    <t>Gabinete Regulado (SUMI INST )</t>
  </si>
  <si>
    <t>17193</t>
  </si>
  <si>
    <t>Gabinete T1-TI a 440VTablero de sobreponer.</t>
  </si>
  <si>
    <t>17199</t>
  </si>
  <si>
    <t>Gabinete T2-TI a 440V</t>
  </si>
  <si>
    <t>17216</t>
  </si>
  <si>
    <t>Gabinete TBOMB-S a 440V</t>
  </si>
  <si>
    <t>17210</t>
  </si>
  <si>
    <t>Gabinete TI-EX1 a 440V</t>
  </si>
  <si>
    <t>16615</t>
  </si>
  <si>
    <t>GABINETE TIPO RACK 15U CDRC Cometas</t>
  </si>
  <si>
    <t>16217</t>
  </si>
  <si>
    <t>GABINETE TIPO RACK 45U CDRC Cometas</t>
  </si>
  <si>
    <t>17784</t>
  </si>
  <si>
    <t>Gabinete transformador Bateria KIT3A (SUMI INST)</t>
  </si>
  <si>
    <t>17785</t>
  </si>
  <si>
    <t>Gabinete transformador Bateria KIT5A (SUMI INST)</t>
  </si>
  <si>
    <t>00393</t>
  </si>
  <si>
    <t>GABINETES BAÑO PRINCIPAL</t>
  </si>
  <si>
    <t>00394</t>
  </si>
  <si>
    <t>GABINETES BAÑO SERVICIO 60 x 40</t>
  </si>
  <si>
    <t>17580</t>
  </si>
  <si>
    <t xml:space="preserve">Gancho de salvamento - Metalico con tubo - Suministro e instalación </t>
  </si>
  <si>
    <t>13545</t>
  </si>
  <si>
    <t>GARGOLA EN CONCRETO (0.09X0.15X0.50M)</t>
  </si>
  <si>
    <t>20696</t>
  </si>
  <si>
    <t>Geobolsas de 80 x 40 x 25</t>
  </si>
  <si>
    <t>16024</t>
  </si>
  <si>
    <t>Geocelda Neoweb H=12cm A=2.50m  Sum + Insta</t>
  </si>
  <si>
    <t>17832</t>
  </si>
  <si>
    <t>GEODRÉN PLANAR</t>
  </si>
  <si>
    <t>11699</t>
  </si>
  <si>
    <t>Geomalla biaxial Bx-35 (Sum+Instalac) **</t>
  </si>
  <si>
    <t>12187</t>
  </si>
  <si>
    <t>Geomalla Biaxial LBO 202 (Sum+Instalac) **</t>
  </si>
  <si>
    <t>13781</t>
  </si>
  <si>
    <t>Geomalla Biaxial LBO 301 (Sum+Instalac) **</t>
  </si>
  <si>
    <t>13749</t>
  </si>
  <si>
    <t>Geomalla Bx-100 (Sum+Instalac) **</t>
  </si>
  <si>
    <t>010546</t>
  </si>
  <si>
    <t>Geomalla Repav 450</t>
  </si>
  <si>
    <t>12805</t>
  </si>
  <si>
    <t>Geomalla TensarTriax TX 160 (4x75m) Rollo de 300m2</t>
  </si>
  <si>
    <t>11326</t>
  </si>
  <si>
    <t>Geomembrana 60 mil **</t>
  </si>
  <si>
    <t>10299</t>
  </si>
  <si>
    <t>Geomenbrana  20 mil (0.5mm) **</t>
  </si>
  <si>
    <t>16772</t>
  </si>
  <si>
    <t>Geomenbrana  30 mils</t>
  </si>
  <si>
    <t>11061</t>
  </si>
  <si>
    <t xml:space="preserve">Geotextil   NT-1600** - Suministro e instalacion </t>
  </si>
  <si>
    <t>11912</t>
  </si>
  <si>
    <t xml:space="preserve">Geotextil   NT-2000** - Suministro e instalacion </t>
  </si>
  <si>
    <t>11174</t>
  </si>
  <si>
    <t>Geotextil   NT-4000 Suministro e instalacion **</t>
  </si>
  <si>
    <t>18657</t>
  </si>
  <si>
    <t>Geotextil   T-2400 Suministro e instalacion CDRC</t>
  </si>
  <si>
    <t>10412</t>
  </si>
  <si>
    <t>Geotextil  geoBX40 (Sum+Inst)**</t>
  </si>
  <si>
    <t>10722</t>
  </si>
  <si>
    <t>Geotextil  geoNT-2000 (Sum+Inst)**</t>
  </si>
  <si>
    <t>10415</t>
  </si>
  <si>
    <t>Geotextil  geoST300 y/o T2100 (Sum+Inst)**</t>
  </si>
  <si>
    <t>20694</t>
  </si>
  <si>
    <t>Geotextil Nt 2500</t>
  </si>
  <si>
    <t>10707</t>
  </si>
  <si>
    <t>Geotextil NT-1800+Trasiego (Suministro e inst.)</t>
  </si>
  <si>
    <t>16842</t>
  </si>
  <si>
    <t>Geotextil Tejido  T-1700 CDRC</t>
  </si>
  <si>
    <t>10880</t>
  </si>
  <si>
    <t>Geotextil Tejido  T-1700** Sum + inst</t>
  </si>
  <si>
    <t>17338</t>
  </si>
  <si>
    <t>Geotextil Tejido  T-1700** Sum + inst  CDRC</t>
  </si>
  <si>
    <t>16802</t>
  </si>
  <si>
    <t>GIMNASIO ARBOL DE BARRAS 8 USUARIOS Sobre dados</t>
  </si>
  <si>
    <t>16800</t>
  </si>
  <si>
    <t>GIMNASIO ARBOL DE BARRAS 8 USUARIOS Sobre placa</t>
  </si>
  <si>
    <t>14364</t>
  </si>
  <si>
    <t>GIRO CADERA ADULTOS/MAYORES-DISEÑ-IDRD(sumini)</t>
  </si>
  <si>
    <t>14362</t>
  </si>
  <si>
    <t>GIRO MANOS ADULTOS/MAYORES-DISEÑ-IDRD(sumi)</t>
  </si>
  <si>
    <t>13019</t>
  </si>
  <si>
    <t>Golosa10CírculosColores+Numeros+Nube del Cielo***</t>
  </si>
  <si>
    <t>00173</t>
  </si>
  <si>
    <t>GOTERAS</t>
  </si>
  <si>
    <t>12532</t>
  </si>
  <si>
    <t>GOTERO EN MORTERO 1:4**</t>
  </si>
  <si>
    <t>12369</t>
  </si>
  <si>
    <t>Grada Esterilla guadua + ParalesA=0.70m,H=0.45m**</t>
  </si>
  <si>
    <t>10951</t>
  </si>
  <si>
    <t>Graderìa en  concreto 3000 psi sin refuerzo **</t>
  </si>
  <si>
    <t>10199</t>
  </si>
  <si>
    <t>Graderia huella concr ench. adoquin  a=0.50M</t>
  </si>
  <si>
    <t>20677</t>
  </si>
  <si>
    <t>GRADERIA METALICA GALVANIZA PARA 108 PUESTOS (Suministro+Instalacion+Transporte)</t>
  </si>
  <si>
    <t>15484</t>
  </si>
  <si>
    <t>Gradería Metalica Galvanizada 54 puestos(Sum+Inst)</t>
  </si>
  <si>
    <t>15485</t>
  </si>
  <si>
    <t>Gradería Metalica Galvanizada 60 puestos(Sum+Inst)</t>
  </si>
  <si>
    <t>18021</t>
  </si>
  <si>
    <t>GRADERIA SOBRE TERRENO F'C 28 MPA+Vigas CDRC</t>
  </si>
  <si>
    <t>10298</t>
  </si>
  <si>
    <t>Graderia Talud(cntrah.conc.HuellaAdoqu)a=.80m</t>
  </si>
  <si>
    <t>11144</t>
  </si>
  <si>
    <t>GraderiaEnSitio huella0.80m*contra0.32 m 2500psi**</t>
  </si>
  <si>
    <t>11146</t>
  </si>
  <si>
    <t>GraderiaEnSitio huella0.80m*contra0.32 m 3000psi**</t>
  </si>
  <si>
    <t>11883</t>
  </si>
  <si>
    <t>GraderíaMultidireccionalPistaBMX2Etapa2000personas</t>
  </si>
  <si>
    <t>18364</t>
  </si>
  <si>
    <t>GRADERIAS AEREAS CONC3000PSI Ocre+Viga+PeldañoCDRC</t>
  </si>
  <si>
    <t>010505</t>
  </si>
  <si>
    <t>GRADERIAS PISCINAS Y CAFETERIA - Concreto 28Mp 4000PSI GC Gris Perla CEFE COMETAS</t>
  </si>
  <si>
    <t>10947</t>
  </si>
  <si>
    <t>GraderiasAereas concreto 3000 psi sin refuerzo **</t>
  </si>
  <si>
    <t>15448</t>
  </si>
  <si>
    <t>GraderiaSitio huell0.80m*cont=0.32m3.000psie=0.10M</t>
  </si>
  <si>
    <t>16813</t>
  </si>
  <si>
    <t>GRAMA SINT MONOFIL.50MM-FIFAPRinc arena+caucho+ins</t>
  </si>
  <si>
    <t>16812</t>
  </si>
  <si>
    <t>GRAMA SINT MONOFIL.60MM-FIFAPRinc arena+caucho+ins</t>
  </si>
  <si>
    <t>10908</t>
  </si>
  <si>
    <t>GRAMA SINT. DESMONTE+RETIRO+DISPOSICION FINAL</t>
  </si>
  <si>
    <t>14608</t>
  </si>
  <si>
    <t>GRAMA SINTETICA 1000 gr (SUM + INST)</t>
  </si>
  <si>
    <t>15258</t>
  </si>
  <si>
    <t>GRAMA SINTETICA Fijación a Cerco de Madera</t>
  </si>
  <si>
    <t>12481</t>
  </si>
  <si>
    <t>Grama Sintética Poli 700Grs +UV(Sum++trans+Inst)</t>
  </si>
  <si>
    <t>13292</t>
  </si>
  <si>
    <t>Gramoquin e=0.10 Con Estruct incluye seguimiento</t>
  </si>
  <si>
    <t>14188</t>
  </si>
  <si>
    <t>Graniplast BlancoFachada(H=5mts)</t>
  </si>
  <si>
    <t>16660</t>
  </si>
  <si>
    <t>GraniplastBlancoFachada(H=5mts)EsgrafiadoAntihongo</t>
  </si>
  <si>
    <t>12311</t>
  </si>
  <si>
    <t>GRANITO (FUNDIDO Y LAVADO EN SITIO).</t>
  </si>
  <si>
    <t>14378</t>
  </si>
  <si>
    <t>16652</t>
  </si>
  <si>
    <t>13400</t>
  </si>
  <si>
    <t>GRANITO **</t>
  </si>
  <si>
    <t>10187</t>
  </si>
  <si>
    <t>Granito ancho max 0.15(Inluye pulida)**</t>
  </si>
  <si>
    <t>14379</t>
  </si>
  <si>
    <t>GRANITO BLANCO NEIVA LAVADO  ancho max 0.15 **</t>
  </si>
  <si>
    <t>00353</t>
  </si>
  <si>
    <t>GRANITO FUNDIDO Y PULIDO EN SITIO + DILAT. BRONCE.</t>
  </si>
  <si>
    <t>00360</t>
  </si>
  <si>
    <t>GRANITO NATURAL ROJO GUAYANA PISO     GRAN&amp;MARM.</t>
  </si>
  <si>
    <t>13420</t>
  </si>
  <si>
    <t>GRANITO PULIDO+DILAT+COLOR **</t>
  </si>
  <si>
    <t>16826</t>
  </si>
  <si>
    <t>Grapa metálica galvanizada 1/8" para fijación de c</t>
  </si>
  <si>
    <t>02628</t>
  </si>
  <si>
    <t>GRAPA P/OPERAR EN CALIENTE</t>
  </si>
  <si>
    <t>18570</t>
  </si>
  <si>
    <t>Gratinador a Gas de 39" ref.GTF-39 Tornado</t>
  </si>
  <si>
    <t>12445</t>
  </si>
  <si>
    <t>Grava Triturada 1"-3/4" (Suministro e Instalac.)</t>
  </si>
  <si>
    <t>16808</t>
  </si>
  <si>
    <t>Grava Triturada 1/2" (Suministro e Instalación)</t>
  </si>
  <si>
    <t>13113</t>
  </si>
  <si>
    <t>GRAVILLA LAVADA PARA VIGAS FACHADA (O.45X0.05M)</t>
  </si>
  <si>
    <t>00331</t>
  </si>
  <si>
    <t>GRAVILLA MONA LAVADA - Acabado - Incluye dilatación en bronce</t>
  </si>
  <si>
    <t>18656</t>
  </si>
  <si>
    <t>Gravilla suelta sin estruc h=0.15 PlatFund CDRC</t>
  </si>
  <si>
    <t>12308</t>
  </si>
  <si>
    <t>Grif lavamanos m. libres sensor 5-AA-TEL3GW-60 **</t>
  </si>
  <si>
    <t>14037</t>
  </si>
  <si>
    <t>GRIFERIA ANTIVAND SANIT-PARED-DISCAP(VALV+BOT+ACC)</t>
  </si>
  <si>
    <t>17429</t>
  </si>
  <si>
    <t>GRIFERIA DE LAVAPLATOS PARA COCINETAS REF. MALLORC</t>
  </si>
  <si>
    <t>00458</t>
  </si>
  <si>
    <t>GRIFERIA GRIVAL L/P.PRISMA Sbrp.</t>
  </si>
  <si>
    <t>00457</t>
  </si>
  <si>
    <t>GRIFERIA GRIVAL L/PLATOS FLAMINGO</t>
  </si>
  <si>
    <t>14463</t>
  </si>
  <si>
    <t>Griferia Lavaman.Push Antvandalica</t>
  </si>
  <si>
    <t>15781</t>
  </si>
  <si>
    <t>Griferia lavamanos antivandalica  PUSH (Mesa)</t>
  </si>
  <si>
    <t>13461</t>
  </si>
  <si>
    <t>Griferia lavamanos antivandalica  PUSH (Pared)</t>
  </si>
  <si>
    <t>13157</t>
  </si>
  <si>
    <t>Grifería lavamanos m. libres sensor **</t>
  </si>
  <si>
    <t>17956</t>
  </si>
  <si>
    <t>GRIFERIA PARA LAVAMANOS ANTIVANDALICA PARA MESON C</t>
  </si>
  <si>
    <t>17404</t>
  </si>
  <si>
    <t>GRIFERIA PARA LAVAMANOS ANTIVANDALICA PUSH DE PARE</t>
  </si>
  <si>
    <t>17408</t>
  </si>
  <si>
    <t>GRIFO DE SENSOR ELECTRONICO PARA DUCHAS DE ACCESO</t>
  </si>
  <si>
    <t>17131</t>
  </si>
  <si>
    <t>GROUTING - MORTERO  F´CR 16.5 MPA MAMPOSTERIA CDRC</t>
  </si>
  <si>
    <t>16591</t>
  </si>
  <si>
    <t>Grupo de Medidas (Celda+Transform+Interrup) Subest</t>
  </si>
  <si>
    <t>19012</t>
  </si>
  <si>
    <t>Grupo electrógeno 500 KVA 440 V (CEFE COMETAS)</t>
  </si>
  <si>
    <t>00174</t>
  </si>
  <si>
    <t>GUADUA BAJO ENTRAMADO</t>
  </si>
  <si>
    <t>13431</t>
  </si>
  <si>
    <t>GUARD. MARMOL NACIONAL 12X6X3 SAN GIL PULIDO</t>
  </si>
  <si>
    <t>13446</t>
  </si>
  <si>
    <t>GUARD. MARMOL ROYAL AMARILLO PULIDO **</t>
  </si>
  <si>
    <t>13437</t>
  </si>
  <si>
    <t>GUARD. MARMOL ROYAL VERDE PULIDO **</t>
  </si>
  <si>
    <t>13438</t>
  </si>
  <si>
    <t>GUARD. RETAL DE MARMOL 30X30 NEGR. SAN GIL VERDE</t>
  </si>
  <si>
    <t>13430</t>
  </si>
  <si>
    <t>GUARDAESCOBA  PIZARRA NEGRO (NL) 40X40 (sum. e ins</t>
  </si>
  <si>
    <t>10647</t>
  </si>
  <si>
    <t>GUARDAESCOBA  ZAPAN H= 0,10  e= 1cm</t>
  </si>
  <si>
    <t>18747</t>
  </si>
  <si>
    <t>Guardaescoba 10 cm concreto esmaltado y dilatacion</t>
  </si>
  <si>
    <t>00338</t>
  </si>
  <si>
    <t>GUARDAESCOBA 25x7.5x1.2  MOORE</t>
  </si>
  <si>
    <t>13215</t>
  </si>
  <si>
    <t>GUARDAESCOBA 25x7.5x1.2  MOORE(TIPO EXPORTAC.)</t>
  </si>
  <si>
    <t>14568</t>
  </si>
  <si>
    <t>18752</t>
  </si>
  <si>
    <t>Guardaescoba baldosa ceramica egeo 10 cm</t>
  </si>
  <si>
    <t>18750</t>
  </si>
  <si>
    <t>Guardaescoba baldosa Micrograno 10 cm</t>
  </si>
  <si>
    <t>18745</t>
  </si>
  <si>
    <t>Guardaescoba baldosa Mikonos 11 cm</t>
  </si>
  <si>
    <t>00327</t>
  </si>
  <si>
    <t>GUARDAESCOBA CEDRO 6 Cm</t>
  </si>
  <si>
    <t>00328</t>
  </si>
  <si>
    <t>GUARDAESCOBA CEDRO MACHO 8 Cm</t>
  </si>
  <si>
    <t>10079</t>
  </si>
  <si>
    <t>Guardaescoba en baldosa alfa pulida y brillada **</t>
  </si>
  <si>
    <t>12664</t>
  </si>
  <si>
    <t>GUARDAESCOBA EN MEDIA CAÑA GRANITO BH1-1**</t>
  </si>
  <si>
    <t>12654</t>
  </si>
  <si>
    <t>GUARDAESCOBA EN PORCELANATO BLANCO DE 0.070X0.38M</t>
  </si>
  <si>
    <t>13423</t>
  </si>
  <si>
    <t>GUARDAESCOBA EN RETAL DE MARMOL NAL.VETEADO</t>
  </si>
  <si>
    <t>13422</t>
  </si>
  <si>
    <t>GUARDAESCOBA EN RETAL DE MARMOL PULIDO</t>
  </si>
  <si>
    <t>00329</t>
  </si>
  <si>
    <t>GUARDAESCOBA GRANITO</t>
  </si>
  <si>
    <t>12633</t>
  </si>
  <si>
    <t>GUARDAESCOBA GRANITO  VIBROPRENSADO 7x33</t>
  </si>
  <si>
    <t>12634</t>
  </si>
  <si>
    <t>00330</t>
  </si>
  <si>
    <t>GUARDAESCOBA GRAVILLA</t>
  </si>
  <si>
    <t>13445</t>
  </si>
  <si>
    <t>GUARDAESCOBA MARMOL ROYAL AMARILLO ANTICADO **</t>
  </si>
  <si>
    <t>13439</t>
  </si>
  <si>
    <t>GUARDAESCOBA MARMOL ROYAL VERDE ANTICADO.JP-15X2 *</t>
  </si>
  <si>
    <t>14546</t>
  </si>
  <si>
    <t>Guardaescoba Med.Caña fun.sitio GranitoPulid a=0,1</t>
  </si>
  <si>
    <t>13302</t>
  </si>
  <si>
    <t>GUARDAESCOBA MEDIA CAÑA PREFAB.BALDOSIN ALFA</t>
  </si>
  <si>
    <t>13209</t>
  </si>
  <si>
    <t>Guardaescoba para piso laminado nacional 8cm **</t>
  </si>
  <si>
    <t>13425</t>
  </si>
  <si>
    <t>GUARDAESCOBA PORCELANATO BOUT. GIORDANO WHITE</t>
  </si>
  <si>
    <t>13250</t>
  </si>
  <si>
    <t>GUARDAESCOBA PORCELANATO PIZARRA**</t>
  </si>
  <si>
    <t>13487</t>
  </si>
  <si>
    <t>GUARDAESCOBA PVC  CARAMELO 8 cm</t>
  </si>
  <si>
    <t>12622</t>
  </si>
  <si>
    <t>GUARDAESCOBA PVC 6.CM</t>
  </si>
  <si>
    <t>13434</t>
  </si>
  <si>
    <t>GUARDAESCOBA TABLON DE GRES 30X30</t>
  </si>
  <si>
    <t>13421</t>
  </si>
  <si>
    <t>GUARDAESCOBA VINISOL  PAVCO (KUARZARA)</t>
  </si>
  <si>
    <t>00326</t>
  </si>
  <si>
    <t>GUARDAESCOBA VINISOL 8cm PAV</t>
  </si>
  <si>
    <t>18126</t>
  </si>
  <si>
    <t>GUARDAESCOBAS EN GRES REF. SANITARIO RF70 DE ALFA</t>
  </si>
  <si>
    <t>17455</t>
  </si>
  <si>
    <t>GUARDAESCOBAS EN PVC TIPO RODAPIE H: 6 CM. REF. VY</t>
  </si>
  <si>
    <t>12811</t>
  </si>
  <si>
    <t>Guardaescobas GranadilloH=10 cm;E=1cm-Lacado(SUM+I</t>
  </si>
  <si>
    <t>17451</t>
  </si>
  <si>
    <t>GUARDAESCOBAS M-CAÑA  GRANITO VACIADO PULI-DORADO</t>
  </si>
  <si>
    <t>17452</t>
  </si>
  <si>
    <t>GUARDAESCOBAS M-CAÑA GRANITO VACIADO PULI-GRIS</t>
  </si>
  <si>
    <t>18123</t>
  </si>
  <si>
    <t>GUARDAESCOBAS PREF M-CAÑA  GRANITO-PULIDO-CRDC</t>
  </si>
  <si>
    <t>14962</t>
  </si>
  <si>
    <t>GUARDAESCOBAS TABLETA ETRUSCA MORO (25X7cm)</t>
  </si>
  <si>
    <t>14722</t>
  </si>
  <si>
    <t>GUAYA DE ACERO DE 1/4    (SUM + INST)</t>
  </si>
  <si>
    <t>14879</t>
  </si>
  <si>
    <t>GUAYA DE ACERO DE 1/4(DESM+SUM+INST)</t>
  </si>
  <si>
    <t>10317</t>
  </si>
  <si>
    <t>Guia inferior lamina acero inox cal 16 d=25 cm **</t>
  </si>
  <si>
    <t>10318</t>
  </si>
  <si>
    <t>Guia superior en angulo sede idrd **</t>
  </si>
  <si>
    <t>15272</t>
  </si>
  <si>
    <t>HEBE ENANO VERDE PARA JARDIN(Suministro+Instalació</t>
  </si>
  <si>
    <t>11268</t>
  </si>
  <si>
    <t>Helecho Nativo(Suministro+Instalación)**</t>
  </si>
  <si>
    <t>18254</t>
  </si>
  <si>
    <t>Helichrysum Helichrysu Petiolaire  en taludes Exte</t>
  </si>
  <si>
    <t>18312</t>
  </si>
  <si>
    <t>Helichrysum Helichrysu Petiolaire Cubierta Verde</t>
  </si>
  <si>
    <t>18340</t>
  </si>
  <si>
    <t>Helichrysum Helichrysu Petiolaire en  Jardineras</t>
  </si>
  <si>
    <t>02025</t>
  </si>
  <si>
    <t>HERRAJE P/ESTRUCTURA FINAL CPS</t>
  </si>
  <si>
    <t>03931</t>
  </si>
  <si>
    <t>HERRAMIENTA CERRA. REPAVIMENTACION</t>
  </si>
  <si>
    <t>03942</t>
  </si>
  <si>
    <t>HERRAMIENTA PARA CAMARAS</t>
  </si>
  <si>
    <t>03940</t>
  </si>
  <si>
    <t>HERRAMIENTA PARA RELLENO</t>
  </si>
  <si>
    <t>03943</t>
  </si>
  <si>
    <t>HERRAMIENTA TENDIDO CABLE AEREO</t>
  </si>
  <si>
    <t>11361</t>
  </si>
  <si>
    <t>Hidro  blasting 3000 psi**+equipos + agua</t>
  </si>
  <si>
    <t>11362</t>
  </si>
  <si>
    <t>Hidro  blasting 4000 psi**+equipos +agua</t>
  </si>
  <si>
    <t>11363</t>
  </si>
  <si>
    <t>Hidro sand  blasting **+equipo+agua</t>
  </si>
  <si>
    <t>12726</t>
  </si>
  <si>
    <t>HIEDRA MIAMI(Suministro+Instalación)**</t>
  </si>
  <si>
    <t>12727</t>
  </si>
  <si>
    <t>HIEDRA UÑA DE GATO(Suministro+Instalación)**</t>
  </si>
  <si>
    <t>15189</t>
  </si>
  <si>
    <t>Hilada parada LadrilloPrensadoMacizo.A=0.12mH=0.24</t>
  </si>
  <si>
    <t>010607</t>
  </si>
  <si>
    <t>Hilada parada LadrilloPrensadoMacizo.A=0.50m H=0.12</t>
  </si>
  <si>
    <t>16764</t>
  </si>
  <si>
    <t>Hincado de poste de 14 M</t>
  </si>
  <si>
    <t>18355</t>
  </si>
  <si>
    <t>Hinojo/Foeniculum Vulgare en Jardineras</t>
  </si>
  <si>
    <t>18322</t>
  </si>
  <si>
    <t>Hinojo/Foeniculum Vulgare Sobre Cubierta Verde</t>
  </si>
  <si>
    <t>18284</t>
  </si>
  <si>
    <t>Hinojo/Foeniculum Vulgare Taludes Exteriores</t>
  </si>
  <si>
    <t>00763</t>
  </si>
  <si>
    <t>HOJA PUERTA  a= 0.80</t>
  </si>
  <si>
    <t>00762</t>
  </si>
  <si>
    <t>HOJA PUERTA a=.90</t>
  </si>
  <si>
    <t>00761</t>
  </si>
  <si>
    <t>HOJA PUERTA a=1.00</t>
  </si>
  <si>
    <t>00570</t>
  </si>
  <si>
    <t>HOJA PUERTA CEDRO ACHAPO .80</t>
  </si>
  <si>
    <t>00571</t>
  </si>
  <si>
    <t>HOJA PUERTA CEDRO ACHAPO .90</t>
  </si>
  <si>
    <t>00589</t>
  </si>
  <si>
    <t>HOJA PUERTA DECOR 0.80 MTS</t>
  </si>
  <si>
    <t>00569</t>
  </si>
  <si>
    <t>HOJA PUERTA EN CEDRO ACHAPO .60</t>
  </si>
  <si>
    <t>00572</t>
  </si>
  <si>
    <t>HOJA PUERTA PIZANO CONTEMP .60</t>
  </si>
  <si>
    <t>00573</t>
  </si>
  <si>
    <t>HOJA PUERTA PIZANO CONTEMP .80</t>
  </si>
  <si>
    <t>00574</t>
  </si>
  <si>
    <t>HOJA PUERTA PIZANO CONTEMP .90</t>
  </si>
  <si>
    <t>00575</t>
  </si>
  <si>
    <t>HOJA PUERTA PIZANO ECONOM .60</t>
  </si>
  <si>
    <t>00576</t>
  </si>
  <si>
    <t>HOJA PUERTA PIZANO ECONOM .80</t>
  </si>
  <si>
    <t>00577</t>
  </si>
  <si>
    <t>HOJA PUERTA PIZANO ECONOM .90</t>
  </si>
  <si>
    <t>00578</t>
  </si>
  <si>
    <t>HOJA PUERTA PIZANO TABLEX .60</t>
  </si>
  <si>
    <t>00579</t>
  </si>
  <si>
    <t>HOJA PUERTA PIZANO TABLEX .80</t>
  </si>
  <si>
    <t>00580</t>
  </si>
  <si>
    <t>HOJA PUERTA PIZANO TABLEX .90</t>
  </si>
  <si>
    <t>20852</t>
  </si>
  <si>
    <t>Holly Liso (siembra+caja+tier+abonada+tutor+hidroretenedor+agua)</t>
  </si>
  <si>
    <t>03045</t>
  </si>
  <si>
    <t>HORA /Cuad ALBA-IL/Of+Ayu+Prest</t>
  </si>
  <si>
    <t>03046</t>
  </si>
  <si>
    <t>HORA /Cuad CARPINT/Of+Ayu+Prest</t>
  </si>
  <si>
    <t>03047</t>
  </si>
  <si>
    <t>HORA /Cuad INST./Of+Ayu+Prest</t>
  </si>
  <si>
    <t>03043</t>
  </si>
  <si>
    <t>HORA AYUDANTE ALBA-IL+ PREST.</t>
  </si>
  <si>
    <t>03044</t>
  </si>
  <si>
    <t>HORA OFICIAL ALBA-IL+Prest</t>
  </si>
  <si>
    <t>10200</t>
  </si>
  <si>
    <t>Huella Escalera adoquin  a=0.20**</t>
  </si>
  <si>
    <t>15191</t>
  </si>
  <si>
    <t>Huella Escalera adoquin  a=0.60**</t>
  </si>
  <si>
    <t>18945</t>
  </si>
  <si>
    <t>Impermea.Piscina Mortero Flexi+Refue Poliprop CDRC</t>
  </si>
  <si>
    <t>11196</t>
  </si>
  <si>
    <t>Impermeab en frio sika fill 5 **</t>
  </si>
  <si>
    <t>10245</t>
  </si>
  <si>
    <t>Impermeab manto Edil 3 mm + pintura **</t>
  </si>
  <si>
    <t>11567</t>
  </si>
  <si>
    <t>Impermeab manto Edil 3 mm +foil alumini+ pintura**</t>
  </si>
  <si>
    <t>11529</t>
  </si>
  <si>
    <t>Impermeab manto Edil 3 mm sin pintura **</t>
  </si>
  <si>
    <t>10629</t>
  </si>
  <si>
    <t>impermeab sika 4 capIgasolCubierta+3 capSikafelt**</t>
  </si>
  <si>
    <t>10119</t>
  </si>
  <si>
    <t>Impermeabili espaldon con igol impriman y denso **</t>
  </si>
  <si>
    <t>17333</t>
  </si>
  <si>
    <t>Impermeabili Muro Cont igol impriman+igol densoCDR</t>
  </si>
  <si>
    <t>14218</t>
  </si>
  <si>
    <t>impermeabili vigas cim y zapata Igol denso **</t>
  </si>
  <si>
    <t>00333</t>
  </si>
  <si>
    <t>IMPERMEABILIZACION  EDIL ESPECIAL</t>
  </si>
  <si>
    <t>00093</t>
  </si>
  <si>
    <t>IMPERMEABILIZACION  INTEGRAL CONCRETO</t>
  </si>
  <si>
    <t>00175</t>
  </si>
  <si>
    <t>IMPERMEABILIZACION  INTEGRAL MORTERO(Sika 1)</t>
  </si>
  <si>
    <t>00332</t>
  </si>
  <si>
    <t>IMPERMEABILIZACION  PERMA PLY-2 CAPAS</t>
  </si>
  <si>
    <t>10054</t>
  </si>
  <si>
    <t>Impermeabilización con membranas flexibles PVC   *</t>
  </si>
  <si>
    <t>10191</t>
  </si>
  <si>
    <t>Impermeabilización con Sika Transparente10 Fachada</t>
  </si>
  <si>
    <t>10055</t>
  </si>
  <si>
    <t>Impermeabilización con Sikafill 10  **</t>
  </si>
  <si>
    <t>10056</t>
  </si>
  <si>
    <t>Impermeabilización con Sikafill 5  **</t>
  </si>
  <si>
    <t>15746</t>
  </si>
  <si>
    <t>Impermeabilizacion Cubiertas (membrana sintetica)</t>
  </si>
  <si>
    <t>13827</t>
  </si>
  <si>
    <t>Impermeabilizacion de Cárcamo</t>
  </si>
  <si>
    <t>18174</t>
  </si>
  <si>
    <t>IMPERMEABILIZACION DE FACHADA CON HIDROFUGO</t>
  </si>
  <si>
    <t>10123</t>
  </si>
  <si>
    <t>Impermeabilización Espaldon Igol Imprimant + Denso</t>
  </si>
  <si>
    <t>010264</t>
  </si>
  <si>
    <t>IMPERMEABILIZACION MANTO BICAPA 3+3 mm ULTIMA CAPA CON INHIBIDOR DE RAIZ + MANO DE OBRA Y TRANSPORTE</t>
  </si>
  <si>
    <t>13766</t>
  </si>
  <si>
    <t>Impermeabilización manto morter plas AL-300 3mm **</t>
  </si>
  <si>
    <t>16167</t>
  </si>
  <si>
    <t>Impermeabilización manto TEXAPLAS 3mm Foil Alumi**</t>
  </si>
  <si>
    <t>16903</t>
  </si>
  <si>
    <t>Impermeabilización Tanque y Piscina membranasPVC</t>
  </si>
  <si>
    <t>10001</t>
  </si>
  <si>
    <t>impermeabilizado con Xypex  **</t>
  </si>
  <si>
    <t>13404</t>
  </si>
  <si>
    <t>Impermeabilizante integral Xypex **</t>
  </si>
  <si>
    <t>010593</t>
  </si>
  <si>
    <t>Implementación de huellas en tierra 2.00x0.80 - Pico del Águila</t>
  </si>
  <si>
    <t>15376</t>
  </si>
  <si>
    <t>Imprimac emuls asfalt  aglutin  grava de piso cauc</t>
  </si>
  <si>
    <t>16835</t>
  </si>
  <si>
    <t>IMPRIMACION ASFALTICA (Emulsion CRR-1)CAPAS GRANUL</t>
  </si>
  <si>
    <t>10115</t>
  </si>
  <si>
    <t>Imprimacion asfaltica con emulsion CRL-1**</t>
  </si>
  <si>
    <t>12492</t>
  </si>
  <si>
    <t>16809</t>
  </si>
  <si>
    <t>Imprimacion Asfaltica en Frio para Gravilla</t>
  </si>
  <si>
    <t>10327</t>
  </si>
  <si>
    <t>Imprimacion asfaltica para andenes**</t>
  </si>
  <si>
    <t>12268</t>
  </si>
  <si>
    <t>Imprimacion emulsion asfalt de la Superficie**</t>
  </si>
  <si>
    <t>17765</t>
  </si>
  <si>
    <t>Infrarrojo tecnologia antimascotas (SUMI INST)</t>
  </si>
  <si>
    <t>00221</t>
  </si>
  <si>
    <t>INMUNIZANTE CUBIERTA</t>
  </si>
  <si>
    <t>20652</t>
  </si>
  <si>
    <t>INSPECCION DE RED DE ALCANTARILLADO CON CCTV</t>
  </si>
  <si>
    <t>10933</t>
  </si>
  <si>
    <t>INST SOBRE ANGULO LAMINA COLD ROLCal.16***</t>
  </si>
  <si>
    <t>10495</t>
  </si>
  <si>
    <t>INSTAL CERRAM- IDRD h=2.5, 3000psi (pilot+viga+Pin</t>
  </si>
  <si>
    <t>14180</t>
  </si>
  <si>
    <t>Instalac Señal Ruta de Evacuación1Dad(30x30x50)</t>
  </si>
  <si>
    <t>11429</t>
  </si>
  <si>
    <t>Instalac tapa luz Lamina Galv. Cal. 22 des=20cm **</t>
  </si>
  <si>
    <t>14156</t>
  </si>
  <si>
    <t>InstalacEstac.10-BancaAbdominales 4Dad(30x30x50)</t>
  </si>
  <si>
    <t>14149</t>
  </si>
  <si>
    <t>InstalacEstac.11-Banca Fortalec.4Dad(30x30x50)3000</t>
  </si>
  <si>
    <t>14157</t>
  </si>
  <si>
    <t>InstalacEstac.12-Poste AbdominGluteos1Dad(30x30x50</t>
  </si>
  <si>
    <t>14158</t>
  </si>
  <si>
    <t>InstalacEstac.15-BarrasParalelas 4Dad(20x20x50)</t>
  </si>
  <si>
    <t>14114</t>
  </si>
  <si>
    <t>InstalacEstac.1-PosteEstiram.(Aquiles)Dad30x30x70</t>
  </si>
  <si>
    <t>14150</t>
  </si>
  <si>
    <t>InstalacEstac.2-TuboEjerc.Gemel-Muslo2Dad(25x25x50</t>
  </si>
  <si>
    <t>14151</t>
  </si>
  <si>
    <t>InstalacEstac.3-Banca AbdomAltos 4Dad(30x30x50)</t>
  </si>
  <si>
    <t>14152</t>
  </si>
  <si>
    <t>InstalacEstac.4-Barra para Salto 3Dad(30x30x50)</t>
  </si>
  <si>
    <t>14153</t>
  </si>
  <si>
    <t>InstalacEstac.5-BarraFlexiónEspalda 2Dad(30x30x70)</t>
  </si>
  <si>
    <t>14154</t>
  </si>
  <si>
    <t>InstalacEstac.7-BancaEstiramiento 4Dad(30x30x50)</t>
  </si>
  <si>
    <t>14155</t>
  </si>
  <si>
    <t>InstalacEstac.8-Tubos para Brinco 3Dad(30x30x50)</t>
  </si>
  <si>
    <t>14119</t>
  </si>
  <si>
    <t>InstalacEstac6- BarrFlexPechoIndivid2Dad(30x30x70)</t>
  </si>
  <si>
    <t>14111</t>
  </si>
  <si>
    <t>Instalación  Cicloparquadero-M-100(STP)</t>
  </si>
  <si>
    <t>12566</t>
  </si>
  <si>
    <t>INSTALACIÓN  ESCALERA DE GATO-STPM</t>
  </si>
  <si>
    <t>14102</t>
  </si>
  <si>
    <t>Instalacion  Estructura Minitenis **</t>
  </si>
  <si>
    <t>14103</t>
  </si>
  <si>
    <t>Instalacion  Estructura Tenis **</t>
  </si>
  <si>
    <t>14105</t>
  </si>
  <si>
    <t>Instalacion  Malla de Minitenis **</t>
  </si>
  <si>
    <t>14104</t>
  </si>
  <si>
    <t>Instalacion  Malla de Tenis **</t>
  </si>
  <si>
    <t>12684</t>
  </si>
  <si>
    <t>INSTALACION  POSTE H=2.0M**</t>
  </si>
  <si>
    <t>12687</t>
  </si>
  <si>
    <t>INSTALACION  POSTE H=2.7M**</t>
  </si>
  <si>
    <t>12690</t>
  </si>
  <si>
    <t>INSTALACION  POSTE H=3.0M**</t>
  </si>
  <si>
    <t>12693</t>
  </si>
  <si>
    <t>INSTALACION  POSTE H=3.30M**</t>
  </si>
  <si>
    <t>14175</t>
  </si>
  <si>
    <t>Instalacion  Red de Futbol **</t>
  </si>
  <si>
    <t>14107</t>
  </si>
  <si>
    <t>Instalacion  Red de Microfutbol **</t>
  </si>
  <si>
    <t>11276</t>
  </si>
  <si>
    <t>Instalacion  señales de Transito **</t>
  </si>
  <si>
    <t>12874</t>
  </si>
  <si>
    <t>Instalación Acople Completo -STPM**</t>
  </si>
  <si>
    <t>12880</t>
  </si>
  <si>
    <t>Instalación Acople en U lámina cal.3/16" -STPM**</t>
  </si>
  <si>
    <t>12434</t>
  </si>
  <si>
    <t>Instalación Acople Sencillo Columpio -STPM**</t>
  </si>
  <si>
    <t>12895</t>
  </si>
  <si>
    <t>Instalación- Agarradera Balancin Tubo 3/4" -STPM**</t>
  </si>
  <si>
    <t>13255</t>
  </si>
  <si>
    <t>Instalacion Alfajia conc prefab  a&lt;0.50 **</t>
  </si>
  <si>
    <t>14212</t>
  </si>
  <si>
    <t>INSTALACION ALFAJIA LADRILLO TOLETE FINO STA/FE</t>
  </si>
  <si>
    <t>12269</t>
  </si>
  <si>
    <t>Instalación Alfajia Perim.Dirección general IDRD**</t>
  </si>
  <si>
    <t>00459</t>
  </si>
  <si>
    <t>INSTALACION APARATO SANITARIO</t>
  </si>
  <si>
    <t>12949</t>
  </si>
  <si>
    <t>Instalación Argolla Aluminio Maleable -STPM**</t>
  </si>
  <si>
    <t>10156</t>
  </si>
  <si>
    <t>Instalacion asador metalico tipo timiza  **</t>
  </si>
  <si>
    <t>12403</t>
  </si>
  <si>
    <t>Instalación Asiento Fibra lona Columpio-STPM**</t>
  </si>
  <si>
    <t>13982</t>
  </si>
  <si>
    <t>Instalación Aviso Multidireccional -STPM**</t>
  </si>
  <si>
    <t>15718</t>
  </si>
  <si>
    <t>Instalación Balancin 4 Puestos en Tubo Galv.2"</t>
  </si>
  <si>
    <t>12857</t>
  </si>
  <si>
    <t>Instalación Balancin Tubo Galv.2"x2.00m/2.5m-STPM*</t>
  </si>
  <si>
    <t>13528</t>
  </si>
  <si>
    <t>Instalación- Banca Abdominales Bajo -STPM**</t>
  </si>
  <si>
    <t>12711</t>
  </si>
  <si>
    <t>Instalación Baranda Discapacitados-STPM**</t>
  </si>
  <si>
    <t>12426</t>
  </si>
  <si>
    <t>Instalación Baranda M-80 sin viga -STPM*</t>
  </si>
  <si>
    <t>12697</t>
  </si>
  <si>
    <t>Instalación baranda M-83ES***</t>
  </si>
  <si>
    <t>12424</t>
  </si>
  <si>
    <t>Instalación Barras de Giro Travezaño-STPM**</t>
  </si>
  <si>
    <t>15822</t>
  </si>
  <si>
    <t>INSTALACION BARRAS PARALELAS</t>
  </si>
  <si>
    <t>12421</t>
  </si>
  <si>
    <t>Instalación Barras Rodadero-STPM**</t>
  </si>
  <si>
    <t>14420</t>
  </si>
  <si>
    <t>Instalacion Bocel madera muro contenc, goteros etc</t>
  </si>
  <si>
    <t>12854</t>
  </si>
  <si>
    <t>Instalación bolardo Alto hierro M-63-STPM**</t>
  </si>
  <si>
    <t>12997</t>
  </si>
  <si>
    <t>Instalación bolardo Bajo hierro M-62-STPM**</t>
  </si>
  <si>
    <t>15081</t>
  </si>
  <si>
    <t>Instalación bolardo Concreto M-60-STPM  COPIA</t>
  </si>
  <si>
    <t>12998</t>
  </si>
  <si>
    <t>Instalación bolardo Concreto M-60-STPM**</t>
  </si>
  <si>
    <t>00460</t>
  </si>
  <si>
    <t>INSTALACION BOMBAS AGUA (MANO DE OBRA)</t>
  </si>
  <si>
    <t>12400</t>
  </si>
  <si>
    <t>Instalación cadena Galvan. 3/8"(1.5-2.0m)STPM**</t>
  </si>
  <si>
    <t>11213</t>
  </si>
  <si>
    <t>Instalacion cañuela prefabricada (A-120) (canal)**</t>
  </si>
  <si>
    <t>00147</t>
  </si>
  <si>
    <t>INSTALACION CARPINTERIA METALICA</t>
  </si>
  <si>
    <t>13025</t>
  </si>
  <si>
    <t>Instalación- Cerramiento Juego Infantil -STPM**</t>
  </si>
  <si>
    <t>12430</t>
  </si>
  <si>
    <t>Instalación Cerramiento Reja Pequeña-STPM**</t>
  </si>
  <si>
    <t>12673</t>
  </si>
  <si>
    <t>INSTALACION CONTRAHUELLA EN LAMINA-STPM**</t>
  </si>
  <si>
    <t>12912</t>
  </si>
  <si>
    <t>Instalación de  Balancin Madera-STPM**</t>
  </si>
  <si>
    <t>19279</t>
  </si>
  <si>
    <t>instalación de alimentador de tablero de gimnasio</t>
  </si>
  <si>
    <t>13742</t>
  </si>
  <si>
    <t>INSTALACION DE APARATO SANITARIO **</t>
  </si>
  <si>
    <t>13977</t>
  </si>
  <si>
    <t>Instalación de Baranda PasamTubGal.21/2"Paral11/2"</t>
  </si>
  <si>
    <t>14449</t>
  </si>
  <si>
    <t>INSTALACION DE BOMBA EYECTORA 2.5HP</t>
  </si>
  <si>
    <t>12125</t>
  </si>
  <si>
    <t>INSTALACION DE CALENTADOR**</t>
  </si>
  <si>
    <t>15249</t>
  </si>
  <si>
    <t>INSTALACION DE CANALETA METALICA   (EXISTENTE)</t>
  </si>
  <si>
    <t>17637</t>
  </si>
  <si>
    <t>INSTALACIÓN DE DUCTO Y SILENCIADOR</t>
  </si>
  <si>
    <t>12419</t>
  </si>
  <si>
    <t>Instalación de Espaldar para Banca M-31-STPM**</t>
  </si>
  <si>
    <t>18614</t>
  </si>
  <si>
    <t>INSTALACION DE GAS Global S. CRISTOBAL</t>
  </si>
  <si>
    <t>12406</t>
  </si>
  <si>
    <t>Instalación de Juego tipo M-5 o 5A-STPM**</t>
  </si>
  <si>
    <t>14035</t>
  </si>
  <si>
    <t>Instalación de losas prefabric.(1.20x0.70m) e=8-12</t>
  </si>
  <si>
    <t>010584</t>
  </si>
  <si>
    <t>Instalación de luminaria de cubierta - Estadio El Campin (Incl. AIU)</t>
  </si>
  <si>
    <t>010582</t>
  </si>
  <si>
    <t>Instalación de luminaria de torre - Estadio El Campin (Incl. AIU)</t>
  </si>
  <si>
    <t>20810</t>
  </si>
  <si>
    <t xml:space="preserve">INSTALACIoN DE LUMINARIA EN ALTURA CON ESCALERA TIPO EXTENSION ALTURA SUPERIOR A 4 MTS </t>
  </si>
  <si>
    <t>20769</t>
  </si>
  <si>
    <t>Instalación de luminaria escenario deportivo h=2 a 3 mts con andamio certificado</t>
  </si>
  <si>
    <t>20809</t>
  </si>
  <si>
    <t>INSTALACIoN DE LUMINARIA ESCENARIO DEPORTIVO HASTA 3 MTS CON ESCALERA</t>
  </si>
  <si>
    <t>20768</t>
  </si>
  <si>
    <t>Instalacion de luminaria escenario deportivo superior a 4 mts con andamio certificado</t>
  </si>
  <si>
    <t>20758</t>
  </si>
  <si>
    <t>INSTALACION DE MALLA POLISOMBRA SOBRE CERRAMIENTO EXISTENTE</t>
  </si>
  <si>
    <t>13919</t>
  </si>
  <si>
    <t>Instalación de Media Alfarda L=2.5m</t>
  </si>
  <si>
    <t>19291</t>
  </si>
  <si>
    <t>instalación de módulo monitor del sistema cometas</t>
  </si>
  <si>
    <t>13757</t>
  </si>
  <si>
    <t>Instalación de Orinal Seco(Incluye Filtro)***</t>
  </si>
  <si>
    <t>12124</t>
  </si>
  <si>
    <t>Instalación de Orinal y Grifería***</t>
  </si>
  <si>
    <t>14163</t>
  </si>
  <si>
    <t>Instalación de pendon (50x6.0m)</t>
  </si>
  <si>
    <t>16170</t>
  </si>
  <si>
    <t>Instalación de Puerta provisional (Obra)</t>
  </si>
  <si>
    <t>14109</t>
  </si>
  <si>
    <t>Instalación de Redes para Baloncesto</t>
  </si>
  <si>
    <t>14110</t>
  </si>
  <si>
    <t>Instalación de Redes para Voleibol</t>
  </si>
  <si>
    <t>13531</t>
  </si>
  <si>
    <t>Instalación de Tabla en Madera para Carrusel</t>
  </si>
  <si>
    <t>14106</t>
  </si>
  <si>
    <t>Instalación de Valla Especial (3x6m)</t>
  </si>
  <si>
    <t>13564</t>
  </si>
  <si>
    <t>INSTALACION DE VIIDRIOS l.</t>
  </si>
  <si>
    <t>14208</t>
  </si>
  <si>
    <t>Instalación Deslizadero Fibra de Vidrio 2.4m-STPM*</t>
  </si>
  <si>
    <t>14344</t>
  </si>
  <si>
    <t>Instalación Deslizadero Fibra de Vidrio 3.0m-STPM*</t>
  </si>
  <si>
    <t>12908</t>
  </si>
  <si>
    <t>Instalación Deslizadero Fibra de Vidrio 4m-STPM***</t>
  </si>
  <si>
    <t>13980</t>
  </si>
  <si>
    <t>Instalación Deslizadero Fibra de Vidrio 5m-STPM***</t>
  </si>
  <si>
    <t>13997</t>
  </si>
  <si>
    <t>INSTALACION DOTACION ABDOMINALES ADULTOS/MAYORES-I</t>
  </si>
  <si>
    <t>13996</t>
  </si>
  <si>
    <t>INSTALACION DOTACION BARRAS ADULTOS/MAYORES-I</t>
  </si>
  <si>
    <t>13993</t>
  </si>
  <si>
    <t>INSTALACION DOTACION CAMINADOR ADULTOS(No utilizar</t>
  </si>
  <si>
    <t>13991</t>
  </si>
  <si>
    <t>INSTALACION DOTACION FLEXION ADULTOS/MAYORES-IDRD</t>
  </si>
  <si>
    <t>13994</t>
  </si>
  <si>
    <t>INSTALACION DOTACION GIRO CADERA (twister)</t>
  </si>
  <si>
    <t>13998</t>
  </si>
  <si>
    <t>INSTALACION DOTACION PLATAFORMA ADULTOS/MAYORES-I</t>
  </si>
  <si>
    <t>00461</t>
  </si>
  <si>
    <t>INSTALACION EQUIPO HIDRONEUMATICO</t>
  </si>
  <si>
    <t>12555</t>
  </si>
  <si>
    <t>Instalación- Escalador de Arbol -STPM**</t>
  </si>
  <si>
    <t>12432</t>
  </si>
  <si>
    <t>Instalación- Escalador de Arco -STPM**</t>
  </si>
  <si>
    <t>12921</t>
  </si>
  <si>
    <t>Instalación Guaya de Acero de 1/4"***</t>
  </si>
  <si>
    <t>00151</t>
  </si>
  <si>
    <t>INSTALACION INTERNA PUNTO ADICIONAL  GAS CU 6mtrs</t>
  </si>
  <si>
    <t>00094</t>
  </si>
  <si>
    <t>INSTALACION INTERNA PUNTO PRINCIPAL GAS CU 15mtrs</t>
  </si>
  <si>
    <t>16806</t>
  </si>
  <si>
    <t>Instalación Juego cuerdas piramidal 5-12añosCap:25</t>
  </si>
  <si>
    <t>13317</t>
  </si>
  <si>
    <t>Instalación Juego de aros  baloncesto metálico</t>
  </si>
  <si>
    <t>13935</t>
  </si>
  <si>
    <t>INSTALACION JUEGO MECANICO BIOSALUDABLE</t>
  </si>
  <si>
    <t>10447</t>
  </si>
  <si>
    <t>Instalación Juego tipo M-3A -STPM**</t>
  </si>
  <si>
    <t>10955</t>
  </si>
  <si>
    <t>INSTALACION LAMINA COLD ROLLED Cal.16  campin**</t>
  </si>
  <si>
    <t>14410</t>
  </si>
  <si>
    <t>INSTALACION LAMINA COLD ROLLED Cal.18</t>
  </si>
  <si>
    <t>12770</t>
  </si>
  <si>
    <t>INSTALACION LAMINA COLD ROLLED Cal.18 **</t>
  </si>
  <si>
    <t>00975</t>
  </si>
  <si>
    <t>INSTALACION LAMINA COLD ROLLED Cal.20</t>
  </si>
  <si>
    <t>00976</t>
  </si>
  <si>
    <t>INSTALACION LAMINA COLD ROLLED Cal.22</t>
  </si>
  <si>
    <t>00978</t>
  </si>
  <si>
    <t>INSTALACION LAMINA COLD ROLLED Cal.24</t>
  </si>
  <si>
    <t>00996</t>
  </si>
  <si>
    <t>INSTALACION LAMINA Galv. Cal. 14</t>
  </si>
  <si>
    <t>00997</t>
  </si>
  <si>
    <t>INSTALACION LAMINA Galv. Cal. 16</t>
  </si>
  <si>
    <t>00998</t>
  </si>
  <si>
    <t>INSTALACION LAMINA Galv. Cal. 18</t>
  </si>
  <si>
    <t>00999</t>
  </si>
  <si>
    <t>INSTALACION LAMINA Galv. Cal. 20</t>
  </si>
  <si>
    <t>01013</t>
  </si>
  <si>
    <t>INSTALACION LAMINA Galv. Cal. 22</t>
  </si>
  <si>
    <t>01020</t>
  </si>
  <si>
    <t>INSTALACION LAMINA Galv. Cal. 24</t>
  </si>
  <si>
    <t>01021</t>
  </si>
  <si>
    <t>INSTALACION LAMINA Galv. Cal. 26</t>
  </si>
  <si>
    <t>01022</t>
  </si>
  <si>
    <t>INSTALACION LAMINA Galv. Cal. 28</t>
  </si>
  <si>
    <t>01023</t>
  </si>
  <si>
    <t>INSTALACION LAMINA Galv. Cal. 30</t>
  </si>
  <si>
    <t>12850</t>
  </si>
  <si>
    <t>Instalación Lámina IDG-S -STPM**</t>
  </si>
  <si>
    <t>12844</t>
  </si>
  <si>
    <t>Instalación Lámina SC-80/SC-120 -STPM**</t>
  </si>
  <si>
    <t>14177</t>
  </si>
  <si>
    <t>Instalación Lámina Valla Instrucción</t>
  </si>
  <si>
    <t>15137</t>
  </si>
  <si>
    <t>Instalación losas prefabric.(1.20x0.70m) e=15-30</t>
  </si>
  <si>
    <t>20811</t>
  </si>
  <si>
    <t>INSTALACIoN LUMINARIA ALUMB. PuBLICO CON PLATAFORMA TRABAJO EN ALTURA</t>
  </si>
  <si>
    <t>15524</t>
  </si>
  <si>
    <t>Instalación Manila Polipropileno1/2" Control acces</t>
  </si>
  <si>
    <t>15824</t>
  </si>
  <si>
    <t>INSTALACION MESA DE AJEDREZ EN POLIESTER REFORZ</t>
  </si>
  <si>
    <t>15826</t>
  </si>
  <si>
    <t>INSTALACION MESA DE PING-PONG EN POLIESTER REFORZ</t>
  </si>
  <si>
    <t>13992</t>
  </si>
  <si>
    <t>INSTALACION MODULO BALANCÍN CINTURA  (PENDULO</t>
  </si>
  <si>
    <t>15815</t>
  </si>
  <si>
    <t>INSTALACION MODULO CABALLO BICICLETA ESTATICA</t>
  </si>
  <si>
    <t>15819</t>
  </si>
  <si>
    <t>INSTALACION MODULO CAMINADOR AEREO</t>
  </si>
  <si>
    <t>15208</t>
  </si>
  <si>
    <t>INSTALACION MODULO DORSAL PECTORAL (doble)</t>
  </si>
  <si>
    <t>15812</t>
  </si>
  <si>
    <t>INSTALACION MODULO ELIPTICA</t>
  </si>
  <si>
    <t>15817</t>
  </si>
  <si>
    <t>INSTALACION MODULO ESPALDA BRAZOS ALTOS</t>
  </si>
  <si>
    <t>13995</t>
  </si>
  <si>
    <t>INSTALACION MODULO TIMON VOLANTES DOBLES</t>
  </si>
  <si>
    <t>15800</t>
  </si>
  <si>
    <t>Instalacion ModuloPiernas Prensa Horizontal-Flexio</t>
  </si>
  <si>
    <t>00553</t>
  </si>
  <si>
    <t>INSTALACION NICHO</t>
  </si>
  <si>
    <t>12558</t>
  </si>
  <si>
    <t>Instalación Pasamanos Angulado-STPM**</t>
  </si>
  <si>
    <t>12562</t>
  </si>
  <si>
    <t>Instalación Pasamanos Recto-STPM**</t>
  </si>
  <si>
    <t>13934</t>
  </si>
  <si>
    <t>INSTALACION PISO CAUCHO  BIOSAL-PARQUE NOVIOS</t>
  </si>
  <si>
    <t>14097</t>
  </si>
  <si>
    <t>Instalación Plastificado Plataforma Cuadrd(Carg+Re</t>
  </si>
  <si>
    <t>14098</t>
  </si>
  <si>
    <t>12606</t>
  </si>
  <si>
    <t>INSTALACION PUERTA BATIENTE ALUMINIO.</t>
  </si>
  <si>
    <t>00298</t>
  </si>
  <si>
    <t>INSTALACION REJILLA VENTILACION  INFERIOR</t>
  </si>
  <si>
    <t>12415</t>
  </si>
  <si>
    <t>Instalación- Rodadero Corto acero -STPM**</t>
  </si>
  <si>
    <t>14166</t>
  </si>
  <si>
    <t>Instalación Ruta de Evacuación</t>
  </si>
  <si>
    <t>15831</t>
  </si>
  <si>
    <t>Instalacion Ruta de la Vida dado 30x30x50</t>
  </si>
  <si>
    <t>15834</t>
  </si>
  <si>
    <t>Instalacion Ruta de la Vida dado 30x30x70</t>
  </si>
  <si>
    <t>00031</t>
  </si>
  <si>
    <t>INSTALACION SANITARIA PROVISIONAL</t>
  </si>
  <si>
    <t>11947</t>
  </si>
  <si>
    <t>INSTALACION SANITARIA PROVISIONAL **</t>
  </si>
  <si>
    <t>14165</t>
  </si>
  <si>
    <t>Instalación Señal Extintor con texto</t>
  </si>
  <si>
    <t>14169</t>
  </si>
  <si>
    <t>Instalación Señal Prohibido Fumar</t>
  </si>
  <si>
    <t>14164</t>
  </si>
  <si>
    <t>Instalación Señal Riesgo Eléctrico con texto</t>
  </si>
  <si>
    <t>14372</t>
  </si>
  <si>
    <t>Instalación Señal Salida 25X50</t>
  </si>
  <si>
    <t>14167</t>
  </si>
  <si>
    <t>Instalación Señal Salida Emergencia con Iluminació</t>
  </si>
  <si>
    <t>14168</t>
  </si>
  <si>
    <t>Instalación Señal Salida Emergencia Sin Iluminació</t>
  </si>
  <si>
    <t>00146</t>
  </si>
  <si>
    <t>INSTALACION SHUT DE BASURAS</t>
  </si>
  <si>
    <t>PS</t>
  </si>
  <si>
    <t>11100</t>
  </si>
  <si>
    <t>Instalación Sifon PVC S ( 6") incluy 0.5 m de tubo</t>
  </si>
  <si>
    <t>13235</t>
  </si>
  <si>
    <t>Instalaciòn Silla para Estadio</t>
  </si>
  <si>
    <t>10935</t>
  </si>
  <si>
    <t>instalación sonido Campin ***</t>
  </si>
  <si>
    <t>14108</t>
  </si>
  <si>
    <t>Instalaciòn Tandem de 3 puestos</t>
  </si>
  <si>
    <t>12676</t>
  </si>
  <si>
    <t>Instalación Tapa Semiesferica -STPM**</t>
  </si>
  <si>
    <t>13727</t>
  </si>
  <si>
    <t>Instalación Tornillo 1/2 x 6"-STPM**</t>
  </si>
  <si>
    <t>13728</t>
  </si>
  <si>
    <t>Instalación Tornillo 1/2 x 9"-STPM**</t>
  </si>
  <si>
    <t>12884</t>
  </si>
  <si>
    <t>Instalación Tornillo 1/4 x 3"-STPM**</t>
  </si>
  <si>
    <t>13726</t>
  </si>
  <si>
    <t>Instalación Tornillo 1/4 x 4"-STPM**</t>
  </si>
  <si>
    <t>12680</t>
  </si>
  <si>
    <t>Instalación- Tornillo Button -STPM**</t>
  </si>
  <si>
    <t>12938</t>
  </si>
  <si>
    <t>Instalación trapecio Tubo 3/4"-STPM</t>
  </si>
  <si>
    <t>12931</t>
  </si>
  <si>
    <t>Instalación Tunel en fibra de vidrio-STPM **</t>
  </si>
  <si>
    <t>14174</t>
  </si>
  <si>
    <t>Instalación Valla Especial 6x3m  4Dad(60x50x90)</t>
  </si>
  <si>
    <t>14176</t>
  </si>
  <si>
    <t>Instalación Valla Instrucc.Ejercic 2Dad(30x30x50)</t>
  </si>
  <si>
    <t>12902</t>
  </si>
  <si>
    <t>Instalación Varilla de 3/4" roscada-STPM **</t>
  </si>
  <si>
    <t>14242</t>
  </si>
  <si>
    <t>Instalacion. Lampara de 0.60X0.60- **</t>
  </si>
  <si>
    <t>13594</t>
  </si>
  <si>
    <t>Instalación.Estructura.Multiple**</t>
  </si>
  <si>
    <t>12877</t>
  </si>
  <si>
    <t>InstalaciónAsiento Fibra de Vidrio+ Soporte-STPM**</t>
  </si>
  <si>
    <t>12886</t>
  </si>
  <si>
    <t>InstalaciónAsiento Fibra de Vidrio-STPM**</t>
  </si>
  <si>
    <t>12910</t>
  </si>
  <si>
    <t>InstalaciónEstacon de 2.5m Ø 3 y 4"-STPM **</t>
  </si>
  <si>
    <t>15913</t>
  </si>
  <si>
    <t>INSTALACIONl IDG-S 60x70 (2 Caras)STPM</t>
  </si>
  <si>
    <t>14170</t>
  </si>
  <si>
    <t>InstalaciónSeñal Entrad Prohib.a Pers. no autoriza</t>
  </si>
  <si>
    <t>14171</t>
  </si>
  <si>
    <t>InstalaciónSeñal Extintor</t>
  </si>
  <si>
    <t>14161</t>
  </si>
  <si>
    <t>InstalaciónSeñal Interior Numeración (30x150cm)</t>
  </si>
  <si>
    <t>14162</t>
  </si>
  <si>
    <t>InstalaciónSeñal Orientador (30x170cm)</t>
  </si>
  <si>
    <t>14173</t>
  </si>
  <si>
    <t>InstalaciónSeñal Protección de Manos</t>
  </si>
  <si>
    <t>14172</t>
  </si>
  <si>
    <t>InstalaciónSeñal Riesgo Eléctrico</t>
  </si>
  <si>
    <t>14178</t>
  </si>
  <si>
    <t>InstalaciónSeñal Servicios (33x30cm)</t>
  </si>
  <si>
    <t>14179</t>
  </si>
  <si>
    <t>14160</t>
  </si>
  <si>
    <t>InstalaciónSeñal Tribunas (30x120cm)</t>
  </si>
  <si>
    <t>14159</t>
  </si>
  <si>
    <t>InstalaciónSeñalPalco (20x40cm)</t>
  </si>
  <si>
    <t>12870</t>
  </si>
  <si>
    <t>InstalaciónTravezañoTuboGalv.2"Cal.105(2.00m)STPM</t>
  </si>
  <si>
    <t>13725</t>
  </si>
  <si>
    <t>InstalaciónTravezañoTuboGalv.2"Cal.105(2.50m)STPM</t>
  </si>
  <si>
    <t>10881</t>
  </si>
  <si>
    <t>InstalacMalla eslabonada cal 10 IDRD h=2.5+viga+pi</t>
  </si>
  <si>
    <t>14112</t>
  </si>
  <si>
    <t>Instalador de Asador</t>
  </si>
  <si>
    <t>13254</t>
  </si>
  <si>
    <t>Instlacion Alfajia conc prefab  a&gt;=0.50 **</t>
  </si>
  <si>
    <t>18554</t>
  </si>
  <si>
    <t>INTERCAMBIADOR DE CALOR(Sumin+Inst)S/EspeciCDRC</t>
  </si>
  <si>
    <t>11865</t>
  </si>
  <si>
    <t>Interconex. tierras postes, torres alumbrad y S/E</t>
  </si>
  <si>
    <t>16204</t>
  </si>
  <si>
    <t>InterrruptorTripolar630A(40Ka-240v)Regu400-600amp</t>
  </si>
  <si>
    <t>12196</t>
  </si>
  <si>
    <t>INTERRUPTOR CONM DOBLE</t>
  </si>
  <si>
    <t>12195</t>
  </si>
  <si>
    <t>INTERRUPTOR CONM SENCILLO</t>
  </si>
  <si>
    <t>12241</t>
  </si>
  <si>
    <t>INTERRUPTOR CONMUTABLE SENCILLO</t>
  </si>
  <si>
    <t>18777</t>
  </si>
  <si>
    <t>INTERRUPTOR DOBLE CONMUTABLE</t>
  </si>
  <si>
    <t>13647</t>
  </si>
  <si>
    <t>INTERRUPTOR DOBLE LUZ PIL VELA L/NEX</t>
  </si>
  <si>
    <t>13203</t>
  </si>
  <si>
    <t>INTERRUPTOR DOBLE LUZ PILOTO ABITARE **</t>
  </si>
  <si>
    <t>18855</t>
  </si>
  <si>
    <t>INTERRUPTOR SENCILLO ANTIEXPLOSIVO REF. S7-INT1075</t>
  </si>
  <si>
    <t>18610</t>
  </si>
  <si>
    <t>INTERRUPTOR SENCILLO CONMUTABLE</t>
  </si>
  <si>
    <t>13646</t>
  </si>
  <si>
    <t>INTERRUPTOR SENCILLO LUZ PILOTO ABITARE</t>
  </si>
  <si>
    <t>13204</t>
  </si>
  <si>
    <t>INTERRUPTOR SENCILLO LUZ PILOTO ABITARE **</t>
  </si>
  <si>
    <t>19287</t>
  </si>
  <si>
    <t>Interruptor termomagnético enchufable 1 x 15/20/30 Amp.- 10 KA CEFE COMETAS</t>
  </si>
  <si>
    <t>010470</t>
  </si>
  <si>
    <t>Interruptor Termomagnetico Enchufable 3x20/30/40 - 10 KA</t>
  </si>
  <si>
    <t>010486</t>
  </si>
  <si>
    <t xml:space="preserve">INTERRUPTOR TERMOMAGNÉTICO INDUSTRIAL 3x50/60/75 A 25kA.(Suministro e insttalación)    </t>
  </si>
  <si>
    <t>013616</t>
  </si>
  <si>
    <t>Interruptor termomagnético industrial de 3 x 20/30/40 A. 25kA.SUM+TRANS+ CDRC COMETAS</t>
  </si>
  <si>
    <t>12197</t>
  </si>
  <si>
    <t>INTERRUPTOR TRIPLE</t>
  </si>
  <si>
    <t>18779</t>
  </si>
  <si>
    <t>INTERRUPTOR TRIPLE CONMUTABLE</t>
  </si>
  <si>
    <t>16309</t>
  </si>
  <si>
    <t>Interruptor Tripolar-Indust.-5O Amp</t>
  </si>
  <si>
    <t>16310</t>
  </si>
  <si>
    <t>Interruptor Tripolar-Indust.-6O Amp</t>
  </si>
  <si>
    <t>16203</t>
  </si>
  <si>
    <t>Interruptor Tripolar-Indust.Graduable40Ka-175Amp</t>
  </si>
  <si>
    <t>18831</t>
  </si>
  <si>
    <t>INTERRUPTOR, PARA CONTROL PARA ILUMINACIÓN A 220 V</t>
  </si>
  <si>
    <t>16017</t>
  </si>
  <si>
    <t>Inyección a presión de cemento y bentonita 1:1</t>
  </si>
  <si>
    <t>10027</t>
  </si>
  <si>
    <t>Inyeccion con agua cemento</t>
  </si>
  <si>
    <t>13043</t>
  </si>
  <si>
    <t>INYECCION ELEMENTOS ESTRUCTURALES SIKADUR 35-HI MO</t>
  </si>
  <si>
    <t>12169</t>
  </si>
  <si>
    <t>inyeccion en cemento para submuración de vía**</t>
  </si>
  <si>
    <t>14190</t>
  </si>
  <si>
    <t>IPERMEABILIZAC. IPERMUR FACHADA**</t>
  </si>
  <si>
    <t>18257</t>
  </si>
  <si>
    <t>Iris Africano Dietes vegeta en Taludes Exteriores</t>
  </si>
  <si>
    <t>18318</t>
  </si>
  <si>
    <t>Iris Africano Dietes vegeta Sobre Cubierta verde</t>
  </si>
  <si>
    <t>00395</t>
  </si>
  <si>
    <t>JABONERA BLANCA ASTRO CORONA</t>
  </si>
  <si>
    <t>13493</t>
  </si>
  <si>
    <t>JABONERA EN CERAMICA (SUMIN + INST)</t>
  </si>
  <si>
    <t>12263</t>
  </si>
  <si>
    <t>JACK NIVEL 6 MP sum+instal.</t>
  </si>
  <si>
    <t>01034</t>
  </si>
  <si>
    <t>JACUZZI  FIRPLAK 1.60mtx.75x.41  ( INST. COMPLETA)</t>
  </si>
  <si>
    <t>01035</t>
  </si>
  <si>
    <t>JACUZZI  FIRPLAK 1.80mtx.90x.41 ( INST. COMPLETA)</t>
  </si>
  <si>
    <t>15424</t>
  </si>
  <si>
    <t>JARDIN AGAPANTO + ACANTOS (Sum+Inst)</t>
  </si>
  <si>
    <t>15425</t>
  </si>
  <si>
    <t>JARDÍN BELLA HELENA Planta Ornamental (Sum+Inst)</t>
  </si>
  <si>
    <t>11479</t>
  </si>
  <si>
    <t>Jardin en  Garra de Canguro (Amarilla y roja)</t>
  </si>
  <si>
    <t>15680</t>
  </si>
  <si>
    <t>Jardin en  Garra de Canguro (Amarilla)</t>
  </si>
  <si>
    <t>15681</t>
  </si>
  <si>
    <t>Jardin en  Garra de Canguro (Roja)</t>
  </si>
  <si>
    <t>15426</t>
  </si>
  <si>
    <t>JARDIN HORTENSIA (Sum+Inst)</t>
  </si>
  <si>
    <t>14196</t>
  </si>
  <si>
    <t>Jardin vertical en conct premezclado 3000 psi GF*</t>
  </si>
  <si>
    <t>16761</t>
  </si>
  <si>
    <t>Jardinera Alameda Ambiental (Helecho Nativo-Acanto</t>
  </si>
  <si>
    <t>17448</t>
  </si>
  <si>
    <t>Jardinería Densidad 1 planta por M2- CDRC</t>
  </si>
  <si>
    <t>17456</t>
  </si>
  <si>
    <t>Jardinería Densidad 12 Plantas por M2 -CDRC</t>
  </si>
  <si>
    <t>17462</t>
  </si>
  <si>
    <t>Jardinería Densidad 20 Plantas por M2 -CDRC</t>
  </si>
  <si>
    <t>11449</t>
  </si>
  <si>
    <t>Jardines zonas exteriores + prado**</t>
  </si>
  <si>
    <t>10709</t>
  </si>
  <si>
    <t>Jardines zonas exteriores sin pasto</t>
  </si>
  <si>
    <t>16760</t>
  </si>
  <si>
    <t>JardinOrnamentalMatera(Oreja de Raton+Sietecueros</t>
  </si>
  <si>
    <t>18805</t>
  </si>
  <si>
    <t>Jgo tres descargadore sobretens oxidometal12kV10KA</t>
  </si>
  <si>
    <t>18815</t>
  </si>
  <si>
    <t>10457</t>
  </si>
  <si>
    <t>Jornal Cuadrilla (MdeO)  2 Ayud ObraNegra **</t>
  </si>
  <si>
    <t>11784</t>
  </si>
  <si>
    <t>Jornal Cuadrilla (MdeO)  2Ayud+Ofic Redes Elect.**</t>
  </si>
  <si>
    <t>12107</t>
  </si>
  <si>
    <t>Jornal Cuadrilla (MdeO)  3 Ayud ObraNegra **</t>
  </si>
  <si>
    <t>12136</t>
  </si>
  <si>
    <t>Jornal Cuadrilla (MdeO)  4 Ayud ObraNegra **</t>
  </si>
  <si>
    <t>10165</t>
  </si>
  <si>
    <t>Jornal Cuadrilla (MdeO)  Ayud+Ofic ObraBlanca **</t>
  </si>
  <si>
    <t>10166</t>
  </si>
  <si>
    <t>Jornal Cuadrilla (MdeO)  Ayud+Ofic Redes Elect. **</t>
  </si>
  <si>
    <t>11210</t>
  </si>
  <si>
    <t>Jornal Cuadrilla (MdeO)  Ayud+Ofic Redes Hidra**</t>
  </si>
  <si>
    <t>10164</t>
  </si>
  <si>
    <t>Jornal Cuadrilla (MdeO) 1Ayud+1Ofic ObraNegra **</t>
  </si>
  <si>
    <t>11689</t>
  </si>
  <si>
    <t>Jornal Cuadrilla (MdeO) 2Ayud+1Ofic Obra Blanca **</t>
  </si>
  <si>
    <t>11748</t>
  </si>
  <si>
    <t>11218</t>
  </si>
  <si>
    <t>Jornal Cuadrilla (MdeO) 2Ayud+1Ofic ObraNegra **</t>
  </si>
  <si>
    <t>11719</t>
  </si>
  <si>
    <t>Jornal Cuadrilla (MdeO) 3Ayud+1Ofic Obra Negra **</t>
  </si>
  <si>
    <t>11681</t>
  </si>
  <si>
    <t>Jornal Cuadrilla (MdeO) 4 Ayud+Ofic ObraBlanca **</t>
  </si>
  <si>
    <t>11787</t>
  </si>
  <si>
    <t>Jornal Cuadrilla (MdeO) 4Ayud+1Ofic Obra Negra **</t>
  </si>
  <si>
    <t>13810</t>
  </si>
  <si>
    <t>Jornal Cuadrilla (MdeO) Ayud + 2 Ofic Redes Elect. *</t>
  </si>
  <si>
    <t>03939</t>
  </si>
  <si>
    <t>JUEGO  SEGURIDAD CAMARAS</t>
  </si>
  <si>
    <t>16002</t>
  </si>
  <si>
    <t>JUEGO ARAÑA -Infantil incluy-14mlX14 ml (Inst)</t>
  </si>
  <si>
    <t>16004</t>
  </si>
  <si>
    <t>JUEGO ARAÑA-Infan incluy10 mlX10 ml H=1.6m(Inst)</t>
  </si>
  <si>
    <t>16131</t>
  </si>
  <si>
    <t>Juego ArcoRecódromoRedy Pasitos 3-14años Cap:10niñ</t>
  </si>
  <si>
    <t>20666</t>
  </si>
  <si>
    <t>Juego Arenero multifuncion 2+años Cap28  niños P.N</t>
  </si>
  <si>
    <t>010587</t>
  </si>
  <si>
    <t>JUEGO BALANCIN DOBLE 5-12 AÑOS CAP: 2 NIÑOS (SUM + INST)</t>
  </si>
  <si>
    <t>15406</t>
  </si>
  <si>
    <t>JUEGO BALANCIN-IDRD-NIÑOS(1-5 AÑOS)Sum+Instala</t>
  </si>
  <si>
    <t>16132</t>
  </si>
  <si>
    <t>Juego Barco PirataIncluyente 2-8años Cap:14 niños</t>
  </si>
  <si>
    <t>16127</t>
  </si>
  <si>
    <t>Juego Cabaña 2-6 Años Cap: 4 niños</t>
  </si>
  <si>
    <t>16629</t>
  </si>
  <si>
    <t>Juego Carrusel 3-10 años Cap: 8 niños</t>
  </si>
  <si>
    <t>16134</t>
  </si>
  <si>
    <t>Juego Casa rodadero red manipular 2-6añosCap:11niñ</t>
  </si>
  <si>
    <t>20710</t>
  </si>
  <si>
    <t>Juego Casita 2-6 Años Cap: 6 Niños</t>
  </si>
  <si>
    <t>16129</t>
  </si>
  <si>
    <t>Juego Casita Preescolar-Niños:2-6 Años (6Niños)</t>
  </si>
  <si>
    <t>16145</t>
  </si>
  <si>
    <t>Juego Casita Preescolar-Niños:2-6 Años(Instalación</t>
  </si>
  <si>
    <t>20664</t>
  </si>
  <si>
    <t>Juego Cinta de Equilibrio mas 6años Cap: 2 (suministro+instalacion)</t>
  </si>
  <si>
    <t>16006</t>
  </si>
  <si>
    <t>JUEGO COLUMPIO InfantilTipo Cesta Incluy (Ins)</t>
  </si>
  <si>
    <t>16799</t>
  </si>
  <si>
    <t>JUEGO COLUMPIO MULTIPLE 9 U(2+añosCap:9 niñosH=2.6</t>
  </si>
  <si>
    <t>15410</t>
  </si>
  <si>
    <t>JUEGO COLUMPIO-IDRD-NIÑOS(6-12 AÑOS)Sum+Ins</t>
  </si>
  <si>
    <t>16138</t>
  </si>
  <si>
    <t>Juego cuerdas piramidal 5-12añosCap:25niñosH=3,10m</t>
  </si>
  <si>
    <t>16000</t>
  </si>
  <si>
    <t>Juego cuerdaspiramidal 3-8añosCap37niñosH=3,9cimen</t>
  </si>
  <si>
    <t>20675</t>
  </si>
  <si>
    <t>JUEGO DE 32 FICHAS DE AJEDREZ DE COLOR NEGRO Y MARFIL</t>
  </si>
  <si>
    <t>12632</t>
  </si>
  <si>
    <t>JUEGO DE ACCESORIOS PARA BAÑO (BLANCO) 4 PIEZAS</t>
  </si>
  <si>
    <t>15996</t>
  </si>
  <si>
    <t>JUEGO DE AGUA - Juego Infantil Incluyent(Inst)</t>
  </si>
  <si>
    <t>15998</t>
  </si>
  <si>
    <t>JUEGO DE ARENA - Juego Infantil Incluy (Inst)</t>
  </si>
  <si>
    <t>12973</t>
  </si>
  <si>
    <t>Juego de aros (desm.) STPM</t>
  </si>
  <si>
    <t>12994</t>
  </si>
  <si>
    <t>Juego de aros (desmonte) STPM **</t>
  </si>
  <si>
    <t>14220</t>
  </si>
  <si>
    <t>Juego de aros (instalacion) STPM **</t>
  </si>
  <si>
    <t>14679</t>
  </si>
  <si>
    <t>JUEGO DE AROS (SUM + INST)</t>
  </si>
  <si>
    <t>12971</t>
  </si>
  <si>
    <t>Juego de aros (suministro) STPM **</t>
  </si>
  <si>
    <t>14842</t>
  </si>
  <si>
    <t>JUEGO DE AROS(DESM+SUM+INST)</t>
  </si>
  <si>
    <t>15992</t>
  </si>
  <si>
    <t>JUEGO DE MUELLE Balancin Doble- Juego Inf(Inst)</t>
  </si>
  <si>
    <t>15991</t>
  </si>
  <si>
    <t>JUEGO DE MUELLE BalancinDoble- Juego Infa Inc(Sum)</t>
  </si>
  <si>
    <t>20663</t>
  </si>
  <si>
    <t>Juego de Obstáculo en Tunel mas 8años Cap: 1 (suministro+instalacion)</t>
  </si>
  <si>
    <t>17477</t>
  </si>
  <si>
    <t>JUEGO DE PORTERIAS PARA MICROFUTBOL sumCRDC</t>
  </si>
  <si>
    <t>16123</t>
  </si>
  <si>
    <t>Juego escalar, trepar plataforma:4-14AñosCap:6niño</t>
  </si>
  <si>
    <t>16771</t>
  </si>
  <si>
    <t>Juego estructura marco Rugby + futbol (sum+ins) si</t>
  </si>
  <si>
    <t>16124</t>
  </si>
  <si>
    <t>Juego Funcion Multiple Modular 5-12AñosCap:16niños</t>
  </si>
  <si>
    <t>14705</t>
  </si>
  <si>
    <t>JUEGO INFANTIL EN MADERA      (SUM + INST)</t>
  </si>
  <si>
    <t>14864</t>
  </si>
  <si>
    <t>JUEGO INFANTIL EN MADERA(DESM+SUM+INST)</t>
  </si>
  <si>
    <t>16128</t>
  </si>
  <si>
    <t>Juego La Estrella-Incluyente-Niños:2-6Años(Resorte</t>
  </si>
  <si>
    <t>15983</t>
  </si>
  <si>
    <t>Juego Muelle Balancin Doble 4-12 años Cap: 2niños</t>
  </si>
  <si>
    <t>16029</t>
  </si>
  <si>
    <t>JUEGO MUELLE RESORTADO SILLA  INCLUY(INSTALACIÓN)</t>
  </si>
  <si>
    <t>15399</t>
  </si>
  <si>
    <t>JUEGO MURO DESLIZADERO-IDRD NIÑOS(1-5 AÑOS)Sum+In</t>
  </si>
  <si>
    <t>15411</t>
  </si>
  <si>
    <t>JUEGO MURO DESLIZADERO-IDRD-NIÑOS(6-12 AÑOS)Sum+In</t>
  </si>
  <si>
    <t>16115</t>
  </si>
  <si>
    <t>Juego muro escalar trepar deslizar:2-8AñosCap:5niñ</t>
  </si>
  <si>
    <t>20668</t>
  </si>
  <si>
    <t>Juego Musical Inclusivo Tambores (suministro+instalacion) Desde 2 años Cap max 2 niños</t>
  </si>
  <si>
    <t>20667</t>
  </si>
  <si>
    <t>Juego Musical Inclusivo Xilofono (suministro+instalacion) Desde 2 años Cap máx 2 niños</t>
  </si>
  <si>
    <t>20750</t>
  </si>
  <si>
    <t>JUEGO NIÑOS CASITA DOBLE ENMALLADA (SUMINISTRO E INSTALACIÓN)</t>
  </si>
  <si>
    <t>20662</t>
  </si>
  <si>
    <t>Juego Ondas de Equilibrio mas 6años Cap: 4 (suministro+instalacion)</t>
  </si>
  <si>
    <t>20659</t>
  </si>
  <si>
    <t>Juego Paneles de Salto mas 8años Cap: 1 (suministro+instalacion)</t>
  </si>
  <si>
    <t>20661</t>
  </si>
  <si>
    <t>Juego Pasalera Tambaleante mas 6años Cap: 1 (suministro+instalacion)</t>
  </si>
  <si>
    <t>15409</t>
  </si>
  <si>
    <t>JUEGO PASAMANOS COMP.IDRD-NIÑOS(6-12 AÑOS)Sum+Ins</t>
  </si>
  <si>
    <t>20721</t>
  </si>
  <si>
    <t>JUEGO PERROS DOG PARKING (SUMINISTRO E INSTALACIÓN)</t>
  </si>
  <si>
    <t>16511</t>
  </si>
  <si>
    <t>JUEGO REGADERAS SEGURIDAD PARA TUNEL DE AGUA</t>
  </si>
  <si>
    <t>16512</t>
  </si>
  <si>
    <t>JUEGO REGADERAS SEGURIDAD PARA TUNEL DE AGUAniños</t>
  </si>
  <si>
    <t>16798</t>
  </si>
  <si>
    <t>JUEGO ROTACION  4 USUARIOS ALTURA 2.35 - 6 Años</t>
  </si>
  <si>
    <t>15407</t>
  </si>
  <si>
    <t>JUEGO RUEDA GIR.SENC.-IDRD-NIÑOS(1-5 AÑOS)Sum+Inst</t>
  </si>
  <si>
    <t>03932</t>
  </si>
  <si>
    <t>JUEGO SEGURIDAD CALZADA</t>
  </si>
  <si>
    <t>03941</t>
  </si>
  <si>
    <t>JUEGO SEGURIDAD CONCRETO</t>
  </si>
  <si>
    <t>03938</t>
  </si>
  <si>
    <t>JUEGO SEGURIDAD TRABAJO AEREO</t>
  </si>
  <si>
    <t>03936</t>
  </si>
  <si>
    <t>JUEGO SEÑALES DE PELIGRO</t>
  </si>
  <si>
    <t>03937</t>
  </si>
  <si>
    <t>JUEGO SEÑALES PRECAUCION</t>
  </si>
  <si>
    <t>15408</t>
  </si>
  <si>
    <t>JUEGO TAPETE GATEADOR-IDRD-NIÑOS(1-5 AÑOS)Sum+Inst</t>
  </si>
  <si>
    <t>20658</t>
  </si>
  <si>
    <t>Juego Torre deslizadero muro escalar tubo y red (suministro+instalacion) 3-12 años Cap 20 niños</t>
  </si>
  <si>
    <t>16135</t>
  </si>
  <si>
    <t>Juego TorresRedMuroEscalarRodadero4-14añosCap18niñ</t>
  </si>
  <si>
    <t>16158</t>
  </si>
  <si>
    <t>Juego Uniplay Niños:5-12Años (Instalación)</t>
  </si>
  <si>
    <t>03935</t>
  </si>
  <si>
    <t>JUEGO. PROTECCION CANALIZACION</t>
  </si>
  <si>
    <t>16147</t>
  </si>
  <si>
    <t>JuegoArcoconRecódromo Red y Pasitos (Instalación)</t>
  </si>
  <si>
    <t>16148</t>
  </si>
  <si>
    <t>JuegoBarcoPirataIncluyDiscapMotora(2-8)Instalación</t>
  </si>
  <si>
    <t>16143</t>
  </si>
  <si>
    <t>JuegoCabaña-IncluyNiñoDiscap2-6Años(Instalación)</t>
  </si>
  <si>
    <t>16797</t>
  </si>
  <si>
    <t>JuegoCIRCUITO MOTRIZ  1-12 añosCap:51 niñosH=3,80</t>
  </si>
  <si>
    <t>15988</t>
  </si>
  <si>
    <t>JuegoCircuitoBomberoDeslizaEscalar3-12añosCap:30ni</t>
  </si>
  <si>
    <t>16126</t>
  </si>
  <si>
    <t>JuegoCircuito-Incluyente-NiñosDiscapacid:3-8Años</t>
  </si>
  <si>
    <t>16086</t>
  </si>
  <si>
    <t>JuegocircuitoRedMuroEscalarRodadero2-12añoCp:30Niñ</t>
  </si>
  <si>
    <t>16140</t>
  </si>
  <si>
    <t>Juegocuerdasestructurapiramidal5-12añosCap15nH=2.5</t>
  </si>
  <si>
    <t>16795</t>
  </si>
  <si>
    <t>Juegocuerdaspoliedro 5-12añosCap:40niñosH=3,8</t>
  </si>
  <si>
    <t>16157</t>
  </si>
  <si>
    <t>JuegoDiaboloColump-Incl-Niños:3-12Año(Instalación)</t>
  </si>
  <si>
    <t>16125</t>
  </si>
  <si>
    <t>JuegoFunciónMultiple-Incluy-Niños:3-12Años(12niños</t>
  </si>
  <si>
    <t>20665</t>
  </si>
  <si>
    <t>JuegoFuncionMultipleRodaderoRedMuro3-12AñoCap:15ni</t>
  </si>
  <si>
    <t>16141</t>
  </si>
  <si>
    <t>JuegoFusión-1-IncluyNiñoDiscap2-8Años(Instalacion)</t>
  </si>
  <si>
    <t>16142</t>
  </si>
  <si>
    <t>JuegoFusión-2-IncluyNiñoDiscap4-14Año(Instalación)</t>
  </si>
  <si>
    <t>10502</t>
  </si>
  <si>
    <t>JuegoInf.-Balancín 2 Puestos tub.galv.2"(Sum+Ins)*</t>
  </si>
  <si>
    <t>15719</t>
  </si>
  <si>
    <t>JuegoInf.-Balancín 4 Puestos tub.galv.2"(Sum+Ins)*</t>
  </si>
  <si>
    <t>16150</t>
  </si>
  <si>
    <t>JuegoInfantCasitaTorcidatoboganIncluyDisc(Instalac</t>
  </si>
  <si>
    <t>16153</t>
  </si>
  <si>
    <t>JuegoInfantil BotaLocaIncluyDisc(2-6 a)Instalación</t>
  </si>
  <si>
    <t>16155</t>
  </si>
  <si>
    <t>JuegoInfantilMiniuniverso(&gt;=5 años) (Instalción)</t>
  </si>
  <si>
    <t>16154</t>
  </si>
  <si>
    <t>JuegoInfantilUniverso(&gt;=5años )45Niños(Instalación</t>
  </si>
  <si>
    <t>16152</t>
  </si>
  <si>
    <t>JuegoInfantiPasadizoSecreto(2-6 años)Instalación</t>
  </si>
  <si>
    <t>16144</t>
  </si>
  <si>
    <t>JuegoLaEstrella-Incluy-Niño2-6AñResor(Instalación)</t>
  </si>
  <si>
    <t>15984</t>
  </si>
  <si>
    <t>JuegoManipularElementoNaturalArena2-12añosCap:8niñ</t>
  </si>
  <si>
    <t>15997</t>
  </si>
  <si>
    <t>16630</t>
  </si>
  <si>
    <t>JuegoModularToboganTrepadorBotones3a12añosCap:5-10</t>
  </si>
  <si>
    <t>16137</t>
  </si>
  <si>
    <t>JuegoMuellePanelesFormasludicas2-8añosCap:1niño</t>
  </si>
  <si>
    <t>15982</t>
  </si>
  <si>
    <t>JuegoMuellePanelesLateralesAnimales2-8años cimenta</t>
  </si>
  <si>
    <t>15989</t>
  </si>
  <si>
    <t>JuegoMuellePanelesLateralesAnimales2-8añosCap:1niñ</t>
  </si>
  <si>
    <t>15990</t>
  </si>
  <si>
    <t>15973</t>
  </si>
  <si>
    <t>JuegoMuellePanelLateralMediosTransport2-6añoCap:1n</t>
  </si>
  <si>
    <t>15974</t>
  </si>
  <si>
    <t>JuegoMuellePanelLateralMedioTransporte2-8añosCap:1</t>
  </si>
  <si>
    <t>16149</t>
  </si>
  <si>
    <t>JuegoMuroActivoIncluyDiscapMotora(1-4a)Instalacion</t>
  </si>
  <si>
    <t>16133</t>
  </si>
  <si>
    <t>JuegoMuroIncluyenteManipularAtravesar1-4añosCap:6n</t>
  </si>
  <si>
    <t>16136</t>
  </si>
  <si>
    <t>JuegoPasadizoDeslizaderoManipular2-6 añosCap:8niño</t>
  </si>
  <si>
    <t>10501</t>
  </si>
  <si>
    <t>Juegos Inf. - Balancín en tubo galv. 2" (Inst) **</t>
  </si>
  <si>
    <t>11023</t>
  </si>
  <si>
    <t>Juegos infantiles M- 6 Zonal (Sum+Instalación) **</t>
  </si>
  <si>
    <t>14244</t>
  </si>
  <si>
    <t>Juegos infantiles M-3  (Suministro)-STPM *</t>
  </si>
  <si>
    <t>10446</t>
  </si>
  <si>
    <t>Juegos infantiles M-3 (Instalación)-*</t>
  </si>
  <si>
    <t>10227</t>
  </si>
  <si>
    <t>Juegos infantiles M-3 (Sum+Instal) **</t>
  </si>
  <si>
    <t>12412</t>
  </si>
  <si>
    <t>Juegos infantiles M-3 (Suministro)-STPM **</t>
  </si>
  <si>
    <t>10228</t>
  </si>
  <si>
    <t>12413</t>
  </si>
  <si>
    <t>Juegos infantiles M-3A (Suministro)-STPM **</t>
  </si>
  <si>
    <t>10226</t>
  </si>
  <si>
    <t>Juegos infantiles M-5 Columpio (Sum+Instal) **</t>
  </si>
  <si>
    <t>12407</t>
  </si>
  <si>
    <t>Juegos infantiles M-5 Columpio (Suministro)-STPM *</t>
  </si>
  <si>
    <t>10848</t>
  </si>
  <si>
    <t>Juegos infantiles M-5 o M-5A Columpio (Desmonte)**</t>
  </si>
  <si>
    <t>10448</t>
  </si>
  <si>
    <t>Juegos infantiles M-5 o M-5A Columpio (Instalac)**</t>
  </si>
  <si>
    <t>10568</t>
  </si>
  <si>
    <t>Juegos infantiles M-5A Columpio (Sum+Instal)-STPM</t>
  </si>
  <si>
    <t>14284</t>
  </si>
  <si>
    <t>Juegos infantiles Madera (Instalacion) **</t>
  </si>
  <si>
    <t>10522</t>
  </si>
  <si>
    <t>Juegos infantiles Madera (Suministro) **</t>
  </si>
  <si>
    <t>11474</t>
  </si>
  <si>
    <t>Juegos infantiles Rueda (Desmonte)**</t>
  </si>
  <si>
    <t>11475</t>
  </si>
  <si>
    <t>Juegos infantiles Rueda (Instalac)**</t>
  </si>
  <si>
    <t>15972</t>
  </si>
  <si>
    <t>JuegoTematicoGranEscalaBarco2-12añosCap:50niños</t>
  </si>
  <si>
    <t>15985</t>
  </si>
  <si>
    <t>15986</t>
  </si>
  <si>
    <t>JuegoTematicoGranEscalaBarco2-12añosCap:50niños(In</t>
  </si>
  <si>
    <t>16151</t>
  </si>
  <si>
    <t>JuegoTorresAnchas+RedIncluy-Disc(4-14a)Instalacion</t>
  </si>
  <si>
    <t>15471</t>
  </si>
  <si>
    <t>Junta  horizontal contraccion concreto con corte**</t>
  </si>
  <si>
    <t>12592</t>
  </si>
  <si>
    <t>Junta  vertical corte, contraccion concreto muros*</t>
  </si>
  <si>
    <t>15473</t>
  </si>
  <si>
    <t>Junta  vertical corte, contraccion concreto skate*</t>
  </si>
  <si>
    <t>17106</t>
  </si>
  <si>
    <t>JUNTA AMORTIGUADORA EN CAUCHO JEPTU 1 1/2" HEMBRA</t>
  </si>
  <si>
    <t>17108</t>
  </si>
  <si>
    <t>JUNTA AMORTIGUADORA EN CAUCHO JEPTU 2" HEMBRA</t>
  </si>
  <si>
    <t>13878</t>
  </si>
  <si>
    <t>Junta de Dilatación  sikarod 16mm + sikaflex **</t>
  </si>
  <si>
    <t>13417</t>
  </si>
  <si>
    <t>Junta de Dilatación  sikarod 32mm + sikaflex **</t>
  </si>
  <si>
    <t>00822</t>
  </si>
  <si>
    <t>JUNTA DE DILATACION EN ASFALTO</t>
  </si>
  <si>
    <t>13470</t>
  </si>
  <si>
    <t>JUNTA DE EXPANSION AGWJ 70 (INCL. ACCESORIOS) **</t>
  </si>
  <si>
    <t>16977</t>
  </si>
  <si>
    <t>JUNTA DE EXPANSIÓN PVCS Ø4"</t>
  </si>
  <si>
    <t>16286</t>
  </si>
  <si>
    <t>JUNTA DE EXPANSIÓN PVCS Ø6"</t>
  </si>
  <si>
    <t>16913</t>
  </si>
  <si>
    <t>JUNTA DILAT FLEX 300 PSI L=0,5 1" BRIDA INOX.</t>
  </si>
  <si>
    <t>16912</t>
  </si>
  <si>
    <t>JUNTA DILAT. FLEX. 300 PSI L=0,5 1/2" BRIDA INOX.</t>
  </si>
  <si>
    <t>16914</t>
  </si>
  <si>
    <t>JUNTA DILAT. FLEX. 300 PSI L=0,5 3" BRIDA INOX.</t>
  </si>
  <si>
    <t>12799</t>
  </si>
  <si>
    <t>JUNTA EMULSIÓN ASFALTICA EN FRIO A=0.05M H=0.03M</t>
  </si>
  <si>
    <t>17055</t>
  </si>
  <si>
    <t>JUNTA ESTRUCTURAL NEOPRENO RA-200 DE WABO CDRC</t>
  </si>
  <si>
    <t>18647</t>
  </si>
  <si>
    <t>Junta flexible borracha 8"</t>
  </si>
  <si>
    <t>16397</t>
  </si>
  <si>
    <t>JUNTA FLEXIBLE BORRACHA Ø2”</t>
  </si>
  <si>
    <t>16398</t>
  </si>
  <si>
    <t>JUNTA FLEXIBLE BORRACHA Ø6”</t>
  </si>
  <si>
    <t>17224</t>
  </si>
  <si>
    <t>JUNTA FLEXIBLE CERTIFICADA UL/FM 1 1/4"</t>
  </si>
  <si>
    <t>18053</t>
  </si>
  <si>
    <t>JUNTA FLEXIBLE CERTIFICADA UL/FM 2 1/2"</t>
  </si>
  <si>
    <t>17225</t>
  </si>
  <si>
    <t>JUNTA FLEXIBLE CERTIFICADA UL/FM 2"</t>
  </si>
  <si>
    <t>17226</t>
  </si>
  <si>
    <t>JUNTA FLEXIBLE CERTIFICADA UL/FM 6"</t>
  </si>
  <si>
    <t>16395</t>
  </si>
  <si>
    <t>JUNTA FLEXIBLEØ-1/2"-ACERO AL CARBON)-150PSI</t>
  </si>
  <si>
    <t>16393</t>
  </si>
  <si>
    <t>JUNTA FLEXIBLEØ2"-ACERO AL CARBON)-150PSI</t>
  </si>
  <si>
    <t>12751</t>
  </si>
  <si>
    <t>Junta horiz construccion concr + llave * muro</t>
  </si>
  <si>
    <t>15472</t>
  </si>
  <si>
    <t>Junta horizontal corte,contraccion concreto Skate</t>
  </si>
  <si>
    <t>12326</t>
  </si>
  <si>
    <t>Junta Neopreno a=0.20m Estructural  **</t>
  </si>
  <si>
    <t>20645</t>
  </si>
  <si>
    <t>Junta Neopreno a=0.20m Estructural **</t>
  </si>
  <si>
    <t>11188</t>
  </si>
  <si>
    <t>Junta neopreno preformado  a=5cm e=2cm**</t>
  </si>
  <si>
    <t>12179</t>
  </si>
  <si>
    <t>Junta neopreno preformado  a=5cm e=3/16"(5mm)**</t>
  </si>
  <si>
    <t>11004</t>
  </si>
  <si>
    <t>Junta tanque en cinta PVC Sika O-22 **</t>
  </si>
  <si>
    <t>16869</t>
  </si>
  <si>
    <t>Junta tanque en Cinta PVC Sika O-22 o similar CDRC</t>
  </si>
  <si>
    <t>11002</t>
  </si>
  <si>
    <t>Junta tanque en cinta PVC Sika V-10  **</t>
  </si>
  <si>
    <t>11003</t>
  </si>
  <si>
    <t>Junta tanque en cinta PVC Sika V-15  **</t>
  </si>
  <si>
    <t>18144</t>
  </si>
  <si>
    <t>Junta tanque en Cinta PVC Sika V-15 o similar CDRC</t>
  </si>
  <si>
    <t>12752</t>
  </si>
  <si>
    <t>Junta vertical construcc concreto con llave **</t>
  </si>
  <si>
    <t>17850</t>
  </si>
  <si>
    <t>JUNTAS DE EXPANSION PVC-S 10"</t>
  </si>
  <si>
    <t>17056</t>
  </si>
  <si>
    <t>JUNTAS DE EXPANSION PVC-S 8"</t>
  </si>
  <si>
    <t>10571</t>
  </si>
  <si>
    <t>Juntas de icopor 1cm contra columnas a=0.15 **</t>
  </si>
  <si>
    <t>15164</t>
  </si>
  <si>
    <t>13877</t>
  </si>
  <si>
    <t>Juntas de icopor 1cm contra columnas a=0.20 **</t>
  </si>
  <si>
    <t>13876</t>
  </si>
  <si>
    <t>Juntas de icopor 1cm contra columnas a=0.25 **</t>
  </si>
  <si>
    <t>10572</t>
  </si>
  <si>
    <t>Juntas de icopor 1cm contra columnas a=0.30 **</t>
  </si>
  <si>
    <t>10676</t>
  </si>
  <si>
    <t>Juntas de icopor 1cm contra vigaCimen a=0.07 **</t>
  </si>
  <si>
    <t>12731</t>
  </si>
  <si>
    <t>Juntas Muros Dilatac.madera+hierro5/8" **</t>
  </si>
  <si>
    <t>12906</t>
  </si>
  <si>
    <t>KIT DE HERRAMIENTAS Sumin. **</t>
  </si>
  <si>
    <t>12237</t>
  </si>
  <si>
    <t>Kit Silla Yee (160x110) -Cefe Cometas. Suministro e instalación.</t>
  </si>
  <si>
    <t>10141</t>
  </si>
  <si>
    <t>Koraza sobre color diferente (2 MANOS)   **</t>
  </si>
  <si>
    <t>10140</t>
  </si>
  <si>
    <t>Koraza sobre color similar (2 MANOS)   **</t>
  </si>
  <si>
    <t>10651</t>
  </si>
  <si>
    <t>Koraza sobre pañete (2 MANOS) a&lt;0.60m  **</t>
  </si>
  <si>
    <t>10603</t>
  </si>
  <si>
    <t>Koraza sobre pañete (2 MANOS) color gris basalto**</t>
  </si>
  <si>
    <t>10688</t>
  </si>
  <si>
    <t>Koraza sobre pañete (3 MANOS)   **</t>
  </si>
  <si>
    <t>10689</t>
  </si>
  <si>
    <t>Koraza sobre pañete (3 MANOS) a&lt;0.60m  **</t>
  </si>
  <si>
    <t>14522</t>
  </si>
  <si>
    <t>Koraza sobre pañete (3 MANOS) h =7m  **</t>
  </si>
  <si>
    <t>00638</t>
  </si>
  <si>
    <t>LACA PISOS MADERA</t>
  </si>
  <si>
    <t>14382</t>
  </si>
  <si>
    <t>Ladrillo macizo cárcamo H=0.20M(Desm+Inst. lad.mac</t>
  </si>
  <si>
    <t>13758</t>
  </si>
  <si>
    <t>LAMINA 60X60CM-ACRILICO TRNSP.2MM**</t>
  </si>
  <si>
    <t>16363</t>
  </si>
  <si>
    <t>LAMINA ANTIVORTICE 6" (sum+inst)</t>
  </si>
  <si>
    <t>00057</t>
  </si>
  <si>
    <t>LAMINA COLD ROLLED Cal.16 SUM+INST</t>
  </si>
  <si>
    <t>13325</t>
  </si>
  <si>
    <t>lamina en policarbonato de 4mm (División Lateral)*</t>
  </si>
  <si>
    <t>19351</t>
  </si>
  <si>
    <t xml:space="preserve">LAMINA EN POLICARBONATO MACIZA CRISTAL 4M - SUM+INST </t>
  </si>
  <si>
    <t>13791</t>
  </si>
  <si>
    <t>LAMINA FIBROCEMENTO(10mm)-1CARA - SUMINIST.E INST</t>
  </si>
  <si>
    <t>14690</t>
  </si>
  <si>
    <t>LAMINA INFORMATIVA SC - 120 (SUM + INST)</t>
  </si>
  <si>
    <t>14851</t>
  </si>
  <si>
    <t>LAMINA INFORMATIVA SC-120(DESM+SUM+INST)</t>
  </si>
  <si>
    <t>14689</t>
  </si>
  <si>
    <t>LAMINA INFORMATIVA SC-80 (SUM + INST)</t>
  </si>
  <si>
    <t>14850</t>
  </si>
  <si>
    <t>LAMINA INFORMATIVA SC-80(DESM+SUM+INST)</t>
  </si>
  <si>
    <t>00878</t>
  </si>
  <si>
    <t>LAMINA PLANA ETERNIT 122x122x4</t>
  </si>
  <si>
    <t>00237</t>
  </si>
  <si>
    <t>LAMINA PLANA ETERNIT 122x61x4</t>
  </si>
  <si>
    <t>00898</t>
  </si>
  <si>
    <t>LAMINA PLANA ETERNIT 244x122x6</t>
  </si>
  <si>
    <t>14395</t>
  </si>
  <si>
    <t>Lamina Policarbonato 4mm (Estrc 3/4   sum+inst )</t>
  </si>
  <si>
    <t>13356</t>
  </si>
  <si>
    <t>Lamina Policarbonato 6mm (Estrc 3/4   sum+inst )</t>
  </si>
  <si>
    <t>15067</t>
  </si>
  <si>
    <t>Lamina Policarbonato 8mm Coliseo(sum+inst)</t>
  </si>
  <si>
    <t>12845</t>
  </si>
  <si>
    <t>Lámina SC-120 -(Desmonte)**</t>
  </si>
  <si>
    <t>12842</t>
  </si>
  <si>
    <t>Lámina SC-80  (Desmonte) **</t>
  </si>
  <si>
    <t>16038</t>
  </si>
  <si>
    <t>LÁMINA SEÑAL (60X90CM)CAL.18-HG+ViniloAdhesicobril</t>
  </si>
  <si>
    <t>16042</t>
  </si>
  <si>
    <t>LÁMINA SEÑAL (90X120CM)CAL.18-HG+ViniloAdhesicobri</t>
  </si>
  <si>
    <t>14272</t>
  </si>
  <si>
    <t>Lamina Señal IDG-S  (suministro)STPM **</t>
  </si>
  <si>
    <t>14852</t>
  </si>
  <si>
    <t>14691</t>
  </si>
  <si>
    <t>16045</t>
  </si>
  <si>
    <t>LÁMINA SEÑAL(30X40CM)Poliestireno-5MM-AltoImpact-B</t>
  </si>
  <si>
    <t>16044</t>
  </si>
  <si>
    <t>LÁMINA SEÑAL(60X70CM)Poliestireno-5MM-AltoImpact-B</t>
  </si>
  <si>
    <t>16046</t>
  </si>
  <si>
    <t>LÁMINA SEÑAL(60X90CM)Poliestireno-5MM-AltoImpact-B</t>
  </si>
  <si>
    <t>16047</t>
  </si>
  <si>
    <t>LÁMINA SEÑAL(90X120CM)Poliestireno-5MM-AltoImpact-</t>
  </si>
  <si>
    <t>15017</t>
  </si>
  <si>
    <t>LAMINA STEEL DECK 2" CAL 20 (SUM + INST)</t>
  </si>
  <si>
    <t>12795</t>
  </si>
  <si>
    <t>Lámina Superboard una cara 4x8x8 (Sum+Inst) ** NO USAR</t>
  </si>
  <si>
    <t>20609</t>
  </si>
  <si>
    <t>Lámina Superboard una cara 4x8x8 (Sum+Inst) con paral Base 9</t>
  </si>
  <si>
    <t>14356</t>
  </si>
  <si>
    <t>Lamina valla instruccion - Suministro</t>
  </si>
  <si>
    <t>12916</t>
  </si>
  <si>
    <t>LAMPARA  de 1000W Metal Halide (SUM+INST)**</t>
  </si>
  <si>
    <t>13784</t>
  </si>
  <si>
    <t>LAMPARA  de 1000W Royal Alfa (SUM+INST)Altura**</t>
  </si>
  <si>
    <t>12869</t>
  </si>
  <si>
    <t>LAMPARA 24 CELDAS 4X18W TUBO T8 (SUM+INST)**</t>
  </si>
  <si>
    <t>13300</t>
  </si>
  <si>
    <t>LAMPARA 4" CON ESPECULAR+BONB.AHORRAD+TAPA</t>
  </si>
  <si>
    <t>01019</t>
  </si>
  <si>
    <t>LAMPARA 4X20"  BAJO PLACA</t>
  </si>
  <si>
    <t>03688</t>
  </si>
  <si>
    <t>LAMPARA 4X48"  BAJO PLACA</t>
  </si>
  <si>
    <t>14940</t>
  </si>
  <si>
    <t>LAMPARA DE 2X17W(60X30CM)SOBREPONER ESPECULAR</t>
  </si>
  <si>
    <t>12918</t>
  </si>
  <si>
    <t>LAMPARA de 400W METAL-HALIDE REF.TRAZO</t>
  </si>
  <si>
    <t>14941</t>
  </si>
  <si>
    <t>LAMPARA DE 4X17W(60X60CM)SOBREPONER ESPECULAR</t>
  </si>
  <si>
    <t>15568</t>
  </si>
  <si>
    <t>Lampara de señalización piscina complejo acuatico</t>
  </si>
  <si>
    <t>16531</t>
  </si>
  <si>
    <t>Lampara Emergencia Tipo Mickey Mouse (Sum+inst)</t>
  </si>
  <si>
    <t>11228</t>
  </si>
  <si>
    <t>LAMPARA FLUORESC.2X32 T-8 (SUM+INST)**</t>
  </si>
  <si>
    <t>12775</t>
  </si>
  <si>
    <t>LAMPARA FLUORESCENTE (2X32) SUM+INST**</t>
  </si>
  <si>
    <t>13403</t>
  </si>
  <si>
    <t>LAMPARA FLUORESCENTE T8(4X32) COMPLET(SUM+INST)**</t>
  </si>
  <si>
    <t>13652</t>
  </si>
  <si>
    <t>Lampara hermetica 2x32 incluye tubos (Sum+inst)</t>
  </si>
  <si>
    <t>13650</t>
  </si>
  <si>
    <t>Lämpara hermetica 2x32W * - SUMIN + INST.</t>
  </si>
  <si>
    <t>15273</t>
  </si>
  <si>
    <t>LANTANA PARA JARDIN(Suministro+Instalació</t>
  </si>
  <si>
    <t>00359</t>
  </si>
  <si>
    <t>LAÑADO-PULIDA-SELLADO Y LACADO PISOS EN MADERA.</t>
  </si>
  <si>
    <t>13033</t>
  </si>
  <si>
    <t>Lavada sanitarios,lavam, y orinal Acido Nítrico</t>
  </si>
  <si>
    <t>00462</t>
  </si>
  <si>
    <t>LAVADERO GRANITO 50x60 FLAUTA</t>
  </si>
  <si>
    <t>00464</t>
  </si>
  <si>
    <t>LAVADERO GRANITO 80x60</t>
  </si>
  <si>
    <t>00465</t>
  </si>
  <si>
    <t>LAVADERO L=.47x.60 POLIESTER</t>
  </si>
  <si>
    <t>00463</t>
  </si>
  <si>
    <t>LAVADERO L=.75x.6O CON FLAUTA</t>
  </si>
  <si>
    <t>13369</t>
  </si>
  <si>
    <t>Lavadero prefabricado 0.6x0.5x0.4m **</t>
  </si>
  <si>
    <t>00400</t>
  </si>
  <si>
    <t>LAVADEROS ARQUICER MACEDONIA 25x35</t>
  </si>
  <si>
    <t>00401</t>
  </si>
  <si>
    <t>LAVADEROS PORCELANA      20x30</t>
  </si>
  <si>
    <t>18176</t>
  </si>
  <si>
    <t>LAVADO DE MUROS EN BLOQUE Y/O CONCRETO AGUA A PRES</t>
  </si>
  <si>
    <t>18638</t>
  </si>
  <si>
    <t>Lavado según especificaciones.</t>
  </si>
  <si>
    <t>11435</t>
  </si>
  <si>
    <t>Lavado y preparacion de superfic. (Hidrolav+Acido)</t>
  </si>
  <si>
    <t>15891</t>
  </si>
  <si>
    <t>Lavado+ desinfección de tanque 1000 LT</t>
  </si>
  <si>
    <t>15894</t>
  </si>
  <si>
    <t>Lavado+ desinfección de tanque 10000 LT</t>
  </si>
  <si>
    <t>15897</t>
  </si>
  <si>
    <t>Lavado+ desinfección de tanque 20000 LT</t>
  </si>
  <si>
    <t>15909</t>
  </si>
  <si>
    <t>15890</t>
  </si>
  <si>
    <t>Lavado+ desinfección de tanque 500 LT</t>
  </si>
  <si>
    <t>15893</t>
  </si>
  <si>
    <t>Lavado+ desinfección de tanque 5000 LT</t>
  </si>
  <si>
    <t>13335</t>
  </si>
  <si>
    <t>Lavado+ desinfección de tanque(Hipoclor.de Sodio)</t>
  </si>
  <si>
    <t>13570</t>
  </si>
  <si>
    <t>16478</t>
  </si>
  <si>
    <t>LAVAMANOS ACER INOX REDONDO +Griferia (Sum+Inst)**</t>
  </si>
  <si>
    <t>13744</t>
  </si>
  <si>
    <t>LAVAMANOS ACERO INOX. 0.32m (sum e inst) **</t>
  </si>
  <si>
    <t>13745</t>
  </si>
  <si>
    <t>LAVAMANOS ACERO INOX. 0.42m (sum e inst) **</t>
  </si>
  <si>
    <t>16683</t>
  </si>
  <si>
    <t>LAVAMANOS ACERO INOXIDABLE. 0.42m (sum e inst) STP</t>
  </si>
  <si>
    <t>00467</t>
  </si>
  <si>
    <t>LAVAMANOS ACUACER BLANCO+GRIFERIA</t>
  </si>
  <si>
    <t>18634</t>
  </si>
  <si>
    <t>Lavamanos Aquajet Corona</t>
  </si>
  <si>
    <t>00466</t>
  </si>
  <si>
    <t>LAVAMANOS BLANCO ACUACER</t>
  </si>
  <si>
    <t>10680</t>
  </si>
  <si>
    <t>Lavamanos Blanco de Colgar+Grifería **</t>
  </si>
  <si>
    <t>15057</t>
  </si>
  <si>
    <t>Lavamanos colgar inst color blanco ref. Aquajet 01</t>
  </si>
  <si>
    <t>00468</t>
  </si>
  <si>
    <t>LAVAMANOS CORONA AVANTI + GRIF. PRISMA</t>
  </si>
  <si>
    <t>00472</t>
  </si>
  <si>
    <t>LAVAMANOS CORONA STILO PEDESTAL</t>
  </si>
  <si>
    <t>00471</t>
  </si>
  <si>
    <t>LAVAMANOS CORONA STILo725 S/PONE</t>
  </si>
  <si>
    <t>00470</t>
  </si>
  <si>
    <t>LAVAMANOS CORONA VICTORIANA BLANCO</t>
  </si>
  <si>
    <t>18660</t>
  </si>
  <si>
    <t>LAVAMANOS CORRIDO EN GRANITO SILVER GREY</t>
  </si>
  <si>
    <t>10696</t>
  </si>
  <si>
    <t>Lavamanos de COLGAR Blanco Milano+Grifería **</t>
  </si>
  <si>
    <t>15051</t>
  </si>
  <si>
    <t>LAVAMANOS DE SOBREPONER  (Sum + Inst)</t>
  </si>
  <si>
    <t>13440</t>
  </si>
  <si>
    <t>LAVAMANOS EN ACERO INOXIDABLE (1.28X0.50X0.25M)</t>
  </si>
  <si>
    <t>18653</t>
  </si>
  <si>
    <t>Lavamanos Ganamax Semi-pedestal Blanco Corona</t>
  </si>
  <si>
    <t>10958</t>
  </si>
  <si>
    <t>Lavamanos Inst. Blanco Sobrep+Grif Monocontrol **</t>
  </si>
  <si>
    <t>11031</t>
  </si>
  <si>
    <t>Lavamanos Inst. BlancoSobrep+Grif push auto/mesa**</t>
  </si>
  <si>
    <t>14455</t>
  </si>
  <si>
    <t>Lavamanos Institu Colgar Discapaci Colis.Gim.Sur</t>
  </si>
  <si>
    <t>00473</t>
  </si>
  <si>
    <t>LAVAMANOS MANCESA TORINO color</t>
  </si>
  <si>
    <t>15141</t>
  </si>
  <si>
    <t>LAVAMANOS MARSELLA CRNA SOBREPON+griferiaPushAntiv</t>
  </si>
  <si>
    <t>14525</t>
  </si>
  <si>
    <t>LAVAMANOS MARSELLA SOBREPONERsin griferia/Sum+Inst</t>
  </si>
  <si>
    <t>00474</t>
  </si>
  <si>
    <t>LAVAMANOS MAXIMO 4-8" (SUM E INST) Sbrp</t>
  </si>
  <si>
    <t>13165</t>
  </si>
  <si>
    <t>LAVAMANOS MAXIMO 4-8" (SUM E INST) Y GRIFERIA</t>
  </si>
  <si>
    <t>13088</t>
  </si>
  <si>
    <t>LAVAMANOS NOVARA CRNA **</t>
  </si>
  <si>
    <t>10681</t>
  </si>
  <si>
    <t>Lavamanos Pedestal **</t>
  </si>
  <si>
    <t>16515</t>
  </si>
  <si>
    <t>LAVAMANOS PEDESTAL ENSO +Griferia (Sum+Inst)**</t>
  </si>
  <si>
    <t>12287</t>
  </si>
  <si>
    <t>Lavamanos sbrp cerámica blanco + acces. **</t>
  </si>
  <si>
    <t>00469</t>
  </si>
  <si>
    <t>LAVAMANOS SOBREPONER COLOR</t>
  </si>
  <si>
    <t>00860</t>
  </si>
  <si>
    <t>LAVAMANOS VICTORIA BLANCO</t>
  </si>
  <si>
    <t>18328</t>
  </si>
  <si>
    <t>Lavanda/Lavandula Dentata Sobre Cubierta verde</t>
  </si>
  <si>
    <t>18276</t>
  </si>
  <si>
    <t>Lavanda/Lavandula Dentata Taludes Exteriores</t>
  </si>
  <si>
    <t>00476</t>
  </si>
  <si>
    <t>LAVAPLATOS ACERO Inox.</t>
  </si>
  <si>
    <t>13336</t>
  </si>
  <si>
    <t>LAVAPLATOS ACERO INOXIDABLE  0.50m x 0.35m **</t>
  </si>
  <si>
    <t>00477</t>
  </si>
  <si>
    <t>LAVAPLATOS ESMALTADO 60x40 INC</t>
  </si>
  <si>
    <t>11890</t>
  </si>
  <si>
    <t>LECHADA INYECCIÓN DUCTOS AceroPreesf CEFE COMETAS</t>
  </si>
  <si>
    <t>LT</t>
  </si>
  <si>
    <t>18974</t>
  </si>
  <si>
    <t>Lector de proximidad para accesos CDRC Cometas</t>
  </si>
  <si>
    <t>17778</t>
  </si>
  <si>
    <t>Lectora de proximidad MiniProx (SUMI INST)</t>
  </si>
  <si>
    <t>18472</t>
  </si>
  <si>
    <t>LECTORA DE TARJETA</t>
  </si>
  <si>
    <t>15447</t>
  </si>
  <si>
    <t>LETRA PARA ESCALADA (SUM+INSTALACIÓN)</t>
  </si>
  <si>
    <t>20797</t>
  </si>
  <si>
    <t>Levantamiento de información eléctrica para escenarios deportivos (levantamiento de cajas de inspección, red existente, luminarias, toma de medida de cargas y voltajes, digitalización de información y entrega de informe eléctrico del levantamiento)</t>
  </si>
  <si>
    <t>10740</t>
  </si>
  <si>
    <t>Levantamiento de redes Topografia **</t>
  </si>
  <si>
    <t>17787</t>
  </si>
  <si>
    <t>licencia Standard Edition (SUMI INST)</t>
  </si>
  <si>
    <t>18283</t>
  </si>
  <si>
    <t>Ligustro/Ligustrum Lucidum</t>
  </si>
  <si>
    <t>14528</t>
  </si>
  <si>
    <t>LIJADO, LIMP Y PINTURA (ESTACION RUTA DE LA VIDA)</t>
  </si>
  <si>
    <t>18319</t>
  </si>
  <si>
    <t>Limonium/Limonium Spectabile Sobre Cubierta verde</t>
  </si>
  <si>
    <t>18260</t>
  </si>
  <si>
    <t>Limonium/Limonium Spectabile Taludes Exteriores</t>
  </si>
  <si>
    <t>11186</t>
  </si>
  <si>
    <t>10957</t>
  </si>
  <si>
    <t>Limpeza Estruct.Metalica- pintura esmalte+anticorr</t>
  </si>
  <si>
    <t>13867</t>
  </si>
  <si>
    <t>Limpieza acero de refuerzo instal quitar babas  **</t>
  </si>
  <si>
    <t>13813</t>
  </si>
  <si>
    <t>Limpieza Carcamo H=0.20M (Limp+Cargue y Retiro)</t>
  </si>
  <si>
    <t>13509</t>
  </si>
  <si>
    <t>Limpieza CarcamoH=0.20M(Desm+sum+Inst. lad. nuevo</t>
  </si>
  <si>
    <t>13792</t>
  </si>
  <si>
    <t>limpieza CarcamoH=0.20M(Desm3Lad+Limp-ret+Rep3lad)</t>
  </si>
  <si>
    <t>13510</t>
  </si>
  <si>
    <t>limpieza CarcamoH=0.20M(Desm4Lad+limp-ret+rep4lad)</t>
  </si>
  <si>
    <t>010596</t>
  </si>
  <si>
    <t>Limpieza de acícula</t>
  </si>
  <si>
    <t>13779</t>
  </si>
  <si>
    <t>LIMPIEZA DE BORDIILO EN PIEDRA</t>
  </si>
  <si>
    <t>13055</t>
  </si>
  <si>
    <t>Limpieza de Cañuela y Cuneta (inc. Carg. y Retiro)</t>
  </si>
  <si>
    <t>12447</t>
  </si>
  <si>
    <t>Limpieza de Tuberías Drenaje con Vactor **</t>
  </si>
  <si>
    <t>13351</t>
  </si>
  <si>
    <t>LIMPIEZA DE VIDRIOS</t>
  </si>
  <si>
    <t>15190</t>
  </si>
  <si>
    <t>Limpieza e impermebilización fachada Hmax=1.50m **</t>
  </si>
  <si>
    <t>10219</t>
  </si>
  <si>
    <t>Limpieza e impermebilización fachada Hmax=4.50m **</t>
  </si>
  <si>
    <t>15764</t>
  </si>
  <si>
    <t>LIMPIEZA ESTRUCTURA METALICA HIDROBLASTING</t>
  </si>
  <si>
    <t>00734</t>
  </si>
  <si>
    <t>LIMPIEZA FACHADA</t>
  </si>
  <si>
    <t>13882</t>
  </si>
  <si>
    <t>Limpieza piso enchapado en ladrillo con acido**</t>
  </si>
  <si>
    <t>13253</t>
  </si>
  <si>
    <t>Limpieza tuberia   existente**</t>
  </si>
  <si>
    <t>11498</t>
  </si>
  <si>
    <t>Limpieza tuberia existente 1 a 2"**</t>
  </si>
  <si>
    <t>00018</t>
  </si>
  <si>
    <t>LIMPIEZA, DESCAPOTE, RETIRO SOBRANTES - MECANICO</t>
  </si>
  <si>
    <t>17892</t>
  </si>
  <si>
    <t>LINEA DE VIDA HORIZONTAL (SUM+INST)</t>
  </si>
  <si>
    <t>17681</t>
  </si>
  <si>
    <t>LINEA DE VIDA PARA CUBIERTA CDRC</t>
  </si>
  <si>
    <t>15608</t>
  </si>
  <si>
    <t>Lineal LED sobreponer o descolgar41 W 2763 lm CRDC</t>
  </si>
  <si>
    <t>15370</t>
  </si>
  <si>
    <t>Lineal LED sobreponerOdescolgar 20 W 1656 lm CRDC</t>
  </si>
  <si>
    <t>15565</t>
  </si>
  <si>
    <t>Lineal LED sobreponerOdescolgar 28 W 2265 lm CRDC</t>
  </si>
  <si>
    <t>00639</t>
  </si>
  <si>
    <t>LINEAS TRAFICO 0.10</t>
  </si>
  <si>
    <t>18293</t>
  </si>
  <si>
    <t>Lino Variedad(Lino Morado)/Phormium Crimson Devil</t>
  </si>
  <si>
    <t>16765</t>
  </si>
  <si>
    <t>Liston en Deck WPC Macizo A=16cm;e=2cm;L=3m(Sum+In</t>
  </si>
  <si>
    <t>12986</t>
  </si>
  <si>
    <t>Listón en madera banca (desmonte)</t>
  </si>
  <si>
    <t>12987</t>
  </si>
  <si>
    <t>Listón en madera banca (instalación) STPM **</t>
  </si>
  <si>
    <t>14662</t>
  </si>
  <si>
    <t>12988</t>
  </si>
  <si>
    <t>Listón en madera banca (suministro) STPM **</t>
  </si>
  <si>
    <t>14829</t>
  </si>
  <si>
    <t>LISTON EN MADERA BANCA(DESM+SUM+INST)</t>
  </si>
  <si>
    <t>00334</t>
  </si>
  <si>
    <t>LISTON M.H. AMARILLO</t>
  </si>
  <si>
    <t>00335</t>
  </si>
  <si>
    <t>LISTON M.H. GUAYACAN</t>
  </si>
  <si>
    <t>00336</t>
  </si>
  <si>
    <t>LISTON M.H. ZAPAN</t>
  </si>
  <si>
    <t>00238</t>
  </si>
  <si>
    <t>LISTON M.H.(AMARILLO)</t>
  </si>
  <si>
    <t>00239</t>
  </si>
  <si>
    <t>LISTON M.H.(GUAYACAN OB0)</t>
  </si>
  <si>
    <t>00124</t>
  </si>
  <si>
    <t>LISTON M.H.(GUAYACAN TEKA)</t>
  </si>
  <si>
    <t>00240</t>
  </si>
  <si>
    <t>LISTON M.H.(OTOBO)</t>
  </si>
  <si>
    <t>00241</t>
  </si>
  <si>
    <t>LISTON M.H.(PEINE MONO)</t>
  </si>
  <si>
    <t>00242</t>
  </si>
  <si>
    <t>LISTON M.H.(PINO ROMERON)</t>
  </si>
  <si>
    <t>12826</t>
  </si>
  <si>
    <t>LISTON M.H.SAPAN PISO A=8CM;E=12MM+PINTURA **</t>
  </si>
  <si>
    <t>18348</t>
  </si>
  <si>
    <t>LLamas/Kniphofia Uvaria en  Jardineras</t>
  </si>
  <si>
    <t>18325</t>
  </si>
  <si>
    <t>LLamas/Kniphofia Uvaria Sobre Cubierta verde</t>
  </si>
  <si>
    <t>18272</t>
  </si>
  <si>
    <t>LLamas/Kniphofia Uvaria Taludes Exteriores</t>
  </si>
  <si>
    <t>14032</t>
  </si>
  <si>
    <t>LLAVE  LAVAMANOS PARED ANTIVAND CROMADA</t>
  </si>
  <si>
    <t>00481</t>
  </si>
  <si>
    <t>LLAVE  TERMINAL EXTERIOR .CROMMADA L/P</t>
  </si>
  <si>
    <t>00479</t>
  </si>
  <si>
    <t>LLAVE GRIVAL JARDIN 1/2"  60400</t>
  </si>
  <si>
    <t>10653</t>
  </si>
  <si>
    <t>Llave GRIVAL jardin 1/2"  60400 **</t>
  </si>
  <si>
    <t>00480</t>
  </si>
  <si>
    <t>LLAVE GRIVAL JARDIN 1/2" 60405</t>
  </si>
  <si>
    <t>13190</t>
  </si>
  <si>
    <t>Llave para regadera prysma CRNA (suministro) **</t>
  </si>
  <si>
    <t>010515</t>
  </si>
  <si>
    <t>Llenado Piscina Final CDRC</t>
  </si>
  <si>
    <t>LLENADO PISCINA</t>
  </si>
  <si>
    <t>18658</t>
  </si>
  <si>
    <t>Llenado Piscina y Desinfección Preliminar CDRC</t>
  </si>
  <si>
    <t>00695</t>
  </si>
  <si>
    <t>LOCALIZACION Y REPLANTEO</t>
  </si>
  <si>
    <t>00746</t>
  </si>
  <si>
    <t>LOCALIZACION Y REPLANTEO  CON EQUIPO</t>
  </si>
  <si>
    <t>12808</t>
  </si>
  <si>
    <t>LOCALIZACION Y REPLANTEO  CON EQUIPO PARA PISTA</t>
  </si>
  <si>
    <t>14059</t>
  </si>
  <si>
    <t>LOCALIZACION Y REPLANTEO  PARA CIMIENTOS</t>
  </si>
  <si>
    <t>14058</t>
  </si>
  <si>
    <t>LOCALIZACION Y REPLANTEO  PARA MUROS</t>
  </si>
  <si>
    <t>11192</t>
  </si>
  <si>
    <t>LOCALIZACION Y REPLANTEO + EQUIPO</t>
  </si>
  <si>
    <t>11655</t>
  </si>
  <si>
    <t>Localizacion y Replanteo + equipo pequeñas areas**</t>
  </si>
  <si>
    <t>15041</t>
  </si>
  <si>
    <t>Locker 4 puestos Lam. Cal.22 H=1.80 AT=0.63Sum.+In</t>
  </si>
  <si>
    <t>14307</t>
  </si>
  <si>
    <t>Locker 6 puestos Cal.22 H=1.80;A=0.93;P=0.30m+Tran</t>
  </si>
  <si>
    <t>15487</t>
  </si>
  <si>
    <t>Locker láminaPuerta Microper 0.40X0.80X0.30(Sum+In</t>
  </si>
  <si>
    <t>010494</t>
  </si>
  <si>
    <t>LOSA  ALIGERADA PISCINAS F'C 28 MPA h=.50 Caseton Lona - CEFE COMETAS</t>
  </si>
  <si>
    <t>15782</t>
  </si>
  <si>
    <t>LOSA  CONCRETO 0.62X0.62 e=4cm,Acab. grant.cuchuco</t>
  </si>
  <si>
    <t>18140</t>
  </si>
  <si>
    <t>LOSA AEREA CONC F'C 28 MPA FONDO CARACAMOS e=.10</t>
  </si>
  <si>
    <t>18137</t>
  </si>
  <si>
    <t>LOSA AEREA CONCRETO F'C 28 MPA FONDO PISCINA e=.40</t>
  </si>
  <si>
    <t>19352</t>
  </si>
  <si>
    <t>LOSA ALIGERADA CUBIERTA EDIF. DEPORTIVO ZONA ABIERTA CONCR. 4000PSI Gris Perla e=0.38m CEFE COMETAS</t>
  </si>
  <si>
    <t>12983</t>
  </si>
  <si>
    <t>Losa banca en concreto (desmonte) STPM **</t>
  </si>
  <si>
    <t>12984</t>
  </si>
  <si>
    <t>Losa banca en concreto (instalación) STPM **</t>
  </si>
  <si>
    <t>12985</t>
  </si>
  <si>
    <t>Losa banca en concreto (suministro) STPM **</t>
  </si>
  <si>
    <t>14826</t>
  </si>
  <si>
    <t>LOSA BANCA EN CONCRETO(DESM+SUM+INST)</t>
  </si>
  <si>
    <t>19300</t>
  </si>
  <si>
    <t>LOSA CIMENTACIÓN 4.000psi e=0.30 (Tmax:1";Asent:4";plástico) CEFE COMETAS</t>
  </si>
  <si>
    <t>16578</t>
  </si>
  <si>
    <t>Losa Concreto Tactil A-50 Discapacidad+Arena (A=0.40m)</t>
  </si>
  <si>
    <t>13269</t>
  </si>
  <si>
    <t>LOSA DE CONCRETO PREFABRICADA e=5CM</t>
  </si>
  <si>
    <t>18124</t>
  </si>
  <si>
    <t>LOSA DE PISO ALIGERADA F'C 21 MPAh=.60 Caset.CDRC</t>
  </si>
  <si>
    <t>16857</t>
  </si>
  <si>
    <t>LOSA DE PISO ALIGERADA F'C 28 MPAh=.50 Caset.CDRC</t>
  </si>
  <si>
    <t>14658</t>
  </si>
  <si>
    <t>LOSA DE PISO BANCA EN CONCRETO (SUM + INST)</t>
  </si>
  <si>
    <t>010499</t>
  </si>
  <si>
    <t>LOSA ENTREPISO Lámina Colaborante 2" Cal. 20 e=12 4000 PSI f´c = 28 Mpa  CEFE COMETAS</t>
  </si>
  <si>
    <t>18732</t>
  </si>
  <si>
    <t>LOSA ENTREPISO Lámina Colaborante 3" Cal20 e=12 f´c = 24.5 Mpa  CDRC</t>
  </si>
  <si>
    <t>19290</t>
  </si>
  <si>
    <t>LOSA ENTREPISO Lamina Colaborante e=10cm Concr 4.000 PSI (T-max1";4"+/-1) CEFE COMETAS</t>
  </si>
  <si>
    <t>ESTRUCTURA DE CONCRETO REFORZA</t>
  </si>
  <si>
    <t>16543</t>
  </si>
  <si>
    <t>LOSA- FIBROCEMENTO 20mm-INCLUYE TORNILLOS</t>
  </si>
  <si>
    <t>17931</t>
  </si>
  <si>
    <t>LOSA FONDO CONC F'C 28 MPA MUROS PISCINA e=.30CDRC</t>
  </si>
  <si>
    <t>18033</t>
  </si>
  <si>
    <t>LOSA FONDO CONCRETO F'C 28 MPA TANQUE h= .40 CDRC</t>
  </si>
  <si>
    <t>18122</t>
  </si>
  <si>
    <t>LOSA FONDO CONCRETO F'C 28 MPA TANQUE h=.25 CDRC</t>
  </si>
  <si>
    <t>16855</t>
  </si>
  <si>
    <t>LOSA FONDO CONCRETO F'C 28 MPA TANQUE h=.30 CDRC</t>
  </si>
  <si>
    <t>15143</t>
  </si>
  <si>
    <t>Losa fondo tanque almac .Conc.4.000PSI-Imper</t>
  </si>
  <si>
    <t>17029</t>
  </si>
  <si>
    <t>LOSA MACIZA CUBIERTA FOSO CONCRETO VISTOe=0.20 CDR</t>
  </si>
  <si>
    <t>18350</t>
  </si>
  <si>
    <t>LOSA MACIZA CUBIERTA TANQUE CONCRF'C 28 MPA E: 0.4</t>
  </si>
  <si>
    <t>18353</t>
  </si>
  <si>
    <t>LOSA MACIZA DE GRADERIAS EN CONCR VISTO OcreE=0.10</t>
  </si>
  <si>
    <t>17010</t>
  </si>
  <si>
    <t>LOSA MACIZA DE GRADERIAS EN CONCRETO VISTOe=0.10</t>
  </si>
  <si>
    <t>17021</t>
  </si>
  <si>
    <t>LOSA MACIZA DE PASARELAS EN CONCRETO VISTOe=0.15</t>
  </si>
  <si>
    <t>18007</t>
  </si>
  <si>
    <t>LOSA MACIZA DE SUPRESION EN CONCRETO e=0.15 CDRC</t>
  </si>
  <si>
    <t>18346</t>
  </si>
  <si>
    <t>LOSA MACIZA DIAFRAG Conform VanoConcVisOcreE=.12</t>
  </si>
  <si>
    <t>18354</t>
  </si>
  <si>
    <t>LOSA MACIZA GRADERIAS CONCR VISTO OcreE=0.1+H=.8</t>
  </si>
  <si>
    <t>17035</t>
  </si>
  <si>
    <t>LOSA MACIZA RAMPA AEREA+Viga e=0.15variabCDRC</t>
  </si>
  <si>
    <t>18356</t>
  </si>
  <si>
    <t>LOSA MACIZA RAMPA AEREA+Viga e=0.15x20 Conc28 MPA</t>
  </si>
  <si>
    <t>18017</t>
  </si>
  <si>
    <t>LOSA MACIZA SOBREPLACA F'C 21 MPAh=.10+ Blq#5 CDRC</t>
  </si>
  <si>
    <t>17027</t>
  </si>
  <si>
    <t>LOSA MACIZA Z. PISCINAS CONCRETO VISTOe=0.15 CDRC</t>
  </si>
  <si>
    <t>19301</t>
  </si>
  <si>
    <t>LosaAliger.CubiertaedificDeportConc.4.000psiCometa</t>
  </si>
  <si>
    <t>10436</t>
  </si>
  <si>
    <t>Loseta 40x40IDU sobre are  Suministro e instalacio</t>
  </si>
  <si>
    <t>16998</t>
  </si>
  <si>
    <t>Loseta banca concreto 21 MPA A: 0.39 - 0.40 m E: 0</t>
  </si>
  <si>
    <t>16962</t>
  </si>
  <si>
    <t>Loseta banca concreto 21 MPA A:0.37m - E:0.08m</t>
  </si>
  <si>
    <t>16999</t>
  </si>
  <si>
    <t>Loseta banca concreto 21MPA A: 0.55m - E: 0.10m</t>
  </si>
  <si>
    <t>17000</t>
  </si>
  <si>
    <t>Loseta banca concreto 21MPA A:0.65m - E:0.1m</t>
  </si>
  <si>
    <t>13483</t>
  </si>
  <si>
    <t>LOSETA CONCRETO 0.25X0.25M (SUM+INST) SIN ESTRUCT</t>
  </si>
  <si>
    <t>10628-1</t>
  </si>
  <si>
    <t>LOSETA CONCRETO TIPO IDU A-56 (INCLUYE DE ARENA)</t>
  </si>
  <si>
    <t>16542</t>
  </si>
  <si>
    <t>LOSETA CONCRETO-REFORZADO CON MALLA 65X65</t>
  </si>
  <si>
    <t>13518</t>
  </si>
  <si>
    <t>Loseta IDU 0.25x0.25m (Sin estruct.) Sum+Inst*</t>
  </si>
  <si>
    <t>10559</t>
  </si>
  <si>
    <t>Loseta IDU A50  5&lt;p&lt;10% 4.2-1 blando geotextil</t>
  </si>
  <si>
    <t>10836</t>
  </si>
  <si>
    <t>Loseta IDU A50  5&lt;p&lt;10% 4.2-2 Medio+ geotextil</t>
  </si>
  <si>
    <t>10837</t>
  </si>
  <si>
    <t>Loseta IDU A50  5&lt;p&lt;10% 4.2-3 Duro geoPAVC **</t>
  </si>
  <si>
    <t>11721</t>
  </si>
  <si>
    <t>Loseta IDU A50  p&lt;5%  geoPAVCO (Fontanar)**</t>
  </si>
  <si>
    <t>10216</t>
  </si>
  <si>
    <t>Loseta IDU A50  p&lt;5% 4.2-1 blando + geotextil</t>
  </si>
  <si>
    <t>10387</t>
  </si>
  <si>
    <t>Loseta IDU A50  p&lt;5% 5.3-1 blando LAFAYETT**</t>
  </si>
  <si>
    <t>10840</t>
  </si>
  <si>
    <t>Loseta IDU A50  p&lt;5% 5.3-2 Medio LAFAYETT**</t>
  </si>
  <si>
    <t>10841</t>
  </si>
  <si>
    <t>Loseta IDU A50  p&lt;5% 5.3-3 Duro LAFAYETT**</t>
  </si>
  <si>
    <t>10638</t>
  </si>
  <si>
    <t>Loseta IDU A50 +0.25 receb B400 (Sum+Inst )**</t>
  </si>
  <si>
    <t>10558</t>
  </si>
  <si>
    <t>Loseta IDU A50 p&lt;5% 5.3-1+Afirmado LAFAYETT**</t>
  </si>
  <si>
    <t>11181</t>
  </si>
  <si>
    <t>Loseta IDU A-50p&lt;5%GEOT2400-TINGUA**</t>
  </si>
  <si>
    <t>10590</t>
  </si>
  <si>
    <t>Loseta IDUA50  5&lt;p&lt;10% 5.3-1 blando+ geotextil</t>
  </si>
  <si>
    <t>10842</t>
  </si>
  <si>
    <t>Loseta IDUA50  5&lt;p&lt;10% 5.3-2 Medio LAFAYETTE **</t>
  </si>
  <si>
    <t>10843</t>
  </si>
  <si>
    <t>Loseta IDUA50  5&lt;p&lt;10% 5.3-3 Duro LAFAYETTE **</t>
  </si>
  <si>
    <t>10217</t>
  </si>
  <si>
    <t>Loseta IDUA50  p&lt;5% 4.2-2 Medio + geotextil</t>
  </si>
  <si>
    <t>10835</t>
  </si>
  <si>
    <t>Loseta IDUA50  p&lt;5% 4.2-3 Duro +  geotextil</t>
  </si>
  <si>
    <t>10560</t>
  </si>
  <si>
    <t>Loseta IDUA50  p&gt;10% 4.2-1 blando geoPAVCO</t>
  </si>
  <si>
    <t>10838</t>
  </si>
  <si>
    <t>Loseta IDUA50  p&gt;10% 4.2-2 Medios geoPAVCO</t>
  </si>
  <si>
    <t>10839</t>
  </si>
  <si>
    <t>Loseta IDUA50  p&gt;10% 4.2-3 Duros geoPAVCO</t>
  </si>
  <si>
    <t>10591</t>
  </si>
  <si>
    <t>Loseta IDUA50  p&gt;10% 5.3-1 blando LAFAYETTE **</t>
  </si>
  <si>
    <t>10844</t>
  </si>
  <si>
    <t>Loseta IDUA50  p&gt;10% 5.3-2 Medio LAFAYETTE **</t>
  </si>
  <si>
    <t>10845</t>
  </si>
  <si>
    <t>Loseta IDUA50  p&gt;10% 5.3-3 Duro LAFAYETTE **</t>
  </si>
  <si>
    <t>13017</t>
  </si>
  <si>
    <t>Loseta IDUA50.5&lt;p&lt;10%4.2-2Medio geoPAVC;A=0.40M **</t>
  </si>
  <si>
    <t>14506</t>
  </si>
  <si>
    <t>LOSETA PREFAB-L=3.7M;A=0.55M;E=7CM(CONC.3.000PSI)</t>
  </si>
  <si>
    <t>13747</t>
  </si>
  <si>
    <t>Loseta Prepulida Ext. (30x30) Roja Mort - Sumin e instalac</t>
  </si>
  <si>
    <t>18378</t>
  </si>
  <si>
    <t>LOSETA SILLAR CONCR Ocre F'C 21 MPA a=0.7-h=0.10</t>
  </si>
  <si>
    <t>17182</t>
  </si>
  <si>
    <t>LOSETA SILLAR CONCR Vis F'C 21 MPA e=0.10+Ref CDRD</t>
  </si>
  <si>
    <t>11692</t>
  </si>
  <si>
    <t>Loseta tactil A-55 Conc. e=0.06  p&lt;5% geo T- 2100</t>
  </si>
  <si>
    <t>18182</t>
  </si>
  <si>
    <t>Losetas en concreto HPC</t>
  </si>
  <si>
    <t>18121</t>
  </si>
  <si>
    <t>LOSETAS PARA BANCAS EN CONCRETO VISTO F´C 21 MPA</t>
  </si>
  <si>
    <t>20856</t>
  </si>
  <si>
    <t>LOSETAS PREFABRICADAS EN CONCRETO (75x30)</t>
  </si>
  <si>
    <t>17915</t>
  </si>
  <si>
    <t>LucernarioVidrioTempladoLaminado5+6-PelículaS/Espe</t>
  </si>
  <si>
    <t>16644</t>
  </si>
  <si>
    <t>Lum-Emergencia LED 3.2 W 90 minAuto-CRDC-Cometas</t>
  </si>
  <si>
    <t>12294</t>
  </si>
  <si>
    <t>LUMIN FLUORESC 60X60 4X17W PROTECC UV (s+i)**</t>
  </si>
  <si>
    <t>11804</t>
  </si>
  <si>
    <t>LUMINAR 60X60 T8  3X17 W CELDAS PARABOLICAS</t>
  </si>
  <si>
    <t>16816</t>
  </si>
  <si>
    <t>Luminaria (24 Leds) 55W-700mA-6800Lm (rfe:5120)</t>
  </si>
  <si>
    <t>16775</t>
  </si>
  <si>
    <t>Luminaria (24)Led;1000mA;8600Lum;80W (Sum+Instal)</t>
  </si>
  <si>
    <t>10449</t>
  </si>
  <si>
    <t>Luminaria (32)Led;700mA;8900Lum;74W (Sum+Instal) *</t>
  </si>
  <si>
    <t>00891</t>
  </si>
  <si>
    <t>LUMINARIA (32)LED-700mA-8900Lum-72Watts</t>
  </si>
  <si>
    <t>15726</t>
  </si>
  <si>
    <t>Luminaria 128LED 279W - 1000mA -45700Lm Tipo Coden</t>
  </si>
  <si>
    <t>16690</t>
  </si>
  <si>
    <t>Luminaria 24 LED 55W - 700mA- 6800Lm (Sum+inst)</t>
  </si>
  <si>
    <t>16290</t>
  </si>
  <si>
    <t>Luminaria 32 LED 71W - 700mA- 9000Lm</t>
  </si>
  <si>
    <t>12215</t>
  </si>
  <si>
    <t>LUMINARIA 60X60 T8  4X17 W CELDAS PARABOLICAS</t>
  </si>
  <si>
    <t>18871</t>
  </si>
  <si>
    <t>LUMINARIA ANTIEXPLOSIVA DE 40 W GRUPOS A,B,C Y D</t>
  </si>
  <si>
    <t>14963</t>
  </si>
  <si>
    <t>LUMINARIA AUTONOMA EMERGENCIA(2 BOMB+BATER)120/220</t>
  </si>
  <si>
    <t>10633-1</t>
  </si>
  <si>
    <t>LUMINARIA BUXUS 200 25° NW 300W 200LEDS  (SUM+INSTAL)</t>
  </si>
  <si>
    <t>10634-1</t>
  </si>
  <si>
    <t>LUMINARIA BUXUS 200 40° NW 300W 200LEDS  (SUM+INSTAL)</t>
  </si>
  <si>
    <t>11799</t>
  </si>
  <si>
    <t>LUMINARIA CUADRUM 8X54 W T5 + 4X50 CO8013G O SUPER</t>
  </si>
  <si>
    <t>11798</t>
  </si>
  <si>
    <t>LUMINARIA DE PISO 150 W-208 V MH REF OU30126-G12</t>
  </si>
  <si>
    <t>18876</t>
  </si>
  <si>
    <t>LUMINARIA DE TECNOLOGIA LED UNDERGROUND DE SYLVANI</t>
  </si>
  <si>
    <t>14683</t>
  </si>
  <si>
    <t>LUMINARIA EXTER.JARDINTIP-POSTE/H=1.10MTABACO 60W</t>
  </si>
  <si>
    <t>14942</t>
  </si>
  <si>
    <t>Luminaria Fluoresc.(2 x 32w)Sobrep.Semiespec-16Cel</t>
  </si>
  <si>
    <t>15206</t>
  </si>
  <si>
    <t>LUMINARIA FLUORESCENTE (1.27X0.14M)2X32W HERMETICA</t>
  </si>
  <si>
    <t>13089</t>
  </si>
  <si>
    <t>LUMINARIA FLUORESCENTE T5 2X28 W**</t>
  </si>
  <si>
    <t>12190</t>
  </si>
  <si>
    <t>LUMINARIA FLUORESCENTE T5 2X54 W IP 65 120 V**</t>
  </si>
  <si>
    <t>14626</t>
  </si>
  <si>
    <t>LUMINARIA FORZA MH+TUB.CONDUIT+ALAMBRE+BRAZO+ACCES</t>
  </si>
  <si>
    <t>13578</t>
  </si>
  <si>
    <t>Luminaria GAMMA 2 x 32w+Andamio(Sum+Instalación)</t>
  </si>
  <si>
    <t>10874</t>
  </si>
  <si>
    <t>Luminaria GAMMA 2 x 32w+grua+Brazo+Cable (Sum+Inst</t>
  </si>
  <si>
    <t>11801</t>
  </si>
  <si>
    <t>LUMINARIA HERMÉTICA FLUORESC IP65 2X54 T5 PROFFIT</t>
  </si>
  <si>
    <t>20636</t>
  </si>
  <si>
    <t>LUMINARIA HIGH BAY 8 PCB 640 W 64640 lm 6500 K, 30° Y/O 15° IP 66, CHIP MARCA SAMSUNG 120-277 V</t>
  </si>
  <si>
    <t>15794</t>
  </si>
  <si>
    <t>Luminaria LED (50W)6.300Lm-4000K(Tipo A.P.)Sum+Ins</t>
  </si>
  <si>
    <t>15724</t>
  </si>
  <si>
    <t>Luminaria LED 150W - 530mA-Tipo Codensa (Sum+Inst)</t>
  </si>
  <si>
    <t>15725</t>
  </si>
  <si>
    <t>Luminaria LED 250W-350 Ma -Tipo Codensa (sum+Inst)</t>
  </si>
  <si>
    <t>10630-1</t>
  </si>
  <si>
    <t xml:space="preserve">LUMINARIA LED 39W SLCS SW07 (SUM+INSTAL)  </t>
  </si>
  <si>
    <t>10629-1</t>
  </si>
  <si>
    <t xml:space="preserve">LUMINARIA LED 39W SLCS V14 (SUM+INSTAL)      </t>
  </si>
  <si>
    <t>15727</t>
  </si>
  <si>
    <t>Luminaria LED 450W -1000mA -Tipo Codensa (Sum+Inst</t>
  </si>
  <si>
    <t>20689</t>
  </si>
  <si>
    <t xml:space="preserve">LUMINARIA LED 580W (SUM) 5700K - 117.000LM - IP66 - IK08 (SUM+INS)    </t>
  </si>
  <si>
    <t>10631-1</t>
  </si>
  <si>
    <t xml:space="preserve">LUMINARIA LED 66W SLCS V14 (SUM+INSTAL)  </t>
  </si>
  <si>
    <t>15723</t>
  </si>
  <si>
    <t>Luminaria LED 80W - 530mA Tipo Codensa (Sum+Inst)</t>
  </si>
  <si>
    <t>20688</t>
  </si>
  <si>
    <t xml:space="preserve">LUMINARIA LED 820W (SUM) 5700K - 117.000LM - IP66 - IK08 (SUM+INS) </t>
  </si>
  <si>
    <t>15631</t>
  </si>
  <si>
    <t>Luminaria LED bañador-Pared 9W 1420 lm CRDC-Cometa</t>
  </si>
  <si>
    <t>16317</t>
  </si>
  <si>
    <t>Luminaria Led Continuum (64W) 3.000k(2.4x0.0mx0.8m</t>
  </si>
  <si>
    <t>16527</t>
  </si>
  <si>
    <t>Luminaria Led Continuum 40W Tipo P24868</t>
  </si>
  <si>
    <t>16525</t>
  </si>
  <si>
    <t>Luminaria Led Herme2X18 T8 DL 120V P36667 techo</t>
  </si>
  <si>
    <t>16314</t>
  </si>
  <si>
    <t>Luminaria Led Hermet(40W)Sobrep.Techo (7X11X120CM)</t>
  </si>
  <si>
    <t>18958</t>
  </si>
  <si>
    <t>LUMINARIA LED HERMETICA 36 W 2520 lm CEFE COMETAS</t>
  </si>
  <si>
    <t>19219</t>
  </si>
  <si>
    <t>LUMINARIA LED HIGHBAY 165W 19140lm CEFE COMETAS</t>
  </si>
  <si>
    <t>15626</t>
  </si>
  <si>
    <t>Luminaria LED lineal cuadrada 50 W 4150 lm CRDC</t>
  </si>
  <si>
    <t>18866</t>
  </si>
  <si>
    <t>luminaria LED para piscinas IntelliBrite 5G, 55W</t>
  </si>
  <si>
    <t>18863</t>
  </si>
  <si>
    <t>LUMINARÍA LED SPOT TRACK, 25W, 100-277V, 2200Lm</t>
  </si>
  <si>
    <t>16315</t>
  </si>
  <si>
    <t>Luminaria Lineal Led Driver  (64W) -8x8cm L=2.40m</t>
  </si>
  <si>
    <t>11800</t>
  </si>
  <si>
    <t>LUMINARIA LINEAL MODULABLE 4X54 W 110 V CO8008B</t>
  </si>
  <si>
    <t>11045</t>
  </si>
  <si>
    <t>Luminaria M-130 (Sum+Instal) **</t>
  </si>
  <si>
    <t>00890</t>
  </si>
  <si>
    <t>LUMINARIA MERCURIO 250W</t>
  </si>
  <si>
    <t>12567</t>
  </si>
  <si>
    <t>LUMINARIA MERCURIO ALTA PRESION CERRAD250W</t>
  </si>
  <si>
    <t>14371</t>
  </si>
  <si>
    <t>Luminaria METAL HALIDE 150W (Sum+Instal) **</t>
  </si>
  <si>
    <t>14288</t>
  </si>
  <si>
    <t>Luminaria METAL HALIDE 250WCompleta (Sum+Instal) *</t>
  </si>
  <si>
    <t>14939</t>
  </si>
  <si>
    <t>Luminaria METAL HALIDE 250WSin Brazo (Sum+Instal)</t>
  </si>
  <si>
    <t>14289</t>
  </si>
  <si>
    <t>LUMINARIA METAL HALIDE 400W (sum+instal)</t>
  </si>
  <si>
    <t>14286</t>
  </si>
  <si>
    <t>Luminaria METAL HALIDE 70W (Sum+Instal) **</t>
  </si>
  <si>
    <t>19186</t>
  </si>
  <si>
    <t>LUMINARIA OPTICA 5068 40W 24LED 500mA + POSTE METALICO 8m CEFE COMETAS</t>
  </si>
  <si>
    <t>16444</t>
  </si>
  <si>
    <t>Luminaria RALED III -  64 LEDS - 143W - Sendero (sum+Inst)</t>
  </si>
  <si>
    <t>10632-1</t>
  </si>
  <si>
    <t xml:space="preserve">LUMINARIA S1MB D3 FW NW 154W 64LEDS (SUM+INSTAL)    </t>
  </si>
  <si>
    <t>10635-1</t>
  </si>
  <si>
    <t>LUMINARIA SLCS SW07 NW 52W 24LEDS  (SUM+INSTAL)</t>
  </si>
  <si>
    <t>14991</t>
  </si>
  <si>
    <t>Luminaria sobrep 2x32 Emerg doble balasto+bat</t>
  </si>
  <si>
    <t>14334</t>
  </si>
  <si>
    <t>LUMINARIA SODIO 1.000W (sum+instal)</t>
  </si>
  <si>
    <t>15308</t>
  </si>
  <si>
    <t>Luminaria Sodio 150W Tipo Codensa (Sum+Instal)</t>
  </si>
  <si>
    <t>01018</t>
  </si>
  <si>
    <t>LUMINARIA SODIO 400W (sum+instal)  NO USAR</t>
  </si>
  <si>
    <t>15309</t>
  </si>
  <si>
    <t>Luminaria Sodio 400W Tipo Codensa  (sum+instal)</t>
  </si>
  <si>
    <t>15307</t>
  </si>
  <si>
    <t>Luminaria Sodio 70W Tipo Codensa (Sum+Instal) **</t>
  </si>
  <si>
    <t>16313</t>
  </si>
  <si>
    <t>Luminaria Teceo-2-(96 Leds)22.400Lm;700mA;+Fotoc</t>
  </si>
  <si>
    <t>20770</t>
  </si>
  <si>
    <t>LUMINARIA TIPO LED CARACTERISTICAS DE ILUMINACION TIPO PROYECTOR 200W (SUM+INS)</t>
  </si>
  <si>
    <t>16292</t>
  </si>
  <si>
    <t>Luminaria128LED 279W-700mA -34600LmTipoCoden Sum+I</t>
  </si>
  <si>
    <t>16294</t>
  </si>
  <si>
    <t>Luminaria128LED279W-1000mA -45700LmTipoCoden Sum+I</t>
  </si>
  <si>
    <t>16291</t>
  </si>
  <si>
    <t>Luminaria72 RALED III 175W-700 mA-19800Lm Sumin+Inst</t>
  </si>
  <si>
    <t>13140</t>
  </si>
  <si>
    <t>LuminariaDulux H.L.2 x 26wBalast.Electron(Sum+Inst</t>
  </si>
  <si>
    <t>15766</t>
  </si>
  <si>
    <t>LuminariaLedBahiaAlta-12.000L-125W-4.000K(Sum+Inst</t>
  </si>
  <si>
    <t>16720</t>
  </si>
  <si>
    <t>LuminariaRALED II,32Led, 700 Ma 72W.4000K,1000 H</t>
  </si>
  <si>
    <t>16721</t>
  </si>
  <si>
    <t>LuminariaRALED II,48Led, 700 Ma 72W.4000K,1000 H</t>
  </si>
  <si>
    <t>11853</t>
  </si>
  <si>
    <t>LuminariaRALEDII32LED.4000K.RA02.54W.TipoCodensa</t>
  </si>
  <si>
    <t>11854</t>
  </si>
  <si>
    <t>LuminariaRALEDII48LED.4000K.RA04.104W.TipoCodensa</t>
  </si>
  <si>
    <t>010576</t>
  </si>
  <si>
    <t>Luminarias LED, cajas eléctricas, soportes para montajes y racks para componentes eléctricos - Sumin</t>
  </si>
  <si>
    <t>010591</t>
  </si>
  <si>
    <t>Luminarias LED, Cajas eléctricas, soportes, racks - Sum+Inst en CUBIERTA ESTADIO EL CAMPIN</t>
  </si>
  <si>
    <t>010588</t>
  </si>
  <si>
    <t>Luminarias LED, Cajas eléctricas, soportes, racks - Sum+Inst en parrilla en piso ESTADIO EL CAMPIN</t>
  </si>
  <si>
    <t>16695</t>
  </si>
  <si>
    <t>LuminariaTECEO1-5120-40Leds90W-700mA-11100Lm</t>
  </si>
  <si>
    <t>18155</t>
  </si>
  <si>
    <t>Lum-LED lineal recesada-piso39,7 W1591CRDC Cometas</t>
  </si>
  <si>
    <t>10270</t>
  </si>
  <si>
    <t>Machon  ladrillo 4CV+colum+ groutin+zarpa  **</t>
  </si>
  <si>
    <t>10751</t>
  </si>
  <si>
    <t>Machón Contador Energía h=2.30m. **</t>
  </si>
  <si>
    <t>00148</t>
  </si>
  <si>
    <t>MACHONES e=0.10 M. LAVADERO</t>
  </si>
  <si>
    <t>18274</t>
  </si>
  <si>
    <t>MachonesMetálicosEstrucMetal2"x2"LamHRS/Especifica</t>
  </si>
  <si>
    <t>14865</t>
  </si>
  <si>
    <t>MADE ESTACONES 2,5 MTS D = 3 Y 4"(DESM+SUM+INST)</t>
  </si>
  <si>
    <t>14706</t>
  </si>
  <si>
    <t>MADERA ESTA DE 2,5 MTS DIAM DE 3 Y 4" (SUM + INST)</t>
  </si>
  <si>
    <t>16439</t>
  </si>
  <si>
    <t>MADERA PARA REFUERZO DE MUROS</t>
  </si>
  <si>
    <t>17773</t>
  </si>
  <si>
    <t>Magnético liviano (SUMI INST)</t>
  </si>
  <si>
    <t>18280</t>
  </si>
  <si>
    <t>Malamadre/Neomarica Gracilis  Taludes Exteriores</t>
  </si>
  <si>
    <t>18352</t>
  </si>
  <si>
    <t>Malamadre/Neomarica Gracilis en Jardineras</t>
  </si>
  <si>
    <t>18320</t>
  </si>
  <si>
    <t>Malamadre/Neomarica Gracilis Sobre Cubierta Verde</t>
  </si>
  <si>
    <t>00185</t>
  </si>
  <si>
    <t>MALLA BAJO ENTRAMADO</t>
  </si>
  <si>
    <t>18673</t>
  </si>
  <si>
    <t>Malla electrosoldada  Estandar KG</t>
  </si>
  <si>
    <t>11355</t>
  </si>
  <si>
    <t>Malla electrosoldada d=4.0mm@0.15 (area 6x2.35)**</t>
  </si>
  <si>
    <t>11024</t>
  </si>
  <si>
    <t>malla electrosoldada d=4.5mm@0.15 (area 6x2.35)**</t>
  </si>
  <si>
    <t>10788</t>
  </si>
  <si>
    <t>Malla electrosoldada d=5.5mm@0.15 (area 6x2.35)**</t>
  </si>
  <si>
    <t>11025</t>
  </si>
  <si>
    <t>Malla Electrosoldada d=5mm@0.15 (area 6x2.35)**</t>
  </si>
  <si>
    <t>16901</t>
  </si>
  <si>
    <t>Malla Electrosoldada d=5mm@0.15 (area 6x2.35)CDRC</t>
  </si>
  <si>
    <t>14492</t>
  </si>
  <si>
    <t>Malla electrosoldada d=6 mm@0.15 (area 6x2.35)**</t>
  </si>
  <si>
    <t>11026</t>
  </si>
  <si>
    <t>Malla electrosoldada d=6.5mm@0.15 (area 6x2.35)**</t>
  </si>
  <si>
    <t>11149</t>
  </si>
  <si>
    <t>Malla electrosoldada d=7.0mm@0.15 (area 6x2.35)**</t>
  </si>
  <si>
    <t>16770</t>
  </si>
  <si>
    <t>Malla electrosoldada d=8.0mm@0.15 x 0.15 m(area 6x</t>
  </si>
  <si>
    <t>15655</t>
  </si>
  <si>
    <t>Malla electrosoldada d=8.5mm@0.15 (area 6x2.35)**</t>
  </si>
  <si>
    <t>15018</t>
  </si>
  <si>
    <t>MALLA ELECTROSOLDADA M-188, 15X15X6mm (sum + Inst)</t>
  </si>
  <si>
    <t>15517</t>
  </si>
  <si>
    <t>Malla en manila polip.1/2"Parques (Retir+Sum+Inst)</t>
  </si>
  <si>
    <t>16060</t>
  </si>
  <si>
    <t>Malla en manila polip.1/2"Parques (Sum+Inst)</t>
  </si>
  <si>
    <t>15519</t>
  </si>
  <si>
    <t>Malla en Manila Polipropileno1/2" (Instalacion)</t>
  </si>
  <si>
    <t>13706</t>
  </si>
  <si>
    <t>MALLA ESLAB CAL.10+Angulo11/2"x1/8"+Plat(Sum+Ins)</t>
  </si>
  <si>
    <t>10359</t>
  </si>
  <si>
    <t>Malla eslab+marco modulo adic cerra Z.J.I. **</t>
  </si>
  <si>
    <t>13669</t>
  </si>
  <si>
    <t>MALLA ESLABON. Cal.10; 2"+Pint (sum+Inst)</t>
  </si>
  <si>
    <t>13656</t>
  </si>
  <si>
    <t>MALLA ESLABONADA CAL.10+Angulo+Plat  (Sum+Inst)</t>
  </si>
  <si>
    <t>13557</t>
  </si>
  <si>
    <t>Malla eslabonada cal10+ang+platin+pint (Sum+Inst)</t>
  </si>
  <si>
    <t>14400</t>
  </si>
  <si>
    <t>Malla eslabonada cal10+anticorr+pin (Instalacion)</t>
  </si>
  <si>
    <t>00779</t>
  </si>
  <si>
    <t>MALLA ESLABONADA H=1.4 Cal.12</t>
  </si>
  <si>
    <t>12442</t>
  </si>
  <si>
    <t>Malla Futbol Arco profesional(Campin)Cal.8(Sum+Ins</t>
  </si>
  <si>
    <t>12443</t>
  </si>
  <si>
    <t>Malla Futbol Arco Tipo B(Semiprofes.)Cal.4(Sum+Ins</t>
  </si>
  <si>
    <t>12493</t>
  </si>
  <si>
    <t>Malla Futbol Arco Tipo C(Barrio.)Cal.2(Sum+Ins)</t>
  </si>
  <si>
    <t>13378</t>
  </si>
  <si>
    <t>Malla gallinero (Sum+Inst).</t>
  </si>
  <si>
    <t>17883</t>
  </si>
  <si>
    <t>MALLA METÁLICA PARA PROTECCIÓN DE DUCTOS</t>
  </si>
  <si>
    <t>14739</t>
  </si>
  <si>
    <t>MALLA MINITENIS    (SUM + INST)</t>
  </si>
  <si>
    <t>15166</t>
  </si>
  <si>
    <t>Malla Preondulada - Sum+Inst</t>
  </si>
  <si>
    <t>12499</t>
  </si>
  <si>
    <t>Malla Protección Cerram.Nylon Imperm.H=2m(Sum+Inst</t>
  </si>
  <si>
    <t>13793</t>
  </si>
  <si>
    <t>Malla Protección Cerram.Nylon Imperm.H=8.5m(Sum+In</t>
  </si>
  <si>
    <t>16717</t>
  </si>
  <si>
    <t>Malla PuestaTierra-Varilla 5/8" X 2,4m+Suelo Artif</t>
  </si>
  <si>
    <t>14738</t>
  </si>
  <si>
    <t>MALLA TENIS    (SUM + INST)</t>
  </si>
  <si>
    <t>15237</t>
  </si>
  <si>
    <t>MallaProtecc.Nylon Imperm.(Andamios+Guaya+Acc)</t>
  </si>
  <si>
    <t>00699</t>
  </si>
  <si>
    <t>MALLAS ELECTROSOLDADAS M-084</t>
  </si>
  <si>
    <t>13549</t>
  </si>
  <si>
    <t>Mallas profesionales Cal.8 Futbol (Sumin e Instal)</t>
  </si>
  <si>
    <t>13548</t>
  </si>
  <si>
    <t>Mallas Semiprofes.Cal.4 Futbol (Sumin e Instal)</t>
  </si>
  <si>
    <t>10644</t>
  </si>
  <si>
    <t>Mampost Estructur Modulares PT-16  color**</t>
  </si>
  <si>
    <t>10640</t>
  </si>
  <si>
    <t>Mampost Estructur Modulares PT-16  gris**</t>
  </si>
  <si>
    <t>18246</t>
  </si>
  <si>
    <t>MAMPOSTERIA EN BLOQUE CON  ENTERO 12x20x40. INCLUY</t>
  </si>
  <si>
    <t>18237</t>
  </si>
  <si>
    <t>MAMPOSTERIA EN BLOQUE CON 15x10x40 GRIS TOLETE</t>
  </si>
  <si>
    <t>18275</t>
  </si>
  <si>
    <t>18231</t>
  </si>
  <si>
    <t>MAMPOSTERIA EN BLOQUE DE CONCRETO 15x10x40 TOLETE</t>
  </si>
  <si>
    <t>17080</t>
  </si>
  <si>
    <t>MAMPOSTERIA EN BLOQUE DE CONCRETO 15x20x40 CDRC</t>
  </si>
  <si>
    <t>13581</t>
  </si>
  <si>
    <t>MampostEstructur &gt;0.7 m</t>
  </si>
  <si>
    <t>10223</t>
  </si>
  <si>
    <t>MampostEstructur(groutin+refuerz) e=.14  h&lt;0.7 **</t>
  </si>
  <si>
    <t>10222</t>
  </si>
  <si>
    <t>MampostEstructur(groutin+refuerz) e=.14 0.7&lt; h&lt;1.5</t>
  </si>
  <si>
    <t>00713</t>
  </si>
  <si>
    <t>MANGUERA CONEX. FLEXIBLE</t>
  </si>
  <si>
    <t>10049</t>
  </si>
  <si>
    <t>Manguera Polietilen d=1/2" con relleno recebo</t>
  </si>
  <si>
    <t>12461</t>
  </si>
  <si>
    <t>Manguera Riego Manual d=1"(Sum+Inst.)</t>
  </si>
  <si>
    <t>12459</t>
  </si>
  <si>
    <t>Manguera Riego Manual d=1/2"(Sum+Inst.)</t>
  </si>
  <si>
    <t>12462</t>
  </si>
  <si>
    <t>Manguera Riego Manual d=11/2"(Sum+Inst.)</t>
  </si>
  <si>
    <t>12463</t>
  </si>
  <si>
    <t>Manguera Riego Manual d=2"(Sum+Inst.)</t>
  </si>
  <si>
    <t>12464</t>
  </si>
  <si>
    <t>Manguera Riego Manual d=3"(Sum+Inst.)</t>
  </si>
  <si>
    <t>12460</t>
  </si>
  <si>
    <t>Manguera Riego Manual d=3/4"(Sum+Inst.)</t>
  </si>
  <si>
    <t>16026</t>
  </si>
  <si>
    <t>MANIJA DE CAUCHO NEOPRENO (Ø2";L=15CM)BIOSALUDABLE</t>
  </si>
  <si>
    <t>14727</t>
  </si>
  <si>
    <t>MANIJAS O AGARRADERAS  (SUM + INST)</t>
  </si>
  <si>
    <t>14294</t>
  </si>
  <si>
    <t>Manijas o Agarraderas ( Suministro)</t>
  </si>
  <si>
    <t>14884</t>
  </si>
  <si>
    <t>MANIJAS O AGARRADERAS(DESM+SUM+INST)</t>
  </si>
  <si>
    <t>15522</t>
  </si>
  <si>
    <t>Manila de Poliprop1/2" Control acceso (SUM + INST)</t>
  </si>
  <si>
    <t>14878</t>
  </si>
  <si>
    <t>MANILA POLIPROP 1/2" Baranda (DESM+SUM+INST)</t>
  </si>
  <si>
    <t>15523</t>
  </si>
  <si>
    <t>MANILA POLIPROP 1/2"Control acce. (DES+SUM+INST)</t>
  </si>
  <si>
    <t>14721</t>
  </si>
  <si>
    <t>MANILA POLIPROPILENO 1/2" Baranda   (SUM + INST)</t>
  </si>
  <si>
    <t>12934</t>
  </si>
  <si>
    <t>Manila Polipropileno1/2" Baranda (Instalación)STP</t>
  </si>
  <si>
    <t>13860</t>
  </si>
  <si>
    <t>MANOMETRO GAS 1-10 PSI (CARATULA 2 1/2")</t>
  </si>
  <si>
    <t>16421</t>
  </si>
  <si>
    <t>MANOMETRO GLICERINA (0-200PSI) ACERO- (21/2")Vert</t>
  </si>
  <si>
    <t>18035</t>
  </si>
  <si>
    <t>MANÓMETRO GLICERINA 0-200 PSI C-3"</t>
  </si>
  <si>
    <t>16350</t>
  </si>
  <si>
    <t>MANOMETRO GLICERINA DIAL 4" (200PSI)(sum+inst)</t>
  </si>
  <si>
    <t>16304</t>
  </si>
  <si>
    <t>MANÓMETRO GLICERINA DIAL4”ACERO-CONEX-VERT.(0-200</t>
  </si>
  <si>
    <t>15877</t>
  </si>
  <si>
    <t>Manometro marca winters, ver descripción - Retiro+sum e inst.</t>
  </si>
  <si>
    <t>13760</t>
  </si>
  <si>
    <t>MANT PUER CORRD TORIL,INCLY GRAS, RECTF GUIAS RESL</t>
  </si>
  <si>
    <t>15547</t>
  </si>
  <si>
    <t>Mant.  preventivo aire acondicionado Mini split</t>
  </si>
  <si>
    <t>15548</t>
  </si>
  <si>
    <t>Mant. preventivo aire acondicionado piso techo</t>
  </si>
  <si>
    <t>15549</t>
  </si>
  <si>
    <t>Mant. preventivo aire acondicionado tipo casset</t>
  </si>
  <si>
    <t>15550</t>
  </si>
  <si>
    <t>Mant. preventivo condensadores Multi V,</t>
  </si>
  <si>
    <t>15457</t>
  </si>
  <si>
    <t>Manten. Equipos (Sum+Inst) Tuber PVCP 11/2 "RDE 21</t>
  </si>
  <si>
    <t>15456</t>
  </si>
  <si>
    <t>Manten. Equipos (Sum+Inst)Tuberia PVCP11/4 "RDE 21</t>
  </si>
  <si>
    <t>15455</t>
  </si>
  <si>
    <t>Manten. Equipos (Sum+Insta) Tuberia PVCP 1"RDE 21</t>
  </si>
  <si>
    <t>15867</t>
  </si>
  <si>
    <t>Manten.Equipos(Desm+Sum+Inst)TuberPVC.P4"(SinAcces</t>
  </si>
  <si>
    <t>15863</t>
  </si>
  <si>
    <t>Manten.Equipos(Desm+Sum+Inst)Tubo11/2"PVCP(sinAcce</t>
  </si>
  <si>
    <t>15864</t>
  </si>
  <si>
    <t>Manten.Equipos(Desm+Sum+Inst)Tubo2"PVCP(SinAcce)</t>
  </si>
  <si>
    <t>15868</t>
  </si>
  <si>
    <t>Manten.Equipos(Desm+Sum+Inst)TuboPVC.P6"(SinAcces)</t>
  </si>
  <si>
    <t>15861</t>
  </si>
  <si>
    <t>Manten.Equipos(Desm+Sum+Inst)TuboPVCP1"(SinAcce)</t>
  </si>
  <si>
    <t>15862</t>
  </si>
  <si>
    <t>Manten.Equipos(Desm+Sum+Inst)TuboPVCP11/4"(SinAcce</t>
  </si>
  <si>
    <t>15866</t>
  </si>
  <si>
    <t>Manten.Equipos(Desm+Sum+Inst)TuboPVCP3"(SinAcces)</t>
  </si>
  <si>
    <t>15865</t>
  </si>
  <si>
    <t>Manten.Equipos(Desm+Sum+Inst)TuboPVCPd=2 1/2"RDE</t>
  </si>
  <si>
    <t>15843</t>
  </si>
  <si>
    <t>Manten.Equipos(Sum+Inst)Tuber PVC.P d=3" RDE- 21</t>
  </si>
  <si>
    <t>15841</t>
  </si>
  <si>
    <t>Manten.Equipos(Sum+Inst)TuberPVC.P d=2" RDE21</t>
  </si>
  <si>
    <t>15842</t>
  </si>
  <si>
    <t>Manten.Equipos(Sum+Inst)TuberPVC.Pd=2 1/2"RDE-21</t>
  </si>
  <si>
    <t>15844</t>
  </si>
  <si>
    <t>Manten.Equipos(Sum+Inst)TuberPVC.Pd=4"RDE- 21</t>
  </si>
  <si>
    <t>15845</t>
  </si>
  <si>
    <t>Manten.Equipos(Sum+Inst)TuberPVC.Pd=6" RDE- 21</t>
  </si>
  <si>
    <t>15629</t>
  </si>
  <si>
    <t>MANTENIM. CAMBIO DE CUERPO DIFUSOR TAPA</t>
  </si>
  <si>
    <t>11409</t>
  </si>
  <si>
    <t>Mantenimiento  Proyector 1000 W Inc Bal,Cond,Arr**</t>
  </si>
  <si>
    <t>15884</t>
  </si>
  <si>
    <t>Mantenimiento .Contactor 100044618 3RT 1025-</t>
  </si>
  <si>
    <t>12480</t>
  </si>
  <si>
    <t>Mantenimiento arcos (porterías) de fútbol **</t>
  </si>
  <si>
    <t>12824</t>
  </si>
  <si>
    <t>Mantenimiento baranda (soldadura, pintura) **</t>
  </si>
  <si>
    <t>16655</t>
  </si>
  <si>
    <t>Mantenimiento cielo raso en madera (Pinturas)</t>
  </si>
  <si>
    <t>10319</t>
  </si>
  <si>
    <t>Mantenimiento corredera superior sede idrd **</t>
  </si>
  <si>
    <t>13565</t>
  </si>
  <si>
    <t>MANTENIMIENTO DE  VIDRIOS</t>
  </si>
  <si>
    <t>20681</t>
  </si>
  <si>
    <t xml:space="preserve">MANTENIMIENTO DE ASCENSORES CON CAPACIDAD DE 750 A 1000 KG, 2 PARADAS POR ASCENSOR (SCHINDLER)    </t>
  </si>
  <si>
    <t>20679</t>
  </si>
  <si>
    <t>MANTENIMIENTO DE ASCENSORES CON CAPACIDAD PARA 675 KG, 4 PARADAS POR ASCENSOR (SCHINDLER)</t>
  </si>
  <si>
    <t>20680</t>
  </si>
  <si>
    <t>MANTENIMIENTO DE ASCENSORES CON CAPACIDAD PARA 675 KG, 6 PARADAS POR ASCENSOR (SCHINDLER)</t>
  </si>
  <si>
    <t>20678</t>
  </si>
  <si>
    <t>MANTENIMIENTO DE ASCENSORES CON CAPACIDAD PARA 675 KG, DE 2 A 3 PARADAS POR ASCENSOR (SCHINDLER)</t>
  </si>
  <si>
    <t>20682</t>
  </si>
  <si>
    <t xml:space="preserve">MANTENIMIENTO DE ASCENSORES CON CAPACIDAD PARA 7 PERSONAS O 1000 KG. POR ASCENSOR (OTIS) </t>
  </si>
  <si>
    <t>010594</t>
  </si>
  <si>
    <t>Mantenimiento de huellas en tierra 2.00x0.80 - Pico del Águila</t>
  </si>
  <si>
    <t>13756</t>
  </si>
  <si>
    <t>MANTENIMIENTO ESTRIBOS DEL RUEDO</t>
  </si>
  <si>
    <t>15111</t>
  </si>
  <si>
    <t>Mantenimiento estruc metal cubierta Altura-Coliseo</t>
  </si>
  <si>
    <t>14533</t>
  </si>
  <si>
    <t>Mantenimiento Estruct. Madera(pelar,inmuniz,pintar</t>
  </si>
  <si>
    <t>13141</t>
  </si>
  <si>
    <t>Mantenimiento General de Lampara ***</t>
  </si>
  <si>
    <t>16205</t>
  </si>
  <si>
    <t>Mantenimiento General Tablero Red Normal(Subestac)</t>
  </si>
  <si>
    <t>12764</t>
  </si>
  <si>
    <t>Mantenimiento Lampara Fluoresc.2x48/2x32/2x96 **</t>
  </si>
  <si>
    <t>12767</t>
  </si>
  <si>
    <t>Mantenimiento Lampara Gradería Estadio***</t>
  </si>
  <si>
    <t>12765</t>
  </si>
  <si>
    <t>Mantenimiento Lampara Reflect. cubierta H=18m. **</t>
  </si>
  <si>
    <t>10320</t>
  </si>
  <si>
    <t>Mantenimiento pañeles divisorios sede idrd **</t>
  </si>
  <si>
    <t>17431</t>
  </si>
  <si>
    <t>Mantenimiento para Arbolado</t>
  </si>
  <si>
    <t>17432</t>
  </si>
  <si>
    <t>Mantenimiento para Jardineria</t>
  </si>
  <si>
    <t>15477</t>
  </si>
  <si>
    <t>Mantenimiento persianas en fachada, incluye materi</t>
  </si>
  <si>
    <t>10408</t>
  </si>
  <si>
    <t>Mantenimiento Piso polvo ladrillo **</t>
  </si>
  <si>
    <t>10409</t>
  </si>
  <si>
    <t>Mantenimiento PisoCarbonilla **</t>
  </si>
  <si>
    <t>15784</t>
  </si>
  <si>
    <t>MANTENIMIENTO PREVENTIVO UPS 160 K (Emerson)</t>
  </si>
  <si>
    <t>13954</t>
  </si>
  <si>
    <t>Mantenimiento silla estadio CON espaldar</t>
  </si>
  <si>
    <t>13955</t>
  </si>
  <si>
    <t>Mantenimiento silla estadio SIN espaldar</t>
  </si>
  <si>
    <t>15460</t>
  </si>
  <si>
    <t>Mantenimiento silleteria auditorio, incluye desmo.</t>
  </si>
  <si>
    <t>15475</t>
  </si>
  <si>
    <t>13169</t>
  </si>
  <si>
    <t>MANTENIMIENTO Y ARREGLO DE MOTOBOMBA 2.5HP.(ACCESO</t>
  </si>
  <si>
    <t>15464</t>
  </si>
  <si>
    <t>Mantenimiento y reparacion estruc.hidraul Balonct.</t>
  </si>
  <si>
    <t>13901</t>
  </si>
  <si>
    <t>MantenimientoMallaEslabon.H=2.0:Pint+platina+templ</t>
  </si>
  <si>
    <t>13264</t>
  </si>
  <si>
    <t>MantenimientoProyector 400 WIncKit y Bomb.Gran alt</t>
  </si>
  <si>
    <t>13275</t>
  </si>
  <si>
    <t>MantenimientoProyector1000W+Kit +BombilloGranAltur</t>
  </si>
  <si>
    <t>13748</t>
  </si>
  <si>
    <t>MANTENIMINETO PUERTAS DOBLE HOJA, ACCESO TENDIDOS</t>
  </si>
  <si>
    <t>15546</t>
  </si>
  <si>
    <t>Mantent. de subestación B3 con transfor. 20 KVA</t>
  </si>
  <si>
    <t>15544</t>
  </si>
  <si>
    <t>Mantent. de subestación B4 con transfor. 30 KVA</t>
  </si>
  <si>
    <t>15545</t>
  </si>
  <si>
    <t>Mantent. de subestación B4 con transfor. 50 KVA</t>
  </si>
  <si>
    <t>15543</t>
  </si>
  <si>
    <t>Mantent. de subestación B5 con transfor. 20 KVA</t>
  </si>
  <si>
    <t>13759</t>
  </si>
  <si>
    <t>MANTN PUERTAS, CORRALES Y RUEDO, INCLY GRASA HERRJ</t>
  </si>
  <si>
    <t>13232</t>
  </si>
  <si>
    <t>MANTO EDIL CON FOIL DE ALUMINIO**</t>
  </si>
  <si>
    <t>12278</t>
  </si>
  <si>
    <t>Manto Impermeab. morter plas AL-80**</t>
  </si>
  <si>
    <t>12649</t>
  </si>
  <si>
    <t>MANTOEDILFOIL DE ALUMINIO S/VIGA CANAL CONC.D=1m</t>
  </si>
  <si>
    <t>12663</t>
  </si>
  <si>
    <t>MANTOEDILFOIL DE ALUMINIO+PINT. BITUM.PLACACUBIERT</t>
  </si>
  <si>
    <t>10124</t>
  </si>
  <si>
    <t>Maquillaje superf concreto **</t>
  </si>
  <si>
    <t>17440</t>
  </si>
  <si>
    <t>Marcación de espacios en lámina galvanizada de 2mm</t>
  </si>
  <si>
    <t>18178</t>
  </si>
  <si>
    <t>17441</t>
  </si>
  <si>
    <t>Marcación de punto de información en lámina galvan</t>
  </si>
  <si>
    <t>18179</t>
  </si>
  <si>
    <t>17445</t>
  </si>
  <si>
    <t>Marcación urbana del nombre del parque en letras e</t>
  </si>
  <si>
    <t>18181</t>
  </si>
  <si>
    <t>Marcacion urbana nombre parque en letras lamina HR</t>
  </si>
  <si>
    <t>13046</t>
  </si>
  <si>
    <t>Marco en lámina cal. 18 des. 32cm **</t>
  </si>
  <si>
    <t>16035</t>
  </si>
  <si>
    <t>MARCO PARA  SEÑAL IDG-S (UMINISTRO + INSTALACIÓN)</t>
  </si>
  <si>
    <t>16036</t>
  </si>
  <si>
    <t>MARCO PARA  SEÑAL IDG-S(Desmonte+Suministro+Instal)</t>
  </si>
  <si>
    <t>16033</t>
  </si>
  <si>
    <t>MARCO PARA  SEÑAL SC (UMINISTRO + INSTALACIÓN)</t>
  </si>
  <si>
    <t>16034</t>
  </si>
  <si>
    <t>MARCO PARA  SEÑAL SC(Desmonte+Suministro+Instalac)</t>
  </si>
  <si>
    <t>14548</t>
  </si>
  <si>
    <t>MARCO PUERTA .60x2.05 Des .25 Cal.18</t>
  </si>
  <si>
    <t>14547</t>
  </si>
  <si>
    <t>MARCO PUERTA .70x2.05 Des .25 Cal.18</t>
  </si>
  <si>
    <t>00599</t>
  </si>
  <si>
    <t>MARCO PUERTA .90x2.05 Des .20</t>
  </si>
  <si>
    <t>00600</t>
  </si>
  <si>
    <t>MARCO PUERTA .90x2.05 Des .25 Cal.18</t>
  </si>
  <si>
    <t>00601</t>
  </si>
  <si>
    <t>MARCO PUERTA .90x2.05 Des .33</t>
  </si>
  <si>
    <t>00602</t>
  </si>
  <si>
    <t>MARCO PUERTA .90x2.05 Des .40</t>
  </si>
  <si>
    <t>00603</t>
  </si>
  <si>
    <t>MARCO PUERTA .90x2.05 Des .50</t>
  </si>
  <si>
    <t>14549</t>
  </si>
  <si>
    <t>MARCO PUERTA 1.00x2.05 Des .25 Cal.18</t>
  </si>
  <si>
    <t>00604</t>
  </si>
  <si>
    <t>MARCO PUERTA LAMINA .80</t>
  </si>
  <si>
    <t>00605</t>
  </si>
  <si>
    <t>MARCO Y CONTRAM. CAJA DE INSPECC.</t>
  </si>
  <si>
    <t>13717</t>
  </si>
  <si>
    <t>Marco y contram.Ang.2x1/8"+tapa en lám. alfaj 1/8"</t>
  </si>
  <si>
    <t>20802</t>
  </si>
  <si>
    <t>MARCO+TAPA (ANG+PLAT+ACERO+CONC.3.000) CAJA 60X60CM (sum + inst)</t>
  </si>
  <si>
    <t>15174</t>
  </si>
  <si>
    <t>MarcoRefuerzFachadMamp(escarif+top122+dur30+plati</t>
  </si>
  <si>
    <t>10975</t>
  </si>
  <si>
    <t>MarcoyPuerta Lamina tabler + pint cal18cold rolled</t>
  </si>
  <si>
    <t>00374</t>
  </si>
  <si>
    <t>MARMOL BOTTICCINO CLASICO</t>
  </si>
  <si>
    <t>00337</t>
  </si>
  <si>
    <t>MARMOL BOTTICINO BEIGE PISO                  GRAN&amp;</t>
  </si>
  <si>
    <t>00308</t>
  </si>
  <si>
    <t>MARMOL CAFE PINTO</t>
  </si>
  <si>
    <t>00304</t>
  </si>
  <si>
    <t>MARMOL ITALIANO BOTTICINO CLASICO CUADREADO</t>
  </si>
  <si>
    <t>13428</t>
  </si>
  <si>
    <t>MARMOL NACIONAL 12X6X3 SAN GIL **</t>
  </si>
  <si>
    <t>13424</t>
  </si>
  <si>
    <t>MARMOL NACIONAL ROYAL **</t>
  </si>
  <si>
    <t>00376</t>
  </si>
  <si>
    <t>MARMOL NEGRO CARACOL (PLACAS)            GRAN&amp;MARM</t>
  </si>
  <si>
    <t>00305</t>
  </si>
  <si>
    <t>MARMOL NEGRO SanGil 30x15 ALFA</t>
  </si>
  <si>
    <t>00375</t>
  </si>
  <si>
    <t>MARMOL NEGRO SAnGIL 30x15 ALFA</t>
  </si>
  <si>
    <t>13444</t>
  </si>
  <si>
    <t>MARMOL ROYAL DORADO (O BRONCE) 10mm ANTICADO **</t>
  </si>
  <si>
    <t>13443</t>
  </si>
  <si>
    <t>MARMOL ROYAL DORADO (O BRONCE) 10mm PULIDO **</t>
  </si>
  <si>
    <t>13435</t>
  </si>
  <si>
    <t>MARMOL ROYAL VERDE ANTICADO(JP-15X2) **</t>
  </si>
  <si>
    <t>13815</t>
  </si>
  <si>
    <t>MARMOL ROYAL VERDE ANTICADO(JP-30X1) **</t>
  </si>
  <si>
    <t>13433</t>
  </si>
  <si>
    <t>MARMOL ROYAL VERDE PULIDO, BRILLA Y SELLAD.JP-15X2</t>
  </si>
  <si>
    <t>13816</t>
  </si>
  <si>
    <t>MARMOL ROYAL VERDE PULIDO, BRILLA Y SELLAD.JP-30X1</t>
  </si>
  <si>
    <t>00307</t>
  </si>
  <si>
    <t>MARMOL TRAV PERUANO 305x305</t>
  </si>
  <si>
    <t>00306</t>
  </si>
  <si>
    <t>MARMOL TRAVERT.VILLA DE LEIVA A MEDIDA GRAN &amp; MARM</t>
  </si>
  <si>
    <t>00640</t>
  </si>
  <si>
    <t>MARMOLINA SOBRE PAÑETE</t>
  </si>
  <si>
    <t>13155</t>
  </si>
  <si>
    <t>MARQUESINA ANGULO+PLATINA+VIDRIO LAMIN.TRANS. PEAT</t>
  </si>
  <si>
    <t>13227</t>
  </si>
  <si>
    <t>MARQUESINA DE CUBIERTA PERFIL U+POLICARBONATO</t>
  </si>
  <si>
    <t>00606</t>
  </si>
  <si>
    <t>MARQUESINAS LAMINA</t>
  </si>
  <si>
    <t>12822</t>
  </si>
  <si>
    <t>MARQUESINAS LAMINA POLICARBONATO ALVEOLAR</t>
  </si>
  <si>
    <t>18908</t>
  </si>
  <si>
    <t>MARQUILLADO Y CERTIFICACION DE PUNTOS DE VOZ Y DAT</t>
  </si>
  <si>
    <t>16604</t>
  </si>
  <si>
    <t>Martillo para Banca de Abdominales(Sum+InstTransp)</t>
  </si>
  <si>
    <t>11789</t>
  </si>
  <si>
    <t>MATERA EN CONCRETO+ REFUERZO **</t>
  </si>
  <si>
    <t>00249</t>
  </si>
  <si>
    <t>MEDALLONES EN YESO</t>
  </si>
  <si>
    <t>14733</t>
  </si>
  <si>
    <t>MEDIA ALFARDA L=2,5 M  (SUM + INST)</t>
  </si>
  <si>
    <t>14889</t>
  </si>
  <si>
    <t>MEDIA ALFARDA L=2,5 M(DESM+SUM+INST)</t>
  </si>
  <si>
    <t>15383</t>
  </si>
  <si>
    <t>MEDIA ALFARDA L=2.5m(DES.+SUM+INST)</t>
  </si>
  <si>
    <t>010540</t>
  </si>
  <si>
    <t xml:space="preserve">MEDIA CAÑA EN CONCRETO CON ACABADO EN PINTURA SINTETICA </t>
  </si>
  <si>
    <t>12635</t>
  </si>
  <si>
    <t>MEDIA CAÑA EN GRANITO PULIDO D=27CM</t>
  </si>
  <si>
    <t>14417</t>
  </si>
  <si>
    <t>MEDIA CAÑA EN MORTERO 1:4 e=0.05M;H=0.10M</t>
  </si>
  <si>
    <t>18758</t>
  </si>
  <si>
    <t>Media caña en mortero 10 cm  acabado pintura epoxi</t>
  </si>
  <si>
    <t>18753</t>
  </si>
  <si>
    <t>Media caña en mortero 10 cm  acabado vinilo liston</t>
  </si>
  <si>
    <t>18755</t>
  </si>
  <si>
    <t>Media caña en mortero 10 cmAcavadoViniloVerdeLimon</t>
  </si>
  <si>
    <t>18757</t>
  </si>
  <si>
    <t>Media caña en mortero 10 cmSPIRIT-CLARO</t>
  </si>
  <si>
    <t>14984</t>
  </si>
  <si>
    <t>Mediacaña en granito perlato 1 1/2 pulido</t>
  </si>
  <si>
    <t>11502</t>
  </si>
  <si>
    <t>Mediacaña en mortero 1:4 h=0.10 arena de Peña**</t>
  </si>
  <si>
    <t>10646</t>
  </si>
  <si>
    <t>Mediacaña en mortero imperm 1:3 h=0.10 **</t>
  </si>
  <si>
    <t>11191</t>
  </si>
  <si>
    <t>Mediacaña en mortero reparac h=0.05 m **</t>
  </si>
  <si>
    <t>11190</t>
  </si>
  <si>
    <t>Mediacaña en mortero reparac h=0.10 **</t>
  </si>
  <si>
    <t>10504</t>
  </si>
  <si>
    <t>Mediacaña granito fundido in situ h=0.10 **</t>
  </si>
  <si>
    <t>11682</t>
  </si>
  <si>
    <t>MEDIACAÑA GRANITO PREFAB. (Sum. e inst.)</t>
  </si>
  <si>
    <t>11141</t>
  </si>
  <si>
    <t>Mediacaña Gravilla lavada fundida in situ h=0.10 *</t>
  </si>
  <si>
    <t>12279</t>
  </si>
  <si>
    <t>Mediacaña mortero Imperm.Arena Pozo**</t>
  </si>
  <si>
    <t>18759</t>
  </si>
  <si>
    <t>MediaCaña- mortero10cmAcavadoViniloCipresMarbGris</t>
  </si>
  <si>
    <t>15007</t>
  </si>
  <si>
    <t>Medición Sist. Tierra Apantalllamiento y Malla tie</t>
  </si>
  <si>
    <t>18846</t>
  </si>
  <si>
    <t>MEDIDOR AGUA 1"</t>
  </si>
  <si>
    <t>11104</t>
  </si>
  <si>
    <t>Medidor agua 1"   **</t>
  </si>
  <si>
    <t>18850</t>
  </si>
  <si>
    <t>MEDIDOR AGUA 1/2"</t>
  </si>
  <si>
    <t>11103</t>
  </si>
  <si>
    <t>Medidor agua 3/4 "+Válvula Antifraude   **</t>
  </si>
  <si>
    <t>18849</t>
  </si>
  <si>
    <t>MEDIDOR AGUA 3/4"</t>
  </si>
  <si>
    <t>14532</t>
  </si>
  <si>
    <t>MEDIDOR DE ENERGIA+CAJA+TOTALIZADOR  (SUM+INSTAL.)</t>
  </si>
  <si>
    <t>16750</t>
  </si>
  <si>
    <t>Medidor Electronico (3x220/380V)-Calse -1</t>
  </si>
  <si>
    <t>16749</t>
  </si>
  <si>
    <t>Medidor Electronico 10-100 Amp-Calse -1</t>
  </si>
  <si>
    <t>03929</t>
  </si>
  <si>
    <t>MEDIDOR GAS 2.5</t>
  </si>
  <si>
    <t>18844</t>
  </si>
  <si>
    <t>MEDIDOR TOTALIZADOR 2</t>
  </si>
  <si>
    <t>10891</t>
  </si>
  <si>
    <t>MEDIDORES AGUA  2"</t>
  </si>
  <si>
    <t>11696</t>
  </si>
  <si>
    <t>Mejoramiento con cal suelo expansivo Tingua**</t>
  </si>
  <si>
    <t>16641</t>
  </si>
  <si>
    <t>Mejoramiento Suelo Con Demolic. de Concreto</t>
  </si>
  <si>
    <t>11805</t>
  </si>
  <si>
    <t>MejoramientoTerreno ExistenteBarreno2.0mØ2"+cal1.8</t>
  </si>
  <si>
    <t>15875</t>
  </si>
  <si>
    <t xml:space="preserve">Membrana Butyl - Retiro+suministro e instalacion </t>
  </si>
  <si>
    <t>16867</t>
  </si>
  <si>
    <t>MENSULA CARCAMO PISCINAS Long 4000 Psi F'C 28 MPA</t>
  </si>
  <si>
    <t>16868</t>
  </si>
  <si>
    <t>MENSULA CARCAMO PISCINAS Transv4000 Psi F'C 28 MPA</t>
  </si>
  <si>
    <t>16988</t>
  </si>
  <si>
    <t>MENSULA CONCRE VISTO .2x.3x.5 -F'C 35 MPA 5000 Psi</t>
  </si>
  <si>
    <t>14477</t>
  </si>
  <si>
    <t>MENSULAS Y RIOSTRAS EN CONCRETO de 3000psi</t>
  </si>
  <si>
    <t>16682</t>
  </si>
  <si>
    <t>MESA DE AJEDREZ (Sumin +transp)</t>
  </si>
  <si>
    <t>15796</t>
  </si>
  <si>
    <t>Mesa de ajedrez con dos sillas en fibra de vidrio</t>
  </si>
  <si>
    <t>15838</t>
  </si>
  <si>
    <t>MESA DE AJEDREZ EN CONCRETO - Tabora -Construccion</t>
  </si>
  <si>
    <t>15823</t>
  </si>
  <si>
    <t>MESA DE AJEDREZ EN POLIESTER REFORZ. (Sumin+Insta)</t>
  </si>
  <si>
    <t>13180</t>
  </si>
  <si>
    <t>Mesa de centro en fórmica **</t>
  </si>
  <si>
    <t>15795</t>
  </si>
  <si>
    <t>Mesa de ping pong en fibra de vidrio de 2.74X1.52m</t>
  </si>
  <si>
    <t>15825</t>
  </si>
  <si>
    <t>MESA DE PING-PONG EN POLIESTER REFORZ. (Sumin+Ins</t>
  </si>
  <si>
    <t>18553</t>
  </si>
  <si>
    <t>Mesa deTrabajo M-701(100x69x87cm</t>
  </si>
  <si>
    <t>18555</t>
  </si>
  <si>
    <t>Mesa deTrabajo M-704(200x69x87cm)</t>
  </si>
  <si>
    <t>18551</t>
  </si>
  <si>
    <t>Mesa deTrabajoEsquinDobleSalpicad M-702(69x69x87cm</t>
  </si>
  <si>
    <t>14041</t>
  </si>
  <si>
    <t>MESA EN CONCRETO PARA PARQUE + DADO CONC.3000PSI</t>
  </si>
  <si>
    <t>12596</t>
  </si>
  <si>
    <t>MESA PARA SALA DE REUNIÓN1.80XA 0.90Tablex</t>
  </si>
  <si>
    <t>14302</t>
  </si>
  <si>
    <t>Mesa Plástica (suministro)</t>
  </si>
  <si>
    <t>18160</t>
  </si>
  <si>
    <t>Meson atencion concreto 21 MPA a:0.58 m E:0.15</t>
  </si>
  <si>
    <t>10493</t>
  </si>
  <si>
    <t>Meson concreto + mamposter apoyo **</t>
  </si>
  <si>
    <t>17434</t>
  </si>
  <si>
    <t>MESON DE LAVAMANOS ADULTOS - A: 0.60 M. DE QUASAR</t>
  </si>
  <si>
    <t>17430</t>
  </si>
  <si>
    <t>MESON DE LAVAMANOS NIÑOS - A: 0.50 M. DE QUASAR O</t>
  </si>
  <si>
    <t>10120</t>
  </si>
  <si>
    <t>MESON DE LAVAPINCELES - A: 0.50 M. DE QUASAR O EQU</t>
  </si>
  <si>
    <t>17435</t>
  </si>
  <si>
    <t>MESON DE LAVAPINCELES - A: 0.60 M. DE QUASAR O EQU</t>
  </si>
  <si>
    <t>11790</t>
  </si>
  <si>
    <t>MESON EN CONCRETO h=1.0m e=0.10m+Granito pulido</t>
  </si>
  <si>
    <t>12656</t>
  </si>
  <si>
    <t>MESON EN CONCRETO REFORZ.a=0.60M e=0.10M</t>
  </si>
  <si>
    <t>14905</t>
  </si>
  <si>
    <t>MESON EN CONCRETO SIN REFUERZ.a=0.65M e=0.10M+MURO</t>
  </si>
  <si>
    <t>10942</t>
  </si>
  <si>
    <t>Meson en granito natural  a= 55 cm***</t>
  </si>
  <si>
    <t>12284</t>
  </si>
  <si>
    <t>Mesón en marmol negro san gil **</t>
  </si>
  <si>
    <t>14558</t>
  </si>
  <si>
    <t>Mesón Granito Negro San Gabriel a=0.60 Col Gim Sur</t>
  </si>
  <si>
    <t>14766</t>
  </si>
  <si>
    <t>Mesón GranitoNeg. SanGabriel +frontal a=0,30+sopor</t>
  </si>
  <si>
    <t>13160</t>
  </si>
  <si>
    <t>MESON NEGRO GRANITO NEGRO SAN GABRIEL **</t>
  </si>
  <si>
    <t>18159</t>
  </si>
  <si>
    <t>MesonAtenciónConcretoA=0.8m</t>
  </si>
  <si>
    <t>00149</t>
  </si>
  <si>
    <t>MESONES EN CONCRETO SIN MACHON</t>
  </si>
  <si>
    <t>14000</t>
  </si>
  <si>
    <t>MEZCLA CENIZA+RECEBO+CEMENTO 3%+EQUIPO</t>
  </si>
  <si>
    <t>17406</t>
  </si>
  <si>
    <t>MEZCLADOR PARA DUCHAS INSTITUCIONAL EN CAMERINOS R</t>
  </si>
  <si>
    <t>18469</t>
  </si>
  <si>
    <t>Mezclador Peavy PV6-BT</t>
  </si>
  <si>
    <t>20910</t>
  </si>
  <si>
    <t xml:space="preserve">Microsensor monitoreo de material particulado, con WIFI FIJO    </t>
  </si>
  <si>
    <t>20911</t>
  </si>
  <si>
    <t xml:space="preserve">Microsensor monitoreo de material particulado, con wifi móvil    </t>
  </si>
  <si>
    <t>17060</t>
  </si>
  <si>
    <t>Minibreaker de 3x50A Icc 10KA, 440V. Incluye caja</t>
  </si>
  <si>
    <t>12446</t>
  </si>
  <si>
    <t>Minicargador  tipo bobcat + ayudante **</t>
  </si>
  <si>
    <t>15413</t>
  </si>
  <si>
    <t>MIRADOR PANTALLAS CONCRETO+VIGAS+PERF+LÁMINA</t>
  </si>
  <si>
    <t>16235</t>
  </si>
  <si>
    <t>MóaduloPers.Discapac.Multifunc.IDRD+Deck+Est.Acero</t>
  </si>
  <si>
    <t>14632</t>
  </si>
  <si>
    <t>MODULO 3A (SUM + INST)</t>
  </si>
  <si>
    <t>14799</t>
  </si>
  <si>
    <t>MODULO 3A(DESM+SUM+INST)</t>
  </si>
  <si>
    <t>16114</t>
  </si>
  <si>
    <t>Modulo Abdomen Aéreo y Paralela-Gim Aire(Instalac)</t>
  </si>
  <si>
    <t>09046</t>
  </si>
  <si>
    <t>MODULO ACRILICO + RIEL+ ESTR. Fontanar**</t>
  </si>
  <si>
    <t>11797</t>
  </si>
  <si>
    <t>MODULO ACRILICO PARA LABERINTO+RIEL+ESTRUCT.**</t>
  </si>
  <si>
    <t>20699</t>
  </si>
  <si>
    <t>Módulo administración</t>
  </si>
  <si>
    <t>19225</t>
  </si>
  <si>
    <t>Modulo aislador de fallas sist incend CDRC Cometas</t>
  </si>
  <si>
    <t>15802</t>
  </si>
  <si>
    <t>Modulo Balancin Cintura (DobSwing-Surf) (Inst)</t>
  </si>
  <si>
    <t>14771</t>
  </si>
  <si>
    <t>MODULO BALANCÍN CINTURA (PENDULO) SUM+INST</t>
  </si>
  <si>
    <t>16066</t>
  </si>
  <si>
    <t>Modulo BancaAbd.CronchGimn.aire libre(Sumi+Instal)</t>
  </si>
  <si>
    <t>16104</t>
  </si>
  <si>
    <t>Modulo BancaAbd.CronchGimnasio.aire libre(Instal)</t>
  </si>
  <si>
    <t>15220</t>
  </si>
  <si>
    <t>Modulo Banco Abdominal Libre</t>
  </si>
  <si>
    <t>16113</t>
  </si>
  <si>
    <t>Modulo Barra Fijas Dominadas100 lbs-Gim(Instalac)</t>
  </si>
  <si>
    <t>15210</t>
  </si>
  <si>
    <t>Modulo Barras Paralalelas</t>
  </si>
  <si>
    <t>14773</t>
  </si>
  <si>
    <t>MODULO BARRAS PARALELAS  (SUM + INST)</t>
  </si>
  <si>
    <t>15821</t>
  </si>
  <si>
    <t>MODULO BARRAS PARALELAS S (SUMIN+INSTAL)</t>
  </si>
  <si>
    <t>16565</t>
  </si>
  <si>
    <t>Modulo Bicicleta Estática-Carga Disposit. Moviles</t>
  </si>
  <si>
    <t>16106</t>
  </si>
  <si>
    <t>Modulo Bicicleta Recumbent Gim. Aire(Instalción)</t>
  </si>
  <si>
    <t>16068</t>
  </si>
  <si>
    <t>Modulo Bicicleta Recumbent Gim. Aire(Sumin+Inst)</t>
  </si>
  <si>
    <t>16564</t>
  </si>
  <si>
    <t>Modulo Bicicleta Recumbent-Carga Disposit. Moviles</t>
  </si>
  <si>
    <t>16680</t>
  </si>
  <si>
    <t>Modulo Caballo (Pectoral sentado o Biopectorales)</t>
  </si>
  <si>
    <t>15801</t>
  </si>
  <si>
    <t>Modulo Caballo Bicicleta Estatica (Inst)</t>
  </si>
  <si>
    <t>15209</t>
  </si>
  <si>
    <t>Modulo Caballo Bicicleta Estatica (sum)</t>
  </si>
  <si>
    <t>15814</t>
  </si>
  <si>
    <t>MODULO CABALLO BICICLETA ESTATICA (Suminis+Insta)</t>
  </si>
  <si>
    <t>16065</t>
  </si>
  <si>
    <t>Modulo Calentador pierna Sissy al aire(Sumin+Inst)</t>
  </si>
  <si>
    <t>16103</t>
  </si>
  <si>
    <t>Modulo Calentador pierna Sissy Gimnasio aire(Inst)</t>
  </si>
  <si>
    <t>15818</t>
  </si>
  <si>
    <t>MODULO CAMINADOR AEREO  (Suminis.+Instal))</t>
  </si>
  <si>
    <t>10611</t>
  </si>
  <si>
    <t>Modulo Civico "Cubierta" sin imagen **</t>
  </si>
  <si>
    <t>10612</t>
  </si>
  <si>
    <t>Modulo Civico "meson" sin imagen **</t>
  </si>
  <si>
    <t>10610</t>
  </si>
  <si>
    <t>Modulo Civico "Panel publicitario" sin imagen **</t>
  </si>
  <si>
    <t>10609</t>
  </si>
  <si>
    <t>Modulo Civico "Panel trasero" sin imagen **</t>
  </si>
  <si>
    <t>11304</t>
  </si>
  <si>
    <t>Modulo Complemento para Baranda M-80(0,80x0,85m)**</t>
  </si>
  <si>
    <t>17727</t>
  </si>
  <si>
    <t>Modulo control audio evacuacion GSA-CR (SUMI INST)</t>
  </si>
  <si>
    <t>17724</t>
  </si>
  <si>
    <t>Modulo control de acceso GSA-CR (SUMI INST)</t>
  </si>
  <si>
    <t>18970</t>
  </si>
  <si>
    <t>Modulo control detección de incendios CDRC Cometas</t>
  </si>
  <si>
    <t>20660</t>
  </si>
  <si>
    <t>Módulo cronómetro didáctico (suministro+instalacion)</t>
  </si>
  <si>
    <t>17764</t>
  </si>
  <si>
    <t>Modulo de comunicaciones IP y 4G (SUMI INST)</t>
  </si>
  <si>
    <t>18464</t>
  </si>
  <si>
    <t>MODULO DE CONTROL</t>
  </si>
  <si>
    <t>15709</t>
  </si>
  <si>
    <t>MODULO DE MADRA ACUSADO (suministro+instalacion)</t>
  </si>
  <si>
    <t>17708</t>
  </si>
  <si>
    <t>Módulo direccionable 2 lazos UL (SUMI INST)</t>
  </si>
  <si>
    <t>15820</t>
  </si>
  <si>
    <t>15813</t>
  </si>
  <si>
    <t>MODULO ELIPTICA     (Suminis+Insta)</t>
  </si>
  <si>
    <t>16109</t>
  </si>
  <si>
    <t>Modulo Escalador  Gimn. al aire libre(Instalación)</t>
  </si>
  <si>
    <t>16071</t>
  </si>
  <si>
    <t>Modulo Escalador  Gimn. al aire libre(Sum+Inst)</t>
  </si>
  <si>
    <t>15218</t>
  </si>
  <si>
    <t>Modulo Espalda Brazos Altos</t>
  </si>
  <si>
    <t>15816</t>
  </si>
  <si>
    <t>15215</t>
  </si>
  <si>
    <t>Modulo Espalda-Doble Pect-Doble</t>
  </si>
  <si>
    <t>15918</t>
  </si>
  <si>
    <t>Modulo FlexionesTriceps Senc.Gim-Aire Libre(2dados</t>
  </si>
  <si>
    <t>14775</t>
  </si>
  <si>
    <t>MODULO GIRO DE CADERA, TWISTER  (SUM + INSTAL)</t>
  </si>
  <si>
    <t>16102</t>
  </si>
  <si>
    <t>Modulo Jinete - Gimnasio al aire libre(Instalación</t>
  </si>
  <si>
    <t>16064</t>
  </si>
  <si>
    <t>Modulo Jinete - Gimnasio al aire libre(Sumin+Inst)</t>
  </si>
  <si>
    <t>16679</t>
  </si>
  <si>
    <t>MÓDULO JOTA (Estiramiento de pierna)</t>
  </si>
  <si>
    <t>14620</t>
  </si>
  <si>
    <t>MODULO M - 3 (SUM + INST)</t>
  </si>
  <si>
    <t>14619</t>
  </si>
  <si>
    <t>MODULO M - 5 COLUMPIO (SUM + INST)</t>
  </si>
  <si>
    <t>14788</t>
  </si>
  <si>
    <t>MODULO M-3(DESM+SUM+INST)</t>
  </si>
  <si>
    <t>14787</t>
  </si>
  <si>
    <t>MODULO M-5 COLUMPIO(DESM+SUM+INST)</t>
  </si>
  <si>
    <t>15708</t>
  </si>
  <si>
    <t>MODULO MADERA ESTRADO (suministro+instalacion)</t>
  </si>
  <si>
    <t>15713</t>
  </si>
  <si>
    <t>15707</t>
  </si>
  <si>
    <t>MODULO MADERA JUEZ (Secret,Testigo)SUMIN+INSTA</t>
  </si>
  <si>
    <t>15214</t>
  </si>
  <si>
    <t>Modulo Masajeador de Espalda</t>
  </si>
  <si>
    <t>18463</t>
  </si>
  <si>
    <t>MODULO MONITOR</t>
  </si>
  <si>
    <t>19245</t>
  </si>
  <si>
    <t>Módulo MonitorSistema Detección de IncendiosCOMETA</t>
  </si>
  <si>
    <t>15211</t>
  </si>
  <si>
    <t>Modulo movimiento de Cadera</t>
  </si>
  <si>
    <t>16108</t>
  </si>
  <si>
    <t>Modulo Multifuncional A-4 Gim aire libre(Instalac)</t>
  </si>
  <si>
    <t>16070</t>
  </si>
  <si>
    <t>15525</t>
  </si>
  <si>
    <t>16105</t>
  </si>
  <si>
    <t>Modulo Remo  Gimnasio al aire libre(Instalación)</t>
  </si>
  <si>
    <t>16067</t>
  </si>
  <si>
    <t>Modulo Remo  Gimnasio al aire libre(Sumi+Instal)</t>
  </si>
  <si>
    <t>15213</t>
  </si>
  <si>
    <t>Modulo ruedad de brazo</t>
  </si>
  <si>
    <t>16107</t>
  </si>
  <si>
    <t>Modulo Sky - Gimnasio Aire libre(Instalación)</t>
  </si>
  <si>
    <t>16069</t>
  </si>
  <si>
    <t>Modulo Sky - Gimnasio Aire libre(Sumin+Inst)</t>
  </si>
  <si>
    <t>16111</t>
  </si>
  <si>
    <t>Modulo T Pecho100 lbs Gimn aire libre(Instalación)</t>
  </si>
  <si>
    <t>16112</t>
  </si>
  <si>
    <t>Modulo T Sentadilla100 lbsGimn aire libre(Instalac</t>
  </si>
  <si>
    <t>14776</t>
  </si>
  <si>
    <t>15685</t>
  </si>
  <si>
    <t>Modulo tomacorrientes varios+acometida+caja met+ac</t>
  </si>
  <si>
    <t>16681</t>
  </si>
  <si>
    <t>Modulo Tubo o Baul</t>
  </si>
  <si>
    <t>16076</t>
  </si>
  <si>
    <t>ModuloAbdomAéreo yParalel-GimAire(Incluido en F-7)</t>
  </si>
  <si>
    <t>16075</t>
  </si>
  <si>
    <t>ModuloBarraFijasDominada100 lbs-Gim(Incluido enM-7</t>
  </si>
  <si>
    <t>16110</t>
  </si>
  <si>
    <t>ModuloFlexionesTricepsSencGimn.aire libre(Instalac</t>
  </si>
  <si>
    <t>16072</t>
  </si>
  <si>
    <t>ModuloFlexionesTricepsSencGimn.aire libre(Sum+Inst</t>
  </si>
  <si>
    <t>17705</t>
  </si>
  <si>
    <t>ModuloMaderaPiscinasM10(0.40x0.33)S/Descripc</t>
  </si>
  <si>
    <t>16568</t>
  </si>
  <si>
    <t>MóduloMultifuncional-DiscapReducida(4)Us-SillaRued</t>
  </si>
  <si>
    <t>16239</t>
  </si>
  <si>
    <t>MóduloPers.Discapc.Multif.IDRD(7x7)+PisoDeck Plast</t>
  </si>
  <si>
    <t>15216</t>
  </si>
  <si>
    <t>ModuloPiernas Prensa Horizontal-Flexion (Sum)</t>
  </si>
  <si>
    <t>17809</t>
  </si>
  <si>
    <t>MódulosMaderaPiscinas-M-10(0.40x0.33m)S/Esp</t>
  </si>
  <si>
    <t>16073</t>
  </si>
  <si>
    <t>ModuloTPecho100 lbs Gimn aire libre(Incuidoen M-7)</t>
  </si>
  <si>
    <t>16074</t>
  </si>
  <si>
    <t>ModuloTSentadilla100 lbsGimnaire libre(usadoenM-7)</t>
  </si>
  <si>
    <t>18490</t>
  </si>
  <si>
    <t>MOLINETE SENCILLO ABATIBLE</t>
  </si>
  <si>
    <t>18516</t>
  </si>
  <si>
    <t>MONITOR 42"</t>
  </si>
  <si>
    <t>18987</t>
  </si>
  <si>
    <t>Monitor HDMI 22" CDRC Cometas</t>
  </si>
  <si>
    <t>17760</t>
  </si>
  <si>
    <t>Monitor Industrial LED 43" (SUMI INST)</t>
  </si>
  <si>
    <t>18916</t>
  </si>
  <si>
    <t>MONITOR O TV DE 43",  RANGO DE VOLTAJE DE ENTRADA</t>
  </si>
  <si>
    <t>00883</t>
  </si>
  <si>
    <t>MONOACUSTICO 1"         FGLAS</t>
  </si>
  <si>
    <t>17875</t>
  </si>
  <si>
    <t>MONTAJE BOMBAS EYECTORAS CON H = 6.26M Y Q=3.0 L/S</t>
  </si>
  <si>
    <t>17880</t>
  </si>
  <si>
    <t>MONTAJE CAJA PARA VÁLVULAS - NO INCLUYE TAPA REGIS</t>
  </si>
  <si>
    <t>16269</t>
  </si>
  <si>
    <t>MONTAJE DE BOMBA CONTRA INCENDIO</t>
  </si>
  <si>
    <t>16270</t>
  </si>
  <si>
    <t>MONTAJE DE BOMBA JOCKEY</t>
  </si>
  <si>
    <t>010589</t>
  </si>
  <si>
    <t>Montaje de parrilla par iluminación y conexión luminarias en TORRES de iluminación ESTADIO EL CAMPIN</t>
  </si>
  <si>
    <t>17866</t>
  </si>
  <si>
    <t>MONTAJE DE SANITARIO DE FLUXÓMETRO</t>
  </si>
  <si>
    <t>17873</t>
  </si>
  <si>
    <t>MONTAJE EQUIPO DE PRESIÓN 2 BOMBAS 10 HP C/U@220V</t>
  </si>
  <si>
    <t>13790</t>
  </si>
  <si>
    <t>Montaje estruc metal Cubierta para coliseos*</t>
  </si>
  <si>
    <t>12639</t>
  </si>
  <si>
    <t>MONTAJE LAMPARA EXIST. 2T 2X48" .</t>
  </si>
  <si>
    <t>16823</t>
  </si>
  <si>
    <t>Montaje luminaria altura igual menor 3M (SIN SUMI)</t>
  </si>
  <si>
    <t>16822</t>
  </si>
  <si>
    <t>Montaje luminarias altura mayor 3M (SIN SUMI)</t>
  </si>
  <si>
    <t>17879</t>
  </si>
  <si>
    <t>MONTAJE MEDIDORES AGUA FRIA (M.O. MONTAJE)</t>
  </si>
  <si>
    <t>16208</t>
  </si>
  <si>
    <t>Montaje y conexión Interruptor Bipolar 120 V-16 Am</t>
  </si>
  <si>
    <t>17877</t>
  </si>
  <si>
    <t>MONTAJE Y SUMINISTRO CAJILLA 2 MED. AGUA FRIA</t>
  </si>
  <si>
    <t>17878</t>
  </si>
  <si>
    <t>MONTAJE Y SUMINISTRO CAJILLA 4 MEDIDOR AGUA FRIA 1</t>
  </si>
  <si>
    <t>12218</t>
  </si>
  <si>
    <t>Montaplatos 750 mmX750 mmX900 mm POZORECOR 20M 3PA</t>
  </si>
  <si>
    <t>10961</t>
  </si>
  <si>
    <t>Monticulo empradizado, recebo y tierra negra</t>
  </si>
  <si>
    <t>12448</t>
  </si>
  <si>
    <t>Montoniveladora tipo CAT 12H operario+ayudante **</t>
  </si>
  <si>
    <t>11317</t>
  </si>
  <si>
    <t>Monumento en Concreto  3500 psi (Villa Mayor)**</t>
  </si>
  <si>
    <t>00270</t>
  </si>
  <si>
    <t>MORTERO 1 : 4 ARENA PE¥A  (LT)</t>
  </si>
  <si>
    <t>00269</t>
  </si>
  <si>
    <t>MORTERO 1 : 4 ARENA PEÑA  (M3)</t>
  </si>
  <si>
    <t>00272</t>
  </si>
  <si>
    <t>MORTERO 1 : 5 ARENA PE¥A  (LT)</t>
  </si>
  <si>
    <t>00271</t>
  </si>
  <si>
    <t>MORTERO 1 : 5 ARENA PE¥A  (M3)</t>
  </si>
  <si>
    <t>00274</t>
  </si>
  <si>
    <t>MORTERO 1 : 6 ARENA PE¥A  (LT)</t>
  </si>
  <si>
    <t>00273</t>
  </si>
  <si>
    <t>MORTERO 1 : 6 ARENA PE¥A  (M3)</t>
  </si>
  <si>
    <t>16025</t>
  </si>
  <si>
    <t>MORTERO 1 : 7 ARENA Lav.de rio  (M3)</t>
  </si>
  <si>
    <t>00276</t>
  </si>
  <si>
    <t>MORTERO 1 : 7 ARENA PE¥A  (LT)</t>
  </si>
  <si>
    <t>00275</t>
  </si>
  <si>
    <t>MORTERO 1 : 7 ARENA PE¥A  (M3)</t>
  </si>
  <si>
    <t>00264</t>
  </si>
  <si>
    <t>MORTERO 1 :10 ARENA PE¥A  (LT)</t>
  </si>
  <si>
    <t>00263</t>
  </si>
  <si>
    <t>MORTERO 1 :10 ARENA PE¥A  (M3)</t>
  </si>
  <si>
    <t>00266</t>
  </si>
  <si>
    <t>MORTERO 1:2 ARENA Lav.PE¥A(LT)</t>
  </si>
  <si>
    <t>00265</t>
  </si>
  <si>
    <t>MORTERO 1:2 ARENA Lav.PE¥A(M3)</t>
  </si>
  <si>
    <t>00267</t>
  </si>
  <si>
    <t>MORTERO 1:3 ARENA Lav.de PEÑA(M3)</t>
  </si>
  <si>
    <t>10910</t>
  </si>
  <si>
    <t>MORTERO 1:3 ARENA Lav.de rio(e=2CM))***</t>
  </si>
  <si>
    <t>10907</t>
  </si>
  <si>
    <t>MORTERO 1:3 ARENA Lav.de rio(M3)</t>
  </si>
  <si>
    <t>00268</t>
  </si>
  <si>
    <t>MORTERO 1:3 ARENA Lav.PE¥A(LT)</t>
  </si>
  <si>
    <t>00156</t>
  </si>
  <si>
    <t>MORTERO 1:3 ARENA LavPE¥A+SIKA</t>
  </si>
  <si>
    <t>00348</t>
  </si>
  <si>
    <t>12261</t>
  </si>
  <si>
    <t>MORTERO 1:3 ARENA POZO(M3)</t>
  </si>
  <si>
    <t>19145</t>
  </si>
  <si>
    <t>MORTERO 1:3 ARENA S/Lav. PEÑA(M3)</t>
  </si>
  <si>
    <t>14187</t>
  </si>
  <si>
    <t>MORTERO 1:4 ARENA de Pozo(M3)***</t>
  </si>
  <si>
    <t>10923</t>
  </si>
  <si>
    <t>MORTERO 1:4 ARENA Lav.de rio(M3)***</t>
  </si>
  <si>
    <t>00862</t>
  </si>
  <si>
    <t>MORTERO 1:4 ARENA Lav.PE¥A(LT)</t>
  </si>
  <si>
    <t>00861</t>
  </si>
  <si>
    <t>MORTERO 1:4 ARENA Lav.PE¥A(M3)</t>
  </si>
  <si>
    <t>14473</t>
  </si>
  <si>
    <t>MORTERO 1:4 ARENA Lav.PE¥A+ SIKA(M3)</t>
  </si>
  <si>
    <t>15082</t>
  </si>
  <si>
    <t>MORTERO 1:4 ARENA S/Lav.PE¥A+ SIKA(M3)</t>
  </si>
  <si>
    <t>15080</t>
  </si>
  <si>
    <t>MORTERO 1:5 ARENA Lav.PE¥A+ SIKA(M3)</t>
  </si>
  <si>
    <t>12792</t>
  </si>
  <si>
    <t>Mortero de Imprimación con Sikalatex **</t>
  </si>
  <si>
    <t>12793</t>
  </si>
  <si>
    <t>Mortero de Imprimación con Sikalatex(Suministro) *</t>
  </si>
  <si>
    <t>16438</t>
  </si>
  <si>
    <t>MORTERO DE NIVELACIÓN (8X1CM)+ CURADO</t>
  </si>
  <si>
    <t>20780</t>
  </si>
  <si>
    <t>MORTERO DE REHABILITACION + SIKATOP 121 O SIMILAR (ESPESOR DE 1 A 2 CM)</t>
  </si>
  <si>
    <t>15397</t>
  </si>
  <si>
    <t>MORTERO GROUTING (2.500PSI) Sum+Instalación.</t>
  </si>
  <si>
    <t>15412</t>
  </si>
  <si>
    <t>MORTERO GROUTING (3.00PSI) Sum+Instalación.</t>
  </si>
  <si>
    <t>13698</t>
  </si>
  <si>
    <t>Mortero impermeabili 1:3 e =2.5 cm***</t>
  </si>
  <si>
    <t>13699</t>
  </si>
  <si>
    <t>Mortero impermeabili 1:3 e =3.0 cm***</t>
  </si>
  <si>
    <t>10924</t>
  </si>
  <si>
    <t>Mortero impermeabili 1:4 (M3)***</t>
  </si>
  <si>
    <t>13389</t>
  </si>
  <si>
    <t>Mortero impermeabili 1:4 e =2 cm***</t>
  </si>
  <si>
    <t>13406</t>
  </si>
  <si>
    <t>Mortero impermeabili 1:4 e =2.5 cm***</t>
  </si>
  <si>
    <t>10906</t>
  </si>
  <si>
    <t>Mortero impermeabili 1:4 e =3 cm***</t>
  </si>
  <si>
    <t>11642</t>
  </si>
  <si>
    <t>Mortero impermeabili 1:4 e =4 cm+malla gall.***</t>
  </si>
  <si>
    <t>14433</t>
  </si>
  <si>
    <t>Mortero impermeabili 1:5 e =1 cm***</t>
  </si>
  <si>
    <t>10642</t>
  </si>
  <si>
    <t>Mortero inyecc grou 175kg/cm2  sin refuerzo **</t>
  </si>
  <si>
    <t>10895</t>
  </si>
  <si>
    <t>Mortero inyecc grou 175kg/cm2  sin refuerzo ***</t>
  </si>
  <si>
    <t>10176</t>
  </si>
  <si>
    <t>Mortero inyecc grou 175kg/cm2 ref 3/8 325cm2 **</t>
  </si>
  <si>
    <t>11051</t>
  </si>
  <si>
    <t>Mortero inyecc grout  175kg/cm2  165 cm2**</t>
  </si>
  <si>
    <t>11050</t>
  </si>
  <si>
    <t>Mortero inyecc grout  175kg/cm2  325 cm2**</t>
  </si>
  <si>
    <t>10177</t>
  </si>
  <si>
    <t>Mortero inyecc grout  175kg/cm2 ref 1/2 325 cm2**</t>
  </si>
  <si>
    <t>11591</t>
  </si>
  <si>
    <t>Mortero inyecc grout  175kg/cm2 ref 1/2" 50.3 cm2*</t>
  </si>
  <si>
    <t>10182</t>
  </si>
  <si>
    <t>Mortero inyecc grout  175kg/cm2 ref 3/4 50.3 cm2**</t>
  </si>
  <si>
    <t>10181</t>
  </si>
  <si>
    <t>Mortero inyecc grout  210kg/cm2 ref 5/8 50.3 cm2**</t>
  </si>
  <si>
    <t>10178</t>
  </si>
  <si>
    <t>Mortero inyecc grout 175kg/cm2 ref 5/8 50.3 cm2**</t>
  </si>
  <si>
    <t>10183</t>
  </si>
  <si>
    <t>Mortero inyecc grout 175kg/cm2 ref 7/8 50.3 cm2**</t>
  </si>
  <si>
    <t>10179</t>
  </si>
  <si>
    <t>Mortero inyecc grout 210kg/cm2 ref 1/2 50.3 cm2**</t>
  </si>
  <si>
    <t>10180</t>
  </si>
  <si>
    <t>Mortero inyecc grout 210kg/cm2 ref 3/8 50.3 cm2**</t>
  </si>
  <si>
    <t>10997</t>
  </si>
  <si>
    <t>mortero modific plimero  reparac granEspesor **</t>
  </si>
  <si>
    <t>11180</t>
  </si>
  <si>
    <t>mortero modific polimero  reparac espesor 3mm **</t>
  </si>
  <si>
    <t>12786</t>
  </si>
  <si>
    <t>mortero reparac. superrapid**</t>
  </si>
  <si>
    <t>12741</t>
  </si>
  <si>
    <t>mortero reparac. superrapid+ curado**</t>
  </si>
  <si>
    <t>16875</t>
  </si>
  <si>
    <t>Mortero1:4 PendientCubierta Imperm.Inc.flanche-5cm</t>
  </si>
  <si>
    <t>13971</t>
  </si>
  <si>
    <t>MOTOBOMBA 10 HP (Suministro e Instalacion)</t>
  </si>
  <si>
    <t>18365</t>
  </si>
  <si>
    <t>Motobomba 30 Hp - BombaCentr600gpmSUM+INST</t>
  </si>
  <si>
    <t>17561</t>
  </si>
  <si>
    <t>Motobomba 50 Hp - centrifuga monobloque 1200gpm</t>
  </si>
  <si>
    <t>00718</t>
  </si>
  <si>
    <t>MOTOBOMBA Ø2" SUMERGIBLE (Alquiler+operacion)</t>
  </si>
  <si>
    <t>18626</t>
  </si>
  <si>
    <t>MOTOBOMBA15 HP3600RPM208-230/460VS/EspeciCDRC</t>
  </si>
  <si>
    <t>18556</t>
  </si>
  <si>
    <t>MOTOBOMBA4,5 HP3600RPM208-230/460VS/EspeciCDRC</t>
  </si>
  <si>
    <t>16237</t>
  </si>
  <si>
    <t>MúduloPers.DiscapMultif.IDRD(7x7m)+Placa+CauchoRec</t>
  </si>
  <si>
    <t>16838</t>
  </si>
  <si>
    <t>Mueble Almac.Aulas H-9 (3 Módulos 1.86x2.00m)S/Esp</t>
  </si>
  <si>
    <t>17700</t>
  </si>
  <si>
    <t>Mueble Almac.Aulas M03(3.13x2.72mS/DescripTec</t>
  </si>
  <si>
    <t>17701</t>
  </si>
  <si>
    <t>Mueble Almac.Danza M07(7.25x2.40mS/descripTec</t>
  </si>
  <si>
    <t>16844</t>
  </si>
  <si>
    <t>Mueble Almac.GimasioTipo-1H-11(2Módulos2.45x2.35m</t>
  </si>
  <si>
    <t>16846</t>
  </si>
  <si>
    <t>Mueble Almac.GimasioTipo-2H-12(2Módulos2.78x2.35m</t>
  </si>
  <si>
    <t>14553</t>
  </si>
  <si>
    <t>Mueble Alto en Madera - Col Gim Sur</t>
  </si>
  <si>
    <t>00581</t>
  </si>
  <si>
    <t>MUEBLE BAJO b=.55 h=.80</t>
  </si>
  <si>
    <t>14551</t>
  </si>
  <si>
    <t>Mueble Bajo en Madera - Col Gim Sur</t>
  </si>
  <si>
    <t>15486</t>
  </si>
  <si>
    <t>Mueble Camerino+Caja Seguridad Squash(Sum+Inst)</t>
  </si>
  <si>
    <t>12319</t>
  </si>
  <si>
    <t>Mueble cocina triplex 12mm fórmica **</t>
  </si>
  <si>
    <t>13090</t>
  </si>
  <si>
    <t>Mueble con espejo 4mm para baño IDRD **</t>
  </si>
  <si>
    <t>15069</t>
  </si>
  <si>
    <t>MUEBLE DISTRIBUC.RED BAJA TEN. CUARTO ELECTRICO</t>
  </si>
  <si>
    <t>00582</t>
  </si>
  <si>
    <t>MUEBLE H=.80 CEDRO ACHAPO</t>
  </si>
  <si>
    <t>17436</t>
  </si>
  <si>
    <t>MUEBLE LACTANCIA. MESON EN ACERO INOXIDABLE + SALP</t>
  </si>
  <si>
    <t>00583</t>
  </si>
  <si>
    <t>MUEBLE LINOS FLORMORADO</t>
  </si>
  <si>
    <t>13211</t>
  </si>
  <si>
    <t>Mueble madera para baño secretaria IDRD **</t>
  </si>
  <si>
    <t>00584</t>
  </si>
  <si>
    <t>MUEBLE TIPO LINOS b=.25</t>
  </si>
  <si>
    <t>15711</t>
  </si>
  <si>
    <t>MUEBLE TIPO RACK 2.9X1.73MTS(suministro+instalacio</t>
  </si>
  <si>
    <t>17717</t>
  </si>
  <si>
    <t>MuebleAlmacenam.BibliotecaM28(10.30X2.40)S/Descri</t>
  </si>
  <si>
    <t>17713</t>
  </si>
  <si>
    <t>MuebleAlmacenam.EnfermM21(1.55X2.40) S/DescripTec</t>
  </si>
  <si>
    <t>17714</t>
  </si>
  <si>
    <t>MuebleAlmacenam.LudotecaM26(5.95X2.40) S/DescripTe</t>
  </si>
  <si>
    <t>17718</t>
  </si>
  <si>
    <t>MuebleAlmacenam.SalónGimnasioM29(5.43X0.45)S/Desc</t>
  </si>
  <si>
    <t>17716</t>
  </si>
  <si>
    <t>MuebleAlmacenam.SalónKarateM27(7.05X2.40)S/Descri</t>
  </si>
  <si>
    <t>17805</t>
  </si>
  <si>
    <t>MuebleAlmacenamientoAulas-M-03(3.13x2.72m)S/Espec</t>
  </si>
  <si>
    <t>17819</t>
  </si>
  <si>
    <t>MuebleAlmacenamientoBibilioteca-M-28(10.30x2.40m)S</t>
  </si>
  <si>
    <t>17806</t>
  </si>
  <si>
    <t>MuebleAlmacenamientoDanza-M-07(7.25x2.40m)S/Espec</t>
  </si>
  <si>
    <t>17814</t>
  </si>
  <si>
    <t>MuebleAlmacenamientoEnfermeria-M-21(1.55x2.40m)S/E</t>
  </si>
  <si>
    <t>17815</t>
  </si>
  <si>
    <t>MuebleAlmacenamientoLudoteca-M-26(5.95x2.40m)S/E</t>
  </si>
  <si>
    <t>17820</t>
  </si>
  <si>
    <t>MuebleAlmacenamientoSalon Gimnasio-M-29(5.43x0.45)</t>
  </si>
  <si>
    <t>17816</t>
  </si>
  <si>
    <t>MuebleAlmacenamientoSalónKarate-M-27(7.05x2.40m)S/</t>
  </si>
  <si>
    <t>18295</t>
  </si>
  <si>
    <t>MuebleAtenciónAccesoPpalM18TubularLamMetS/Especifi</t>
  </si>
  <si>
    <t>17707</t>
  </si>
  <si>
    <t>MuebleAtenciónGimnasioM13 (3.33X1.10) S/DescripTec</t>
  </si>
  <si>
    <t>17811</t>
  </si>
  <si>
    <t>MuebleAtenciónGimnasio-M-13(3.33x1.10m)S/Esp</t>
  </si>
  <si>
    <t>17710</t>
  </si>
  <si>
    <t>MuebleCocinetaM20 (1.25X0.95) S/DescripTecnica</t>
  </si>
  <si>
    <t>17812</t>
  </si>
  <si>
    <t>MuebleCocineta-M-20(1.25x0.95m)S/Especificación</t>
  </si>
  <si>
    <t>17702</t>
  </si>
  <si>
    <t>MuebleEscritorioGimnasio y Admin M11,M19 (H=0.75m)</t>
  </si>
  <si>
    <t>17810</t>
  </si>
  <si>
    <t>MuebleEscritorioGimnasioyAdminM-11,M19H=0.75m</t>
  </si>
  <si>
    <t>17704</t>
  </si>
  <si>
    <t>MuebleEstanteriaLavapincelesM09(5.95x2.30)S/Descri</t>
  </si>
  <si>
    <t>17808</t>
  </si>
  <si>
    <t>MuebleEstanteriaLavaPinceles-M-09(5.95x2.30m)S/Esp</t>
  </si>
  <si>
    <t>12585</t>
  </si>
  <si>
    <t>MuebleRecep.1.8x1.5H=1.0mTab+Form+VidrioT.6mm(S+I)</t>
  </si>
  <si>
    <t>17703</t>
  </si>
  <si>
    <t>MuebleRecepcBibliotecM08(1.82x1.10)S/DescripTec</t>
  </si>
  <si>
    <t>17807</t>
  </si>
  <si>
    <t>MuebleRecepciónBiblioteca-M-08(1.82x1.10m)S/Espec</t>
  </si>
  <si>
    <t>17051</t>
  </si>
  <si>
    <t>MUEBLES DE RECEPCION Y ATENCION A PUBLICO RECTOS Y</t>
  </si>
  <si>
    <t>20720</t>
  </si>
  <si>
    <t>MULTIFINCIONAL 6 TORRES (SUMINISTRO E INSTALACIÓN)</t>
  </si>
  <si>
    <t>16249</t>
  </si>
  <si>
    <t>14025</t>
  </si>
  <si>
    <t>MURO  BLOQUE #5 11.5cm STA/FE+AndamioH&gt;2.5M</t>
  </si>
  <si>
    <t>13010</t>
  </si>
  <si>
    <t>MURO  BLOQUE CEMENTO ESTRUCT. ESTRIADO(PIEDRA GRIS</t>
  </si>
  <si>
    <t>12191</t>
  </si>
  <si>
    <t>Muro  contenc. en gavion (Malla rec. en PVC)Cal.10</t>
  </si>
  <si>
    <t>18754</t>
  </si>
  <si>
    <t>Muro Acustico Tolete+frescasa+bloque #5  CDRC</t>
  </si>
  <si>
    <t>10778</t>
  </si>
  <si>
    <t>Muro bloque de cemento 20*20*40 **</t>
  </si>
  <si>
    <t>14020</t>
  </si>
  <si>
    <t>Muro Bloque en Bloquelon(0.08x0.23x0.80m)Mort:1:5</t>
  </si>
  <si>
    <t>10824</t>
  </si>
  <si>
    <t>Muro Bloque Estructural+Concreto de 3.000psi GF</t>
  </si>
  <si>
    <t>15787</t>
  </si>
  <si>
    <t>Muro bloque No 4 Tabique pañetar</t>
  </si>
  <si>
    <t>10787</t>
  </si>
  <si>
    <t>Muro bloque No 5    Tabique pañetar</t>
  </si>
  <si>
    <t>16528</t>
  </si>
  <si>
    <t>Muro bloque No 5  INCLUYE GRAFILES</t>
  </si>
  <si>
    <t>09025</t>
  </si>
  <si>
    <t>Muro bloque No5 -23 por m2 helios + Mortero imp**</t>
  </si>
  <si>
    <t>11984</t>
  </si>
  <si>
    <t>11643</t>
  </si>
  <si>
    <t>Muro bloque No5 -23 por ml (h=0.50m) helios**</t>
  </si>
  <si>
    <t>10812</t>
  </si>
  <si>
    <t>Muro bloque No5 -por ml (h=0.6) **</t>
  </si>
  <si>
    <t>12131</t>
  </si>
  <si>
    <t>Muro Bordillo Ducha e=0.15m+ Enchape **</t>
  </si>
  <si>
    <t>15405</t>
  </si>
  <si>
    <t>Muro Concreto Premezclado 3.500psi G.F.+Formaleta</t>
  </si>
  <si>
    <t>12743</t>
  </si>
  <si>
    <t>MURO CONCRETO TUNEL3000 ESTAD. TECHO PSI ***</t>
  </si>
  <si>
    <t>10244</t>
  </si>
  <si>
    <t>Muro contecion concreto ciclopeo 3000 psi 50-50</t>
  </si>
  <si>
    <t>15660</t>
  </si>
  <si>
    <t>Muro contenc concPremezc3000GF+air+Ref+Bomb</t>
  </si>
  <si>
    <t>14236</t>
  </si>
  <si>
    <t>Muro contenc concPremezc3000psi GF h=1.9+air+Refue</t>
  </si>
  <si>
    <t>18146</t>
  </si>
  <si>
    <t>Muro contenc concr 21 MPA 3000 psi OcreV1C e=.4</t>
  </si>
  <si>
    <t>13086</t>
  </si>
  <si>
    <t>Muro contenc concreto 2.500psi GC incopAire0.3%</t>
  </si>
  <si>
    <t>10238</t>
  </si>
  <si>
    <t>Muro contenc concreto 3000psi GF incopAire0.3%</t>
  </si>
  <si>
    <t>11098</t>
  </si>
  <si>
    <t>Muro contenc concreto 5000psi GF incopAire0.3%</t>
  </si>
  <si>
    <t>11054</t>
  </si>
  <si>
    <t>Muro contenc. concret premezc.autocompac.4000psi**</t>
  </si>
  <si>
    <t>10451</t>
  </si>
  <si>
    <t>Muro Contencion ciclopeo 3000 psi  mezc.obra(40%)</t>
  </si>
  <si>
    <t>12174</t>
  </si>
  <si>
    <t>Muro contencion conc. premezclado3000psi GF+Form**</t>
  </si>
  <si>
    <t>13023</t>
  </si>
  <si>
    <t>12188</t>
  </si>
  <si>
    <t>Muro Contencion Conc.Ciclopeo3000psi60Mezc-40Pied.</t>
  </si>
  <si>
    <t>17944</t>
  </si>
  <si>
    <t>Muro contencion concr 35MPA 5000psi V1C e=.20 CDRC</t>
  </si>
  <si>
    <t>18704</t>
  </si>
  <si>
    <t>Muro contencion concr 35MPA Ocre V1C e=.20 CDRC</t>
  </si>
  <si>
    <t>16887</t>
  </si>
  <si>
    <t>Muro contencion concreto 28 MPA 4000 psi V1C e=.15</t>
  </si>
  <si>
    <t>16877</t>
  </si>
  <si>
    <t>Muro contencion concreto 28 MPA 4000 psi V1C e=.20</t>
  </si>
  <si>
    <t>16870</t>
  </si>
  <si>
    <t>Muro contencion concreto 28 MPA 4000 psi V1C e=.35</t>
  </si>
  <si>
    <t>19370</t>
  </si>
  <si>
    <t>Muro contencion concreto 28MPA 4000psi CEFE COMETA</t>
  </si>
  <si>
    <t>11788</t>
  </si>
  <si>
    <t>Muro contencion concreto 3000 psi GC **</t>
  </si>
  <si>
    <t>13459</t>
  </si>
  <si>
    <t>13029</t>
  </si>
  <si>
    <t>Muro contencion concreto 3000 psi GC( En Obra) **</t>
  </si>
  <si>
    <t>15414</t>
  </si>
  <si>
    <t>Muro contencion concreto En Obra 3.000 psi GC**</t>
  </si>
  <si>
    <t>16892</t>
  </si>
  <si>
    <t>Muro contencion concreto Foso ascens3000 psi e=.15</t>
  </si>
  <si>
    <t>10664</t>
  </si>
  <si>
    <t>Muro contencion concreto in situ 3000 psi GF **</t>
  </si>
  <si>
    <t>11377</t>
  </si>
  <si>
    <t>Muro contencion concreto premez 5000 psi GF claro*</t>
  </si>
  <si>
    <t>13087</t>
  </si>
  <si>
    <t>Muro contencion concreto premezclado 2.500 psi GC*</t>
  </si>
  <si>
    <t>13270</t>
  </si>
  <si>
    <t>Muro contencion concreto premezclado 3.000 psi GC*</t>
  </si>
  <si>
    <t>10743</t>
  </si>
  <si>
    <t>Muro contencion concreto premezclado 3000 psi GF**</t>
  </si>
  <si>
    <t>11055</t>
  </si>
  <si>
    <t>Muro contencion concreto premezclado 4000 psi GC**</t>
  </si>
  <si>
    <t>11099</t>
  </si>
  <si>
    <t>Muro contencion concreto premezclado 5000 psi GF**</t>
  </si>
  <si>
    <t>18711</t>
  </si>
  <si>
    <t>Muro contencion concrFoso ascens5000 psi e=.15CDRC</t>
  </si>
  <si>
    <t>14482</t>
  </si>
  <si>
    <t>Muro contencion curvo concr 3000 psi GF-Imperm*</t>
  </si>
  <si>
    <t>14194</t>
  </si>
  <si>
    <t>Muro contencion curvo inclinad concr 3000 psi GF*</t>
  </si>
  <si>
    <t>11372</t>
  </si>
  <si>
    <t>Muro contencion curvo premez 5000 psi GF claro*</t>
  </si>
  <si>
    <t>11084</t>
  </si>
  <si>
    <t>Muro contencion curvo premezclado 5000 psi GC*</t>
  </si>
  <si>
    <t>11083</t>
  </si>
  <si>
    <t>Muro contencion curvo premezclado 5000 psi GF*</t>
  </si>
  <si>
    <t>10886</t>
  </si>
  <si>
    <t>Muro contencion inclinado premezclado 3000 psi GF*</t>
  </si>
  <si>
    <t>19299</t>
  </si>
  <si>
    <t>MURO CONTENCIÓN -PANTALLAS -CONTRAFUERTES Concr 28MPA 4000PSI GC CEFE COMETAS</t>
  </si>
  <si>
    <t>10144</t>
  </si>
  <si>
    <t>Muro Contencion recebo reforzado **</t>
  </si>
  <si>
    <t>10186</t>
  </si>
  <si>
    <t>Muro Contencion recebo reforzado con geomalla**</t>
  </si>
  <si>
    <t>11678</t>
  </si>
  <si>
    <t>Muro de contenc en gavion sin piedra+geotextil**</t>
  </si>
  <si>
    <t>10043</t>
  </si>
  <si>
    <t>Muro de contenc en gavion(cargue con Equipo)    **</t>
  </si>
  <si>
    <t>13078</t>
  </si>
  <si>
    <t>Muro de Contención en Gavion(Inc. Formaleta). **</t>
  </si>
  <si>
    <t>12211</t>
  </si>
  <si>
    <t>MURO DRYWALL 1/2 Dos caras (INCLUYE PINTURA VINILTEX)</t>
  </si>
  <si>
    <t>15712</t>
  </si>
  <si>
    <t>MURO DRYWALL CON AISLAMIENTO ACUSTICO+PINT</t>
  </si>
  <si>
    <t>11968</t>
  </si>
  <si>
    <t>MURO DRYWALL e=0.1 (3/8") + Pint. 2c Fontanar **</t>
  </si>
  <si>
    <t>10815</t>
  </si>
  <si>
    <t>Muro e=0.12 ladrillo prens SantFe 2CV (ml)&lt;0.70Alt</t>
  </si>
  <si>
    <t>14926</t>
  </si>
  <si>
    <t>Muro e=0.12 prensado liviano STA/FE   (m2)</t>
  </si>
  <si>
    <t>10814</t>
  </si>
  <si>
    <t>Muro e=0.12 prensado STA/FE   2CV (m2) **</t>
  </si>
  <si>
    <t>11038</t>
  </si>
  <si>
    <t>Muro e=0.12 prensado-TabiqueSTA/FE   1CV (m2) **</t>
  </si>
  <si>
    <t>010606</t>
  </si>
  <si>
    <t>Muro e=0.50 ladrillo prens SantFe 2CV (ml)&lt;0.50Alt</t>
  </si>
  <si>
    <t>10348</t>
  </si>
  <si>
    <t>Muro e=36 Ladrillo Comun repellado **</t>
  </si>
  <si>
    <t>11230</t>
  </si>
  <si>
    <t>MURO EN DRY WALL e=.12 (5/8").**</t>
  </si>
  <si>
    <t>10749</t>
  </si>
  <si>
    <t>Muro en ladrillo estructural prensado 0.15 2CV**</t>
  </si>
  <si>
    <t>14606</t>
  </si>
  <si>
    <t>MURO EN LADRILLO MOORE Color Arena e=0,125</t>
  </si>
  <si>
    <t>18990</t>
  </si>
  <si>
    <t>Muro en Piedra Barichara</t>
  </si>
  <si>
    <t>15233</t>
  </si>
  <si>
    <t xml:space="preserve">Muro en Piedra Barichara suministro e instalacion cefe cometas </t>
  </si>
  <si>
    <t>11335</t>
  </si>
  <si>
    <t>MURO ESCALONADO- 3000PSI (FONTANAR)**</t>
  </si>
  <si>
    <t>11162</t>
  </si>
  <si>
    <t>Muro estruc. ladriblock 0.15 en 2CV  &lt;0.6 ml**</t>
  </si>
  <si>
    <t>11161</t>
  </si>
  <si>
    <t>Muro estruc. ladriblock 0.15 en 2CV **</t>
  </si>
  <si>
    <t>10750</t>
  </si>
  <si>
    <t>Muro estruc. prensado 0.15 en 2CV **</t>
  </si>
  <si>
    <t>12170</t>
  </si>
  <si>
    <t>Muro ESTRUCT. 2 VISTAS (6x12x24)**</t>
  </si>
  <si>
    <t>00908</t>
  </si>
  <si>
    <t>Muro ESTRUCT. e=.14 Ladrillo portan prens</t>
  </si>
  <si>
    <t>19247</t>
  </si>
  <si>
    <t>Muro Estructural e=0.12m (V-1) CEFE COMETAS</t>
  </si>
  <si>
    <t>16730</t>
  </si>
  <si>
    <t>Muro Estructural e=0.12m (Vista una cara)</t>
  </si>
  <si>
    <t>17101</t>
  </si>
  <si>
    <t>MURO FIBROCEMENTO (10mm) - 1CARA+EstrucGalv - CDRC</t>
  </si>
  <si>
    <t>15256</t>
  </si>
  <si>
    <t>MURO FIBROCEMENTO 10 MM DOBLE CARA  B9</t>
  </si>
  <si>
    <t>13975</t>
  </si>
  <si>
    <t>MURO FIBROCEMENTO 8MM DOBLE CARA B9</t>
  </si>
  <si>
    <t>16530</t>
  </si>
  <si>
    <t>MURO FIBROCEMENTO8MMDOBLE CARAINCLUYE-VINILO T-1</t>
  </si>
  <si>
    <t>16533</t>
  </si>
  <si>
    <t>MURO FIBROCEMENTO8MM-LINEAL DOBLE-CARA -VINILO T-1</t>
  </si>
  <si>
    <t>16664</t>
  </si>
  <si>
    <t>MURO FIBROCEMENTO8mm-LINEAL-UNA-CARA</t>
  </si>
  <si>
    <t>16535</t>
  </si>
  <si>
    <t>MURO FIBROCEMENTO8mm-LINEAL-UNA-CARA-VINILO-TIPO 1</t>
  </si>
  <si>
    <t>16532</t>
  </si>
  <si>
    <t>MURO FIBROCEMENTO8mm-UNA-CARA-INCLUYE-VINILO T-1</t>
  </si>
  <si>
    <t>13376</t>
  </si>
  <si>
    <t>Muro gaviones (Alam.Galv.Cal.12) Hueco7.5x7.5cm.</t>
  </si>
  <si>
    <t>00977</t>
  </si>
  <si>
    <t>MURO LADRIBLOC          STA/FE</t>
  </si>
  <si>
    <t>19210</t>
  </si>
  <si>
    <t>MURO LADRIBLOC STA/FE + trasiego</t>
  </si>
  <si>
    <t>14429</t>
  </si>
  <si>
    <t>MURO LADRILLO ESTRUCTURAL V1- 33X11.5X11 sin ref.</t>
  </si>
  <si>
    <t>12327</t>
  </si>
  <si>
    <t>Muro ladrillo recocido Mort.1:4 **</t>
  </si>
  <si>
    <t>10813</t>
  </si>
  <si>
    <t>Muro ladrillo recocido Mort.1:5 **</t>
  </si>
  <si>
    <t>12666</t>
  </si>
  <si>
    <t>Muro Ladrillo Tabicón 25*12*6 **</t>
  </si>
  <si>
    <t>13026</t>
  </si>
  <si>
    <t>Muro Ladrillo TabicónTolete Común 20*10*6 **</t>
  </si>
  <si>
    <t>18253</t>
  </si>
  <si>
    <t>MURO LIVIANO EN PANEL YESO + AISLAMIENTO EN LANA D</t>
  </si>
  <si>
    <t>10261</t>
  </si>
  <si>
    <t>Muro PANDERETA .12 Ladrillo Comun **</t>
  </si>
  <si>
    <t>01003</t>
  </si>
  <si>
    <t>MURO PANTALLA Y BARRETES E=0.30 M y 0.40 M.</t>
  </si>
  <si>
    <t>01004</t>
  </si>
  <si>
    <t>MURO PANTALLA Y BARRETES E=0.60 M y 0.80 M.</t>
  </si>
  <si>
    <t>00664</t>
  </si>
  <si>
    <t>MURO PNDETA .05 LAD. PRENSADO STA/FE</t>
  </si>
  <si>
    <t>00987</t>
  </si>
  <si>
    <t>MURO PNDETA .06 COMUN    MOORE</t>
  </si>
  <si>
    <t>00972</t>
  </si>
  <si>
    <t>MURO PNDETA .06 LADRILLO COMUN</t>
  </si>
  <si>
    <t>00161</t>
  </si>
  <si>
    <t>MURO PNDETA .06 T/FINO  STA/FE</t>
  </si>
  <si>
    <t>10196</t>
  </si>
  <si>
    <t>Muro Tbcon .24 Común Hmax=0.60m</t>
  </si>
  <si>
    <t>00985</t>
  </si>
  <si>
    <t>MURO TBCON .24 COMUN P/P</t>
  </si>
  <si>
    <t>00974</t>
  </si>
  <si>
    <t>MURO TBCON .24 PRENS 1cv STAFE</t>
  </si>
  <si>
    <t>00160</t>
  </si>
  <si>
    <t>MURO TBCON .24 REJILLA YOMASA</t>
  </si>
  <si>
    <t>00909</t>
  </si>
  <si>
    <t>MURO TBCON .25 REJILLA  HELIOS</t>
  </si>
  <si>
    <t>11491</t>
  </si>
  <si>
    <t>Muro TBCON .30 recuperar patrimonio sin ladrillo**</t>
  </si>
  <si>
    <t>00152</t>
  </si>
  <si>
    <t>MURO TBCON LADRILLO RECOCIDO .24 COMUN</t>
  </si>
  <si>
    <t>00163</t>
  </si>
  <si>
    <t>MURO TBCON T/FINO .245  P/P   STAFE</t>
  </si>
  <si>
    <t>00086</t>
  </si>
  <si>
    <t>MURO TBQUE .10 COMUN Recocido P/P DEPOS</t>
  </si>
  <si>
    <t>00155</t>
  </si>
  <si>
    <t>MURO TBQUE .11 BOCADILLO ALCARRAZA</t>
  </si>
  <si>
    <t>00986</t>
  </si>
  <si>
    <t>MURO TBQUE .11 COMUN P/P MOORE</t>
  </si>
  <si>
    <t>00910</t>
  </si>
  <si>
    <t>MURO TBQUE .12  MACIZO HELIOS</t>
  </si>
  <si>
    <t>00772</t>
  </si>
  <si>
    <t>MURO TBQUE .12 BOCAD 1CV S/CRI</t>
  </si>
  <si>
    <t>00159</t>
  </si>
  <si>
    <t>MURO TBQUE .12 PREN 1CV STA/FE</t>
  </si>
  <si>
    <t>11489</t>
  </si>
  <si>
    <t>Muro TBQUE .12 recuperar patrimonio sin ladrillo**</t>
  </si>
  <si>
    <t>00980</t>
  </si>
  <si>
    <t>MURO TBQUE .12 REJILLA YOMASA</t>
  </si>
  <si>
    <t>00162</t>
  </si>
  <si>
    <t>MURO TBQUE .12 T/FIN P/P STAFE</t>
  </si>
  <si>
    <t>00990</t>
  </si>
  <si>
    <t>MURO TBQUE .12 T/FINO 1cv STAF</t>
  </si>
  <si>
    <t>00991</t>
  </si>
  <si>
    <t>MURO TBQUE .12 VIS YOMASA</t>
  </si>
  <si>
    <t>15182</t>
  </si>
  <si>
    <t>Muro vitroblock o vidrioblock   (m2)</t>
  </si>
  <si>
    <t>13580</t>
  </si>
  <si>
    <t>Muro-cimiento conc.3000psi GF para mamposter**</t>
  </si>
  <si>
    <t>15130</t>
  </si>
  <si>
    <t>MuroContencionConc.Premezclado 3500 psi GC+aire</t>
  </si>
  <si>
    <t>15158</t>
  </si>
  <si>
    <t>MuroContencionConc.Premezclado 3500 psi GF+aire</t>
  </si>
  <si>
    <t>17001</t>
  </si>
  <si>
    <t>MuroCortina V-B2(36.33X7.05m)CRD(S/Especificacion</t>
  </si>
  <si>
    <t>17002</t>
  </si>
  <si>
    <t>MuroCortina V-B3(36.33X11.30m)CRD(S/Especificacion</t>
  </si>
  <si>
    <t>17004</t>
  </si>
  <si>
    <t>MuroCortina V-B4(36.33X11.30m)CRD(S/Especificacion</t>
  </si>
  <si>
    <t>17005</t>
  </si>
  <si>
    <t>MuroCortina V-B5(67.61X7.05m)CRD(S/Especificacion</t>
  </si>
  <si>
    <t>17006</t>
  </si>
  <si>
    <t>MuroCortina V-B6(67.61X7.05m)CRD(S/Especificacion</t>
  </si>
  <si>
    <t>17008</t>
  </si>
  <si>
    <t>MuroCortina V-C1(36.33X11.30m)CRD(S/Especificacio</t>
  </si>
  <si>
    <t>17011</t>
  </si>
  <si>
    <t>MuroCortina V-C2(36.33X7.05m)CRD(S/Especificacio</t>
  </si>
  <si>
    <t>17015</t>
  </si>
  <si>
    <t>MuroCortina V-C3(86.37X7.05m)CRD(S/Especificacio</t>
  </si>
  <si>
    <t>17019</t>
  </si>
  <si>
    <t>MuroCortina V-C4(86.37X7.05m)CRD(S/Especificacio</t>
  </si>
  <si>
    <t>16989</t>
  </si>
  <si>
    <t>MuroCotina V-A1(36.33X11.30m)CRD(S/Especificacion</t>
  </si>
  <si>
    <t>16990</t>
  </si>
  <si>
    <t>MuroCotina V-A2(36.33X11.30m)CRD(S/Especificacion</t>
  </si>
  <si>
    <t>16992</t>
  </si>
  <si>
    <t>MuroCotina V-A3(19.61X7.05m)CRD(S/Especificacion</t>
  </si>
  <si>
    <t>16994</t>
  </si>
  <si>
    <t>MuroCotina V-A4(19.61X7.05m)CRD(S/Especificacion</t>
  </si>
  <si>
    <t>16995</t>
  </si>
  <si>
    <t>MuroCotina V-B1(36.33X7.05m)CRD(S/Especificacion</t>
  </si>
  <si>
    <t>15116</t>
  </si>
  <si>
    <t>Muroe=0.12 ladrilloprensSantFe2CV (ml)&lt;0.70</t>
  </si>
  <si>
    <t>14415</t>
  </si>
  <si>
    <t>MUROPIEDRA CREMA DURA PERFIL.MONSER.H=1.20M;A=0.4</t>
  </si>
  <si>
    <t>18143</t>
  </si>
  <si>
    <t>MUROS CONCRETO 4000 PSI 0.30 PISCINAS+PASAMUR CDRC</t>
  </si>
  <si>
    <t>17940</t>
  </si>
  <si>
    <t>MUROS CONCRETO 4000 PSI 0.30 v1C TANQUES AGUA CDRC</t>
  </si>
  <si>
    <t>18306</t>
  </si>
  <si>
    <t>MUROS CONCRETO FC21 3000 PSI OCRE 0.15 CDRC</t>
  </si>
  <si>
    <t>18307</t>
  </si>
  <si>
    <t>MUROS CONCRETO FC21 3000 PSI OCRE 0.20 CDRC</t>
  </si>
  <si>
    <t>18130</t>
  </si>
  <si>
    <t>MUROS CONCRETO FC28 4000 PSI 0.40 TANQUE AGUA CDRC</t>
  </si>
  <si>
    <t>16871</t>
  </si>
  <si>
    <t>MUROS CONTEN BLQ CONC15x20x40 GRADERÍAS F'C 21 MPA</t>
  </si>
  <si>
    <t>16874</t>
  </si>
  <si>
    <t>MUROS CONTEN BLQ CONC20x20x40 GRADERÍAS graF'C17.5</t>
  </si>
  <si>
    <t>00098</t>
  </si>
  <si>
    <t>MUROS CONTENCION Concr. e=.17</t>
  </si>
  <si>
    <t>17854</t>
  </si>
  <si>
    <t>MUROS DE CONTENCION GRIS CLARO F'C 35 MPA</t>
  </si>
  <si>
    <t>18152</t>
  </si>
  <si>
    <t>MUROS EN CONCRETO 3000 PSI 0.40 v1C Z TANQUES CDRC</t>
  </si>
  <si>
    <t>18136</t>
  </si>
  <si>
    <t>MUROS EN CONCRETO 4000 PSI 0.25 v1C PISCINAS CDRC</t>
  </si>
  <si>
    <t>16866</t>
  </si>
  <si>
    <t>MUROS EN CONCRETO 4000 PSI 0.30 v1C PISCINAS CDRC</t>
  </si>
  <si>
    <t>18141</t>
  </si>
  <si>
    <t>MUROS EN CONCRETO 4000 PSI 0.40 v1C PISCINAS CDRC</t>
  </si>
  <si>
    <t>18596</t>
  </si>
  <si>
    <t>MUROS EN CONCRETO TANQUE 5000 PSI 0.30 CDRC</t>
  </si>
  <si>
    <t>18309</t>
  </si>
  <si>
    <t>Muros Fach Concr 5000psiOcre A:.5 E=.1 (Inc.form C</t>
  </si>
  <si>
    <t>18334</t>
  </si>
  <si>
    <t>Muros Tabique Concr 5000psiOcre A:.15 E=.1+formale</t>
  </si>
  <si>
    <t>18310</t>
  </si>
  <si>
    <t>Muros Tabique ConexFach Concr 5000psiOcre A:.15</t>
  </si>
  <si>
    <t>15023</t>
  </si>
  <si>
    <t>MurosTanque Almace. Concreto Imp. 4000psi</t>
  </si>
  <si>
    <t>15151</t>
  </si>
  <si>
    <t>MurosTanque Almace. Concreto Imp. 4000psi Coliseo</t>
  </si>
  <si>
    <t>15767</t>
  </si>
  <si>
    <t>MuroVerde(Diseñ,const,estr,plant,rieg)315 m2(S/Esp</t>
  </si>
  <si>
    <t>13884</t>
  </si>
  <si>
    <t>Nariz en Mortero (Hasta 10cm) **</t>
  </si>
  <si>
    <t>17570</t>
  </si>
  <si>
    <t>Nasa aseo piscina - Plastica   Suministro</t>
  </si>
  <si>
    <t>20840</t>
  </si>
  <si>
    <t>NEBULIZADOR PARA RIEGO 4MM TIPO DIG FOGGER - Suministro e Instalación</t>
  </si>
  <si>
    <t>17050</t>
  </si>
  <si>
    <t>NEOPRENO APOYO EN MENSULA 0.20x0.45+ + PORON CDRC</t>
  </si>
  <si>
    <t>17530</t>
  </si>
  <si>
    <t>Nicho para reflector Piscina - concreto polo Tierr</t>
  </si>
  <si>
    <t>19187</t>
  </si>
  <si>
    <t>NICHO PLÁSTIC ESTANDAR PARA REFLECTOR CEFE COMETAS</t>
  </si>
  <si>
    <t>18359</t>
  </si>
  <si>
    <t>Nicho reflector mini LED para concretoSUM+INST</t>
  </si>
  <si>
    <t>18242</t>
  </si>
  <si>
    <t>Nicho reflector piscina - para concreto polo CRDC</t>
  </si>
  <si>
    <t>13131</t>
  </si>
  <si>
    <t>NichoEcológico3Canecas Acero+Subb+Placa (sum+Ins)</t>
  </si>
  <si>
    <t>12373</t>
  </si>
  <si>
    <t>Niple HG d= 1/2" long 0.15m **</t>
  </si>
  <si>
    <t>15257</t>
  </si>
  <si>
    <t>Niple HG d=1" long 1.00m **</t>
  </si>
  <si>
    <t>10491</t>
  </si>
  <si>
    <t>Niple HG d=2 1/2" long 0.15m **</t>
  </si>
  <si>
    <t>16362</t>
  </si>
  <si>
    <t>NIPLE PASAMURO ACERO GALV.  6" - 1ml (sum+inst)</t>
  </si>
  <si>
    <t>16361</t>
  </si>
  <si>
    <t>NIPLE PASAMURO ACERO INOX  6" - 1ml (sum+inst)</t>
  </si>
  <si>
    <t>17118</t>
  </si>
  <si>
    <t>NIPLE PASAMURO ACERO INOXIDABLE 2" L=0,60 MTS</t>
  </si>
  <si>
    <t>18042</t>
  </si>
  <si>
    <t>NIPLE PASAMURO ACERO INOXIDABLE 3" L=0,60 MTS</t>
  </si>
  <si>
    <t>17119</t>
  </si>
  <si>
    <t>NIPLE PASAMURO ACERO INOXIDABLE 4" L=0,60 MTS</t>
  </si>
  <si>
    <t>16359</t>
  </si>
  <si>
    <t>NIPLE PASAMURO ACERO NEGRO 2" - 1ml (sum+inst)</t>
  </si>
  <si>
    <t>16360</t>
  </si>
  <si>
    <t>NIPLE PASAMURO ACERO NEGRO 6" - 1ml (sum+inst)</t>
  </si>
  <si>
    <t>16551</t>
  </si>
  <si>
    <t>NIVELACIÓN ACABADO BORDE PISCINA CONCRETO GRANITO</t>
  </si>
  <si>
    <t>16550</t>
  </si>
  <si>
    <t>NIVELACIÓN ACABADO BORDE PISCINA GRANITO ESP 5 CM</t>
  </si>
  <si>
    <t>12059</t>
  </si>
  <si>
    <t>Nivelación asfalto cancha (realce usando recebo)**</t>
  </si>
  <si>
    <t>11707</t>
  </si>
  <si>
    <t>Nivelacion carpeta 4cm con Base MDC-1 **</t>
  </si>
  <si>
    <t>11701</t>
  </si>
  <si>
    <t>Nivelacion carpeta 4cm con Rod.1350 **</t>
  </si>
  <si>
    <t>11708</t>
  </si>
  <si>
    <t>Nivelacion carpeta 5cm con Rod.1350 **</t>
  </si>
  <si>
    <t>13475</t>
  </si>
  <si>
    <t>Nivelacion carpeta 6cm con Rod.1350 **</t>
  </si>
  <si>
    <t>10406</t>
  </si>
  <si>
    <t>Nivelacion carpeta desgast 4cm sin geotext **</t>
  </si>
  <si>
    <t>10405</t>
  </si>
  <si>
    <t>Nivelacion carpeta desgast 5cm sin geotext **</t>
  </si>
  <si>
    <t>10531</t>
  </si>
  <si>
    <t>Nivelacion carpeta desgast asfalto adicional**</t>
  </si>
  <si>
    <t>12054</t>
  </si>
  <si>
    <t>Nivelacion carpeta desgast(Con Geotext) e=0.05**</t>
  </si>
  <si>
    <t>10357</t>
  </si>
  <si>
    <t>Nivelación carpeta DianaTurbay(realce+geomalla)**</t>
  </si>
  <si>
    <t>12055</t>
  </si>
  <si>
    <t>Nivelación carpeta fisurada(con geomalla)**</t>
  </si>
  <si>
    <t>16665</t>
  </si>
  <si>
    <t>Nivelación de Cielo Raso Modulado (Hasta 6m)</t>
  </si>
  <si>
    <t>10857</t>
  </si>
  <si>
    <t>Nivelación en concreto de cancha en concreto</t>
  </si>
  <si>
    <t>19154</t>
  </si>
  <si>
    <t>NIVELACION PISO EN CONCRETO F'C 28 MPA GF e=0.05</t>
  </si>
  <si>
    <t>16021</t>
  </si>
  <si>
    <t>Nivelación Pisos en Concreto 3000PSI GF</t>
  </si>
  <si>
    <t>13390</t>
  </si>
  <si>
    <t>Nivelación placa e=7 cm Conc.3000psi.+trasiego</t>
  </si>
  <si>
    <t>11068</t>
  </si>
  <si>
    <t>Nivelacion superf para sistema sikacarbodur o Wrap</t>
  </si>
  <si>
    <t>15085</t>
  </si>
  <si>
    <t>12083</t>
  </si>
  <si>
    <t>Nivelacion y Conformac talud (m2) e=0.10 conMaquin</t>
  </si>
  <si>
    <t>11290</t>
  </si>
  <si>
    <t>Nivelacion y Conformacion  de Arcilla **</t>
  </si>
  <si>
    <t>11320</t>
  </si>
  <si>
    <t>Nivelacion y Conformacion con mater.de Excavac**</t>
  </si>
  <si>
    <t>10919</t>
  </si>
  <si>
    <t>Nivelacion y Conformacion talud sin retiro  (m3)**</t>
  </si>
  <si>
    <t>10003</t>
  </si>
  <si>
    <t>Nivelacion y Conformacion taludes (m2) **</t>
  </si>
  <si>
    <t>11132</t>
  </si>
  <si>
    <t>Nivelacion y Conformacion taludes (m2) e=0.05**</t>
  </si>
  <si>
    <t>10759</t>
  </si>
  <si>
    <t>Nivelacion y Conformacion taludes con Retiro (m3)</t>
  </si>
  <si>
    <t>13061</t>
  </si>
  <si>
    <t>Nivelacion y ConformacionTerrenoConRetiroSobrantes</t>
  </si>
  <si>
    <t>10789</t>
  </si>
  <si>
    <t>Nivelación+Configuracion terreno Mater.Local Selec</t>
  </si>
  <si>
    <t>10004</t>
  </si>
  <si>
    <t>Nivelación+Configuracion terreno ZV **manual h=0.4</t>
  </si>
  <si>
    <t>11609</t>
  </si>
  <si>
    <t>Nivelación+Perfilado terreno  motoniveladora **</t>
  </si>
  <si>
    <t>10862</t>
  </si>
  <si>
    <t>Nivelación+Perfilado terreno **manual h=0.03</t>
  </si>
  <si>
    <t>16471</t>
  </si>
  <si>
    <t>NivelacionDadoConcreto(Limp,Escarif,Adheren+Neopre</t>
  </si>
  <si>
    <t>11258</t>
  </si>
  <si>
    <t>NO USAR  Caja electricaSencillaCS275 Codensa</t>
  </si>
  <si>
    <t>10277</t>
  </si>
  <si>
    <t>NO USAR-Camara electricdobleCS276Codenmampos</t>
  </si>
  <si>
    <t>010543</t>
  </si>
  <si>
    <t xml:space="preserve">Normas Generales Campos Deportivos 2,20m X 0,90m (incluye dados en concreto) </t>
  </si>
  <si>
    <t>11441</t>
  </si>
  <si>
    <t>Numeracion Graderías en Concreto  (5X10CM)**</t>
  </si>
  <si>
    <t>17757</t>
  </si>
  <si>
    <t>NVR 16CH NVR4416-16P-4KS2  (SUMI INST)</t>
  </si>
  <si>
    <t>18984</t>
  </si>
  <si>
    <t>NVR CCTV con disco duro CDRC Cometas</t>
  </si>
  <si>
    <t>00825</t>
  </si>
  <si>
    <t>OFICIALES ADMON. SIN PRESTACIONES</t>
  </si>
  <si>
    <t>12712</t>
  </si>
  <si>
    <t>ORGANIZADOR CABLES VERTIC. 80X80 H=7 PIES</t>
  </si>
  <si>
    <t>12577</t>
  </si>
  <si>
    <t>ORGANIZADOR DE CABLES HORIZ. 80X80</t>
  </si>
  <si>
    <t>11981</t>
  </si>
  <si>
    <t>ORINAL  + FLUXOMETRO (Sum + Inst)</t>
  </si>
  <si>
    <t>15106</t>
  </si>
  <si>
    <t>ORINAL  + FLUXOMETRO + SIFON (Sum + Inst)</t>
  </si>
  <si>
    <t>10656</t>
  </si>
  <si>
    <t>ORINAL ARRECIFE  CON GRIFERIA PUSH+FLUXOMETRO</t>
  </si>
  <si>
    <t>18631</t>
  </si>
  <si>
    <t>Orinal Arrecife Entrada Superior Corona</t>
  </si>
  <si>
    <t>00482</t>
  </si>
  <si>
    <t>ORINAL CORONA FLUXOMETRO 06104</t>
  </si>
  <si>
    <t>00483</t>
  </si>
  <si>
    <t>ORINAL CORONA MEDIANO BLANCO (solo porcelana)</t>
  </si>
  <si>
    <t>14529</t>
  </si>
  <si>
    <t>ORINAL CORONA SANTA FE (Incluye Grifería)</t>
  </si>
  <si>
    <t>10679</t>
  </si>
  <si>
    <t>Orinal Ecológico en Cerámica **</t>
  </si>
  <si>
    <t>14001</t>
  </si>
  <si>
    <t>ORINAL GOTA+FLUXOMETRO+VALV.ANTIVAND.+TUB PVC 3/4"</t>
  </si>
  <si>
    <t>16508</t>
  </si>
  <si>
    <t>ORINAL GOTA+VALV.ANTIVAND.+ENTRADA POSTERIOR</t>
  </si>
  <si>
    <t>13085</t>
  </si>
  <si>
    <t>Orinal Gotta y Grifería con sensor **</t>
  </si>
  <si>
    <t>00484</t>
  </si>
  <si>
    <t>ORINAL PEQUEÑO 6100</t>
  </si>
  <si>
    <t>14031</t>
  </si>
  <si>
    <t>Orinal Seco (sumin + Instal.)***</t>
  </si>
  <si>
    <t>18501</t>
  </si>
  <si>
    <t>OUTLET DE DATOS CDRC</t>
  </si>
  <si>
    <t>14575</t>
  </si>
  <si>
    <t>P-1 Aluminio+ vidrio lam 4+4mm Col Gim Sur sum+in</t>
  </si>
  <si>
    <t>14250</t>
  </si>
  <si>
    <t>pach panel de 12 puertos categoria 6</t>
  </si>
  <si>
    <t>13661</t>
  </si>
  <si>
    <t>pach panel de 24 puertos categoria 6</t>
  </si>
  <si>
    <t>18363</t>
  </si>
  <si>
    <t>Palma Robelini/Phoenix Roebellini en Jardineras</t>
  </si>
  <si>
    <t>17147</t>
  </si>
  <si>
    <t>Panel 19" 1U capacidad 4 cassetes (SUMI INST)</t>
  </si>
  <si>
    <t>17128</t>
  </si>
  <si>
    <t>Panel 19" 3U 12 modulos, cassetes (SUMI INST)</t>
  </si>
  <si>
    <t>17706</t>
  </si>
  <si>
    <t>Panel Alarma Incendio Inteligente (SUMI INST)</t>
  </si>
  <si>
    <t>18452</t>
  </si>
  <si>
    <t>PANEL DE ALARMA DE INCENDIOS (ANUNCIADOR REMOTO)</t>
  </si>
  <si>
    <t>18201</t>
  </si>
  <si>
    <t>PANEL DE ALARMA DE INCENDIOS + TABLERO.</t>
  </si>
  <si>
    <t>18972</t>
  </si>
  <si>
    <t>Panel de control de incendios CDRC Cometas</t>
  </si>
  <si>
    <t>18622</t>
  </si>
  <si>
    <t>Panel de Fachada NM AVANZADA DANPAL 16mm Godl</t>
  </si>
  <si>
    <t>17756</t>
  </si>
  <si>
    <t>Panel de intrusión 8 zonas integradas (SUMI INST)</t>
  </si>
  <si>
    <t>16312</t>
  </si>
  <si>
    <t>Panel Led (60x60) 45W-6K (100-277v) Sobreponer</t>
  </si>
  <si>
    <t>17537</t>
  </si>
  <si>
    <t>Panel manometros acero inox.Piscina (Incl accesori</t>
  </si>
  <si>
    <t>17521</t>
  </si>
  <si>
    <t>Panel Viraje acero inox+rejilla plast(incl soporte</t>
  </si>
  <si>
    <t>19231</t>
  </si>
  <si>
    <t>Panel Viraje AceroInox Rejilla Sum+Ins  CEFE Cometas</t>
  </si>
  <si>
    <t>11997</t>
  </si>
  <si>
    <t>Paneles de recubrimiento Muro escalada **</t>
  </si>
  <si>
    <t>10135</t>
  </si>
  <si>
    <t>Paneles en concreto aligerado GRC Complejo Acuatic</t>
  </si>
  <si>
    <t>00874</t>
  </si>
  <si>
    <t>PANELES EN DRY WALL e=.10</t>
  </si>
  <si>
    <t>00877</t>
  </si>
  <si>
    <t>PANELES EN DRY WALL e=.15</t>
  </si>
  <si>
    <t>10136</t>
  </si>
  <si>
    <t>Paneles en Superboard **</t>
  </si>
  <si>
    <t>17753</t>
  </si>
  <si>
    <t>Panorámica + PTZ  (SUMI INST)</t>
  </si>
  <si>
    <t>18273</t>
  </si>
  <si>
    <t>Pantalla Concr F'C 28 MPA4000psiOcre 5.1x.4(Inc.fo</t>
  </si>
  <si>
    <t>18304</t>
  </si>
  <si>
    <t>Pantalla Concr F'C 28 MPA4000psiOcre 7.5x.4(Inc.fo</t>
  </si>
  <si>
    <t>18027</t>
  </si>
  <si>
    <t>PANTALLA FUNDACION CONCR TREMIE F'C 28 MPA CDRC</t>
  </si>
  <si>
    <t>17936</t>
  </si>
  <si>
    <t>PANTALLA TACTIL DE CONTROL PARA REFRIGERANTE VARIA</t>
  </si>
  <si>
    <t>00187</t>
  </si>
  <si>
    <t>PAÑETE BASES VENTANAS</t>
  </si>
  <si>
    <t>00805</t>
  </si>
  <si>
    <t>PAÑETE CIELORASOS</t>
  </si>
  <si>
    <t>16097</t>
  </si>
  <si>
    <t>Pañete estructural liso sobreMuro 1:3e=0.03imperme</t>
  </si>
  <si>
    <t>10506</t>
  </si>
  <si>
    <t>Pañete impermeab. muro 1:3 e=0.015 a&lt; 0.60  **</t>
  </si>
  <si>
    <t>13851</t>
  </si>
  <si>
    <t>10225</t>
  </si>
  <si>
    <t>Pañete impermeab. muro 1:3 e=0.015 a&gt; 0.60 **</t>
  </si>
  <si>
    <t>13850</t>
  </si>
  <si>
    <t>Pañete impermeab. muro 1:3 e=0.03 a&lt; 0.60 m**</t>
  </si>
  <si>
    <t>10267</t>
  </si>
  <si>
    <t>Pañete impermeab. muro 1:3 e=0.03 a&gt; 0.60 m **</t>
  </si>
  <si>
    <t>10268</t>
  </si>
  <si>
    <t>Pañete impermeab. muro 1:4 e=0.015 a&gt; 0.60 m **</t>
  </si>
  <si>
    <t>10107</t>
  </si>
  <si>
    <t>Pañete impermeab. muro 1:4 e=0.03 a&lt; 0.60 m**</t>
  </si>
  <si>
    <t>10008</t>
  </si>
  <si>
    <t>Pañete impermeab. muro 1:4 e=0.03 a&gt; 0.60 m **</t>
  </si>
  <si>
    <t>13688</t>
  </si>
  <si>
    <t>PAÑETE LISO 1:3 COLUMNAS ANTIG-ESTADIO+AND(e=9cm)</t>
  </si>
  <si>
    <t>13686</t>
  </si>
  <si>
    <t>PAÑETE LISO 1:3 MUROS CURVOS-ESTADIO+AND(e=3cm)</t>
  </si>
  <si>
    <t>00165</t>
  </si>
  <si>
    <t>PAÑETE LISO BAJO GUADUA 1:5</t>
  </si>
  <si>
    <t>00166</t>
  </si>
  <si>
    <t>PAÑETE LISO BAJO MALLA  1:4</t>
  </si>
  <si>
    <t>00167</t>
  </si>
  <si>
    <t>PAÑETE LISO BAJO MALLA  1:5</t>
  </si>
  <si>
    <t>00168</t>
  </si>
  <si>
    <t>PAÑETE LISO BAJO MALLA  1:6</t>
  </si>
  <si>
    <t>10543</t>
  </si>
  <si>
    <t>Pañete liso bajo malla 1:4 inc.malla **</t>
  </si>
  <si>
    <t>14036</t>
  </si>
  <si>
    <t>PAÑETE LISO MUROS  1:3 ( e=1.5cm)</t>
  </si>
  <si>
    <t>13687</t>
  </si>
  <si>
    <t>PAÑETE LISO MUROS  1:3 (e=0.03m)</t>
  </si>
  <si>
    <t>00177</t>
  </si>
  <si>
    <t>PAÑETE LISO MUROS  1:3 (IMP)  e=2cm</t>
  </si>
  <si>
    <t>00178</t>
  </si>
  <si>
    <t>PAÑETE LISO MUROS  1:4 (e=1.5cm)</t>
  </si>
  <si>
    <t>00179</t>
  </si>
  <si>
    <t>PAÑETE LISO MUROS  1:5</t>
  </si>
  <si>
    <t>18959</t>
  </si>
  <si>
    <t>PAÑETE LISO MUROS  1:5 (IMP)  e=1.5cm</t>
  </si>
  <si>
    <t>00180</t>
  </si>
  <si>
    <t>PAÑETE LISO MUROS  1:6</t>
  </si>
  <si>
    <t>00181</t>
  </si>
  <si>
    <t>PAÑETE LISO MUROS  1:7</t>
  </si>
  <si>
    <t>14904</t>
  </si>
  <si>
    <t>PAÑETE LISO MUROS(1:4) e=0.015M + ANDAMIO</t>
  </si>
  <si>
    <t>17310</t>
  </si>
  <si>
    <t>PAÑETE LISO MUROS(1:4) e=0.015M + ANDAMIO CDRC</t>
  </si>
  <si>
    <t>18765</t>
  </si>
  <si>
    <t>PAÑETE LISO MUROS1:4 Imper e=0.015M+ANDAMIO CDRC</t>
  </si>
  <si>
    <t>00176</t>
  </si>
  <si>
    <t>PAÑETE LISO PLACAS 1:4 e=2.0Cm.</t>
  </si>
  <si>
    <t>10602</t>
  </si>
  <si>
    <t>Pañete liso placas 1:4 e=3.0 cm.     **</t>
  </si>
  <si>
    <t>00182</t>
  </si>
  <si>
    <t>PAÑETE LISO PLACAS 1:5 e=2.0Cm.</t>
  </si>
  <si>
    <t>00183</t>
  </si>
  <si>
    <t>PAÑETE LISO PLACAS 1:6 e=2.0Cm.</t>
  </si>
  <si>
    <t>00184</t>
  </si>
  <si>
    <t>PAÑETE LISO PLACAS 1:7 e=2.0Cm.</t>
  </si>
  <si>
    <t>14026</t>
  </si>
  <si>
    <t>Pañete liso sobre muro 1:3 e=0.03 a&gt; 0.60 mH&gt;2.5M</t>
  </si>
  <si>
    <t>13449</t>
  </si>
  <si>
    <t>Pañete liso sobre muro 1:4 e=0.010 a&gt; 0.60 m **</t>
  </si>
  <si>
    <t>10507</t>
  </si>
  <si>
    <t>Pañete liso sobre muro 1:4 e=0.015 a&gt; 0.60 m **</t>
  </si>
  <si>
    <t>10817</t>
  </si>
  <si>
    <t>Pañete liso sobre muro 1:4 e=0.025 a&lt;0.60 m **</t>
  </si>
  <si>
    <t>10779</t>
  </si>
  <si>
    <t>Pañete liso sobre muro 1:4 e=0.025 a&gt; 0.60 m **</t>
  </si>
  <si>
    <t>14539</t>
  </si>
  <si>
    <t>Pañete liso sobre muro 1:4 e=0.03 mts.**</t>
  </si>
  <si>
    <t>10106</t>
  </si>
  <si>
    <t>Pañete liso sobre muros  1:4  e=0.015 a&lt;60 cm **</t>
  </si>
  <si>
    <t>00189</t>
  </si>
  <si>
    <t>PAÑETE POYOS MORTERO 1:3</t>
  </si>
  <si>
    <t>00993</t>
  </si>
  <si>
    <t>PAÑETE RUSTICO BAJO MALLA M:1,4 e=2.5</t>
  </si>
  <si>
    <t>00994</t>
  </si>
  <si>
    <t>PAÑETE RUSTICO BAJO MALLA M:1,5 e=2.5</t>
  </si>
  <si>
    <t>00190</t>
  </si>
  <si>
    <t>PAÑETE SALPICADERO MORTERO 1:3</t>
  </si>
  <si>
    <t>00769</t>
  </si>
  <si>
    <t>PAÑETE SOBRE MUROS INTERIOR</t>
  </si>
  <si>
    <t>00764</t>
  </si>
  <si>
    <t>PAÑETE TALUDES</t>
  </si>
  <si>
    <t>13099</t>
  </si>
  <si>
    <t>Papelera (caneca) acero inox.H=0.28m;D=0.19m+Tapa</t>
  </si>
  <si>
    <t>15108</t>
  </si>
  <si>
    <t>Papelera en acero (5 LTS)+ Elementos de sobreponer</t>
  </si>
  <si>
    <t>17365</t>
  </si>
  <si>
    <t>PAPELERA EN ACERO INOXIDABLE REF. 706630001 DE COR</t>
  </si>
  <si>
    <t>14039</t>
  </si>
  <si>
    <t>PAPELERA METALICA CROMADA DE SOBREPONER</t>
  </si>
  <si>
    <t>00404</t>
  </si>
  <si>
    <t>PAPELERA PORC BLC ACUACER CRNA</t>
  </si>
  <si>
    <t>15277</t>
  </si>
  <si>
    <t>PAPIRO COMÚN PARA JARDIN(Suministro+Instalació</t>
  </si>
  <si>
    <t>14225</t>
  </si>
  <si>
    <t>Papiros 5 UN/M2  (siemb+Caja 1x1x0.5+Tier. Abonad)</t>
  </si>
  <si>
    <t>20761</t>
  </si>
  <si>
    <t>PARAL PARA BARANDA CERRAMIENTO (SUM +INST)</t>
  </si>
  <si>
    <t>02021</t>
  </si>
  <si>
    <t>PARARRAYOS  45MT</t>
  </si>
  <si>
    <t>15327</t>
  </si>
  <si>
    <t>Pararrayos 12 KV y Cortacircuitos de 15KV(Sum+Inst</t>
  </si>
  <si>
    <t>15789</t>
  </si>
  <si>
    <t>Pararrayos torres Sobre ,postes alumbrado</t>
  </si>
  <si>
    <t>11868</t>
  </si>
  <si>
    <t>Pararrayos torres,postes alumbrado diseño Fontanar</t>
  </si>
  <si>
    <t>00537</t>
  </si>
  <si>
    <t>PARCIAL 30 MT  C.N.</t>
  </si>
  <si>
    <t>00538</t>
  </si>
  <si>
    <t>PARCIAL 30 MT PVC</t>
  </si>
  <si>
    <t>18454</t>
  </si>
  <si>
    <t>Parlante de sobreponer EVID S4.2T  CDRC</t>
  </si>
  <si>
    <t>18456</t>
  </si>
  <si>
    <t>Parlante de sobreponer EVID S8.2T  CDRC</t>
  </si>
  <si>
    <t>10715</t>
  </si>
  <si>
    <t>ParquederoAsfalto traf vehic medi+Demarc **</t>
  </si>
  <si>
    <t>19188</t>
  </si>
  <si>
    <t>PARTIDOR SALIDA A.I PLATAFORMA CEFE COMETAS</t>
  </si>
  <si>
    <t>17518</t>
  </si>
  <si>
    <t>Partidor salida A.I-platafor fibra de vidr+ancl+nu</t>
  </si>
  <si>
    <t>13324</t>
  </si>
  <si>
    <t xml:space="preserve">PASADOR PORTA CANDADO - SUMINISTRO E INSTALACIÓN </t>
  </si>
  <si>
    <t>17092</t>
  </si>
  <si>
    <t>Pasamanos  Recto o inclinadoTubularCRD(S/Especif</t>
  </si>
  <si>
    <t>17357</t>
  </si>
  <si>
    <t>Pasamanos  Vidrio TempladoH=1.0m(CRD(S/Espec</t>
  </si>
  <si>
    <t>14631</t>
  </si>
  <si>
    <t>PASAMANOS ANGULADO (SUM + INST)</t>
  </si>
  <si>
    <t>14798</t>
  </si>
  <si>
    <t>PASAMANOS ANGULADO(DESM+SUM+INST)</t>
  </si>
  <si>
    <t>00585</t>
  </si>
  <si>
    <t>PASAMANOS ESCALERA (.15x.02)</t>
  </si>
  <si>
    <t>00758</t>
  </si>
  <si>
    <t>PASAMANOS ESCALERA TABLaChp.25</t>
  </si>
  <si>
    <t>00586</t>
  </si>
  <si>
    <t>PASAMANOS FLORMORADO 15x.0.02</t>
  </si>
  <si>
    <t>17791</t>
  </si>
  <si>
    <t>Pasamanos Metalico MallaEslabonadaH=0.90m+Estruct</t>
  </si>
  <si>
    <t>14633</t>
  </si>
  <si>
    <t>PASAMANOS RECTO (SUM + INST)</t>
  </si>
  <si>
    <t>14800</t>
  </si>
  <si>
    <t>PASAMANOS RECTO(DESM+SUM+INST)</t>
  </si>
  <si>
    <t>17045</t>
  </si>
  <si>
    <t>Pasamanos Tipo 1 Rectos o Inclinados)CRD(S/Especif</t>
  </si>
  <si>
    <t>17081</t>
  </si>
  <si>
    <t>Pasamanos Tipo 2 Rectos o Inclinados)CRD(S/Especif</t>
  </si>
  <si>
    <t>17085</t>
  </si>
  <si>
    <t>Pasamanos Tipo 3 Anclado a Muros)CRD(S/Especif</t>
  </si>
  <si>
    <t>17095</t>
  </si>
  <si>
    <t>Pasamanos Tipo 4 Recto Platina H=0.90mCRD(S/Especi</t>
  </si>
  <si>
    <t>17096</t>
  </si>
  <si>
    <t>Pasamanos Tipo 4A Recto Platina H=0.90mCRD(S/Espec</t>
  </si>
  <si>
    <t>18204</t>
  </si>
  <si>
    <t>PasamanosAncladoPlatinasMetalH=1.10 - 0.90mS/Espec</t>
  </si>
  <si>
    <t>18207</t>
  </si>
  <si>
    <t>PasamanosBancasPlatinasMetal2"x5/16"H=0.45mS/Espec</t>
  </si>
  <si>
    <t>18209</t>
  </si>
  <si>
    <t>PasamanosDobleTubularInoxØ2"H=0.90 - 0.70m S/Espec</t>
  </si>
  <si>
    <t>18203</t>
  </si>
  <si>
    <t>PasamanosEscaleraPlatinasMetalicasH=1mS/Especifica</t>
  </si>
  <si>
    <t>18210</t>
  </si>
  <si>
    <t>PasamanosPasarelasCubiertaEnTubularH=0.90mS/Especi</t>
  </si>
  <si>
    <t>17087</t>
  </si>
  <si>
    <t>PasamanosPiscina Doble Tubular acero(CRD(S/Especif</t>
  </si>
  <si>
    <t>18198</t>
  </si>
  <si>
    <t>PasamanosRecto/InclinadoPlatinaTubularH=1mS/Especi</t>
  </si>
  <si>
    <t>18206</t>
  </si>
  <si>
    <t>PasamanosVidrioTempladoRemateSupInoxH=0.90mS/Espec</t>
  </si>
  <si>
    <t>15013</t>
  </si>
  <si>
    <t>PASAMURO NIPLE GAL.1"L= 0.9 m+Ruana lam.cal.18</t>
  </si>
  <si>
    <t>15667</t>
  </si>
  <si>
    <t>PASAMURO NIPLE GAL.2"L= 0.9 m+Ruana lam.cal.18</t>
  </si>
  <si>
    <t>15020</t>
  </si>
  <si>
    <t>PASAMURO NIPLE GAL.3"L= 0.9 m+Ruana lam.cal18</t>
  </si>
  <si>
    <t>17615</t>
  </si>
  <si>
    <t>PASAMURO TIPO 1ø1 Acero Inox roscado+ruana Piscina</t>
  </si>
  <si>
    <t>17617</t>
  </si>
  <si>
    <t>PASAMURO TIPO 1ø2 Acero Inox roscado+ruana Piscina</t>
  </si>
  <si>
    <t>17618</t>
  </si>
  <si>
    <t>PASAMURO TIPO 1ø4 Acero Inox roscado+ruana Piscina</t>
  </si>
  <si>
    <t>17619</t>
  </si>
  <si>
    <t>PASAMURO TIPO 1ø6 Acero Inox roscado+ruana Piscina</t>
  </si>
  <si>
    <t>17626</t>
  </si>
  <si>
    <t>PASAMURO TIPO 2ø10 Acero Inox bridado+ruana Piscin</t>
  </si>
  <si>
    <t>17624</t>
  </si>
  <si>
    <t>PASAMURO TIPO 2ø6 Acero Inox bridado+ruana Piscina</t>
  </si>
  <si>
    <t>17625</t>
  </si>
  <si>
    <t>PASAMURO TIPO 2ø8 Acero Inox bridado+ruana Piscina</t>
  </si>
  <si>
    <t>17673</t>
  </si>
  <si>
    <t>PASAMURO TIPO 3ø6"- Acero Inox liso+ruana Piscina</t>
  </si>
  <si>
    <t>17636</t>
  </si>
  <si>
    <t>PASAMURO TIPO 3ø8" Acero Inox bridado1+ruana Pisci</t>
  </si>
  <si>
    <t>18188</t>
  </si>
  <si>
    <t>PASAMURO TIPO 4ø6"</t>
  </si>
  <si>
    <t>17638</t>
  </si>
  <si>
    <t>PASAMURO TIPO 4ø8" Acero Inox brid liso+ruana Pisc</t>
  </si>
  <si>
    <t>15014</t>
  </si>
  <si>
    <t>PASAMUROS NIPLE GAL.4"L= 0.9 m +Ruana lam. cal.18</t>
  </si>
  <si>
    <t>15012</t>
  </si>
  <si>
    <t>PASAMUROS NIPLE GAL.6"L= 0.9 m+Ruana lam.cal.18</t>
  </si>
  <si>
    <t>15077</t>
  </si>
  <si>
    <t>PASANTES LARGOS MAYORES A 50cm VIGAS Y COLUMNAS</t>
  </si>
  <si>
    <t>15076</t>
  </si>
  <si>
    <t>PASANTES LARGOS MAYORES A 70cm VIGAS Y COLUMNAS</t>
  </si>
  <si>
    <t>16202</t>
  </si>
  <si>
    <t>PASE TUBO CONDUIT 3/4" UNION DE CANALETA</t>
  </si>
  <si>
    <t>10527</t>
  </si>
  <si>
    <t>Pases d=6" Lmax=0.5 m PVC  **</t>
  </si>
  <si>
    <t>10544</t>
  </si>
  <si>
    <t>Pases d=8" Lmax=0.5 m PVC</t>
  </si>
  <si>
    <t>09034</t>
  </si>
  <si>
    <t>Pases o lloraderos d=1 1/2"  Lmax 0.5 m PVC.All  *</t>
  </si>
  <si>
    <t>11994</t>
  </si>
  <si>
    <t>13550</t>
  </si>
  <si>
    <t>Pases o lloraderos d=2"  Lmax 0.20 m PVC.All  **</t>
  </si>
  <si>
    <t>10804</t>
  </si>
  <si>
    <t>Pases o lloraderos d=2"  Lmax 0.25 m PVC.All  **</t>
  </si>
  <si>
    <t>10567</t>
  </si>
  <si>
    <t>Pases o lloraderos d=2"  Lmax 0.5 m PVC.All  **</t>
  </si>
  <si>
    <t>10528</t>
  </si>
  <si>
    <t>Pases o lloraderos d=2" Lmax=0.5m PVC.All  **</t>
  </si>
  <si>
    <t>12754</t>
  </si>
  <si>
    <t>Pases o lloraderos d=2" PVC.All   **</t>
  </si>
  <si>
    <t>10566</t>
  </si>
  <si>
    <t>Pases o lloraderos d=2" PVC.All  **</t>
  </si>
  <si>
    <t>11001</t>
  </si>
  <si>
    <t>Pases o lloraderos d=3" PVC.All   **</t>
  </si>
  <si>
    <t>10372</t>
  </si>
  <si>
    <t>Pases o lloraderos d=4" L=1.00 PVC.All   **</t>
  </si>
  <si>
    <t>11142</t>
  </si>
  <si>
    <t>Pases o lloraderos d=6" Lmax=0.5m PVCS</t>
  </si>
  <si>
    <t>17185</t>
  </si>
  <si>
    <t>PASES PLACA TANQUE PVC-S L MAX = 0.10M PVC-S 3"</t>
  </si>
  <si>
    <t>17186</t>
  </si>
  <si>
    <t>PASES PLACA TANQUE PVC-S L MAX = 0.10M PVC-S 4"</t>
  </si>
  <si>
    <t>00345</t>
  </si>
  <si>
    <t>PASO ESCALERA GRANITO</t>
  </si>
  <si>
    <t>00346</t>
  </si>
  <si>
    <t>PASO ESCALERA GRAVILLA</t>
  </si>
  <si>
    <t>12927</t>
  </si>
  <si>
    <t>PASO ESCALERA PLAQUETA 8CM (1*0.80M)CONC.3000PSI+R</t>
  </si>
  <si>
    <t>00347</t>
  </si>
  <si>
    <t>PASO ESCALERA VINILO</t>
  </si>
  <si>
    <t>10397</t>
  </si>
  <si>
    <t>Paso escaleras en gravilla y tableta 1/4 x 26 **</t>
  </si>
  <si>
    <t>01007</t>
  </si>
  <si>
    <t>PASO ESCALERAS EN GRAVILLA Y TABLETA MOORE</t>
  </si>
  <si>
    <t>13197</t>
  </si>
  <si>
    <t>PASOGRADAH=0.21M;L=1.60M;A=0.40M(3.000PSI)</t>
  </si>
  <si>
    <t>20857</t>
  </si>
  <si>
    <t>PASOS CIRCULARES PREFABRICADAS EN CONCRETO (D=30CM)</t>
  </si>
  <si>
    <t>14068</t>
  </si>
  <si>
    <t>Pata Banca (desm.)</t>
  </si>
  <si>
    <t>14099</t>
  </si>
  <si>
    <t>Pata Banca (inst.)</t>
  </si>
  <si>
    <t>14260</t>
  </si>
  <si>
    <t>Pata Banca (Suminist.)</t>
  </si>
  <si>
    <t>14660</t>
  </si>
  <si>
    <t>PATAS BANCA (UN) (SUM + INST)</t>
  </si>
  <si>
    <t>14827</t>
  </si>
  <si>
    <t>PATAS BANCA (UN)(DESM+SUM+INST)</t>
  </si>
  <si>
    <t>12969</t>
  </si>
  <si>
    <t>Patas caneca M-120 (desm.) STPM</t>
  </si>
  <si>
    <t>12970</t>
  </si>
  <si>
    <t>Patas caneca M-120 (inst.) STPM **</t>
  </si>
  <si>
    <t>14653</t>
  </si>
  <si>
    <t>PATAS CANECA M-120 (SUM + INST)</t>
  </si>
  <si>
    <t>12974</t>
  </si>
  <si>
    <t>Patas caneca M-120 (suministro) STPM **</t>
  </si>
  <si>
    <t>14822</t>
  </si>
  <si>
    <t>PATAS CANECA M-120(DESM+SUM+INST)</t>
  </si>
  <si>
    <t>12859</t>
  </si>
  <si>
    <t>PATCH CORD (1 metro).3 Feet.**</t>
  </si>
  <si>
    <t>12860</t>
  </si>
  <si>
    <t>PATCH CORD (3 metros).10 Feet.**</t>
  </si>
  <si>
    <t>17117</t>
  </si>
  <si>
    <t>Patch Cord 1.5M 6A blindado (COLOR) (SUMI INST)</t>
  </si>
  <si>
    <t>18838</t>
  </si>
  <si>
    <t>PATCH CORD 10 FT COLOR AZUL/ROJO; RJ. (Suministro e instalación)</t>
  </si>
  <si>
    <t>03039</t>
  </si>
  <si>
    <t>PATCH CORD 2m</t>
  </si>
  <si>
    <t>12266</t>
  </si>
  <si>
    <t>Patch cord cable UTP de 4 pares 1,5 m Cat 6</t>
  </si>
  <si>
    <t>17664</t>
  </si>
  <si>
    <t>PATCH CORD UTP CATEGORIA 6A 1,00m</t>
  </si>
  <si>
    <t>12858</t>
  </si>
  <si>
    <t>PATCH PANEL  24 Puertos.Cat.-5**</t>
  </si>
  <si>
    <t>17121</t>
  </si>
  <si>
    <t>Patch panel 6A blindado 24 puestos (SUMI INST)</t>
  </si>
  <si>
    <t>19182</t>
  </si>
  <si>
    <t>PATCH PANEL CAT 6 A 24 PUERTOS CEFE COMETAS</t>
  </si>
  <si>
    <t>17666</t>
  </si>
  <si>
    <t>PATCH PANEL DE 24 PUERTOS</t>
  </si>
  <si>
    <t>00814</t>
  </si>
  <si>
    <t>PATCH PANEL MP 48 Puert.Cat.6(33voz-34Datos)**</t>
  </si>
  <si>
    <t>18154</t>
  </si>
  <si>
    <t>Patchcord fibra optica 12 hilos LC/LC CDRC Cometas</t>
  </si>
  <si>
    <t>17151</t>
  </si>
  <si>
    <t>Patchcord Fibra Optica Multimodo 2 M (SUMI INST)</t>
  </si>
  <si>
    <t>10859</t>
  </si>
  <si>
    <t>PatinodromoGranito+concret e=0.10 4.3-1 bland geoP</t>
  </si>
  <si>
    <t>10331</t>
  </si>
  <si>
    <t>Pavimento asfaltico  (METRO CUBICO)**</t>
  </si>
  <si>
    <t>16162</t>
  </si>
  <si>
    <t>Pavimento asfaltico  MDC2 sin impr( METRO CUBICO)*</t>
  </si>
  <si>
    <t>00829</t>
  </si>
  <si>
    <t>PAVIMENTO EN CONCRETO  e=.18</t>
  </si>
  <si>
    <t>00828</t>
  </si>
  <si>
    <t>PAVIMENTO EN CONCRETO e=.17</t>
  </si>
  <si>
    <t>14943</t>
  </si>
  <si>
    <t>PAVISINT SYSTEM  e=11cm (SUM + INST)</t>
  </si>
  <si>
    <t>18879</t>
  </si>
  <si>
    <t>PC ALL IN ONE- 520-22IKU - INTEL Core i3 - 21.5"</t>
  </si>
  <si>
    <t>17126</t>
  </si>
  <si>
    <t>PDU 8 salidas 1800W 120V rackeable (SUMI INST)</t>
  </si>
  <si>
    <t>14467</t>
  </si>
  <si>
    <t>PEDESTAL EN CONCRETO 3000PSI -</t>
  </si>
  <si>
    <t>010504</t>
  </si>
  <si>
    <t>PEDESTAL EN CONCRETO 4000PSI(280N) GRIS PERLA CEFE COMETAS</t>
  </si>
  <si>
    <t>20799</t>
  </si>
  <si>
    <t>PEDESTAL EN CONCRETO DE 0.30X0.30X0.50 PARA ANCLAJE DE ESTRUCTURA. Incluye excavación, dado en concreto, refuerzo interno, elementos de anclaje y  platina”</t>
  </si>
  <si>
    <t>16847</t>
  </si>
  <si>
    <t>PEDESTAL EN CONCRETO F'C28 MPA - 4000PSI CDRC</t>
  </si>
  <si>
    <t>010477</t>
  </si>
  <si>
    <t>PEDESTAL PISCINA S=50X50 CONCRETO F'C28 MPA - 4000PSI GC - CEFE COMETAS</t>
  </si>
  <si>
    <t>14118</t>
  </si>
  <si>
    <t>Pedestal Señal ruta de evacuación (Una y Dos caras</t>
  </si>
  <si>
    <t>14468</t>
  </si>
  <si>
    <t>PEDESTAL -T5 en Concreto 3000PSI -Columnas en mad</t>
  </si>
  <si>
    <t>15403</t>
  </si>
  <si>
    <t>PELDAÑO CONCRETO 2.500PSI(A=0.70M;E=0.10M;L=1.0M)</t>
  </si>
  <si>
    <t>10375</t>
  </si>
  <si>
    <t>Peldaño graderia recubrim conc e=0.05 fund sitio**</t>
  </si>
  <si>
    <t>10425</t>
  </si>
  <si>
    <t>Peldaño graderia recubrim conc e=0.05 premezcl**</t>
  </si>
  <si>
    <t>11725</t>
  </si>
  <si>
    <t>Peldaños escalera contrah. bordillo a=.50 m(Fontan</t>
  </si>
  <si>
    <t>10239</t>
  </si>
  <si>
    <t>Peldaños escalera contrahuella bordillo a=.50 m **</t>
  </si>
  <si>
    <t>11814</t>
  </si>
  <si>
    <t>Peldaños escalera contrahuella bordillo A-80 a=.50</t>
  </si>
  <si>
    <t>12928</t>
  </si>
  <si>
    <t>Peldaños escaleraConc.+ adoquin tolete a=0.93 m *</t>
  </si>
  <si>
    <t>18368</t>
  </si>
  <si>
    <t>PELDAÑOS ESCALERAS+GRADERIA CONC4000PSI Ocre+Viga+</t>
  </si>
  <si>
    <t>010623</t>
  </si>
  <si>
    <t>Peldaños Graderia contrahuella bordillo A-10 a=.50</t>
  </si>
  <si>
    <t>18128</t>
  </si>
  <si>
    <t>PELDAÑOS PREFABRICADOS EN CONC BANDEJA EN LAMINA</t>
  </si>
  <si>
    <t>12613</t>
  </si>
  <si>
    <t>PELICULA DE SEGURIDAD (SUM+INSTAL).</t>
  </si>
  <si>
    <t>13150</t>
  </si>
  <si>
    <t>PELICULA SANDBLANSTING PERSIANA SOBRE VIDRIO</t>
  </si>
  <si>
    <t>14322</t>
  </si>
  <si>
    <t>Pendon 0.50 x 6.00  (Suministro)</t>
  </si>
  <si>
    <t>19358</t>
  </si>
  <si>
    <t>PendonBanner13onz(1.0x1.50m)+dieseñVarillaMet+cuer</t>
  </si>
  <si>
    <t>14748</t>
  </si>
  <si>
    <t>PENDONES 0.50 X 6,00   (SUM + INST)</t>
  </si>
  <si>
    <t>18345</t>
  </si>
  <si>
    <t>Pennisetum Morado/SetaceumMorado en  Jardineras</t>
  </si>
  <si>
    <t>18316</t>
  </si>
  <si>
    <t>Pennisetum para jardin  Sobre Cubierta verde(1/M2)</t>
  </si>
  <si>
    <t>18263</t>
  </si>
  <si>
    <t>Pennisetum para jardin  Taludes Exteriores(1/M2)</t>
  </si>
  <si>
    <t>15274</t>
  </si>
  <si>
    <t>PENNISETUM PARA JARDIN(Suministro+Instalació</t>
  </si>
  <si>
    <t>18347</t>
  </si>
  <si>
    <t>Pennisetum Verde/Setaceum verde en  Jardineras</t>
  </si>
  <si>
    <t>13093</t>
  </si>
  <si>
    <t>Percha doble metálica cromada **</t>
  </si>
  <si>
    <t>17386</t>
  </si>
  <si>
    <t>PERCHA EN ACERO INOXIDABLE REF. 241981 DE SOCODA O</t>
  </si>
  <si>
    <t>14049</t>
  </si>
  <si>
    <t>Percha Sencilla metálica cromada **</t>
  </si>
  <si>
    <t>13466</t>
  </si>
  <si>
    <t>PERFIL  ESTRUCTURAL 254X64X19MME=2MM**</t>
  </si>
  <si>
    <t>12920</t>
  </si>
  <si>
    <t>Perfil metálico en ángulo de 2" x 3/16 **</t>
  </si>
  <si>
    <t>12924</t>
  </si>
  <si>
    <t>Perfil U ref. dintel puerta Plaza Toros **</t>
  </si>
  <si>
    <t>10987</t>
  </si>
  <si>
    <t>Perfilacion de  talud sin retiro  material (m3)**</t>
  </si>
  <si>
    <t>10540</t>
  </si>
  <si>
    <t>Perfilar taludes con empradizacion **</t>
  </si>
  <si>
    <t>10541</t>
  </si>
  <si>
    <t>Perfilar taludes con tierra negra **</t>
  </si>
  <si>
    <t>12220</t>
  </si>
  <si>
    <t>Perfileria.div.media alt.coldrolled.pint.elec.gris</t>
  </si>
  <si>
    <t>15029</t>
  </si>
  <si>
    <t>PERFILES ANGULARES, A572 Gr 50 (SUM+TRANS+INST)</t>
  </si>
  <si>
    <t>15025</t>
  </si>
  <si>
    <t>PERFILES EN ALMA LLENA ASTM 36 (SUM+TRANS+INST)</t>
  </si>
  <si>
    <t>16595</t>
  </si>
  <si>
    <t>Perfor vertical  D=6" inyección agua cal 10:1</t>
  </si>
  <si>
    <t>17187</t>
  </si>
  <si>
    <t>PERFORACIÓN CON SACANÚCLEO L MAX = 0.20M 2"</t>
  </si>
  <si>
    <t>17188</t>
  </si>
  <si>
    <t>PERFORACIÓN CON SACANÚCLEO L MAX = 0.20M 3"</t>
  </si>
  <si>
    <t>17189</t>
  </si>
  <si>
    <t>PERFORACIÓN CON SACANÚCLEO L MAX = 0.20M 4"</t>
  </si>
  <si>
    <t>16022</t>
  </si>
  <si>
    <t>Perforacion pared tubo complejo Acuatico</t>
  </si>
  <si>
    <t>12108</t>
  </si>
  <si>
    <t>Perforación roca Imploxión Expansivo Químicoh&gt;1.0M</t>
  </si>
  <si>
    <t>16011</t>
  </si>
  <si>
    <t>Perforacion vertical  D=30cm ComplejoAcuatico</t>
  </si>
  <si>
    <t>16015</t>
  </si>
  <si>
    <t>Perforacion vertical  D=6" L=10ml ComplejoAcu</t>
  </si>
  <si>
    <t>17578</t>
  </si>
  <si>
    <t>Perilla de seguridad, mas bisagras para puerta liv</t>
  </si>
  <si>
    <t>00218</t>
  </si>
  <si>
    <t>PERMA PLY FGLAS</t>
  </si>
  <si>
    <t>15044</t>
  </si>
  <si>
    <t>Pernos de 1/2" L= 90 mm CAL A-325 (SUM + INST)</t>
  </si>
  <si>
    <t>15036</t>
  </si>
  <si>
    <t>Pernos de 3/8" L= 50 mm CAL A-325 (SUM + INST)</t>
  </si>
  <si>
    <t>13290</t>
  </si>
  <si>
    <t>Perro de Sujeción HG 3/16" (Sumin. e instalac.)</t>
  </si>
  <si>
    <t>18102</t>
  </si>
  <si>
    <t>PERSIANA DESCARGA TIPO FACHADA CON MALLA 26"x12"</t>
  </si>
  <si>
    <t>18103</t>
  </si>
  <si>
    <t>PERSIANA DESCARGA TIPO FACHADA CON MALLA 30"x24"</t>
  </si>
  <si>
    <t>11288</t>
  </si>
  <si>
    <t>PERSONAL DE OBRA (ADMINISTRAC. DELEGADA)</t>
  </si>
  <si>
    <t>00377</t>
  </si>
  <si>
    <t>PICAR PAÑETE DE MURO</t>
  </si>
  <si>
    <t>00380</t>
  </si>
  <si>
    <t>PICAR PAÑETE DE TECHO</t>
  </si>
  <si>
    <t>13344</t>
  </si>
  <si>
    <t>Pie de amigo àngulo 1x3/16"</t>
  </si>
  <si>
    <t>10393</t>
  </si>
  <si>
    <t>Pie de amigo cerramiento d= 2" long 3 m +platina**</t>
  </si>
  <si>
    <t>10392</t>
  </si>
  <si>
    <t>Pie de amigo cerramiento d= 2" long 3 m con dado**</t>
  </si>
  <si>
    <t>11315</t>
  </si>
  <si>
    <t>Pie de Amigo Cerramientoh=2.50**</t>
  </si>
  <si>
    <t>13668</t>
  </si>
  <si>
    <t>Pie de Amigo Cerramientoh=2.50Tubo 2"+pilotin **</t>
  </si>
  <si>
    <t>00405</t>
  </si>
  <si>
    <t>PIEDRA BLANCA</t>
  </si>
  <si>
    <t>00406</t>
  </si>
  <si>
    <t>PIEDRA MUÑECA</t>
  </si>
  <si>
    <t>12382</t>
  </si>
  <si>
    <t>Pieza de Remate  A-105 Rampa.</t>
  </si>
  <si>
    <t>01002</t>
  </si>
  <si>
    <t>PILOTE  CONCRETO 3.500psiD=0.30m h.max27mBlando</t>
  </si>
  <si>
    <t>11077</t>
  </si>
  <si>
    <t>PILOTE  D=0.60 M exc.maxima 55 MTS</t>
  </si>
  <si>
    <t>11386</t>
  </si>
  <si>
    <t>PILOTE  D=0.70 M exc.maxima 55 MTS</t>
  </si>
  <si>
    <t>11064</t>
  </si>
  <si>
    <t>PILOTE +Concret210 D=0.25 M exc.maxima 27 MTS</t>
  </si>
  <si>
    <t>10095</t>
  </si>
  <si>
    <t>PILOTE +Concret210 D=0.30 m exc.maxima 35 m Blando</t>
  </si>
  <si>
    <t>14422</t>
  </si>
  <si>
    <t>PILOTE +Concret210 D=0.30 m exc.maxima 35 m Roca</t>
  </si>
  <si>
    <t>10096</t>
  </si>
  <si>
    <t>PILOTE +Concret210 D=0.40 m exc.maxima 35 m Blando</t>
  </si>
  <si>
    <t>14423</t>
  </si>
  <si>
    <t>PILOTE +Concret210 D=0.40 m exc.maxima 35 m Roca</t>
  </si>
  <si>
    <t>14222</t>
  </si>
  <si>
    <t>PILOTE +Concret245 D=0.30 m exc.maxima 35 m **</t>
  </si>
  <si>
    <t>10097</t>
  </si>
  <si>
    <t>PILOTE +Concreto 3.000psi D=0.50 m exc.maxima 35 m</t>
  </si>
  <si>
    <t>11076</t>
  </si>
  <si>
    <t>PILOTE D=0.30 M exc.maxima 27 MTS-Suelo Blando</t>
  </si>
  <si>
    <t>20731</t>
  </si>
  <si>
    <t>PILOTE D=0.5 CONC. 3000 PSI</t>
  </si>
  <si>
    <t>12996</t>
  </si>
  <si>
    <t>PILOTE EN CONCRETO D=0.25 M exc.maxima 27 MTS+Acer</t>
  </si>
  <si>
    <t>01000</t>
  </si>
  <si>
    <t>PILOTE EN CONCRETO D=0.40 M exc.maxima 27 MTS+Acer</t>
  </si>
  <si>
    <t>00523</t>
  </si>
  <si>
    <t>PILOTE EN CONCRETO D=0.60 M exc.maxima 55 MTS+Acer</t>
  </si>
  <si>
    <t>01001</t>
  </si>
  <si>
    <t>PILOTE EN CONCRETO D=0.80 M exc.maxima 55 MTS+Acer</t>
  </si>
  <si>
    <t>18028</t>
  </si>
  <si>
    <t>PILOTE FUNDACION CONCR TREMIE F'C 24.5 MPA CDRC</t>
  </si>
  <si>
    <t>15500</t>
  </si>
  <si>
    <t>Pilote Infiltrac D=0.30 m exc.maxim35 m Bland Suds</t>
  </si>
  <si>
    <t>11014</t>
  </si>
  <si>
    <t>Pilotines  d=0.3m suelo malos21Mpa reforz**</t>
  </si>
  <si>
    <t>12384</t>
  </si>
  <si>
    <t>15721</t>
  </si>
  <si>
    <t>Pilotines  d=0.3m suelo malos21Mpa sin refuerzo**</t>
  </si>
  <si>
    <t>12995</t>
  </si>
  <si>
    <t>Pilotines d=0.25m suelo malos 1500psi reforz**</t>
  </si>
  <si>
    <t>14472</t>
  </si>
  <si>
    <t>Pilotines d=0.25m suelo malos 3000psi sin  reforz</t>
  </si>
  <si>
    <t>11015</t>
  </si>
  <si>
    <t>Pilotines d=0.3m suelo blando21Mpa refor**</t>
  </si>
  <si>
    <t>13627</t>
  </si>
  <si>
    <t>Pilotines h= 0.70m d=0.3m suelo blando21Mpa refor*</t>
  </si>
  <si>
    <t>13629</t>
  </si>
  <si>
    <t>Pilotines h= 1.00m d=0.3m suelo blando21Mpa refor*</t>
  </si>
  <si>
    <t>10075</t>
  </si>
  <si>
    <t>Pilotines h= 1.5m d=0.3m suelo blando21Mpa refor**</t>
  </si>
  <si>
    <t>10282</t>
  </si>
  <si>
    <t>Pilotines h= 1.5m d=0.4m IDRD 21Mpa reforzado **</t>
  </si>
  <si>
    <t>13931</t>
  </si>
  <si>
    <t>Pilotines h= 2.0m d=0.3m suelo malos21Mpa reforz**</t>
  </si>
  <si>
    <t>10981</t>
  </si>
  <si>
    <t>Pilotines h= 2.5m d=0.3m suelo malos21Mpa reforz**</t>
  </si>
  <si>
    <t>10932</t>
  </si>
  <si>
    <t>PINT Y ARREGLO LAM DE SEGU CAMPIN***</t>
  </si>
  <si>
    <t>13511</t>
  </si>
  <si>
    <t>PINTURA  ESPALDAR   EN MALLA BANCA CONCRETO</t>
  </si>
  <si>
    <t>13572</t>
  </si>
  <si>
    <t>PINTURA  KARAPLAST</t>
  </si>
  <si>
    <t>16261</t>
  </si>
  <si>
    <t>Pintura Aanticorros+EsmalteTubería Ø11/4"COLGANTE</t>
  </si>
  <si>
    <t>10139</t>
  </si>
  <si>
    <t>Pintura acrilica Koraza 10 sobre losa / pañete (2</t>
  </si>
  <si>
    <t>17169</t>
  </si>
  <si>
    <t>PINTURA ACRILICA SOBRE ESTUCO TIPO ALTA ASEPSIA DE</t>
  </si>
  <si>
    <t>18036</t>
  </si>
  <si>
    <t>Pintura acrilica sobre estuco tipo Koraza 10  CDRC</t>
  </si>
  <si>
    <t>16259</t>
  </si>
  <si>
    <t>Pintura Anticorr.+EsmalteTuberia Ø1"COLGANTE</t>
  </si>
  <si>
    <t>17342</t>
  </si>
  <si>
    <t>Pintura Anticorr+EsmalteTubería Ø1/2"COLGANTE</t>
  </si>
  <si>
    <t>16262</t>
  </si>
  <si>
    <t>Pintura Anticorr+EsmalteTubería Ø11/2"COLGANTE</t>
  </si>
  <si>
    <t>18668</t>
  </si>
  <si>
    <t>Pintura Anticorr+EsmalteTubería Ø11/4"COLGANTE</t>
  </si>
  <si>
    <t>17343</t>
  </si>
  <si>
    <t>Pintura Anticorr+EsmalteTubería Ø3/4"COLGANTE</t>
  </si>
  <si>
    <t>16257</t>
  </si>
  <si>
    <t>Pintura Anticorrosiva Tuberia Colgante Ø1"</t>
  </si>
  <si>
    <t>16258</t>
  </si>
  <si>
    <t>12660</t>
  </si>
  <si>
    <t>PINTURA ANTICORROSIVA VIGA CANAL D=1.00M</t>
  </si>
  <si>
    <t>20767</t>
  </si>
  <si>
    <t>Pintura anticorrosivo+esmalte tubería 1 1/4"</t>
  </si>
  <si>
    <t>15381</t>
  </si>
  <si>
    <t>Pintura anticorrosivo+esmalte tubería 2 1/2"</t>
  </si>
  <si>
    <t>15380</t>
  </si>
  <si>
    <t>Pintura anticorrosivo+esmalte tubería 4"</t>
  </si>
  <si>
    <t>20831</t>
  </si>
  <si>
    <t>PINTURA ANTICORROSIVO+ESMALTE TUBERÍA 4", INCLUYE PISTOLA PARA PINTURA Y COMPRESOR DE AIRE 1HP</t>
  </si>
  <si>
    <t>17184</t>
  </si>
  <si>
    <t>Pintura Anticorrosivo+EsmalteTuberia Ø10"COLGANTE</t>
  </si>
  <si>
    <t>16263</t>
  </si>
  <si>
    <t>Pintura Anticorrosivo+EsmalteTuberia Ø2"COLGANTE</t>
  </si>
  <si>
    <t>16268</t>
  </si>
  <si>
    <t>Pintura Anticorrosivo+EsmalteTuberia Ø3"COLGANTE</t>
  </si>
  <si>
    <t>16267</t>
  </si>
  <si>
    <t>Pintura Anticorrosivo+EsmalteTuberia Ø6"COLGANTE</t>
  </si>
  <si>
    <t>17180</t>
  </si>
  <si>
    <t>Pintura Anticorrosivo+EsmalteTuberia Ø8"COLGANTE</t>
  </si>
  <si>
    <t>16265</t>
  </si>
  <si>
    <t>Pintura Anticorrosivo+EsmalteTuberiaØ21/2"COLGANTE</t>
  </si>
  <si>
    <t>16266</t>
  </si>
  <si>
    <t>Pintura Anticorrosivo+EsmalteTuberiaØ4"COLGANTE</t>
  </si>
  <si>
    <t>16260</t>
  </si>
  <si>
    <t>PINTURA ANTICORROSIVOTUBERIA Ø1"COLGANTE</t>
  </si>
  <si>
    <t>16264</t>
  </si>
  <si>
    <t>PINTURA ANTICORROSIVOTUBERIA Ø21/2"COLGANTE</t>
  </si>
  <si>
    <t>13972</t>
  </si>
  <si>
    <t>13984</t>
  </si>
  <si>
    <t>Pintura Baranda  Pasaman2"+Trav11/2"+paral 2"</t>
  </si>
  <si>
    <t>20828</t>
  </si>
  <si>
    <t xml:space="preserve">PINTURA BARANDA CERRAMIENTOS M-83 (Sum + Inst)    </t>
  </si>
  <si>
    <t>12198</t>
  </si>
  <si>
    <t>13985</t>
  </si>
  <si>
    <t>Pintura Baranda Pasaman2"+ 2 Trav.11/2"+ paral2"</t>
  </si>
  <si>
    <t>13986</t>
  </si>
  <si>
    <t>Pintura Baranda Pasaman2"+ 3 Trav 11/2"+paral2"</t>
  </si>
  <si>
    <t>13987</t>
  </si>
  <si>
    <t>Pintura Bicicletero (4.8ml tub galv. 11/2")</t>
  </si>
  <si>
    <t>12659</t>
  </si>
  <si>
    <t>Pintura Bituminosa sobre manto existente**</t>
  </si>
  <si>
    <t>10021</t>
  </si>
  <si>
    <t>Pintura cerramiento malla eslabonada **</t>
  </si>
  <si>
    <t>12796</t>
  </si>
  <si>
    <t>Pintura de  Lampara Bovedas de Cubierta estadio **</t>
  </si>
  <si>
    <t>13695</t>
  </si>
  <si>
    <t>15028</t>
  </si>
  <si>
    <t>Pintura de elemento metal Esmalte Sintetico(2Manos</t>
  </si>
  <si>
    <t>14447</t>
  </si>
  <si>
    <t>Pintura de elemento metalico Anticorrosivo(2Manos)</t>
  </si>
  <si>
    <t>15491</t>
  </si>
  <si>
    <t>Pintura de grafitis sobre muros 3 manos</t>
  </si>
  <si>
    <t>13829</t>
  </si>
  <si>
    <t>PINTURA ELECTROSTATICA(Sum+Instalac)</t>
  </si>
  <si>
    <t>20616</t>
  </si>
  <si>
    <t>Pintura en Acriltex mate o similar</t>
  </si>
  <si>
    <t>10979</t>
  </si>
  <si>
    <t>Pintura epoxi base agua 1mano asepsia bajo placa**</t>
  </si>
  <si>
    <t>15124</t>
  </si>
  <si>
    <t>Pintura epóxica aséptica SIKAGUARD 68 (2manos)</t>
  </si>
  <si>
    <t>10978</t>
  </si>
  <si>
    <t>Pintura epoxica base agua 1 mano muro asepsia  **</t>
  </si>
  <si>
    <t>14542</t>
  </si>
  <si>
    <t>Pintura epoxica base agua 3 manosmuro/pañete baños</t>
  </si>
  <si>
    <t>18081</t>
  </si>
  <si>
    <t>PINTURA EPOXICA DUCTOS</t>
  </si>
  <si>
    <t>13534</t>
  </si>
  <si>
    <t>Pintura esmalte madera rolliza 3-4"</t>
  </si>
  <si>
    <t>17179</t>
  </si>
  <si>
    <t>PINTURA ESMALTE PARA TUBERÍA COLGANTE PVC 1"</t>
  </si>
  <si>
    <t>17176</t>
  </si>
  <si>
    <t>PINTURA ESMALTE PARA TUBERÍA COLGANTE PVC 1/2"</t>
  </si>
  <si>
    <t>17177</t>
  </si>
  <si>
    <t>PINTURA ESMALTE PARA TUBERÍA COLGANTE PVC 3/4"</t>
  </si>
  <si>
    <t>20826</t>
  </si>
  <si>
    <t>PINTURA ESMALTE SINTÉTICO ALTURA HASTA 2,00M</t>
  </si>
  <si>
    <t>16241</t>
  </si>
  <si>
    <t>Pintura Esmalte Sintético+Andamios(trabajo altura</t>
  </si>
  <si>
    <t>13861</t>
  </si>
  <si>
    <t>18072</t>
  </si>
  <si>
    <t>PINTURA ESPECIAL PARA AISLAMIENTO TÉRMICO TIPO ESP</t>
  </si>
  <si>
    <t>10851</t>
  </si>
  <si>
    <t>15778</t>
  </si>
  <si>
    <t>PINTURA ESTRUCTURA CUBIERTA ESMALTE</t>
  </si>
  <si>
    <t>13307</t>
  </si>
  <si>
    <t>Pintura estructura Futbol (con Compresor) **</t>
  </si>
  <si>
    <t>10855</t>
  </si>
  <si>
    <t>13030</t>
  </si>
  <si>
    <t>Pintura estructura microfutbol (con Compresor) **</t>
  </si>
  <si>
    <t>12801</t>
  </si>
  <si>
    <t>13974</t>
  </si>
  <si>
    <t>Pintura guardaescoba h=0.10m (2 manos)</t>
  </si>
  <si>
    <t>15788</t>
  </si>
  <si>
    <t>13923</t>
  </si>
  <si>
    <t>13014</t>
  </si>
  <si>
    <t>13354</t>
  </si>
  <si>
    <t>PINTURA PARA RAMPAS DE BISICROSS</t>
  </si>
  <si>
    <t>12936</t>
  </si>
  <si>
    <t>Pintura pasamanos en madera - STPM**</t>
  </si>
  <si>
    <t>20782</t>
  </si>
  <si>
    <t>PINTURA POLIURETANO BROCHA+RODILLO (Sum+Instalac)</t>
  </si>
  <si>
    <t>20755</t>
  </si>
  <si>
    <t>Pintura poliuretano(Sum+Instalac)</t>
  </si>
  <si>
    <t>13848</t>
  </si>
  <si>
    <t>PINTURA POLIURETANO(Sum+Instalac)</t>
  </si>
  <si>
    <t>13056</t>
  </si>
  <si>
    <t>PINTURA POSTE EXTERIOR</t>
  </si>
  <si>
    <t>12230</t>
  </si>
  <si>
    <t>Pintura puerta 2m x 0.8m p. electrostática gris**</t>
  </si>
  <si>
    <t>13853</t>
  </si>
  <si>
    <t>PINTURA SIKA COLOR C (3 MANOS) + ANDAMIO&gt;10m  **</t>
  </si>
  <si>
    <t>13854</t>
  </si>
  <si>
    <t>PINTURA SIKA COLOR C microesferas + ANDAMIO&gt;10m **</t>
  </si>
  <si>
    <t>20798</t>
  </si>
  <si>
    <t>PINTURA SINTETICA + ANTICORROSIVO DE ESTRUCTURA PERGOLA Y COLUMNAS (INCLUYE DESMONTE Y REINSTALACION DE CUBIERTA EN POLICARBONATO CON ANDAMIO) SUM+INS</t>
  </si>
  <si>
    <t>13794</t>
  </si>
  <si>
    <t>PINTURA TRAFICO 0.70m</t>
  </si>
  <si>
    <t>13454</t>
  </si>
  <si>
    <t>Pintura vinilo Techo( 2 manos ) **</t>
  </si>
  <si>
    <t>16063</t>
  </si>
  <si>
    <t>Pintura vinilo tipo 1 cieloraso (3 manos)</t>
  </si>
  <si>
    <t>12210</t>
  </si>
  <si>
    <t>Pintura vinilo tipo 1 sobre dry wall 2 manos **</t>
  </si>
  <si>
    <t>10350</t>
  </si>
  <si>
    <t>Pintura vinilo Tipo1( 3 manos sobre estuco) **</t>
  </si>
  <si>
    <t>10931</t>
  </si>
  <si>
    <t>PINTURA Y ARREGLO VIGAS I (RIELES) CAMPIN***</t>
  </si>
  <si>
    <t>13924</t>
  </si>
  <si>
    <t>PINTURA Y DEMARCACIÓN TABLERO BALONCESTO</t>
  </si>
  <si>
    <t>00349</t>
  </si>
  <si>
    <t>PIRLAN 0.10 FLORMORADO</t>
  </si>
  <si>
    <t>00350</t>
  </si>
  <si>
    <t>PIRLAN ALUMINIO</t>
  </si>
  <si>
    <t>00351</t>
  </si>
  <si>
    <t>PIRLAN CEDRO CAQUETA  (0.10)</t>
  </si>
  <si>
    <t>00407</t>
  </si>
  <si>
    <t>PIRLAN DUCHA ARQUICER MACEDONIA 25x35</t>
  </si>
  <si>
    <t>00408</t>
  </si>
  <si>
    <t>PIRLAN DUCHA PORCELANA   20x30</t>
  </si>
  <si>
    <t>14968</t>
  </si>
  <si>
    <t>PIRLAN EN ALUMINIO (SUM + INST)</t>
  </si>
  <si>
    <t>10649</t>
  </si>
  <si>
    <t>Pirlán Gravilla lavada **</t>
  </si>
  <si>
    <t>00352</t>
  </si>
  <si>
    <t>PIRLAN LADRILLO</t>
  </si>
  <si>
    <t>12331</t>
  </si>
  <si>
    <t>PISAVIDRIO (Sum+Inst.)</t>
  </si>
  <si>
    <t>15566</t>
  </si>
  <si>
    <t>Piscina niños cambio transductor MESCON</t>
  </si>
  <si>
    <t>15564</t>
  </si>
  <si>
    <t>Piscina olimpica, cambio de PLC Easy</t>
  </si>
  <si>
    <t>01011</t>
  </si>
  <si>
    <t>PISCINAS SEMIOLIMPICA 25M X 13M PROF.PROM 1.60</t>
  </si>
  <si>
    <t>00402</t>
  </si>
  <si>
    <t>Pisi Gerflor 2mm Inst.  KONKER</t>
  </si>
  <si>
    <t>19285</t>
  </si>
  <si>
    <t>PISO ACQUAFLOOR FIJACION TIPO CLIC CEFE COMETAS</t>
  </si>
  <si>
    <t>17351</t>
  </si>
  <si>
    <t>PISO AUDITORIO-ALFOMBRA ALTO TRAFICO REF KANSAS</t>
  </si>
  <si>
    <t>18056</t>
  </si>
  <si>
    <t>PISO AUDITORIO-ALFOMBRA TRAFICO REF KANSAS CDRC</t>
  </si>
  <si>
    <t>10388</t>
  </si>
  <si>
    <t>Piso balastro con estructura 5.3-A EspejoAgua   **</t>
  </si>
  <si>
    <t>14519</t>
  </si>
  <si>
    <t>Piso Bald. Grano Marmol Vibropr. GR-5 33x33 pulida</t>
  </si>
  <si>
    <t>11443</t>
  </si>
  <si>
    <t>PISO BALDOSA ALFA GRANILLA GRIS 30x30</t>
  </si>
  <si>
    <t>14544</t>
  </si>
  <si>
    <t>Piso Baldosa Grano Marmol 0,60x0,30color perlatocl</t>
  </si>
  <si>
    <t>12370</t>
  </si>
  <si>
    <t>Piso Baldosa Grano Marmol Viboprensado GR-5 33x33</t>
  </si>
  <si>
    <t>19355</t>
  </si>
  <si>
    <t>Piso Bloque de Cemento10x10x6cm+Mortero1:4</t>
  </si>
  <si>
    <t>11932</t>
  </si>
  <si>
    <t>Piso Carbonilla e=0.10  estructura + geotxtil</t>
  </si>
  <si>
    <t>15365</t>
  </si>
  <si>
    <t>Piso Caucho recic Pigment 5 cm Sum+Inst</t>
  </si>
  <si>
    <t>16671</t>
  </si>
  <si>
    <t>16672</t>
  </si>
  <si>
    <t>16673</t>
  </si>
  <si>
    <t>16674</t>
  </si>
  <si>
    <t>16667</t>
  </si>
  <si>
    <t>16675</t>
  </si>
  <si>
    <t>16676</t>
  </si>
  <si>
    <t>Piso Caucho recicl 4cm (EPDM 1cm+SBR 3cm sum+inst</t>
  </si>
  <si>
    <t>16677</t>
  </si>
  <si>
    <t>16678</t>
  </si>
  <si>
    <t>16668</t>
  </si>
  <si>
    <t>16669</t>
  </si>
  <si>
    <t>16670</t>
  </si>
  <si>
    <t>18577</t>
  </si>
  <si>
    <t>Piso caucho tapete para proteción de impactos</t>
  </si>
  <si>
    <t>14381</t>
  </si>
  <si>
    <t>Piso caucho tipo Everlast 8 mm (instalación)**</t>
  </si>
  <si>
    <t>13460</t>
  </si>
  <si>
    <t>Piso caucho tipo Everlast 8 mm **</t>
  </si>
  <si>
    <t>00941</t>
  </si>
  <si>
    <t>PISO CLASICO VENECIA  34x34  CRNA</t>
  </si>
  <si>
    <t>11530</t>
  </si>
  <si>
    <t>Piso con tablón gres grafilado.30x30**</t>
  </si>
  <si>
    <t>10121</t>
  </si>
  <si>
    <t>Piso concreto endurecido estriado a=30cm e=5cm**</t>
  </si>
  <si>
    <t>13313</t>
  </si>
  <si>
    <t>PISO CORONA CASIOPEA O AVOREO**</t>
  </si>
  <si>
    <t>12864</t>
  </si>
  <si>
    <t>PISO CORSARIO NEGRO 1.2MM (Sum+Inst).***</t>
  </si>
  <si>
    <t>15706</t>
  </si>
  <si>
    <t>PISO DECK MADERA WPC- MARRON(Sum+Inst)</t>
  </si>
  <si>
    <t>13950</t>
  </si>
  <si>
    <t>PISO DECK PLASTICO 40%MADER-60%PLAST-TAB.14CM</t>
  </si>
  <si>
    <t>16548</t>
  </si>
  <si>
    <t>PISO EASYDECK AQUA G 30.48X30.48</t>
  </si>
  <si>
    <t>12951</t>
  </si>
  <si>
    <t>PISO EN AGLOMERADO QUINTUPLEX  CEFE COMETAS</t>
  </si>
  <si>
    <t>10083</t>
  </si>
  <si>
    <t>Piso en arena de guamo e=0.15 m **</t>
  </si>
  <si>
    <t>12390</t>
  </si>
  <si>
    <t>Piso en arena e=0.04 m **</t>
  </si>
  <si>
    <t>11795</t>
  </si>
  <si>
    <t>Piso en arena e=0.10 m **</t>
  </si>
  <si>
    <t>16061</t>
  </si>
  <si>
    <t>Piso en arena suelta e=0.13m con geocelda suds</t>
  </si>
  <si>
    <t>17141</t>
  </si>
  <si>
    <t>PISO EN BALDOSA COLOR GRANO FIRENZE FONDO HABANA A</t>
  </si>
  <si>
    <t>17361</t>
  </si>
  <si>
    <t>PISO EN BALDOSA DE GRANO FONDO GRIS - GRANO GRIS #</t>
  </si>
  <si>
    <t>11358</t>
  </si>
  <si>
    <t>Piso en Baldosin de Granito 33x33** BH-1</t>
  </si>
  <si>
    <t>11726</t>
  </si>
  <si>
    <t>Piso en Baldosin Granito Marmol(Fontanar)**</t>
  </si>
  <si>
    <t>12282</t>
  </si>
  <si>
    <t>Piso en Baldosin piedracid negro 45x45**</t>
  </si>
  <si>
    <t>17373</t>
  </si>
  <si>
    <t>PISO EN CERAMICA RECTIFICADA 25x25 REF. TICINO</t>
  </si>
  <si>
    <t>17107</t>
  </si>
  <si>
    <t>PISO EN CONCRETO F'C 21 MPA E: 0.05 M. CON ARENAS</t>
  </si>
  <si>
    <t>14552</t>
  </si>
  <si>
    <t>PISO EN GRANITO LAVADO</t>
  </si>
  <si>
    <t>11884</t>
  </si>
  <si>
    <t>Piso en grava suelta e=0.13m con geocelda + NT3000</t>
  </si>
  <si>
    <t>15361</t>
  </si>
  <si>
    <t>Piso en grava suelta e=0.13m con geocelda suds</t>
  </si>
  <si>
    <t>15499</t>
  </si>
  <si>
    <t>Piso en grava suelta e=0.175m conLlantas usadaSuds</t>
  </si>
  <si>
    <t>15498</t>
  </si>
  <si>
    <t>Piso en grava suelta e=0.20m conLlantas usada suds</t>
  </si>
  <si>
    <t>10606</t>
  </si>
  <si>
    <t>Piso en gravilla (0.01m) suelta e=0.15m**</t>
  </si>
  <si>
    <t>10229</t>
  </si>
  <si>
    <t>Piso en gravilla suelta sin estructura **</t>
  </si>
  <si>
    <t>12625</t>
  </si>
  <si>
    <t>piso en gravilla suelta sin estructura h=0.10 **</t>
  </si>
  <si>
    <t>10190</t>
  </si>
  <si>
    <t>Piso en gravilla suelta sin estructura h=0.15 **</t>
  </si>
  <si>
    <t>13568</t>
  </si>
  <si>
    <t>PISO EN MADERA (CAMBIO) **</t>
  </si>
  <si>
    <t>12106</t>
  </si>
  <si>
    <t>PISO EN PIEDRA BOLA(Sumi+Inst)**</t>
  </si>
  <si>
    <t>17358</t>
  </si>
  <si>
    <t>PISO EN PIEDRA ROYAL DORADA E: 2 CM. FORMATO RECT</t>
  </si>
  <si>
    <t>18062</t>
  </si>
  <si>
    <t>PISO EN PIEDRA ROYAL VERDE E: 2 CM. FORM RECTANGUL</t>
  </si>
  <si>
    <t>00760</t>
  </si>
  <si>
    <t>Piso en Polvo de Ladrillo (Sum.+Inst)**</t>
  </si>
  <si>
    <t>11424</t>
  </si>
  <si>
    <t>Piso en Porcelagres Alfa 30x30**</t>
  </si>
  <si>
    <t>17377</t>
  </si>
  <si>
    <t>PISO EN PVC CON SISTEMA DE FIJACION TIPO CLIC REF.</t>
  </si>
  <si>
    <t>12650</t>
  </si>
  <si>
    <t>PISO EN RETAL DE PIEDRA MUÑECA SOBRE MORTERO 2CM</t>
  </si>
  <si>
    <t>15283</t>
  </si>
  <si>
    <t>Piso en secciones de Tronco(D=35-40cm)Sobre Arena</t>
  </si>
  <si>
    <t>15246</t>
  </si>
  <si>
    <t>Piso en Triturado suelto (1-3/4")+Conformación Sup</t>
  </si>
  <si>
    <t>17359</t>
  </si>
  <si>
    <t>PISO EN VINILO REF. MIPOLAM SYMBIOZ 6016 SEA BLUE</t>
  </si>
  <si>
    <t>18582</t>
  </si>
  <si>
    <t>Piso en vinilo rollo diseño geometrico trafico com</t>
  </si>
  <si>
    <t>11550</t>
  </si>
  <si>
    <t>Piso enArenae=0.20+Afirmadoe=0.20+ geotex no tejid</t>
  </si>
  <si>
    <t>14426</t>
  </si>
  <si>
    <t>PISO EPDM 1cm+SBR 3cm+ESTRUCTURA SUBBASE**</t>
  </si>
  <si>
    <t>15378</t>
  </si>
  <si>
    <t>Piso EPDM1cm+SBR1cm Biosaludables -sum+ inst</t>
  </si>
  <si>
    <t>18947</t>
  </si>
  <si>
    <t>Piso EPDM1cm+SBR1cm sobre Grava+Tritura</t>
  </si>
  <si>
    <t>13213</t>
  </si>
  <si>
    <t>PISO EPOXICO STONCLAD GS/GS4/e=4MM(Sum+Inst).***</t>
  </si>
  <si>
    <t>13198</t>
  </si>
  <si>
    <t>Piso Estoperol 3.2mm - 50x50cm-Interior-(Sum+Inst)</t>
  </si>
  <si>
    <t>10505</t>
  </si>
  <si>
    <t>Piso grano 1-N MELATO 30.5x30.5 pulida **</t>
  </si>
  <si>
    <t>10084</t>
  </si>
  <si>
    <t>Piso gravilla e=0.1 suelt+estructura Subb e=0.25**</t>
  </si>
  <si>
    <t>10669</t>
  </si>
  <si>
    <t>piso gravilla e=0.1 suelta+ estructura**</t>
  </si>
  <si>
    <t>12166</t>
  </si>
  <si>
    <t>piso gravilla e=0.1 suelta+estructurSubb+Base**</t>
  </si>
  <si>
    <t>12120</t>
  </si>
  <si>
    <t>Piso Gravilla Naturale=0.03p&lt;5% 4.2-2medio+geotext</t>
  </si>
  <si>
    <t>14596</t>
  </si>
  <si>
    <t>PISO MADERA GUAYMARO (SUM + INS) SQUASH</t>
  </si>
  <si>
    <t>14581</t>
  </si>
  <si>
    <t>PISO MADERA GUAYMARO-AMORT (SUM + INS) SQUASH</t>
  </si>
  <si>
    <t>14604</t>
  </si>
  <si>
    <t>PISO MADERA LAMINADA 7 mm (TRAFICO PESADO)</t>
  </si>
  <si>
    <t>13905</t>
  </si>
  <si>
    <t>Piso madera laminado e = 12mm, a = 0.125m **</t>
  </si>
  <si>
    <t>13208</t>
  </si>
  <si>
    <t>Piso madera laminado e = 8mm, a = 0.19m **</t>
  </si>
  <si>
    <t>14211</t>
  </si>
  <si>
    <t>PISO MADERA MACH. GRANADILLO (INSTALACION) **</t>
  </si>
  <si>
    <t>12823</t>
  </si>
  <si>
    <t>PISO MADERA MACH. ZAPAN (SUM + INS) **</t>
  </si>
  <si>
    <t>12810</t>
  </si>
  <si>
    <t>PISO MADERA MACH.GRANADILLO A=0.A=0.12M; E=1.7MM.10M (SUM+INS) **</t>
  </si>
  <si>
    <t>18552</t>
  </si>
  <si>
    <t>Piso Mikonos Arcoíris Ard. Cor- similar ,33 x,33</t>
  </si>
  <si>
    <t>11776</t>
  </si>
  <si>
    <t>Piso Parquead.Rod.1350 e=0.05geot.Fontanar</t>
  </si>
  <si>
    <t>17346</t>
  </si>
  <si>
    <t>PISO PIEDRA GRN FIRENZE Hab BR roca 30x.30 CDRC</t>
  </si>
  <si>
    <t>10426</t>
  </si>
  <si>
    <t>Piso piedra muñeca y/o labor estruc 5.4-A**</t>
  </si>
  <si>
    <t>16096</t>
  </si>
  <si>
    <t>Piso Pista AtletismoVertidoSitu(Sum+inst) IAAF-(2)</t>
  </si>
  <si>
    <t>13429</t>
  </si>
  <si>
    <t>PISO PIZARRA NEGRA (NL) 40X40 (sum. e inst.) **</t>
  </si>
  <si>
    <t>13067</t>
  </si>
  <si>
    <t>Piso pizarra new black corona (sum. e inst.) **</t>
  </si>
  <si>
    <t>10389</t>
  </si>
  <si>
    <t>Piso polvo ladrillo e=0.03 con estructura **</t>
  </si>
  <si>
    <t>19025</t>
  </si>
  <si>
    <t xml:space="preserve">PISO Porcelagres Carcamo Perim (INCL PIEZAS 664, 647, 245FL, 245EF+BLQ S9 PRESTIGE)0.3mCEFE COMETAS </t>
  </si>
  <si>
    <t>12653</t>
  </si>
  <si>
    <t>PISO PORCELANATO 60x60 ALFA (Alfacolor+Alfalisto)</t>
  </si>
  <si>
    <t>13713</t>
  </si>
  <si>
    <t>PISO PORCELANATO 60x60+Pegap+Boq+sell,A=0.70m</t>
  </si>
  <si>
    <t>17378</t>
  </si>
  <si>
    <t>PISO REJILLA METALICA TIPO A TAESMET O EQUI CDRC</t>
  </si>
  <si>
    <t>18095</t>
  </si>
  <si>
    <t>PISO SOBRE LOSA - ANDEN FACHALETA ESP ARCILLA CDRC</t>
  </si>
  <si>
    <t>17383</t>
  </si>
  <si>
    <t>PISO SOBRE TERRENO EN ADOQUIN ARCILLA 10x20x6 Cm</t>
  </si>
  <si>
    <t>10394</t>
  </si>
  <si>
    <t>Piso tablon arcilla estruc 5.4-A+pega mort Lafay**</t>
  </si>
  <si>
    <t>12812</t>
  </si>
  <si>
    <t>Piso Tolete Gran Formato Tolete Cocoa Rug 5x11x39 CEFE COMETAS</t>
  </si>
  <si>
    <t>19272</t>
  </si>
  <si>
    <t>PISO VINILO LAMINCLICK 4mm DIS SOLIDO CEFE COMETAS</t>
  </si>
  <si>
    <t>16552</t>
  </si>
  <si>
    <t>PISO VINILO-TráficoPesado-ACCZENTEVOLUTION</t>
  </si>
  <si>
    <t>13432</t>
  </si>
  <si>
    <t>PISO VINISOL  (KUARZARA) SUM+INST.</t>
  </si>
  <si>
    <t>00365</t>
  </si>
  <si>
    <t>PISO VINISOL 1.6 mm</t>
  </si>
  <si>
    <t>00366</t>
  </si>
  <si>
    <t>PISO VINISOL 3.0 mm (30x30cm)TráficoPesado(Pepitas</t>
  </si>
  <si>
    <t>13233</t>
  </si>
  <si>
    <t>PISO VINISOL 3.2 mm</t>
  </si>
  <si>
    <t>13234</t>
  </si>
  <si>
    <t>17355</t>
  </si>
  <si>
    <t>PISOBALDOSA GRANO FIRENZE FON-HABANA AcabadoBrus</t>
  </si>
  <si>
    <t>18064</t>
  </si>
  <si>
    <t>PISO-BALDOSA GRANO VERDE ECO-KRISTAL-MONTAÑA 30X30</t>
  </si>
  <si>
    <t>12662</t>
  </si>
  <si>
    <t>PisoBaldosaGranoMarmol33x33 a=0.50m</t>
  </si>
  <si>
    <t>12638</t>
  </si>
  <si>
    <t>PisoBaldosaGranoMarmol33x33sin pulir, sin brillar.</t>
  </si>
  <si>
    <t>17855</t>
  </si>
  <si>
    <t>PISOBLANDO POLIURETANO KA REF. MUSAMU EV4PU 4MM</t>
  </si>
  <si>
    <t>10383</t>
  </si>
  <si>
    <t>PisoCarbonilla e=0.10  estructura lafayett</t>
  </si>
  <si>
    <t>11845</t>
  </si>
  <si>
    <t>PisoCauchoNegroGimnasio50x50 (Sumin+Instal)</t>
  </si>
  <si>
    <t>18092</t>
  </si>
  <si>
    <t>PISO-CERAMICA RECTIFICADA 25x25 VERDE TICINO CDRC</t>
  </si>
  <si>
    <t>18764</t>
  </si>
  <si>
    <t>PisoConcret alisad 3000 psi con adoquin 10 cm verd</t>
  </si>
  <si>
    <t>17849</t>
  </si>
  <si>
    <t>PISO-CONCRETO F'C 21 MPA E: 0.05 M. PIGMENT-OCRE</t>
  </si>
  <si>
    <t>17352</t>
  </si>
  <si>
    <t>PISOCONCRETO F'C 21MPA E:0.05 M.ACABADO LLANA-MADE</t>
  </si>
  <si>
    <t>18043</t>
  </si>
  <si>
    <t>PISO-MADERA AltoTRAFIC R-MOSO BAMBOO SUPREME- CDRC</t>
  </si>
  <si>
    <t>16231</t>
  </si>
  <si>
    <t>PisoPistaAtletismoPrefabricado(Sum+inst) IAAF-(2)</t>
  </si>
  <si>
    <t>18120</t>
  </si>
  <si>
    <t>PISO-REJILLA METALICA TIPO A- TAESMET O EQUIV CRDC</t>
  </si>
  <si>
    <t>18573</t>
  </si>
  <si>
    <t>Piso-vinilo liston diseño madera trafiComerMalibu</t>
  </si>
  <si>
    <t>18568</t>
  </si>
  <si>
    <t>Piso-vinilo liston diseño madera trafiComerRenova</t>
  </si>
  <si>
    <t>18585</t>
  </si>
  <si>
    <t>Piso-vinilo rollo diseñoSolid-trafCom-espirit gris</t>
  </si>
  <si>
    <t>18574</t>
  </si>
  <si>
    <t>Piso-viniloRolloDiseñoGeomCipresMarbellaGris</t>
  </si>
  <si>
    <t>15295</t>
  </si>
  <si>
    <t>PISTA  TROTE POLVO DE LADRILLO + Estructura **</t>
  </si>
  <si>
    <t>18389</t>
  </si>
  <si>
    <t>PISTA  TROTE POLVO DE LADRILLO CDRC</t>
  </si>
  <si>
    <t>10411</t>
  </si>
  <si>
    <t>PISTA  TROTE POLVO DE LADRILLOa=2,30m **</t>
  </si>
  <si>
    <t>11836</t>
  </si>
  <si>
    <t>PISTA  TROTE POLVO DE LADRILLOa=2,30mFontanar **</t>
  </si>
  <si>
    <t>12815</t>
  </si>
  <si>
    <t>Pista de Bicicross en Limo Arcilloso+Asesor. técni</t>
  </si>
  <si>
    <t>12153</t>
  </si>
  <si>
    <t>Pista Trote Carbonilla e=0.05m Subb+Mortero **</t>
  </si>
  <si>
    <t>12371</t>
  </si>
  <si>
    <t>PistaHockeyBaldosaGranito+Conc3000e=0.10m4.2-1Blan</t>
  </si>
  <si>
    <t>14655</t>
  </si>
  <si>
    <t>PIVOTES O EJE CANECA (SUM + INST)</t>
  </si>
  <si>
    <t>12975</t>
  </si>
  <si>
    <t>Pivotes o eje caneca M-120 (desm.) STPM</t>
  </si>
  <si>
    <t>12976</t>
  </si>
  <si>
    <t>Pivotes o eje caneca M-120 (inst.) STPM **</t>
  </si>
  <si>
    <t>14823</t>
  </si>
  <si>
    <t>PIVOTES O EJE CANECA(DESM+SUM+INST)</t>
  </si>
  <si>
    <t>12977</t>
  </si>
  <si>
    <t>Pivotes o eje de caneca M-120 (suministro) STPM **</t>
  </si>
  <si>
    <t>14545</t>
  </si>
  <si>
    <t>Pizarra natural negra 0,60x0,30 Tipo pesadoGimnasS</t>
  </si>
  <si>
    <t>11330</t>
  </si>
  <si>
    <t>PLACA  CIMENTACIÓN-ESPEJO DE AGUA (FONTANAR)**</t>
  </si>
  <si>
    <t>10894</t>
  </si>
  <si>
    <t>Placa aerea aligerada+conc210  0.40 m ***</t>
  </si>
  <si>
    <t>11794</t>
  </si>
  <si>
    <t>Placa aerea aligerada+conc-210 - 0.50 m **</t>
  </si>
  <si>
    <t>11081</t>
  </si>
  <si>
    <t>Placa aerea aligerada+conc210  0.60 m ***</t>
  </si>
  <si>
    <t>10569</t>
  </si>
  <si>
    <t>Placa aerea aligerada+conc210 0.45 m **</t>
  </si>
  <si>
    <t>15093</t>
  </si>
  <si>
    <t>Placa aerea aligerada+conc210 0.50 m **</t>
  </si>
  <si>
    <t>11090</t>
  </si>
  <si>
    <t>Placa aerea aligerada+conc280  0.75 m ***</t>
  </si>
  <si>
    <t>16100</t>
  </si>
  <si>
    <t>Placa aerea aligerada+conc280 0.50 m **</t>
  </si>
  <si>
    <t>10336</t>
  </si>
  <si>
    <t>Placa aerea h=0.45 C:210 aligerada **</t>
  </si>
  <si>
    <t>11779</t>
  </si>
  <si>
    <t>PLACA AEREA RAMPA EN CONCR.3000PSI MINUSVALIDOS</t>
  </si>
  <si>
    <t>16727</t>
  </si>
  <si>
    <t>Placa AligeradaCimentaciónH=0.50m(3.000psi)Subesta</t>
  </si>
  <si>
    <t>10920</t>
  </si>
  <si>
    <t>PLACA BASE CONCRETO     (0.07)  3000psi***</t>
  </si>
  <si>
    <t>00354</t>
  </si>
  <si>
    <t>PLACA BASE CONCRETO     (0.08)</t>
  </si>
  <si>
    <t>00355</t>
  </si>
  <si>
    <t>PLACA BASE CONCRETO     (0.10)</t>
  </si>
  <si>
    <t>16638</t>
  </si>
  <si>
    <t>PLACA BASE CONCRETO (e=0.07m) 3000psi+Refuerzo</t>
  </si>
  <si>
    <t>00356</t>
  </si>
  <si>
    <t>PLACA BASE CONCRETO 2500PSI   (0.15)</t>
  </si>
  <si>
    <t>10712</t>
  </si>
  <si>
    <t>PLACA BASE CONCRETO 3000 psi    (0.15)</t>
  </si>
  <si>
    <t>10821</t>
  </si>
  <si>
    <t>PLACA BASE CONCRETO 3000 psi    (0.20)**</t>
  </si>
  <si>
    <t>17146</t>
  </si>
  <si>
    <t>Placa ciega para módulo cassette (SUMI INST)</t>
  </si>
  <si>
    <t>18489</t>
  </si>
  <si>
    <t>Placa cimentación+vigas descolgadas f´c=35Mpa CDRC</t>
  </si>
  <si>
    <t>13933</t>
  </si>
  <si>
    <t>Placa Conc.3000psi-5CM+mortero limp+malla galliner</t>
  </si>
  <si>
    <t>10391</t>
  </si>
  <si>
    <t>Placa Concreto 1:2:2  Blanco e=0.10 est 5.4.A**</t>
  </si>
  <si>
    <t>20849</t>
  </si>
  <si>
    <t>Placa concreto e=0,1 m con caucho reciclado e=3cm</t>
  </si>
  <si>
    <t>16030</t>
  </si>
  <si>
    <t>PLACA CONCRETO-2.500PSI(0.08X0.35X1.40M)Sin refuer</t>
  </si>
  <si>
    <t>16618</t>
  </si>
  <si>
    <t>Placa contra Concreto 3000 0.10 m sin rfzo allanad</t>
  </si>
  <si>
    <t>14130</t>
  </si>
  <si>
    <t>Placa contrapiso  3000 psi sin reforz.+Bombeo e=12</t>
  </si>
  <si>
    <t>12496</t>
  </si>
  <si>
    <t>Placa contrapiso  3000 psi sin reforz.+Bombeo e=15</t>
  </si>
  <si>
    <t>14116</t>
  </si>
  <si>
    <t>Placa contrapiso  3000 psi sin reforz.Grav-1/2" **</t>
  </si>
  <si>
    <t>16589</t>
  </si>
  <si>
    <t>Placa contrapiso  4000 psi + refuerzo **</t>
  </si>
  <si>
    <t>11549</t>
  </si>
  <si>
    <t>Placa contrapiso  4000 psi sin reforz. **</t>
  </si>
  <si>
    <t>11145</t>
  </si>
  <si>
    <t>Placa contrapiso 0.05 m 2500 psi sin reforz. **</t>
  </si>
  <si>
    <t>11147</t>
  </si>
  <si>
    <t>Placa contrapiso 0.05 m 3000 psi sin reforz. **</t>
  </si>
  <si>
    <t>11703</t>
  </si>
  <si>
    <t>Placa contrapiso 0.07m 2500 psi Premez + refor**</t>
  </si>
  <si>
    <t>11704</t>
  </si>
  <si>
    <t>Placa contrapiso 0.07m 2500 psi Premez sin refuerz</t>
  </si>
  <si>
    <t>10346</t>
  </si>
  <si>
    <t>Placa contrapiso 0.07m2500 psi sin reforz.+Bombeo</t>
  </si>
  <si>
    <t>11711</t>
  </si>
  <si>
    <t>Placa contrapiso 0.07m2500psi sin ref + form**</t>
  </si>
  <si>
    <t>11082</t>
  </si>
  <si>
    <t>Placa contrapiso 0.08m 2500 psi Premez + refor**</t>
  </si>
  <si>
    <t>13517</t>
  </si>
  <si>
    <t>Placa contrapiso 0.08m 3000 psi Premez sin refuerz</t>
  </si>
  <si>
    <t>13869</t>
  </si>
  <si>
    <t>Placa contrapiso 0.10 m 2500 psi **</t>
  </si>
  <si>
    <t>10685</t>
  </si>
  <si>
    <t>Placa contrapiso 0.10 m 2500 psi reforz. **</t>
  </si>
  <si>
    <t>11647</t>
  </si>
  <si>
    <t>Placa contrapiso 0.10 m 2500 psi+malla 4mm **</t>
  </si>
  <si>
    <t>13968</t>
  </si>
  <si>
    <t>Placa contrapiso 0.10 m 3.000 psi +Compact**</t>
  </si>
  <si>
    <t>16792</t>
  </si>
  <si>
    <t>Placa contrapiso 0.10 m 3.000 psi+malla 4mm **</t>
  </si>
  <si>
    <t>19260</t>
  </si>
  <si>
    <t>Placa contrapiso 0.12 m 3000 psi + Malla</t>
  </si>
  <si>
    <t>14983</t>
  </si>
  <si>
    <t>Placa contrapiso 0.125 m 3000 psi Coliseo Tunal</t>
  </si>
  <si>
    <t>10307</t>
  </si>
  <si>
    <t>Placa contrapiso 0.15 m 2500 psi reforz.+Bombeo**</t>
  </si>
  <si>
    <t>16854</t>
  </si>
  <si>
    <t>Placa contrapiso F´C 21MPA 3000 psi 0.10m CDRC</t>
  </si>
  <si>
    <t>18002</t>
  </si>
  <si>
    <t>Placa contrapiso F´C 21MPA 3000 psi 0.15m CDRC</t>
  </si>
  <si>
    <t>13715</t>
  </si>
  <si>
    <t>Placa contrapiso h=0.10 210k/cm2 sinReforz+Aire**</t>
  </si>
  <si>
    <t>10335</t>
  </si>
  <si>
    <t>Placa contrapiso h=0.10 C:210 kg/cm2 (5.5m@15)**</t>
  </si>
  <si>
    <t>11400</t>
  </si>
  <si>
    <t>Placa contrapiso h=0.10 C:210 kg/cm2 (6mm@15) **</t>
  </si>
  <si>
    <t>14062</t>
  </si>
  <si>
    <t>Placa contrapiso h=0.10 C:210 kg/cm2 (6mm@15)Sin A</t>
  </si>
  <si>
    <t>15092</t>
  </si>
  <si>
    <t>Placa contrapiso h=0.10 C:210 kg/cm2 +polisec</t>
  </si>
  <si>
    <t>11773</t>
  </si>
  <si>
    <t>Placa contrapiso h=0.11 C:210 kg/cm2 +Malla**</t>
  </si>
  <si>
    <t>18725</t>
  </si>
  <si>
    <t>Placa contrapiso h=0.12 F'c=21Mpa 3000PsiCDRC</t>
  </si>
  <si>
    <t>11135</t>
  </si>
  <si>
    <t>Placa contrapiso h=0.15 210k/cm2 + Reforz+Aire**</t>
  </si>
  <si>
    <t>10347</t>
  </si>
  <si>
    <t>Placa contrapiso h=0.15 210k/cm2 sinReforz imper**</t>
  </si>
  <si>
    <t>10946</t>
  </si>
  <si>
    <t>Placa contrapiso h=0.15 210k/cm2 sinReforz+Aire**</t>
  </si>
  <si>
    <t>11792</t>
  </si>
  <si>
    <t>Placa contrapiso h=0.17 C:210 kg/cm2 +Malla**</t>
  </si>
  <si>
    <t>15468</t>
  </si>
  <si>
    <t>Placa contrapiso h=012 3000psi + Acelerante+Malla</t>
  </si>
  <si>
    <t>16242</t>
  </si>
  <si>
    <t>Placa contrapiso MR-36  sin reforz.+Bombeo e=15</t>
  </si>
  <si>
    <t>14952</t>
  </si>
  <si>
    <t>PLACA CONTRAPISO PARA TANQUE CONCRETO 4000PSI</t>
  </si>
  <si>
    <t>11710</t>
  </si>
  <si>
    <t>Placa Contrapiso7Cm 2500 psi Prem+refuer+form+bomb</t>
  </si>
  <si>
    <t>15160</t>
  </si>
  <si>
    <t>Placa de contrapiso C:210 kg/cm2**</t>
  </si>
  <si>
    <t>10011</t>
  </si>
  <si>
    <t>Placa de contrapiso h=0.15 C:210 kg/cm2 reforz**</t>
  </si>
  <si>
    <t>15133</t>
  </si>
  <si>
    <t>Placa de contrapiso h=0.20 C:210 kg/cm2**</t>
  </si>
  <si>
    <t>11374</t>
  </si>
  <si>
    <t>Placa de contrapiso h=0.30 C:280 kg/cm2**</t>
  </si>
  <si>
    <t>00801</t>
  </si>
  <si>
    <t>PLACA DE PISO PISCINA</t>
  </si>
  <si>
    <t>15938</t>
  </si>
  <si>
    <t>PLACA EN CONCRETO e=.10 + Subbase Granular</t>
  </si>
  <si>
    <t>13978</t>
  </si>
  <si>
    <t>Placa en Concreto para Banca  M-31/M-50 (Sin Ref)</t>
  </si>
  <si>
    <t>11313</t>
  </si>
  <si>
    <t>PLACA en voladizo acceso principal**</t>
  </si>
  <si>
    <t>10525</t>
  </si>
  <si>
    <t>Placa Flotante 0.45 m **</t>
  </si>
  <si>
    <t>01008</t>
  </si>
  <si>
    <t>PLACA FLOTANTE 0.90</t>
  </si>
  <si>
    <t>14981</t>
  </si>
  <si>
    <t>Placa Maciz 4000ps sobre SteelDeck 0.10 m</t>
  </si>
  <si>
    <t>00095</t>
  </si>
  <si>
    <t>Placa Maciza 0.10 M.(Entrepiso)</t>
  </si>
  <si>
    <t>00096</t>
  </si>
  <si>
    <t>PLACA MACIZA 0.12 M. (Entrepiso)</t>
  </si>
  <si>
    <t>00075</t>
  </si>
  <si>
    <t>PLACA MACIZA 0.14 M.</t>
  </si>
  <si>
    <t>11793</t>
  </si>
  <si>
    <t>PLACA MACIZA 0.14 M. CONC.3000PSI.</t>
  </si>
  <si>
    <t>00097</t>
  </si>
  <si>
    <t>PLACA MACIZA 0.15 M.</t>
  </si>
  <si>
    <t>13207</t>
  </si>
  <si>
    <t>PLACA MACIZA 0.15 M.+Antisol+Super T</t>
  </si>
  <si>
    <t>00083</t>
  </si>
  <si>
    <t>PLACA MACIZA 0.18 M.</t>
  </si>
  <si>
    <t>15261</t>
  </si>
  <si>
    <t>PLACA MACIZA aerea  0.12 m+aire incorpo3000psi **.</t>
  </si>
  <si>
    <t>16099</t>
  </si>
  <si>
    <t>PLACA MACIZA aerea  0.12 m+aire incorpo4000psi **.</t>
  </si>
  <si>
    <t>10345</t>
  </si>
  <si>
    <t>PLACA MACIZA aerea  0.15 m+aire incorpo3000psi **.</t>
  </si>
  <si>
    <t>15132</t>
  </si>
  <si>
    <t>Placa Maciza Aerea  0.2 m+aire incorpo3000psi **.</t>
  </si>
  <si>
    <t>12545</t>
  </si>
  <si>
    <t>PLACA MACIZA aerea  0.2 m+aire incorpo3500psi **.</t>
  </si>
  <si>
    <t>10677</t>
  </si>
  <si>
    <t>PLACA MACIZA aerea  0.225 m+aire incorpo3000psi **</t>
  </si>
  <si>
    <t>19026</t>
  </si>
  <si>
    <t>PLACA MACIZA aerea  0.25 m+aire incorpo3000psi **</t>
  </si>
  <si>
    <t>15359</t>
  </si>
  <si>
    <t>PLACA MACIZA aerea  aire incorpo3500psi **.</t>
  </si>
  <si>
    <t>11016</t>
  </si>
  <si>
    <t>Placa maciza aerea concret sin refuer+fibra 0.1 **</t>
  </si>
  <si>
    <t>16728</t>
  </si>
  <si>
    <t>Placa Maciza Aérea(3.000psi)-e=0.16m+Aire Incorpor</t>
  </si>
  <si>
    <t>12351</t>
  </si>
  <si>
    <t>PLACA MACIZA CUBIERTA 4000PSI IMPERM.(0.12 M.)</t>
  </si>
  <si>
    <t>16250</t>
  </si>
  <si>
    <t>PLACA MACIZA EN CONCRETO 3.000PSI SIN REFUERZO</t>
  </si>
  <si>
    <t>14986</t>
  </si>
  <si>
    <t>PLACA MACIZA EN CONCRETO COLISEO EL TUNAL</t>
  </si>
  <si>
    <t>18153</t>
  </si>
  <si>
    <t>Placa Maciza Fondo Foso Ascensor 3000 psi e=0.25</t>
  </si>
  <si>
    <t>16889</t>
  </si>
  <si>
    <t>Placa Maciza Fondo Foso Ascensor 3000 psi e=0.30</t>
  </si>
  <si>
    <t>10349</t>
  </si>
  <si>
    <t>PLACA MACIZA piso  0.15 m+aire incorpo **.</t>
  </si>
  <si>
    <t>12068</t>
  </si>
  <si>
    <t>Placa para Cancha Movil de Squash-Fontanar**</t>
  </si>
  <si>
    <t>00145</t>
  </si>
  <si>
    <t>PLACA RAMPA EN CONCRETO</t>
  </si>
  <si>
    <t>11552</t>
  </si>
  <si>
    <t>Placa rampa sobre terreno en concre abujard**</t>
  </si>
  <si>
    <t>12742</t>
  </si>
  <si>
    <t>PLACA SUPERIOR 3000PSI TECHO***</t>
  </si>
  <si>
    <t>15030</t>
  </si>
  <si>
    <t>Placa tanque concreto 4000PSI Imperm</t>
  </si>
  <si>
    <t>11116</t>
  </si>
  <si>
    <t>Placa vehicular  MR-45 MPa psi reforz. m3 **</t>
  </si>
  <si>
    <t>11109</t>
  </si>
  <si>
    <t>Placa vehicular e=0.1 MR-45 MPa psi reforz. m2**</t>
  </si>
  <si>
    <t>13946</t>
  </si>
  <si>
    <t>PlacaConcr.Ajuste e=0.10:3.000psi+Subb (0.20m)+Mal</t>
  </si>
  <si>
    <t>18569</t>
  </si>
  <si>
    <t>Plancha Asadora a Gas de piso 36" Ref:AVP-36</t>
  </si>
  <si>
    <t>18180</t>
  </si>
  <si>
    <t>Planos codificados de evacuación inter 0.22x0.26</t>
  </si>
  <si>
    <t>17442</t>
  </si>
  <si>
    <t>Planos evacuación Int. Dimensiones: 0.12 x 0.26 cm</t>
  </si>
  <si>
    <t>17444</t>
  </si>
  <si>
    <t>Planos evacuación inter LG 2mm  0,22 x 0,26m.</t>
  </si>
  <si>
    <t>17443</t>
  </si>
  <si>
    <t>Planos evacuación inter LG 2mm  0,33 x 0,26m</t>
  </si>
  <si>
    <t>12313</t>
  </si>
  <si>
    <t>Planoteca de 1.3 x 0.95 (sum. inst.) **</t>
  </si>
  <si>
    <t>14454</t>
  </si>
  <si>
    <t>PLANTA  ACHIRA (Suministro+Instalación)**</t>
  </si>
  <si>
    <t>11869</t>
  </si>
  <si>
    <t>Planta 300 KVA 1800rpm 60 Hz  ACPM 208/120V</t>
  </si>
  <si>
    <t>15225</t>
  </si>
  <si>
    <t>PLANTA DE EMERGENCIA 45 KVA-POT.PRIME: 2.640MS.N.M</t>
  </si>
  <si>
    <t>15742</t>
  </si>
  <si>
    <t>PLANTA DE EMERGENCIA 95KVA -105  KVA</t>
  </si>
  <si>
    <t>15058</t>
  </si>
  <si>
    <t>PLANTA DE EMERGENCIA DE 30KVA BOGOTA</t>
  </si>
  <si>
    <t>15758</t>
  </si>
  <si>
    <t>PLANTA DE EMERGENCIA DE 35KVA BOGOTA</t>
  </si>
  <si>
    <t>18956</t>
  </si>
  <si>
    <t>PLANTA DE POTABILIZACIÓN DE AGUAS LLUVIAS Cefe Cometas (Suministro e instalación)</t>
  </si>
  <si>
    <t>17173</t>
  </si>
  <si>
    <t>Planta eléctrica de 500KW 440V</t>
  </si>
  <si>
    <t>15280</t>
  </si>
  <si>
    <t>Planta Enredadera madreselva para jardines (Sumin+</t>
  </si>
  <si>
    <t>15496</t>
  </si>
  <si>
    <t>Planta Enredadera Ojo de Poeta (Siemb+Malla Plast)</t>
  </si>
  <si>
    <t>11318</t>
  </si>
  <si>
    <t>Planta Enredadera Ojo de Poeta (Siemb+Malla Plast+</t>
  </si>
  <si>
    <t>12397</t>
  </si>
  <si>
    <t>Planta Generadora Elécrtrica Diesel Trifásica 220V</t>
  </si>
  <si>
    <t>15373</t>
  </si>
  <si>
    <t>PLANTA SIETE CUEROS RASTRERA MEXICANO(Sum+Inst)</t>
  </si>
  <si>
    <t>15878</t>
  </si>
  <si>
    <t>PLANTA SOLAR 1.5 KWp (1.950 KWh)   Suministro</t>
  </si>
  <si>
    <t>11269</t>
  </si>
  <si>
    <t>PLANTA STATIS(Suministro+Instalación)**</t>
  </si>
  <si>
    <t>15619</t>
  </si>
  <si>
    <t>PLANTACION DE ARBOLES ver descripcion tecnica</t>
  </si>
  <si>
    <t>13485</t>
  </si>
  <si>
    <t>Plaqueta 3000PSI+Refrz.e=7.5cm</t>
  </si>
  <si>
    <t>13811</t>
  </si>
  <si>
    <t>Plaqueta 3000PSI+Sin Refrz.e=7.0cm</t>
  </si>
  <si>
    <t>15398</t>
  </si>
  <si>
    <t>Plaqueta2.500PSI(0.80x0.80m)+Refrz.e=8cm+Afirmado</t>
  </si>
  <si>
    <t>13294</t>
  </si>
  <si>
    <t>Plaqueta2500(0.50x1.0m)+Refrz.e=8cml</t>
  </si>
  <si>
    <t>14647</t>
  </si>
  <si>
    <t>PLASTIFICADO PLATAFORMA CUADRADA (SUM + INST)</t>
  </si>
  <si>
    <t>14816</t>
  </si>
  <si>
    <t>PLASTIFICADO PLATAFORMA CUADRADA(DESM+SUM+INST)</t>
  </si>
  <si>
    <t>14648</t>
  </si>
  <si>
    <t>PLASTIFICADO PLATAFORMA TRIANGULAR (SUM + INST)</t>
  </si>
  <si>
    <t>14817</t>
  </si>
  <si>
    <t>PLASTIFICADO PLATAFORMA TRIANGULAR(DESM+SUM+INST)</t>
  </si>
  <si>
    <t>14774</t>
  </si>
  <si>
    <t>Plataforma adultos mayores (SUM + INST)</t>
  </si>
  <si>
    <t>14363</t>
  </si>
  <si>
    <t>PLATAFORMA ADULTOS/MAYORES-DISEÑ-IDRD(sumini)</t>
  </si>
  <si>
    <t>12957</t>
  </si>
  <si>
    <t>Plataforma Cuadrada Juego Infantil (Desmonte)</t>
  </si>
  <si>
    <t>12959</t>
  </si>
  <si>
    <t>Plataforma Cuadrada Juego Infantil (Instalación)</t>
  </si>
  <si>
    <t>14645</t>
  </si>
  <si>
    <t>PLATAFORMA CUADRADA JUEGO INFANTIL (SUM + INST)</t>
  </si>
  <si>
    <t>12956</t>
  </si>
  <si>
    <t>Plataforma Cuadrada Juego Infantil (Suministro)</t>
  </si>
  <si>
    <t>14814</t>
  </si>
  <si>
    <t>PLATAFORMA CUADRADA JUEGO INFANTIL(DESM+SUM+INST)</t>
  </si>
  <si>
    <t>15508</t>
  </si>
  <si>
    <t>PLATAFORMA DE SALTO PARA GIMNASIO CANINO (SUM+INST</t>
  </si>
  <si>
    <t>16602</t>
  </si>
  <si>
    <t>Plataforma Encuachetada escaleras-Puentes (50x60cm</t>
  </si>
  <si>
    <t>17476</t>
  </si>
  <si>
    <t>PLATAFORMA NATACION SEMIPROFESIONAL DE SWIMMER LTD</t>
  </si>
  <si>
    <t>14815</t>
  </si>
  <si>
    <t>PLATAFORMA TRIANGULAR JUEGO INFAN (DESM+SUM+INST)</t>
  </si>
  <si>
    <t>12960</t>
  </si>
  <si>
    <t>Plataforma Triangular Juego Infantil (Desmonte)</t>
  </si>
  <si>
    <t>12961</t>
  </si>
  <si>
    <t>Plataforma triangular juego infantil (inst.) STPM</t>
  </si>
  <si>
    <t>14646</t>
  </si>
  <si>
    <t>PLATAFORMA TRIANGULAR JUEGO INFANTIL (SUM + INST)</t>
  </si>
  <si>
    <t>12962</t>
  </si>
  <si>
    <t>Plataforma triangular juego infantil (sum) STPM **</t>
  </si>
  <si>
    <t>13561</t>
  </si>
  <si>
    <t>Platina 1/2"x1/8" (Sum + instal.)***</t>
  </si>
  <si>
    <t>13785</t>
  </si>
  <si>
    <t>PLATINA 1-1/2"X3/16" REPARAC. PORTON L=0.10M</t>
  </si>
  <si>
    <t>13280</t>
  </si>
  <si>
    <t>PLATINA 1X3/16"PARA CERRAMIENTO</t>
  </si>
  <si>
    <t>14536</t>
  </si>
  <si>
    <t xml:space="preserve">Platina Acero 0,20x0,10x1/4" Estr.made - Sum.e Instal. </t>
  </si>
  <si>
    <t>15765</t>
  </si>
  <si>
    <t>PLATINA PARA REFORZAMIENTO DE CERCHAS (SUM+INST)</t>
  </si>
  <si>
    <t>13562</t>
  </si>
  <si>
    <t>Platina1"x1/8" (Sum + instal.)***</t>
  </si>
  <si>
    <t>15369</t>
  </si>
  <si>
    <t>Platina5/8"x1/8" (Sum + instal.)***</t>
  </si>
  <si>
    <t>15019</t>
  </si>
  <si>
    <t>PLATINAS DE APOYO ANCLAJE CERCHAS(SUM+TRANS+INST)</t>
  </si>
  <si>
    <t>16600</t>
  </si>
  <si>
    <t>Plato para modulo Twistwer Lam. Alfajor 3mm D=30cm</t>
  </si>
  <si>
    <t>00722</t>
  </si>
  <si>
    <t>PLUMA 250KG + Operario</t>
  </si>
  <si>
    <t>06089</t>
  </si>
  <si>
    <t>Pluviómetro electr. (suministro e instalacion)</t>
  </si>
  <si>
    <t>15037</t>
  </si>
  <si>
    <t>POCETA ASEO CONC 3000PSI+GRANITO PERLATO 1x1x0.5</t>
  </si>
  <si>
    <t>14948</t>
  </si>
  <si>
    <t>POCETA DE ASEO LADRILLO PRENSADO (Sum + Inst)</t>
  </si>
  <si>
    <t>15193</t>
  </si>
  <si>
    <t>POCETA DE ASEO LADRILLO PRENSADO(0.50X0.50M)H=0.40</t>
  </si>
  <si>
    <t>13741</t>
  </si>
  <si>
    <t>POCETA LAVAPLATOS AEROINOXL=56CM,A=34CM,PROF=17CM</t>
  </si>
  <si>
    <t>18548</t>
  </si>
  <si>
    <t>PocetaSencilla M-709(60x69x87cm)</t>
  </si>
  <si>
    <t>15945</t>
  </si>
  <si>
    <t>Poda  Zonas verdes  Cancha (Cargue y Retiro)*</t>
  </si>
  <si>
    <t>11455</t>
  </si>
  <si>
    <t>Poda Aerea arboles h= &gt;a 20 m **</t>
  </si>
  <si>
    <t>10633</t>
  </si>
  <si>
    <t>Poda Aerea arboles h= 0 - 2  m **</t>
  </si>
  <si>
    <t>11453</t>
  </si>
  <si>
    <t>Poda Aerea arboles h= 10.1 - 15 m **</t>
  </si>
  <si>
    <t>11454</t>
  </si>
  <si>
    <t>Poda Aerea arboles h= 15.1 - 20 m **</t>
  </si>
  <si>
    <t>11450</t>
  </si>
  <si>
    <t>Poda Aerea arboles h= 2.1 - 5 m **</t>
  </si>
  <si>
    <t>11451</t>
  </si>
  <si>
    <t>Poda Aerea arboles h= 5.1 - 10 m **</t>
  </si>
  <si>
    <t>12146</t>
  </si>
  <si>
    <t>Poda Aerea y cicatrización  arboles h= 15.1 - 20 m</t>
  </si>
  <si>
    <t>12145</t>
  </si>
  <si>
    <t>Poda Aerea y cicatrización arboles h= 10.1 - 15 m</t>
  </si>
  <si>
    <t>12144</t>
  </si>
  <si>
    <t>Poda Aerea y cicatrización arboles h= 5.1 - 10 m *</t>
  </si>
  <si>
    <t>12143</t>
  </si>
  <si>
    <t>Poda Aerea y cictrización arboles h= 2.1 - 5 m **</t>
  </si>
  <si>
    <t>11123</t>
  </si>
  <si>
    <t>Poda arboles h=3.0 m **</t>
  </si>
  <si>
    <t>15528</t>
  </si>
  <si>
    <t>Poda árboles+retiro &lt;5m Bajo GradoDificultad</t>
  </si>
  <si>
    <t>15553</t>
  </si>
  <si>
    <t>Poda árboles+retiro &lt;5m Medio GradoDificu</t>
  </si>
  <si>
    <t>15534</t>
  </si>
  <si>
    <t>Poda árboles+retiro =&gt;40m Bajo GradoDificu</t>
  </si>
  <si>
    <t>15557</t>
  </si>
  <si>
    <t>Poda árboles+retiro =&gt;40m Medio GradoDificu</t>
  </si>
  <si>
    <t>15595</t>
  </si>
  <si>
    <t>Poda árboles+retiro &gt;10m y &lt;15m Alto GradoDificu</t>
  </si>
  <si>
    <t>15530</t>
  </si>
  <si>
    <t>Poda árboles+retiro &gt;10m y &lt;15m Bajo GradoDificu</t>
  </si>
  <si>
    <t>15555</t>
  </si>
  <si>
    <t>Poda árboles+retiro &gt;10m y &lt;15m Medio GradoDificu</t>
  </si>
  <si>
    <t>15596</t>
  </si>
  <si>
    <t>Poda árboles+retiro &gt;15m y &lt;20m Alto GradoDificu</t>
  </si>
  <si>
    <t>15531</t>
  </si>
  <si>
    <t>Poda árboles+retiro &gt;15m y &lt;20m Bajo GradoDificu</t>
  </si>
  <si>
    <t>15558</t>
  </si>
  <si>
    <t>Poda árboles+retiro &gt;15m y &lt;20m Medio GradoDificu</t>
  </si>
  <si>
    <t>15597</t>
  </si>
  <si>
    <t>Poda árboles+retiro &gt;20m y &lt;30m Alto GradoDificu</t>
  </si>
  <si>
    <t>15532</t>
  </si>
  <si>
    <t>Poda árboles+retiro &gt;20m y &lt;30m Bajo GradoDificu</t>
  </si>
  <si>
    <t>15559</t>
  </si>
  <si>
    <t>Poda árboles+retiro &gt;20m y &lt;30m Medio GradoDificu</t>
  </si>
  <si>
    <t>15598</t>
  </si>
  <si>
    <t>Poda árboles+retiro &gt;30m y &lt;40m Alto GradoDificu</t>
  </si>
  <si>
    <t>15533</t>
  </si>
  <si>
    <t>Poda árboles+retiro &gt;30m y &lt;40m Bajo GradoDificu</t>
  </si>
  <si>
    <t>15556</t>
  </si>
  <si>
    <t>Poda árboles+retiro &gt;30m y &lt;40m Medio GradoDificu</t>
  </si>
  <si>
    <t>15560</t>
  </si>
  <si>
    <t>15599</t>
  </si>
  <si>
    <t>Poda árboles+retiro &gt;40m  Alto GradoDificu</t>
  </si>
  <si>
    <t>15594</t>
  </si>
  <si>
    <t>Poda árboles+retiro &gt;5m y &lt;10m Alto GradoDificu</t>
  </si>
  <si>
    <t>15529</t>
  </si>
  <si>
    <t>Poda árboles+retiro &gt;5m y &lt;10m Bajo GradoDificu</t>
  </si>
  <si>
    <t>15554</t>
  </si>
  <si>
    <t>Poda árboles+retiro &gt;5m y &lt;10m Medio GradoDificu</t>
  </si>
  <si>
    <t>15593</t>
  </si>
  <si>
    <t>Poda árboles+retiro menor a 5 m Alto GradoDificu</t>
  </si>
  <si>
    <t>12352</t>
  </si>
  <si>
    <t>Poda de Zonas verdes (Cargue y Retiro) **</t>
  </si>
  <si>
    <t>13371</t>
  </si>
  <si>
    <t>POLIETILENO CAL.6 NEGR SUM + INST</t>
  </si>
  <si>
    <t>00357</t>
  </si>
  <si>
    <t>POLISEC</t>
  </si>
  <si>
    <t>10562</t>
  </si>
  <si>
    <t>Pompeyano p&lt;5% 4.3-1 bland geoPAVCO vehicu**</t>
  </si>
  <si>
    <t>10589</t>
  </si>
  <si>
    <t>Pompeyano p&lt;5% 5.4-A bland  Lafayette vehicu**</t>
  </si>
  <si>
    <t>00705</t>
  </si>
  <si>
    <t>PORCELANATO ANDORA (CORONA)</t>
  </si>
  <si>
    <t>01016</t>
  </si>
  <si>
    <t>PORCELANATO EBRO BEIGE (CORONA)</t>
  </si>
  <si>
    <t>01039</t>
  </si>
  <si>
    <t>PORCELANATO PIEDRA PIZARRA</t>
  </si>
  <si>
    <t>13249</t>
  </si>
  <si>
    <t>PORCELANATO PIZARRA 30X60 BEIGE**</t>
  </si>
  <si>
    <t>15466</t>
  </si>
  <si>
    <t>PORTA LAMPARAS ROSETA PORCELANA (Sum+Inst)</t>
  </si>
  <si>
    <t>11807</t>
  </si>
  <si>
    <t>PORTATOMA PARA CANALETA DE 10 X 4  2 PUNTOS DE DAT</t>
  </si>
  <si>
    <t>15239</t>
  </si>
  <si>
    <t>PORTERIA  FUTBOL PROFESIONAL 7.32 ml (sumist e insta) IDRD</t>
  </si>
  <si>
    <t>03041</t>
  </si>
  <si>
    <t>PORTERIA CANCHA FUTBOL (Profesional)</t>
  </si>
  <si>
    <t>14676</t>
  </si>
  <si>
    <t>PORTERIA ESTRUCTURA MARCO FUTBOL (SUM + INST)</t>
  </si>
  <si>
    <t>14840</t>
  </si>
  <si>
    <t>PORTERIA ESTRUCTURA MARCO FUTBOL(DESM+SUM+INST)</t>
  </si>
  <si>
    <t>03040</t>
  </si>
  <si>
    <t>PORTICO DEPORTIVO MULTIFUNCIONAL(inc. Mallas)</t>
  </si>
  <si>
    <t>13050</t>
  </si>
  <si>
    <t>Portón acceso No.6 (plaza de toros) mant. **</t>
  </si>
  <si>
    <t>13693</t>
  </si>
  <si>
    <t>PORTON MALL ESLAB.C10TUB2"(2.5)PINH=1.00A=1.24 2Ho</t>
  </si>
  <si>
    <t>13703</t>
  </si>
  <si>
    <t>PORTON MALL ESLAB.C10TUB2"(2.5)PINH=1.50A=1.24 2Ho</t>
  </si>
  <si>
    <t>13704</t>
  </si>
  <si>
    <t>PORTON MALL ESLAB.C10TUB2"(2.5)PINH=1.50A=3.50 2Ho</t>
  </si>
  <si>
    <t>13709</t>
  </si>
  <si>
    <t>PORTON MALL ESLAB.C10TUB2"(2.5)PINH=2.00A=1.40 1Ho</t>
  </si>
  <si>
    <t>13708</t>
  </si>
  <si>
    <t>PORTON MALL ESLAB.C10TUB2"(2.5)PINH=2.00A=1.90 1Ho</t>
  </si>
  <si>
    <t>15368</t>
  </si>
  <si>
    <t>PORTON MALL ESLAB.C10TUB2"2 hojas de 2.40 m c/uH=2</t>
  </si>
  <si>
    <t>15415</t>
  </si>
  <si>
    <t>PORTON MALL ESLAB.C10TUB2"H=1.80 a=2.80 2Ho</t>
  </si>
  <si>
    <t>15416</t>
  </si>
  <si>
    <t>PORTON MALL Eslab.C10Tub2"H=2.00 a=2.20 2Hojas</t>
  </si>
  <si>
    <t>12897</t>
  </si>
  <si>
    <t>Porton metálico (plaza de toros) mant y rep.(puert</t>
  </si>
  <si>
    <t>13677</t>
  </si>
  <si>
    <t>Porton tipo industrial metalico (puerta)**</t>
  </si>
  <si>
    <t>16768</t>
  </si>
  <si>
    <t>PortonMallaEslabC10TUB2"2 hojas 1.25 m c/u H=2.5 m</t>
  </si>
  <si>
    <t>11046</t>
  </si>
  <si>
    <t>Poste  M-130 (Sum+Instal) **</t>
  </si>
  <si>
    <t>12682</t>
  </si>
  <si>
    <t>Poste concreto AP 12 m 1050 Kg (Sum+Instal)</t>
  </si>
  <si>
    <t>11761</t>
  </si>
  <si>
    <t>Poste concreto AP14 m1050Kg+Base Conc (Sum+Instal)</t>
  </si>
  <si>
    <t>15296</t>
  </si>
  <si>
    <t>Poste concreto AP14 m750Kg+Base Conc (Sum+Instal)</t>
  </si>
  <si>
    <t>11763</t>
  </si>
  <si>
    <t>Poste concretoAP10 m510 Kg+Base Conc (Sum+Instal)</t>
  </si>
  <si>
    <t>11973</t>
  </si>
  <si>
    <t>Poste concretoAP12 m750 Kg+Base Conc (Sum+Instal)</t>
  </si>
  <si>
    <t>12989</t>
  </si>
  <si>
    <t>Poste de baloncesto (desmonte) STPM **</t>
  </si>
  <si>
    <t>14101</t>
  </si>
  <si>
    <t>Poste de baloncesto (Instalación) STPM</t>
  </si>
  <si>
    <t>14664</t>
  </si>
  <si>
    <t>POSTE DE BALONCESTO (SUM + INST)</t>
  </si>
  <si>
    <t>14269</t>
  </si>
  <si>
    <t>Poste de baloncesto (Suministro) STPM</t>
  </si>
  <si>
    <t>14831</t>
  </si>
  <si>
    <t>POSTE DE BALONCESTO(DESM+SUM+INST)</t>
  </si>
  <si>
    <t>00539</t>
  </si>
  <si>
    <t>POSTE DE CONCRETO  10 - SUMINISTRO E INSTALACION</t>
  </si>
  <si>
    <t>10539</t>
  </si>
  <si>
    <t>Poste de concreto 10 mt (Instalación) **</t>
  </si>
  <si>
    <t>10510</t>
  </si>
  <si>
    <t>Poste de concreto 10 mt 510 Kg (Sum+Instal) **</t>
  </si>
  <si>
    <t>15227</t>
  </si>
  <si>
    <t>Poste de concreto 12 mt - 1050Kg (Sum+Instal) **</t>
  </si>
  <si>
    <t>10545</t>
  </si>
  <si>
    <t>Poste de concreto 12 mt - 750Kg (Sum+Instal) **</t>
  </si>
  <si>
    <t>12380</t>
  </si>
  <si>
    <t>Poste de concreto 12 mt (Instalación) **</t>
  </si>
  <si>
    <t>19354</t>
  </si>
  <si>
    <t>Poste de fibra de vidrio 10 mts (Sum+ instal)</t>
  </si>
  <si>
    <t>19353</t>
  </si>
  <si>
    <t>Poste de fibra de vidrio 12 mts  (Sum+ instal)</t>
  </si>
  <si>
    <t>15953</t>
  </si>
  <si>
    <t>Poste Estruct.Galvaniz.Ø3"+pilotin+piint-epox(h=3M</t>
  </si>
  <si>
    <t>15951</t>
  </si>
  <si>
    <t>Poste Estruct.Galvaniz.Ø4"+pilotin+piint-epox(h=6M</t>
  </si>
  <si>
    <t>11044</t>
  </si>
  <si>
    <t>Poste M-130 + Luminaria 70wSodio208/220v(Sum+Inst)</t>
  </si>
  <si>
    <t>11764</t>
  </si>
  <si>
    <t>POSTE METAL H=16 m peldaños y canasta (Sum+Inst)</t>
  </si>
  <si>
    <t>15730</t>
  </si>
  <si>
    <t>POSTE METAL.H=10M tipo AP+BASE (Sum+tran+Hin)</t>
  </si>
  <si>
    <t>15731</t>
  </si>
  <si>
    <t>POSTE METAL.H=12M tipo AP+BASE CONCRETO (Sum+tran+Hin)</t>
  </si>
  <si>
    <t>15745</t>
  </si>
  <si>
    <t>POSTE METAL.H=12M tipo AP+BASE MET(Sum+tran+Hin)</t>
  </si>
  <si>
    <t>15669</t>
  </si>
  <si>
    <t>POSTE METAL.H=18M GALV. CALIENTE+BASE (Sum+tran+Hi</t>
  </si>
  <si>
    <t>15247</t>
  </si>
  <si>
    <t>POSTE METAL.H=18M GALV. CALIENTE+CAN(Sum+tran+Hinc</t>
  </si>
  <si>
    <t>15729</t>
  </si>
  <si>
    <t>POSTE METAL.H=8M tipo AP+BASE</t>
  </si>
  <si>
    <t>16626</t>
  </si>
  <si>
    <t>POSTE METAL.H=9M tipo AP+BASE (Sum+tran+Hinc)</t>
  </si>
  <si>
    <t>13820</t>
  </si>
  <si>
    <t>PosteConc.AP14m(Pararayo+Corona+gabine+PuestaTier)</t>
  </si>
  <si>
    <t>16159</t>
  </si>
  <si>
    <t>PosteConcretoPretensadoH=16m(1.350Kg)Linea(Sum+Ins</t>
  </si>
  <si>
    <t>14638</t>
  </si>
  <si>
    <t>POSTES DE 2 MTS METALICO (SUM + INST)</t>
  </si>
  <si>
    <t>14807</t>
  </si>
  <si>
    <t>POSTES DE 2 MTS METÁLICO(DESM+SUM+INST)</t>
  </si>
  <si>
    <t>14808</t>
  </si>
  <si>
    <t>POSTES DE 2.7  MTS METÁLICO(DESM+SUM+INST)</t>
  </si>
  <si>
    <t>14639</t>
  </si>
  <si>
    <t>POSTES DE 2.7 MTS METALICO (SUM + INST)</t>
  </si>
  <si>
    <t>14809</t>
  </si>
  <si>
    <t>POSTES DE 3  MTS METÁLICO(DESM+SUM+INST)</t>
  </si>
  <si>
    <t>14640</t>
  </si>
  <si>
    <t>POSTES DE 3 MTS METALICO (SUM + INST)</t>
  </si>
  <si>
    <t>14810</t>
  </si>
  <si>
    <t>POSTES DE 3.3  MTS METÁLICOS(DESM+SUM+INST)</t>
  </si>
  <si>
    <t>14641</t>
  </si>
  <si>
    <t>POSTES DE 3.3 MTS METALICOS (SUM + INST)</t>
  </si>
  <si>
    <t>15940</t>
  </si>
  <si>
    <t>PosteSujetadorCanino TuboGal.Ø2PinturaElectrostati</t>
  </si>
  <si>
    <t>12455</t>
  </si>
  <si>
    <t>PosteTubo Estruct.Ø 2 1/2"h=6.0m+Pilot.H=1.50m.P</t>
  </si>
  <si>
    <t>13700</t>
  </si>
  <si>
    <t>PosteTubo Estruct.Ø 2 1/2"h=6.0m+Pilot.H=1.50m.Pro</t>
  </si>
  <si>
    <t>15235</t>
  </si>
  <si>
    <t>PosteTubo ESTRUCTØ 21/2""h=6.0m+Pilote(Sin Guaya)</t>
  </si>
  <si>
    <t>15236</t>
  </si>
  <si>
    <t>PosteTuboESTRUCT.Ø 2 1/2"h=6.0m+Pilote(Sin Guaya)</t>
  </si>
  <si>
    <t>17694</t>
  </si>
  <si>
    <t>POWER PACK CON RECEP DE CONTROL INALÁM (sum  ins)</t>
  </si>
  <si>
    <t>10970</t>
  </si>
  <si>
    <t>Poyo muebles espesor 10 cm**</t>
  </si>
  <si>
    <t>14475</t>
  </si>
  <si>
    <t>Poyo para Mueble Bajo en Concreto 2500psi e= 0,05m</t>
  </si>
  <si>
    <t>10748</t>
  </si>
  <si>
    <t>Poyo para muebles **</t>
  </si>
  <si>
    <t>00150</t>
  </si>
  <si>
    <t>POYOS COCINA-CALENTADOR</t>
  </si>
  <si>
    <t>12722</t>
  </si>
  <si>
    <t>Pozo en mamposteria D=1.2 mH=2.50m excavac **</t>
  </si>
  <si>
    <t>13028</t>
  </si>
  <si>
    <t>Pozo en mamposteria h=1.2 m con  excavac **</t>
  </si>
  <si>
    <t>10260</t>
  </si>
  <si>
    <t>Pozo en mamposteria h=1.2 m sin excavac **</t>
  </si>
  <si>
    <t>10549</t>
  </si>
  <si>
    <t>Pozo en mamposteria h=1.5 m sin excavac **</t>
  </si>
  <si>
    <t>10258</t>
  </si>
  <si>
    <t>Pozo en mamposteria h=2.20 m sin excavac **</t>
  </si>
  <si>
    <t>20604</t>
  </si>
  <si>
    <t>Pozo en mamposteria h=2.20 m sin excavac con CIO I 1125</t>
  </si>
  <si>
    <t>10259</t>
  </si>
  <si>
    <t>Pozo en mamposteria h=2.5 m sin excavac **</t>
  </si>
  <si>
    <t>20608</t>
  </si>
  <si>
    <t>POZO EN MAMPOSTERIA H=2.5 M; D: 1.20M, ARO: 1M, TAPA: 0.70M, SIN EXCAVAC</t>
  </si>
  <si>
    <t>11138</t>
  </si>
  <si>
    <t>Pozo mamposteria sinExcavac d=1.2 e=0.25 por ml**</t>
  </si>
  <si>
    <t>00052</t>
  </si>
  <si>
    <t>POZO SEPTICO ETERNIT</t>
  </si>
  <si>
    <t>11338</t>
  </si>
  <si>
    <t>POZOS EYECTORES</t>
  </si>
  <si>
    <t>18775</t>
  </si>
  <si>
    <t>POZOS EYECTORES SC</t>
  </si>
  <si>
    <t>00735</t>
  </si>
  <si>
    <t>PRADIZACION JARDINES</t>
  </si>
  <si>
    <t>18459</t>
  </si>
  <si>
    <t>Pre Amp / Mixer M-900MK2</t>
  </si>
  <si>
    <t>16930</t>
  </si>
  <si>
    <t>PREFABRICADO EN L PARA GRADERIA CINE - HUELLA A: 1</t>
  </si>
  <si>
    <t>16957</t>
  </si>
  <si>
    <t>Prefabricado escalera gradería huella A:0.3m E:0.1</t>
  </si>
  <si>
    <t>16956</t>
  </si>
  <si>
    <t>Prefabricado gradería huella A: 0.3m E:0.1m L: 1.4</t>
  </si>
  <si>
    <t>16959</t>
  </si>
  <si>
    <t>Prefabricado L gradería huella A: 1.05m E:0.1m con</t>
  </si>
  <si>
    <t>16961</t>
  </si>
  <si>
    <t>Prefabricado L gradería huella a:1.05m E:0.10 m co</t>
  </si>
  <si>
    <t>16947</t>
  </si>
  <si>
    <t>PREFABRICADO TIPO 1 EN L GRADERIA GENERAL H=1.05 m</t>
  </si>
  <si>
    <t>16955</t>
  </si>
  <si>
    <t>prefabricado tipo 1 en l para graderia general hue</t>
  </si>
  <si>
    <t>20697</t>
  </si>
  <si>
    <t>Prehuecos pilotes</t>
  </si>
  <si>
    <t>11593</t>
  </si>
  <si>
    <t>Preparac superf para instalar sikaCarboDur e=1mm**</t>
  </si>
  <si>
    <t>18467</t>
  </si>
  <si>
    <t>Procesador Electrovoice DC ONE</t>
  </si>
  <si>
    <t>11624</t>
  </si>
  <si>
    <t>Profesional Auxiliar (Sin Títulos de Posgrado)</t>
  </si>
  <si>
    <t>11618</t>
  </si>
  <si>
    <t>Profesional categoria 0 ASESOR</t>
  </si>
  <si>
    <t>11617</t>
  </si>
  <si>
    <t>Profesional categoria 2</t>
  </si>
  <si>
    <t>11490</t>
  </si>
  <si>
    <t>PROFESIONAL CATEGORÍA 3   (E.G.8;E.E.5) - SIN PREST.</t>
  </si>
  <si>
    <t>11619</t>
  </si>
  <si>
    <t>Profesional categoria 4</t>
  </si>
  <si>
    <t>11620</t>
  </si>
  <si>
    <t>Profesional categoria 5</t>
  </si>
  <si>
    <t>11621</t>
  </si>
  <si>
    <t>Profesional categoria 6</t>
  </si>
  <si>
    <t>11622</t>
  </si>
  <si>
    <t>Profesional categoria 7</t>
  </si>
  <si>
    <t>11623</t>
  </si>
  <si>
    <t>Profesional categoria 8</t>
  </si>
  <si>
    <t>11616</t>
  </si>
  <si>
    <t>PROFESIONAL ESPECIALISTA (I) CATEGORÍA 1(E.G.12;E.E.10)) - SIN PREST.</t>
  </si>
  <si>
    <t>17792</t>
  </si>
  <si>
    <t>PROTECC ESTRUC METALICA PINT INTUMESCENT 12m2/mils</t>
  </si>
  <si>
    <t>17794</t>
  </si>
  <si>
    <t>PROTECC ESTRUC METALICA PINT INTUMESCENT 18m2/mils</t>
  </si>
  <si>
    <t>17795</t>
  </si>
  <si>
    <t>PROTECC ESTRUC METALICA PINT INTUMESCENT 19m2/mils</t>
  </si>
  <si>
    <t>11357</t>
  </si>
  <si>
    <t>Protecc junta o canto tipo vehicular 10"*3/16" **</t>
  </si>
  <si>
    <t>11184</t>
  </si>
  <si>
    <t>Protecc junta o canto tipo vehicular 4"*1/4" **</t>
  </si>
  <si>
    <t>11356</t>
  </si>
  <si>
    <t>Protecc junta o canto tipo vehicular 5"*3/16" **</t>
  </si>
  <si>
    <t>18139</t>
  </si>
  <si>
    <t>ProteccEstrucMetaCubiertaPintIntumescen30milscCRDC</t>
  </si>
  <si>
    <t>17793</t>
  </si>
  <si>
    <t>PROTECCION  ESTRUCTURA METALICA  PINTURA  INTUMESCENTE 15m2/mils CDRC</t>
  </si>
  <si>
    <t>11173</t>
  </si>
  <si>
    <t>Proteccion  talud  con malla triple tors **</t>
  </si>
  <si>
    <t>17905</t>
  </si>
  <si>
    <t>Protección Acústica Losa Celulosa Ref.K.13(11/2")</t>
  </si>
  <si>
    <t>13258</t>
  </si>
  <si>
    <t>Proteccion Angeo rejillas y gargolas **</t>
  </si>
  <si>
    <t>17421</t>
  </si>
  <si>
    <t>Protección Arbol con tela verde(CDRC-Tunal) H=1m</t>
  </si>
  <si>
    <t>13015</t>
  </si>
  <si>
    <t>Proteccion de pisos con camilla 1.40x0.70 + trans</t>
  </si>
  <si>
    <t>15162</t>
  </si>
  <si>
    <t>Proteccion de pisos con camilla 652 m2**</t>
  </si>
  <si>
    <t>13062</t>
  </si>
  <si>
    <t>Protección de talud con Polietileno</t>
  </si>
  <si>
    <t>11219</t>
  </si>
  <si>
    <t>Proteccion de taludes con polietil + maten diari**</t>
  </si>
  <si>
    <t>19292</t>
  </si>
  <si>
    <t>PROTECCION ESTRUCTURA METALICA CUBIERTA PINT INTUMESCENTE -  CEFE COMETAS</t>
  </si>
  <si>
    <t>11172</t>
  </si>
  <si>
    <t>Proteccion Pañete talud  con malla triple tors **</t>
  </si>
  <si>
    <t>10339</t>
  </si>
  <si>
    <t>Proteccion Pañete taludes  con malla gallinero *</t>
  </si>
  <si>
    <t>11668</t>
  </si>
  <si>
    <t>Proteccion Pañete taludes con malla gallinero **</t>
  </si>
  <si>
    <t>10671</t>
  </si>
  <si>
    <t>Proteccion Pañete taludes sin malla gallinero **</t>
  </si>
  <si>
    <t>10670</t>
  </si>
  <si>
    <t>Proteccion Pañete taludes sin malla vigas ciment**</t>
  </si>
  <si>
    <t>17726</t>
  </si>
  <si>
    <t>ProtecciónAcustica LosaCelulosaRefK13- 11/2"S/Espe</t>
  </si>
  <si>
    <t>16865</t>
  </si>
  <si>
    <t>ProtecciónAcustica LosaFibraVidrioBlcak Theater 2"</t>
  </si>
  <si>
    <t>12186</t>
  </si>
  <si>
    <t>Protector de Arbol  M-91**</t>
  </si>
  <si>
    <t>10871</t>
  </si>
  <si>
    <t>Protector de arbol metálico**</t>
  </si>
  <si>
    <t>18255</t>
  </si>
  <si>
    <t>PROTECTOR DE ESTACION MANUAL DE ALARMA</t>
  </si>
  <si>
    <t>17754</t>
  </si>
  <si>
    <t>Protector de sobrevoltaje camaras  (SUMI INST)</t>
  </si>
  <si>
    <t>13883</t>
  </si>
  <si>
    <t>Protector metàlico de Arbol circular M-90 Tipo IDU</t>
  </si>
  <si>
    <t>13221</t>
  </si>
  <si>
    <t>Protector papel higienico Acero Inox. Satinad.</t>
  </si>
  <si>
    <t>13094</t>
  </si>
  <si>
    <t>Protector papel higiénico sobreponer bco 400m **</t>
  </si>
  <si>
    <t>16831</t>
  </si>
  <si>
    <t>PROVISIONAL ELECTRICA</t>
  </si>
  <si>
    <t>20914</t>
  </si>
  <si>
    <t xml:space="preserve">Proyección eléctrica campo profesional y/o sintético promedio IDRD    </t>
  </si>
  <si>
    <t>20912</t>
  </si>
  <si>
    <t xml:space="preserve">Proyección hidrosanitaria (riego y drenaje)    </t>
  </si>
  <si>
    <t>15248</t>
  </si>
  <si>
    <t>PROYECTOR 1000 W Metal Halide, Balasto CWA</t>
  </si>
  <si>
    <t>16691</t>
  </si>
  <si>
    <t>Proyector 128 LED 431W - 1000mA- 45700Lm (Sum+inst</t>
  </si>
  <si>
    <t>10636-1</t>
  </si>
  <si>
    <t xml:space="preserve">PROYECTOR BUXUS 200 AS 300W 200LEDS (SUM+INSTAL)  </t>
  </si>
  <si>
    <t>10367-1</t>
  </si>
  <si>
    <t xml:space="preserve">PROYECTOR BUXUS 200 AS 300W 200LEDS (SUM+INSTAL)    </t>
  </si>
  <si>
    <t>11767</t>
  </si>
  <si>
    <t>PROYECTOR DE PISO MH 400 W TERRA O SUPERIOR</t>
  </si>
  <si>
    <t>11766</t>
  </si>
  <si>
    <t>PROYECTOR LED-335W-220/240V- AWB (Sumi+Inst)</t>
  </si>
  <si>
    <t>11418</t>
  </si>
  <si>
    <t>Proyector MH 400 W** - Suministro e Instalacion</t>
  </si>
  <si>
    <t>11765</t>
  </si>
  <si>
    <t>PROYECTOR MH 400W TIPO RD-3 O SUPERIOR (Sumi+Inst)</t>
  </si>
  <si>
    <t>12156</t>
  </si>
  <si>
    <t>PROYECTOR Na 250W TIPO RD-3 O SUPERIOR (Sumi+Inst)</t>
  </si>
  <si>
    <t>18931</t>
  </si>
  <si>
    <t>PROYECTOR POWER LITE  Pro G7100 c/ Lente estándar Video Beam</t>
  </si>
  <si>
    <t>11768</t>
  </si>
  <si>
    <t>PROYECTOR SUMERGIBLE MH 400 W BAROLET O SUPERIOR</t>
  </si>
  <si>
    <t>15728</t>
  </si>
  <si>
    <t>Proyector-96LEDS-310 W-28100 Lumen-1.000mA-ClaseII</t>
  </si>
  <si>
    <t>11856</t>
  </si>
  <si>
    <t>ProyectorAreaLED.64LED4000K.RAP212.140W.TipoCodens</t>
  </si>
  <si>
    <t>17461</t>
  </si>
  <si>
    <t>PRUEBA CABLE DE MEDIA TENSION VLF</t>
  </si>
  <si>
    <t>17171</t>
  </si>
  <si>
    <t>PRUEBA DE ESTANQUEIDAD POR BAJANTE</t>
  </si>
  <si>
    <t>17170</t>
  </si>
  <si>
    <t>PRUEBA DE FLUJO  POR PISO</t>
  </si>
  <si>
    <t>17320</t>
  </si>
  <si>
    <t>PRUEBA DE HERMETICIDAD TUBERÍAS</t>
  </si>
  <si>
    <t>10013</t>
  </si>
  <si>
    <t>Prueba de presion tuberias **</t>
  </si>
  <si>
    <t>17292</t>
  </si>
  <si>
    <t>PRUEBA DEL SISTEMA POR ESTACION</t>
  </si>
  <si>
    <t>17293</t>
  </si>
  <si>
    <t>PRUEBA GENERAL POR ESTACION</t>
  </si>
  <si>
    <t>18648</t>
  </si>
  <si>
    <t>PRUEBA GENERAL RED CONTRA INCENDIOS</t>
  </si>
  <si>
    <t>16706</t>
  </si>
  <si>
    <t>Prueba VLF (tramo 465 ml)cable Alumin-Zona Franca</t>
  </si>
  <si>
    <t>16858</t>
  </si>
  <si>
    <t>Pruebas de aislamiento cable XLPE</t>
  </si>
  <si>
    <t>15567</t>
  </si>
  <si>
    <t>PT100  piscinas complejo acuatico</t>
  </si>
  <si>
    <t>13330</t>
  </si>
  <si>
    <t>Puente de adherencia sikadur 32 primer (0.1m) **</t>
  </si>
  <si>
    <t>11048</t>
  </si>
  <si>
    <t>Puente de adherencia sikadur 32 primer*</t>
  </si>
  <si>
    <t>010600</t>
  </si>
  <si>
    <t>Puente en madera rolliza 2,00 x 2,00 acceso canal punto 7.81- Pico del Águila</t>
  </si>
  <si>
    <t>15072</t>
  </si>
  <si>
    <t>PUERTA  ACERO INOX. 0.60x1.80 CANTIL. Col Tunal</t>
  </si>
  <si>
    <t>13229</t>
  </si>
  <si>
    <t>PUERTA  ACERO VIDRIO 10MM SEGURIDAD(VerDescripc</t>
  </si>
  <si>
    <t>15071</t>
  </si>
  <si>
    <t>Puerta a prueba de fuego 2*2 ESP.CODENSA (sum+ins)</t>
  </si>
  <si>
    <t>11893</t>
  </si>
  <si>
    <t>Puerta a prueba de fuego S/E según CODENSA</t>
  </si>
  <si>
    <t>010518</t>
  </si>
  <si>
    <t>Puerta Aglomerado Madera 30mm+Marco CR + acustifibra +montante CEFECOMETAS</t>
  </si>
  <si>
    <t>19167</t>
  </si>
  <si>
    <t>Puerta Aglomerado Madera 30mm+Marco CR +montante CEFECOMETAS</t>
  </si>
  <si>
    <t>12609</t>
  </si>
  <si>
    <t>PUERTA ALUMIN.2.0X0.8+CERR+VIDRIO SANBLAST.**</t>
  </si>
  <si>
    <t>12608</t>
  </si>
  <si>
    <t>PUERTA ALUMINIO CORREDIZA+CERR+BISAG.2.1X1.8**</t>
  </si>
  <si>
    <t>16541</t>
  </si>
  <si>
    <t>Puerta Aluminio nat tipo Persiana+marco+cerrojo+ac</t>
  </si>
  <si>
    <t>17142</t>
  </si>
  <si>
    <t>Puerta Aluminio P-03(1.00x2.35m)+Vidrio s/Des.Tecn</t>
  </si>
  <si>
    <t>17143</t>
  </si>
  <si>
    <t>Puerta Aluminio P-08(1.20x2.35m)+Vidrio s/Des.Tecn</t>
  </si>
  <si>
    <t>17144</t>
  </si>
  <si>
    <t>Puerta Aluminio P-10(2.00x2.30m)+Vidrio s/Des.Tecn</t>
  </si>
  <si>
    <t>17125</t>
  </si>
  <si>
    <t>Puerta Aluminio P-14(1.00x2.40m)+Vidrio s/Des.Tecn</t>
  </si>
  <si>
    <t>17152</t>
  </si>
  <si>
    <t>Puerta Aluminio P-16(1.20x3.30m)+Vidrio s/Des.Tecn</t>
  </si>
  <si>
    <t>17154</t>
  </si>
  <si>
    <t>Puerta Aluminio P-20(1.60x2.40m)+Vidrio s/Des.Tecn</t>
  </si>
  <si>
    <t>17155</t>
  </si>
  <si>
    <t>Puerta Aluminio P-24(2.25x3.00m)+Vidrio s/Des.Tecn</t>
  </si>
  <si>
    <t>17156</t>
  </si>
  <si>
    <t>Puerta Aluminio P-31(1.60x2.40m)+Vidrio s/Des.Tecn</t>
  </si>
  <si>
    <t>17157</t>
  </si>
  <si>
    <t>Puerta Aluminio P-32(3.60x2.74m)+Vidrio s/Des.Tecn</t>
  </si>
  <si>
    <t>17158</t>
  </si>
  <si>
    <t>Puerta Aluminio P-35(1.50x3.00m)+Vidrio s/Des.Tecn</t>
  </si>
  <si>
    <t>17159</t>
  </si>
  <si>
    <t>Puerta Aluminio P-36(2.12x2.74m)+Vidrio s/Des.T</t>
  </si>
  <si>
    <t>17160</t>
  </si>
  <si>
    <t>Puerta Aluminio P-38(0.90x2.35m)+Vidrio s/Des.Tecn</t>
  </si>
  <si>
    <t>17161</t>
  </si>
  <si>
    <t>Puerta Aluminio P-44(1.96x2.74m)+Vidrio s/Des.Tecn</t>
  </si>
  <si>
    <t>17162</t>
  </si>
  <si>
    <t>Puerta Aluminio P-46(1.95x2.74m)+Vidrio s/Des.Tecn</t>
  </si>
  <si>
    <t>13260</t>
  </si>
  <si>
    <t>PUERTA AUTOMATICA CON RADAR **</t>
  </si>
  <si>
    <t>18491</t>
  </si>
  <si>
    <t>PUERTA BATIENTE PARA DISCAPACITADOS</t>
  </si>
  <si>
    <t>00660</t>
  </si>
  <si>
    <t>PUERTA CRISTAL 10  SUMINISTRO E INSTALACION</t>
  </si>
  <si>
    <t>11312</t>
  </si>
  <si>
    <t>Puerta de Entrada H=1,00m,A=3,80m (2 Hojas)**</t>
  </si>
  <si>
    <t>11310</t>
  </si>
  <si>
    <t>Puerta de Entrada H=1,60m,A=3,00m (2 Hojas)**</t>
  </si>
  <si>
    <t>11311</t>
  </si>
  <si>
    <t>Puerta de Entrada H=2,50m,A=3,00m (2 Hojas)**</t>
  </si>
  <si>
    <t>14389</t>
  </si>
  <si>
    <t>Puerta el Alum+vidrio templado 6mm - perf1 1/2x3"</t>
  </si>
  <si>
    <t>11235</t>
  </si>
  <si>
    <t>PUERTA EN ALUMINIO (2.55X3.25M)2 HOJAS+CHAP+VIDRIO</t>
  </si>
  <si>
    <t>12288</t>
  </si>
  <si>
    <t>PUERTA EN ALUMINIO 2 HOJAS+CHAP+VIDRIO</t>
  </si>
  <si>
    <t>00804</t>
  </si>
  <si>
    <t>PUERTA EN MADERA 0.80 A 0.85 X 2.10</t>
  </si>
  <si>
    <t>18538</t>
  </si>
  <si>
    <t>Puerta EnrollableMicroperforada AcabadoPint. Elect</t>
  </si>
  <si>
    <t>15074</t>
  </si>
  <si>
    <t>Puerta Entam. Corred 2.95x4.61+pint+cerr Col Tunal</t>
  </si>
  <si>
    <t>00587</t>
  </si>
  <si>
    <t>PUERTA F/CEDRO MARCO Y HOJA</t>
  </si>
  <si>
    <t>10977</t>
  </si>
  <si>
    <t>PUERTA F/MORADO MARCO Y HOJA 2X1**</t>
  </si>
  <si>
    <t>10988</t>
  </si>
  <si>
    <t>PUERTA F/PINO marco/hoja 2x 1cerrad+herra(Sum+Ins)</t>
  </si>
  <si>
    <t>15073</t>
  </si>
  <si>
    <t>Puerta Lamina C. R. Cal. 18 perfor+Marco Col Tunal</t>
  </si>
  <si>
    <t>00694</t>
  </si>
  <si>
    <t>PUERTA LAMINA ENTRADA PPAL</t>
  </si>
  <si>
    <t>10959</t>
  </si>
  <si>
    <t>Puerta Lamina tablereada cal 16 **</t>
  </si>
  <si>
    <t>15056</t>
  </si>
  <si>
    <t>Puerta Lamina tablereada cal 18  0.80x2.00 + Esmal</t>
  </si>
  <si>
    <t>10453</t>
  </si>
  <si>
    <t>Puerta Lamina tablereada cal 18 **</t>
  </si>
  <si>
    <t>15053</t>
  </si>
  <si>
    <t>Puerta Lamina tablereada cal 18 1.00x2.00 + Esmalt</t>
  </si>
  <si>
    <t>15070</t>
  </si>
  <si>
    <t>Puerta Lamina tablereada cal 18 1.00x2.85 + Esmalt</t>
  </si>
  <si>
    <t>14057</t>
  </si>
  <si>
    <t>Puerta Lamina tablereada cal 20 **</t>
  </si>
  <si>
    <t>14430</t>
  </si>
  <si>
    <t>Puerta Lamina tablereada cal 20 + Chapa (Pte aran)</t>
  </si>
  <si>
    <t>17688</t>
  </si>
  <si>
    <t>Puerta MaderaTipo U (1.0X2.50M)Entanb.EnchapRoble</t>
  </si>
  <si>
    <t>010501</t>
  </si>
  <si>
    <t>Puerta Met. Enrollable 2*2,5m CRDC-COMETAS</t>
  </si>
  <si>
    <t>16978</t>
  </si>
  <si>
    <t>Puerta Met. Enrollable P-41(3.70x3.30m)CRD(S/Espec</t>
  </si>
  <si>
    <t>16980</t>
  </si>
  <si>
    <t>Puerta Met.Reja P-42(27.45x3.30m)CRD(S/Espec</t>
  </si>
  <si>
    <t>16982</t>
  </si>
  <si>
    <t>Puerta Met.Reja P-43(2.45x3.30m)CRD(S/Espec</t>
  </si>
  <si>
    <t>16711</t>
  </si>
  <si>
    <t>Puerta Meta.Celosia(CTS548-Codensa)L=2.87m;H=2.34m</t>
  </si>
  <si>
    <t>15769</t>
  </si>
  <si>
    <t>Puerta Metal Entanbor A=0.80M, H=2m Cal.18+Marco+C</t>
  </si>
  <si>
    <t>15768</t>
  </si>
  <si>
    <t>Puerta Metal Entanbor A=1M, H=2m Cal.18+Marco+Cerr</t>
  </si>
  <si>
    <t>11277</t>
  </si>
  <si>
    <t>Puerta Metalica acceso Parque</t>
  </si>
  <si>
    <t>14602</t>
  </si>
  <si>
    <t>Puerta Metálica Doble Hoja entam.C18 Col Gim Sur</t>
  </si>
  <si>
    <t>16885</t>
  </si>
  <si>
    <t>Puerta Metalica P-00(3.0x2.75)CRD(S/Esp.Tecnica</t>
  </si>
  <si>
    <t>16886</t>
  </si>
  <si>
    <t>Puerta Metalica P-01(3.0x2.75)CRD(S/Esp.Tecnica</t>
  </si>
  <si>
    <t>16905</t>
  </si>
  <si>
    <t>Puerta Metalica P-02(7.40x3.60)CRD(S/Esp.Tecnica</t>
  </si>
  <si>
    <t>16906</t>
  </si>
  <si>
    <t>Puerta Metalica P-04(1.50x2.75)CRD(S/Esp.Tecnica</t>
  </si>
  <si>
    <t>16907</t>
  </si>
  <si>
    <t>Puerta Metalica P-05(1.20x3.00m)CRD(S/Esp.Tecnica</t>
  </si>
  <si>
    <t>16908</t>
  </si>
  <si>
    <t>Puerta Metalica P-06(0.70x2.35m)CRD(S/Esp.Tecnica</t>
  </si>
  <si>
    <t>16909</t>
  </si>
  <si>
    <t>Puerta Metalica P-07(1.0x2.35m)CRD(S/Esp.Tecnica</t>
  </si>
  <si>
    <t>16910</t>
  </si>
  <si>
    <t>Puerta Metalica P-09(2.40x3.60m)CRD(S/Esp.Tecnica</t>
  </si>
  <si>
    <t>16911</t>
  </si>
  <si>
    <t>Puerta Metalica P-11(1.00x2.40m)CRD(S/Esp.Tecnica</t>
  </si>
  <si>
    <t>16916</t>
  </si>
  <si>
    <t>Puerta Metalica P-12(1.00x2.75m)CRD(S/Esp.Tecnica</t>
  </si>
  <si>
    <t>16918</t>
  </si>
  <si>
    <t>Puerta Metalica P-13(1.25x2.35m)CRD(S/Esp.Tecnica</t>
  </si>
  <si>
    <t>16919</t>
  </si>
  <si>
    <t>Puerta Metalica P-15(2.90x3.60m)CRD(S/Esp.Tecnica</t>
  </si>
  <si>
    <t>17524</t>
  </si>
  <si>
    <t>Puerta Metalica P-19(3.50x3.30m)CRD(S/Esp.Tecnica</t>
  </si>
  <si>
    <t>16923</t>
  </si>
  <si>
    <t>Puerta Metalica P-21(1.00x2.40m)CRD(S/Esp.Tecnica</t>
  </si>
  <si>
    <t>16927</t>
  </si>
  <si>
    <t>Puerta Metalica P-22(1.80x3.10m)CRD(S/Esp.Tecnica</t>
  </si>
  <si>
    <t>16963</t>
  </si>
  <si>
    <t>Puerta Metalica P-23(8.55x6.85m)CRD(S/Esp.Tecnica</t>
  </si>
  <si>
    <t>16964</t>
  </si>
  <si>
    <t>Puerta Metalica P-25(0.85x2.35m)CRD(S/Esp.Tecnica</t>
  </si>
  <si>
    <t>16965</t>
  </si>
  <si>
    <t>Puerta Metalica P-26(1.20x2.35m)CRD(S/Esp.Tecnica</t>
  </si>
  <si>
    <t>16966</t>
  </si>
  <si>
    <t>Puerta Metalica P-27(1.00x2.35m)CRD(S/Esp.Tecnica</t>
  </si>
  <si>
    <t>16967</t>
  </si>
  <si>
    <t>Puerta Metalica P-28(17.95x3.30m)CRD(S/Esp.Tecnica</t>
  </si>
  <si>
    <t>16968</t>
  </si>
  <si>
    <t>Puerta Metalica P-29(0.80x2.35m)CRD(S/Esp.Tecnica</t>
  </si>
  <si>
    <t>16969</t>
  </si>
  <si>
    <t>Puerta Metalica P-30(0.75x2.35m)CRD(S/Esp.Tecnica</t>
  </si>
  <si>
    <t>16971</t>
  </si>
  <si>
    <t>Puerta Metalica P-33(2.80x2.75m)CRD(S/Esp.Tecnica</t>
  </si>
  <si>
    <t>16973</t>
  </si>
  <si>
    <t>Puerta Metalica P-37(3.95x2.75m)CRD(S/Esp.Tecnica</t>
  </si>
  <si>
    <t>16975</t>
  </si>
  <si>
    <t>Puerta Metalica P-39(17.15x3.30m)CRD(S/Esp.Tecnica</t>
  </si>
  <si>
    <t>16976</t>
  </si>
  <si>
    <t>Puerta Metalica P-40(27.54x3.30m)CRD(S/Esp.Tecnica</t>
  </si>
  <si>
    <t>17525</t>
  </si>
  <si>
    <t>Puerta Metalica P-41(3.70x3.30m)CRD(S/Espec</t>
  </si>
  <si>
    <t>17526</t>
  </si>
  <si>
    <t>Puerta Metalica P-42(27.45x3.30m)CRD(S/Espec</t>
  </si>
  <si>
    <t>17527</t>
  </si>
  <si>
    <t>Puerta Metalica P-43(2.45x3.30m)CRD(S/Espec</t>
  </si>
  <si>
    <t>16985</t>
  </si>
  <si>
    <t>Puerta Metalica P-45(1.50x2.40m)CRD(S/Espec</t>
  </si>
  <si>
    <t>17528</t>
  </si>
  <si>
    <t>Puerta Metalica P-47(1.00x2.60m)CRD(S/Espec</t>
  </si>
  <si>
    <t>16828</t>
  </si>
  <si>
    <t>Puerta P-17Madera(6.60x3.20)CRD-Tunal(S/Esp.Tecnic</t>
  </si>
  <si>
    <t>16836</t>
  </si>
  <si>
    <t>Puerta P-18Madera(8.0x3.20)CRD-Tunal(S/Esp.Tecnic</t>
  </si>
  <si>
    <t>16839</t>
  </si>
  <si>
    <t>Puerta P-34Madera(9.20x4.0)CRD-Tunal(S/Esp.Tecnic</t>
  </si>
  <si>
    <t>16538</t>
  </si>
  <si>
    <t>Puerta panel corrediza lamina CR cal18+rejillavent</t>
  </si>
  <si>
    <t>15771</t>
  </si>
  <si>
    <t>Puerta para Divsion Baño Acero Inoxida (0.60x1.80m</t>
  </si>
  <si>
    <t>18594</t>
  </si>
  <si>
    <t>Puerta para duchas en vidrio laminado 5 +5 Polivin</t>
  </si>
  <si>
    <t>11332</t>
  </si>
  <si>
    <t>Puerta Peatonal AccesoParque L=3,75m(Fontanar)**</t>
  </si>
  <si>
    <t>12357</t>
  </si>
  <si>
    <t>Puerta Peatonal AccesoParque L=3,75m,H=2.80m(Fonta</t>
  </si>
  <si>
    <t>11333</t>
  </si>
  <si>
    <t>Puerta Peatonal AccesoParque L=3,90m(Fontanar)**</t>
  </si>
  <si>
    <t>11334</t>
  </si>
  <si>
    <t>Puerta Peatonal AccesoParque L=4,75m(Fontanar)**</t>
  </si>
  <si>
    <t>13304</t>
  </si>
  <si>
    <t>PUERTA PERSIANA.LAM.CAL.18(0.60x0.60m)**</t>
  </si>
  <si>
    <t>13303</t>
  </si>
  <si>
    <t>PUERTA PERSIANA.LAM.CAL.18(2x1m)DOBLEHOJA**</t>
  </si>
  <si>
    <t>11368</t>
  </si>
  <si>
    <t>PUERTA PERSIANA.LAM.CAL.18(FONTANAR)2x2m**</t>
  </si>
  <si>
    <t>17803</t>
  </si>
  <si>
    <t>Puerta Tipo U(1.00x2.50)CRD-Font(S/Esp.Tecnic</t>
  </si>
  <si>
    <t>14550</t>
  </si>
  <si>
    <t>Puerta triplex cedro+mont+marco met 0.60 Col Gim S</t>
  </si>
  <si>
    <t>14510</t>
  </si>
  <si>
    <t>Puerta triplex cedro+mont+marco met 0.70 Col Gim S</t>
  </si>
  <si>
    <t>14540</t>
  </si>
  <si>
    <t>Puerta triplex cedro+mont+marco met 1.00 Col Gim S</t>
  </si>
  <si>
    <t>16053</t>
  </si>
  <si>
    <t>Puerta tub.cuad1 1/2"marco4"x1 1/2"H=2.40A=1.80M</t>
  </si>
  <si>
    <t>13558</t>
  </si>
  <si>
    <t>Puerta Tubo HG 2" Malla eslabonada H=2.50</t>
  </si>
  <si>
    <t>12070</t>
  </si>
  <si>
    <t>Puerta Tubo HG 2" Malla eslabonada H=2.50Fontanar</t>
  </si>
  <si>
    <t>11331</t>
  </si>
  <si>
    <t>Puerta Vehicular AccesoParque L=5,00m(Fontanar)**</t>
  </si>
  <si>
    <t>11813</t>
  </si>
  <si>
    <t>Puerta Vehicular AccesoParque L=6,00m(Fontanar)**</t>
  </si>
  <si>
    <t>00607</t>
  </si>
  <si>
    <t>PUERTA VENTANA LAMINA Des .23</t>
  </si>
  <si>
    <t>11607</t>
  </si>
  <si>
    <t>PUERTA VENTANA perfil 1/2"+vidrio lam. 6mm</t>
  </si>
  <si>
    <t>14388</t>
  </si>
  <si>
    <t>Puerta Vidrio Templ 10mm incl. manija AI y cerradu</t>
  </si>
  <si>
    <t>16545</t>
  </si>
  <si>
    <t>Puerta VidrioTempl 10mm incl manija AI+cerradu+bis</t>
  </si>
  <si>
    <t>13189</t>
  </si>
  <si>
    <t>Puerta, fijo vidrio (2.1mx1.1m) 8mm sandblasting**</t>
  </si>
  <si>
    <t>15942</t>
  </si>
  <si>
    <t>Puerta+ PasadorRejaAlambAceroGalv.(L=1.0;H=1.5m)</t>
  </si>
  <si>
    <t>11967</t>
  </si>
  <si>
    <t>PUERTA-AGLOMERADO12-9 mmENCHAP-TRIPLEX4mm</t>
  </si>
  <si>
    <t>18534</t>
  </si>
  <si>
    <t>PuertaHojaEntab.Lam.ColdRCal.16MarcoCal.18+Persian</t>
  </si>
  <si>
    <t>20783</t>
  </si>
  <si>
    <t xml:space="preserve">PuertaHojaEntab.Lam.ColdrolledCal.16 (SUM+INS)    </t>
  </si>
  <si>
    <t>18533</t>
  </si>
  <si>
    <t>PuertaHojaEntab.Lam.ColdrolledCal.16MarcoCal.18</t>
  </si>
  <si>
    <t>18696</t>
  </si>
  <si>
    <t>PuertaHojaEntam.Lam.Cold RMarc4x4x4(2,44m)+persian</t>
  </si>
  <si>
    <t>18694</t>
  </si>
  <si>
    <t>PuertaHojaEntamb.Lam.Cold RolledMarco4x4x4(2,44m)</t>
  </si>
  <si>
    <t>15355</t>
  </si>
  <si>
    <t>PuertaMet.CelosíaH=2.30m;A=2.0m; (2 Hojas)Codensa</t>
  </si>
  <si>
    <t>15770</t>
  </si>
  <si>
    <t>PuertaMetal.Entamb.Corrediz(A=4.85m;H=2.85m)+Marc+</t>
  </si>
  <si>
    <t>16446</t>
  </si>
  <si>
    <t>PuertaPeatonalAlambAcerGalv.6(H=2.0L=1.0m)+pasador</t>
  </si>
  <si>
    <t>16710</t>
  </si>
  <si>
    <t>PuertaPlegable (CTS548-1-Codensa)L=6.87m;H=2.34m</t>
  </si>
  <si>
    <t>00588</t>
  </si>
  <si>
    <t>PUERTAS  (MARCO Y HOJA)</t>
  </si>
  <si>
    <t>15693</t>
  </si>
  <si>
    <t>Puertas Cerr Malla EslabCal10 2Hojas a=1.68 H=2.30</t>
  </si>
  <si>
    <t>00608</t>
  </si>
  <si>
    <t>PUERTAS LAMINA</t>
  </si>
  <si>
    <t>18000</t>
  </si>
  <si>
    <t>PuertaTipoA(17.60x4.85)Riel+Alas(Sum+Ins)S/Descrip</t>
  </si>
  <si>
    <t>18001</t>
  </si>
  <si>
    <t>PuertaTipoB1.B2(0.9x3.3m)LamCal18(Sum+ins)S/Descri</t>
  </si>
  <si>
    <t>18006</t>
  </si>
  <si>
    <t>PuertaTipoC1.C2(0.9x3.3m)LamCal18(Sum+Ins)S/Descri</t>
  </si>
  <si>
    <t>18008</t>
  </si>
  <si>
    <t>PuertaTipoD1.D2(0.9x3.3m)LamCal18(Sum+Ins)S/Descr</t>
  </si>
  <si>
    <t>18011</t>
  </si>
  <si>
    <t>PuertaTipoE1.E2(0.9x3m)LamCal18(Sum+Ins)S/Descri</t>
  </si>
  <si>
    <t>18012</t>
  </si>
  <si>
    <t>PuertaTipoF1.F2(0.9x3m)LamCal18(Sum+Ins)S/Descri</t>
  </si>
  <si>
    <t>18013</t>
  </si>
  <si>
    <t>PuertaTipoG(0.9x3m)LamCal18(Sum+Ins)S/Descri</t>
  </si>
  <si>
    <t>18014</t>
  </si>
  <si>
    <t>PuertaTipoH(1.1x3.3m)LamCal18(Sum+Ins)S/Descri</t>
  </si>
  <si>
    <t>18009</t>
  </si>
  <si>
    <t>PuertaTipoI(1.10x3.0m)LamCal18(Sum+Ins)S/Descripci</t>
  </si>
  <si>
    <t>18015</t>
  </si>
  <si>
    <t>PuertaTipoJ1.J2(1.10x3.0m)LamCal18(Sum+Ins)S/Descr</t>
  </si>
  <si>
    <t>18019</t>
  </si>
  <si>
    <t>PuertaTipoK1.K2(0.9x2.10m)LamCal18(Sum+Ins)S/Descr</t>
  </si>
  <si>
    <t>18020</t>
  </si>
  <si>
    <t>PuertaTipoL1.L2(0.9x2.10m)LamCal18(Sum+Ins)S/Descr</t>
  </si>
  <si>
    <t>18022</t>
  </si>
  <si>
    <t>PuertaTipoM(0.9x2.14m)LamCal18(Sum+Ins)S/Descripc</t>
  </si>
  <si>
    <t>18025</t>
  </si>
  <si>
    <t>PuertaTipoN(2.08x3.15m)LamCal18(Sum+Ins)S/Descripc</t>
  </si>
  <si>
    <t>18026</t>
  </si>
  <si>
    <t>PuertaTipoÑ(2.0x2.5m)LamCal18(Sum+Ins)S/Descripció</t>
  </si>
  <si>
    <t>18029</t>
  </si>
  <si>
    <t>PuertaTipoO(1.25x2.5m)LamCal18(Sum+Ins)S/Descripci</t>
  </si>
  <si>
    <t>18032</t>
  </si>
  <si>
    <t>PuertaTipoP(4.80x2.3m)AlasPivotan(Sum+Ins)S/Descri</t>
  </si>
  <si>
    <t>18034</t>
  </si>
  <si>
    <t>PuertaTipoQ(3.6x2.3m)AlasPivotan(Sum+Ins)S/Descrip</t>
  </si>
  <si>
    <t>18037</t>
  </si>
  <si>
    <t>PuertaTipoR(5.23x2.3m)AlasPivotan(Sum+Ins)S/Descr</t>
  </si>
  <si>
    <t>18039</t>
  </si>
  <si>
    <t>PuertaTipoS(1.6x2.3m)AlasPivotan(Sum+Ins)S/Descrip</t>
  </si>
  <si>
    <t>18040</t>
  </si>
  <si>
    <t>PuertaTipoT(1x2.5m)LamAlaPrefa(Sumin+Instal)S/Desc</t>
  </si>
  <si>
    <t>18041</t>
  </si>
  <si>
    <t>PuertaTipoV(2x2.5m)LamAlaPrefa(Sumin+Instal)S/Desc</t>
  </si>
  <si>
    <t>17983</t>
  </si>
  <si>
    <t>PuertaVentanaPV-001(3.50*3.20)Perf.Alum-S/Especifi</t>
  </si>
  <si>
    <t>17984</t>
  </si>
  <si>
    <t>PuertaVentanaPV-002(1.40*2.40)Perf.Alum-S/Especifi</t>
  </si>
  <si>
    <t>17985</t>
  </si>
  <si>
    <t>PuertaVentanaPV-003(7.55*4.95)Perf.Alum-S/Especifi</t>
  </si>
  <si>
    <t>17986</t>
  </si>
  <si>
    <t>PuertaVentanaPV-004(1.40*2.40)Perf.Alum-S/Especifi</t>
  </si>
  <si>
    <t>17987</t>
  </si>
  <si>
    <t>PuertaVentanaPV-005(4.44*2.40)Perf.Alum-S/Especifi</t>
  </si>
  <si>
    <t>17988</t>
  </si>
  <si>
    <t>PuertaVentanaPV-006(1.68*3.20)Perf.Alum-S/Especifi</t>
  </si>
  <si>
    <t>17989</t>
  </si>
  <si>
    <t>PuertaVentanaPV-007(9.45*3.20)Perf.Alum-S/Especifi</t>
  </si>
  <si>
    <t>17990</t>
  </si>
  <si>
    <t>PuertaVentanaPV-008(6.31*4.95)Perf.Alum-S/Especifi</t>
  </si>
  <si>
    <t>17991</t>
  </si>
  <si>
    <t>PuertaVentanaPV-009(37.00*4.85)Perf.Alum-S/Especif</t>
  </si>
  <si>
    <t>17992</t>
  </si>
  <si>
    <t>PuertaVentanaPV-010(37.00*4.85)Perf.Alum-S/Especif</t>
  </si>
  <si>
    <t>17993</t>
  </si>
  <si>
    <t>PuertaVentanaPV-011(24.00*4.85)Perf.Alum-S/Especif</t>
  </si>
  <si>
    <t>17994</t>
  </si>
  <si>
    <t>PuertaVentanaPV-012(5.78*3.20)Perf.Alum-S/Especif</t>
  </si>
  <si>
    <t>18063</t>
  </si>
  <si>
    <t>PuertaVentanaPV-013(1.40*3.20)Perf.Alum-S/Especif</t>
  </si>
  <si>
    <t>18094</t>
  </si>
  <si>
    <t>PuertaVentanaPV-15(36x6.75m)(Sum+Inst)S/Especifica</t>
  </si>
  <si>
    <t>18096</t>
  </si>
  <si>
    <t>PuertaVentanaPV-16(4.07x2.5m)(Sum+Inst)S/Especific</t>
  </si>
  <si>
    <t>18097</t>
  </si>
  <si>
    <t>PuertaVentanaPV-17(6.0x2.5m)(Sum+Inst)S/Especifica</t>
  </si>
  <si>
    <t>18098</t>
  </si>
  <si>
    <t>PuertaVentanaPV-18(4.0x2.5m)(Sum+Inst)S/Especifica</t>
  </si>
  <si>
    <t>18099</t>
  </si>
  <si>
    <t>PuertaVentanaPV-19(4.01x2.5m)(Sum+Inst)S/Especific</t>
  </si>
  <si>
    <t>18100</t>
  </si>
  <si>
    <t>PuertaVentanaPV-20(35.35x12.63m)(Sum+Inst)S/Especi</t>
  </si>
  <si>
    <t>18101</t>
  </si>
  <si>
    <t>PuertaVentanaPV-21(3.5x10.99m)(Sum+Inst)S/Especifi</t>
  </si>
  <si>
    <t>18107</t>
  </si>
  <si>
    <t>PuertaVentanaPV-22(11.7x3.0m)(Sum+Inst)S/Especific</t>
  </si>
  <si>
    <t>18108</t>
  </si>
  <si>
    <t>PuertaVentanaPV-23(15.56x2.1m)(Sum+Inst)S/Especif</t>
  </si>
  <si>
    <t>18110</t>
  </si>
  <si>
    <t>PuertaVentanaPV-24(17.41x3.0m)(Sum+Inst)S/Especifi</t>
  </si>
  <si>
    <t>18115</t>
  </si>
  <si>
    <t>PuertaVentanaPV-25(1.5x3.0m)(Sum+Inst)S/Especifica</t>
  </si>
  <si>
    <t>18117</t>
  </si>
  <si>
    <t>PuertaVentanaPV-27(4.98x3.2m)(Sum+Inst)S/Especific</t>
  </si>
  <si>
    <t>18690</t>
  </si>
  <si>
    <t>PuertaVitrinaPerf.Aluminio(S/Descripcion Tec)</t>
  </si>
  <si>
    <t>11628</t>
  </si>
  <si>
    <t>Puesta a Tierra Medidor **</t>
  </si>
  <si>
    <t>15352</t>
  </si>
  <si>
    <t>Puesta a Tierra Para UPS **</t>
  </si>
  <si>
    <t>18875</t>
  </si>
  <si>
    <t>PUESTA EN SERVICIO APANTALLAMIENTO</t>
  </si>
  <si>
    <t>18882</t>
  </si>
  <si>
    <t>PUESTA EN SERVICIO APANTALLAMIENTO BAJANTE</t>
  </si>
  <si>
    <t>18892</t>
  </si>
  <si>
    <t>PUESTA EN SERVICIO AVISO SIMBOLO RIESGO</t>
  </si>
  <si>
    <t>18910</t>
  </si>
  <si>
    <t>PUESTA EN SERVICIO BANCO DUCTOS SUBT.</t>
  </si>
  <si>
    <t>18888</t>
  </si>
  <si>
    <t>PUESTA EN SERVICIO CABLE DESNUDO 7</t>
  </si>
  <si>
    <t>18894</t>
  </si>
  <si>
    <t>PUESTA EN SERVICIO CUARTO DE COMUNICACIONES</t>
  </si>
  <si>
    <t>18868</t>
  </si>
  <si>
    <t>PUESTA TIERRA SUBESTACIÓN ELECTRICA</t>
  </si>
  <si>
    <t>13176</t>
  </si>
  <si>
    <t>Puesto de trabajo incl. cajonera met. 1.35x1.35 **</t>
  </si>
  <si>
    <t>13178</t>
  </si>
  <si>
    <t>Puesto de trabajo L 1.50mx1.35m incl. cajonera **</t>
  </si>
  <si>
    <t>18602</t>
  </si>
  <si>
    <t>Puesto Recepcion en Granit Negro Formica Neon CDRC</t>
  </si>
  <si>
    <t>13341</t>
  </si>
  <si>
    <t>PULIDA CON MAQUINA DE GUARDAESCOBA EN GRANITO</t>
  </si>
  <si>
    <t>20803</t>
  </si>
  <si>
    <t>PULIDA DE PISO TABLON EN GRANITO</t>
  </si>
  <si>
    <t>13752</t>
  </si>
  <si>
    <t>PULIDA DE TABLILLAS AREA RUEDO</t>
  </si>
  <si>
    <t>12223</t>
  </si>
  <si>
    <t>PULIDA PISO EN GRANITO CRISTALIZADO</t>
  </si>
  <si>
    <t>00358</t>
  </si>
  <si>
    <t>PULIDA PLOMO PARA GRANITO</t>
  </si>
  <si>
    <t>14044</t>
  </si>
  <si>
    <t>PULIDA Y BRILLADO PISO EN TABLETA DE GRANITO</t>
  </si>
  <si>
    <t>13870</t>
  </si>
  <si>
    <t>Pulido de superf concreto reparado **</t>
  </si>
  <si>
    <t>18814</t>
  </si>
  <si>
    <t>PULSADOR MANUAL DE ALARMA REARMABLE</t>
  </si>
  <si>
    <t>17251</t>
  </si>
  <si>
    <t>PUNT. HIDR. ACERO K=5,6 (niple max=0,25 m) 1 1/2"</t>
  </si>
  <si>
    <t>17248</t>
  </si>
  <si>
    <t>PUNT. HIDR. ACERO K=5,6 (niple max=0,25 m) 3/4"</t>
  </si>
  <si>
    <t>15250</t>
  </si>
  <si>
    <t>Punta Captora 5/8" X 2.40 ml  Aluminio</t>
  </si>
  <si>
    <t>11783</t>
  </si>
  <si>
    <t>Punta captora 5/8" X 60 cm Punta blunt aluminio</t>
  </si>
  <si>
    <t>17068</t>
  </si>
  <si>
    <t>Punta Franklin una sola asta (incl.sopor y fijac.)</t>
  </si>
  <si>
    <t>17514</t>
  </si>
  <si>
    <t>PUNTAS CAPTADORAS DE ALUMINIO 0,60 M CON BASE</t>
  </si>
  <si>
    <t>19151</t>
  </si>
  <si>
    <t>Punto A.C. Duchas CEFE Cometas</t>
  </si>
  <si>
    <t>00485</t>
  </si>
  <si>
    <t>PUNTO AGUA CALIENTE CPVC</t>
  </si>
  <si>
    <t>11877</t>
  </si>
  <si>
    <t>PUNTO AGUA CALIENTE CPVC-Fontanar**</t>
  </si>
  <si>
    <t>10523</t>
  </si>
  <si>
    <t>PUNTO AGUA CALIENTE PVC  1/2"(DUCHA)</t>
  </si>
  <si>
    <t>14894</t>
  </si>
  <si>
    <t>PUNTO AGUA CALIENTE PVC  1/2"(SQUASH)</t>
  </si>
  <si>
    <t>14513</t>
  </si>
  <si>
    <t>PUNTO AGUA FRIA (1/2")PVCP-RDE-9+ACC(GIM-SUR)</t>
  </si>
  <si>
    <t>14512</t>
  </si>
  <si>
    <t>PUNTO AGUA FRIA (1-1/4")PVCP-RDE-21+ACC(GIM-SUR)</t>
  </si>
  <si>
    <t>11955</t>
  </si>
  <si>
    <t>Punto Agua fria para Fluxometro Ø11/4"(Suministro+Instalación)</t>
  </si>
  <si>
    <t>00486</t>
  </si>
  <si>
    <t>PUNTO AGUA FRIA PVC</t>
  </si>
  <si>
    <t>10936</t>
  </si>
  <si>
    <t>PUNTO AGUA FRIA PVC  1 1/2"***</t>
  </si>
  <si>
    <t>13117</t>
  </si>
  <si>
    <t>PUNTO AGUA FRIA PVC 1/2" LAVAMANOS</t>
  </si>
  <si>
    <t>18620</t>
  </si>
  <si>
    <t>PUNTO AGUA FRIA PVC 1/2" LAVAMANOS(Cefe-Cometas)Suministro e instalación.</t>
  </si>
  <si>
    <t>18950</t>
  </si>
  <si>
    <t>PUNTO AGUA FRIA PVC 1/2"Poceta Aseo (Cefe Cometas)Suministro e instalación</t>
  </si>
  <si>
    <t>11876</t>
  </si>
  <si>
    <t>PUNTO AGUA FRIA PVC-Fontanar</t>
  </si>
  <si>
    <t>10029</t>
  </si>
  <si>
    <t>Punto captacion caja .40x.40 rejilla y accesorios</t>
  </si>
  <si>
    <t>18802</t>
  </si>
  <si>
    <t>PUNTO CERO GAS COBRE 1 1/4"</t>
  </si>
  <si>
    <t>00797</t>
  </si>
  <si>
    <t>PUNTO COCINA - LAVADERO</t>
  </si>
  <si>
    <t>18810</t>
  </si>
  <si>
    <t>PUNTO DE ACERO GAS COBRE 1"</t>
  </si>
  <si>
    <t>17324</t>
  </si>
  <si>
    <t>PUNTO DE GAS EN ACERO GALVANIZADO 1 1/2"</t>
  </si>
  <si>
    <t>17341</t>
  </si>
  <si>
    <t>PUNTO DE GAS EN ACERO GALVANIZADO 1"</t>
  </si>
  <si>
    <t>17327</t>
  </si>
  <si>
    <t>PUNTO DE GAS EN ACERO GALVANIZADO 2"</t>
  </si>
  <si>
    <t>17325</t>
  </si>
  <si>
    <t>PUNTO DE GAS EN TUBERIA GALVANIZADA  1/2" CEFE COMETAS(Suministro e instalación)</t>
  </si>
  <si>
    <t>010495</t>
  </si>
  <si>
    <t>PUNTO DE GAS EN TUBERIA GALVANIZADA Ø1" CEFE COMETAS (Suministro e instalación)</t>
  </si>
  <si>
    <t>13689</t>
  </si>
  <si>
    <t>PUNTO DE SOLDADURA 6013</t>
  </si>
  <si>
    <t>12750</t>
  </si>
  <si>
    <t>PUNTO DESAGUE FLUXOMETRO  4"</t>
  </si>
  <si>
    <t>00800</t>
  </si>
  <si>
    <t>PUNTO DESAGUE LAVADORA</t>
  </si>
  <si>
    <t>00715</t>
  </si>
  <si>
    <t>PUNTO DESAGUE LAVAMANOS</t>
  </si>
  <si>
    <t>12748</t>
  </si>
  <si>
    <t>PUNTO DESAGUE ORINAL</t>
  </si>
  <si>
    <t>16280</t>
  </si>
  <si>
    <t>PUNTO DESAGÜE ORINAL  FLUXOMETRO Ø3"</t>
  </si>
  <si>
    <t>00487</t>
  </si>
  <si>
    <t>PUNTO DESAGUE PVC (3" y 4")</t>
  </si>
  <si>
    <t>11929</t>
  </si>
  <si>
    <t>PUNTO DESAGUE PVC (3" y 4") Fontanar**</t>
  </si>
  <si>
    <t>12130</t>
  </si>
  <si>
    <t>PUNTO DESAGUE PVC DUCHAS**</t>
  </si>
  <si>
    <t>14471</t>
  </si>
  <si>
    <t>PUNTO DESAGUE PVCS Ø 3"ENTERR.(TUBO3.5 M)sin exca</t>
  </si>
  <si>
    <t>15008</t>
  </si>
  <si>
    <t>PUNTO DESAGUE PVCS Ø2" .(TUBO 2,00M)</t>
  </si>
  <si>
    <t>14466</t>
  </si>
  <si>
    <t>PUNTO DESAGUE PVCS Ø2" ENTERR.(TUBO 3.5M)SIN EXCAV</t>
  </si>
  <si>
    <t>15009</t>
  </si>
  <si>
    <t>PUNTO DESAGUE PVCS Ø4"  (TUBO 2,00M)sin excav</t>
  </si>
  <si>
    <t>14469</t>
  </si>
  <si>
    <t>PUNTO DESAGUE PVCS Ø4" ENTERR (TUBO 3.5M)sin excav</t>
  </si>
  <si>
    <t>13543</t>
  </si>
  <si>
    <t>PUNTO ELECTRICO (2Nº12+1Nº14+1Nº14t)</t>
  </si>
  <si>
    <t>16353</t>
  </si>
  <si>
    <t>PUNTO HIDR. ACERO ROCIADOR K=5,6 (Paral Lmax=0.60m</t>
  </si>
  <si>
    <t>19261</t>
  </si>
  <si>
    <t>PUNTO HIDRAUL PVC Ø1 1/2" ORINAL FLUXOM CEFE COMET</t>
  </si>
  <si>
    <t>16375</t>
  </si>
  <si>
    <t>PUNTO HIDRAUL. POLIPROPILENO ORINAL-FLUXOM- 1/2"</t>
  </si>
  <si>
    <t>16374</t>
  </si>
  <si>
    <t>PUNTO HIDRAUL. POLIPROPILENO SANIT-FLUXOM-1 1/4"</t>
  </si>
  <si>
    <t>16377</t>
  </si>
  <si>
    <t>PUNTO HIDRAUL. PVCP -ORINAL-FLUXOM-  1/2"</t>
  </si>
  <si>
    <t>16376</t>
  </si>
  <si>
    <t>PUNTO HIDRAUL. PVCP -SANITARIO-FLUXOM- 1 1/4"</t>
  </si>
  <si>
    <t>18951</t>
  </si>
  <si>
    <t>PUNTO HIDRÁUL.AGUA CALIENTE DUCHAS(Cefe Cometas)Sumnistro+Instalación</t>
  </si>
  <si>
    <t>18948</t>
  </si>
  <si>
    <t>PUNTO HIDRAUL-AGUA FRIA Ø1"OrinalFluxome(Cometas)</t>
  </si>
  <si>
    <t>13451</t>
  </si>
  <si>
    <t>PUNTO HIDRAULICO AGUA CALIENTE COBRE 1" TECHO **</t>
  </si>
  <si>
    <t>17835</t>
  </si>
  <si>
    <t>PUNTO HIDRÁULICO AGUA CALIENTE PARA CALDERÍN COBRE</t>
  </si>
  <si>
    <t>17833</t>
  </si>
  <si>
    <t>PUNTO HIDRÁULICO AGUA CALIENTE PARA DUCHAS CPVC</t>
  </si>
  <si>
    <t>17834</t>
  </si>
  <si>
    <t>PUNTO HIDRÁULICO AGUA CALIENTE PARA PARAL</t>
  </si>
  <si>
    <t>19256</t>
  </si>
  <si>
    <t>PUNTO HIDRAULICO AGUA FRIA LLAVE CDRC Cometas</t>
  </si>
  <si>
    <t>13118</t>
  </si>
  <si>
    <t>PUNTO HIDRAULICO AGUA FRIA LLAVE MANGUERA**</t>
  </si>
  <si>
    <t>18934</t>
  </si>
  <si>
    <t>PUNTO HIDRÁULICO DUCHAS FRIAPVC-P1/2"(Cometas)</t>
  </si>
  <si>
    <t>17689</t>
  </si>
  <si>
    <t>PUNTO HIDRÁULICO DUCHAS/TANQUE FRIA PVC-P</t>
  </si>
  <si>
    <t>17831</t>
  </si>
  <si>
    <t>PUNTO HIDRÁULICO FUTURO FRIA PVC-P</t>
  </si>
  <si>
    <t>12129</t>
  </si>
  <si>
    <t>PUNTO HIDRAULICO Galv. Ducha.</t>
  </si>
  <si>
    <t>12132</t>
  </si>
  <si>
    <t>PUNTO HIDRAULICO Galv. Sanitario.</t>
  </si>
  <si>
    <t>17685</t>
  </si>
  <si>
    <t>PUNTO HIDRÁULICO LAVAMANOS FRIA PVC-P</t>
  </si>
  <si>
    <t>17687</t>
  </si>
  <si>
    <t>PUNTO HIDRÁULICO ORINALES FRIA PVC-P</t>
  </si>
  <si>
    <t>17897</t>
  </si>
  <si>
    <t>PUNTO HIDRÁULICO PARA DUCHAS FRIA PVC-P 1/2"</t>
  </si>
  <si>
    <t>17822</t>
  </si>
  <si>
    <t>PUNTO HIDRÁULICO PARA LAVAPLATOS FRIA PVC-P</t>
  </si>
  <si>
    <t>17827</t>
  </si>
  <si>
    <t>PUNTO HIDRÁULICO PARA LLAVES MANGUERA FRIA PVC-P</t>
  </si>
  <si>
    <t>17829</t>
  </si>
  <si>
    <t>PUNTO HIDRÁULICO PARA POCETA DE ASEO FRIA PVC-P</t>
  </si>
  <si>
    <t>17817</t>
  </si>
  <si>
    <t>PUNTO HIDRÁULICO PARA SANITARIOS DE TANQUE FRIA PV</t>
  </si>
  <si>
    <t>13690</t>
  </si>
  <si>
    <t>PUNTO HIDRAULICO PVC AGUA FRIA Ø 1 1/2" **</t>
  </si>
  <si>
    <t>13382</t>
  </si>
  <si>
    <t>PUNTO HIDRAULICO PVC AGUA FRIA Ø 1" **</t>
  </si>
  <si>
    <t>13694</t>
  </si>
  <si>
    <t>PUNTO HIDRAULICO PVC AGUA FRIA Ø 1/2" **</t>
  </si>
  <si>
    <t>16776</t>
  </si>
  <si>
    <t>PUNTO HIDRAULICO PVC AGUA FRIA Ø 1/2"LAVAPLATOS</t>
  </si>
  <si>
    <t>13684</t>
  </si>
  <si>
    <t>PUNTO HIDRAULICO PVC AGUA FRIA Ø 2" **</t>
  </si>
  <si>
    <t>13386</t>
  </si>
  <si>
    <t>PUNTO HIDRAULICO PVC AGUA FRIA Ø 3/4" **</t>
  </si>
  <si>
    <t>16778</t>
  </si>
  <si>
    <t>PUNTO HIDRAULICO PVC AGUA FRIA Ø 3/4"ORINAL</t>
  </si>
  <si>
    <t>16777</t>
  </si>
  <si>
    <t>PUNTO HIDRAULICO PVCAGUA FRIA Ø1 1/2" FLUXOMETRO</t>
  </si>
  <si>
    <t>12737</t>
  </si>
  <si>
    <t>PUNTO HIDRAULICO PVCP.RDE 11-3/4"Orinal.</t>
  </si>
  <si>
    <t>12738</t>
  </si>
  <si>
    <t>PUNTO HIDRAULICO PVCP.RDE 21-11/4"</t>
  </si>
  <si>
    <t>13238</t>
  </si>
  <si>
    <t>PUNTO HIDRAULICO PVCP.RDE 21-11/4"Sanitario de Pus</t>
  </si>
  <si>
    <t>17686</t>
  </si>
  <si>
    <t>PUNTO HIDRÁULICO SANITARIOS FLUX FRIA PVC-P</t>
  </si>
  <si>
    <t>00798</t>
  </si>
  <si>
    <t>PUNTO LAVAPLATOS A.C.</t>
  </si>
  <si>
    <t>10714</t>
  </si>
  <si>
    <t>Punto para llave manguera  incluye 2.5 m tubo **</t>
  </si>
  <si>
    <t>10856</t>
  </si>
  <si>
    <t>Punto reparacion AGUA FRIA PVC</t>
  </si>
  <si>
    <t>12749</t>
  </si>
  <si>
    <t>PUNTO SANITARIO DESAGUE DUCHA Ø2"</t>
  </si>
  <si>
    <t>13109</t>
  </si>
  <si>
    <t>PUNTO SANITARIO DESAGUE LAVAMANOS Ø2"</t>
  </si>
  <si>
    <t>13411</t>
  </si>
  <si>
    <t>PUNTO SANITARIO Ø3"**</t>
  </si>
  <si>
    <t>12301</t>
  </si>
  <si>
    <t>PUNTO SANITARIO PVC ( 2") **</t>
  </si>
  <si>
    <t>12300</t>
  </si>
  <si>
    <t>PUNTO SANITARIO PVC ( 4") **</t>
  </si>
  <si>
    <t>14399</t>
  </si>
  <si>
    <t>PUNTO SANITARIO PVC ( 4") Basico**</t>
  </si>
  <si>
    <t>14340</t>
  </si>
  <si>
    <t>Punto Soldadura 308L 3/32"(Sum+inst) hasta 50 pts</t>
  </si>
  <si>
    <t>13059</t>
  </si>
  <si>
    <t>Punto Soldadura6013(Sum + instal.)Hasta 50 puntos</t>
  </si>
  <si>
    <t>15011</t>
  </si>
  <si>
    <t>PUNTO VENTILADO PVC  Ø  2" (TUBO 3,50M)</t>
  </si>
  <si>
    <t>15010</t>
  </si>
  <si>
    <t>PUNTO VENTILADO PVC  Ø 1 1/2.(TUBO 3,50M)</t>
  </si>
  <si>
    <t>16188</t>
  </si>
  <si>
    <t>PuntoHidráulicoPolipropilenoDucha(1/2")Sum+Ins</t>
  </si>
  <si>
    <t>16187</t>
  </si>
  <si>
    <t>PuntoHidráulicoPolipropilenoLavamanos(1/2")Sum+Ins</t>
  </si>
  <si>
    <t>14570</t>
  </si>
  <si>
    <t xml:space="preserve">PV-1 Aluminio+ vidrio lam 4+4mm 2,29 X 2,92  Col Gim Sur sum+inst </t>
  </si>
  <si>
    <t>14572</t>
  </si>
  <si>
    <t>PV-2 Aluminio+ vidrio lam 4+4mm Col Gim Sur sum+in</t>
  </si>
  <si>
    <t>14573</t>
  </si>
  <si>
    <t>PV-3 Aluminio+ vidrio lam 4+4mm Col Gim Sur sum+in</t>
  </si>
  <si>
    <t>14574</t>
  </si>
  <si>
    <t>PV-4 Aluminio+ vidrio lam 4+4mm Col Gim Sur sum+in</t>
  </si>
  <si>
    <t>12260</t>
  </si>
  <si>
    <t>Rack (organizador) de comunicaciones (SUMI INST)</t>
  </si>
  <si>
    <t>17102</t>
  </si>
  <si>
    <t>Rack cerrado de muro en lamina (SUMI INST)</t>
  </si>
  <si>
    <t>12228</t>
  </si>
  <si>
    <t>RACK DE COMUNICACIONES</t>
  </si>
  <si>
    <t>17670</t>
  </si>
  <si>
    <t>RACK DE DISTRIBUCIÓN, INCLUYE ORGANIZADORES VERTIC</t>
  </si>
  <si>
    <t>17665</t>
  </si>
  <si>
    <t>RACK PRINCIPAL DE DISTRIBUCIÓN</t>
  </si>
  <si>
    <t>12060</t>
  </si>
  <si>
    <t>Rampa  en adoquín e=0.06  4.2-1 blando geotextil</t>
  </si>
  <si>
    <t>10152</t>
  </si>
  <si>
    <t>Rampa  en concreto e=0.07  4.2-1blando+geotextil</t>
  </si>
  <si>
    <t>10826</t>
  </si>
  <si>
    <t>Rampa  en concreto e=0.07  5.3-1 blando geoLafay**</t>
  </si>
  <si>
    <t>10827</t>
  </si>
  <si>
    <t>Rampa  en concreto e=0.07  5.3-2 Medio geoLafay**</t>
  </si>
  <si>
    <t>10828</t>
  </si>
  <si>
    <t>Rampa  en concreto e=0.07  5.3-3 Duro geoLafay**</t>
  </si>
  <si>
    <t>11720</t>
  </si>
  <si>
    <t>Rampa  en concreto e=0.07 4.2-1geoPAVCO(Fontanar)</t>
  </si>
  <si>
    <t>13005</t>
  </si>
  <si>
    <t>Rampa  en concreto e=0.10 Subb:20cm+Base:20cm</t>
  </si>
  <si>
    <t>13128</t>
  </si>
  <si>
    <t>Rampa Discapac. adoquín.+Pieza A-105+SardA-10+A-80</t>
  </si>
  <si>
    <t>13925</t>
  </si>
  <si>
    <t>Rampa Discapac. Tableta A-50.+Pieza A-105+SardA-10</t>
  </si>
  <si>
    <t>10188</t>
  </si>
  <si>
    <t>Rampa discapacit concreto pisc niños p=10% **</t>
  </si>
  <si>
    <t>10189</t>
  </si>
  <si>
    <t>Rampa discapacit concreto pisc niños p=15% **</t>
  </si>
  <si>
    <t>12062</t>
  </si>
  <si>
    <t>Rampa en adoquín e=0.06  5.3-1 bland geoLAFAYETT</t>
  </si>
  <si>
    <t>12061</t>
  </si>
  <si>
    <t>Rampa en adoquín e=0.06 4.2-2 medio geoPAVCO</t>
  </si>
  <si>
    <t>12067</t>
  </si>
  <si>
    <t>Rampa en adoquín e=0.06 5.3-2 medio geoLAFAYETT</t>
  </si>
  <si>
    <t>10312</t>
  </si>
  <si>
    <t>Rampa en concreto e=0.07 4.2-2 medio geotextil T-1</t>
  </si>
  <si>
    <t>11695</t>
  </si>
  <si>
    <t>Rampa en concreto e=0.07 T2400 Tingua **</t>
  </si>
  <si>
    <t>13282</t>
  </si>
  <si>
    <t>Rampa Estandar B-5 (4.2-1 blando geo)Area=6m2</t>
  </si>
  <si>
    <t>16549</t>
  </si>
  <si>
    <t>RAMPA PISO EASY DECK AQUA</t>
  </si>
  <si>
    <t>14419</t>
  </si>
  <si>
    <t>RampaEscalonada  piedra Laja sobre puesto en tierr</t>
  </si>
  <si>
    <t>20695</t>
  </si>
  <si>
    <t>Rampas en concreto  4000 psi E= 7.5 cm + malla electrosoldada</t>
  </si>
  <si>
    <t>18441</t>
  </si>
  <si>
    <t>RCMS PDT 10 G2 - SENSOR DE OCUPACIÓN</t>
  </si>
  <si>
    <t>18440</t>
  </si>
  <si>
    <t>RCMS PDT 9 G2 - SENSOR DE OCUPACIÓN</t>
  </si>
  <si>
    <t>12923</t>
  </si>
  <si>
    <t>Reactancia 1000W sum. e inst. **</t>
  </si>
  <si>
    <t>13072</t>
  </si>
  <si>
    <t>Realce caja inspecc 100*100 mampost **</t>
  </si>
  <si>
    <t>10496</t>
  </si>
  <si>
    <t>Realce caja inspecc 100*70 mampost **</t>
  </si>
  <si>
    <t>10340</t>
  </si>
  <si>
    <t>Realce caja inspecc 60*60 mampost **</t>
  </si>
  <si>
    <t>13489</t>
  </si>
  <si>
    <t>Realce caja inspecc 60*60 mampost(5Hiladas) **</t>
  </si>
  <si>
    <t>12816</t>
  </si>
  <si>
    <t>Realce caja inspecc 70*70 H=0.45m Reforzada **</t>
  </si>
  <si>
    <t>13507</t>
  </si>
  <si>
    <t>Realce caja inspecc electrica 30*30*50  incly tapa</t>
  </si>
  <si>
    <t>12819</t>
  </si>
  <si>
    <t>Realce caja inspecc1.60*1.60 H=0.35m Reforzada+tap</t>
  </si>
  <si>
    <t>10197</t>
  </si>
  <si>
    <t>Realce caja valvulas mampost(30x40cm)h=0.30m **</t>
  </si>
  <si>
    <t>10278</t>
  </si>
  <si>
    <t>Realce Camara insp Mamp CS275 Codensa **</t>
  </si>
  <si>
    <t>10263</t>
  </si>
  <si>
    <t>Realce Camara insp Mamp CS276 Codensa **</t>
  </si>
  <si>
    <t>11510</t>
  </si>
  <si>
    <t>Realce Camara insp Mamp CS277 Triple Codensa **</t>
  </si>
  <si>
    <t>10807</t>
  </si>
  <si>
    <t>Realce camara telefon (Concreto+ Ref.) 2,00 x 2,00</t>
  </si>
  <si>
    <t>12200</t>
  </si>
  <si>
    <t>Realce Cuneta (Conc+form+resina+Sikadur) **</t>
  </si>
  <si>
    <t>10306</t>
  </si>
  <si>
    <t>Realce hidrante **</t>
  </si>
  <si>
    <t>10194</t>
  </si>
  <si>
    <t>Realce pozo de inspeccion Conceto d= 1.20**</t>
  </si>
  <si>
    <t>10288</t>
  </si>
  <si>
    <t>Realce pozo inspecc Mampost d=1.20 h=0.75+tapa esp</t>
  </si>
  <si>
    <t>13006</t>
  </si>
  <si>
    <t>Realce pozo inspeccion Mamposteria d=1.0M h=0.75</t>
  </si>
  <si>
    <t>10195</t>
  </si>
  <si>
    <t>Realce pozo inspeccion Mamposteria d=1.20 h=0.75</t>
  </si>
  <si>
    <t>14063</t>
  </si>
  <si>
    <t>Realce PozoPrefab.D=1.20mh=0.75m+Placa+TapaSinExca</t>
  </si>
  <si>
    <t>10533</t>
  </si>
  <si>
    <t>Realce Semaforo **</t>
  </si>
  <si>
    <t>10360</t>
  </si>
  <si>
    <t>Realce sumidero (inc.rejilla  tapa) **</t>
  </si>
  <si>
    <t>10716</t>
  </si>
  <si>
    <t>Realce sumidero (sin tapa) **</t>
  </si>
  <si>
    <t>10717</t>
  </si>
  <si>
    <t>Realce sumidero en concreto (sin tapa) **</t>
  </si>
  <si>
    <t>17902</t>
  </si>
  <si>
    <t>REBANCOS LOSA CASETON PERD CONCR F'C 28 MPA h=vari</t>
  </si>
  <si>
    <t>17851</t>
  </si>
  <si>
    <t>REBANCOS LOSA CONC V COLOR GRIS CLARO F'C 28 MPA</t>
  </si>
  <si>
    <t>17852</t>
  </si>
  <si>
    <t>REBANCOS LOSA CONC. V CLARO F'C 28 MPA</t>
  </si>
  <si>
    <t>15846</t>
  </si>
  <si>
    <t>REBOBINAR  Mot.2.4 a 5.0 HP(Mant. equipos)</t>
  </si>
  <si>
    <t>15886</t>
  </si>
  <si>
    <t>REBOBINAR  Mot.7.5 HP(Mant. equipos)</t>
  </si>
  <si>
    <t>10888</t>
  </si>
  <si>
    <t>Rebordeo cesped primetro bordillo***</t>
  </si>
  <si>
    <t>14966</t>
  </si>
  <si>
    <t>Recalce  Vigas Aereas Concreto.4000 psi</t>
  </si>
  <si>
    <t>15167</t>
  </si>
  <si>
    <t>Recalce  zapata cara lateral  3500psi GF. (1/2").</t>
  </si>
  <si>
    <t>10040</t>
  </si>
  <si>
    <t>Recalce alas de canal en concreto a= .10 h=.10 **</t>
  </si>
  <si>
    <t>12800</t>
  </si>
  <si>
    <t>Recalce de Bordillo Conc. 3000psi+Acero 3/8"**</t>
  </si>
  <si>
    <t>13257</t>
  </si>
  <si>
    <t>14946</t>
  </si>
  <si>
    <t>RECALCE DE COLUMNAS 4000 psi COLISEO TUNAL</t>
  </si>
  <si>
    <t>16639</t>
  </si>
  <si>
    <t>Recalce de Sardinel A-10</t>
  </si>
  <si>
    <t>13476</t>
  </si>
  <si>
    <t>Recalce en gradería sillas Campín A=0.1545m2 **</t>
  </si>
  <si>
    <t>11005</t>
  </si>
  <si>
    <t>Recalce o encamisado column 4000psi GF f+aire</t>
  </si>
  <si>
    <t>11007</t>
  </si>
  <si>
    <t>Recalce o encamisado de columnas 3000 psi **</t>
  </si>
  <si>
    <t>11006</t>
  </si>
  <si>
    <t>Recalce o encamisado de columnas 3500 psi  **</t>
  </si>
  <si>
    <t>13295</t>
  </si>
  <si>
    <t>RECALCE SARDINEL 12x14 C:3.000psi en sitio+Sikadur</t>
  </si>
  <si>
    <t>13045</t>
  </si>
  <si>
    <t>Recarga extintores 20 lb **</t>
  </si>
  <si>
    <t>10969</t>
  </si>
  <si>
    <t>Recebo cemento compactado AfirmadGranul  3% en vol</t>
  </si>
  <si>
    <t>00784</t>
  </si>
  <si>
    <t>Recebo de Afirmado</t>
  </si>
  <si>
    <t>12115</t>
  </si>
  <si>
    <t>Reconstrucc.Zona de Juegos Infant.Estab.Escocia **</t>
  </si>
  <si>
    <t>10691</t>
  </si>
  <si>
    <t>Reconstrucción Acometida Acueducto **</t>
  </si>
  <si>
    <t>10999</t>
  </si>
  <si>
    <t>Reconstrucción anden cuneta mortero sika 101**</t>
  </si>
  <si>
    <t>10660-1</t>
  </si>
  <si>
    <t>RECONSTRUCCION DOMICILIARIA ALCANTARILLADO - MDC1</t>
  </si>
  <si>
    <t>10692</t>
  </si>
  <si>
    <t>Reconstrucción Domiciliaria Alcantarillado **</t>
  </si>
  <si>
    <t>12127</t>
  </si>
  <si>
    <t>RECONSTRUCCIÓN PUNTO HIDRAULICO"**</t>
  </si>
  <si>
    <t>12126</t>
  </si>
  <si>
    <t>RECONSTRUCCIÓN PUNTO SANITARIO  4"**</t>
  </si>
  <si>
    <t>15900</t>
  </si>
  <si>
    <t>RECTIFICADA EJE MOTOR 12HP  (Mant. equipos)</t>
  </si>
  <si>
    <t>15898</t>
  </si>
  <si>
    <t>RECTIFICADA EJE MOTOR 2.4 A 5.0HP  (Mant. equipos)</t>
  </si>
  <si>
    <t>15901</t>
  </si>
  <si>
    <t>RECTIFICADA EJE MOTOR 20HP  (Mant. equipos)</t>
  </si>
  <si>
    <t>15899</t>
  </si>
  <si>
    <t>RECTIFICADA EJE MOTOR 7.5HP  (Mant. equipos)</t>
  </si>
  <si>
    <t>15006</t>
  </si>
  <si>
    <t>Recub. meson en granito fundido Col Tunal</t>
  </si>
  <si>
    <t>15125</t>
  </si>
  <si>
    <t>Recub. Protector epoxico SIKAGUARD 50 (2manos)</t>
  </si>
  <si>
    <t>10818</t>
  </si>
  <si>
    <t>Recubri impermeable para pañetes (zonaHumeda)**</t>
  </si>
  <si>
    <t>11019</t>
  </si>
  <si>
    <t>Recubrim  poliuretano e=1.0 mm **</t>
  </si>
  <si>
    <t>11074</t>
  </si>
  <si>
    <t>Recubrim  Sikafloor-156+Sikadur-501+Sikalastic-612</t>
  </si>
  <si>
    <t>11572</t>
  </si>
  <si>
    <t>Recubrim protec concret sikaColorC muros**</t>
  </si>
  <si>
    <t>10995</t>
  </si>
  <si>
    <t>Recubrim protec concret sikaColorC techo**</t>
  </si>
  <si>
    <t>15773</t>
  </si>
  <si>
    <t>Recubrimiento Acabado antideslizante sikafloor-261</t>
  </si>
  <si>
    <t>17198</t>
  </si>
  <si>
    <t>RECUBRIMIENTO ACRILICO TEXTURIZADO SOBRE ESTUCO TI</t>
  </si>
  <si>
    <t>12746</t>
  </si>
  <si>
    <t>Recubrimiento con polímero acrilico Sup. sin Traf</t>
  </si>
  <si>
    <t>18617</t>
  </si>
  <si>
    <t>Recubrimiento Cuarto Frio (Poliu+Fibrocem+Ceram)</t>
  </si>
  <si>
    <t>17635</t>
  </si>
  <si>
    <t>RECUBRIMIENTO DE DUCTO DE ESCAPE EN LÁMINA DE ALUM</t>
  </si>
  <si>
    <t>19886</t>
  </si>
  <si>
    <t>RECUBRIMIENTO EN CAPA LATEX IMPERMEABILIZANTE</t>
  </si>
  <si>
    <t>15043</t>
  </si>
  <si>
    <t>Recubrimiento en granito fundido + pulida</t>
  </si>
  <si>
    <t>14416</t>
  </si>
  <si>
    <t>RECUBRIMIENTO IMPERMEABLE CON SIKA 101(2 CAPAS)</t>
  </si>
  <si>
    <t>12182</t>
  </si>
  <si>
    <t>Recubrimiento Impermeable Polyurea**</t>
  </si>
  <si>
    <t>11075</t>
  </si>
  <si>
    <t>Recubrimiento protector sikaguard62 (2manos)**</t>
  </si>
  <si>
    <t>13573</t>
  </si>
  <si>
    <t>Recubrimiento reforzado sikaguard62 (2manos)**</t>
  </si>
  <si>
    <t>10998</t>
  </si>
  <si>
    <t>Recubrimiento Sikalastic-612(cubiertas y terrazas)</t>
  </si>
  <si>
    <t>12541</t>
  </si>
  <si>
    <t>Recubrimiento sintetico Acrilico campos deportivos</t>
  </si>
  <si>
    <t>11437</t>
  </si>
  <si>
    <t>Recubrimiento sintetico Resyrock**</t>
  </si>
  <si>
    <t>19023</t>
  </si>
  <si>
    <t>RecubrimientoInternoPiscinaCRDC-CometasSUM+INST</t>
  </si>
  <si>
    <t>13080</t>
  </si>
  <si>
    <t>RECUBRIMIENTOSINTETICO (SUM.+ALIST+ APLI)NO USAR</t>
  </si>
  <si>
    <t>12090</t>
  </si>
  <si>
    <t>RecubrimientoSintéticoCanchaTenis **</t>
  </si>
  <si>
    <t>15113</t>
  </si>
  <si>
    <t>Recuperación de endientados en ladrillo tolete</t>
  </si>
  <si>
    <t>20804</t>
  </si>
  <si>
    <t>RECUPERACION DE GRANITO FUNDIDO Y PULIDO EN SITIO + DILAT.BRONCE.</t>
  </si>
  <si>
    <t>13041</t>
  </si>
  <si>
    <t>RECUPERACION DE JUNTAS EN PISCINAS DEL COMPLEJO AC</t>
  </si>
  <si>
    <t>10962</t>
  </si>
  <si>
    <t>Recuperacion Gradas concreto angulo borde CALA**</t>
  </si>
  <si>
    <t>11488</t>
  </si>
  <si>
    <t>Recuperacion ladrillo producto demolicion **</t>
  </si>
  <si>
    <t>00032</t>
  </si>
  <si>
    <t>RED AGUA PROVISIONAL (50 M.)</t>
  </si>
  <si>
    <t>17398</t>
  </si>
  <si>
    <t>RED ALUMBRADO EXTERIOR EN DUCTO PVC DE 3/4</t>
  </si>
  <si>
    <t>00489</t>
  </si>
  <si>
    <t>RED COBRE 1/2"</t>
  </si>
  <si>
    <t>00490</t>
  </si>
  <si>
    <t>RED COBRE 3/8"</t>
  </si>
  <si>
    <t>14261</t>
  </si>
  <si>
    <t xml:space="preserve">RED DE MICROFUTBOL - SUMINISTRO </t>
  </si>
  <si>
    <t>17423</t>
  </si>
  <si>
    <t>RED DE REFRI TUB COBRE TIPO L 3/8 Y 3/4 SUM E INST</t>
  </si>
  <si>
    <t>17418</t>
  </si>
  <si>
    <t>RED DE REFRI TUB COBRE TIPO L 3/8 Y 5/8 SUM E INS</t>
  </si>
  <si>
    <t>17427</t>
  </si>
  <si>
    <t>RED DE REFRI TUB COBRE TIPO L 3/8 Y 7/8 SUM E INST</t>
  </si>
  <si>
    <t>14675</t>
  </si>
  <si>
    <t>RED DE VOLEIBOL (SUM + INST)</t>
  </si>
  <si>
    <t>14839</t>
  </si>
  <si>
    <t>RED DE VOLEIBOL(DESM+SUM+INST)</t>
  </si>
  <si>
    <t>00033</t>
  </si>
  <si>
    <t>RED ELECTRICA PROVISIONAL (50 M.)</t>
  </si>
  <si>
    <t>00803</t>
  </si>
  <si>
    <t>RED INSTALACIONES ELECTRICA PROVISIONAL</t>
  </si>
  <si>
    <t>00795</t>
  </si>
  <si>
    <t>RED INSTALACIONES TELEFONICAS PROVISIONALES</t>
  </si>
  <si>
    <t>18837</t>
  </si>
  <si>
    <t>RED PRINCIPAL DETECCION INCENDIOS, suspendida TECH</t>
  </si>
  <si>
    <t>00491</t>
  </si>
  <si>
    <t>RED SUMINISTRO CPVC   1/2"</t>
  </si>
  <si>
    <t>00492</t>
  </si>
  <si>
    <t>RED SUMINISTRO CPVC   3/4"</t>
  </si>
  <si>
    <t>00496</t>
  </si>
  <si>
    <t>RED SUMINISTRO Galv.1 1/2"</t>
  </si>
  <si>
    <t>00497</t>
  </si>
  <si>
    <t>RED SUMINISTRO Galv.2"</t>
  </si>
  <si>
    <t>00493</t>
  </si>
  <si>
    <t>RED SUMINISTRO GALVANIZADO 1"</t>
  </si>
  <si>
    <t>00494</t>
  </si>
  <si>
    <t>RED SUMINISTRO GALVANIZADO 1/2"</t>
  </si>
  <si>
    <t>12128</t>
  </si>
  <si>
    <t>00498</t>
  </si>
  <si>
    <t>RED SUMINISTRO PVC   1"</t>
  </si>
  <si>
    <t>00500</t>
  </si>
  <si>
    <t>RED SUMINISTRO PVC   1/2"</t>
  </si>
  <si>
    <t>00499</t>
  </si>
  <si>
    <t>RED SUMINISTRO PVC   2"</t>
  </si>
  <si>
    <t>00501</t>
  </si>
  <si>
    <t>RED SUMINISTRO PVC   3/4"</t>
  </si>
  <si>
    <t>00502</t>
  </si>
  <si>
    <t>RED SUMINISTRO PVC 1 1/2"</t>
  </si>
  <si>
    <t>14674</t>
  </si>
  <si>
    <t>REDES BALONCESTO (SUM + INST)</t>
  </si>
  <si>
    <t>14838</t>
  </si>
  <si>
    <t>REDES BALONCESTO(DESM+SUM+INST)</t>
  </si>
  <si>
    <t>14677</t>
  </si>
  <si>
    <t>REDES DE FUTBOL (SUM + INST)</t>
  </si>
  <si>
    <t>14841</t>
  </si>
  <si>
    <t>REDES DE FUTBOL(DESM+SUM+INST)</t>
  </si>
  <si>
    <t>14669</t>
  </si>
  <si>
    <t>REDES MICROFUTBOL (SUM + INST)</t>
  </si>
  <si>
    <t>14835</t>
  </si>
  <si>
    <t>REDES MICROFUTBOL(DESM+SUM+INST)</t>
  </si>
  <si>
    <t>16611</t>
  </si>
  <si>
    <t>Redes Para Ftubol-8 (Sum+Instalación)</t>
  </si>
  <si>
    <t>14980</t>
  </si>
  <si>
    <t>REDUCCION BUSCHING - HG DE 2 1/2" A 1 1/2"</t>
  </si>
  <si>
    <t>14978</t>
  </si>
  <si>
    <t>REDUCCION BUSHING - HG DE 1 1/2" A 1"</t>
  </si>
  <si>
    <t>12273</t>
  </si>
  <si>
    <t>Reducción PVCP 1" x 3/4" **</t>
  </si>
  <si>
    <t>12272</t>
  </si>
  <si>
    <t>Reducción PVCP 3/4" x 1/2" **</t>
  </si>
  <si>
    <t>16834</t>
  </si>
  <si>
    <t>REEMPLAZO CON RECEBO TIPO INVIAS CDRC</t>
  </si>
  <si>
    <t>15915</t>
  </si>
  <si>
    <t>Reempradizacion con Rollos de Cesped (L=.1.50Mts)</t>
  </si>
  <si>
    <t>02020</t>
  </si>
  <si>
    <t>REFLECTOR DE PISO 250W</t>
  </si>
  <si>
    <t>16093</t>
  </si>
  <si>
    <t>REFLECTOR LED (100W) (Sum+Instalación) en altura</t>
  </si>
  <si>
    <t>11302</t>
  </si>
  <si>
    <t>REFLECTOR LED (182W-80Leds-19.800Lm-4000k) (Sum+In</t>
  </si>
  <si>
    <t>16094</t>
  </si>
  <si>
    <t>REFLECTOR LED (200W) (Sum+Instalación) en altura</t>
  </si>
  <si>
    <t>11881</t>
  </si>
  <si>
    <t>REFLECTOR LED (312W-160Leds-33.000Lm-4000k) (Sum+I</t>
  </si>
  <si>
    <t>15204</t>
  </si>
  <si>
    <t>REFLECTOR METAL HALIDE 250WCompleto (Sum+Instal) *</t>
  </si>
  <si>
    <t>11724</t>
  </si>
  <si>
    <t>REFLECTOR PARA MONUMENTO 400W- MH</t>
  </si>
  <si>
    <t>18351</t>
  </si>
  <si>
    <t>Reflector sub miniled15W/12V-50ft-long-SUM+INST</t>
  </si>
  <si>
    <t>19013</t>
  </si>
  <si>
    <t>REFLECTOR SUBACUÁTICO LED14W/12VAC(CEFE COMETAS)</t>
  </si>
  <si>
    <t>18357</t>
  </si>
  <si>
    <t>Reflector subacuatico miniCable100ftlong SUM+INST</t>
  </si>
  <si>
    <t>18349</t>
  </si>
  <si>
    <t>Reflector subacuatico miniled15W/12V-SUM+INST</t>
  </si>
  <si>
    <t>17529</t>
  </si>
  <si>
    <t>Reflector subacuatico piscina, led blanca 55W/12V</t>
  </si>
  <si>
    <t>18235</t>
  </si>
  <si>
    <t>Reflector subacuaticoPiscina 500W CDRC</t>
  </si>
  <si>
    <t>18559</t>
  </si>
  <si>
    <t>Refrigerador Traulsen UPT4812-LR48"</t>
  </si>
  <si>
    <t>18942</t>
  </si>
  <si>
    <t>Refrigerante R410A para Aire Acondic. CDRC (Sum)</t>
  </si>
  <si>
    <t>11067</t>
  </si>
  <si>
    <t>RefuerzExtern (sikaCarboDurS1012+dur30)**</t>
  </si>
  <si>
    <t>11066</t>
  </si>
  <si>
    <t>RefuerzExtern (sikaCarboDurS512+dur30)**</t>
  </si>
  <si>
    <t>11069</t>
  </si>
  <si>
    <t>RefuerzExtern (sikaWrap103C+dur301) a=0.64cm**</t>
  </si>
  <si>
    <t>11070</t>
  </si>
  <si>
    <t>RefuerzExtern (sikaWrap300C+dur301) a=0.3cm**</t>
  </si>
  <si>
    <t>15171</t>
  </si>
  <si>
    <t>RefuerzFachadMamp(Cala+top122+dur30+platin+pint</t>
  </si>
  <si>
    <t>15497</t>
  </si>
  <si>
    <t>RefuerzFachadMamp(SobrePuesto+dur30+platin+pint</t>
  </si>
  <si>
    <t>16101</t>
  </si>
  <si>
    <t>RefuerzFachadMamp(top122+dur30+perlin</t>
  </si>
  <si>
    <t>00791</t>
  </si>
  <si>
    <t>Refuerzo acero  DE TRANSFERENCIA</t>
  </si>
  <si>
    <t>00279</t>
  </si>
  <si>
    <t>Refuerzo acero COLUMNA 37000</t>
  </si>
  <si>
    <t>TN</t>
  </si>
  <si>
    <t>00280</t>
  </si>
  <si>
    <t>Refuerzo acero COLUMNA 60000</t>
  </si>
  <si>
    <t>00286</t>
  </si>
  <si>
    <t>Refuerzo acero fy=60000psi</t>
  </si>
  <si>
    <t>11164</t>
  </si>
  <si>
    <t>Refuerzo acero grafil 4 mm **</t>
  </si>
  <si>
    <t>11185</t>
  </si>
  <si>
    <t>Refuerzo acero grafil 5 mm **</t>
  </si>
  <si>
    <t>00291</t>
  </si>
  <si>
    <t>Refuerzo acero MALLA LOZA MACIZA</t>
  </si>
  <si>
    <t>00292</t>
  </si>
  <si>
    <t>Refuerzo acero MALLA MURO</t>
  </si>
  <si>
    <t>00283</t>
  </si>
  <si>
    <t>Refuerzo acero MUROS 37000</t>
  </si>
  <si>
    <t>00284</t>
  </si>
  <si>
    <t>Refuerzo acero MUROS 60000</t>
  </si>
  <si>
    <t>15836</t>
  </si>
  <si>
    <t>11078</t>
  </si>
  <si>
    <t>Refuerzo acero pilotes 60000  **</t>
  </si>
  <si>
    <t>00849</t>
  </si>
  <si>
    <t>Refuerzo acero PLACA 60000</t>
  </si>
  <si>
    <t>00281</t>
  </si>
  <si>
    <t>Refuerzo acero placa maciza.37000</t>
  </si>
  <si>
    <t>00282</t>
  </si>
  <si>
    <t>Refuerzo acero placa maciza.60000</t>
  </si>
  <si>
    <t>00285</t>
  </si>
  <si>
    <t>Refuerzo acero viga aerea.37000</t>
  </si>
  <si>
    <t>00288</t>
  </si>
  <si>
    <t>Refuerzo acero viga cim.60000</t>
  </si>
  <si>
    <t>00287</t>
  </si>
  <si>
    <t>Refuerzo acero viga cimt.37000</t>
  </si>
  <si>
    <t>00289</t>
  </si>
  <si>
    <t>Refuerzo acero ZAPATAS 37000</t>
  </si>
  <si>
    <t>00290</t>
  </si>
  <si>
    <t>Refuerzo acero ZAPATAS 60000</t>
  </si>
  <si>
    <t>00099</t>
  </si>
  <si>
    <t>REFUERZO HIERRO PLACA 37000</t>
  </si>
  <si>
    <t>11091</t>
  </si>
  <si>
    <t>Refuerzo malla losa macisa 4.5mm c/15*15 **</t>
  </si>
  <si>
    <t>10326</t>
  </si>
  <si>
    <t>Refuerzo malla losa macisa 4mm c/15*15 **</t>
  </si>
  <si>
    <t>17407</t>
  </si>
  <si>
    <t>REGADERA ANTIVANDALICA PARA DUCHAS EN CAMERINOS Y</t>
  </si>
  <si>
    <t>13787</t>
  </si>
  <si>
    <t>Regadera Saona Redonda 8 pulg Cromo (Sum+Inst)</t>
  </si>
  <si>
    <t>13188</t>
  </si>
  <si>
    <t>REGADERA VERCALI CRNA (sum e inst) **</t>
  </si>
  <si>
    <t>16658</t>
  </si>
  <si>
    <t>Regata piso (A=0.40m; Prof=0.17m)</t>
  </si>
  <si>
    <t>14024</t>
  </si>
  <si>
    <t>REGISTRO  1"(Cortina) RED WHITE O SIMILAR</t>
  </si>
  <si>
    <t>12465</t>
  </si>
  <si>
    <t>REGISTRO  2"(Cortina) NAPOLI</t>
  </si>
  <si>
    <t>14023</t>
  </si>
  <si>
    <t>REGISTRO  2"(Cortina) RED WITE O SIMILAR</t>
  </si>
  <si>
    <t>10928</t>
  </si>
  <si>
    <t>REGISTRO 3" (Cortina) ***NO USAR</t>
  </si>
  <si>
    <t>13571</t>
  </si>
  <si>
    <t>REGISTRO 3"BOLA  ***</t>
  </si>
  <si>
    <t>12467</t>
  </si>
  <si>
    <t>REGISTRO CORTINA 1/2" (Incluye ACCS)</t>
  </si>
  <si>
    <t>00503</t>
  </si>
  <si>
    <t>REGISTRO CORTINA DE Ø 1"</t>
  </si>
  <si>
    <t>13239</t>
  </si>
  <si>
    <t>REGISTRO CORTINA Ø  11/4"</t>
  </si>
  <si>
    <t>15847</t>
  </si>
  <si>
    <t>REGISTRO DE 3" BRONCE DESM+SUM+INST  (Mantenimient</t>
  </si>
  <si>
    <t>10929</t>
  </si>
  <si>
    <t>REGISTRO DE COMPUERTA 2 1/2" (Sum + Inst)</t>
  </si>
  <si>
    <t>14985</t>
  </si>
  <si>
    <t>REGISTRO DE COMPUERTA 6" (Sum + Inst)</t>
  </si>
  <si>
    <t>10926</t>
  </si>
  <si>
    <t>REGISTRO DE CORTINA  2"  (Sum + Inst)</t>
  </si>
  <si>
    <t>10628</t>
  </si>
  <si>
    <t>REGISTRO DE CORTINA 1 1/2"  (Sum + Inst)</t>
  </si>
  <si>
    <t>12757</t>
  </si>
  <si>
    <t>REGISTRO DE CORTINA 1 1/4" (Sum + Inst)</t>
  </si>
  <si>
    <t>12466</t>
  </si>
  <si>
    <t>REGISTRO DE CORTINA 1"   (Sum + Inst)</t>
  </si>
  <si>
    <t>00504</t>
  </si>
  <si>
    <t>REGISTRO DE CORTINA 1/2"  (Sum + Inst)</t>
  </si>
  <si>
    <t>00505</t>
  </si>
  <si>
    <t>REGISTRO DE CORTINA 3/4" (Sum + Inst)</t>
  </si>
  <si>
    <t>14982</t>
  </si>
  <si>
    <t>REGISTRO DE CORTINA 4" (Sum + Inst)</t>
  </si>
  <si>
    <t>16279</t>
  </si>
  <si>
    <t>REGISTRO DE CORTINA Ø3" (Sum + Inst)</t>
  </si>
  <si>
    <t>14008</t>
  </si>
  <si>
    <t>Registro de Paso 1 1/2" Bronce Roscado **</t>
  </si>
  <si>
    <t>16271</t>
  </si>
  <si>
    <t>REGISTRO DE PASO 1"</t>
  </si>
  <si>
    <t>16406</t>
  </si>
  <si>
    <t>REGISTRO DE PASO DIRECTO Ø3"</t>
  </si>
  <si>
    <t>16389</t>
  </si>
  <si>
    <t>REGISTRO GLOBO DE 1/2"- 200PSI</t>
  </si>
  <si>
    <t>16391</t>
  </si>
  <si>
    <t>REGISTRO GLOBO DE 3/4"- 200PSI</t>
  </si>
  <si>
    <t>20841</t>
  </si>
  <si>
    <t>REGISTRO Ø 1/2" INCLUYE SUMINISTRO E INSTALACIÓN</t>
  </si>
  <si>
    <t>14483</t>
  </si>
  <si>
    <t>REGISTRO PASO DIR.1/2"BRONCE+UNIVERS+CAJA METALICA</t>
  </si>
  <si>
    <t>14484</t>
  </si>
  <si>
    <t>REGISTRO PASO DIR.11/4"BRONCE+UNIVERS+CAJA METALIC</t>
  </si>
  <si>
    <t>19257</t>
  </si>
  <si>
    <t>Registro Válvula comp Red White Rosc 3" CEFE COMET</t>
  </si>
  <si>
    <t>18644</t>
  </si>
  <si>
    <t>Registro Vastago ascendente 2"</t>
  </si>
  <si>
    <t>18643</t>
  </si>
  <si>
    <t>Registro Vastago ascendente 8"</t>
  </si>
  <si>
    <t>00714</t>
  </si>
  <si>
    <t>REGULADOR 143 METER</t>
  </si>
  <si>
    <t>03930</t>
  </si>
  <si>
    <t>REGULADOR 2A ETAPA- GAS</t>
  </si>
  <si>
    <t>13331</t>
  </si>
  <si>
    <t>Regulador Bifásico 8 Kva (Sum+Inst)**</t>
  </si>
  <si>
    <t>17311</t>
  </si>
  <si>
    <t>REGULADOR DE GAS 1 ETAPA</t>
  </si>
  <si>
    <t>12203</t>
  </si>
  <si>
    <t>REINSTAL. PUESTO DE TRABAJO 1.5m x 1.5m (OF.) **</t>
  </si>
  <si>
    <t>11198</t>
  </si>
  <si>
    <t>ReInstalac Cubierta lamina arquitect Acesco **</t>
  </si>
  <si>
    <t>12615</t>
  </si>
  <si>
    <t>Reinstalac. Divis.sobre muro Dry Wall.**</t>
  </si>
  <si>
    <t>12803</t>
  </si>
  <si>
    <t>Reinstalacion adoquin + arena+ Base(0.15m) **</t>
  </si>
  <si>
    <t>10015</t>
  </si>
  <si>
    <t>Reinstalacion AdoquínArcill e=0.06  sobre arena</t>
  </si>
  <si>
    <t>14377</t>
  </si>
  <si>
    <t>REINSTALACION DE APARATO LAVAMANOS</t>
  </si>
  <si>
    <t>13266</t>
  </si>
  <si>
    <t>Reinstalacion de Cañuela   A-120</t>
  </si>
  <si>
    <t>14054</t>
  </si>
  <si>
    <t>Reinstalación Divisiones Aluminio y Vidrio**</t>
  </si>
  <si>
    <t>13301</t>
  </si>
  <si>
    <t>REINSTALACIÓN GRIFERIA DE PUSH</t>
  </si>
  <si>
    <t>15458</t>
  </si>
  <si>
    <t>Reinstalación sistema estructural existente, entre</t>
  </si>
  <si>
    <t>11168</t>
  </si>
  <si>
    <t>ReinstalacionReja  proteccion anclada a concret**</t>
  </si>
  <si>
    <t>12701</t>
  </si>
  <si>
    <t>Reinst-Temple.Malla Eslab.Cerr.h=2.0m+Mto.sardinel</t>
  </si>
  <si>
    <t>00417</t>
  </si>
  <si>
    <t>REJ ILLA PLASTICA 3x2"C/SOSCO CUAD.ANTICUCARACHA</t>
  </si>
  <si>
    <t>00609</t>
  </si>
  <si>
    <t>REJA BANCARIA (Hierro de 10mm)</t>
  </si>
  <si>
    <t>15552</t>
  </si>
  <si>
    <t>REJA BANCARIA (Hierro de 10mm)+Esmalte</t>
  </si>
  <si>
    <t>10744</t>
  </si>
  <si>
    <t>Reja Bancaria **</t>
  </si>
  <si>
    <t>10990</t>
  </si>
  <si>
    <t>Reja de proteccion  anclada a concreto **</t>
  </si>
  <si>
    <t>11598</t>
  </si>
  <si>
    <t>Reja de Protección M-70(base 30x30 Conc.3000psi.)</t>
  </si>
  <si>
    <t>14601</t>
  </si>
  <si>
    <t>Reja en Malla Protecc. Ventanas Col Gim Sur</t>
  </si>
  <si>
    <t>18697</t>
  </si>
  <si>
    <t>RejaAccesoTubularCuadrado2"x4"Cal.16LamColdR</t>
  </si>
  <si>
    <t>16445</t>
  </si>
  <si>
    <t>RejaClásicaAlambAcerGalv.6(H=2.0L=2.50m)+PostBayon</t>
  </si>
  <si>
    <t>15941</t>
  </si>
  <si>
    <t>RejaClásicaAlambreAceroGalv.6(Panel1.50x2.50m)+Pos</t>
  </si>
  <si>
    <t>00610</t>
  </si>
  <si>
    <t>REJAS LAMINA</t>
  </si>
  <si>
    <t>18730</t>
  </si>
  <si>
    <t>Rejill  desc T. Louver sin dam12"x 8" gris Sum+Ins</t>
  </si>
  <si>
    <t>18731</t>
  </si>
  <si>
    <t>Rejill  ext T. cubo 10"x 6" con Dam blanco Sum+Ins</t>
  </si>
  <si>
    <t>18734</t>
  </si>
  <si>
    <t>Rejill  ext T. cubo 10"x 8" con Dam blanco Sum+In</t>
  </si>
  <si>
    <t>18733</t>
  </si>
  <si>
    <t>Rejill  ext T. cubo 12"x 10" con Dam blanco Sum+In</t>
  </si>
  <si>
    <t>18735</t>
  </si>
  <si>
    <t>Rejill  ext T. cubo 6"x 6" con Dam blanco Sum+In</t>
  </si>
  <si>
    <t>10370</t>
  </si>
  <si>
    <t>REJILLA Aluminio 3"x2" c/SOSCO CTE</t>
  </si>
  <si>
    <t>10657</t>
  </si>
  <si>
    <t>Rejilla Aluminio- 3x2"</t>
  </si>
  <si>
    <t>14235</t>
  </si>
  <si>
    <t>REJILLA Aluminio Cupula 6"x4" c/SOSCO CTE</t>
  </si>
  <si>
    <t>17479</t>
  </si>
  <si>
    <t>Rejilla antiatrapamiento caudal min500gpm NTC-5763</t>
  </si>
  <si>
    <t>13388</t>
  </si>
  <si>
    <t>Rejilla anticucaracha TA 8x16 x 2" Aluminio **</t>
  </si>
  <si>
    <t>17191</t>
  </si>
  <si>
    <t>REJILLA DE EXTRACCIÓN 8"x8" CON DAMPER DE BALANCEO</t>
  </si>
  <si>
    <t>18114</t>
  </si>
  <si>
    <t>REJILLA DE EXTRACCION LINEAL CON PLENUM 12" X60"</t>
  </si>
  <si>
    <t>18503</t>
  </si>
  <si>
    <t>Rejilla de extracción tipo cubo de 16"x10" con dam</t>
  </si>
  <si>
    <t>18563</t>
  </si>
  <si>
    <t>Rejilla de fondo antiatrapamiento H/W ABS 7 3/4" X</t>
  </si>
  <si>
    <t>18118</t>
  </si>
  <si>
    <t>REJILLA DE INYECCION 825X225 MM CON DAMPER</t>
  </si>
  <si>
    <t>18116</t>
  </si>
  <si>
    <t>REJILLA DE INYECCION 825X325 MM CON DAMPER</t>
  </si>
  <si>
    <t>0010485</t>
  </si>
  <si>
    <t>REJILLA DE RETORNO DE AIRE RRA-01 (6"x6") CEFE COMETAS</t>
  </si>
  <si>
    <t>13504</t>
  </si>
  <si>
    <t>Rejilla de Retorno de Aire RRA-02 (10"x6")</t>
  </si>
  <si>
    <t>14229</t>
  </si>
  <si>
    <t>Rejilla de Retorno de Aire RRA-04</t>
  </si>
  <si>
    <t>14230</t>
  </si>
  <si>
    <t>Rejilla de Retorno de Aire RRA-05</t>
  </si>
  <si>
    <t>18119</t>
  </si>
  <si>
    <t>REJILLA DE RETORNO TIPO CUBO 24"X24"</t>
  </si>
  <si>
    <t>18429</t>
  </si>
  <si>
    <t>REJILLA DE RETORNO TIPO CUBO MODELO L-RA-AG CON DA</t>
  </si>
  <si>
    <t>18430</t>
  </si>
  <si>
    <t>19168</t>
  </si>
  <si>
    <t>REJILLA DE SUMINISTRO DE AIRE (42"x6") CEFE COMETAS</t>
  </si>
  <si>
    <t>18401</t>
  </si>
  <si>
    <t>REJILLA DE SUMINISTRO DOBLE HILERA MODELO L-VH CON</t>
  </si>
  <si>
    <t>19302</t>
  </si>
  <si>
    <t>Rejilla de suministro lineal cometas</t>
  </si>
  <si>
    <t>13057</t>
  </si>
  <si>
    <t>Rejilla en Conc. reforzadfo para Cárcamo (Sum+Inst</t>
  </si>
  <si>
    <t>18421</t>
  </si>
  <si>
    <t>REJILLA EXTRAC TIPO ALETA FIJA DAMPER 10X6" ó 6X10</t>
  </si>
  <si>
    <t>18432</t>
  </si>
  <si>
    <t>REJILLA EXTRACCION ALETA FIJA A 0° MOD L-BG 48X8</t>
  </si>
  <si>
    <t>19283</t>
  </si>
  <si>
    <t>Rejilla Fondo Cuadrada Nicho 18X18 CEFE COMETAS</t>
  </si>
  <si>
    <t>13001</t>
  </si>
  <si>
    <t>Rejilla IndustrialT(ASTM A-36)Platina Galv.0.90x2m</t>
  </si>
  <si>
    <t>15803</t>
  </si>
  <si>
    <t>Rejilla peat.0.29x0.50mConc.(Suministro e instal)</t>
  </si>
  <si>
    <t>14214</t>
  </si>
  <si>
    <t>Rejilla peat.Titan 0.40x0.40 (instalación.)</t>
  </si>
  <si>
    <t>13490</t>
  </si>
  <si>
    <t>Rejilla peatonal  0.40x0.40 (sum. e inst.)</t>
  </si>
  <si>
    <t>17495</t>
  </si>
  <si>
    <t>Rejilla perimetral 345 mm Poliprop o ABS  (IMPORT)</t>
  </si>
  <si>
    <t>12817</t>
  </si>
  <si>
    <t>REJILLA PERIMETRAL CONCRETO SUMIDERO</t>
  </si>
  <si>
    <t>00415</t>
  </si>
  <si>
    <t>REJILLA PLASTICA 3"x2" c/SOSCO CTE</t>
  </si>
  <si>
    <t>10710</t>
  </si>
  <si>
    <t>REJILLA PLASTICA 4"x3" c/SOSCO CTE</t>
  </si>
  <si>
    <t>12955</t>
  </si>
  <si>
    <t>Rejilla Prefabricada Concreto 2500PSI 0.8x0.4x0.06</t>
  </si>
  <si>
    <t>00412</t>
  </si>
  <si>
    <t>REJILLA PVC- 3x2"</t>
  </si>
  <si>
    <t>19201</t>
  </si>
  <si>
    <t>Rejilla Retorno Aire RRA-02 (38"x6") Cefe Cometas Suministro e instalación.</t>
  </si>
  <si>
    <t>18749</t>
  </si>
  <si>
    <t>Rejilla retorno aleta fija damper 46X60" Sum+Inst</t>
  </si>
  <si>
    <t>17228</t>
  </si>
  <si>
    <t>REJILLA RETORNO LINEAL TIRO HORIZONTAL 4 SLOTS</t>
  </si>
  <si>
    <t>17230</t>
  </si>
  <si>
    <t>REJILLA RETORNO LINEAL TIRO VERTICAL 8 SLOTS</t>
  </si>
  <si>
    <t>13226</t>
  </si>
  <si>
    <t>Rejilla Sifon (3X 2") Metalica(Aluminio)</t>
  </si>
  <si>
    <t>10625-1</t>
  </si>
  <si>
    <t>REJILLA SOBRE CAÑUELA</t>
  </si>
  <si>
    <t>19318</t>
  </si>
  <si>
    <t>REJILLA SUMIN LINEAL CONTINUO (14"x6")CEFE COMETAS</t>
  </si>
  <si>
    <t>19327</t>
  </si>
  <si>
    <t>REJILLA SUMIN LINEAL CONTINUO (20"x4")CEFE COMETAS</t>
  </si>
  <si>
    <t>19328</t>
  </si>
  <si>
    <t>REJILLA SUMIN LINEAL CONTINUO (22"x6")CEFE COMETAS</t>
  </si>
  <si>
    <t>19329</t>
  </si>
  <si>
    <t>REJILLA SUMIN LINEAL CONTINUO (26"x6")CEFE COMETAS</t>
  </si>
  <si>
    <t>19330</t>
  </si>
  <si>
    <t>REJILLA SUMIN LINEAL CONTINUO (28"x6")CEFE COMETAS</t>
  </si>
  <si>
    <t>19313</t>
  </si>
  <si>
    <t>REJILLA SUMIN LINEAL CONTINUO (30"x6") SIN MARCO SIN DAMPERCEFE COMETAS</t>
  </si>
  <si>
    <t>19317</t>
  </si>
  <si>
    <t>REJILLA SUMIN LINEAL CONTINUO (30"x6")CEFE COMETAS</t>
  </si>
  <si>
    <t>19320</t>
  </si>
  <si>
    <t>REJILLA SUMIN LINEAL CONTINUO (34"x6")CEFE COMETAS</t>
  </si>
  <si>
    <t>19331</t>
  </si>
  <si>
    <t>REJILLA SUMIN LINEAL CONTINUO (36"x6")CEFE COMETAS</t>
  </si>
  <si>
    <t>19332</t>
  </si>
  <si>
    <t>REJILLA SUMIN LINEAL CONTINUO (38"x4")CEFE COMETAS</t>
  </si>
  <si>
    <t>19311</t>
  </si>
  <si>
    <t>REJILLA SUMIN LINEAL CONTINUO (38"x6")CEFE COMETAS</t>
  </si>
  <si>
    <t>19316</t>
  </si>
  <si>
    <t>REJILLA SUMIN LINEAL CONTINUO (48"x6") SIN MARCO CON DAMPER CEFE COMETAS</t>
  </si>
  <si>
    <t>19286</t>
  </si>
  <si>
    <t>REJILLA SUMIN LINEAL CONTINUO (50"x4") SIN MARCO CON DAMPER CEFE COMETAS</t>
  </si>
  <si>
    <t>19321</t>
  </si>
  <si>
    <t>REJILLA SUMIN LINEAL CONTINUO (58"x4") SIN MARCO SIN DAMPER CEFE COMETAS</t>
  </si>
  <si>
    <t>19323</t>
  </si>
  <si>
    <t>REJILLA SUMIN LINEAL CONTINUO (72"x4") SIN MARCO SIN DAMPER CEFE COMETAS</t>
  </si>
  <si>
    <t>19325</t>
  </si>
  <si>
    <t>REJILLA SUMIN LINEAL CONTINUO (72"x6") SIN MARCO CON DAMPER CEFE COMETAS</t>
  </si>
  <si>
    <t>18431</t>
  </si>
  <si>
    <t>REJILLA SUMINISTRO ALETA FIJA MODELO L-RA  24"X6"</t>
  </si>
  <si>
    <t>18111</t>
  </si>
  <si>
    <t>REJILLA SUMINISTRO DOBLE HILERA CON DAMPER 10"X8"</t>
  </si>
  <si>
    <t>18113</t>
  </si>
  <si>
    <t>REJILLA SUMINISTRO DOBLE HILERA CON DAMPER 8"X4"</t>
  </si>
  <si>
    <t>18112</t>
  </si>
  <si>
    <t>REJILLA SUMINISTRO DOBLE HILERA CON DAMPER 8"X8"</t>
  </si>
  <si>
    <t>18408</t>
  </si>
  <si>
    <t>REJILLA SUMINISTRO DOBLE HILERA L-VH CON 8"x6"</t>
  </si>
  <si>
    <t>18109</t>
  </si>
  <si>
    <t>REJILLA SUMINISTRO DOBLE HILERA MODELO L-VH 12"X12</t>
  </si>
  <si>
    <t>18428</t>
  </si>
  <si>
    <t>REJILLA SUMINISTRO DOBLE HILERA MODELO L-VH CO6X6</t>
  </si>
  <si>
    <t>18502</t>
  </si>
  <si>
    <t>Rejilla suministro tipo doble aleta 32"x8"</t>
  </si>
  <si>
    <t>18499</t>
  </si>
  <si>
    <t>Rejilla T.A.E.(Toma de Aire Exterior) 16"x12"</t>
  </si>
  <si>
    <t>13825</t>
  </si>
  <si>
    <t>Rejilla Tipo A con Marco Metálica A=0.53m (Instal)</t>
  </si>
  <si>
    <t>13967</t>
  </si>
  <si>
    <t>Rejilla tipo sifón 20x20cm Aluminio sosco 6"</t>
  </si>
  <si>
    <t>11551</t>
  </si>
  <si>
    <t>Rejilla Vehic. c.ref 0.46m (retiro, sum. e inst.)</t>
  </si>
  <si>
    <t>00413</t>
  </si>
  <si>
    <t>REJILLA VENTILACION PLASTICA 15x15</t>
  </si>
  <si>
    <t>19204</t>
  </si>
  <si>
    <t>RejillaRetor.AletaFijaDamperAletasOpuestas(42x6")</t>
  </si>
  <si>
    <t>19206</t>
  </si>
  <si>
    <t>RejillaRetornoAireAletaFijaDamperAlet.opue(24"x14"</t>
  </si>
  <si>
    <t>010503</t>
  </si>
  <si>
    <t>REJILLAS DE RETORNO DE AIRE RRA-03 (44"x6")Cefe Cometas Suministro e instalación.</t>
  </si>
  <si>
    <t>010474</t>
  </si>
  <si>
    <t>REJILLAS DE RETORNO DE AIRE RRA-04 (8"X6") Cefe Cometas(Suministro e instalación)</t>
  </si>
  <si>
    <t>010475</t>
  </si>
  <si>
    <t xml:space="preserve">REJILLAS DE RETORNO DE AIRE RRA-05 (24"x14") Cefe Cometas-Suministro e instalación    </t>
  </si>
  <si>
    <t>18090</t>
  </si>
  <si>
    <t>REJILLAS EXTRAC TIPO ALETA FIJA CON DAMPER  6"X6"</t>
  </si>
  <si>
    <t>18418</t>
  </si>
  <si>
    <t>REJILLAS EXTRAC TIPO ALETA FIJA CON DAMPER  8"X10"</t>
  </si>
  <si>
    <t>18091</t>
  </si>
  <si>
    <t>REJILLAS EXTRAC TIPO ALETA FIJA CON DAMPER  8"X4"</t>
  </si>
  <si>
    <t>18089</t>
  </si>
  <si>
    <t>REJILLAS EXTRAC TIPO ALETA FIJA CON DAMPER  8"X6" (Suministro e instalación)</t>
  </si>
  <si>
    <t>18087</t>
  </si>
  <si>
    <t>REJILLAS EXTRAC TIPO ALETA FIJA CON DAMPER  8"X8"</t>
  </si>
  <si>
    <t>18413</t>
  </si>
  <si>
    <t>REJILLAS EXTRAC TIPO ALETA FIJA CON DAMPER 10"X4"</t>
  </si>
  <si>
    <t>18085</t>
  </si>
  <si>
    <t>REJILLAS EXTRAC TIPO ALETA FIJA CON DAMPER 10"x6"</t>
  </si>
  <si>
    <t>18405</t>
  </si>
  <si>
    <t>REJILLAS EXTRACCION TIPO ALETA FIJA MOD L-RA  6x16</t>
  </si>
  <si>
    <t>18397</t>
  </si>
  <si>
    <t>REJILLAS EXTRACCION TIPO ALETA FIJA MOD L-RA 4x4</t>
  </si>
  <si>
    <t>18404</t>
  </si>
  <si>
    <t>REJILLAS EXTRACCION TIPO ALETA FIJA MOD L-RA 6x12</t>
  </si>
  <si>
    <t>00611</t>
  </si>
  <si>
    <t>REJILLAS PISO 0.30</t>
  </si>
  <si>
    <t>19297</t>
  </si>
  <si>
    <t>REJILLAS PISO 0.30 CEFE COMETAS</t>
  </si>
  <si>
    <t>19314</t>
  </si>
  <si>
    <t>REJILLAS RETORNO AIRE RRA-01 8"x4" CRDC-COMETAS</t>
  </si>
  <si>
    <t>15880</t>
  </si>
  <si>
    <t xml:space="preserve">RELE 100015968 MULTIRRANGO 3RP1525 - Sumi. e inst  </t>
  </si>
  <si>
    <t>10080</t>
  </si>
  <si>
    <t>Relleno  Afirmado compact.con rana+Trasiego **</t>
  </si>
  <si>
    <t>10550</t>
  </si>
  <si>
    <t>Relleno arena s/lav de peña cernida +trans relle</t>
  </si>
  <si>
    <t>12538</t>
  </si>
  <si>
    <t>Relleno Compact.Mecánica Material in situ+Trasiego</t>
  </si>
  <si>
    <t>17328</t>
  </si>
  <si>
    <t>Relleno Compact.Mecánica material insitu TaludCRCD</t>
  </si>
  <si>
    <t>10724</t>
  </si>
  <si>
    <t>16837</t>
  </si>
  <si>
    <t>Relleno compactado  Base granular tipo IDRDcontrap</t>
  </si>
  <si>
    <t>10374</t>
  </si>
  <si>
    <t>Relleno compactado Subbase granular en pendiente**</t>
  </si>
  <si>
    <t>12501</t>
  </si>
  <si>
    <t>17951</t>
  </si>
  <si>
    <t>Relleno compactado Subbase granular tipo IDRD CDRC</t>
  </si>
  <si>
    <t>16840</t>
  </si>
  <si>
    <t>Relleno Compactado Subbase tipo IDRD(Canguro)Contr</t>
  </si>
  <si>
    <t>16012</t>
  </si>
  <si>
    <t>Relleno con Mortero Arena Rio 1500 PSI inyectado</t>
  </si>
  <si>
    <t>20637</t>
  </si>
  <si>
    <t>RELLENO DE ARENA PELDAR TIPO FLINT - CANCHA VOLEYPLAYA PLAZA DE TOROS + CERNIDO ADICIONAL</t>
  </si>
  <si>
    <t>12328</t>
  </si>
  <si>
    <t>Relleno de piso confinam.mamp. + placa a=0.72m**</t>
  </si>
  <si>
    <t>14970</t>
  </si>
  <si>
    <t>Relleno en arena de Pozo suelta**</t>
  </si>
  <si>
    <t>10723</t>
  </si>
  <si>
    <t>Relleno en arena de rio suelta**</t>
  </si>
  <si>
    <t>10736</t>
  </si>
  <si>
    <t>Relleno en arena o gravilla  de rio compactada**</t>
  </si>
  <si>
    <t>19139</t>
  </si>
  <si>
    <t>Relleno en arena Peña compactada+minicargador</t>
  </si>
  <si>
    <t>11463</t>
  </si>
  <si>
    <t>Relleno en arena tipo peldar compactada**</t>
  </si>
  <si>
    <t>20638</t>
  </si>
  <si>
    <t>RELLENO EN BASE GRANULAR RECICLADA</t>
  </si>
  <si>
    <t>15099</t>
  </si>
  <si>
    <t>Relleno en cal</t>
  </si>
  <si>
    <t>11815</t>
  </si>
  <si>
    <t>Relleno en gravilla  de rio  (Suministro+Transp+in</t>
  </si>
  <si>
    <t>13244</t>
  </si>
  <si>
    <t>Relleno en gravilla de rio  seleccinada blanca **</t>
  </si>
  <si>
    <t>20781</t>
  </si>
  <si>
    <t>RELLENO EN RAJON SUM+INST</t>
  </si>
  <si>
    <t>20752</t>
  </si>
  <si>
    <t>Relleno en recebo común  (minica+motoniv+vibrocompactador)-nivelación</t>
  </si>
  <si>
    <t>19249</t>
  </si>
  <si>
    <t>Relleno en Subbase Granular Reciclada Tipo A</t>
  </si>
  <si>
    <t>10809</t>
  </si>
  <si>
    <t>Relleno en tierra negra    e=0.15 **</t>
  </si>
  <si>
    <t>10276</t>
  </si>
  <si>
    <t>Relleno en tierra negra (Suministro + Transporte)</t>
  </si>
  <si>
    <t>15379</t>
  </si>
  <si>
    <t>Relleno en tierra negra + arena de rio (30-70) %</t>
  </si>
  <si>
    <t>13540</t>
  </si>
  <si>
    <t>Relleno en tierra negra + arena de rio (50-50) %</t>
  </si>
  <si>
    <t>11957</t>
  </si>
  <si>
    <t>Relleno en tierra negra Abonada(Cascaril+Triple-15</t>
  </si>
  <si>
    <t>15763</t>
  </si>
  <si>
    <t>Relleno Estructural SIKATOP 122 o similar</t>
  </si>
  <si>
    <t>13681</t>
  </si>
  <si>
    <t>Relleno Fluido de 10 Kg/cm2</t>
  </si>
  <si>
    <t>15107</t>
  </si>
  <si>
    <t>Relleno Fluido para sub-muraciones</t>
  </si>
  <si>
    <t>10902</t>
  </si>
  <si>
    <t>Relleno gravill e=0.15+(rio+tierra 70%+30%) e=0.10</t>
  </si>
  <si>
    <t>19135</t>
  </si>
  <si>
    <t>Relleno Gravilla Rio(Sum+Transp+comp+Lab)CEFE Come</t>
  </si>
  <si>
    <t>13284</t>
  </si>
  <si>
    <t>Relleno material Local Selecc.Excava sin sum+Trasi</t>
  </si>
  <si>
    <t>15944</t>
  </si>
  <si>
    <t>Relleno material Local Selecc.Excava sin suministr</t>
  </si>
  <si>
    <t>12630</t>
  </si>
  <si>
    <t>Relleno Material Obra Base  gran (in Sum.estab cem</t>
  </si>
  <si>
    <t>14018</t>
  </si>
  <si>
    <t>Relleno material selecc.excava (Rana+Retro+Minicar</t>
  </si>
  <si>
    <t>11133</t>
  </si>
  <si>
    <t>Relleno material seleccionado de excava sin sumin*</t>
  </si>
  <si>
    <t>14017</t>
  </si>
  <si>
    <t>Relleno material seleccionado excava (Apiso+Minica</t>
  </si>
  <si>
    <t>12724</t>
  </si>
  <si>
    <t>Relleno material seleccionado excava (Apiso+Retro)</t>
  </si>
  <si>
    <t>16253</t>
  </si>
  <si>
    <t>Relleno Material SeleccionadoExcav(Vibro+Minicarg)</t>
  </si>
  <si>
    <t>10758</t>
  </si>
  <si>
    <t>Relleno mezcla arena de rio + tierra 70%+30% **</t>
  </si>
  <si>
    <t>14432</t>
  </si>
  <si>
    <t>Relleno mezcla arena de rio+tierra 50%+50% jardi**</t>
  </si>
  <si>
    <t>10737</t>
  </si>
  <si>
    <t>Relleno mezcla arena rio+tierra 70%+30% sinTierra</t>
  </si>
  <si>
    <t>12391</t>
  </si>
  <si>
    <t>Relleno Perimetral tronco-tratamiento arbóreo**</t>
  </si>
  <si>
    <t>10909</t>
  </si>
  <si>
    <t>Relleno rajon  (mecanico) **</t>
  </si>
  <si>
    <t>16841</t>
  </si>
  <si>
    <t>Relleno rajon  (mecanico)LOSA FONDO PISCINAe=0.20</t>
  </si>
  <si>
    <t>10697</t>
  </si>
  <si>
    <t>Relleno rajon manual (Inc. Compactación Mecanica)</t>
  </si>
  <si>
    <t>12089</t>
  </si>
  <si>
    <t>Relleno rajon y suavizado con Afirm &gt;15000m3</t>
  </si>
  <si>
    <t>10364</t>
  </si>
  <si>
    <t>Relleno rajon y suavizado con Afirmado (Comp.meca)</t>
  </si>
  <si>
    <t>12000</t>
  </si>
  <si>
    <t>Relleno rajon y suavizado con Afirmado (mecanico)</t>
  </si>
  <si>
    <t>10732</t>
  </si>
  <si>
    <t>Relleno rajon y suavizado Subbase (manual) **</t>
  </si>
  <si>
    <t>10332</t>
  </si>
  <si>
    <t>Relleno rajon+base granular estabCemt3% (recebo)**</t>
  </si>
  <si>
    <t>11394</t>
  </si>
  <si>
    <t>Relleno Recebo Afirmado (Compact-rana)**</t>
  </si>
  <si>
    <t>12441</t>
  </si>
  <si>
    <t>Relleno Recebo Afirmado (Compact-Vibrocomp.)**</t>
  </si>
  <si>
    <t>12396</t>
  </si>
  <si>
    <t>Relleno Recebo Base granul (Compact-Pison-Manual)*</t>
  </si>
  <si>
    <t>12149</t>
  </si>
  <si>
    <t>Relleno Recebo Base granular (Compact 2.5 Ton) **</t>
  </si>
  <si>
    <t>16741</t>
  </si>
  <si>
    <t>Relleno Recebo Base granular (Compact-rana)</t>
  </si>
  <si>
    <t>12148</t>
  </si>
  <si>
    <t>Relleno Recebo Base granular (Compact-rana)+Trasie</t>
  </si>
  <si>
    <t>12110</t>
  </si>
  <si>
    <t>Relleno Recebo Subbase gran (Compact-Pison-Man) **</t>
  </si>
  <si>
    <t>12452</t>
  </si>
  <si>
    <t>Relleno Recebo Subbase granul (Compt-Vibrocomp.)**</t>
  </si>
  <si>
    <t>12109</t>
  </si>
  <si>
    <t>Relleno Recebo Subbase granular (Compact-rana)**</t>
  </si>
  <si>
    <t>14019</t>
  </si>
  <si>
    <t>Relleno Recebo Subbase granular (Comp-rana)+GeoT-1</t>
  </si>
  <si>
    <t>15288</t>
  </si>
  <si>
    <t>Relleno Recebo Subbase tipo IDRD (Compact-Canguro)</t>
  </si>
  <si>
    <t>12500</t>
  </si>
  <si>
    <t>Relleno Recebo tipo afirmado tipo IDRD  exten+comp</t>
  </si>
  <si>
    <t>11388</t>
  </si>
  <si>
    <t>Relleno Subbase Granular compact.con rana+Trasiego</t>
  </si>
  <si>
    <t>10138</t>
  </si>
  <si>
    <t>Relleno tierra comun seleccionada compactada **</t>
  </si>
  <si>
    <t>10772</t>
  </si>
  <si>
    <t>Relleno y comp.manual material comun sin sumin**</t>
  </si>
  <si>
    <t>12504</t>
  </si>
  <si>
    <t>RellenoReceboCemento 4% compact Base granular **</t>
  </si>
  <si>
    <t>12503</t>
  </si>
  <si>
    <t>RellenoReceboCemento 4% compact Subbase (recebo)**</t>
  </si>
  <si>
    <t>12181</t>
  </si>
  <si>
    <t>RELLENOS EN RECEBO CEMENTO CON PIZON**</t>
  </si>
  <si>
    <t>00034</t>
  </si>
  <si>
    <t>RELLENOS EN TIERRA (CON BULLDOZER+COMPACT)</t>
  </si>
  <si>
    <t>00035</t>
  </si>
  <si>
    <t>RELLENOS RECEBO COMUN</t>
  </si>
  <si>
    <t>12725</t>
  </si>
  <si>
    <t>RELLENOS RECEBO COMUN (Apisonador)</t>
  </si>
  <si>
    <t>19138</t>
  </si>
  <si>
    <t>RELLENOS RECEBO COMUN (Minic+Motoniv+Vibrocom)</t>
  </si>
  <si>
    <t>16833</t>
  </si>
  <si>
    <t>RELLENOS RECEBO COMUN CDRC</t>
  </si>
  <si>
    <t>11980</t>
  </si>
  <si>
    <t>RellenosPista de Dirt Jump - Fontanar **</t>
  </si>
  <si>
    <t>11756</t>
  </si>
  <si>
    <t>RellenReceboCemento4%compSubbaseAtraque Bordillo**</t>
  </si>
  <si>
    <t>11506</t>
  </si>
  <si>
    <t>Remate  ladrillo hilada parada patrimonio a=0.30**</t>
  </si>
  <si>
    <t>15187</t>
  </si>
  <si>
    <t>Remate de Muro Lad.Prens.Macizo(PanderetaA=0.37m)</t>
  </si>
  <si>
    <t>13237</t>
  </si>
  <si>
    <t>Remate en caucho palco Estadio-pirlan a=0.15m</t>
  </si>
  <si>
    <t>10752</t>
  </si>
  <si>
    <t>Remate en ladrillo hilada parada  h=0.25 m **</t>
  </si>
  <si>
    <t>10753</t>
  </si>
  <si>
    <t>Remate en ladrillo tipo cremallera **</t>
  </si>
  <si>
    <t>14699</t>
  </si>
  <si>
    <t>Remate Horizontal ladrillo Moore Color Arena e=12</t>
  </si>
  <si>
    <t>11751</t>
  </si>
  <si>
    <t>Remate Lateral contra Muro 0.25m Aluzinc</t>
  </si>
  <si>
    <t>15792</t>
  </si>
  <si>
    <t>REMATE SIMPLE Cielo raso PVC  L=2.70 mts</t>
  </si>
  <si>
    <t>11752</t>
  </si>
  <si>
    <t>Remate SuperiorTeja Cumbrera Dos Aguas Aluzinc**</t>
  </si>
  <si>
    <t>00153</t>
  </si>
  <si>
    <t>REMATES LAD. PRENSADO   STA/FE</t>
  </si>
  <si>
    <t>00420</t>
  </si>
  <si>
    <t>REMATES PORCELANA BISELADOS</t>
  </si>
  <si>
    <t>13373</t>
  </si>
  <si>
    <t>REMOVEDOR PINTURA EN ESMALTE</t>
  </si>
  <si>
    <t>10770</t>
  </si>
  <si>
    <t>Reparacion Andenconcreto  4.2-1 bland **</t>
  </si>
  <si>
    <t>12818</t>
  </si>
  <si>
    <t>Reparación baranda **</t>
  </si>
  <si>
    <t>20779</t>
  </si>
  <si>
    <t>REPARACION DE GOTERAS EXISTENTES EN CUBIERTAS (SUM+INT)</t>
  </si>
  <si>
    <t>12756</t>
  </si>
  <si>
    <t>Reparación de losa Inf.Mortero 1:4 e=0.02m y Malla</t>
  </si>
  <si>
    <t>13042</t>
  </si>
  <si>
    <t>Reparación de rastrillo Plaza de Toros **</t>
  </si>
  <si>
    <t>11514</t>
  </si>
  <si>
    <t>Reparacion de unidades de mamposteria patrimonio**</t>
  </si>
  <si>
    <t>12512</t>
  </si>
  <si>
    <t>Reparación divots -trozos cesped- (est.atl. UDS)**</t>
  </si>
  <si>
    <t>12505</t>
  </si>
  <si>
    <t>Reparación divots -trozos cesped- (polo Country)**</t>
  </si>
  <si>
    <t>13826</t>
  </si>
  <si>
    <t>Reparación escalera Intern en concreto CAMPIN</t>
  </si>
  <si>
    <t>16164</t>
  </si>
  <si>
    <t>REPARACION MURO DRYWALL (INCLUYE PINTURA)</t>
  </si>
  <si>
    <t>16567</t>
  </si>
  <si>
    <t>Reparación Plato Twister Biosaludable</t>
  </si>
  <si>
    <t>12627</t>
  </si>
  <si>
    <t>Reparación y Mantenimiento Modulo Juegos Madera**</t>
  </si>
  <si>
    <t>15476</t>
  </si>
  <si>
    <t>Reparación y modernización de ascensor hidráulico</t>
  </si>
  <si>
    <t>12056</t>
  </si>
  <si>
    <t>Reparcheo h=0.30 m</t>
  </si>
  <si>
    <t>12057</t>
  </si>
  <si>
    <t>Reparcheo h=0.35 m</t>
  </si>
  <si>
    <t>12058</t>
  </si>
  <si>
    <t>Reparcheo h=0.40 m</t>
  </si>
  <si>
    <t>12258</t>
  </si>
  <si>
    <t>Rependientado de Superficie**</t>
  </si>
  <si>
    <t>17768</t>
  </si>
  <si>
    <t>Repetidor inalámbrico de 915 MHz (SUMI INST)</t>
  </si>
  <si>
    <t>15600</t>
  </si>
  <si>
    <t>Repique de árboles caídos y ret. ver descripcion t</t>
  </si>
  <si>
    <t>15601</t>
  </si>
  <si>
    <t>15602</t>
  </si>
  <si>
    <t>15603</t>
  </si>
  <si>
    <t>15604</t>
  </si>
  <si>
    <t>15605</t>
  </si>
  <si>
    <t>15606</t>
  </si>
  <si>
    <t>15569</t>
  </si>
  <si>
    <t>Repique de árboles caídos. Ver descripción tecnica</t>
  </si>
  <si>
    <t>15570</t>
  </si>
  <si>
    <t>15571</t>
  </si>
  <si>
    <t>15572</t>
  </si>
  <si>
    <t>15573</t>
  </si>
  <si>
    <t>15574</t>
  </si>
  <si>
    <t>15575</t>
  </si>
  <si>
    <t>15576</t>
  </si>
  <si>
    <t>15577</t>
  </si>
  <si>
    <t>15578</t>
  </si>
  <si>
    <t>15579</t>
  </si>
  <si>
    <t>15580</t>
  </si>
  <si>
    <t>15581</t>
  </si>
  <si>
    <t>15582</t>
  </si>
  <si>
    <t>18557</t>
  </si>
  <si>
    <t>Repisa a Muro M-1850</t>
  </si>
  <si>
    <t>17397</t>
  </si>
  <si>
    <t>REPISA EN ACERO INOXIDABLE PARA DUCHAS REF. 234996</t>
  </si>
  <si>
    <t>18024</t>
  </si>
  <si>
    <t>17417</t>
  </si>
  <si>
    <t>Replantación Arbol &gt; a  3mts de Altura(CDRC-Tunal)</t>
  </si>
  <si>
    <t>17415</t>
  </si>
  <si>
    <t>Replantación Arbol hasta 3mts de Altura(CDRC-Tunal</t>
  </si>
  <si>
    <t>17433</t>
  </si>
  <si>
    <t>Replante de Arbol</t>
  </si>
  <si>
    <t>17446</t>
  </si>
  <si>
    <t>Replante de Jardin</t>
  </si>
  <si>
    <t>00036</t>
  </si>
  <si>
    <t>REPLANTEO</t>
  </si>
  <si>
    <t>00387</t>
  </si>
  <si>
    <t>REPLANTEO CANCHAS</t>
  </si>
  <si>
    <t>12320</t>
  </si>
  <si>
    <t>Replanteo general **</t>
  </si>
  <si>
    <t>00154</t>
  </si>
  <si>
    <t>REPLANTEO INTERIOR</t>
  </si>
  <si>
    <t>10974</t>
  </si>
  <si>
    <t>Resane: regata, pañete, estuco, vinilo 3 manos**</t>
  </si>
  <si>
    <t>13315</t>
  </si>
  <si>
    <t>Resane: regata, pañete, estuco,vinilo3manos Techo*</t>
  </si>
  <si>
    <t>12306</t>
  </si>
  <si>
    <t>Resane: regata, pañete,Tub. PVC 1/2" y 3/4" **</t>
  </si>
  <si>
    <t>13928</t>
  </si>
  <si>
    <t>Resane:regata,pañete,estu,vinilo, ancho prom 0.4m</t>
  </si>
  <si>
    <t>13929</t>
  </si>
  <si>
    <t>Resane:regata,pañete,estu,vinilo, ancho prom 0.7m</t>
  </si>
  <si>
    <t>00191</t>
  </si>
  <si>
    <t>RESANES GENERALES - PAÑETES/REPELLOS/REVOQUES</t>
  </si>
  <si>
    <t>12646</t>
  </si>
  <si>
    <t>RESANES MUROS CON HUMEDAD Y FISURAS(Interior)</t>
  </si>
  <si>
    <t>15282</t>
  </si>
  <si>
    <t>RESEDA DE AROMA  PARA JARDIN(Suministro+Instalaci</t>
  </si>
  <si>
    <t>15479</t>
  </si>
  <si>
    <t>Resiembra de césped común</t>
  </si>
  <si>
    <t>17137</t>
  </si>
  <si>
    <t>Resina para sello de conectores bimetálicos, marca</t>
  </si>
  <si>
    <t>17732</t>
  </si>
  <si>
    <t>Resistencias de 47K  Listadas UL (SUMI INST)</t>
  </si>
  <si>
    <t>20683</t>
  </si>
  <si>
    <t>RESORTADO JUEGO BALANCÍN MARCA: GALOPIN (SUMINISTRO E INSTALACIÓN)</t>
  </si>
  <si>
    <t>13920</t>
  </si>
  <si>
    <t>Restauración de  Silla CON espaldar para Estadio</t>
  </si>
  <si>
    <t>13922</t>
  </si>
  <si>
    <t>Restauración de  Silla SIN espaldar para Estadio</t>
  </si>
  <si>
    <t>12755</t>
  </si>
  <si>
    <t>Restauración de alfagia en concreto***</t>
  </si>
  <si>
    <t>11515</t>
  </si>
  <si>
    <t>Restauración mueble de recepción sede IDRD**</t>
  </si>
  <si>
    <t>19165</t>
  </si>
  <si>
    <t>RESTRICTOR C900 4" BELLSERIE 1200 - TUBO PVC x ACC</t>
  </si>
  <si>
    <t>19163</t>
  </si>
  <si>
    <t>RESTRICTOR C900 GRIP  PVC x ACC HD 4" CEFE COMETAS</t>
  </si>
  <si>
    <t>13427</t>
  </si>
  <si>
    <t>RETAL DE MARMOL 30X30 PULIDO</t>
  </si>
  <si>
    <t>13436</t>
  </si>
  <si>
    <t>RETAL DE MARMOL 30X30 PULIDO NEGR. SAN GIL F.VERDE</t>
  </si>
  <si>
    <t>00951</t>
  </si>
  <si>
    <t>RETAL DE MARMOL BLANCO Import.</t>
  </si>
  <si>
    <t>00952</t>
  </si>
  <si>
    <t>RETAL DE MARMOL GRIS PAYANDE</t>
  </si>
  <si>
    <t>00953</t>
  </si>
  <si>
    <t>RETAL DE MARMOL IMPORTADOS</t>
  </si>
  <si>
    <t>00955</t>
  </si>
  <si>
    <t>RETAL DE MARMOL NEGRO AZABACHE</t>
  </si>
  <si>
    <t>00954</t>
  </si>
  <si>
    <t>RETAL DE MARMOL ROSADO Nal.</t>
  </si>
  <si>
    <t>18461</t>
  </si>
  <si>
    <t>RETENDOR MAGNETICO DE INCENDIO</t>
  </si>
  <si>
    <t>18493</t>
  </si>
  <si>
    <t>RETENEDOR DE PUERTA DE ACCESO</t>
  </si>
  <si>
    <t>03033</t>
  </si>
  <si>
    <t>RETENIDA TERM POSTE</t>
  </si>
  <si>
    <t>16276</t>
  </si>
  <si>
    <t>Retiro  Instalaciones Electricas Fuera de Servicio</t>
  </si>
  <si>
    <t>11900</t>
  </si>
  <si>
    <t>Retiro 600 m línea aérea MT y retiro 10 postes 12m</t>
  </si>
  <si>
    <t>13863</t>
  </si>
  <si>
    <t>Retiro Apuntalamiento con cerh y camill existent**</t>
  </si>
  <si>
    <t>13228</t>
  </si>
  <si>
    <t>Retiro de Gancho H=17m **</t>
  </si>
  <si>
    <t>11393</t>
  </si>
  <si>
    <t>Retiro de tubería existente(cargue retiro esc.)**</t>
  </si>
  <si>
    <t>16662</t>
  </si>
  <si>
    <t>Retiro Peliculas seguridad Fachada y Limpie vidrio</t>
  </si>
  <si>
    <t>19254</t>
  </si>
  <si>
    <t>RETIRO SOBR TIERRA (Cargue con Vale) CDRC Cometas</t>
  </si>
  <si>
    <t>00037</t>
  </si>
  <si>
    <t>Retiro sobrantes de Tierra cargue manual  +transp</t>
  </si>
  <si>
    <t>13021</t>
  </si>
  <si>
    <t>RETIRO SOBRANTES TIERRA (CON MINCARGADOR Y VOLQ.)</t>
  </si>
  <si>
    <t>10949</t>
  </si>
  <si>
    <t>Retiro tuberia existente***</t>
  </si>
  <si>
    <t>11089</t>
  </si>
  <si>
    <t>Retiro tuberia Galvanizada existente***</t>
  </si>
  <si>
    <t>13296</t>
  </si>
  <si>
    <t>Retiro,limpieza, reinstalac. rejilla titan Carcamo</t>
  </si>
  <si>
    <t>17420</t>
  </si>
  <si>
    <t>Reubicación de Arbol &lt; a 10mts de Altura(CDRC-Tuna</t>
  </si>
  <si>
    <t>00507</t>
  </si>
  <si>
    <t>REVENTILACION 3" PVC</t>
  </si>
  <si>
    <t>14434</t>
  </si>
  <si>
    <t>Revestim asfalto Espejo agua  (Sum+Inst)*</t>
  </si>
  <si>
    <t>12189</t>
  </si>
  <si>
    <t>Revestim.e=0.10mPara gaviones2500psi+Malla Electro</t>
  </si>
  <si>
    <t>14767</t>
  </si>
  <si>
    <t>Revestimien muros front y later.Mez 1:1cancha+anda</t>
  </si>
  <si>
    <t>15469</t>
  </si>
  <si>
    <t>Revestimient Skate"J" 3000psi+Malla5.5mm@15 e=10cm</t>
  </si>
  <si>
    <t>11812</t>
  </si>
  <si>
    <t>Revestimient Skate"J" 3000psi+Malla5.5mm@15 e=5cm</t>
  </si>
  <si>
    <t>15911</t>
  </si>
  <si>
    <t>Revestimient Skate"J" 3000psi+Malla6.5mm@15 e=10cm</t>
  </si>
  <si>
    <t>16243</t>
  </si>
  <si>
    <t>Revestimient Skate"J" MR-36+Malla5.5mm@15 e=15cm</t>
  </si>
  <si>
    <t>14555</t>
  </si>
  <si>
    <t>Revestimiento muros frontales y later. cancha Squa</t>
  </si>
  <si>
    <t>17265</t>
  </si>
  <si>
    <t>REVESTIMIENTO VINILICO PARA SUPERFICIES DE ALTA RE</t>
  </si>
  <si>
    <t>010581</t>
  </si>
  <si>
    <t>Revision, Inspeccion e instalación de Control de iluminación a cabina central - Estadio El Campin</t>
  </si>
  <si>
    <t>13743</t>
  </si>
  <si>
    <t>Riego de liga (CRR-1)Inc. Sum+inst+transp</t>
  </si>
  <si>
    <t>010570</t>
  </si>
  <si>
    <t>Riego de mantenimiento empradización</t>
  </si>
  <si>
    <t>10050</t>
  </si>
  <si>
    <t>RiegoSubterran para arbolesd=3''h=1.5barrenManua**</t>
  </si>
  <si>
    <t>13291</t>
  </si>
  <si>
    <t>Rinconera/Esquinera Prefabricada (Sum+ instalac)</t>
  </si>
  <si>
    <t>14470</t>
  </si>
  <si>
    <t>Ring para Boxeo Col Gim Sur - Suministro e Instala</t>
  </si>
  <si>
    <t>18266</t>
  </si>
  <si>
    <t>Roble Australiano/Grevillea Robusta</t>
  </si>
  <si>
    <t>12212</t>
  </si>
  <si>
    <t>Roceria y desmalezado de lote**</t>
  </si>
  <si>
    <t>17253</t>
  </si>
  <si>
    <t>ROCIADOR  TIPO PENDENT K=11,2  - QR CROMADO</t>
  </si>
  <si>
    <t>17255</t>
  </si>
  <si>
    <t>ROCIADOR  TIPO UPRIGHT K=11,2  - QR CROMADO</t>
  </si>
  <si>
    <t>14959</t>
  </si>
  <si>
    <t>ROCIADOR AUTOMÁT.CLASIFIC. DETEMPERAT.CROMAD.5,6K</t>
  </si>
  <si>
    <t>18642</t>
  </si>
  <si>
    <t>ROCIADOR ESFR K=14 (PISCINAS)</t>
  </si>
  <si>
    <t>18858</t>
  </si>
  <si>
    <t>ROCIADOR ESFR K=22.5</t>
  </si>
  <si>
    <t>16356</t>
  </si>
  <si>
    <t>ROCIADOR TIPO PENDENT QR K=5,6 Stock emergencia</t>
  </si>
  <si>
    <t>16354</t>
  </si>
  <si>
    <t>ROCIADOR TIPO PENDENTQR K=5,6 RESP RAPIDA Cromado</t>
  </si>
  <si>
    <t>16355</t>
  </si>
  <si>
    <t>ROCIADOR TIPO UP RIGHT QR K=5,6 RESP RAPIDA Cromad</t>
  </si>
  <si>
    <t>16357</t>
  </si>
  <si>
    <t>ROCIADOR TIPO UP RIGHT QR K=5,6 Stok emergencia</t>
  </si>
  <si>
    <t>12416</t>
  </si>
  <si>
    <t>Rodadero Corto acero(Suministro) -STPM**</t>
  </si>
  <si>
    <t>14621</t>
  </si>
  <si>
    <t>RODADERO CORTO EN ACERO (SUM + INST)</t>
  </si>
  <si>
    <t>14789</t>
  </si>
  <si>
    <t>RODADERO CORTO EN ACERO(DESM+SUM+INST)</t>
  </si>
  <si>
    <t>10503</t>
  </si>
  <si>
    <t>Rodadero largo acero(Instalación) **</t>
  </si>
  <si>
    <t>14207</t>
  </si>
  <si>
    <t>Rodadero Largo acero(Suministro) -STPM**</t>
  </si>
  <si>
    <t>12963</t>
  </si>
  <si>
    <t>Rodadero largo en acero (desm.) STPM **</t>
  </si>
  <si>
    <t>14649</t>
  </si>
  <si>
    <t>14818</t>
  </si>
  <si>
    <t>RODADERO LARGO EN ACERO(DESM+SUM+INST)</t>
  </si>
  <si>
    <t>20766</t>
  </si>
  <si>
    <t>Rodadura asfaltica 1350 e=0.05 compactado  ** (SUM+INST)</t>
  </si>
  <si>
    <t>11698</t>
  </si>
  <si>
    <t>Rodadura asfaltica IDRD e=0.04 compactado  **</t>
  </si>
  <si>
    <t>11157</t>
  </si>
  <si>
    <t>Rodadura asfaltica IDRD e=0.05 compactado  **</t>
  </si>
  <si>
    <t>20765</t>
  </si>
  <si>
    <t>Rodadura asfaltica mdc-12 e=0.08 compactado  ** (sum+inst)</t>
  </si>
  <si>
    <t>20764</t>
  </si>
  <si>
    <t>Rodadura asfaltica mdc-19 e=0.08 compactado  ** (sum+inst)</t>
  </si>
  <si>
    <t>13886</t>
  </si>
  <si>
    <t>Rodadura asfaltica MDC-2 compactado **</t>
  </si>
  <si>
    <t>12323</t>
  </si>
  <si>
    <t>Rodadura asfaltica MDC-2 e=5cm compactado **</t>
  </si>
  <si>
    <t>12085</t>
  </si>
  <si>
    <t>Rodadura asfaltica R-1350 e=0.03 compactado  **</t>
  </si>
  <si>
    <t>12814</t>
  </si>
  <si>
    <t>Rodadura asfaltica R-IDRD e=0.05 granul especial**</t>
  </si>
  <si>
    <t>16634</t>
  </si>
  <si>
    <t>Rodaduraasfaltica IDRD e=0.05compac+finisherPistaA</t>
  </si>
  <si>
    <t>18327</t>
  </si>
  <si>
    <t>Romero Rosmarinus Officinalis  Sobre Cubierta verd</t>
  </si>
  <si>
    <t>18271</t>
  </si>
  <si>
    <t>Romero Rosmarinus Officinalis  Taludes Exteriores</t>
  </si>
  <si>
    <t>13205</t>
  </si>
  <si>
    <t>Roseta **</t>
  </si>
  <si>
    <t>13402</t>
  </si>
  <si>
    <t>Roseta + Bombillo Ahorrador **</t>
  </si>
  <si>
    <t>12449</t>
  </si>
  <si>
    <t>Rotovator o motocultivador + ayudante **</t>
  </si>
  <si>
    <t>18444</t>
  </si>
  <si>
    <t>RPODB DX WH G2 - BOTONERA  DE PARED</t>
  </si>
  <si>
    <t>18442</t>
  </si>
  <si>
    <t>RPP20 DS 24V G2  - POWER PACK</t>
  </si>
  <si>
    <t>14726</t>
  </si>
  <si>
    <t>RUEDA GIRATORIA CARRUSEL   (SUM + INST)</t>
  </si>
  <si>
    <t>12945</t>
  </si>
  <si>
    <t>Rueda Giratoria Carrusel- (Desmonte) STPM**</t>
  </si>
  <si>
    <t>12946</t>
  </si>
  <si>
    <t>Rueda Giratoria Carrusel (Instalación )"***</t>
  </si>
  <si>
    <t>14228</t>
  </si>
  <si>
    <t>Rueda Giratoria Carrusel Sencilla (Suminist+Inst)</t>
  </si>
  <si>
    <t>14883</t>
  </si>
  <si>
    <t>RUEDA GIRATORIA CARRUSEL(DESM+SUM+INST)</t>
  </si>
  <si>
    <t>00192</t>
  </si>
  <si>
    <t>RUSTICO MUROS 1:5</t>
  </si>
  <si>
    <t>15097</t>
  </si>
  <si>
    <t>RUSTICO MUROS 1:5  con malla de gallinero</t>
  </si>
  <si>
    <t>00193</t>
  </si>
  <si>
    <t>RUSTICO PLACAS 1:4</t>
  </si>
  <si>
    <t>00194</t>
  </si>
  <si>
    <t>RUSTICO PLACAS 1:5</t>
  </si>
  <si>
    <t>15832</t>
  </si>
  <si>
    <t>Ruta de vida Barra Flexion Pecho Esta.06 (Sum+Ins)</t>
  </si>
  <si>
    <t>16040</t>
  </si>
  <si>
    <t>Ruta de vida Barra Salto Esta.04(Sum+Inst)</t>
  </si>
  <si>
    <t>15830</t>
  </si>
  <si>
    <t>Ruta de vida Estira Muslos Gemelos Esta.02(Sim+Ins</t>
  </si>
  <si>
    <t>15833</t>
  </si>
  <si>
    <t>Ruta de vida Poste Abdomen Gluteos Esta12 (Sum+In)</t>
  </si>
  <si>
    <t>15835</t>
  </si>
  <si>
    <t>Ruta de vida Tubos para Brinco Esta08 (Sum+In)</t>
  </si>
  <si>
    <t>10784</t>
  </si>
  <si>
    <t>Ruta vida asf e=0.05R-1350 4.3-A blando geoPAV**</t>
  </si>
  <si>
    <t>11329</t>
  </si>
  <si>
    <t>Ruta vida asf e=0.05R-1350geot.(Fontanar)**</t>
  </si>
  <si>
    <t>10382</t>
  </si>
  <si>
    <t>Ruta vida asfalto e=0.05R-1350 5.4-A blando LAFAYE</t>
  </si>
  <si>
    <t>16937</t>
  </si>
  <si>
    <t>S.S. PARA LAVAMANOS PVC-S  2"</t>
  </si>
  <si>
    <t>16948</t>
  </si>
  <si>
    <t>S.S. PARA LAVAPLATOS PVC-S 2"</t>
  </si>
  <si>
    <t>16960</t>
  </si>
  <si>
    <t>S.S. PARA PUNTO PVC-S 3"</t>
  </si>
  <si>
    <t>16954</t>
  </si>
  <si>
    <t>S.S. PARA SANITARIO PVC-S 4"</t>
  </si>
  <si>
    <t>18770</t>
  </si>
  <si>
    <t>S.S. SIFON DE PISO PP DESAGUES 4"</t>
  </si>
  <si>
    <t>16950</t>
  </si>
  <si>
    <t>S.S. SIFON DE PISO PVC-S 2"</t>
  </si>
  <si>
    <t>16951</t>
  </si>
  <si>
    <t>S.S. SIFON DE PISO PVC-S 3"</t>
  </si>
  <si>
    <t>16958</t>
  </si>
  <si>
    <t>S.S. SIFON DE PISO PVC-S 4"</t>
  </si>
  <si>
    <t>18843</t>
  </si>
  <si>
    <t>S/In Grupo Electrog de 800 KVA/60Hz/1800rpm/220V</t>
  </si>
  <si>
    <t>18853</t>
  </si>
  <si>
    <t>S/In Transfer automática (2000 Amp, 762 KVA,609KW</t>
  </si>
  <si>
    <t>18852</t>
  </si>
  <si>
    <t>S/In Transfer automática (315 Amp. 120 KVA,96KW</t>
  </si>
  <si>
    <t>18839</t>
  </si>
  <si>
    <t>S/Ins celda protecc seccionador operac B/Car SF6</t>
  </si>
  <si>
    <t>18822</t>
  </si>
  <si>
    <t>S/Ins CeldaProtec Transformador seco</t>
  </si>
  <si>
    <t>18833</t>
  </si>
  <si>
    <t>S/Inst.Celda de medida en SM6-GBC B</t>
  </si>
  <si>
    <t>18827</t>
  </si>
  <si>
    <t>S/Inst.celda ent y/o salid con secc oper baj carga</t>
  </si>
  <si>
    <t>11170</t>
  </si>
  <si>
    <t>Sacos de arena( reductor de energia) **</t>
  </si>
  <si>
    <t>00661</t>
  </si>
  <si>
    <t>SAFE ALCOBA 141 CLASIC ALUM. SATINADA</t>
  </si>
  <si>
    <t>00662</t>
  </si>
  <si>
    <t>SAFE BA¥O 152 CLASIC ALUMINIO SATINADO</t>
  </si>
  <si>
    <t>00663</t>
  </si>
  <si>
    <t>SAFE CLOSET 145 ALUMINIO SATINADO</t>
  </si>
  <si>
    <t>00665</t>
  </si>
  <si>
    <t>SAFE ENTRADA   142A ALUMINIO SATINADO</t>
  </si>
  <si>
    <t>00667</t>
  </si>
  <si>
    <t>SAFE SOBREPONER ALUMINIO SATINADO</t>
  </si>
  <si>
    <t>00668</t>
  </si>
  <si>
    <t>SAFE TERRAZA 149 CLASICA ALUMINIO SATINADO</t>
  </si>
  <si>
    <t>10125</t>
  </si>
  <si>
    <t>Salado superficiall de concreto   **</t>
  </si>
  <si>
    <t>11731</t>
  </si>
  <si>
    <t>SALID.ALUMB.LAMPARA2#10+1#12PVC1"L=18M (Fonta</t>
  </si>
  <si>
    <t>11732</t>
  </si>
  <si>
    <t>SALID.ALUMB.PISCINA3#6+1#8+1#12EMT11/2"15M (Font</t>
  </si>
  <si>
    <t>11733</t>
  </si>
  <si>
    <t>SALID.ALUMB.PIST.BOXEO2#12+1#12EMT3/4"(Fontanar)**</t>
  </si>
  <si>
    <t>11734</t>
  </si>
  <si>
    <t>SALID.ALUMB.SUBMAR.PISC.3#10+1#12+1#12(Fontanar)**</t>
  </si>
  <si>
    <t>11729</t>
  </si>
  <si>
    <t>SALID.LAMPARA PISO3#8+1#10+1#12Cu-PVC1" (Fonta</t>
  </si>
  <si>
    <t>11730</t>
  </si>
  <si>
    <t>SALID.REFLECTOR3#6+1#8+1#12Cu-PVC1/2" (Fonta</t>
  </si>
  <si>
    <t>11739</t>
  </si>
  <si>
    <t>SALID.TOMA NORMAL2#12+1#12Cu-EMT1/2"</t>
  </si>
  <si>
    <t>00886</t>
  </si>
  <si>
    <t>SALIDA  BOMBA TRIFASICA PVC</t>
  </si>
  <si>
    <t>15429</t>
  </si>
  <si>
    <t>SALIDA  ELECTRICA PARA FAROL JARDIN</t>
  </si>
  <si>
    <t>010465</t>
  </si>
  <si>
    <t>SALIDA  PARA INTERRUPTOR SENCILLO TUBO PVC-3/4"+ CABLE HFFRLS (CEFE COMETAS)Sum+inst</t>
  </si>
  <si>
    <t>00887</t>
  </si>
  <si>
    <t>SALIDA  VENTILADOR PVC</t>
  </si>
  <si>
    <t>09001</t>
  </si>
  <si>
    <t>SALIDA 2#10 + 1#12 - 3/4" EMT Fontanar**</t>
  </si>
  <si>
    <t>11934</t>
  </si>
  <si>
    <t>11951</t>
  </si>
  <si>
    <t>19008</t>
  </si>
  <si>
    <t>SALIDA AVISO LUMINOSO SAL EMERGEN CEFE COMETAS</t>
  </si>
  <si>
    <t>11525</t>
  </si>
  <si>
    <t>SALIDA BALA HALOGENA**</t>
  </si>
  <si>
    <t>00541</t>
  </si>
  <si>
    <t>SALIDA BIFASICA C.N.</t>
  </si>
  <si>
    <t>14504</t>
  </si>
  <si>
    <t>SALIDA BIFASICA PARA BOMBAS (GIMN-DEL SUR)</t>
  </si>
  <si>
    <t>14505</t>
  </si>
  <si>
    <t>SALIDA BIFASICA PARA ILUMINACIÓN (GIMN-SUR)</t>
  </si>
  <si>
    <t>00542</t>
  </si>
  <si>
    <t>SALIDA BIFASICA PVC.</t>
  </si>
  <si>
    <t>17422</t>
  </si>
  <si>
    <t>SALIDA CIRCUITO EXCL TOMACORRIENTE  SECA MANOS</t>
  </si>
  <si>
    <t>00811</t>
  </si>
  <si>
    <t>SALIDA CITOFONO PVC</t>
  </si>
  <si>
    <t>18823</t>
  </si>
  <si>
    <t>SALIDA CON LUMINARIA BLOCO LED DE SCHREDER INDIREC</t>
  </si>
  <si>
    <t>18811</t>
  </si>
  <si>
    <t>SALIDA CON LUMINARIA SYLVANIA LED EMERG R3 2X1 W</t>
  </si>
  <si>
    <t>18818</t>
  </si>
  <si>
    <t>SALIDA CON LUMINARIA SYLVANIA LED HIGH BAY 200 W</t>
  </si>
  <si>
    <t>18820</t>
  </si>
  <si>
    <t>SALIDA CON LUMINARIA SYLVANIA LED HIGH BAY 400 W</t>
  </si>
  <si>
    <t>18816</t>
  </si>
  <si>
    <t>SALIDA CON LUMINARIA SYLVANIA LED REFL SYLVEO 300</t>
  </si>
  <si>
    <t>18800</t>
  </si>
  <si>
    <t>SALIDA CON LUMINARIA SYLVANIA PANEL LED LINEAL ECO</t>
  </si>
  <si>
    <t>18796</t>
  </si>
  <si>
    <t>SALIDA CON LUMINARIA SYLVANIA PANEL LED RD 24 W</t>
  </si>
  <si>
    <t>18798</t>
  </si>
  <si>
    <t>SALIDA CON LUMINARIA SYLVANIA PANEL LED SQ 45</t>
  </si>
  <si>
    <t>00478</t>
  </si>
  <si>
    <t>SALIDA DE VOZ Y DATOS</t>
  </si>
  <si>
    <t>11292</t>
  </si>
  <si>
    <t>SALIDA DE VOZ Y DATOS (DOBLE)</t>
  </si>
  <si>
    <t>14443</t>
  </si>
  <si>
    <t>SALIDA DOBLE RJ-45(TUB+ACC+JACK+CAJA+MARQUILL+FACE</t>
  </si>
  <si>
    <t>11728</t>
  </si>
  <si>
    <t>SALIDA EL.CARCAMO 2x10+1x12 AWGTub.3/4" EMT(Fontan</t>
  </si>
  <si>
    <t>11727</t>
  </si>
  <si>
    <t>SALIDA ELECT. 2x12+1x12 AWGTub.1/2" EMT(Fontanar)</t>
  </si>
  <si>
    <t>18825</t>
  </si>
  <si>
    <t>SALIDA ELÉCTRICA 1 NO. 10 FASES 1 NO. 10 NEUTRO 1</t>
  </si>
  <si>
    <t>15632</t>
  </si>
  <si>
    <t>Salida en tubería EMT 3/4" para sensor de detección de incendios</t>
  </si>
  <si>
    <t>00882</t>
  </si>
  <si>
    <t>SALIDA FOTOCELDA PVC</t>
  </si>
  <si>
    <t>12214</t>
  </si>
  <si>
    <t>Salida HDMI para proyectores CDRC Cometas</t>
  </si>
  <si>
    <t>16524</t>
  </si>
  <si>
    <t>SALIDA ILUMINACIÓN+TUBO EMT+CableHFFR+CAJA</t>
  </si>
  <si>
    <t>19016</t>
  </si>
  <si>
    <t>SALIDA INTERRUPTOR CONMUTABLE DOBLE CEFE COMETAS</t>
  </si>
  <si>
    <t>16786</t>
  </si>
  <si>
    <t>Salida Interruptor Sencillo tubo PVC(Inc Interr.sencillo luz piloto+Cable+Caja)Cefe Cometas-Sum+inst</t>
  </si>
  <si>
    <t>13783</t>
  </si>
  <si>
    <t>SALIDA LAMP1000WTUBR EMT 1" 2 CABL No.8   altura</t>
  </si>
  <si>
    <t>11716</t>
  </si>
  <si>
    <t>SALIDA LAMPARA 1X100**</t>
  </si>
  <si>
    <t>14906</t>
  </si>
  <si>
    <t>SALIDA LAMPARA FLUORES+TUBO CONDUIT+ALAMB+CAJA EMT</t>
  </si>
  <si>
    <t>11225</t>
  </si>
  <si>
    <t>SALIDA LAMPARA FLUORESCENTE 2X32**  EMT</t>
  </si>
  <si>
    <t>12771</t>
  </si>
  <si>
    <t>SALIDA LUMINARIA  EMT3/4"+Alambre12AWG**</t>
  </si>
  <si>
    <t>11224</t>
  </si>
  <si>
    <t>SALIDA LUMINARIA FLUORESCENTE 60X60**</t>
  </si>
  <si>
    <t>18847</t>
  </si>
  <si>
    <t>SALIDA LUMINARIA LED MODULLOM 2 SCH REDER</t>
  </si>
  <si>
    <t>11539</t>
  </si>
  <si>
    <t>SALIDA LUMINARIA PISO 250 W  SODIO**</t>
  </si>
  <si>
    <t>17079</t>
  </si>
  <si>
    <t>Salida luminaria piso 3N12 (PVC 3/4")</t>
  </si>
  <si>
    <t>11538</t>
  </si>
  <si>
    <t>SALIDA LUMINARIA PISO 70 W METAL HALIDE**</t>
  </si>
  <si>
    <t>17067</t>
  </si>
  <si>
    <t>Salida luminaria techo 3N12 (EMT 3/4")</t>
  </si>
  <si>
    <t>16817</t>
  </si>
  <si>
    <t>Salida LuminariaPiso(CR-Tunal)Tub+Cab+Caja+Acc.</t>
  </si>
  <si>
    <t>16780</t>
  </si>
  <si>
    <t>SALIDA LUMINARIAS  EMT3/4"+CableN°12 ; 4/0 y 3x18</t>
  </si>
  <si>
    <t>16814</t>
  </si>
  <si>
    <t>Salida LuminariaTecho(CR-Tunal)Tub+Cab+Caja+Acc</t>
  </si>
  <si>
    <t>11738</t>
  </si>
  <si>
    <t>SALIDA MONOF.CARCAMOTUB.1/2"EMT-IP4TOM+CLAV.(Font</t>
  </si>
  <si>
    <t>00543</t>
  </si>
  <si>
    <t>SALIDA MONOFASICA  ROSETA</t>
  </si>
  <si>
    <t>13135</t>
  </si>
  <si>
    <t>SALIDA MONOFASICA 5.25m para ilumin. PVC **</t>
  </si>
  <si>
    <t>13132</t>
  </si>
  <si>
    <t>SALIDA MONOFASICA 5m PVC **</t>
  </si>
  <si>
    <t>00544</t>
  </si>
  <si>
    <t>SALIDA MONOFASICA CONMUT.CN</t>
  </si>
  <si>
    <t>00545</t>
  </si>
  <si>
    <t>SALIDA MONOFASICA CONMUT.PVC</t>
  </si>
  <si>
    <t>00546</t>
  </si>
  <si>
    <t>SALIDA MONOFASICA PVC</t>
  </si>
  <si>
    <t>14911</t>
  </si>
  <si>
    <t>SALIDA PARA APLIQUE+TUBO CONDUIT+ALAMB+CAJA EMT</t>
  </si>
  <si>
    <t>17394</t>
  </si>
  <si>
    <t>SALIDA PARA AVISO EN LOCALES   EMT 3/4"</t>
  </si>
  <si>
    <t>00547</t>
  </si>
  <si>
    <t>SALIDA PARA BOTON TIMBRE CN</t>
  </si>
  <si>
    <t>00548</t>
  </si>
  <si>
    <t>SALIDA PARA BOTON TIMBRE PVC</t>
  </si>
  <si>
    <t>13410</t>
  </si>
  <si>
    <t>SALIDA PARA CELDA ELECT.(TUBO 1/2"COND.+CAJA 5.800</t>
  </si>
  <si>
    <t>14938</t>
  </si>
  <si>
    <t>SALIDA PARA FLOTADOR(Cable+Tubo+union+Boquill+Caja</t>
  </si>
  <si>
    <t>14241</t>
  </si>
  <si>
    <t>SALIDA PARA ILUMINACION+caja+cable</t>
  </si>
  <si>
    <t>16787</t>
  </si>
  <si>
    <t>Salida Para Interruptor Doble Tubo EMT(IncIuye interruptor)</t>
  </si>
  <si>
    <t>17447</t>
  </si>
  <si>
    <t>SALIDA PARA INTERRUPTOR DOBLE, EN TUBERIA EMT</t>
  </si>
  <si>
    <t>17426</t>
  </si>
  <si>
    <t>SALIDA PARA INTERRUPTOR SENCILLO, EN TUBERIA EMT</t>
  </si>
  <si>
    <t>17449</t>
  </si>
  <si>
    <t>SALIDA PARA INTERRUPTOR TRIPLE, EN TUBERIA EMT</t>
  </si>
  <si>
    <t>14913</t>
  </si>
  <si>
    <t>SALIDA PARA LAMPARA EMERGENCIA+TUBO EMT+CABE+CAJA (Suministro e instalación)Cefe Cometas</t>
  </si>
  <si>
    <t>14912</t>
  </si>
  <si>
    <t>SALIDA PARA LAMPARA MH+TUBO CONDUIT+ALAMB+CAJA</t>
  </si>
  <si>
    <t>17376</t>
  </si>
  <si>
    <t>SALIDA PARA LUMINARIA  EMT3/4" INCL MATERIAL</t>
  </si>
  <si>
    <t>16818</t>
  </si>
  <si>
    <t>Salida para Luminaria Iluminación interior-Tub EMT 3/4"+cable HFFRLS+Accesorios.Cefe Cometas(Sum+ins</t>
  </si>
  <si>
    <t>010483</t>
  </si>
  <si>
    <t>17372</t>
  </si>
  <si>
    <t>SALIDA PARA LUMINARIAS</t>
  </si>
  <si>
    <t>17389</t>
  </si>
  <si>
    <t>SALIDA PARA LUMINARIAS A 220V PISCINAS, CANCHA</t>
  </si>
  <si>
    <t>17387</t>
  </si>
  <si>
    <t>SALIDA PARA LUMINARIAS EMERGENCIA 3/4"</t>
  </si>
  <si>
    <t>17391</t>
  </si>
  <si>
    <t>SALIDA PARA LUMINARIAS EXTERIORES</t>
  </si>
  <si>
    <t>14932</t>
  </si>
  <si>
    <t>SALIDA PARA PULSADOR+TUBO CONDUIT+CABLE+CAJAS+ACC</t>
  </si>
  <si>
    <t>14909</t>
  </si>
  <si>
    <t>SALIDA PARA ROSETA+TUBO CONDUIT+ALAMB+CAJA EMT</t>
  </si>
  <si>
    <t>14916</t>
  </si>
  <si>
    <t>SALIDA PARA SECADOR+TUBO CONDUIT+ALAMB+CAJA+TOMA</t>
  </si>
  <si>
    <t>17453</t>
  </si>
  <si>
    <t>SALIDA PARA SENSOR DE MOVIMIENTO 360°,  Tub. emt</t>
  </si>
  <si>
    <t>15022</t>
  </si>
  <si>
    <t>SALIDA PARA TELEFONO  TUBERIA EMT</t>
  </si>
  <si>
    <t>14927</t>
  </si>
  <si>
    <t>SALIDA PARA TOMA BIFASICA+TUBO CONDUIT+ALAMB+CAJA</t>
  </si>
  <si>
    <t>14915</t>
  </si>
  <si>
    <t>SALIDA PARA TOMA GFCI+TUBO EMT+7m-CEFE COMETAS (Sum+Inst)</t>
  </si>
  <si>
    <t>14917</t>
  </si>
  <si>
    <t>SALIDA PARA TOMA MONOFAS.DOBLE(RED NORMAL)+TUBO+AL</t>
  </si>
  <si>
    <t>14918</t>
  </si>
  <si>
    <t>SALIDA PARA TOMA MONOFAS.DOBLE(RED REGULAD)+canale</t>
  </si>
  <si>
    <t>14500</t>
  </si>
  <si>
    <t>SALIDA PARA TOMA MONOFASICA (GFCI)CABLE+TUBO+CAJA</t>
  </si>
  <si>
    <t>SALIDA PARA TOMA MONOFASICA+TUBO EMT+ALAMB+CABLE HFFRLS+CAJA</t>
  </si>
  <si>
    <t>010468</t>
  </si>
  <si>
    <t>SALIDA PARA TOMA MONOFASICA+TUBO EMT+CABLE HFFRLS-10m-CEFE COMETAS (Suministro+instalación)</t>
  </si>
  <si>
    <t>15320</t>
  </si>
  <si>
    <t>SALIDA PARA TOMA POLO T+TUBO COND+ALAMB+CAJA+TOMA</t>
  </si>
  <si>
    <t>14931</t>
  </si>
  <si>
    <t>SALIDA PARA TOMA TRIFASICA+ CABLE HFFRLS+TUBO EMT+ALAMB+CAJA+TOMA(Sum+Inst)</t>
  </si>
  <si>
    <t>17660</t>
  </si>
  <si>
    <t>SALIDA PARA VOZ Y DATOS EN TUBERIA EMT DE 3/4"</t>
  </si>
  <si>
    <t>15185</t>
  </si>
  <si>
    <t>SALIDA PULSADOR REMOT TELERRUP+TUBO CONDUIT+CABLE+</t>
  </si>
  <si>
    <t>00885</t>
  </si>
  <si>
    <t>SALIDA PUNTO ALARMA PVC</t>
  </si>
  <si>
    <t>11522</t>
  </si>
  <si>
    <t>SALIDA PUNTO ELECTRICO RECEP**</t>
  </si>
  <si>
    <t>14442</t>
  </si>
  <si>
    <t>SALIDA RJ-45(TUB+ACC+JACK+CAJA+MARQUILL+BLANK)</t>
  </si>
  <si>
    <t>16523</t>
  </si>
  <si>
    <t>SALIDA Secador maTOMA DOBLE P T PVC 3/4" cableHFFR</t>
  </si>
  <si>
    <t>17082</t>
  </si>
  <si>
    <t>Salida sensor 3N12 (EMT 3/4")</t>
  </si>
  <si>
    <t>00884</t>
  </si>
  <si>
    <t>SALIDA SONIDO PVC</t>
  </si>
  <si>
    <t>00549</t>
  </si>
  <si>
    <t>SALIDA TELEFONO  PVC</t>
  </si>
  <si>
    <t>16521</t>
  </si>
  <si>
    <t>SALIDA TOMA DOB. POLO TIER GFCI PVC 3/4" cableHFFR</t>
  </si>
  <si>
    <t>16522</t>
  </si>
  <si>
    <t>SALIDA TOMA DOB. POLO TIER Intemp PVC 3/4"cablHFFR</t>
  </si>
  <si>
    <t>12225</t>
  </si>
  <si>
    <t>SALIDA TOMA DOBLE CON POLO A TIERRA GFCI</t>
  </si>
  <si>
    <t>11601</t>
  </si>
  <si>
    <t>SALIDA TOMA DOBLE POLO A TIERRA - PVC</t>
  </si>
  <si>
    <t>16520</t>
  </si>
  <si>
    <t>SALIDA TOMA DOBLE POLO TIERRA - PVC 3/4" cableHFFR</t>
  </si>
  <si>
    <t>19368</t>
  </si>
  <si>
    <t>SALIDA TOMA GFCI+TUBO EMT+Cable HFFRLS+CAJA+TOMA</t>
  </si>
  <si>
    <t>16201</t>
  </si>
  <si>
    <t>SALIDA TOMA MONOFAS.DOBLE(RED NORMAL)+TUBO+CANALET</t>
  </si>
  <si>
    <t>11736</t>
  </si>
  <si>
    <t>SALIDA TOMA NORMAL.2x12+1x12CuTub.1/2" EMT(Fontana</t>
  </si>
  <si>
    <t>19361</t>
  </si>
  <si>
    <t>SALIDA TOMACORR+TUBO EMT+CableHFFR+CAJA</t>
  </si>
  <si>
    <t>19363</t>
  </si>
  <si>
    <t>SALIDA TOMACORRIE BIFASICA +TUBO EMT+CableHFFR+CAJ</t>
  </si>
  <si>
    <t>19362</t>
  </si>
  <si>
    <t>SALIDA TOMACORRIE REGULADA+TUBO EMT+CableHFFR+CAJA</t>
  </si>
  <si>
    <t>19364</t>
  </si>
  <si>
    <t>SALIDA TOMACORRIE TRIFASICA +TUBO EMT+CableHFFR+CA</t>
  </si>
  <si>
    <t>12270</t>
  </si>
  <si>
    <t>SALIDA TOMACORRIENTE  REGULADA DOBLE**</t>
  </si>
  <si>
    <t>010467</t>
  </si>
  <si>
    <t>SALIDA TOMACORRIENTE  REGULADA MONOFASICA 120 V-TUB EMT+5m-CEFE COMETAS(Sum+inst)</t>
  </si>
  <si>
    <t>11293</t>
  </si>
  <si>
    <t>SALIDA TOMACORRIENTE  REGULADA**</t>
  </si>
  <si>
    <t>17424</t>
  </si>
  <si>
    <t>SALIDA TOMACORRIENTE BIFASICA 220V  20 A PARA MAQ</t>
  </si>
  <si>
    <t>11717</t>
  </si>
  <si>
    <t>SALIDA TOMACORRIENTE DOBLE **</t>
  </si>
  <si>
    <t>17413</t>
  </si>
  <si>
    <t>SALIDA TOMACORRIENTE GFCI DOBLE P. A TIERRA EN MUR</t>
  </si>
  <si>
    <t>17402</t>
  </si>
  <si>
    <t>SALIDA TOMACORRIENTE MONOFAS.  DOBLE CON POLO A TI</t>
  </si>
  <si>
    <t>010466</t>
  </si>
  <si>
    <t>SALIDA TOMACORRIENTE NORMAL MONOFASICA 120V-TUBO EMT+CABLE HFFFRLS-CEFE COMETAS (Sum+Inst)</t>
  </si>
  <si>
    <t>12226</t>
  </si>
  <si>
    <t>SALIDA TOMACORRIENTE NORMAL+TUBO EMT 5m-CEFE COMETAS(Sum+Ins</t>
  </si>
  <si>
    <t>11206</t>
  </si>
  <si>
    <t>SALIDA TOMACORRIENTE PVC**</t>
  </si>
  <si>
    <t>11520</t>
  </si>
  <si>
    <t>SALIDA TOMACORRIENTE RECEP  REGULADA**</t>
  </si>
  <si>
    <t>11521</t>
  </si>
  <si>
    <t>SALIDA TOMACORRIENTE RECEP PVC**</t>
  </si>
  <si>
    <t>17419</t>
  </si>
  <si>
    <t>SALIDA TOMACORRIENTE REG COLOR NAR. P.aT. MURO 15A</t>
  </si>
  <si>
    <t>17416</t>
  </si>
  <si>
    <t>SALIDA TOMACORRIENTE REGULADA COLOR NARANJA POLO A</t>
  </si>
  <si>
    <t>17425</t>
  </si>
  <si>
    <t>SALIDA TOMACORRIENTE TRIFASICA A 220V  50 A</t>
  </si>
  <si>
    <t>12271</t>
  </si>
  <si>
    <t>SALIDA TOMACORRIENTEPOLO T.MONOF**</t>
  </si>
  <si>
    <t>11737</t>
  </si>
  <si>
    <t>SALIDA TRIFAS. CARCAMOTUB.1"EMT-IP67TOM+CLAV.(Font</t>
  </si>
  <si>
    <t>00550</t>
  </si>
  <si>
    <t>SALIDA TRIFASICA  C.N.</t>
  </si>
  <si>
    <t>00551</t>
  </si>
  <si>
    <t>SALIDA TRIFASICA PVC</t>
  </si>
  <si>
    <t>01010</t>
  </si>
  <si>
    <t>SALIDA TV CN</t>
  </si>
  <si>
    <t>01012</t>
  </si>
  <si>
    <t>SALIDA TV PVC+Cable coaxial</t>
  </si>
  <si>
    <t>00776</t>
  </si>
  <si>
    <t>SALIDA ZUMBADOR TIMBRE</t>
  </si>
  <si>
    <t>19367</t>
  </si>
  <si>
    <t>SalidaLuminaria Iluminac.Emergenc.(CR-CometasTub+A</t>
  </si>
  <si>
    <t>16819</t>
  </si>
  <si>
    <t>SalidaLuminaria Sensor(CR-Tunal) IncluyTub+Cab+Acc</t>
  </si>
  <si>
    <t>16789</t>
  </si>
  <si>
    <t>SalidaParaInterruptorConmutablSencTub PVC(Inc.Int)</t>
  </si>
  <si>
    <t>16788</t>
  </si>
  <si>
    <t>SalidaParaInterruptorTripleTubo EMT(IncInterrupt)</t>
  </si>
  <si>
    <t>16791</t>
  </si>
  <si>
    <t>SalidaParaSensor Movimiento-180°Tub EMT(Inc.Sensor</t>
  </si>
  <si>
    <t>16790</t>
  </si>
  <si>
    <t>SalidaParaSensor Movimiento360°Tub EMT(Inc.Sensor)</t>
  </si>
  <si>
    <t>16782</t>
  </si>
  <si>
    <t>SalidaTom Doble GFCIPoloTierra PVC 3/4"cablelLSZH</t>
  </si>
  <si>
    <t>16784</t>
  </si>
  <si>
    <t>SalidaTomaBifasica250V-20AparaDuplicadorTubopvc3/4</t>
  </si>
  <si>
    <t>16781</t>
  </si>
  <si>
    <t>SALIDATOMADOBLEPOLOTIERRAPVC 3/4"cablelLSZH</t>
  </si>
  <si>
    <t>16783</t>
  </si>
  <si>
    <t>SalidaTomaRegulada Naranja Polo tierra Muro</t>
  </si>
  <si>
    <t>16785</t>
  </si>
  <si>
    <t>SalidaTomaTrifasica250V-20AparaMotorPuertaAutomati</t>
  </si>
  <si>
    <t>15505</t>
  </si>
  <si>
    <t>SALTO GRADUABLE PARA GIMNASIO CANINO (SUM+INSTAL)</t>
  </si>
  <si>
    <t>18268</t>
  </si>
  <si>
    <t>Salvia Morada/Salvia leucantha Taludes Exteriores</t>
  </si>
  <si>
    <t>14397</t>
  </si>
  <si>
    <t>Sandblasting sobre vidrio con diseño (sum + inst)</t>
  </si>
  <si>
    <t>11431</t>
  </si>
  <si>
    <t>sangrado mecanico de juntas**</t>
  </si>
  <si>
    <t>00833</t>
  </si>
  <si>
    <t>SANITARIO ACUAPLUS  (SUM+INSTALACIÓN)</t>
  </si>
  <si>
    <t>12286</t>
  </si>
  <si>
    <t>Sanitario adriatico crna Inst. push Flux. **</t>
  </si>
  <si>
    <t>12285</t>
  </si>
  <si>
    <t>Sanitario adriatico crna Institucional Flux. **</t>
  </si>
  <si>
    <t>18633</t>
  </si>
  <si>
    <t>Sanitario Adriatico Entr Post Valv Push Empotrar</t>
  </si>
  <si>
    <t>10654</t>
  </si>
  <si>
    <t>Sanitario Adriatico+ Fluxómetro</t>
  </si>
  <si>
    <t>14002</t>
  </si>
  <si>
    <t>SANITARIO ADRIATICO+FLUXOMETRO+VALV.ANTIVAND.+TUB</t>
  </si>
  <si>
    <t>16505</t>
  </si>
  <si>
    <t>SANITARIO ADRIATICO+FLUXOMETRO+VALV.ANTIVANDDiscap</t>
  </si>
  <si>
    <t>13084</t>
  </si>
  <si>
    <t>Sanitario báltica crna Institucional Flux. **</t>
  </si>
  <si>
    <t>18629</t>
  </si>
  <si>
    <t>Sanitario Báltico Entrada Post. Valv. Push Empotra</t>
  </si>
  <si>
    <t>14003</t>
  </si>
  <si>
    <t>SANITARIO BALTICO+FLUXOMETRO+TUB 1"</t>
  </si>
  <si>
    <t>00514</t>
  </si>
  <si>
    <t>SANITARIO COMPLETO CON FLUXOMETRO</t>
  </si>
  <si>
    <t>00509</t>
  </si>
  <si>
    <t>SANITARIO CORONA ACUARIO 30038</t>
  </si>
  <si>
    <t>00392</t>
  </si>
  <si>
    <t>SANITARIO CORONA AVANTI BLANCO</t>
  </si>
  <si>
    <t>00511</t>
  </si>
  <si>
    <t>SANITARIO CORONA AVANTI COLOR</t>
  </si>
  <si>
    <t>00513</t>
  </si>
  <si>
    <t>SANITARIO CORONA STILO BCO.805</t>
  </si>
  <si>
    <t>00512</t>
  </si>
  <si>
    <t>SANITARIO CORONA VICTORIANA 2010</t>
  </si>
  <si>
    <t>11976</t>
  </si>
  <si>
    <t>SANITARIO FLUXOMETRO bajo consumo</t>
  </si>
  <si>
    <t>00410</t>
  </si>
  <si>
    <t>SANITARIO FLUXOMETRO HANDICAP</t>
  </si>
  <si>
    <t>18652</t>
  </si>
  <si>
    <t>SANITARIO INFANTIL KIDDY CORONA</t>
  </si>
  <si>
    <t>00424</t>
  </si>
  <si>
    <t>SANITARIO INFANTIL MANCESA</t>
  </si>
  <si>
    <t>10655</t>
  </si>
  <si>
    <t>Sanitario Institucional + Fluxómetro **</t>
  </si>
  <si>
    <t>13731</t>
  </si>
  <si>
    <t>SANITARIO INSTITUCIONAL DE FLUXOMETRO **</t>
  </si>
  <si>
    <t>13465</t>
  </si>
  <si>
    <t>Sanitario institucional de tanque ref. power one</t>
  </si>
  <si>
    <t>13220</t>
  </si>
  <si>
    <t>Sanitario Institucional(Valv.Antiv.+BotonAntiv+Acc</t>
  </si>
  <si>
    <t>16506</t>
  </si>
  <si>
    <t>SANITARIO KIDDY+FLUXOMETRO+VALV.ANTIVANDDiscap</t>
  </si>
  <si>
    <t>00510</t>
  </si>
  <si>
    <t>SANITARIO LAGUNA BLANC.CORONA</t>
  </si>
  <si>
    <t>00508</t>
  </si>
  <si>
    <t>SANITARIO MANCESA ARMONIA COLOR</t>
  </si>
  <si>
    <t>00515</t>
  </si>
  <si>
    <t>SANITARIO MARACAY CARABOBO</t>
  </si>
  <si>
    <t>11369</t>
  </si>
  <si>
    <t>SANITARIO PARA DISCAPAC. ALONGADO**</t>
  </si>
  <si>
    <t>00831</t>
  </si>
  <si>
    <t>SANITARIO PORTOBELLO BLANCO/PASTEL</t>
  </si>
  <si>
    <t>14029</t>
  </si>
  <si>
    <t>SANITARIO TAZA INSTITUCIONAL ELONGADO SIN ASIENTO DISCAPACITADOS</t>
  </si>
  <si>
    <t>14524</t>
  </si>
  <si>
    <t>SANITARIO TREVI - Acometida Posterior Sum+Inst</t>
  </si>
  <si>
    <t>15192</t>
  </si>
  <si>
    <t>SANITARIO TREVI - Acometida Posterior+ValvulaSum+I</t>
  </si>
  <si>
    <t>13414</t>
  </si>
  <si>
    <t>SANITARIO TREVI BLANCO 02855 **</t>
  </si>
  <si>
    <t>15045</t>
  </si>
  <si>
    <t>SANITARIO TREVI BLANCO 02855 + VALV. ANTIVANDALICA</t>
  </si>
  <si>
    <t>00832</t>
  </si>
  <si>
    <t>SANITARIO VICTORIA BLANCO/PASTEL</t>
  </si>
  <si>
    <t>13231</t>
  </si>
  <si>
    <t>SANITARIO Y LAVAMANOS DISCAPACITADOS(Valv+boton**</t>
  </si>
  <si>
    <t>00736</t>
  </si>
  <si>
    <t>SARDINEL 15x15 C:140 KG/C2</t>
  </si>
  <si>
    <t>00737</t>
  </si>
  <si>
    <t>SARDINEL 15x15 C:175 KG/C2</t>
  </si>
  <si>
    <t>00738</t>
  </si>
  <si>
    <t>SARDINEL 15x15 C:210 KG/C2</t>
  </si>
  <si>
    <t>00739</t>
  </si>
  <si>
    <t>SARDINEL 15x15 C:245 KG/C2</t>
  </si>
  <si>
    <t>10275</t>
  </si>
  <si>
    <t>Sardinel alto tipo muro  Concr. e=.17 reforzado  *</t>
  </si>
  <si>
    <t>10302</t>
  </si>
  <si>
    <t>16794</t>
  </si>
  <si>
    <t>Sardinel bajo prefabricado A-85 m+Mortero</t>
  </si>
  <si>
    <t>10401</t>
  </si>
  <si>
    <t>Sardinel bajo prefabricado A-85 m+Mortero+Concreto</t>
  </si>
  <si>
    <t>00808</t>
  </si>
  <si>
    <t>SARDINEL EN CONCRETO 0.15x0.40m (2.500 psi)</t>
  </si>
  <si>
    <t>11651</t>
  </si>
  <si>
    <t>Sardinel en sitio 0.15*0.40 m 3000 psi sin refuerz</t>
  </si>
  <si>
    <t>11644</t>
  </si>
  <si>
    <t>Sardinel en sitio 0.15*0.40 m 3000 psi sin relleno</t>
  </si>
  <si>
    <t>10944</t>
  </si>
  <si>
    <t>Sardinel en sitio 0.20*0.30 m 3000 psi sin relleno</t>
  </si>
  <si>
    <t>12809</t>
  </si>
  <si>
    <t>12063</t>
  </si>
  <si>
    <t>Sardinel en sitio 0.20*0.50 m 2500 psi</t>
  </si>
  <si>
    <t>12361</t>
  </si>
  <si>
    <t>Sardinel en sitio 0.20*0.50 m 3000 psi</t>
  </si>
  <si>
    <t>11136</t>
  </si>
  <si>
    <t>Sardinel en sitio 0.20*0.60 m 2500 psi</t>
  </si>
  <si>
    <t>15086</t>
  </si>
  <si>
    <t>Sardinel prefab. A-10  a=0.20 * h=0.50 Atraq+Geote</t>
  </si>
  <si>
    <t>11321</t>
  </si>
  <si>
    <t>Sardinel prefab. A-10 a=0.20h=0.50m</t>
  </si>
  <si>
    <t>12064</t>
  </si>
  <si>
    <t>10794</t>
  </si>
  <si>
    <t>Sardinel prefabricado  a=0.17 * h=0.40  **</t>
  </si>
  <si>
    <t>10797</t>
  </si>
  <si>
    <t>Sardinel prefabricado  a=0.20 * h=0.15  **</t>
  </si>
  <si>
    <t>10795</t>
  </si>
  <si>
    <t>Sardinel prefabricado a=0.17 *  h=0.45  **</t>
  </si>
  <si>
    <t>10796</t>
  </si>
  <si>
    <t>Sardinel prefabricado a=0.17 * h=0.55  **</t>
  </si>
  <si>
    <t>11039</t>
  </si>
  <si>
    <t>Sardinel prefabricado bajo rampa A-85 (20*35*80)**</t>
  </si>
  <si>
    <t>11040</t>
  </si>
  <si>
    <t>Sardinel prefabricado especRampaA-100  **</t>
  </si>
  <si>
    <t>15287</t>
  </si>
  <si>
    <t>10773</t>
  </si>
  <si>
    <t>SardinelZarpa 0.15*0.5*0.80 m 2500 psi **</t>
  </si>
  <si>
    <t>10296</t>
  </si>
  <si>
    <t>SardinelZarpa e=0.15;a=0.5h=0.40 m- 2500 psiObra *</t>
  </si>
  <si>
    <t>16081</t>
  </si>
  <si>
    <t>SardinelZarpa(a=0.8h=0.6;e=0.20m)2.500psiSinReceb</t>
  </si>
  <si>
    <t>18339</t>
  </si>
  <si>
    <t>Sarro/Cyathea caracasana</t>
  </si>
  <si>
    <t>18366</t>
  </si>
  <si>
    <t>Sarro/Palma Boba Cyathea Caracasana en Jardineras</t>
  </si>
  <si>
    <t>00669</t>
  </si>
  <si>
    <t>SCHLAGE ALCOBA A 50 WS</t>
  </si>
  <si>
    <t>00670</t>
  </si>
  <si>
    <t>SCHLAGE BA¥O  A 40 S</t>
  </si>
  <si>
    <t>00671</t>
  </si>
  <si>
    <t>SCHLAGE CLOSET  A 71 WS</t>
  </si>
  <si>
    <t>00672</t>
  </si>
  <si>
    <t>SCHLAGE ENTRADA A 80 PD</t>
  </si>
  <si>
    <t>00673</t>
  </si>
  <si>
    <t>SCHLAGE OFICINA A 50 PD</t>
  </si>
  <si>
    <t>00674</t>
  </si>
  <si>
    <t>SCHLAGE PASO  A 10 S</t>
  </si>
  <si>
    <t>00676</t>
  </si>
  <si>
    <t>SCHLAGE TERRAZA A 30 S</t>
  </si>
  <si>
    <t>10061</t>
  </si>
  <si>
    <t>Secador de manos  acero inoxidable **</t>
  </si>
  <si>
    <t>12316</t>
  </si>
  <si>
    <t>Secador de manos (manos libres 1-AA-JA02) **</t>
  </si>
  <si>
    <t>10058</t>
  </si>
  <si>
    <t>Secador de manos acero inoxidable **</t>
  </si>
  <si>
    <t>17363</t>
  </si>
  <si>
    <t>SECADOR DE MANOS ELECTRICO EN ACERO INOXIDABLE REF</t>
  </si>
  <si>
    <t>10060</t>
  </si>
  <si>
    <t>Secador de Manos Libres Acero  **</t>
  </si>
  <si>
    <t>13328</t>
  </si>
  <si>
    <t>Secador de manos metalico blanco(1-AA-1800 HO)</t>
  </si>
  <si>
    <t>10059</t>
  </si>
  <si>
    <t>Secador de manos metalico blanco(1-AA-1800 HOP) **</t>
  </si>
  <si>
    <t>10057</t>
  </si>
  <si>
    <t>Secador de manos push metalico blanco **</t>
  </si>
  <si>
    <t>10636</t>
  </si>
  <si>
    <t>Secador eléctrico push acero inox. p/manos **</t>
  </si>
  <si>
    <t>00965</t>
  </si>
  <si>
    <t>SECCION CANAL ACERO 100mm DIACO</t>
  </si>
  <si>
    <t>00964</t>
  </si>
  <si>
    <t>SECCION CANAL ACERO 75mm DIACO</t>
  </si>
  <si>
    <t>00966</t>
  </si>
  <si>
    <t>SECCION PERFIL "C" Galv.  C.16   ACESCO</t>
  </si>
  <si>
    <t>00967</t>
  </si>
  <si>
    <t>SECCION PERFIL "C" Galv.  C.18  ACESO</t>
  </si>
  <si>
    <t>00968</t>
  </si>
  <si>
    <t>SECCION PERFIL "Z" Galv.  C.14  ACESO</t>
  </si>
  <si>
    <t>00969</t>
  </si>
  <si>
    <t>SECCION PERFIL "Z" Galv.  C.16  ACESO</t>
  </si>
  <si>
    <t>00973</t>
  </si>
  <si>
    <t>SECCION PERFIL "Z" Galv.  C.18  ACESO</t>
  </si>
  <si>
    <t>11895</t>
  </si>
  <si>
    <t>Seccionador de 3 vías de 50 A - 240 V</t>
  </si>
  <si>
    <t>11199</t>
  </si>
  <si>
    <t>SeccionPerfil "C" 12*6 Galv.  C.12   Acesco **</t>
  </si>
  <si>
    <t>11291</t>
  </si>
  <si>
    <t>Sellado de fisuras y juntas con Emulsión Asfaltica</t>
  </si>
  <si>
    <t>13552</t>
  </si>
  <si>
    <t>15664</t>
  </si>
  <si>
    <t>Sellado de juntas Sikadur Combiflex SG (Cinta)</t>
  </si>
  <si>
    <t>11354</t>
  </si>
  <si>
    <t>Sellado fisuras alta Presion  sikadur 35 HI **</t>
  </si>
  <si>
    <t>11353</t>
  </si>
  <si>
    <t>Sellado fisuras baja Presion  sikadur 35 HI **</t>
  </si>
  <si>
    <t>13574</t>
  </si>
  <si>
    <t>Sellado fisuras y juntas  Emulsión Asfaltica+Limp.</t>
  </si>
  <si>
    <t>15349</t>
  </si>
  <si>
    <t>Sellado y Esmaltado con mortero 1:2</t>
  </si>
  <si>
    <t>15060</t>
  </si>
  <si>
    <t>Sellado y Esmaltado concreto en Sikaguard Decor</t>
  </si>
  <si>
    <t>12103</t>
  </si>
  <si>
    <t>Sello de   juntas en Concreto e=1.5cm **</t>
  </si>
  <si>
    <t>12150</t>
  </si>
  <si>
    <t>Sello juntas ConcretoFluido+Emulsión Asf.e=3.0cm**</t>
  </si>
  <si>
    <t>11156</t>
  </si>
  <si>
    <t>Sembrado de Arboles (Caja+Tierra Abon+Tutor)**</t>
  </si>
  <si>
    <t>14197</t>
  </si>
  <si>
    <t>Sendero en  piedra Laja sobre puesto en tierra **</t>
  </si>
  <si>
    <t>16084</t>
  </si>
  <si>
    <t>Sendero Piedra Laja (A=1.50m) Estr(Base:15;Sub:15)</t>
  </si>
  <si>
    <t>11480</t>
  </si>
  <si>
    <t>Sendero piedra Laja Suelos blandEstr(Bas:15;Sub:20</t>
  </si>
  <si>
    <t>13956</t>
  </si>
  <si>
    <t>Sendero Polvo de Ladrillo+Subbase+Geotex+Carbonill</t>
  </si>
  <si>
    <t>16726</t>
  </si>
  <si>
    <t>Sendero Trote  Polvo ladrillo (Incluye Estructura)</t>
  </si>
  <si>
    <t>16633</t>
  </si>
  <si>
    <t>Sendero trote(Gravas+Geoc+Cucho Rec.)A=2.0mH=0.43m</t>
  </si>
  <si>
    <t>16083</t>
  </si>
  <si>
    <t>SenderoConcretoOcre(A=1.50m) ConEstruct+Bombeo</t>
  </si>
  <si>
    <t>15366</t>
  </si>
  <si>
    <t>SenderoTrote Grava+Caucho Recicl.e=0.13M;A=1.60m</t>
  </si>
  <si>
    <t>15661</t>
  </si>
  <si>
    <t>SenderoTrote Grava+CauchoRecice=0.13M;A=2.0m+Bordi</t>
  </si>
  <si>
    <t>15367</t>
  </si>
  <si>
    <t>SenderoTrote Grava+CauchoRecicl.e=0.13M;A=1.20m+Bo</t>
  </si>
  <si>
    <t>15377</t>
  </si>
  <si>
    <t>SenderoTroteGrava+TrituradLLanta1cmHt=0.10m;A=2.0+</t>
  </si>
  <si>
    <t>15228</t>
  </si>
  <si>
    <t>SenderoTroteGrava+TriturEPDM1cm+SBR1cmHt=.10m A1.2</t>
  </si>
  <si>
    <t>17393</t>
  </si>
  <si>
    <t>SENSOR DE DIÓXIDO DE CARBONO CO2  SUM E INST</t>
  </si>
  <si>
    <t>16346</t>
  </si>
  <si>
    <t>SENSOR DE FLUJO 2 1/2" (sum+inst)</t>
  </si>
  <si>
    <t>16345</t>
  </si>
  <si>
    <t>SENSOR DE FLUJO 2" (sum+inst)</t>
  </si>
  <si>
    <t>15234</t>
  </si>
  <si>
    <t>SENSOR DE MOVIMIENTO LARGO ALCANCE CEFE COMETAS</t>
  </si>
  <si>
    <t>17693</t>
  </si>
  <si>
    <t>SENSOR DE OCUP TECHO INAL360° CONTROL ILUM.</t>
  </si>
  <si>
    <t>17692</t>
  </si>
  <si>
    <t>SENSOR DE OCUP TECHO INAL360° DOBLE TEC.</t>
  </si>
  <si>
    <t>15231</t>
  </si>
  <si>
    <t>SENSOR DE PRESENCIA INFRARROJO 360° BAJO VOLTAJE, 111 M² (1200 FT²) CEFE COMETAS</t>
  </si>
  <si>
    <t>17771</t>
  </si>
  <si>
    <t>Sensor de puerta inalámbrico (SUMI INST)</t>
  </si>
  <si>
    <t>14686</t>
  </si>
  <si>
    <t>SENSOR DE TECHO CONTROL ALUMB.360ºCON FOTOCELD+TUB</t>
  </si>
  <si>
    <t>18005</t>
  </si>
  <si>
    <t>SENSOR DE TEMPERATURA DE ZONA 0-12 Amp</t>
  </si>
  <si>
    <t>18004</t>
  </si>
  <si>
    <t>SENSOR DE TEMPERATURA Y HUMEDAD NETA EXTERIOR</t>
  </si>
  <si>
    <t>17937</t>
  </si>
  <si>
    <t>SENSOR DE ZONA PARA REFRIGERANTE VARIABLE</t>
  </si>
  <si>
    <t>15633</t>
  </si>
  <si>
    <t>Sensor optico de humo para detección de incendios</t>
  </si>
  <si>
    <t>18663</t>
  </si>
  <si>
    <t>SENSOR PIR PARA EXTERIORES</t>
  </si>
  <si>
    <t>12240</t>
  </si>
  <si>
    <t>Sensor presencia multitecnología 360º</t>
  </si>
  <si>
    <t>18220</t>
  </si>
  <si>
    <t>SENSOR RECEPTOR TRANSMISOR BEAM</t>
  </si>
  <si>
    <t>18964</t>
  </si>
  <si>
    <t>Sensor termico humo detección incendio CDRC Cometa</t>
  </si>
  <si>
    <t>14763</t>
  </si>
  <si>
    <t>Señ Entra Prohi a Pers No Auto con tex (SUM+INST)</t>
  </si>
  <si>
    <t>14764</t>
  </si>
  <si>
    <t>Señal  Protección de Manos con Texto (SUM + INST)</t>
  </si>
  <si>
    <t>15967</t>
  </si>
  <si>
    <t>Señal (IDG-S) 2 caras  (Desmonte y reinstalac)</t>
  </si>
  <si>
    <t>15811</t>
  </si>
  <si>
    <t>Señal (IDG-S) 2 caras  (Desmonte)</t>
  </si>
  <si>
    <t>16043</t>
  </si>
  <si>
    <t>Señal en lámina galv (90X120CM) CAL.18-HG+Vi (DESM</t>
  </si>
  <si>
    <t>14758</t>
  </si>
  <si>
    <t>Señal Entrad Prohib a Pers No Autoriza(SUM + INST)</t>
  </si>
  <si>
    <t>14332</t>
  </si>
  <si>
    <t>Señal Entrad Prohib.a Pers. no autoriza(suministro</t>
  </si>
  <si>
    <t>16051</t>
  </si>
  <si>
    <t>SEÑAL ENTRADA (6X0.80M) 2 CARAS (Sum+Instal)</t>
  </si>
  <si>
    <t>14743</t>
  </si>
  <si>
    <t>SEÑAL ENTRADA 95X25    (SUM + INST)</t>
  </si>
  <si>
    <t>14317</t>
  </si>
  <si>
    <t>señal entrada 95x25 (suministro)</t>
  </si>
  <si>
    <t>12732</t>
  </si>
  <si>
    <t>Señal entrada 95x25 *Instalacion*</t>
  </si>
  <si>
    <t>14759</t>
  </si>
  <si>
    <t>Señal Extintor  (SUM + INST)</t>
  </si>
  <si>
    <t>14333</t>
  </si>
  <si>
    <t>Señal Extintor (Suministro)</t>
  </si>
  <si>
    <t>14750</t>
  </si>
  <si>
    <t>Señal Extintor con Texto   (SUM + INST)</t>
  </si>
  <si>
    <t>14324</t>
  </si>
  <si>
    <t>Señal extintor con texto (Suministro)</t>
  </si>
  <si>
    <t>11544</t>
  </si>
  <si>
    <t>Señal IDE-46 Dos caras (sumin+instal) **</t>
  </si>
  <si>
    <t>13722</t>
  </si>
  <si>
    <t>Señal IDE-46 Una Cara (Instalación)</t>
  </si>
  <si>
    <t>14685</t>
  </si>
  <si>
    <t>SEÑAL IDE-67 1 CARA (SUM + INST)</t>
  </si>
  <si>
    <t>14849</t>
  </si>
  <si>
    <t>Señal IDE-67 1 Cara(DESM+SUM+INST)</t>
  </si>
  <si>
    <t>20829</t>
  </si>
  <si>
    <t>SEÑAL IDG-S (0,60*0,70 DOS CARAS) InstalaciOn</t>
  </si>
  <si>
    <t>15388</t>
  </si>
  <si>
    <t>SEÑAL IDG-S 1 CARA (DES+ INST)</t>
  </si>
  <si>
    <t>15387</t>
  </si>
  <si>
    <t>SEÑAL IDG-S 1 CARA (DESM. + INST.)</t>
  </si>
  <si>
    <t>14682</t>
  </si>
  <si>
    <t>SEÑAL IDG-S 1 CARA (SUM + INST)</t>
  </si>
  <si>
    <t>14847</t>
  </si>
  <si>
    <t>SEÑAL IDG-S 1 CARA(DESM+SUM+INST)</t>
  </si>
  <si>
    <t>15650</t>
  </si>
  <si>
    <t>Señal IDG-S -2  Dos Caras (S/Especif-IDRD) Sum+Insta</t>
  </si>
  <si>
    <t>15389</t>
  </si>
  <si>
    <t>SEÑAL IDG-S 2 CARAS (DESM.+INST.)</t>
  </si>
  <si>
    <t>14684</t>
  </si>
  <si>
    <t>15912</t>
  </si>
  <si>
    <t>14848</t>
  </si>
  <si>
    <t>SEÑAL IDG-S 2 CARAS(DESM+SUM+INST)</t>
  </si>
  <si>
    <t>12839</t>
  </si>
  <si>
    <t>Señal IDG-S 60x70 (Instalación)STPM **</t>
  </si>
  <si>
    <t>10315</t>
  </si>
  <si>
    <t>Señal IDG-S 60x70 dos caras (sumin+inst)</t>
  </si>
  <si>
    <t>12841</t>
  </si>
  <si>
    <t>Señal IDG-S 60x70 dos caras (suministro)STPM **</t>
  </si>
  <si>
    <t>10870</t>
  </si>
  <si>
    <t>Señal IDG-S 60x70 una cara (sumin+instal) **</t>
  </si>
  <si>
    <t>12840</t>
  </si>
  <si>
    <t>Señal IDG-S 60x70 una cara (suministro)STPM **</t>
  </si>
  <si>
    <t>16803</t>
  </si>
  <si>
    <t>Señal informativ Identifica. escenarios deportivos</t>
  </si>
  <si>
    <t>14755</t>
  </si>
  <si>
    <t>Señal Informativa 1 Cara    (SUM + INST)</t>
  </si>
  <si>
    <t>14746</t>
  </si>
  <si>
    <t>SEÑAL INT NUMER 30X1,50  (SUM + INST)</t>
  </si>
  <si>
    <t>14320</t>
  </si>
  <si>
    <t>Señal int numer 30x1.50</t>
  </si>
  <si>
    <t>14747</t>
  </si>
  <si>
    <t>SEÑAL ORIENTADO 30X1,70  (SUM + INST)</t>
  </si>
  <si>
    <t>14321</t>
  </si>
  <si>
    <t>Señal orientador 30x1.70  (Suministro)</t>
  </si>
  <si>
    <t>13989</t>
  </si>
  <si>
    <t>SEÑAL P4-ID (PARQUE METROPOLITANO (SUM+INST)</t>
  </si>
  <si>
    <t>14744</t>
  </si>
  <si>
    <t>SEÑAL PALCO 20X40  (SUM + INST)</t>
  </si>
  <si>
    <t>14318</t>
  </si>
  <si>
    <t>Señal palco 20x40 (suministro)</t>
  </si>
  <si>
    <t>16648</t>
  </si>
  <si>
    <t>Señal Para Biosaludable (0.80x1.20m) dos caras</t>
  </si>
  <si>
    <t>14221</t>
  </si>
  <si>
    <t>Señal Plano Ubic.(0.90x1.20m) 1 Cara H=2.0mTub2"+p</t>
  </si>
  <si>
    <t>14777</t>
  </si>
  <si>
    <t>Señal plano ubicacion parque (SUM + INST)</t>
  </si>
  <si>
    <t>12718</t>
  </si>
  <si>
    <t>Señal Plano UbicaciónParque90x120cms-1cara (sumin)</t>
  </si>
  <si>
    <t>12719</t>
  </si>
  <si>
    <t>Señal PlanoUbicac. Parque 90x120cms(Instalación)</t>
  </si>
  <si>
    <t>16701</t>
  </si>
  <si>
    <t>Señal poste direccional (sumin + insta) H.=3.50</t>
  </si>
  <si>
    <t>14757</t>
  </si>
  <si>
    <t>Señal Prohibido Fumar   (SUM + INST)</t>
  </si>
  <si>
    <t>14331</t>
  </si>
  <si>
    <t>Señal Prohibido Fumar (Suministro)</t>
  </si>
  <si>
    <t>14337</t>
  </si>
  <si>
    <t>14762</t>
  </si>
  <si>
    <t>Señal Prohibido Fumar Con Texto (SUM + INST)</t>
  </si>
  <si>
    <t>14339</t>
  </si>
  <si>
    <t>Señal protec manos con texto (Suministro)</t>
  </si>
  <si>
    <t>14761</t>
  </si>
  <si>
    <t>Señal Protección de Manos (SUM + INST)</t>
  </si>
  <si>
    <t>14336</t>
  </si>
  <si>
    <t>Señal Protección de Manos (Suministro)</t>
  </si>
  <si>
    <t>14756</t>
  </si>
  <si>
    <t>Señal Punto de Encuentro 1 Cara  (SUM + INST)</t>
  </si>
  <si>
    <t>14330</t>
  </si>
  <si>
    <t>Señal punto de encuentro 1 cara ( Suministro)</t>
  </si>
  <si>
    <t>12720</t>
  </si>
  <si>
    <t>Señal Punto de Encuentro 300x70cms-2caras (sumin)</t>
  </si>
  <si>
    <t>12717</t>
  </si>
  <si>
    <t>Señal Punto Mando Unificado 200x70cms(Instalación)</t>
  </si>
  <si>
    <t>12721</t>
  </si>
  <si>
    <t>Señal Punto Mando Unificado 300x70cms(Instalación)</t>
  </si>
  <si>
    <t>12710</t>
  </si>
  <si>
    <t>Señal PuntoMandoUnificado 200x70cms-2caras (sumin)</t>
  </si>
  <si>
    <t>14760</t>
  </si>
  <si>
    <t>Señal Riesgo Eléctrico  (SUM + INST)</t>
  </si>
  <si>
    <t>14335</t>
  </si>
  <si>
    <t>Señal Riesgo Eléctrico (Suministro)</t>
  </si>
  <si>
    <t>14749</t>
  </si>
  <si>
    <t>Señal Riesgo Eléctrico con Texto  (SUM + INST)</t>
  </si>
  <si>
    <t>14323</t>
  </si>
  <si>
    <t>Señal riesgo electrico con texto (Suministro)</t>
  </si>
  <si>
    <t>14325</t>
  </si>
  <si>
    <t>Señal ruta de evacuacion (instalacion)</t>
  </si>
  <si>
    <t>14752</t>
  </si>
  <si>
    <t>Señal Ruta de Evacuación (SUM + INST)</t>
  </si>
  <si>
    <t>14326</t>
  </si>
  <si>
    <t>Señal ruta de evacuacion (Suministro)</t>
  </si>
  <si>
    <t>13130</t>
  </si>
  <si>
    <t>Señal Ruta de la vida - 4 Ejercicios(Sum+Inst.)</t>
  </si>
  <si>
    <t>16649</t>
  </si>
  <si>
    <t>Señal Ruta de la vida - 6 Ejercicios(Sum+Inst.)</t>
  </si>
  <si>
    <t>14741</t>
  </si>
  <si>
    <t>SEÑAL SALIDA 25 X 50</t>
  </si>
  <si>
    <t>14753</t>
  </si>
  <si>
    <t>Señal Salida de Emerg con ilumina (SUM +  INST)</t>
  </si>
  <si>
    <t>14754</t>
  </si>
  <si>
    <t>Señal Salida Emerg sin Iluminación (SUM + INST)</t>
  </si>
  <si>
    <t>14327</t>
  </si>
  <si>
    <t>Señal Salida Emergencia con Iluminación (suminist)</t>
  </si>
  <si>
    <t>14328</t>
  </si>
  <si>
    <t>Señal Salida Emergencia sin Iluminación (suminist)</t>
  </si>
  <si>
    <t>15386</t>
  </si>
  <si>
    <t>Señal SC-120 (Desmonte y instalacion)</t>
  </si>
  <si>
    <t>14678</t>
  </si>
  <si>
    <t>14843</t>
  </si>
  <si>
    <t>SEÑAL SC-120 2 CARAS(DESM+SUM+INST)</t>
  </si>
  <si>
    <t>14844</t>
  </si>
  <si>
    <t>12972</t>
  </si>
  <si>
    <t>Señal SC-120 dos caras (desm.) STPM</t>
  </si>
  <si>
    <t>12830</t>
  </si>
  <si>
    <t>Señal SC-120 dos caras (instalación)STPM **</t>
  </si>
  <si>
    <t>10867</t>
  </si>
  <si>
    <t>Señal SC-120 dos caras (sumin+instal) **</t>
  </si>
  <si>
    <t>12831</t>
  </si>
  <si>
    <t>Señal SC-120 dos caras (suministro)STPM **</t>
  </si>
  <si>
    <t>11683</t>
  </si>
  <si>
    <t>Señal SC-120 Una cara (sumin+instal) **</t>
  </si>
  <si>
    <t>12832</t>
  </si>
  <si>
    <t>Señal SC-80 - 30x40  (instalación)STPM **</t>
  </si>
  <si>
    <t>20830</t>
  </si>
  <si>
    <t xml:space="preserve">SEÑAL SC-80 (0,30*0,40 DOS CARAS) InstalaciOn    </t>
  </si>
  <si>
    <t>14680</t>
  </si>
  <si>
    <t>SEÑAL SC-80 1 CARA (SUM + INST)</t>
  </si>
  <si>
    <t>14845</t>
  </si>
  <si>
    <t>SEÑAL SC-80 1 CARA(DESM+SUM+INST)</t>
  </si>
  <si>
    <t>14846</t>
  </si>
  <si>
    <t>SEÑAL SC-80 2 CARA(DESM+SUM+INST)</t>
  </si>
  <si>
    <t>14681</t>
  </si>
  <si>
    <t>SEÑAL SC-80 2 CARAS (SUM + INST)</t>
  </si>
  <si>
    <t>11596</t>
  </si>
  <si>
    <t>Señal SC-80 30x40 dos caras (sumin+instal) **</t>
  </si>
  <si>
    <t>12836</t>
  </si>
  <si>
    <t>Señal SC-80 30x40 dos caras (Suministro)STPM **</t>
  </si>
  <si>
    <t>10314</t>
  </si>
  <si>
    <t>Señal SC-80 30x40 una cara (sumin+instal) **</t>
  </si>
  <si>
    <t>12833</t>
  </si>
  <si>
    <t>Señal SC-80 30x40 una cara (suministro)STPM **</t>
  </si>
  <si>
    <t>14742</t>
  </si>
  <si>
    <t>SEÑAL SERVICIOS 33X30   (SUM + INST)</t>
  </si>
  <si>
    <t>14745</t>
  </si>
  <si>
    <t>SEÑAL TRIBUNAS 30X1,20  (SUM + INST)</t>
  </si>
  <si>
    <t>14319</t>
  </si>
  <si>
    <t>Señal tribunas 30x1.20 (Suministro)</t>
  </si>
  <si>
    <t>11127</t>
  </si>
  <si>
    <t>Señal turistica acero inox dos caras (sumin+instal</t>
  </si>
  <si>
    <t>14329</t>
  </si>
  <si>
    <t>Señales Informativa (suministro)</t>
  </si>
  <si>
    <t>13721</t>
  </si>
  <si>
    <t>Señales Preventiv-Informativ-reglam(Intalación)</t>
  </si>
  <si>
    <t>11928</t>
  </si>
  <si>
    <t>Señales Preventiv-Informativ-reglam(Sum+Ints.)Font</t>
  </si>
  <si>
    <t>20827</t>
  </si>
  <si>
    <t>SEÑALETICA NORMAS GENERALES ZONAS INFANTILES Y ZONA BIOSALUDABLES 120x80 cm*2 caras (Sum + Inst)</t>
  </si>
  <si>
    <t>18161</t>
  </si>
  <si>
    <t>SEÑALETICA PARA CDRC</t>
  </si>
  <si>
    <t>17513</t>
  </si>
  <si>
    <t>Señaliza natación espalda A.I.4postes+4ancla+1jgBa</t>
  </si>
  <si>
    <t>17515</t>
  </si>
  <si>
    <t>Señaliza salida falsa A.I.2postes+2ancla+1jgFlotad</t>
  </si>
  <si>
    <t>18186</t>
  </si>
  <si>
    <t>00740</t>
  </si>
  <si>
    <t>11128</t>
  </si>
  <si>
    <t>Señalizacion general de obras grandes**</t>
  </si>
  <si>
    <t>19233</t>
  </si>
  <si>
    <t>Señalización Natación Espalda Sum+ inst  CDRC COMETAS</t>
  </si>
  <si>
    <t>03934</t>
  </si>
  <si>
    <t>SEÑALIZACIÓN PARA EXCAVACION</t>
  </si>
  <si>
    <t>19024</t>
  </si>
  <si>
    <t>SeñalizaciónCarrilesMembranaCRDC-CometasSUM+INST</t>
  </si>
  <si>
    <t>15927</t>
  </si>
  <si>
    <t>SERVICIO DE VACTOR PARA PARA TAPONAMIENTO DE TUBER</t>
  </si>
  <si>
    <t>14929</t>
  </si>
  <si>
    <t>Seto Eugenia Andícola(Siemb+Caja+Tier. Abonada)</t>
  </si>
  <si>
    <t>16351</t>
  </si>
  <si>
    <t>SIAMESA BRONCE 3"X2 1/2"X2 1/2" (sum+inst)</t>
  </si>
  <si>
    <t>14781</t>
  </si>
  <si>
    <t>SIAMESA DE BRONCE DE 3X21/2"X21/2" (Sum+Inst)</t>
  </si>
  <si>
    <t>13273</t>
  </si>
  <si>
    <t>SIAMESA DE BRONCE DE 4"X2 salidas de 21/2" (Sum+I</t>
  </si>
  <si>
    <t>20855</t>
  </si>
  <si>
    <t>SIEMBRA DE ARBOLES (siembra+caja+tier+abonada+tutor+hidroretenedor+agua)</t>
  </si>
  <si>
    <t>15271</t>
  </si>
  <si>
    <t>SIETE CUEROS PARA JARDIN(Suministro+Instalación)**</t>
  </si>
  <si>
    <t>11092</t>
  </si>
  <si>
    <t>Sifon concreto 10"    **</t>
  </si>
  <si>
    <t>11093</t>
  </si>
  <si>
    <t>Sifon concreto 16"    **</t>
  </si>
  <si>
    <t>11094</t>
  </si>
  <si>
    <t>Sifon concreto 33"    **</t>
  </si>
  <si>
    <t>12778</t>
  </si>
  <si>
    <t>Sifon de PisoPVC S  ( 3")   incluye 1 m de tuberi</t>
  </si>
  <si>
    <t>14375</t>
  </si>
  <si>
    <t>Sifon lavaplatos incluy 1m. tubo (Sumin. e Inst.)</t>
  </si>
  <si>
    <t>11137</t>
  </si>
  <si>
    <t>Sifon PVC S  ( 10")  incluye 1 m de tuberia    **</t>
  </si>
  <si>
    <t>10103</t>
  </si>
  <si>
    <t>Sifon PVC S  ( 2")     incluy 1 m de tuberia **</t>
  </si>
  <si>
    <t>10102</t>
  </si>
  <si>
    <t>Sifon PVC S  ( 3")   incluye 1 m de tuberia   **</t>
  </si>
  <si>
    <t>10101</t>
  </si>
  <si>
    <t>Sifon PVC S  ( 4")  incluye 1 m de tuberia    **</t>
  </si>
  <si>
    <t>11101</t>
  </si>
  <si>
    <t>Sifon PVC S  ( 8")  incluye 1 m de tuberia    **</t>
  </si>
  <si>
    <t>14479</t>
  </si>
  <si>
    <t>Sifon PVCS ( 3") Incl 0.20M de tuberia+tapón+tapa</t>
  </si>
  <si>
    <t>12728</t>
  </si>
  <si>
    <t>Sika Transparente (Sum + Inst.)***</t>
  </si>
  <si>
    <t>12572</t>
  </si>
  <si>
    <t>SikaColor 555W (Tres Capas min12 mils o 305micras)</t>
  </si>
  <si>
    <t>12368</t>
  </si>
  <si>
    <t>SikaFerrogard inhibidor de corrosión(Sum + Inst.)*</t>
  </si>
  <si>
    <t>17804</t>
  </si>
  <si>
    <t>Silla Auditorio Tubula. Metal Poliuret-CDRC-Fontan</t>
  </si>
  <si>
    <t>16853</t>
  </si>
  <si>
    <t>Silla AuditorioTubular metalPoliuret.Inyect(508mm)</t>
  </si>
  <si>
    <t>17699</t>
  </si>
  <si>
    <t>Silla AuditorioTubular metalPoliuret.InyectNova35</t>
  </si>
  <si>
    <t>17399</t>
  </si>
  <si>
    <t>SILLA DE SEGURIDAD PLEGABLE PARA DUCHAS EN ACERO I</t>
  </si>
  <si>
    <t>12185</t>
  </si>
  <si>
    <t>Silla en Madera Inglesa Madera zapan(sum+ inst)**</t>
  </si>
  <si>
    <t>14311</t>
  </si>
  <si>
    <t>Silla Giratoria (suministro)</t>
  </si>
  <si>
    <t>18565</t>
  </si>
  <si>
    <t>Silla Gorgona Polip mod x sopla plast sin espaldar</t>
  </si>
  <si>
    <t>14370</t>
  </si>
  <si>
    <t>Silla graderia - Suministro</t>
  </si>
  <si>
    <t>19162</t>
  </si>
  <si>
    <t>Silla Graderias Edificio Deportivo CEFE COMETAS</t>
  </si>
  <si>
    <t>14305</t>
  </si>
  <si>
    <t>Silla Plástica  (suministro)</t>
  </si>
  <si>
    <t>13177</t>
  </si>
  <si>
    <t>Silla red alta, contacto permanente, brazo fijo **</t>
  </si>
  <si>
    <t>16574</t>
  </si>
  <si>
    <t>Silla Yee PVC Ø12"x8" (Sumin + Instal)</t>
  </si>
  <si>
    <t>16575</t>
  </si>
  <si>
    <t>Silla Yee PVC Ø14"x 6" (Sumin + Instal)</t>
  </si>
  <si>
    <t>12590</t>
  </si>
  <si>
    <t>SillaInterloc.IsóscelesTapiz.EspumaAltaDensid.Paño</t>
  </si>
  <si>
    <t>12589</t>
  </si>
  <si>
    <t>SillaRef.PentaAltaLisaPañoCarcasaErgonómicaAmareto</t>
  </si>
  <si>
    <t>13048</t>
  </si>
  <si>
    <t>Sillas madera para palcos L=3.5m **</t>
  </si>
  <si>
    <t>15055</t>
  </si>
  <si>
    <t>SILLAS PARA GRADERIA TIPO CARIBE O SIM(SUM + INST)</t>
  </si>
  <si>
    <t>12591</t>
  </si>
  <si>
    <t>SillaTip.GerenteRef.Excell.BrazosEspu.AltaDens.</t>
  </si>
  <si>
    <t>20816</t>
  </si>
  <si>
    <t xml:space="preserve">SIMULACIoN FOTOMeTRICA DE COLISEOS    </t>
  </si>
  <si>
    <t>20776</t>
  </si>
  <si>
    <t>SIMULACION FOTOMETRICA PARA CANCHAS DE FUTBOL 5</t>
  </si>
  <si>
    <t>17766</t>
  </si>
  <si>
    <t>Sirena de 30W (SUMI INST)</t>
  </si>
  <si>
    <t>18813</t>
  </si>
  <si>
    <t>SIRENA DIGITAL MICROPROCESADA Y DIRECCIONABLE</t>
  </si>
  <si>
    <t>16583</t>
  </si>
  <si>
    <t>Sirena estrobo con modulo NAC</t>
  </si>
  <si>
    <t>18453</t>
  </si>
  <si>
    <t>SIRENA LUZ ESTROBOSCOPICA</t>
  </si>
  <si>
    <t>17730</t>
  </si>
  <si>
    <t>Sirena roja pared luz LED UL FM (SUMI INST)</t>
  </si>
  <si>
    <t>17731</t>
  </si>
  <si>
    <t>Sirena Techo luz LED UL FM (SUMI INST)</t>
  </si>
  <si>
    <t>11889</t>
  </si>
  <si>
    <t>Sist Automat Lutron o super Cable Contr Interconex</t>
  </si>
  <si>
    <t>11874</t>
  </si>
  <si>
    <t>Sist automatismo control alumbrado Tablero Gral.</t>
  </si>
  <si>
    <t>11885</t>
  </si>
  <si>
    <t>Sist AutomatismoLutronosuperioTbl Plazolet(NO USAR</t>
  </si>
  <si>
    <t>15360</t>
  </si>
  <si>
    <t>Sist de imperm  manto Impervinil HR1(NO UTILIZAR)</t>
  </si>
  <si>
    <t>12224</t>
  </si>
  <si>
    <t>Sist detección de incendio y de humo archivo IDRD</t>
  </si>
  <si>
    <t>11816</t>
  </si>
  <si>
    <t>SIST PUESTA A TIERRA S/E T1,T2,T3,T4 según diseño*</t>
  </si>
  <si>
    <t>11778</t>
  </si>
  <si>
    <t>SIST PUESTA A TIERRA VARILLA S/E T5 300 KVA Fontan</t>
  </si>
  <si>
    <t>11882</t>
  </si>
  <si>
    <t>Sist. Automat Lutron o superior Tablero Gral. Edif</t>
  </si>
  <si>
    <t>14478</t>
  </si>
  <si>
    <t>Sist. de imperm.  manto Impervinil HR1200 RF</t>
  </si>
  <si>
    <t>12072</t>
  </si>
  <si>
    <t>SIST. DE PUESTA A TIERRA TRS VARILLAS 5/8" X 2,4</t>
  </si>
  <si>
    <t>16876</t>
  </si>
  <si>
    <t>Sist.Impem.CubiertaMembrana Sarnafil G-476-151</t>
  </si>
  <si>
    <t>16878</t>
  </si>
  <si>
    <t>Sist.Impem.CubiertaMembrana Sarnafil G-476-151+lam</t>
  </si>
  <si>
    <t>15094</t>
  </si>
  <si>
    <t>Sist.Impem.Manto  Sarnafil S327-12LWhite</t>
  </si>
  <si>
    <t>18157</t>
  </si>
  <si>
    <t>SIST-CFP-TIPO II 67602-00 Cub-PiscinaSum+inst CRDC</t>
  </si>
  <si>
    <t>19017</t>
  </si>
  <si>
    <t>SistDesinfeccUltravioleta60m³/h220V50HzCometasCRDC</t>
  </si>
  <si>
    <t>11891</t>
  </si>
  <si>
    <t>Siste Exosto y Silenciador Planta 300 KVA  Fontan</t>
  </si>
  <si>
    <t>19346</t>
  </si>
  <si>
    <t>SISTEMA CALENTAMIENTO AGUA DUCHAS - CEFE COMETAS</t>
  </si>
  <si>
    <t>010574</t>
  </si>
  <si>
    <t>Sistema CCTV - Mantenimiento preventivo</t>
  </si>
  <si>
    <t>18156</t>
  </si>
  <si>
    <t>SISTEMA CEP-TIPO II 67602-00LATCHWAYS sum+instCRDC</t>
  </si>
  <si>
    <t>010573</t>
  </si>
  <si>
    <t>Sistema Control Accesos - Mantenimiento preventivo</t>
  </si>
  <si>
    <t>010579</t>
  </si>
  <si>
    <t>Sistema de Control de Iluminación Estadio El Campín - Show de Luces</t>
  </si>
  <si>
    <t>17473</t>
  </si>
  <si>
    <t>SISTEMA DE CONTROL HVAC SUM E INST</t>
  </si>
  <si>
    <t>17470</t>
  </si>
  <si>
    <t>SISTEMA DE CONTROL VENTILACION SUM E INST</t>
  </si>
  <si>
    <t>18989</t>
  </si>
  <si>
    <t>Sistema de cubierta verde</t>
  </si>
  <si>
    <t>010472</t>
  </si>
  <si>
    <t>Sistema de cubierta verde COMETAS</t>
  </si>
  <si>
    <t>18611</t>
  </si>
  <si>
    <t>SISTEMA DE DETECCIÓN DE INCENDIO</t>
  </si>
  <si>
    <t>010565</t>
  </si>
  <si>
    <t xml:space="preserve">SISTEMA DE MEJORAMIENTO CON GEOCELDA SLOPERUNNER </t>
  </si>
  <si>
    <t>15440</t>
  </si>
  <si>
    <t>SISTEMA DE PUESTA A TIERRA VARILLA 5/8" X 2,4 m</t>
  </si>
  <si>
    <t>20617</t>
  </si>
  <si>
    <t>Sistema de recolección de Aguas Lluvias EKOMURO G3 (Para 1 módulo) 0,60X2,35</t>
  </si>
  <si>
    <t>20615</t>
  </si>
  <si>
    <t>Sistema de recolección de Aguas Lluvias EKOMURO G3 (Para 6 módulos) 3,25x2,44</t>
  </si>
  <si>
    <t>16095</t>
  </si>
  <si>
    <t>SISTEMA DE RIEGO PISTA DE ATLETISMO UDS</t>
  </si>
  <si>
    <t>20691</t>
  </si>
  <si>
    <t xml:space="preserve">SISTEMA DE SONIDO PARA PARQUE O ESCENARIO DEPORTIVO - intalacion     </t>
  </si>
  <si>
    <t>20690</t>
  </si>
  <si>
    <t xml:space="preserve">SISTEMA DE SONIDO PARA PARQUE O ESCENARIO DEPORTIVO - Suministro    </t>
  </si>
  <si>
    <t>010571</t>
  </si>
  <si>
    <t>Sistema Detección de Incendios - Mantenimiento preventivo</t>
  </si>
  <si>
    <t>19229</t>
  </si>
  <si>
    <t>SISTEMA DOSIFIC CONTROL ORP (SUM+INS) CEFE COMETAS</t>
  </si>
  <si>
    <t>14312</t>
  </si>
  <si>
    <t>SISTEMA GRADERIA RETRACTIL(90puestos) CEFE COMETAS</t>
  </si>
  <si>
    <t>19020</t>
  </si>
  <si>
    <t>Sistema LiberaciónVacio CRDC - CometasSUM+INST</t>
  </si>
  <si>
    <t>17608</t>
  </si>
  <si>
    <t>SISTEMA MONITOREO, CONTROL Y DOSIFIC PRODUC QUIMIC</t>
  </si>
  <si>
    <t>11777</t>
  </si>
  <si>
    <t>SISTEMA PUESTA A TIERRA VARILLA 5/8" X 2,4 m #2AWG</t>
  </si>
  <si>
    <t>15350</t>
  </si>
  <si>
    <t>SISTEMA PUESTA TIERRA VARILLA 5/8" X 2,4 m 2/0 AWG</t>
  </si>
  <si>
    <t>18567</t>
  </si>
  <si>
    <t>SistemaCloraciónTipoWardenConAutomatizS/EspeciCDRC</t>
  </si>
  <si>
    <t>18689</t>
  </si>
  <si>
    <t>SistemaCubreLosas+Perfil a la VistaAluminio(S/Desc</t>
  </si>
  <si>
    <t>19357</t>
  </si>
  <si>
    <t>SistemaDrenajeSITEDRAIN-6012(Syntex)</t>
  </si>
  <si>
    <t>18264</t>
  </si>
  <si>
    <t>SistemaFachadaFijaPuertaBatienteEnMallaS/Especific</t>
  </si>
  <si>
    <t>18691</t>
  </si>
  <si>
    <t>SistemaFachadaPisotechoNS25-8+PerfilAlumAnoniz(S/D</t>
  </si>
  <si>
    <t>18693</t>
  </si>
  <si>
    <t>SistemaFachadaPisotechoNS25-8+PerfilAlumVid4+4(S/D</t>
  </si>
  <si>
    <t>13069</t>
  </si>
  <si>
    <t>SLURING EMULSION CRL-1,CRL-0 Y ARENA DE PEÑA (Sum+</t>
  </si>
  <si>
    <t>10643</t>
  </si>
  <si>
    <t>Sobre cimient Mampost Estructur h&lt;=0.6 PT-16 **</t>
  </si>
  <si>
    <t>10641</t>
  </si>
  <si>
    <t>Sobre cimient Mampost Estructur h&gt;0.6 PT-16 **</t>
  </si>
  <si>
    <t>16747</t>
  </si>
  <si>
    <t>SobreanchoPlazoletasAdoquin/SenderosPolvo Ladrillo</t>
  </si>
  <si>
    <t>00101</t>
  </si>
  <si>
    <t>SOBRECIMIENTO CONCRETO 15x25</t>
  </si>
  <si>
    <t>00102</t>
  </si>
  <si>
    <t>SOBRECIMIENTO CONCRETO 3.000psi</t>
  </si>
  <si>
    <t>00768</t>
  </si>
  <si>
    <t>SOBRECIMIENTOS (0.12)  CONCRETODO</t>
  </si>
  <si>
    <t>00157</t>
  </si>
  <si>
    <t>SOBRECIMIENTOS (0.15)</t>
  </si>
  <si>
    <t>00767</t>
  </si>
  <si>
    <t>00158</t>
  </si>
  <si>
    <t>SOBRECIMIENTOS (0.25)</t>
  </si>
  <si>
    <t>14027</t>
  </si>
  <si>
    <t>SOBREPISO BLOQUE+MALLA+CONC.2.500PSI</t>
  </si>
  <si>
    <t>14953</t>
  </si>
  <si>
    <t>SOFTWAVE 25 LISA (SIN ESTRU+TRASN+ACCES) SUM + INS</t>
  </si>
  <si>
    <t>17504</t>
  </si>
  <si>
    <t>SOLDADURA EXOTERMICA</t>
  </si>
  <si>
    <t>15021</t>
  </si>
  <si>
    <t>Soldadura exotérmica para Varilla (1 por varilla)</t>
  </si>
  <si>
    <t>00719</t>
  </si>
  <si>
    <t>SOMBRERETE P/CHIMENEA</t>
  </si>
  <si>
    <t>17893</t>
  </si>
  <si>
    <t>SOPORTE ACERO INOXIDABLE LINEA DE VIDA</t>
  </si>
  <si>
    <t>17273</t>
  </si>
  <si>
    <t>SOPORTE ANTISISMICO (CUATRO VIAS) 6"</t>
  </si>
  <si>
    <t>17268</t>
  </si>
  <si>
    <t>SOPORTE ANTISISMICO LATERAL (DOS VIAS) 2 1/2"</t>
  </si>
  <si>
    <t>17270</t>
  </si>
  <si>
    <t>SOPORTE ANTISISMICO LATERAL (DOS VIAS) 4"</t>
  </si>
  <si>
    <t>17272</t>
  </si>
  <si>
    <t>SOPORTE ANTISISMICO LATERAL (DOS VIAS) 6"</t>
  </si>
  <si>
    <t>17267</t>
  </si>
  <si>
    <t>SOPORTE ANTISISMICO LONGITUDINAL (DOS VIAS) 2 1/2"</t>
  </si>
  <si>
    <t>17269</t>
  </si>
  <si>
    <t>SOPORTE ANTISISMICO LONGITUDINAL (DOS VIAS) 4"</t>
  </si>
  <si>
    <t>17271</t>
  </si>
  <si>
    <t>SOPORTE ANTISISMICO LONGITUDINAL (DOS VIAS) 6"</t>
  </si>
  <si>
    <t>16607</t>
  </si>
  <si>
    <t>Soporte para Plataforma juegos infantiles(Sum+inst</t>
  </si>
  <si>
    <t>12587</t>
  </si>
  <si>
    <t>Soporte/CostadoFrestandingColdroll.+Pint.Elec.(S+I</t>
  </si>
  <si>
    <t>17520</t>
  </si>
  <si>
    <t>SOPORTES DEHN SNAP</t>
  </si>
  <si>
    <t>18448</t>
  </si>
  <si>
    <t>SOTFWARE GRAFICO-SPACE UTILIZATION EDGE</t>
  </si>
  <si>
    <t>13112</t>
  </si>
  <si>
    <t>SPLITER DERIVAC. TV 1ENTRAD. 2 SALID( Sumin e Inst</t>
  </si>
  <si>
    <t>17566</t>
  </si>
  <si>
    <t>Spool 0,80m tubo ø10"a inox ASPIRADO+LIBERAC Vacio</t>
  </si>
  <si>
    <t>17611</t>
  </si>
  <si>
    <t>SPOOL CALEFACCION 85cm tubo de ø6" acero inoxPisci</t>
  </si>
  <si>
    <t>17564</t>
  </si>
  <si>
    <t>Spool Filtración 8.5m, tubo ø10" en acero inox Pis</t>
  </si>
  <si>
    <t>16255</t>
  </si>
  <si>
    <t>Spot LED 35 W 2643 lm - CRDC-Cometas</t>
  </si>
  <si>
    <t>17677</t>
  </si>
  <si>
    <t>SRIPT TELEFONICO 20 PARES 60X60X10</t>
  </si>
  <si>
    <t>10624-1</t>
  </si>
  <si>
    <t>STELL DECK PUENTE</t>
  </si>
  <si>
    <t>17729</t>
  </si>
  <si>
    <t>Stopper protector de activador manual (SUMI INST)</t>
  </si>
  <si>
    <t>18667</t>
  </si>
  <si>
    <t>STRAP 1 1/2 x 1"</t>
  </si>
  <si>
    <t>16336</t>
  </si>
  <si>
    <t>STRAP 1 1/2"X1"*1 1/4"</t>
  </si>
  <si>
    <t>17223</t>
  </si>
  <si>
    <t>STRAP 1 1/4 x 1"</t>
  </si>
  <si>
    <t>17221</t>
  </si>
  <si>
    <t>STRAP 2 1/2 x 1"</t>
  </si>
  <si>
    <t>18666</t>
  </si>
  <si>
    <t>STRAP 2 x 1"</t>
  </si>
  <si>
    <t>16337</t>
  </si>
  <si>
    <t>STRAP 2" X 1" X 1 1/4"</t>
  </si>
  <si>
    <t>11808</t>
  </si>
  <si>
    <t>STRIP GENERAL DE 50 PARES</t>
  </si>
  <si>
    <t>00552</t>
  </si>
  <si>
    <t>STRIP TELEFONOS 10 PARES</t>
  </si>
  <si>
    <t>11855</t>
  </si>
  <si>
    <t>Sub Tablero cancha de tennis adultos y niños (Font</t>
  </si>
  <si>
    <t>11857</t>
  </si>
  <si>
    <t>Sub Tablero Juegos Infantiles (Fontanar)</t>
  </si>
  <si>
    <t>16041</t>
  </si>
  <si>
    <t>SUBBASE GRANULAR SBG-1, Y SBG-2 (SIN IMPRIMACIÓN)</t>
  </si>
  <si>
    <t>15509</t>
  </si>
  <si>
    <t>SUBE Y BAJA PARA GIMNASIO CANINO (SUM+INSTAL)</t>
  </si>
  <si>
    <t>16585</t>
  </si>
  <si>
    <t>Subestac.TipoH-30Kva(Celd+Dps+Transformador)</t>
  </si>
  <si>
    <t>16584</t>
  </si>
  <si>
    <t>Subestac.TipoH-75Kva(Celd+Fusi+Cel+Term+Dps+Transf</t>
  </si>
  <si>
    <t>00133</t>
  </si>
  <si>
    <t>SUBESTACION  LOCAL</t>
  </si>
  <si>
    <t>16623</t>
  </si>
  <si>
    <t>Subestación Derivación(45Kva)Gabi+Celd+Fusi+Transf</t>
  </si>
  <si>
    <t>16622</t>
  </si>
  <si>
    <t>Subestación Derivación(75Kva)Gabi+Celd+Fusi+Transf</t>
  </si>
  <si>
    <t>15449</t>
  </si>
  <si>
    <t>SUBESTACION PEDESTAL 75 KVA-11.4-208/110V (Sum+ins</t>
  </si>
  <si>
    <t>10024</t>
  </si>
  <si>
    <t>Submuracion concretCiclopeo2500 psi  mezcladObra**</t>
  </si>
  <si>
    <t>10243</t>
  </si>
  <si>
    <t>Submuracion concretoCiclopeo 3000psi mezcladObra**</t>
  </si>
  <si>
    <t>18799</t>
  </si>
  <si>
    <t>SUCCION ANTIVORTICE 8"</t>
  </si>
  <si>
    <t>15925</t>
  </si>
  <si>
    <t>SUCCION, TRANSP. Y DISPOSICION FINAL DE LODOS</t>
  </si>
  <si>
    <t>13649</t>
  </si>
  <si>
    <t>SUM + INST  INTERRUPTOR CONM SENC. LUZ PIL.+TAPA</t>
  </si>
  <si>
    <t>14240</t>
  </si>
  <si>
    <t>SUM + INST  SENSOR PARA ILUMINACION</t>
  </si>
  <si>
    <t>13830</t>
  </si>
  <si>
    <t>SUM + INST BOMBILLA  SODIO70W</t>
  </si>
  <si>
    <t>13621</t>
  </si>
  <si>
    <t>Sum + Inst de  tubería galvanizada  CONDUIT 1 ¨</t>
  </si>
  <si>
    <t>13620</t>
  </si>
  <si>
    <t>Sum + Inst de  tubería galvanizada  CONDUIT 1 1/4¨</t>
  </si>
  <si>
    <t>13623</t>
  </si>
  <si>
    <t>Sum + Inst de  tubería galvanizada  CONDUIT 1/2 ¨</t>
  </si>
  <si>
    <t>13619</t>
  </si>
  <si>
    <t>Sum + Inst de  tubería galvanizada CONDUIT  1 1/2¨</t>
  </si>
  <si>
    <t>13618</t>
  </si>
  <si>
    <t>Sum + Inst de  tubería galvanizada CONDUIT 2¨</t>
  </si>
  <si>
    <t>13897</t>
  </si>
  <si>
    <t>SUM + INST DE CABLE UTP Cat 5E</t>
  </si>
  <si>
    <t>13819</t>
  </si>
  <si>
    <t>SUM + INST DE CABLE UTP Cat 5E -Trab. Gran Altura</t>
  </si>
  <si>
    <t>13498</t>
  </si>
  <si>
    <t>SUM + INST DE CABLE UTP Cat 6 AMP</t>
  </si>
  <si>
    <t>13799</t>
  </si>
  <si>
    <t>SUM + INST DE CABLE UTP Cat 6 AMP-Trab. Gran Altur</t>
  </si>
  <si>
    <t>13499</t>
  </si>
  <si>
    <t>SUM + INST DE PATCH CORD 5 mts Cat 6</t>
  </si>
  <si>
    <t>15031</t>
  </si>
  <si>
    <t>SUM + INST DE TVSS CATEG-A EN TABLERO GEN. B-TENS.</t>
  </si>
  <si>
    <t>15088</t>
  </si>
  <si>
    <t>SUM + INST DURMIENTE 4X4 (3MTS)PINO SECO SEPILLADO</t>
  </si>
  <si>
    <t>13494</t>
  </si>
  <si>
    <t>SUM + INST DURMIENTE 8X4 (3MTS)</t>
  </si>
  <si>
    <t>13648</t>
  </si>
  <si>
    <t>Sum + Inst interruptor triple incluye tapa</t>
  </si>
  <si>
    <t>13500</t>
  </si>
  <si>
    <t>SUM + INST LAVAMANOS ACER INOX REDONDO  ESF</t>
  </si>
  <si>
    <t>13496</t>
  </si>
  <si>
    <t>SUM + INST SOBREPUESTA CAJA PLASTICA CONDUIT DOBLE</t>
  </si>
  <si>
    <t>14263</t>
  </si>
  <si>
    <t>Sum + Inst Switch de 12 puestos categoria 6</t>
  </si>
  <si>
    <t>14264</t>
  </si>
  <si>
    <t>Sum + Inst Switch de 8 puestos categoria 6</t>
  </si>
  <si>
    <t>13495</t>
  </si>
  <si>
    <t>SUM + INST TAPA LUZ PUERTA MADERA</t>
  </si>
  <si>
    <t>13637</t>
  </si>
  <si>
    <t>SUM + INST TOMA LOGICA DOBLE  CAT 6</t>
  </si>
  <si>
    <t>14216</t>
  </si>
  <si>
    <t>SUM + INST TOMA LOGICA SENCILLA  CAT 6</t>
  </si>
  <si>
    <t>13497</t>
  </si>
  <si>
    <t>SUM + INST TOMA RJ45 Cat 6 AMP</t>
  </si>
  <si>
    <t>12774</t>
  </si>
  <si>
    <t>SUM + INST. LAMPARA FLUORESC.60X60 EUROP.)**</t>
  </si>
  <si>
    <t>16028</t>
  </si>
  <si>
    <t>SUM + INSTAL BANNER (0.60X6.30M)ACCESOS DOS CARAS</t>
  </si>
  <si>
    <t>13013</t>
  </si>
  <si>
    <t>Sum + Instalac.Asiento Fibra lona Columpio-STPM</t>
  </si>
  <si>
    <t>14259</t>
  </si>
  <si>
    <t>Sum + InstalGABINETE MET.(0,60MX0.60Mx0,80M)+multi</t>
  </si>
  <si>
    <t>14045</t>
  </si>
  <si>
    <t>Sum + InstalGABINETE MET.(1.2X0.60Mx0,80M)+ventila</t>
  </si>
  <si>
    <t>11227</t>
  </si>
  <si>
    <t>SUM +INST.LAMPARA 60X60ESPECULAR 4X17WTUBOT8**</t>
  </si>
  <si>
    <t>18410</t>
  </si>
  <si>
    <t>Sum e Ins Difusor Sum Grandes Alt Mod.VDR-H-E1-800</t>
  </si>
  <si>
    <t>18893</t>
  </si>
  <si>
    <t>SUM E INST ACCESS POINT INC MARC Y ACC DE INST</t>
  </si>
  <si>
    <t>17538</t>
  </si>
  <si>
    <t>SUM E INST CABLEADO PARA INST Y CONTROL 3X18 AWG</t>
  </si>
  <si>
    <t>18528</t>
  </si>
  <si>
    <t>Sum e inst caldera tipo condensación 500 MBTU</t>
  </si>
  <si>
    <t>17382</t>
  </si>
  <si>
    <t>SUM E INST CAMP EXTRAC TIP ADOS A PARED 5.0X1.15M</t>
  </si>
  <si>
    <t>18901</t>
  </si>
  <si>
    <t>SUM E INST CANALETA METALICA 10 X 4 CM, INCLC Y AC</t>
  </si>
  <si>
    <t>17934</t>
  </si>
  <si>
    <t>SUM E INST DAMPER MANUAL MODELO L-D-25 6"X6"</t>
  </si>
  <si>
    <t>17933</t>
  </si>
  <si>
    <t>SUM E INST DAMPER MANUAL MODELO L-D-25 8"X6"</t>
  </si>
  <si>
    <t>18526</t>
  </si>
  <si>
    <t>Sum e inst de extractor axial de presión 150 cfm</t>
  </si>
  <si>
    <t>18492</t>
  </si>
  <si>
    <t>Sum e inst de manguera flexible aisl 12"</t>
  </si>
  <si>
    <t>13665</t>
  </si>
  <si>
    <t>Sum e inst de pach cord 1.50 m catergoría 6</t>
  </si>
  <si>
    <t>13662</t>
  </si>
  <si>
    <t>Sum e inst de pach panel de 8 puerto categoria 6</t>
  </si>
  <si>
    <t>18884</t>
  </si>
  <si>
    <t>SUM E INST DE PATCH PANEL DE 24 PUER CAT 6A INC</t>
  </si>
  <si>
    <t>18496</t>
  </si>
  <si>
    <t>Sum e inst difusor suministro tipo 2 conos, 24"x24</t>
  </si>
  <si>
    <t>18416</t>
  </si>
  <si>
    <t>Sum e Inst Ducto Flexible Aislado Diam. 14</t>
  </si>
  <si>
    <t>18494</t>
  </si>
  <si>
    <t>Sum e inst ducto lámina de poliisoci 1"</t>
  </si>
  <si>
    <t>17392</t>
  </si>
  <si>
    <t>SUM E INST EQ VENT MEC HELICOCENT EN LINEA 700 CFM</t>
  </si>
  <si>
    <t>18935</t>
  </si>
  <si>
    <t>SUM E INST GABINETE LÓGICO DE 60X60X80CM PARA RACK</t>
  </si>
  <si>
    <t>18500</t>
  </si>
  <si>
    <t>Sum e inst ovalducto con recubrimiento en pintura</t>
  </si>
  <si>
    <t>18854</t>
  </si>
  <si>
    <t>SUM E INST PATCH CORD 5 FT COLOR AZUL/ROJO; RJ</t>
  </si>
  <si>
    <t>18828</t>
  </si>
  <si>
    <t>SUM E INST PATCH PANEL 48 Puert Cat 6A INC MARC AC</t>
  </si>
  <si>
    <t>18424</t>
  </si>
  <si>
    <t>Sum e Inst Persiana Desc Tip Fach ModL-RA-LP20x26"</t>
  </si>
  <si>
    <t>18426</t>
  </si>
  <si>
    <t>Sum e Inst Persiana Desc Tip Fach ModL-RA-LP22x12"</t>
  </si>
  <si>
    <t>18425</t>
  </si>
  <si>
    <t>Sum e Inst Persiana Desc Tip Fach ModL-RA-LP44x34"</t>
  </si>
  <si>
    <t>18920</t>
  </si>
  <si>
    <t>SUM E INST PLANTA IP PARA VOZ , 500 USUARIOS, 50 C</t>
  </si>
  <si>
    <t>18406</t>
  </si>
  <si>
    <t>Sum e Inst Rejilla de Suministros Mod LHV 32"x10"</t>
  </si>
  <si>
    <t>18399</t>
  </si>
  <si>
    <t>Sum e Inst Rejilla de Suministros Mod LHV 32"x14"</t>
  </si>
  <si>
    <t>18427</t>
  </si>
  <si>
    <t>Sum e Inst Rejilla Reto Tip Cubo ModL-RA-AG10x10"</t>
  </si>
  <si>
    <t>18497</t>
  </si>
  <si>
    <t>Sum e inst rejilla retorno tipo aleta fija 18"x32"</t>
  </si>
  <si>
    <t>18869</t>
  </si>
  <si>
    <t>SUM E INST SWITCH ADM 24P GEST, 24RJ-45 4 SFP 100/</t>
  </si>
  <si>
    <t>18862</t>
  </si>
  <si>
    <t>SUM E INST SWITCH ADM 48P GB L2 MANAGED SW</t>
  </si>
  <si>
    <t>18250</t>
  </si>
  <si>
    <t>SUM E INSTALACIÓN CABLE DE BAJA VEHICULO # 16 AWG</t>
  </si>
  <si>
    <t>13604</t>
  </si>
  <si>
    <t>Sum e instalación tablero 36 circuitos  esp totalz</t>
  </si>
  <si>
    <t>17591</t>
  </si>
  <si>
    <t>Sum e instaTuberCPVC-P-Sch-80Ø11/2""Per.PiscRecrea</t>
  </si>
  <si>
    <t>17593</t>
  </si>
  <si>
    <t>Sum e instaTuberCPVC-P-Sch-80Ø2""Per.PiscOlimpica</t>
  </si>
  <si>
    <t>17592</t>
  </si>
  <si>
    <t>Sum e instaTuberCPVC-P-Sch-80Ø2""Per.PiscRecrea</t>
  </si>
  <si>
    <t>17594</t>
  </si>
  <si>
    <t>Sum e instaTuberCPVC-P-Sch-80Ø21/2"Per.PiscRecreat</t>
  </si>
  <si>
    <t>17596</t>
  </si>
  <si>
    <t>Sum e instaTuberCPVC-P-Sch-80Ø3"Per.PiscOlimpica</t>
  </si>
  <si>
    <t>18200</t>
  </si>
  <si>
    <t>17595</t>
  </si>
  <si>
    <t>Sum e instaTuberCPVC-P-Sch-80Ø3"Per.PiscRecreat</t>
  </si>
  <si>
    <t>17599</t>
  </si>
  <si>
    <t>Sum e instaTuberCPVC-P-Sch-80Ø4"CuartoMaqPiscRecre</t>
  </si>
  <si>
    <t>17598</t>
  </si>
  <si>
    <t>Sum e instaTuberCPVC-P-Sch-80Ø4"Per.PiscOlimpica</t>
  </si>
  <si>
    <t>17597</t>
  </si>
  <si>
    <t>Sum e instaTuberCPVC-P-Sch-80Ø4"Per.PiscRecreativa</t>
  </si>
  <si>
    <t>17601</t>
  </si>
  <si>
    <t>Sum e instaTuberCPVC-P-Sch-80Ø6"CuartMaq.PiscRecre</t>
  </si>
  <si>
    <t>17602</t>
  </si>
  <si>
    <t>Sum e instaTuberCPVC-P-Sch-80Ø6"Perim.PiscOlimpica</t>
  </si>
  <si>
    <t>17600</t>
  </si>
  <si>
    <t>Sum e instaTuberCPVC-P-Sch-80Ø6"PerimPiscRecreativ</t>
  </si>
  <si>
    <t>17603</t>
  </si>
  <si>
    <t>Sum e instaTuberCPVC-P-Sch-80Ø6"PiscOlimpica</t>
  </si>
  <si>
    <t>17604</t>
  </si>
  <si>
    <t>Sum e instaTuberCPVC-P-Sch-80Ø8"PiscOlimpica</t>
  </si>
  <si>
    <t>17590</t>
  </si>
  <si>
    <t>Sum e instaTuberPVC-P-RDE-21Ø10"Curt.Maq.PiscOlimp</t>
  </si>
  <si>
    <t>18214</t>
  </si>
  <si>
    <t>Sum e instaTuberPVC-P-RDE-21Ø10"Perim.PiscOlimp</t>
  </si>
  <si>
    <t>17674</t>
  </si>
  <si>
    <t>Sum Robot carro aspirador piscinas publicas d 50M</t>
  </si>
  <si>
    <t>19164</t>
  </si>
  <si>
    <t>Sum trans inst alimentador cable CU HFFRLS (3x10+1x10+1x12) , incluye tubería 3/4". CDRC Cometas</t>
  </si>
  <si>
    <t>29164</t>
  </si>
  <si>
    <t>Sum trans inst alimentador cable CU HFFRLS (3x12+1x12+1x12) , incluye tubería 3/4". CDRC Cometas</t>
  </si>
  <si>
    <t>151004</t>
  </si>
  <si>
    <t>SUM TRANS INST KIT BATERÍA DE EMERGENCIA PARA LUMINARIAS SEGÚN PLANO CDRC COMETAS</t>
  </si>
  <si>
    <t>19227</t>
  </si>
  <si>
    <t>Sum trans inst Tablero control Ilum CDRC Cometas</t>
  </si>
  <si>
    <t>71717</t>
  </si>
  <si>
    <t>Sum trans inst Tablero de planta TPLANTA 208/120 V CDRC Cometas</t>
  </si>
  <si>
    <t>151072</t>
  </si>
  <si>
    <t>SUM TRANS INST TRANSFORMADOR 400 KVA SECO CLASE H 208/440 V CDRC COMETAS</t>
  </si>
  <si>
    <t>19216</t>
  </si>
  <si>
    <t>Sum, trans e inst de cinta LED. CDRC Cometas</t>
  </si>
  <si>
    <t>18864</t>
  </si>
  <si>
    <t>SUM. E INST.  TERMINAL BARRERA ABATIBLE</t>
  </si>
  <si>
    <t>20906</t>
  </si>
  <si>
    <t xml:space="preserve">SUM. E INST. DE PANTALLA INDUSTRIAL 65”, INTERIORES    </t>
  </si>
  <si>
    <t>20907</t>
  </si>
  <si>
    <t xml:space="preserve">SUM. E INST. DE PANTALLA INDUSTRIAL 75”, INTERIORES, TIPO ESCAPARATE    </t>
  </si>
  <si>
    <t>12846</t>
  </si>
  <si>
    <t>Sum. e Inst. madera rolliza juego Inf.Madera STPM</t>
  </si>
  <si>
    <t>12071</t>
  </si>
  <si>
    <t>Sum. e inst. malla No. 5 y parales cancha tenis *</t>
  </si>
  <si>
    <t>20908</t>
  </si>
  <si>
    <t xml:space="preserve">SUM. E INST. MOGADOR 1 CARA DIGITAL EXTERIOR PANT. 75”    </t>
  </si>
  <si>
    <t>20909</t>
  </si>
  <si>
    <t xml:space="preserve">SUM. E INST. TÓTEM TIPO COLUMNA METALICA, PANEL SOLAR INTEGRADO    </t>
  </si>
  <si>
    <t>12584</t>
  </si>
  <si>
    <t>SUM. E INST.SUPERFIC.RETORNO(0.60 x 0.90m)**</t>
  </si>
  <si>
    <t>15052</t>
  </si>
  <si>
    <t>Sum. e Instal. Cancha Mùltiple Movil Balonce/micro</t>
  </si>
  <si>
    <t>17620</t>
  </si>
  <si>
    <t>Sum+ inst Conjunto boquilla para chorro 12GPM</t>
  </si>
  <si>
    <t>13764</t>
  </si>
  <si>
    <t>Sum+ Inst Flanche Lám Galv. Desarrollo 0.20 Cal 26</t>
  </si>
  <si>
    <t>15343</t>
  </si>
  <si>
    <t>Sum+ inst Proyector+Bombilla(1000 W)+Cable+Emp.M.H</t>
  </si>
  <si>
    <t>17634</t>
  </si>
  <si>
    <t>Sum+ inst Reflector subacuatico mini cable50ftlong</t>
  </si>
  <si>
    <t>17639</t>
  </si>
  <si>
    <t>Sum+ inst Reflector subacuatico miniCable100ftlong</t>
  </si>
  <si>
    <t>17644</t>
  </si>
  <si>
    <t>Sum+ instal Nicho reflector mini LED para concreto</t>
  </si>
  <si>
    <t>18709</t>
  </si>
  <si>
    <t>Sum+Iinst conducto lámina fibra fono abs. 1 1/2"</t>
  </si>
  <si>
    <t>18724</t>
  </si>
  <si>
    <t>Sum+Iinst Damper motorizado con actuador on-off***</t>
  </si>
  <si>
    <t>18722</t>
  </si>
  <si>
    <t>Sum+Iinst difusor flujo lam L-FL de 24X24" cuello</t>
  </si>
  <si>
    <t>18760</t>
  </si>
  <si>
    <t>Sum+Iinst ventilador centrífugo 10400 cfm</t>
  </si>
  <si>
    <t>18521</t>
  </si>
  <si>
    <t>Sum+Iinst ventilador helicocentrífugo 350cfm</t>
  </si>
  <si>
    <t>17465</t>
  </si>
  <si>
    <t>SUM+INST  ASCENSOR RESTAURANTE 2 PARADAS-11-PASAJE</t>
  </si>
  <si>
    <t>14233</t>
  </si>
  <si>
    <t>SUM+INST  TABLERO 6 CIRCUITOS</t>
  </si>
  <si>
    <t>17672</t>
  </si>
  <si>
    <t>Sum+Inst Arrancador directo Bomba 5 HP 22-32A/230V</t>
  </si>
  <si>
    <t>17662</t>
  </si>
  <si>
    <t>Sum+Inst Arrancador suave para bomba 50 HP</t>
  </si>
  <si>
    <t>17467</t>
  </si>
  <si>
    <t>SUM+INST ASCENSOR Z-CULTURAL 3 PARADAS-9-PASAJEROS</t>
  </si>
  <si>
    <t>17616</t>
  </si>
  <si>
    <t>Sum+inst Boquilla d inyeccion A-Caliente (import)</t>
  </si>
  <si>
    <t>13765</t>
  </si>
  <si>
    <t>SUM+INST BREAKER TOTAL 1000 -1250 AMP REGULABLE</t>
  </si>
  <si>
    <t>18756</t>
  </si>
  <si>
    <t>Sum+Inst caja ventilación extracción caudal 600cfm</t>
  </si>
  <si>
    <t>18529</t>
  </si>
  <si>
    <t>Sum+Inst caldera piscina agua caliente 750 MBT/h</t>
  </si>
  <si>
    <t>18527</t>
  </si>
  <si>
    <t>Sum+Inst caldera ultra alta eficiencia 2500 MBTU/H</t>
  </si>
  <si>
    <t>18701</t>
  </si>
  <si>
    <t>Sum+Inst conducto en lámina en fibra de vidrio 1"</t>
  </si>
  <si>
    <t>13675</t>
  </si>
  <si>
    <t>Sum+Inst de  tablero 18 circuitos</t>
  </si>
  <si>
    <t>17460</t>
  </si>
  <si>
    <t>SUM+INST DE ASCENSOR PARA GIM 2 PARADAS - 7 PASA</t>
  </si>
  <si>
    <t>19003</t>
  </si>
  <si>
    <t>SUM+INST DE BARRAJE DE TIERRA TGB CDRC Cometas</t>
  </si>
  <si>
    <t>19002</t>
  </si>
  <si>
    <t>SUM+INST DE BARRAJE DE TIERRA TMGB CDRC Cometas</t>
  </si>
  <si>
    <t>18751</t>
  </si>
  <si>
    <t>Sum+Inst difusor tipo inyector aire mod L-SPP2, 8"</t>
  </si>
  <si>
    <t>17623</t>
  </si>
  <si>
    <t>Sum+inst Escalera en acero inoxidable para canal</t>
  </si>
  <si>
    <t>17671</t>
  </si>
  <si>
    <t>Sum+Inst Motobomba 5 H -192 gpm+ trampa cabellos</t>
  </si>
  <si>
    <t>14232</t>
  </si>
  <si>
    <t>SUM+INST TABLERO DE 12 CTOS</t>
  </si>
  <si>
    <t>19184</t>
  </si>
  <si>
    <t>SUM+INST Transferencia Aut Bomba CDRC-Cometas</t>
  </si>
  <si>
    <t>17609</t>
  </si>
  <si>
    <t>Sum+inst TubPVC-Pres RDE-21-Ø1"CuartMaqPisc Recrea</t>
  </si>
  <si>
    <t>17613</t>
  </si>
  <si>
    <t>Sum+inst TubPVC-Pres RDE-21-Ø1"CuartMaqPiscOlimpic</t>
  </si>
  <si>
    <t>17614</t>
  </si>
  <si>
    <t>Sum+inst TubPVC-Pres RDE-21-Ø11/2"CuartMaqPiscOlim</t>
  </si>
  <si>
    <t>17632</t>
  </si>
  <si>
    <t>Sum+inst TubPVC-Pres RDE-21-Ø2"CuartMaqPiscOlimpic</t>
  </si>
  <si>
    <t>17622</t>
  </si>
  <si>
    <t>Sum+inst TubPVC-Pres RDE-21-Ø2"CuartMaqPiscRecreat</t>
  </si>
  <si>
    <t>17628</t>
  </si>
  <si>
    <t>Sum+inst TubPVC-Pres RDE-21-Ø2"PerimPiscOlimpica</t>
  </si>
  <si>
    <t>17621</t>
  </si>
  <si>
    <t>Sum+inst TubPVC-Pres RDE-21-Ø2"PerimPiscrecreat</t>
  </si>
  <si>
    <t>17650</t>
  </si>
  <si>
    <t>Sum+inst TubPVC-Pres RDE-21-Ø21/2"CuartMaqcPiscRec</t>
  </si>
  <si>
    <t>17649</t>
  </si>
  <si>
    <t>Sum+inst TubPVC-Pres RDE-21-Ø21/2"PerimPiscPiscRec</t>
  </si>
  <si>
    <t>17659</t>
  </si>
  <si>
    <t>Sum+inst TubPVC-Pres RDE-21-Ø3"CuartMaqPiscOlimpic</t>
  </si>
  <si>
    <t>17657</t>
  </si>
  <si>
    <t>Sum+inst TubPVC-Pres RDE-21-Ø3"CuartMaqPiscRecreat</t>
  </si>
  <si>
    <t>17658</t>
  </si>
  <si>
    <t>Sum+inst TubPVC-Pres RDE-21-Ø3"PerimPiscOlimpica</t>
  </si>
  <si>
    <t>17652</t>
  </si>
  <si>
    <t>Sum+inst TubPVC-Pres RDE-21-Ø3"PerimPiscRecreat</t>
  </si>
  <si>
    <t>17653</t>
  </si>
  <si>
    <t>18530</t>
  </si>
  <si>
    <t>Sum+Inst Unidad control humedad de 12000 CFM</t>
  </si>
  <si>
    <t>18531</t>
  </si>
  <si>
    <t>Sum+Inst unidad extractora 15900 CFM con variador</t>
  </si>
  <si>
    <t>17645</t>
  </si>
  <si>
    <t>Sum+Insta Transformador  luz mini  150 W</t>
  </si>
  <si>
    <t>14543</t>
  </si>
  <si>
    <t>SUM+INSTAL TOMA TRIFILAR INCRUST.(50AMP)250V</t>
  </si>
  <si>
    <t>13958</t>
  </si>
  <si>
    <t>Sum+Instal. Columpio  para  Juego</t>
  </si>
  <si>
    <t>15083</t>
  </si>
  <si>
    <t>SUM+INSTAL. DE TRANSFER. 500AMP-220V-CONTACTORES</t>
  </si>
  <si>
    <t>15064</t>
  </si>
  <si>
    <t>SUM+INSTAL. PUERTA VENTANA PV-1 S/DESCRIPCION TECN</t>
  </si>
  <si>
    <t>15065</t>
  </si>
  <si>
    <t>SUM+INSTAL. PUERTA VENTANA PV-2 S/DESCRIPCION TECN</t>
  </si>
  <si>
    <t>15062</t>
  </si>
  <si>
    <t>SUM+INSTAL. REJILLA TIPO PERSIANA(0.77X2.0M) 2 HOJ</t>
  </si>
  <si>
    <t>15144</t>
  </si>
  <si>
    <t>SUM+INSTAL.CONC.4.000PSI PLACA TANQUE ALMACENAMIEN</t>
  </si>
  <si>
    <t>18194</t>
  </si>
  <si>
    <t>Sum+InstalTubPVC-P-RDE-21Ø4"CuartMaq Pisc.Recr-A</t>
  </si>
  <si>
    <t>17606</t>
  </si>
  <si>
    <t>Sum+InstTubPVC-P-RDE-21Ø4"CuartMaq Pisc.Recr - (B)</t>
  </si>
  <si>
    <t>18223</t>
  </si>
  <si>
    <t>Sum+instTubPVC-PresRDE-21-Ø1"Perim.PiscRecrea-(A)</t>
  </si>
  <si>
    <t>17553</t>
  </si>
  <si>
    <t>Sum+instTubPVC-PresRDE-21-Ø1"Perim.PiscRecrea-(B)</t>
  </si>
  <si>
    <t>19009</t>
  </si>
  <si>
    <t>Sum+Trans+Inst caja de inspección de 30x30cm (AP-280 ENEL CODENSA) CDRC COMETAS</t>
  </si>
  <si>
    <t>013342</t>
  </si>
  <si>
    <t>Sum+trans+inst Interruptor termomagnético ind 3X100/125/150 A, Icc 35kA CDRC Cometas</t>
  </si>
  <si>
    <t>15304</t>
  </si>
  <si>
    <t>Sume inst Llampara Hermetica 2x32+ tubos+Toma+Clav</t>
  </si>
  <si>
    <t>14249</t>
  </si>
  <si>
    <t>Sume inst. lampara  autonoma</t>
  </si>
  <si>
    <t>14246</t>
  </si>
  <si>
    <t>Sume inst. lampara redonda cerrada1x26W + bombill</t>
  </si>
  <si>
    <t>14245</t>
  </si>
  <si>
    <t>Sume inst. lampara redonda cerrada1x32  + bombillo</t>
  </si>
  <si>
    <t>14243</t>
  </si>
  <si>
    <t>Sume inst. lampara redonda cerrada2x32  + bombillo</t>
  </si>
  <si>
    <t>14248</t>
  </si>
  <si>
    <t>Sume inst. lampara tipo tortuga1x16W + bombill</t>
  </si>
  <si>
    <t>14247</t>
  </si>
  <si>
    <t>Sume inst. lampara tipo tortuga1x26W + bombill</t>
  </si>
  <si>
    <t>15322</t>
  </si>
  <si>
    <t>Sume inst.Bala Dulux Redonda Abierta(1x26W)+ bom</t>
  </si>
  <si>
    <t>13502</t>
  </si>
  <si>
    <t>Sumi + Inst Piso caucho Gimnasio 50X50cm X 3.5 mm</t>
  </si>
  <si>
    <t>13642</t>
  </si>
  <si>
    <t>Sumi e inst de  toma  trifasica de  incrustar+caja</t>
  </si>
  <si>
    <t>13643</t>
  </si>
  <si>
    <t>Sumi e inst de  toma  TV  + caja</t>
  </si>
  <si>
    <t>13640</t>
  </si>
  <si>
    <t>Sumi e inst DE  toma monofasica regulada Uu hospit</t>
  </si>
  <si>
    <t>14238</t>
  </si>
  <si>
    <t>Sumi e inst de  toma para Video Bean +caja</t>
  </si>
  <si>
    <t>13644</t>
  </si>
  <si>
    <t>Sumi e inst de  toma sonido</t>
  </si>
  <si>
    <t>19274</t>
  </si>
  <si>
    <t>sumi e insts de transferencia automatica bomba con</t>
  </si>
  <si>
    <t>13777</t>
  </si>
  <si>
    <t>Sumi+Inst Tuberia EMT d=1" incluy acces y anclaje</t>
  </si>
  <si>
    <t>14369</t>
  </si>
  <si>
    <t>Sumi+Insta Kit Luminaria1000W,arrancad,condens,rea</t>
  </si>
  <si>
    <t>14366</t>
  </si>
  <si>
    <t>Sumi+Insta Kit Luminaria150W,arrancad,condens,reac</t>
  </si>
  <si>
    <t>14367</t>
  </si>
  <si>
    <t>Sumi+Insta Kit Luminaria250W,arrancad,condens,reac</t>
  </si>
  <si>
    <t>14368</t>
  </si>
  <si>
    <t>Sumi+Insta Kit Luminaria400W,arrancad,condens,reac</t>
  </si>
  <si>
    <t>17655</t>
  </si>
  <si>
    <t>Sumi+InstA Trampa de ø8"xø5" - fibra de vidrio</t>
  </si>
  <si>
    <t>14365</t>
  </si>
  <si>
    <t>Sumi+Instal Kit Luminaria70W,arrancad,condens,reac</t>
  </si>
  <si>
    <t>10437</t>
  </si>
  <si>
    <t>Sumidero SL100 Suministro+instalac rejilla+marco  **</t>
  </si>
  <si>
    <t>10719</t>
  </si>
  <si>
    <t>SumideroCaja 0.75*1.1*0.85 en concreto **</t>
  </si>
  <si>
    <t>10257</t>
  </si>
  <si>
    <t>SumideroCaja Lateral SL-100 en ladrillo (sin excav</t>
  </si>
  <si>
    <t>10718</t>
  </si>
  <si>
    <t>SumideroCaja LateralSL-100 en concreto (inc. excav</t>
  </si>
  <si>
    <t>10265</t>
  </si>
  <si>
    <t>SumideroCaja LateralSL-100 en ladrillo con excavac</t>
  </si>
  <si>
    <t>13750</t>
  </si>
  <si>
    <t>SUMIN + INST COLUMNAS EN ABARCO PARA BURLADEROS</t>
  </si>
  <si>
    <t>13501</t>
  </si>
  <si>
    <t>Sumin + Inst Face plate AMP</t>
  </si>
  <si>
    <t>14531</t>
  </si>
  <si>
    <t>SUMIN + INST TABLERO- 8 CIRCUIT.MONOF+BREAK 1X20A</t>
  </si>
  <si>
    <t>00315</t>
  </si>
  <si>
    <t>SUMIN E INST ENCHAPE JULIANA BLANCO 20 X 30</t>
  </si>
  <si>
    <t>12456</t>
  </si>
  <si>
    <t>Sumin e Instal mallas ProtecciónFutbol Nylon Imper</t>
  </si>
  <si>
    <t>12474</t>
  </si>
  <si>
    <t>Sumin e Instal Tripode Metalic.para Aspersor H=1.5</t>
  </si>
  <si>
    <t>14413</t>
  </si>
  <si>
    <t>SUMIN E INSTAL.CUBIERTA SANWICH DOBLE LAM.CAL.26FV</t>
  </si>
  <si>
    <t>14541</t>
  </si>
  <si>
    <t>Sumin e Instalac Bala S/Muro Halogena 50 Itemperie</t>
  </si>
  <si>
    <t>12178</t>
  </si>
  <si>
    <t>SUMIN E INSTALACION ENCHAPE 20.5x20.5**</t>
  </si>
  <si>
    <t>00318</t>
  </si>
  <si>
    <t>SUMIN E INSTALACION ENCHAPE TURQUI AZUL 25x25 CRNA</t>
  </si>
  <si>
    <t>00753</t>
  </si>
  <si>
    <t>SUMIN E INSTALACION PISO EGEO BLANCO 25X25 CRNA</t>
  </si>
  <si>
    <t>17550</t>
  </si>
  <si>
    <t>Sumin e instalTubaPVC-P-RDE-21Ø6"Perim Pisc.Olimp</t>
  </si>
  <si>
    <t>17587</t>
  </si>
  <si>
    <t>Sumin e instalTubaPVC-P-RDE-21Ø6"Perim Pisc.Recrea</t>
  </si>
  <si>
    <t>17589</t>
  </si>
  <si>
    <t>Sumin e instalTuberPVC-P-RDE-21Ø8"Curt.Maq.PiscOli</t>
  </si>
  <si>
    <t>17556</t>
  </si>
  <si>
    <t>Sumin e instalTuberPVC-P-RDE-21Ø8"Curt.Maq.PiscRec</t>
  </si>
  <si>
    <t>17607</t>
  </si>
  <si>
    <t>Sumin e instalTubPVC-P-RDE-21Ø4"CuartMaq Pisc.Olim</t>
  </si>
  <si>
    <t>17605</t>
  </si>
  <si>
    <t>Sumin e instalTubPVC-P-RDE-21Ø4"Perim Pisc.Recrea</t>
  </si>
  <si>
    <t>17565</t>
  </si>
  <si>
    <t>Sumin e instalTubPVC-P-RDE-21Ø6"CuartMaqPiscRecre</t>
  </si>
  <si>
    <t>17588</t>
  </si>
  <si>
    <t>Sumin e instTuberPVC-P-RDE-21Ø6"CuarMaqPiscOlimp</t>
  </si>
  <si>
    <t>11612</t>
  </si>
  <si>
    <t>Sumin. e Inst.  Archivad. rodantes a&lt;=2.5m h&lt;=2.1</t>
  </si>
  <si>
    <t>11613</t>
  </si>
  <si>
    <t>Sumin. e Inst.  Archivad. rodantes a=2.6m h&lt;=2.1</t>
  </si>
  <si>
    <t>11614</t>
  </si>
  <si>
    <t>Sumin. e Inst.  Archivad. rodantes a=3.6m h&lt;=2.1</t>
  </si>
  <si>
    <t>14376</t>
  </si>
  <si>
    <t>Sumin. e Inst. sifon para orinal  incluy  tubo</t>
  </si>
  <si>
    <t>12762</t>
  </si>
  <si>
    <t>SUMIN. E INSTAL. DE ALFOMBRA ALFA ALEGRO POLIPROPI</t>
  </si>
  <si>
    <t>13000</t>
  </si>
  <si>
    <t>Sumin. e Instalac. bolardoBajo hierro M-62-STPM</t>
  </si>
  <si>
    <t>13011</t>
  </si>
  <si>
    <t>Sumin.cadena Galvan.3/8"(1.5-2.0m) -STPM</t>
  </si>
  <si>
    <t>16077</t>
  </si>
  <si>
    <t>Sumin/ inst Puerta entamb marco (80 x 2.05 - 2.20)</t>
  </si>
  <si>
    <t>13035</t>
  </si>
  <si>
    <t>Sumin/aplicac endurecedor Rocktop gris y curado**</t>
  </si>
  <si>
    <t>13953</t>
  </si>
  <si>
    <t>Sumin+Instal de Sifón D=4"(Inc.Excav+Rellenos)</t>
  </si>
  <si>
    <t>18396</t>
  </si>
  <si>
    <t>Sumin+Instal PinturaEpoxicaDuctosVentilaS/Especifi</t>
  </si>
  <si>
    <t>14782</t>
  </si>
  <si>
    <t>Sumin+Instal.Cubiert Maxbond Fronton-fachad4mm+per</t>
  </si>
  <si>
    <t>15947</t>
  </si>
  <si>
    <t>SUMIN+INSTALAC-TAPON HG- 2"(Dos ptos de soldad)</t>
  </si>
  <si>
    <t>15948</t>
  </si>
  <si>
    <t>SUMIN+INSTALAC-TAPON HG- 3"(Dos ptos de soldadura)</t>
  </si>
  <si>
    <t>15950</t>
  </si>
  <si>
    <t>SUMIN+INSTALAC-TAPON HG-21/2"(Dos ptos soldadura)</t>
  </si>
  <si>
    <t>18129</t>
  </si>
  <si>
    <t>Sumin+Siembra y MtoEspecMayores(Arboles-Palmas)</t>
  </si>
  <si>
    <t>14219</t>
  </si>
  <si>
    <t>Sumini. e Inst. Cubierta Teja Tipo Sandw+pint+acc</t>
  </si>
  <si>
    <t>16048</t>
  </si>
  <si>
    <t>SUMINIOSTR+ INSTAL. PENDON (6.0X1.0M)+Bannner13Onz</t>
  </si>
  <si>
    <t>18134</t>
  </si>
  <si>
    <t>Suminist,Siembra y Mto. Especies en Jardineras.</t>
  </si>
  <si>
    <t>14535</t>
  </si>
  <si>
    <t>SUMINIST. E INSTAL. INTERRUPTOR SENCILLO BLANCO</t>
  </si>
  <si>
    <t>11548</t>
  </si>
  <si>
    <t>Suministo e instalcion geotec NT1800 **</t>
  </si>
  <si>
    <t>11547</t>
  </si>
  <si>
    <t>Suministo e instalcion geotec NT2000 **</t>
  </si>
  <si>
    <t>12695</t>
  </si>
  <si>
    <t>SUMINISTRO  POSTE H=3.0M**</t>
  </si>
  <si>
    <t>12694</t>
  </si>
  <si>
    <t>SUMINISTRO  POSTE H=3.30M**</t>
  </si>
  <si>
    <t>12691</t>
  </si>
  <si>
    <t>SUMINISTRO  POSTE METALICO  H=3.0M**</t>
  </si>
  <si>
    <t>13012</t>
  </si>
  <si>
    <t>Suministro + Inst. Acople Columpio -STPM**</t>
  </si>
  <si>
    <t>16049</t>
  </si>
  <si>
    <t>SUMINISTRO + INSTAL. PENDON (6.0X1.0M)+Bannner13On</t>
  </si>
  <si>
    <t>14278</t>
  </si>
  <si>
    <t>Suministro acople en U lam cal 3/16"</t>
  </si>
  <si>
    <t>12547</t>
  </si>
  <si>
    <t>Suministro Acople Sencillo en SColumpio -STPM**</t>
  </si>
  <si>
    <t>14253</t>
  </si>
  <si>
    <t>Suministro- Agarradera **</t>
  </si>
  <si>
    <t>13532</t>
  </si>
  <si>
    <t>Suministro- Agarradera Balancin 3/4" -STPM**</t>
  </si>
  <si>
    <t>14285</t>
  </si>
  <si>
    <t>Suministro Asador</t>
  </si>
  <si>
    <t>14277</t>
  </si>
  <si>
    <t>Suministro Asiento en Fibra de vidrio</t>
  </si>
  <si>
    <t>14204</t>
  </si>
  <si>
    <t>Suministro Asiento Fibra lona Columpio-STPM**</t>
  </si>
  <si>
    <t>13366</t>
  </si>
  <si>
    <t>SUMINISTRO ASIENTO PARA SANITARIO</t>
  </si>
  <si>
    <t>12866</t>
  </si>
  <si>
    <t>Suministro Balancin Tubo Galv.2"x2.00m-STPM**</t>
  </si>
  <si>
    <t>12867</t>
  </si>
  <si>
    <t>Suministro Balancin Tubo Galv.2"x2.50m-STPM**</t>
  </si>
  <si>
    <t>13527</t>
  </si>
  <si>
    <t>Suministro- Banca Abdominales Bajo -STPM**</t>
  </si>
  <si>
    <t>12704</t>
  </si>
  <si>
    <t>Suministro Baranda Discapacitados-STPM**</t>
  </si>
  <si>
    <t>12698</t>
  </si>
  <si>
    <t>Suministro baranda M-83ES***</t>
  </si>
  <si>
    <t>12999</t>
  </si>
  <si>
    <t>Suministro bolardoBajo hierro M-62-STPM**</t>
  </si>
  <si>
    <t>17874</t>
  </si>
  <si>
    <t>SUMINISTRO BOMBAS EYECTORAS CON H = 6.26M Y Q=3.0</t>
  </si>
  <si>
    <t>17675</t>
  </si>
  <si>
    <t>Suministro carro aspirador metalico ø1,1/2"  (IMPO</t>
  </si>
  <si>
    <t>17572</t>
  </si>
  <si>
    <t>Suministro Cepillo de nylon - Longitud 18"</t>
  </si>
  <si>
    <t>17573</t>
  </si>
  <si>
    <t>Suministro Cepillo de pared recto para aseo  (IMPO</t>
  </si>
  <si>
    <t>12674</t>
  </si>
  <si>
    <t>SUMINISTRO CONTRAHUELLA EN LAMINA-STPM**</t>
  </si>
  <si>
    <t>12913</t>
  </si>
  <si>
    <t>Suministro de  Balancin Madera-STPM**</t>
  </si>
  <si>
    <t>13314</t>
  </si>
  <si>
    <t>Suministro de Acople en S para  Columpio**</t>
  </si>
  <si>
    <t>17885</t>
  </si>
  <si>
    <t>SUMINISTRO DE BOMBA CONTRA INCENDIO 750 GPM @ 135</t>
  </si>
  <si>
    <t>17642</t>
  </si>
  <si>
    <t>SUMINISTRO DE COMBUSTIBLE (ACPM)</t>
  </si>
  <si>
    <t>15957</t>
  </si>
  <si>
    <t>17585</t>
  </si>
  <si>
    <t>Suministro de Equipo de Oxigeno terapia adulto y p</t>
  </si>
  <si>
    <t>20672</t>
  </si>
  <si>
    <t>SUMINISTRO DE INSTALACION BLOQUE DE CEMENTO MACIZO 20X20X6 PERMEABLE GRIS</t>
  </si>
  <si>
    <t>17887</t>
  </si>
  <si>
    <t>SUMINISTRO DE ROCIADOR  TIPO UPRIGHT K=11,2  - QR</t>
  </si>
  <si>
    <t>13530</t>
  </si>
  <si>
    <t>Suministro de Tabla en Madera para Carrusel</t>
  </si>
  <si>
    <t>12914</t>
  </si>
  <si>
    <t>Suministro Deslizadero Fibra de Vidrio 2.4m-STPM**</t>
  </si>
  <si>
    <t>13358</t>
  </si>
  <si>
    <t>Suministro Deslizadero Fibra de Vidrio 3.0m-STPM**</t>
  </si>
  <si>
    <t>12907</t>
  </si>
  <si>
    <t>Suministro Deslizadero Fibra de Vidrio 4m-STPM***</t>
  </si>
  <si>
    <t>17577</t>
  </si>
  <si>
    <t>Suministro Diagrama de flujo filtracion - Carteler</t>
  </si>
  <si>
    <t>13990</t>
  </si>
  <si>
    <t>SUMINISTRO DOTACION FLEXION ADULTOS/MAY-IDRD</t>
  </si>
  <si>
    <t>16089</t>
  </si>
  <si>
    <t>Suministro e  instalacion Anemómetro electr. Win</t>
  </si>
  <si>
    <t>13865</t>
  </si>
  <si>
    <t>Suministro e inst. de Hidrante Conexión PVC3"</t>
  </si>
  <si>
    <t>00928</t>
  </si>
  <si>
    <t>SUMINISTRO E INSTAL DE PISO CLASICA CREMA MARFIL</t>
  </si>
  <si>
    <t>11511</t>
  </si>
  <si>
    <t>Suministro e Instal Tapa Camara MT Codensa **</t>
  </si>
  <si>
    <t>13837</t>
  </si>
  <si>
    <t>Suministro e instalac Guaya galvaniz 5/16"**</t>
  </si>
  <si>
    <t>13767</t>
  </si>
  <si>
    <t>Suministro e instalac. tapa toma corriente**</t>
  </si>
  <si>
    <t>00913</t>
  </si>
  <si>
    <t>SUMINISTRO E INSTALACIN DE ALFOMBRA PAVCO DALTON</t>
  </si>
  <si>
    <t>00915</t>
  </si>
  <si>
    <t>SUMINISTRO E INSTALACIN DE ALFOMBRA PAVCO MAGISTRA</t>
  </si>
  <si>
    <t>00916</t>
  </si>
  <si>
    <t>SUMINISTRO E INSTALACIN DE ALFOMBRA PAVCO MALAGA</t>
  </si>
  <si>
    <t>13508</t>
  </si>
  <si>
    <t>Suministro e instalaciòn  Calentador  paso electri</t>
  </si>
  <si>
    <t>17935</t>
  </si>
  <si>
    <t>SUMINISTRO E INSTALACIÓN  FILTRO METALICO LAVABLE</t>
  </si>
  <si>
    <t>010548</t>
  </si>
  <si>
    <t xml:space="preserve">suministro e instalacion  Luminaria MILLENIUM de 40W (2700-6500)K,       </t>
  </si>
  <si>
    <t>010549</t>
  </si>
  <si>
    <t xml:space="preserve">suministro e instalacion  Luminaria MILLENIUM de 70W (2700-6500)K,    </t>
  </si>
  <si>
    <t>010554</t>
  </si>
  <si>
    <t xml:space="preserve">Suministro e Instalacion  SWITCH 24 PUERTOS 10/100/1000 4SFP CAPA 3 light </t>
  </si>
  <si>
    <t>010564</t>
  </si>
  <si>
    <t xml:space="preserve">Suministro e instalacion "EQUIPO DE DESINFECCIÓN UV-2 LÁMPARAS PISCINAS </t>
  </si>
  <si>
    <t>15526</t>
  </si>
  <si>
    <t>Suministro e instalacion Amplificador de cuatro ca</t>
  </si>
  <si>
    <t>17582</t>
  </si>
  <si>
    <t>Suministro e instalación Camilla con inmovilizador</t>
  </si>
  <si>
    <t>13070</t>
  </si>
  <si>
    <t>SUMINISTRO E INSTALACION CERRAMIENTO H=1M MALLA ES</t>
  </si>
  <si>
    <t>20878</t>
  </si>
  <si>
    <t>SUMINISTRO E INSTALACION DE   INSTALLATON AIR FITTING</t>
  </si>
  <si>
    <t>20876</t>
  </si>
  <si>
    <t>SUMINISTRO E INSTALACION DE  CLUTCH PULLEY</t>
  </si>
  <si>
    <t>20877</t>
  </si>
  <si>
    <t>SUMINISTRO E INSTALACION DE  DECK LIFT HOOK</t>
  </si>
  <si>
    <t>20875</t>
  </si>
  <si>
    <t>SUMINISTRO E INSTALACION DE  WORM SHAFT</t>
  </si>
  <si>
    <t>00058</t>
  </si>
  <si>
    <t>SUMINISTRO E INSTALACION DE ACCESORIO GRES 6"x4"</t>
  </si>
  <si>
    <t>010532</t>
  </si>
  <si>
    <t>SUMINISTRO E INSTALACION DE ACCESORIO PVC C907 AZUL 4"</t>
  </si>
  <si>
    <t>20860</t>
  </si>
  <si>
    <t>SUMINISTRO E INSTALACION DE ACEITE 20w-40</t>
  </si>
  <si>
    <t>15480</t>
  </si>
  <si>
    <t>Suministro e instalación de adoquin de arcilla tip</t>
  </si>
  <si>
    <t>00310</t>
  </si>
  <si>
    <t>SUMINISTRO E INSTALACION DE ALFOMBRA ALFA KASMIR</t>
  </si>
  <si>
    <t>00309</t>
  </si>
  <si>
    <t>SUMINISTRO E INSTALACION DE ALFOMBRA ALFA METROPOL</t>
  </si>
  <si>
    <t>00906</t>
  </si>
  <si>
    <t>SUMINISTRO E INSTALACION DE ALFOMBRA ALFA PREMIER</t>
  </si>
  <si>
    <t>00311</t>
  </si>
  <si>
    <t>SUMINISTRO E INSTALACION DE ALFOMBRA ALFA SPLENDOR</t>
  </si>
  <si>
    <t>00920</t>
  </si>
  <si>
    <t>SUMINISTRO E INSTALACION DE ALFOMBRA PAVCO DAMASCO</t>
  </si>
  <si>
    <t>00918</t>
  </si>
  <si>
    <t>SUMINISTRO E INSTALACION DE ALFOMBRA PAVCO MINK</t>
  </si>
  <si>
    <t>00919</t>
  </si>
  <si>
    <t>SUMINISTRO E INSTALACION DE ALFOMBRA PAVCO MONACO</t>
  </si>
  <si>
    <t>00912</t>
  </si>
  <si>
    <t>SUMINISTRO E INSTALACION DE ALFOMBRA PAVCO OASIS</t>
  </si>
  <si>
    <t>00921</t>
  </si>
  <si>
    <t>SUMINISTRO E INSTALACION DE ALFOMBRA PAVCO REFLEJO</t>
  </si>
  <si>
    <t>00312</t>
  </si>
  <si>
    <t>SUMINISTRO E INSTALACION DE ALFOMBRA PAVCO TRAZOS</t>
  </si>
  <si>
    <t>00530</t>
  </si>
  <si>
    <t>SUMINISTRO E INSTALACION DE ANTENA COMUNAL T.V.</t>
  </si>
  <si>
    <t>11526</t>
  </si>
  <si>
    <t>Suministro e Instalacion de Bala Halogena 50 W**</t>
  </si>
  <si>
    <t>00812</t>
  </si>
  <si>
    <t>SUMINISTRO E INSTALACION DE BAÑO  ACUACER CORONA</t>
  </si>
  <si>
    <t>00813</t>
  </si>
  <si>
    <t>SUMINISTRO E INSTALACION DE BAÑO  CORONA AVANTI</t>
  </si>
  <si>
    <t>17651</t>
  </si>
  <si>
    <t>SUMINISTRO E INSTALACIÓN DE BATERÍAS</t>
  </si>
  <si>
    <t>00532</t>
  </si>
  <si>
    <t>SUMINISTRO E INSTALACION DE BOTONERA/FUENTE CITOFO</t>
  </si>
  <si>
    <t>13600</t>
  </si>
  <si>
    <t>Suministro e instalación de cable coaxial RG59</t>
  </si>
  <si>
    <t>13601</t>
  </si>
  <si>
    <t>Suministro e instalación de cable duplex 2x14</t>
  </si>
  <si>
    <t>15441</t>
  </si>
  <si>
    <t>Suministro e instalación de cable duplex 2x20</t>
  </si>
  <si>
    <t>20898</t>
  </si>
  <si>
    <t>SUMINISTRO E INSTALACIÓN DE CAM FOLLOW NEEDLE BEARING</t>
  </si>
  <si>
    <t>00533</t>
  </si>
  <si>
    <t>SUMINISTRO E INSTALACION DE CANTONERA ELECTRICA</t>
  </si>
  <si>
    <t>20870</t>
  </si>
  <si>
    <t>SUMINISTRO E INSTALACION DE CORREA PARA EL DESPLAZAMIENTO DE LA TORRE</t>
  </si>
  <si>
    <t>20872</t>
  </si>
  <si>
    <t>SUMINISTRO E INSTALACION DE CORREA PARA EL RETORNO DE BOLAS</t>
  </si>
  <si>
    <t>20869</t>
  </si>
  <si>
    <t>SUMINISTRO E INSTALACION DE CORREA PARA EL VIBRADOR</t>
  </si>
  <si>
    <t>20873</t>
  </si>
  <si>
    <t>SUMINISTRO E INSTALACION DE CORREA PARA LA PRIMERA POLEA DEL MOTOR</t>
  </si>
  <si>
    <t>20871</t>
  </si>
  <si>
    <t>SUMINISTRO E INSTALACION DE CORREA PARA LA RUEDA ELEVADORA DE PINES</t>
  </si>
  <si>
    <t>20874</t>
  </si>
  <si>
    <t>SUMINISTRO E INSTALACION DE CORREA PARA LA SEGUNDA POLEA DEL MOTOR</t>
  </si>
  <si>
    <t>20868</t>
  </si>
  <si>
    <t>SUMINISTRO E INSTALACION DE CORREA PARA RUEDA ELEVADORA DE BOLAS</t>
  </si>
  <si>
    <t>20879</t>
  </si>
  <si>
    <t>SUMINISTRO E INSTALACION DE CROSS CONVEYOR BELT</t>
  </si>
  <si>
    <t>20884</t>
  </si>
  <si>
    <t>SUMINISTRO E INSTALACIÓN DE CUBIERTA DE PIN (RUBBER DECK CHUTES) PARA LOS PIN N° 1</t>
  </si>
  <si>
    <t>20883</t>
  </si>
  <si>
    <t>SUMINISTRO E INSTALACIÓN DE CUBIERTA DE PIN (RUBBER DECK CHUTES) PARA LOS PINES 2, 3, 4, 6, 8 Y 9</t>
  </si>
  <si>
    <t>20885</t>
  </si>
  <si>
    <t>SUMINISTRO E INSTALACIÓN DE CUBIERTA DE PIN (RUBBER DECK CHUTES) PARA LOS PINES 7 Y 10</t>
  </si>
  <si>
    <t>00625</t>
  </si>
  <si>
    <t>SUMINISTRO E INSTALACION DE DECORPLAST FACHADA</t>
  </si>
  <si>
    <t>02030</t>
  </si>
  <si>
    <t>SUMINISTRO E INSTALACION DE DERIVACION C/RET INF</t>
  </si>
  <si>
    <t>20899</t>
  </si>
  <si>
    <t>SUMINISTRO E INSTALACIÓN DE ELECTRONIC TRIGGERING CONTROL SYSTEM</t>
  </si>
  <si>
    <t>17876</t>
  </si>
  <si>
    <t>SUMINISTRO E INSTALACIÓN DE EQUIPO DE CALDERA</t>
  </si>
  <si>
    <t>13036</t>
  </si>
  <si>
    <t>SUMINISTRO E INSTALACION DE ESTRUCTURA CALIBRE 20</t>
  </si>
  <si>
    <t>13347</t>
  </si>
  <si>
    <t>SUMINISTRO E INSTALACION DE ESTRUCTURA METALICA PA</t>
  </si>
  <si>
    <t>18523</t>
  </si>
  <si>
    <t>Suministro e instalación de extractor axial 176cmf</t>
  </si>
  <si>
    <t>20771</t>
  </si>
  <si>
    <t>SUMINISTRO E INSTALACIÓN DE FACHADA VEGETAL TIPO 1 (INCLUYE MATERAS EN CONCRETO = 0,60*0,40*0,30, HIDRORETENEDOR Y CUADRILLA DE MANTENIMIENTO POR GARANTIA DE 1 MES)</t>
  </si>
  <si>
    <t>20772</t>
  </si>
  <si>
    <t>Suministro e instalación de fachada vegetal tipo 2 (incluye hidroretenedor y cuadrilla de mantenimiento por garantía de 1 mes)</t>
  </si>
  <si>
    <t>20773</t>
  </si>
  <si>
    <t>SUMINISTRO E INSTALACIÓN DE FACHADA VEGETAL TIPO 3 (INCLUYE HIDRORETENEDOR Y CUADRILLA DE MANTENIMIENTO POR GARANTIA DE 1 MES)</t>
  </si>
  <si>
    <t>20774</t>
  </si>
  <si>
    <t>SUMINISTRO E INSTALACIÓN DE FACHADA VEGETAL TIPO 4 (INCLUYE MATERAS EN CONCRETO = 0,60*0,40*0,30, HIDRORETENEDOR Y CUADRILLA DE MANTENIMIENTO POR GARANTIA DE 1 MES)</t>
  </si>
  <si>
    <t>20775</t>
  </si>
  <si>
    <t>SUMINISTRO E INSTALACIÓN DE FACHADA VEGETAL TIPO 5 (INCLUYE HIDRORETENEDOR Y CUADRILLA DE MANTENIMIENTO POR GARANTIA DE 1 MES)</t>
  </si>
  <si>
    <t>010551</t>
  </si>
  <si>
    <t xml:space="preserve">Suministro e Instalacion de Geotextil TR3000/BX 50 o similar </t>
  </si>
  <si>
    <t>20916</t>
  </si>
  <si>
    <t>Suministro e Instalacion de KIT SOLAR DE 1KW PARA GENERACIÓN DE ENERGÍA 110V- 220V</t>
  </si>
  <si>
    <t>20623</t>
  </si>
  <si>
    <t>Suministro e Instalación de LUMINARIA S1MA 1 4000K V20 127.6W</t>
  </si>
  <si>
    <t>20628</t>
  </si>
  <si>
    <t xml:space="preserve">Suministro e Instalación de LUMINARIA S1MB O MAXIMO M D3 FW </t>
  </si>
  <si>
    <t>20622</t>
  </si>
  <si>
    <t>Suministro e Instalación de LUMINARIA SLCM 4K_82.4W_11683lm_V20</t>
  </si>
  <si>
    <t>20621</t>
  </si>
  <si>
    <t>Suministro e Instalación de LUMINARIA SLCS _4K_63.1W_8852lm_V20</t>
  </si>
  <si>
    <t>20620</t>
  </si>
  <si>
    <t>Suministro e Instalación de LUMINARIA SLCS 4K_40.1W_5724lm_V20</t>
  </si>
  <si>
    <t>20624</t>
  </si>
  <si>
    <t>Suministro e Instalación de LUMINARIA SLCS SW07-5,500 LUMENS 39w</t>
  </si>
  <si>
    <t>20626</t>
  </si>
  <si>
    <t>Suministro e Instalación de LUMINARIA SLCS SW07-6,950 LUMENS - 52 w</t>
  </si>
  <si>
    <t>20627</t>
  </si>
  <si>
    <t>Suministro e Instalación de LUMINARIA SLCS V14:-8,700 LUMENS - 66 w</t>
  </si>
  <si>
    <t>20625</t>
  </si>
  <si>
    <t>Suministro e Instalación de LUMINARIA SLCS V14-5,500 LUMENS 39 w</t>
  </si>
  <si>
    <t>00245</t>
  </si>
  <si>
    <t>SUMINISTRO E INSTALACION DE LUXALON ACERO 130B</t>
  </si>
  <si>
    <t>00244</t>
  </si>
  <si>
    <t>SUMINISTRO E INSTALACION DE LUXALON ACERO 80B</t>
  </si>
  <si>
    <t>00246</t>
  </si>
  <si>
    <t>SUMINISTRO E INSTALACION DE LUXALON ALUMHORIZ 130B</t>
  </si>
  <si>
    <t>00247</t>
  </si>
  <si>
    <t>SUMINISTRO E INSTALACION DE LUXALON ALUMHORIZ 80B</t>
  </si>
  <si>
    <t>00855</t>
  </si>
  <si>
    <t>SUMINISTRO E INSTALACION DE LUXALON MADERALUM 84R</t>
  </si>
  <si>
    <t>00540</t>
  </si>
  <si>
    <t>SUMINISTRO E INSTALACION DE LUXALON TIPO LITE ALUM</t>
  </si>
  <si>
    <t>20890</t>
  </si>
  <si>
    <t>SUMINISTRO E INSTALACIÓN DE MAGNETIC</t>
  </si>
  <si>
    <t>00824</t>
  </si>
  <si>
    <t>SUMINISTRO E INSTALACION DE MEDIDORES AGUA  1/2"</t>
  </si>
  <si>
    <t>00243</t>
  </si>
  <si>
    <t>SUMINISTRO E INSTALACION DE MINICELL 5x5 ACERO</t>
  </si>
  <si>
    <t>20888</t>
  </si>
  <si>
    <t>SUMINISTRO E INSTALACIÓN DE MODULAR PIN WHEEL</t>
  </si>
  <si>
    <t>20897</t>
  </si>
  <si>
    <t xml:space="preserve">SUMINISTRO E INSTALACIÓN DE PALANCA DE LEVA DEL GANCHO DE LA PLATAFORMA (DECK HOOK CAM LAVER) </t>
  </si>
  <si>
    <t>00344</t>
  </si>
  <si>
    <t>SUMINISTRO E INSTALACION DE PARKET GUAYACAN</t>
  </si>
  <si>
    <t>00343</t>
  </si>
  <si>
    <t>SUMINISTRO E INSTALACION DE PARKET ZAPAN</t>
  </si>
  <si>
    <t>20880</t>
  </si>
  <si>
    <t>SUMINISTRO E INSTALACION DE PIN</t>
  </si>
  <si>
    <t>20903</t>
  </si>
  <si>
    <t>SUMINISTRO E INSTALACIÓN DE PIN GUIDE WIRES CABLES EXTERIORES PARA N° 1, 7, 10</t>
  </si>
  <si>
    <t>20902</t>
  </si>
  <si>
    <t>SUMINISTRO E INSTALACIÓN DE PIN GUIDE WIRES CABLES EXTERIORES PARA N° 2, 3, 4, 6, 8, 9</t>
  </si>
  <si>
    <t>20901</t>
  </si>
  <si>
    <t>SUMINISTRO E INSTALACIÓN DE PIN GUIDE WIRES CABLES INTERIORES PARA N° 1, 7, 10</t>
  </si>
  <si>
    <t>20900</t>
  </si>
  <si>
    <t>SUMINISTRO E INSTALACIÓN DE PIN GUIDE WIRES CABLES INTERIORES PARA N° 2, 3, 4, 6, 8, 9</t>
  </si>
  <si>
    <t>20894</t>
  </si>
  <si>
    <t>SUMINISTRO E INSTALACIÓN DE PINSETTER MOTOR</t>
  </si>
  <si>
    <t>00950</t>
  </si>
  <si>
    <t>SUMINISTRO E INSTALACION DE PIRLAN VINILO PAVCO</t>
  </si>
  <si>
    <t>00922</t>
  </si>
  <si>
    <t>SUMINISTRO E INSTALACION DE PISO  DURAROCK TROYA</t>
  </si>
  <si>
    <t>00932</t>
  </si>
  <si>
    <t>SUMINISTRO E INSTALACION DE PISO ANTICADO GUAJIRA</t>
  </si>
  <si>
    <t>00936</t>
  </si>
  <si>
    <t>SUMINISTRO E INSTALACION DE PISO ANTICADO PIZARRA</t>
  </si>
  <si>
    <t>00322</t>
  </si>
  <si>
    <t>SUMINISTRO E INSTALACION DE PISO BALD.GRANO MARMOL</t>
  </si>
  <si>
    <t>00323</t>
  </si>
  <si>
    <t>00940</t>
  </si>
  <si>
    <t>SUMINISTRO E INSTALACION DE PISO CLASICA CALACATA</t>
  </si>
  <si>
    <t>00935</t>
  </si>
  <si>
    <t>SUMINISTRO E INSTALACION DE PISO CLASICA MIRO</t>
  </si>
  <si>
    <t>00937</t>
  </si>
  <si>
    <t>SUMINISTRO E INSTALACION DE PISO CORSICO 33x33  CR</t>
  </si>
  <si>
    <t>00927</t>
  </si>
  <si>
    <t>SUMINISTRO E INSTALACION DE PISO DURAROCK CAPRI</t>
  </si>
  <si>
    <t>00321</t>
  </si>
  <si>
    <t>SUMINISTRO E INSTALACION DE PISO EGEO BLANCO</t>
  </si>
  <si>
    <t>00926</t>
  </si>
  <si>
    <t>SUMINISTRO E INSTALACION DE PISO ELITE MACAEL</t>
  </si>
  <si>
    <t>00899</t>
  </si>
  <si>
    <t>SUMINISTRO E INSTALACION DE PISO GRANO 1-N MELATO</t>
  </si>
  <si>
    <t>00923</t>
  </si>
  <si>
    <t>SUMINISTRO E INSTALACION DE PISO MARMOL PRIMAVERA</t>
  </si>
  <si>
    <t>00930</t>
  </si>
  <si>
    <t>SUMINISTRO E INSTALACION DE PISO OPAL BEIGE</t>
  </si>
  <si>
    <t>00961</t>
  </si>
  <si>
    <t>SUMINISTRO E INSTALACION DE PISO PARKET ALISO</t>
  </si>
  <si>
    <t>00317</t>
  </si>
  <si>
    <t>SUMINISTRO E INSTALACION DE PISO PARKET CEDRO</t>
  </si>
  <si>
    <t>00924</t>
  </si>
  <si>
    <t>SUMINISTRO E INSTALACION DE PISO PARKET GRANADILLO</t>
  </si>
  <si>
    <t>00960</t>
  </si>
  <si>
    <t>SUMINISTRO E INSTALACION DE PISO PARKET NOGAL</t>
  </si>
  <si>
    <t>00316</t>
  </si>
  <si>
    <t>SUMINISTRO E INSTALACION DE PISO PARMA 41x41</t>
  </si>
  <si>
    <t>00934</t>
  </si>
  <si>
    <t>SUMINISTRO E INSTALACION DE PISO PRAGA AZUL</t>
  </si>
  <si>
    <t>00751</t>
  </si>
  <si>
    <t>SUMINISTRO E INSTALACION DE PISO QUIMBAYA</t>
  </si>
  <si>
    <t>00938</t>
  </si>
  <si>
    <t>SUMINISTRO E INSTALACION DE PISO SAVONA 41X41</t>
  </si>
  <si>
    <t>00929</t>
  </si>
  <si>
    <t>SUMINISTRO E INSTALACION DE PISO SICILIA MARFIL</t>
  </si>
  <si>
    <t>00939</t>
  </si>
  <si>
    <t>SUMINISTRO E INSTALACION DE PISO SILEX 41X41</t>
  </si>
  <si>
    <t>00942</t>
  </si>
  <si>
    <t>SUMINISTRO E INSTALACION DE PISO SONDRIO 41x41CRNA</t>
  </si>
  <si>
    <t>00770</t>
  </si>
  <si>
    <t>SUMINISTRO E INSTALACION DE PISOS ANTICADO GUAJIRA</t>
  </si>
  <si>
    <t>20882</t>
  </si>
  <si>
    <t>SUMINISTRO E INSTALACIÓN DE POLEA EN URETANO (URETHANE POWER)</t>
  </si>
  <si>
    <t>20787</t>
  </si>
  <si>
    <t>SUMINISTRO E INSTALACION DE POSTE TRONCONICO DE 14M + CANASTILLA PARA 12 REFLECTORES</t>
  </si>
  <si>
    <t>20905</t>
  </si>
  <si>
    <t>SUMINISTRO E INSTALACIÓN DE POWER LIFT MOTOR</t>
  </si>
  <si>
    <t>20630</t>
  </si>
  <si>
    <t>Suministro e Instalación de PROYECTOR BUXUS 200 25°</t>
  </si>
  <si>
    <t>20629</t>
  </si>
  <si>
    <t>Suministro e Instalación de PROYECTOR BUXUS 200 AS</t>
  </si>
  <si>
    <t>20631</t>
  </si>
  <si>
    <t>Suministro e Instalación de PROYECTOR LUMINARIA TIPO PROYECTOR BUXUS 200 40°</t>
  </si>
  <si>
    <t>20904</t>
  </si>
  <si>
    <t>SUMINISTRO E INSTALACIÓN DE PURE RUBBER LIFT ROD COVERS</t>
  </si>
  <si>
    <t>02026</t>
  </si>
  <si>
    <t>SUMINISTRO E INSTALACION DE RETENIDA P/MEDIA TENS.</t>
  </si>
  <si>
    <t>20895</t>
  </si>
  <si>
    <t>SUMINISTRO E INSTALACION DE RODAMIENTO 607 R</t>
  </si>
  <si>
    <t>20865</t>
  </si>
  <si>
    <t>SUMINISTRO E INSTALACION DE RODAMIENTO 6204</t>
  </si>
  <si>
    <t>20887</t>
  </si>
  <si>
    <t>SUMINISTRO E INSTALACIÓN DE RUBBER DECK ROLLER ASSEMBLY</t>
  </si>
  <si>
    <t>13707</t>
  </si>
  <si>
    <t>Suministro e instalación de salida para fotocelda</t>
  </si>
  <si>
    <t>20635</t>
  </si>
  <si>
    <t xml:space="preserve">SUMINISTRO E INSTALACION DE SEÑAL TIPO B SEGUN DISEÑO PICO SENDERO PICO DEL AGUILA </t>
  </si>
  <si>
    <t>20634</t>
  </si>
  <si>
    <t>SUMINISTRO E INSTALACION DE SEÑAL TIPO C SEGUN DISEÑO PICO SENDERO PICO DEL AGUILA</t>
  </si>
  <si>
    <t>00642</t>
  </si>
  <si>
    <t>SUMINISTRO E INSTALACION DE SILCOPLAST FACHADA</t>
  </si>
  <si>
    <t>13657</t>
  </si>
  <si>
    <t>Suministro e instalación de socket</t>
  </si>
  <si>
    <t>20886</t>
  </si>
  <si>
    <t>SUMINISTRO E INSTALACIÓN DE SOLEOIDE 208V</t>
  </si>
  <si>
    <t>20891</t>
  </si>
  <si>
    <t>SUMINISTRO E INSTALACIÓN DE SPOTTING FINGERS DERECHO</t>
  </si>
  <si>
    <t>20892</t>
  </si>
  <si>
    <t>SUMINISTRO E INSTALACIÓN DE SPOTTING FINGERS IZQUIERDO</t>
  </si>
  <si>
    <t>17640</t>
  </si>
  <si>
    <t>SUMINISTRO E INSTALACIÓN DE TANQUE</t>
  </si>
  <si>
    <t>20881</t>
  </si>
  <si>
    <t>SUMINISTRO E INSTALACIÓN DE TIJERA DETECTORA DE PINES (SCISSOR ARM)</t>
  </si>
  <si>
    <t>13639</t>
  </si>
  <si>
    <t>Suministro e instalación de toma monofasica GFCI</t>
  </si>
  <si>
    <t>20864</t>
  </si>
  <si>
    <t>SUMINISTRO E INSTALACION DE TORNILLO ROSCA ORDINARIA 1/4"x2"</t>
  </si>
  <si>
    <t>20862</t>
  </si>
  <si>
    <t>SUMINISTRO E INSTALACION DE TORNILLO ROSCA ORDINARIA 3/8"x2"</t>
  </si>
  <si>
    <t>20861</t>
  </si>
  <si>
    <t>SUMINISTRO E INSTALACION DE TORNILLO ROSCA ORDINARIA 3/8"x4”</t>
  </si>
  <si>
    <t>20863</t>
  </si>
  <si>
    <t>SUMINISTRO E INSTALACION DE TORNILLO ROSCA ORDINARIA 5/16"x2"</t>
  </si>
  <si>
    <t>20889</t>
  </si>
  <si>
    <t>SUMINISTRO E INSTALACIÓN DE URETHANE PIT CUSHION FACING</t>
  </si>
  <si>
    <t>00055</t>
  </si>
  <si>
    <t>SUMINISTRO E INSTALACION DE YEE GRES 8x6"</t>
  </si>
  <si>
    <t>00418</t>
  </si>
  <si>
    <t>SUMINISTRO E INSTALACION DEALFOMBRA PAVCO FLORESTA</t>
  </si>
  <si>
    <t>00911</t>
  </si>
  <si>
    <t>SUMINISTRO E INSTALACION DEALFOMBRA PAVCO TERUEL</t>
  </si>
  <si>
    <t>17584</t>
  </si>
  <si>
    <t>Suministro e instalacion del citofono o telefono a</t>
  </si>
  <si>
    <t>00506</t>
  </si>
  <si>
    <t>SUMINISTRO E INSTALACION DEREGISTROS 1/2 LAVADERO</t>
  </si>
  <si>
    <t>17647</t>
  </si>
  <si>
    <t>SUMINISTRO E INSTALACIÓN DUCTO TOMA AIRE FRESCO</t>
  </si>
  <si>
    <t>17669</t>
  </si>
  <si>
    <t>Suministro e instalación Equipo de desinfeccion UV</t>
  </si>
  <si>
    <t>13034</t>
  </si>
  <si>
    <t>SUMINISTRO E INSTALACION ESTRUCTURA CALIBRE 20 GAL</t>
  </si>
  <si>
    <t>14282</t>
  </si>
  <si>
    <t>Suministro e instalacion Fotocontrol</t>
  </si>
  <si>
    <t>14283</t>
  </si>
  <si>
    <t>Suministro e instalacion Fusibles de Fotocontrol</t>
  </si>
  <si>
    <t>010556</t>
  </si>
  <si>
    <t>Suministro e Instalacion GABINETE GM PARA 32 RELÉS DE SOBREPONER</t>
  </si>
  <si>
    <t>10413</t>
  </si>
  <si>
    <t>Suministro e instalacion geoBX40 **</t>
  </si>
  <si>
    <t>10790</t>
  </si>
  <si>
    <t>Suministro e instalacion geoNT-1600**</t>
  </si>
  <si>
    <t>11212</t>
  </si>
  <si>
    <t>Suministro e instalacion Geotextil   NT-1800**</t>
  </si>
  <si>
    <t>16160</t>
  </si>
  <si>
    <t>Suministro e instalacion Geotextil   NT-2500</t>
  </si>
  <si>
    <t>11921</t>
  </si>
  <si>
    <t>Suministro e instalacion Geotextil   T-2100**</t>
  </si>
  <si>
    <t>12948</t>
  </si>
  <si>
    <t>13751</t>
  </si>
  <si>
    <t>16008</t>
  </si>
  <si>
    <t>Suministro e instalacion Geotextil   T-2400</t>
  </si>
  <si>
    <t>10163</t>
  </si>
  <si>
    <t>Suministro e instalacion Geotextil   T-2400**</t>
  </si>
  <si>
    <t>10414</t>
  </si>
  <si>
    <t>Suministro e instalacion Geotextil  GT-2.400 **</t>
  </si>
  <si>
    <t>20858</t>
  </si>
  <si>
    <t>SUMINISTRO E INSTALACIÓN GRAMA SINTETICA 1500gr/m2 Espesor 30mm</t>
  </si>
  <si>
    <t>20896</t>
  </si>
  <si>
    <t>SUMINISTRO E INSTALACION INSUMOS PARA  MAQUINA LIMPIADORA DE LA PISTA DE BOLOS</t>
  </si>
  <si>
    <t>13037</t>
  </si>
  <si>
    <t>SUMINISTRO E INSTALACION LAMINA SUPERBOARD(17mm)</t>
  </si>
  <si>
    <t>15465</t>
  </si>
  <si>
    <t>SUMINISTRO E INSTALACION LAMINAS ACRILICAS</t>
  </si>
  <si>
    <t>13349</t>
  </si>
  <si>
    <t>SUMINISTRO E INSTALACIÓN LÁMINAS PARA RAMPAS  BISI</t>
  </si>
  <si>
    <t>11139</t>
  </si>
  <si>
    <t>Suministro e instalacion Loseta IDU sobre mortero</t>
  </si>
  <si>
    <t>11114</t>
  </si>
  <si>
    <t>Suministro e instalacion Loseta+rejilla+sobrMorter</t>
  </si>
  <si>
    <t>20657</t>
  </si>
  <si>
    <t>SUMINISTRO E INSTALACIÓN LUMINARIA SPORTLED 1000W</t>
  </si>
  <si>
    <t>20656</t>
  </si>
  <si>
    <t>SUMINISTRO E INSTALACIÓN LUMINARIA SPORTLED 400W</t>
  </si>
  <si>
    <t>20653</t>
  </si>
  <si>
    <t>SUMINISTRO E INSTALACIÓN LUMINARIA STILL LED PROYECTOR 240W</t>
  </si>
  <si>
    <t>20654</t>
  </si>
  <si>
    <t>SUMINISTRO E INSTALACIÓN LUMINARIA STILL LED PROYECTOR 480W 60°</t>
  </si>
  <si>
    <t>20655</t>
  </si>
  <si>
    <t>SUMINISTRO E INSTALACIÓN LUMINARIA STILL LED PROYECTOR 640W 60°</t>
  </si>
  <si>
    <t>00659</t>
  </si>
  <si>
    <t>SUMINISTRO E INSTALACION LUXALON ACERO 84R COBR V5</t>
  </si>
  <si>
    <t>010561</t>
  </si>
  <si>
    <t>Suministro e Instalacion MÓDULO CIEGO PARA LLENAR ESPACIO EN PANEL DE INSERCIÓN</t>
  </si>
  <si>
    <t>17648</t>
  </si>
  <si>
    <t>Suministro e instalación Motobomba 30 Hp - Bomba c</t>
  </si>
  <si>
    <t>18664</t>
  </si>
  <si>
    <t>SUMINISTRO E INSTALACION NVR</t>
  </si>
  <si>
    <t>00917</t>
  </si>
  <si>
    <t>SUMINISTRO E INSTALACION PISO  IMOLA ELITE</t>
  </si>
  <si>
    <t>15467</t>
  </si>
  <si>
    <t>SUMINISTRO E INSTALACION PORTA LAMPARAS EN PORC.</t>
  </si>
  <si>
    <t>18488</t>
  </si>
  <si>
    <t>Suministro e instalación recubrimiento en aluminio</t>
  </si>
  <si>
    <t>17631</t>
  </si>
  <si>
    <t>Suministro e instalación Reflector subacuatico min</t>
  </si>
  <si>
    <t>010559</t>
  </si>
  <si>
    <t>Suministro e Instalacion RELÉ LATCHING GM 1-POLO 0-10 vdc 24-277 vac</t>
  </si>
  <si>
    <t>010560</t>
  </si>
  <si>
    <t>Suministro e Instalacion RELÉ LATCHING GM 1-POLO 24-277 VAC 20A</t>
  </si>
  <si>
    <t>010539</t>
  </si>
  <si>
    <t>SUMINISTRO E INSTALACION RESTRICTOR EN HIERRO DÜCTIL PARA PVC C 900 4"</t>
  </si>
  <si>
    <t>14374</t>
  </si>
  <si>
    <t>SUMINISTRO E INSTALACION REVESTIM- CARAPLAST</t>
  </si>
  <si>
    <t>010563</t>
  </si>
  <si>
    <t>Suministro e Instalacion SENSOR DE MURO IR 110gr 30X10m+ UNIDAD DE CONTROL</t>
  </si>
  <si>
    <t>010562</t>
  </si>
  <si>
    <t>Suministro e Instalacion SENSOR DE TECHO 360gr 14X7m+ UNIDAD DE CONTROL</t>
  </si>
  <si>
    <t>17576</t>
  </si>
  <si>
    <t>Suministro e instalación Señalizacion perimetral p</t>
  </si>
  <si>
    <t>010533</t>
  </si>
  <si>
    <t xml:space="preserve">SUMINISTRO E INSTALACION SOPORTE SISMORESISTENTE 1 1/2" DOS VIAS LONGITUDINAL  </t>
  </si>
  <si>
    <t>010535</t>
  </si>
  <si>
    <t>SUMINISTRO E INSTALACION SOPORTE SISMORESISTENTE 2 1/2" DOS VIAS LONGITUDINAL</t>
  </si>
  <si>
    <t>010534</t>
  </si>
  <si>
    <t xml:space="preserve">SUMINISTRO E INSTALACION SOPORTE SISMORESISTENTE 2 1/2" DOS VIAS TRANSVERSAL </t>
  </si>
  <si>
    <t>010537</t>
  </si>
  <si>
    <t>SUMINISTRO E INSTALACION SOPORTE SISMORESISTENTE 3" DOS VIAS LONGITUDINAL</t>
  </si>
  <si>
    <t>010536</t>
  </si>
  <si>
    <t xml:space="preserve">SUMINISTRO E INSTALACION SOPORTE SISMORESISTENTE 3" DOS VIAS TRANSVERSAL </t>
  </si>
  <si>
    <t>010538</t>
  </si>
  <si>
    <t>SUMINISTRO E INSTALACION SOPORTE SISMORESISTENTE 4" CUATRO VIAS</t>
  </si>
  <si>
    <t>010555</t>
  </si>
  <si>
    <t>Suministro e Instalacion SWITCH DE CORE FULL CAPA 3 MIN 1GBPS-10GBPS</t>
  </si>
  <si>
    <t>010529</t>
  </si>
  <si>
    <t>Suministro e instalación tubería Novafort D=24"</t>
  </si>
  <si>
    <t>010530</t>
  </si>
  <si>
    <t>suministro e instalación tubería Novafort D=27"</t>
  </si>
  <si>
    <t>010531</t>
  </si>
  <si>
    <t>Suministro e Instalación tuberia Novafort D=30"</t>
  </si>
  <si>
    <t>010557</t>
  </si>
  <si>
    <t xml:space="preserve">Suministro e Instalacion UNIDAD DE PROGRAMACIÓN Y CONTROL LUMACAN GM </t>
  </si>
  <si>
    <t>18191</t>
  </si>
  <si>
    <t>SUMINISTRO E INSTALACIÓN UNIDAD DE VENTILACION VI-</t>
  </si>
  <si>
    <t>010552</t>
  </si>
  <si>
    <t>Suministro e InstalacionTuberia Novafort  d=36"</t>
  </si>
  <si>
    <t>14217</t>
  </si>
  <si>
    <t>Suministro e InstalacLoseta A40 sin estruc+Mortero</t>
  </si>
  <si>
    <t>17872</t>
  </si>
  <si>
    <t>SUMINISTRO EQUIPO DE PRESIÓN COMPUESTO POR DOS BOM</t>
  </si>
  <si>
    <t>12556</t>
  </si>
  <si>
    <t>Suministro- Escalador de Arbol -STPM** Juego M-3</t>
  </si>
  <si>
    <t>12553</t>
  </si>
  <si>
    <t>Suministro- Escalador de Arco -STPM**</t>
  </si>
  <si>
    <t>14297</t>
  </si>
  <si>
    <t>Suministro Estacion 10- Banca abdom bajo</t>
  </si>
  <si>
    <t>14304</t>
  </si>
  <si>
    <t>Suministro estructura minitenis</t>
  </si>
  <si>
    <t>14290</t>
  </si>
  <si>
    <t>Suministro Guaya de Acero de 1/4"L= 2-2.5 ML***</t>
  </si>
  <si>
    <t>13930</t>
  </si>
  <si>
    <t>SUMINISTRO I INST. VIDRIO TEM.10MM+MARCO EN ALUM+A</t>
  </si>
  <si>
    <t>17568</t>
  </si>
  <si>
    <t>Suministro Juego de tuerca y manguito - Plastico para acople manguera de aspiracion</t>
  </si>
  <si>
    <t>17571</t>
  </si>
  <si>
    <t>Suministro Kit para pruebas de agua en sitio profe</t>
  </si>
  <si>
    <t>12852</t>
  </si>
  <si>
    <t>Suministro Lámina IDG-S -STPM**</t>
  </si>
  <si>
    <t>12848</t>
  </si>
  <si>
    <t>Suministro Lámina SC-120 -STPM**</t>
  </si>
  <si>
    <t>12847</t>
  </si>
  <si>
    <t>Suministro Lámina SC-80 -STPM**</t>
  </si>
  <si>
    <t>14308</t>
  </si>
  <si>
    <t>Suministro malla minitebnis</t>
  </si>
  <si>
    <t>14306</t>
  </si>
  <si>
    <t>Suministro malla tenis</t>
  </si>
  <si>
    <t>17567</t>
  </si>
  <si>
    <t>Suministro Mango telescopico - Longitud de 13 metr</t>
  </si>
  <si>
    <t>17569</t>
  </si>
  <si>
    <t>Suministro Manguera de aspiracion ø2" de 30m de la</t>
  </si>
  <si>
    <t>12935</t>
  </si>
  <si>
    <t>Suministro Manila Polipropileno1/2" -STPM**</t>
  </si>
  <si>
    <t>14299</t>
  </si>
  <si>
    <t>Suministro media alfarda L=2.5 mt, e= 7 cm</t>
  </si>
  <si>
    <t>12559</t>
  </si>
  <si>
    <t>Suministro- Pasamanos Angulado -STPM**</t>
  </si>
  <si>
    <t>12561</t>
  </si>
  <si>
    <t>Suministro- Pasamanos Recto -STPM**</t>
  </si>
  <si>
    <t>14257</t>
  </si>
  <si>
    <t>Suministro Plastificado Plataforma Cuadrada</t>
  </si>
  <si>
    <t>14258</t>
  </si>
  <si>
    <t>Suministro Plastificado Plataforma triangular</t>
  </si>
  <si>
    <t>14271</t>
  </si>
  <si>
    <t>Suministro porteria futbol</t>
  </si>
  <si>
    <t>14254</t>
  </si>
  <si>
    <t>SUMINISTRO POSTE METALICO ( h= 2 mts )</t>
  </si>
  <si>
    <t>14255</t>
  </si>
  <si>
    <t>SUMINISTRO POSTE METALICO ( h= 2.7 mts )</t>
  </si>
  <si>
    <t>12685</t>
  </si>
  <si>
    <t>SUMINISTRO POSTE METALICO ( h= 3.3 mts )</t>
  </si>
  <si>
    <t>14266</t>
  </si>
  <si>
    <t>suministro RED DE BALONCESTO</t>
  </si>
  <si>
    <t>14273</t>
  </si>
  <si>
    <t>Suministro red de futbol  Semiprofesional.</t>
  </si>
  <si>
    <t>14268</t>
  </si>
  <si>
    <t>Suministro red de voleybol</t>
  </si>
  <si>
    <t>12549</t>
  </si>
  <si>
    <t>Suministro Reja Pequeña Cerramiento-STPM**</t>
  </si>
  <si>
    <t>14276</t>
  </si>
  <si>
    <t>Suministro Señal IDE-46 Una Cara</t>
  </si>
  <si>
    <t>14314</t>
  </si>
  <si>
    <t>Suministro señal salida 25x50</t>
  </si>
  <si>
    <t>14315</t>
  </si>
  <si>
    <t>Suministro señal servicios 33x30</t>
  </si>
  <si>
    <t>12753</t>
  </si>
  <si>
    <t>Suministro sika aer-D Aireinc.0.35%</t>
  </si>
  <si>
    <t>12677</t>
  </si>
  <si>
    <t>Suministro Tapa Semiesferica -STPM**</t>
  </si>
  <si>
    <t>14280</t>
  </si>
  <si>
    <t>Suministro tornillo 1/2 x 9"</t>
  </si>
  <si>
    <t>12883</t>
  </si>
  <si>
    <t>Suministro- Tornillo 1/4 x 3" -STPM**</t>
  </si>
  <si>
    <t>12896</t>
  </si>
  <si>
    <t>Suministro- Tornillo 1/4 x 4" -STPM**</t>
  </si>
  <si>
    <t>12899</t>
  </si>
  <si>
    <t>Suministro- Tornillo 1/4 x 6" -STPM**</t>
  </si>
  <si>
    <t>12900</t>
  </si>
  <si>
    <t>Suministro- Tornillo 1/4 x 9" -STPM**</t>
  </si>
  <si>
    <t>14279</t>
  </si>
  <si>
    <t>Suministro tornillo 1/4X3"</t>
  </si>
  <si>
    <t>12678</t>
  </si>
  <si>
    <t>Suministro Tornillo Button -STPM**</t>
  </si>
  <si>
    <t>12941</t>
  </si>
  <si>
    <t>Suministro trapecio Tubo 3/4"-STPM</t>
  </si>
  <si>
    <t>12932</t>
  </si>
  <si>
    <t>Suministro Tunel en fibra de vidrio-STPM **</t>
  </si>
  <si>
    <t>14310</t>
  </si>
  <si>
    <t>Suministro valla especial 6x3</t>
  </si>
  <si>
    <t>12903</t>
  </si>
  <si>
    <t>Suministro Varilla de 3/4" rosacada-STPM **</t>
  </si>
  <si>
    <t>14281</t>
  </si>
  <si>
    <t>Suministro varilla roscada 3/4    L= 1 mt</t>
  </si>
  <si>
    <t>15743</t>
  </si>
  <si>
    <t>Suministro y construc Sist. integ. de protecc Rayo</t>
  </si>
  <si>
    <t>12440</t>
  </si>
  <si>
    <t>Suministro y Extendido  de Arena Fina Roja **</t>
  </si>
  <si>
    <t>12439</t>
  </si>
  <si>
    <t>Suministro y Extendido Rajón  (manual)**</t>
  </si>
  <si>
    <t>13346</t>
  </si>
  <si>
    <t>Suministro y Instalación de Teja Colonial</t>
  </si>
  <si>
    <t>17630</t>
  </si>
  <si>
    <t>SUMINISTRO Y PUESTA EN MARCHA PRIME DE EMERGENCIA</t>
  </si>
  <si>
    <t>17654</t>
  </si>
  <si>
    <t>SUMINISTRO Y TENDIDO DE TUBERÍA Y CABLEADO</t>
  </si>
  <si>
    <t>13365</t>
  </si>
  <si>
    <t>SUMINISTRO, INSTAL. Y PINT. DE PLATINA  1/2X3/16"</t>
  </si>
  <si>
    <t>19295</t>
  </si>
  <si>
    <t>Suministro, transporte e instalación de Brazo hidr</t>
  </si>
  <si>
    <t>01059</t>
  </si>
  <si>
    <t>Suministro, transporte e instalación de teclado remoto del sistema de detección de incendio.</t>
  </si>
  <si>
    <t>18132</t>
  </si>
  <si>
    <t>Suministro,Siembra y MtoEspecMenoresyTaludes Ext</t>
  </si>
  <si>
    <t>18133</t>
  </si>
  <si>
    <t>Suministro,Siembra yMtoEspecMenoresyCubiertaVerde</t>
  </si>
  <si>
    <t>13412</t>
  </si>
  <si>
    <t>Suministro+ Inst. Tunel en fibra de vidrio-STPM **</t>
  </si>
  <si>
    <t>15954</t>
  </si>
  <si>
    <t>Suministro+Instal. Malla Eslabonada Cal.10+Pintura</t>
  </si>
  <si>
    <t>16762</t>
  </si>
  <si>
    <t>Suministro+Transp+Instalac-Garvilla para Filtro</t>
  </si>
  <si>
    <t>12881</t>
  </si>
  <si>
    <t>SuministroAcople en U lámina cal.3/16" -STPM**</t>
  </si>
  <si>
    <t>12878</t>
  </si>
  <si>
    <t>SuministroAsiento Fibra de Vidrio+ Soporte-STPM**</t>
  </si>
  <si>
    <t>14206</t>
  </si>
  <si>
    <t>SuministroAsiento Fibra de Vidrio-+SoporteSTPM**</t>
  </si>
  <si>
    <t>12887</t>
  </si>
  <si>
    <t>SuministroAsiento Fibra de Vidrio-STPM**</t>
  </si>
  <si>
    <t>13979</t>
  </si>
  <si>
    <t>SuministroDeslizaderoFibra deVidrio 5m-STPM+Transp</t>
  </si>
  <si>
    <t>17646</t>
  </si>
  <si>
    <t>SUMINISTROEINSTALACIÓN DUCTO TRAMPA DE AIRE  CALIE</t>
  </si>
  <si>
    <t>14287</t>
  </si>
  <si>
    <t>SuministroEstacon de 2.5m Ø 3 y 4"-STPM **</t>
  </si>
  <si>
    <t>010558</t>
  </si>
  <si>
    <t>Suministroi e Instalacion PANEL DE INSERCIÓN GM 16 MÓDULOS</t>
  </si>
  <si>
    <t>15561</t>
  </si>
  <si>
    <t>SuministroMalla eslab. C10-Hueco 2 1/4"+pintura</t>
  </si>
  <si>
    <t>16207</t>
  </si>
  <si>
    <t>Suministro-montaje de interrup monop 120v-16amp</t>
  </si>
  <si>
    <t>12871</t>
  </si>
  <si>
    <t>SuministroTravezañoTuboGalv.2"Cal.105(2.00m)STPM</t>
  </si>
  <si>
    <t>12872</t>
  </si>
  <si>
    <t>SuministroTravezañoTuboGalv.2"Cal.105(2.50m)STPM</t>
  </si>
  <si>
    <t>13936</t>
  </si>
  <si>
    <t>SUMINST+UBICAC TANQUE DE 20M3 PLASTICO+ACCE+TRANSP</t>
  </si>
  <si>
    <t>00858</t>
  </si>
  <si>
    <t>SUMINSTRO E INSTALACION DE LUXALON MADERALUM 84R</t>
  </si>
  <si>
    <t>12922</t>
  </si>
  <si>
    <t>Suminstro Guaya de Acero de 1/4"***</t>
  </si>
  <si>
    <t>18983</t>
  </si>
  <si>
    <t>SUMISTRO E INSTALACIÓN DE CAJA DE INSPECCIÓN CS274</t>
  </si>
  <si>
    <t>00534</t>
  </si>
  <si>
    <t>SUMISTRO E INSTALACION DE CITOFONOS</t>
  </si>
  <si>
    <t>00859</t>
  </si>
  <si>
    <t>SUMISTRO E INSTALACION DELUXALON ALUHORIZ 12mm.</t>
  </si>
  <si>
    <t>13711</t>
  </si>
  <si>
    <t>Sumn e inst de luminaria 1000 W Metal Halide</t>
  </si>
  <si>
    <t>16684</t>
  </si>
  <si>
    <t>Sumnistro e instalación guarda escobas en MDF 8 cm</t>
  </si>
  <si>
    <t>20893</t>
  </si>
  <si>
    <t>SUMNISTRO E INSTLACIÓN DE BALL WHEEL ROLLER ASSEMBLY</t>
  </si>
  <si>
    <t>16685</t>
  </si>
  <si>
    <t>SumnistroeinstpisoviniloPVC tipoclic0.3micras</t>
  </si>
  <si>
    <t>13513</t>
  </si>
  <si>
    <t>SUMNT E INST REACTANCIA ALVANCE MULTITAP 400W 220V</t>
  </si>
  <si>
    <t>13514</t>
  </si>
  <si>
    <t>SUMNT E INST TERMINAL BORNA No. 4 ALUMBRADO</t>
  </si>
  <si>
    <t>00236</t>
  </si>
  <si>
    <t>SUPERCEL               ETERNIT</t>
  </si>
  <si>
    <t>19282</t>
  </si>
  <si>
    <t>SuperDeslizanFormica0.25m ApoyoCornisaCEFE COMETAS</t>
  </si>
  <si>
    <t>17385</t>
  </si>
  <si>
    <t>SUPERF. CAUCHO RECIC+Tritu3/4"  ACABA-RUSTIC CDRC</t>
  </si>
  <si>
    <t>18662</t>
  </si>
  <si>
    <t>SUPERF. PLANA GRANITO PULIDO SILVER GREY BAÑOS</t>
  </si>
  <si>
    <t>12583</t>
  </si>
  <si>
    <t>Superfic.Puesto Trabajo1.5m x 0.6mTablex 30mm+Form</t>
  </si>
  <si>
    <t>17743</t>
  </si>
  <si>
    <t>SUPERFICIE CAUCHO TRITU-RECICLADO A-RUSTICO -LOSA</t>
  </si>
  <si>
    <t>13875</t>
  </si>
  <si>
    <t>Superficie deslizanteFormica 0.25m apoyo cornisa**</t>
  </si>
  <si>
    <t>11606</t>
  </si>
  <si>
    <t>Superficie Mad+FormicaEscritorio 0.57x1.5m.Sum+Ins</t>
  </si>
  <si>
    <t>12580</t>
  </si>
  <si>
    <t>Superficie Mostrador VidrioTemplado1.50x0.30m(6mm)</t>
  </si>
  <si>
    <t>11465</t>
  </si>
  <si>
    <t>Superficie Piso polvo ladrillo e=5cm **</t>
  </si>
  <si>
    <t>18545</t>
  </si>
  <si>
    <t>SuperfTipo Diamond BriteTM colorOyster quartz CDRC</t>
  </si>
  <si>
    <t>00219</t>
  </si>
  <si>
    <t>SUPERMANTO 500 XT FGLAS.</t>
  </si>
  <si>
    <t>18447</t>
  </si>
  <si>
    <t>SVEM - SOTFWARE</t>
  </si>
  <si>
    <t>10565</t>
  </si>
  <si>
    <t>Swich Flotador (contr. nivel) Espejo de Agua**</t>
  </si>
  <si>
    <t>18498</t>
  </si>
  <si>
    <t>SWITCH 16 PUERTOS</t>
  </si>
  <si>
    <t>18495</t>
  </si>
  <si>
    <t>SWITCH 24 PUERTOS PoE</t>
  </si>
  <si>
    <t>17668</t>
  </si>
  <si>
    <t>SWITCH ADMINISTRABLE DE 48 PUERTOS</t>
  </si>
  <si>
    <t>16302</t>
  </si>
  <si>
    <t>Switch Conectividad 24 Puertos Auton-10base/100 tx</t>
  </si>
  <si>
    <t>13658</t>
  </si>
  <si>
    <t>Switch de 24 puestos categoria 6 (Suministro e instalación)</t>
  </si>
  <si>
    <t>17946</t>
  </si>
  <si>
    <t>SWITCH DE DIFERENCIAL DE PRESION PARA AIRE</t>
  </si>
  <si>
    <t>11215</t>
  </si>
  <si>
    <t>Tabla estacado h=2.20 m con codales **</t>
  </si>
  <si>
    <t>14919</t>
  </si>
  <si>
    <t>TABLERO .24 CIRC L/NEX CON ESPAC.TOTAL (EMPOTRADO)</t>
  </si>
  <si>
    <t>13666</t>
  </si>
  <si>
    <t>TABLERO .24 CIRC L/NEX CON ESPAC.TOTALIZ(SUM+INST</t>
  </si>
  <si>
    <t>12707</t>
  </si>
  <si>
    <t>TABLERO .24 CIRC L/NEX CON ESPAC.TOTALIZ+BREAKERS</t>
  </si>
  <si>
    <t>13007</t>
  </si>
  <si>
    <t>TABLERO .24 CIRC+ TOTALIZ-100A+INTERRUPTORES</t>
  </si>
  <si>
    <t>15674</t>
  </si>
  <si>
    <t>TABLERO .24 CIRCUITOS  CON ESPAC.TOTALIZ+BREAKER</t>
  </si>
  <si>
    <t>13138</t>
  </si>
  <si>
    <t>TABLERO 12 CIRC CON TOTALIZADOR Y BREAKERS</t>
  </si>
  <si>
    <t>14607</t>
  </si>
  <si>
    <t>Tablero 12 Circuitos Bifasico TREG.EX</t>
  </si>
  <si>
    <t>13073</t>
  </si>
  <si>
    <t>TABLERO 18 CIRC **</t>
  </si>
  <si>
    <t>14530</t>
  </si>
  <si>
    <t>TABLERO 24 CIRC L/NEX CON ESPAC.TOTALIZ+BREAKERS</t>
  </si>
  <si>
    <t>13276</t>
  </si>
  <si>
    <t>TABLERO 30 CIRC L/NEX CON ESPAC.TOTALIZ+BREAKERS</t>
  </si>
  <si>
    <t>14610</t>
  </si>
  <si>
    <t>Tablero 6 Circuitos Monofasico TREG.EX Squash UDS</t>
  </si>
  <si>
    <t>15883</t>
  </si>
  <si>
    <t xml:space="preserve">Tablero 8 circuitos sin puerta - Sumini. e inst.  </t>
  </si>
  <si>
    <t>14833</t>
  </si>
  <si>
    <t>TABLERO ACRILI; 1,80*1,05 m; e=8mm(DESM+SUM+INST)</t>
  </si>
  <si>
    <t>12993</t>
  </si>
  <si>
    <t>Tablero acrílico (sumin.) STPM **</t>
  </si>
  <si>
    <t>14117</t>
  </si>
  <si>
    <t>Tablero Acrilico 1,80x1,05, e=8mm  (Instalacion)</t>
  </si>
  <si>
    <t>14538</t>
  </si>
  <si>
    <t>Tablero Acrilico 1.20 X 0.90 e=10mm (Sum + inst)</t>
  </si>
  <si>
    <t>14672</t>
  </si>
  <si>
    <t>Tablero Acrilico 1.20x1.80 e=10mm  (Sum+Ins)</t>
  </si>
  <si>
    <t>15384</t>
  </si>
  <si>
    <t>TABLERO ACRILICO(DESM+SUM+INST)</t>
  </si>
  <si>
    <t>14666</t>
  </si>
  <si>
    <t>TABLERO ACRILICO; 1,80*1,05 m; e=8mm (SUM + INST)</t>
  </si>
  <si>
    <t>16214</t>
  </si>
  <si>
    <t>TABLERO BIFASICO (12) CIRCUITOS (Sum+Inst)</t>
  </si>
  <si>
    <t>13153</t>
  </si>
  <si>
    <t>Tablero bifásico 8 circuitos **</t>
  </si>
  <si>
    <t>13603</t>
  </si>
  <si>
    <t>TABLERO BIFASICO-12 CIRCUITOS (4Hilos)Barraje225AEspacio para  totalizador+puerta +chapa(Sum+inst)</t>
  </si>
  <si>
    <t>19000</t>
  </si>
  <si>
    <t>TABLERO BYPASS 60A CDRC Cometas</t>
  </si>
  <si>
    <t>11850</t>
  </si>
  <si>
    <t>Tablero conexiones lumin torres cofre metál y barr</t>
  </si>
  <si>
    <t>19228</t>
  </si>
  <si>
    <t>TABLERO CONTROL ELEC PISC RECR(SUM+INS)CEFECOMETAS</t>
  </si>
  <si>
    <t>19185</t>
  </si>
  <si>
    <t>TABLERO CONTROL SISTEMA DE EXTRACCIÓN CEFE COMETAS</t>
  </si>
  <si>
    <t>18977</t>
  </si>
  <si>
    <t>TABLERO DE CARGAS MOVILES - TCM</t>
  </si>
  <si>
    <t>19004</t>
  </si>
  <si>
    <t>TABLERO DE CARGAS NORMALES 208V - TND CDRC Cometas</t>
  </si>
  <si>
    <t>11097</t>
  </si>
  <si>
    <t>TABLERO DE CONTROL (ESPEJO DE AGUA)**</t>
  </si>
  <si>
    <t>17697</t>
  </si>
  <si>
    <t>TABLERO DE CONTROL DE 16 RELES MÍN. (sum ins)</t>
  </si>
  <si>
    <t>17698</t>
  </si>
  <si>
    <t>TABLERO DE CONTROL DE 24 RELES MÍN. (sum ins)</t>
  </si>
  <si>
    <t>17947</t>
  </si>
  <si>
    <t>TABLERO DE FUERZA Y CONTROL  TEFC-AA-01</t>
  </si>
  <si>
    <t>17948</t>
  </si>
  <si>
    <t>TABLERO DE FUERZA Y CONTROL  TEFC-AA-02</t>
  </si>
  <si>
    <t>18003</t>
  </si>
  <si>
    <t>TABLERO DE FUERZA Y CONTROL EQUIPOS A.A.</t>
  </si>
  <si>
    <t>18236</t>
  </si>
  <si>
    <t>TABLERO DE FUERZA Y CONTROL TEFC-AA-05</t>
  </si>
  <si>
    <t>12335</t>
  </si>
  <si>
    <t>TABLERO DIST 24 CIRC LUMINEX</t>
  </si>
  <si>
    <t>16953</t>
  </si>
  <si>
    <t>TABLERO DIST 30 CIRC</t>
  </si>
  <si>
    <t>16582</t>
  </si>
  <si>
    <t>Tablero Distribuc. General (Cofre+Barraje 300 Amp)</t>
  </si>
  <si>
    <t>15702</t>
  </si>
  <si>
    <t>Tablero Distribución 250 AMP+totalizador+CofreT- 3</t>
  </si>
  <si>
    <t>15703</t>
  </si>
  <si>
    <t>Tablero Distribución 250 AMP+totalizador+CofreT- 4</t>
  </si>
  <si>
    <t>15704</t>
  </si>
  <si>
    <t>Tablero Distribución 250 AMP+totalizador+CofreT- 8</t>
  </si>
  <si>
    <t>15700</t>
  </si>
  <si>
    <t>Tablero Distribución 250 AMP+totalizador+CofreT-1</t>
  </si>
  <si>
    <t>15701</t>
  </si>
  <si>
    <t>Tablero Distribución 250 AMP+totalizador+CofreT-2</t>
  </si>
  <si>
    <t>15705</t>
  </si>
  <si>
    <t>Tablero Distribución 250 AMP+totalizador+CofrT- 10</t>
  </si>
  <si>
    <t>16581</t>
  </si>
  <si>
    <t>14734</t>
  </si>
  <si>
    <t>TABLERO EN  ACRILICO  (SUM + INST)</t>
  </si>
  <si>
    <t>14890</t>
  </si>
  <si>
    <t>TABLERO EN  ACRILICO(DESM+SUM+INST)</t>
  </si>
  <si>
    <t>14309</t>
  </si>
  <si>
    <t>Tablero en Acrilico 2X1 (suministro)</t>
  </si>
  <si>
    <t>17949</t>
  </si>
  <si>
    <t>TABLERO FUERZA Y CONTROL VENTIL PISCINA TEFC -03</t>
  </si>
  <si>
    <t>14444</t>
  </si>
  <si>
    <t>TABLERO GEN.40KVA(INT+BREAKER200AMP+ 2 BREAK  REG</t>
  </si>
  <si>
    <t>00555</t>
  </si>
  <si>
    <t>TABLERO GENERAL (10 CUENTAS)</t>
  </si>
  <si>
    <t>15348</t>
  </si>
  <si>
    <t>Tablero General 1 barraje 300 AMP Cofre 2x1.5X0.4</t>
  </si>
  <si>
    <t>17480</t>
  </si>
  <si>
    <t>TABLERO GENERAL A 440V.EQUIPOS DE PISCINAS.</t>
  </si>
  <si>
    <t>15747</t>
  </si>
  <si>
    <t>TABLERO GENERAL DE DISTRIBUC.-COLIS EDUARDO SANTOS</t>
  </si>
  <si>
    <t>18999</t>
  </si>
  <si>
    <t>TABLERO GENERAL DE DISTRIBUCIÓN AE311 CDRC Cometas</t>
  </si>
  <si>
    <t>15699</t>
  </si>
  <si>
    <t>Tablero General Distrib. Red Normal 250 AMP CofreT</t>
  </si>
  <si>
    <t>15698</t>
  </si>
  <si>
    <t>Tablero General Distrib.1 barraje 300 AMP CofreT-5</t>
  </si>
  <si>
    <t>16308</t>
  </si>
  <si>
    <t>Tablero General Distrib.1 barraje 300 AMP CofreT-6</t>
  </si>
  <si>
    <t>16624</t>
  </si>
  <si>
    <t>Tablero General Distrib.1 barraje 350 AMP CofreT-6</t>
  </si>
  <si>
    <t>17478</t>
  </si>
  <si>
    <t>TABLERO GENERAL No 2 COLD ROLL CALIBRE 16</t>
  </si>
  <si>
    <t>14605</t>
  </si>
  <si>
    <t>TABLERO ILUMINAC.8 ZONAS+EST.PARED+CONFI SUM+ INS</t>
  </si>
  <si>
    <t>12990</t>
  </si>
  <si>
    <t>Tablero metálico antibandálico (desmonte) STPM **</t>
  </si>
  <si>
    <t>12991</t>
  </si>
  <si>
    <t>Tablero metálico antibandálico (inst.) STPM **</t>
  </si>
  <si>
    <t>14665</t>
  </si>
  <si>
    <t>TABLERO METALICO ANTIBANDALICO (SUM + INST)</t>
  </si>
  <si>
    <t>12992</t>
  </si>
  <si>
    <t>Tablero metálico antibandálico (sumin.) STPM **</t>
  </si>
  <si>
    <t>14832</t>
  </si>
  <si>
    <t>14975</t>
  </si>
  <si>
    <t>TABLERO MINIPRAGMA DE 12 CIRCUITOS  Sum+Inst</t>
  </si>
  <si>
    <t>15353</t>
  </si>
  <si>
    <t>TABLERO MINIPRAGMA DE 12 CIRCUITOS+TELERRUPTORES</t>
  </si>
  <si>
    <t>15115</t>
  </si>
  <si>
    <t>TABLERO MINIPRAGMA DE 18 CIRCUITOS Sum+Inst</t>
  </si>
  <si>
    <t>15179</t>
  </si>
  <si>
    <t>TABLERO MINIPRAGMA PARA 30 CIRCUITOS DE EMPOTRAR</t>
  </si>
  <si>
    <t>11762</t>
  </si>
  <si>
    <t>TABLERO MONOF 6C 3H BARR 100A 120 V fontanar</t>
  </si>
  <si>
    <t>13888</t>
  </si>
  <si>
    <t>Tablero Monofás. 4 circuitos+taco+Accesorios (S+I)</t>
  </si>
  <si>
    <t>17197</t>
  </si>
  <si>
    <t>Tablero multibreaker Trifásico de 30 circuitos</t>
  </si>
  <si>
    <t>15748</t>
  </si>
  <si>
    <t>TABLERO N°1/24 CIRC+ESPAC.TOT+BREAK-EDUARDO SANTOS</t>
  </si>
  <si>
    <t>15749</t>
  </si>
  <si>
    <t>TABLERO N°2/24 CIRC+ESPAC.TOT+BREAK-EDUARDO SANTOS</t>
  </si>
  <si>
    <t>17485</t>
  </si>
  <si>
    <t>TABLERO NORMAL TRIFASICO  DE 12 CIRCUITOS</t>
  </si>
  <si>
    <t>17488</t>
  </si>
  <si>
    <t>TABLERO NORMAL TRIFASICO  DE 18 CIRCUITOS</t>
  </si>
  <si>
    <t>17492</t>
  </si>
  <si>
    <t>TABLERO NORMAL TRIFASICO  DE 30 CIRCUITOS</t>
  </si>
  <si>
    <t>11849</t>
  </si>
  <si>
    <t>Tablero para alojar interruptor industrial 3X1000A</t>
  </si>
  <si>
    <t>17533</t>
  </si>
  <si>
    <t>Tablero parada de emeregencia - Piscina Olimpica</t>
  </si>
  <si>
    <t>00556</t>
  </si>
  <si>
    <t>TABLERO PARCIALES  4 CIRC</t>
  </si>
  <si>
    <t>00557</t>
  </si>
  <si>
    <t>TABLERO PARCIALES 12 CIRC  TRIFASICO</t>
  </si>
  <si>
    <t>12277</t>
  </si>
  <si>
    <t>12377</t>
  </si>
  <si>
    <t>TABLERO PARCIALES 12 CIRC  UDS</t>
  </si>
  <si>
    <t>12296</t>
  </si>
  <si>
    <t>TABLERO PARCIALES 12 CIRC CAFETERIA IDRD</t>
  </si>
  <si>
    <t>12253</t>
  </si>
  <si>
    <t>TABLERO PARCIALES 12 CIRC OF UEL</t>
  </si>
  <si>
    <t>00558</t>
  </si>
  <si>
    <t>TABLERO PARCIALES 18 CIRC</t>
  </si>
  <si>
    <t>12387</t>
  </si>
  <si>
    <t>12388</t>
  </si>
  <si>
    <t>12594</t>
  </si>
  <si>
    <t>TABLERO PARCIALES 18 CIRC (Sin totaliz.)</t>
  </si>
  <si>
    <t>16815</t>
  </si>
  <si>
    <t>TABLERO PARCIALES 18 CIRC(CON ESP.TOTAL)</t>
  </si>
  <si>
    <t>14441</t>
  </si>
  <si>
    <t>TABLERO PARCIALES 18 CIRC(CON ESP.TOTAL)+BREAK</t>
  </si>
  <si>
    <t>12374</t>
  </si>
  <si>
    <t>TABLERO PARCIALES 24 CIRC UDS</t>
  </si>
  <si>
    <t>12375</t>
  </si>
  <si>
    <t>12216</t>
  </si>
  <si>
    <t>TABLERO PARCIALES 30 CIRC</t>
  </si>
  <si>
    <t>11641</t>
  </si>
  <si>
    <t>TABLERO PARCIALES 36 CIRC</t>
  </si>
  <si>
    <t>12245</t>
  </si>
  <si>
    <t>12291</t>
  </si>
  <si>
    <t>TABLERO PARCIALES 36 CIRC archivo IDRD</t>
  </si>
  <si>
    <t>12267</t>
  </si>
  <si>
    <t>TABLERO PARCIALES 8 CIRC 0,40x0,50 OF UEL</t>
  </si>
  <si>
    <t>19001</t>
  </si>
  <si>
    <t>TABLERO TGDC CDRC Cometas</t>
  </si>
  <si>
    <t>18978</t>
  </si>
  <si>
    <t>TABLERO TGDD</t>
  </si>
  <si>
    <t>11757</t>
  </si>
  <si>
    <t>TABLERO TRIF 12C 3F 5H BARR 225A 240 V</t>
  </si>
  <si>
    <t>11758</t>
  </si>
  <si>
    <t xml:space="preserve">TABLERO TRIF 18C 3F 5H BARR 225A 240 V </t>
  </si>
  <si>
    <t>11759</t>
  </si>
  <si>
    <t xml:space="preserve">TABLERO TRIF 24C 3F 5H BARR 225A 120/208VCon espacio para totalizador+Puerta+Chapa+Acce.CefeCometas </t>
  </si>
  <si>
    <t>11760</t>
  </si>
  <si>
    <t>TABLERO TRIF 36C 3F 5H BARR 225A 240 V fontanar</t>
  </si>
  <si>
    <t>15345</t>
  </si>
  <si>
    <t>TABLERO TRIF PARA 30 CIRC. Y ESP. TOTALIZADOR</t>
  </si>
  <si>
    <t>16215</t>
  </si>
  <si>
    <t>TABLERO TRIFAS.(42) CIRCUITOS(Con Espac.Totalizad)</t>
  </si>
  <si>
    <t>12227</t>
  </si>
  <si>
    <t>TABLERO TRIFASICO 12 CTOS. + TOTALIZADOR</t>
  </si>
  <si>
    <t>18845</t>
  </si>
  <si>
    <t>TABLERO TRIFASICO T0 12 CIRC 125A 10KA</t>
  </si>
  <si>
    <t>18841</t>
  </si>
  <si>
    <t>TABLERO TRIFASICO T01 12 CIRC 125A 10KA</t>
  </si>
  <si>
    <t>18788</t>
  </si>
  <si>
    <t>TABLERO TRIFASICO T1 12 CIRC 500A 25KA</t>
  </si>
  <si>
    <t>18851</t>
  </si>
  <si>
    <t>TABLERO TRIFASICO T11 12 CIRC 125A 10KA</t>
  </si>
  <si>
    <t>18836</t>
  </si>
  <si>
    <t>TABLERO TRIFASICO T12 12 CIRC 125A 10KA</t>
  </si>
  <si>
    <t>18856</t>
  </si>
  <si>
    <t>TABLERO TRIFASICO T12 18 CIRC 125A 10KA</t>
  </si>
  <si>
    <t>18859</t>
  </si>
  <si>
    <t>TABLERO TRIFASICO T13 12 CIRC 125A 10KA</t>
  </si>
  <si>
    <t>18848</t>
  </si>
  <si>
    <t>TABLERO TRIFASICO T14 12 CIRC 125A 10KA</t>
  </si>
  <si>
    <t>18923</t>
  </si>
  <si>
    <t>TABLERO TRIFASICO T2 12 CIRC 125A 10KA</t>
  </si>
  <si>
    <t>18909</t>
  </si>
  <si>
    <t>TABLERO TRIFASICO T31 18 CIRC 125A 10KA</t>
  </si>
  <si>
    <t>18832</t>
  </si>
  <si>
    <t>TABLERO TRIFASICO T3BOMBAS 06 CIRC 250A 10KA</t>
  </si>
  <si>
    <t>18861</t>
  </si>
  <si>
    <t>TABLERO TRIFASICO T4 12 CIRC 125A 10KA</t>
  </si>
  <si>
    <t>18872</t>
  </si>
  <si>
    <t>TABLERO TRIFASICO T41 18 CIRC 125A 10KA</t>
  </si>
  <si>
    <t>18870</t>
  </si>
  <si>
    <t>TABLERO TRIFASICO T42 30 CIRC 125A 10KA</t>
  </si>
  <si>
    <t>18860</t>
  </si>
  <si>
    <t>TABLERO TRIFASICO T5 18 CIRC 125A 10KA</t>
  </si>
  <si>
    <t>18790</t>
  </si>
  <si>
    <t>TABLERO TRIFASICO T6 08 CIRC 250A 25KA</t>
  </si>
  <si>
    <t>18874</t>
  </si>
  <si>
    <t>TABLERO TRIFASICO T61 30 CIRC 250A 10KA</t>
  </si>
  <si>
    <t>18878</t>
  </si>
  <si>
    <t>TABLERO TRIFASICO T71 12 CIRC 125A 10KA</t>
  </si>
  <si>
    <t>18925</t>
  </si>
  <si>
    <t>TABLERO TRIFASICO T72 12 CIRC 125A 10KA</t>
  </si>
  <si>
    <t>18883</t>
  </si>
  <si>
    <t>TABLERO TRIFASICO TA 18 CIRC 125A 10KA</t>
  </si>
  <si>
    <t>18881</t>
  </si>
  <si>
    <t>TABLERO TRIFASICO TA1 12 CIRC 125A 10KA</t>
  </si>
  <si>
    <t>18885</t>
  </si>
  <si>
    <t>TABLERO TRIFASICO TB 12 CIRC 125A 10KA</t>
  </si>
  <si>
    <t>18922</t>
  </si>
  <si>
    <t>TABLERO TRIFASICO TBCI 12 CIRC 600A 25KA</t>
  </si>
  <si>
    <t>18834</t>
  </si>
  <si>
    <t>TABLERO TRIFASICO TC 12 CIRC 500A 25KA</t>
  </si>
  <si>
    <t>18907</t>
  </si>
  <si>
    <t>TABLERO TRIFASICO TC1 12 CIRC 125A 10KA</t>
  </si>
  <si>
    <t>18785</t>
  </si>
  <si>
    <t>TABLERO TRIFASICO TDG 24 CIRC 2500A 40KA</t>
  </si>
  <si>
    <t>18913</t>
  </si>
  <si>
    <t>TABLERO TRIFASICO Tef 12 CIRC 125A 10KA</t>
  </si>
  <si>
    <t>18829</t>
  </si>
  <si>
    <t>TABLERO TRIFASICO TEP 06 CIRC 250A 10KA</t>
  </si>
  <si>
    <t>18904</t>
  </si>
  <si>
    <t>TABLERO TRIFASICO TeqE 12 CIRC 125A 10KA</t>
  </si>
  <si>
    <t>18914</t>
  </si>
  <si>
    <t>TABLERO TRIFASICO Tes 12 CIRC 125A 10KA</t>
  </si>
  <si>
    <t>18873</t>
  </si>
  <si>
    <t>TABLERO TRIFASICO TGYM 18 CIRC 125A 10KA</t>
  </si>
  <si>
    <t>18865</t>
  </si>
  <si>
    <t>TABLERO TRIFASICO Til 50 CIRC 125A 10KA</t>
  </si>
  <si>
    <t>18887</t>
  </si>
  <si>
    <t>TABLERO TRIFASICO TL1 12 CIRC 125A 10KA</t>
  </si>
  <si>
    <t>18889</t>
  </si>
  <si>
    <t>TABLERO TRIFASICO TL2 12 CIRC 125A 10KA</t>
  </si>
  <si>
    <t>18890</t>
  </si>
  <si>
    <t>TABLERO TRIFASICO TL3 12 CIRC 125A 10KA</t>
  </si>
  <si>
    <t>18915</t>
  </si>
  <si>
    <t>TABLERO TRIFASICO TPr 12 CIRC 125A 10KA</t>
  </si>
  <si>
    <t>18917</t>
  </si>
  <si>
    <t>TABLERO TRIFASICO TR 30 CIRC 250A 10KA</t>
  </si>
  <si>
    <t>18926</t>
  </si>
  <si>
    <t>TABLERO TRIFASICO TR11 12 CIRC 125A 10KA</t>
  </si>
  <si>
    <t>18927</t>
  </si>
  <si>
    <t>TABLERO TRIFASICO TR12 12 CIRC 125A 10KA</t>
  </si>
  <si>
    <t>18891</t>
  </si>
  <si>
    <t>TABLERO TRIFASICO TS 12 CIRC 125A 10KA</t>
  </si>
  <si>
    <t>18902</t>
  </si>
  <si>
    <t>TABLERO TRIFASICO Tsis11-13 12 CIRC 125A 10KA</t>
  </si>
  <si>
    <t>18897</t>
  </si>
  <si>
    <t>TABLERO TRIFASICO Tsis1-2-3-4-5 30 CIRC 250A 10KA</t>
  </si>
  <si>
    <t>18824</t>
  </si>
  <si>
    <t>TABLERO TRIFASICO Tsis14 06 CIRC 250A 10KA</t>
  </si>
  <si>
    <t>18793</t>
  </si>
  <si>
    <t>TABLERO TRIFASICO Tsis6-7-8 06 CIRC 250A 10KA</t>
  </si>
  <si>
    <t>18899</t>
  </si>
  <si>
    <t>TABLERO TRIFASICO Tsis9-10-12 18 CIRC 125A 10KA</t>
  </si>
  <si>
    <t>18906</t>
  </si>
  <si>
    <t>TABLERO TRIFASICO TSOT 12 CIRC 125A 10KA</t>
  </si>
  <si>
    <t>13262</t>
  </si>
  <si>
    <t>TABLERO.24 CIRCLU/NEX  CON ESPAC.TOTALIZ.</t>
  </si>
  <si>
    <t>16477</t>
  </si>
  <si>
    <t>TABLERO/TIFASI-18 CIRC-CONPUERTA-ESPACO-TOTALIZADO</t>
  </si>
  <si>
    <t>13674</t>
  </si>
  <si>
    <t>TABLERO12 CIRC  CON ESP TOTALIZ+PUERTA (Sum+Inst).</t>
  </si>
  <si>
    <t>13672</t>
  </si>
  <si>
    <t>Tablero18 circui- espacio totalz+Puerta+chaSum+InS</t>
  </si>
  <si>
    <t>19019</t>
  </si>
  <si>
    <t>TableroControlPisCompeticionCRDC-CometasSUM+INS</t>
  </si>
  <si>
    <t>17458</t>
  </si>
  <si>
    <t>TABLEROS ELÉCTRICOS DE FUERZA Y CONTROL SUM E INST</t>
  </si>
  <si>
    <t>10943</t>
  </si>
  <si>
    <t>TABLETA CORAL 20*20  ALFA ***</t>
  </si>
  <si>
    <t>00956</t>
  </si>
  <si>
    <t>TABLETA DE LADRILLO 10x10 YOMASA</t>
  </si>
  <si>
    <t>00957</t>
  </si>
  <si>
    <t>TABLETA DE LADRILLO 10x20 YOMASA</t>
  </si>
  <si>
    <t>00958</t>
  </si>
  <si>
    <t>TABLETA DE LADRILLO 12x24 YOMASA</t>
  </si>
  <si>
    <t>11155</t>
  </si>
  <si>
    <t>Tableta de piso Piedra Cid Negro**</t>
  </si>
  <si>
    <t>00297</t>
  </si>
  <si>
    <t>TABLETA GRES 10x20 x2.5 T.MOORE</t>
  </si>
  <si>
    <t>00363</t>
  </si>
  <si>
    <t>TABLETA GUAYACAN        ALFA</t>
  </si>
  <si>
    <t>10410</t>
  </si>
  <si>
    <t>Tableta Moore  4.2-1 blando geoPAVCO**</t>
  </si>
  <si>
    <t>00339</t>
  </si>
  <si>
    <t>TABLETA NATURAL 10x10  MOORE</t>
  </si>
  <si>
    <t>00340</t>
  </si>
  <si>
    <t>TABLETA NATURAL 15x15  MOORE</t>
  </si>
  <si>
    <t>00341</t>
  </si>
  <si>
    <t>TABLETA NATURAL 20x10  MOORE</t>
  </si>
  <si>
    <t>00361</t>
  </si>
  <si>
    <t>TABLETA ROJA ROMANA  ALFA</t>
  </si>
  <si>
    <t>00251</t>
  </si>
  <si>
    <t>TABLEX 2.44x1.53 -9mm    PIZANO</t>
  </si>
  <si>
    <t>00342</t>
  </si>
  <si>
    <t>TABLON 1/2-26 NATURAL    MOORE</t>
  </si>
  <si>
    <t>00362</t>
  </si>
  <si>
    <t>TABLON GRES 0,30 X 0,30 Sahara LISO Tipo. ALFA</t>
  </si>
  <si>
    <t>15119</t>
  </si>
  <si>
    <t>TABLON GRES 12.5 X 26 MOORE</t>
  </si>
  <si>
    <t>00364</t>
  </si>
  <si>
    <t>TABLON MORO LISO TRDICION ALFA</t>
  </si>
  <si>
    <t>00948</t>
  </si>
  <si>
    <t>TABLON NATURAL 1/4-26-8  MOORE</t>
  </si>
  <si>
    <t>14949</t>
  </si>
  <si>
    <t>TABLON TRADICION MOCCA 30 X 30 ALFA</t>
  </si>
  <si>
    <t>00949</t>
  </si>
  <si>
    <t>TABLON Vitrif. 1/4-26-8  MOORE</t>
  </si>
  <si>
    <t>17403</t>
  </si>
  <si>
    <t>Tala Arbol hasta altura de 3mts (CDRC-tunal)</t>
  </si>
  <si>
    <t>17410</t>
  </si>
  <si>
    <t>Tala Arbol mas de  3mts de Altura (CDRC-tunal)</t>
  </si>
  <si>
    <t>15515</t>
  </si>
  <si>
    <t>Tala de  árbol igual o mayor a 30 mts y menor de 40 mtrs</t>
  </si>
  <si>
    <t>15516</t>
  </si>
  <si>
    <t>Tala de  árbol igual o mayor a 40 mts</t>
  </si>
  <si>
    <t>15511</t>
  </si>
  <si>
    <t>Tala de  árbol igual o mayor a 5 mts y menor de 10 mts</t>
  </si>
  <si>
    <t>15510</t>
  </si>
  <si>
    <t>Tala de  árbol menor a 5 metros</t>
  </si>
  <si>
    <t>15512</t>
  </si>
  <si>
    <t>Tala de  árboles - igual o mayor a 10 mts y menor de 15 mts - Bajo Grado de Dificultad</t>
  </si>
  <si>
    <t>15537</t>
  </si>
  <si>
    <t>Tala de  árboles - igual o mayor a 10 mts y menor de 15 mts - Medio Grado de Dificultad</t>
  </si>
  <si>
    <t>15514</t>
  </si>
  <si>
    <t>Tala de  árboles - igual o mayor a 20 mts y menor de 30 mtrs - Bajo Grado de Dificultad</t>
  </si>
  <si>
    <t>15542</t>
  </si>
  <si>
    <t>Tala de árboles a ras del suelo y retiro de los de</t>
  </si>
  <si>
    <t>15586</t>
  </si>
  <si>
    <t>Tala de árboles a ras del suelo. Ver descripcion t</t>
  </si>
  <si>
    <t>15587</t>
  </si>
  <si>
    <t>15588</t>
  </si>
  <si>
    <t>15589</t>
  </si>
  <si>
    <t>15590</t>
  </si>
  <si>
    <t>15591</t>
  </si>
  <si>
    <t>15592</t>
  </si>
  <si>
    <t>11263</t>
  </si>
  <si>
    <t>Tala de arboles h= &gt; a 20 &lt; 25 m incluye transp**</t>
  </si>
  <si>
    <t>20843</t>
  </si>
  <si>
    <t xml:space="preserve">Tala de arboles h= &gt; a 20 &lt; 25 m incluye transp**madera aprovechable </t>
  </si>
  <si>
    <t>11979</t>
  </si>
  <si>
    <t>Tala de arboles h= &gt; a 25&lt; 30 m incluye transp**</t>
  </si>
  <si>
    <t>11259</t>
  </si>
  <si>
    <t>Tala de arboles h= 0  a 2  m incly. transp**</t>
  </si>
  <si>
    <t>11262</t>
  </si>
  <si>
    <t>Tala de arboles h= 2.1  a 5  m incly. transp**</t>
  </si>
  <si>
    <t>10819</t>
  </si>
  <si>
    <t>Tala de arboles h= 5.1 a 10  m incly. transp**</t>
  </si>
  <si>
    <t>10379</t>
  </si>
  <si>
    <t>Tala de arboles h=10.1 a 15 m  incluye transp**</t>
  </si>
  <si>
    <t>10497</t>
  </si>
  <si>
    <t>Tala de arboles h=15.1 a 20 m incluye transp**</t>
  </si>
  <si>
    <t>20842</t>
  </si>
  <si>
    <t xml:space="preserve">Tala de arboles h=15.1 a 20 m incluye transp** madera aprovechable </t>
  </si>
  <si>
    <t>15513</t>
  </si>
  <si>
    <t xml:space="preserve">Tala de arboles h=15.1 a 20m  a ras del suelo + retiro + transporte -  Medio Grado Dificultad </t>
  </si>
  <si>
    <t>15535</t>
  </si>
  <si>
    <t>Tala de arboles y retiro. Ver descripción técnica</t>
  </si>
  <si>
    <t>15536</t>
  </si>
  <si>
    <t>15538</t>
  </si>
  <si>
    <t>15540</t>
  </si>
  <si>
    <t>15541</t>
  </si>
  <si>
    <t>15539</t>
  </si>
  <si>
    <t>Tala de arboles y retiro. Ver descripción técnicar</t>
  </si>
  <si>
    <t>10230</t>
  </si>
  <si>
    <t>Talud en tierra negra  h=0.15 m **</t>
  </si>
  <si>
    <t>10184</t>
  </si>
  <si>
    <t>Talud en tierra negra  h=0.45 m **</t>
  </si>
  <si>
    <t>14778</t>
  </si>
  <si>
    <t>Tamden 3 puestos (SUM + INST)</t>
  </si>
  <si>
    <t>14316</t>
  </si>
  <si>
    <t>Tandem de 3 puestos (suministro)</t>
  </si>
  <si>
    <t>10580</t>
  </si>
  <si>
    <t>Tanque 1000Lt (sum.+instal.) **</t>
  </si>
  <si>
    <t>15104</t>
  </si>
  <si>
    <t>Tanque 20000Lt (suministro+instalación) **</t>
  </si>
  <si>
    <t>13835</t>
  </si>
  <si>
    <t>Tanque 2000Lt (suministro+instalación) **</t>
  </si>
  <si>
    <t>13306</t>
  </si>
  <si>
    <t>Tanque 250Lt (Sum.+Instal.) **</t>
  </si>
  <si>
    <t>12657</t>
  </si>
  <si>
    <t>Tanque 500Lt (sum.+Instal.) **</t>
  </si>
  <si>
    <t>14227</t>
  </si>
  <si>
    <t>Tanque Almacenam. Concreto Imp. 3500psiCol.Gim Sur</t>
  </si>
  <si>
    <t>20838</t>
  </si>
  <si>
    <t>TANQUE ALMACENAMIENTO AGUA CILÍNDRICO HORIZONTAL 17500 L - Suministro e Instalación</t>
  </si>
  <si>
    <t>15266</t>
  </si>
  <si>
    <t>Tanque Almacenamiento Concreto Imp. 3000 psi</t>
  </si>
  <si>
    <t>11894</t>
  </si>
  <si>
    <t>Tanque combustible (ACPM), 8 h trabajo plena carga</t>
  </si>
  <si>
    <t>18537</t>
  </si>
  <si>
    <t>TANQUE COMBUSTIBLE ELECTROGENO</t>
  </si>
  <si>
    <t>20836</t>
  </si>
  <si>
    <t>TANQUE DE AGUA CILÍNDRICO HORIZONTAL DE 10000 L  - Suministro e Instalación</t>
  </si>
  <si>
    <t>20837</t>
  </si>
  <si>
    <t>TANQUE DE AGUA CILÍNDRICO HORIZONTAL DE 1650 L - Suministro e Instalación</t>
  </si>
  <si>
    <t>20834</t>
  </si>
  <si>
    <t>TANQUE DE AGUA CILÍNDRICO HORIZONTAL DE 2000 L - Suministro e Instalación</t>
  </si>
  <si>
    <t>20835</t>
  </si>
  <si>
    <t>TANQUE DE AGUA CILÍNDRICO HORIZONTAL DE 5000 L  - Suministro e Instalación</t>
  </si>
  <si>
    <t>00103</t>
  </si>
  <si>
    <t>TANQUE DE AGUA ELEVADO</t>
  </si>
  <si>
    <t>12509</t>
  </si>
  <si>
    <t>00104</t>
  </si>
  <si>
    <t>TANQUE DE AGUA SUBTERRANEO</t>
  </si>
  <si>
    <t>18835</t>
  </si>
  <si>
    <t>TANQUE DE ALMACENAMIENTO AC (VER DISEÑO)</t>
  </si>
  <si>
    <t>16307</t>
  </si>
  <si>
    <t>TANQUE HIDROACUMULADOR DE 500 LTS</t>
  </si>
  <si>
    <t>15722</t>
  </si>
  <si>
    <t>Tanque tormenta con llantas (suds Lineal)</t>
  </si>
  <si>
    <t>15483</t>
  </si>
  <si>
    <t>Tanque tormenta con llantas suds</t>
  </si>
  <si>
    <t>20751</t>
  </si>
  <si>
    <t>Tanques de agua 1000 lts</t>
  </si>
  <si>
    <t>14997</t>
  </si>
  <si>
    <t>TAPA  PLASTICA PARA VALVULAS 0.15 X 0.15 (Sum+Ins)</t>
  </si>
  <si>
    <t>12246</t>
  </si>
  <si>
    <t>TAPA CIEGA (suministro e instlación)**</t>
  </si>
  <si>
    <t>15145</t>
  </si>
  <si>
    <t>Tapa concret. 3.000PSIE=10cm(70X70)Tanque+MarcRefo</t>
  </si>
  <si>
    <t>13068</t>
  </si>
  <si>
    <t>Tapa Concreto2500(0.44x1.0m)+Refrz.3/8e=10cmCañuel</t>
  </si>
  <si>
    <t>12820</t>
  </si>
  <si>
    <t>Tapa Concreto2500psi(0.23x0.50m)+Refuerz.3/4 e=5cm</t>
  </si>
  <si>
    <t>13893</t>
  </si>
  <si>
    <t>Tapa Concreto2500psi+Refuerz.3/4 e=5cm</t>
  </si>
  <si>
    <t>13147</t>
  </si>
  <si>
    <t>Tapa Concreto3000psi(1.0 x 1.0m)+Re.1/2e=0.10m+Ang</t>
  </si>
  <si>
    <t>13004</t>
  </si>
  <si>
    <t>Tapa Concreto3000psi(1.50 x 1.50m)+Re.1/2e=0.20m</t>
  </si>
  <si>
    <t>13071</t>
  </si>
  <si>
    <t>Tapa Cuadrada(0.60 x 0.60m)Polipropileno.Peatonal</t>
  </si>
  <si>
    <t>13219</t>
  </si>
  <si>
    <t>Tapa inspección alumb. el. 45x45 lám CR cal.16 **</t>
  </si>
  <si>
    <t>15665</t>
  </si>
  <si>
    <t>Tapa Lamin.AlfajorAcero+Marc+Bisag(Tanque)90x160CM</t>
  </si>
  <si>
    <t>15663</t>
  </si>
  <si>
    <t>Tapa Lamin.AlfajorAcero+Marco+Bisag(Tanque)90x90cm</t>
  </si>
  <si>
    <t>00519</t>
  </si>
  <si>
    <t>TAPA LAVAMANOS MARMOL NEGRO</t>
  </si>
  <si>
    <t>00520</t>
  </si>
  <si>
    <t>TAPA MESON GRANITO NAT JASPE</t>
  </si>
  <si>
    <t>10615</t>
  </si>
  <si>
    <t>Tapa Muro concreto (0.20)  inc. gotero **</t>
  </si>
  <si>
    <t>15035</t>
  </si>
  <si>
    <t>Tapa para Caja Inspeccion .70x.70 h=1.0 (Sum+Inst)</t>
  </si>
  <si>
    <t>13167</t>
  </si>
  <si>
    <t>Tapa para tablero (sum e inst) **</t>
  </si>
  <si>
    <t>16609</t>
  </si>
  <si>
    <t>Tapa Plástica Seguridad Protecc.Rodamientos(5-10cm</t>
  </si>
  <si>
    <t>13788</t>
  </si>
  <si>
    <t>Tapa Registro 20x20 Aluminio **</t>
  </si>
  <si>
    <t>10650</t>
  </si>
  <si>
    <t>Tapa Registro Plastica 20x20 **</t>
  </si>
  <si>
    <t>12636</t>
  </si>
  <si>
    <t>TAPA- REGISTRO-ACERO INOXI.(20X20) (SUM+INST)</t>
  </si>
  <si>
    <t>16536</t>
  </si>
  <si>
    <t>TAPAS- FIBROCEMENTO-8mm-INCLU-CINT-FILO-VINILO-T1</t>
  </si>
  <si>
    <t>00421</t>
  </si>
  <si>
    <t>TAPAS REGISTRO           20x20</t>
  </si>
  <si>
    <t>00422</t>
  </si>
  <si>
    <t>TAPAS REGISTRO  15x15 (PLÁSTICA)</t>
  </si>
  <si>
    <t>14636</t>
  </si>
  <si>
    <t>TAPAS SEMIESFERICAS (SUM + INST)</t>
  </si>
  <si>
    <t>14805</t>
  </si>
  <si>
    <t>TAPAS SEMIESFERICAS(DESM+SUM+INST)</t>
  </si>
  <si>
    <t>00612</t>
  </si>
  <si>
    <t>TAPAS SHUT LAMINA</t>
  </si>
  <si>
    <t>11021</t>
  </si>
  <si>
    <t>Tapon PVC P  ( 1/2")      **</t>
  </si>
  <si>
    <t>11360</t>
  </si>
  <si>
    <t>Tapon PVC P  ( 3")  **</t>
  </si>
  <si>
    <t>09024</t>
  </si>
  <si>
    <t>Tapon PVC S  ( 2")      **</t>
  </si>
  <si>
    <t>13482</t>
  </si>
  <si>
    <t>10600</t>
  </si>
  <si>
    <t>Tapon PVC S  ( 3")      **</t>
  </si>
  <si>
    <t>10686</t>
  </si>
  <si>
    <t>Tapon PVC S  ( 4")      **</t>
  </si>
  <si>
    <t>11030</t>
  </si>
  <si>
    <t>Tapon PVC S  ( 6")      **</t>
  </si>
  <si>
    <t>11892</t>
  </si>
  <si>
    <t>Tapon PVC S( 6") Fontanar**</t>
  </si>
  <si>
    <t>11982</t>
  </si>
  <si>
    <t>Tapon roscado  HG  ( 2")      **</t>
  </si>
  <si>
    <t>13327</t>
  </si>
  <si>
    <t>TAPON ROSCADO DE 3" PARA CERRAMIENTO - SUM E INST.</t>
  </si>
  <si>
    <t>16570</t>
  </si>
  <si>
    <t>Tapón Tubería Planar 12"Advanedge end(Sumi+Inst)</t>
  </si>
  <si>
    <t>13047</t>
  </si>
  <si>
    <t>Tarima palco cristales Plaza de Toros **</t>
  </si>
  <si>
    <t>17938</t>
  </si>
  <si>
    <t>TARJETA CONTROL EQ AIRE RENOVACION SALAS DE MUSICA</t>
  </si>
  <si>
    <t>17783</t>
  </si>
  <si>
    <t>Tarjeta de proximidad 1326 (SUMI INST)</t>
  </si>
  <si>
    <t>17709</t>
  </si>
  <si>
    <t>Tarjeta de red ethernet, UL (SUMI INST)</t>
  </si>
  <si>
    <t>17747</t>
  </si>
  <si>
    <t>Tarjeta supervisora de linea PVA-1WEOL(SUMI INST)</t>
  </si>
  <si>
    <t>14028</t>
  </si>
  <si>
    <t>TAZA INSTITUCIONAL ELONGADO SIN ASIENTO **</t>
  </si>
  <si>
    <t>16748</t>
  </si>
  <si>
    <t>Tberia Alcantarillado PVC Ø 24" (Sum+Inst)</t>
  </si>
  <si>
    <t>17464</t>
  </si>
  <si>
    <t>Techo Verde -CDRC</t>
  </si>
  <si>
    <t>20618</t>
  </si>
  <si>
    <t>TECHOS VERDES VEGETALES PARA ESCENARIOS IDRD</t>
  </si>
  <si>
    <t>17762</t>
  </si>
  <si>
    <t>Teclado LCD alfanumérico (SUMI INST)</t>
  </si>
  <si>
    <t>10620</t>
  </si>
  <si>
    <t>tee 12" con reduccion a 3 AN" **</t>
  </si>
  <si>
    <t>10484</t>
  </si>
  <si>
    <t>Tee AceroCarb d=6" Sch40 **</t>
  </si>
  <si>
    <t>14974</t>
  </si>
  <si>
    <t>TEE HG 1 1/2"</t>
  </si>
  <si>
    <t>14993</t>
  </si>
  <si>
    <t>TEE HG 2 1/2"</t>
  </si>
  <si>
    <t>14976</t>
  </si>
  <si>
    <t>TEE HG 3"</t>
  </si>
  <si>
    <t>14977</t>
  </si>
  <si>
    <t>TEE HG 4"</t>
  </si>
  <si>
    <t>10490</t>
  </si>
  <si>
    <t>Tee HG d=1/2" **</t>
  </si>
  <si>
    <t>17219</t>
  </si>
  <si>
    <t>TEE MECANICA H.D RANURADA 1 1/2 X 1 1/4"</t>
  </si>
  <si>
    <t>17213</t>
  </si>
  <si>
    <t>TEE MECANICA H.D RANURADA 2 1/2 X 1 1/2"</t>
  </si>
  <si>
    <t>17211</t>
  </si>
  <si>
    <t>TEE MECANICA H.D RANURADA 2 1/2 X 1 1/4"</t>
  </si>
  <si>
    <t>17214</t>
  </si>
  <si>
    <t>TEE MECANICA H.D RANURADA 2 1/2 X 2"</t>
  </si>
  <si>
    <t>17218</t>
  </si>
  <si>
    <t>TEE MECANICA H.D RANURADA 2 X 1 1/2"</t>
  </si>
  <si>
    <t>17217</t>
  </si>
  <si>
    <t>TEE MECANICA H.D RANURADA 2 X 1 1/4"</t>
  </si>
  <si>
    <t>17208</t>
  </si>
  <si>
    <t>TEE MECANICA ROSCADA 2 1/2 X 1"</t>
  </si>
  <si>
    <t>17215</t>
  </si>
  <si>
    <t>TEE MECANICA ROSCADA 2 X 1"</t>
  </si>
  <si>
    <t>20818</t>
  </si>
  <si>
    <t xml:space="preserve">TEE PVC PRESIoN SCH 80 3" (Sum + Inst)    </t>
  </si>
  <si>
    <t>10464</t>
  </si>
  <si>
    <t>Tee PVC Sch40 d=2 1/2" **</t>
  </si>
  <si>
    <t>00319</t>
  </si>
  <si>
    <t>TEJA CINDU CLIMATIZADA ancho .68 M.</t>
  </si>
  <si>
    <t>14404</t>
  </si>
  <si>
    <t>TEJA DE BARRO MOORE (Instalacion)</t>
  </si>
  <si>
    <t>00224</t>
  </si>
  <si>
    <t>TEJA DE BARRO MOORE (Sum+Inst)</t>
  </si>
  <si>
    <t>00225</t>
  </si>
  <si>
    <t>TEJA ESPA¥OLA ETERNIT</t>
  </si>
  <si>
    <t>00223</t>
  </si>
  <si>
    <t>TEJA ETERNIT Crte.+TEJA BARRO</t>
  </si>
  <si>
    <t>00226</t>
  </si>
  <si>
    <t>TEJA ETERNIT No. 4</t>
  </si>
  <si>
    <t>12155</t>
  </si>
  <si>
    <t>TEJA ETERNIT No. 6</t>
  </si>
  <si>
    <t>13350</t>
  </si>
  <si>
    <t>TEJA ETERNIT No. 6 CLARABOYA+tornillos+Sikaflex</t>
  </si>
  <si>
    <t>13348</t>
  </si>
  <si>
    <t>TEJA ETERNIT No. 6+tornillos+Sikaflex</t>
  </si>
  <si>
    <t>00228</t>
  </si>
  <si>
    <t>TEJA ETERNIT No. 8</t>
  </si>
  <si>
    <t>00222</t>
  </si>
  <si>
    <t>TEJA SHINGLE (CON IMPERMEAB)</t>
  </si>
  <si>
    <t>14403</t>
  </si>
  <si>
    <t>TEJA TRANSPARENTE No. 10  (instalacion)</t>
  </si>
  <si>
    <t>13554</t>
  </si>
  <si>
    <t>TEJA TRANSPARENTE No. 10  (sum+instalacion)</t>
  </si>
  <si>
    <t>00230</t>
  </si>
  <si>
    <t>TEJA TRANSPARENTE No. 4</t>
  </si>
  <si>
    <t>00231</t>
  </si>
  <si>
    <t>TEJA TRANSPARENTE No. 6</t>
  </si>
  <si>
    <t>00229</t>
  </si>
  <si>
    <t>TEJA Trns.ACRILICA CRISTACRY</t>
  </si>
  <si>
    <t>20762</t>
  </si>
  <si>
    <t>Tela para cerramiento verde oliva h=2.00 (suministro+instalacion)</t>
  </si>
  <si>
    <t>13363</t>
  </si>
  <si>
    <t>TELA VERDE PARA CERRAMIENTO H=2.10M (sumin)</t>
  </si>
  <si>
    <t>00454</t>
  </si>
  <si>
    <t>TELEDUCHA IRIS GRIVAL</t>
  </si>
  <si>
    <t>00559</t>
  </si>
  <si>
    <t>TELEFONO-CITOFONO/ECONOM.</t>
  </si>
  <si>
    <t>15032</t>
  </si>
  <si>
    <t>TELERRUPTOR BIPOLAR 120V-16 AMPERIOS</t>
  </si>
  <si>
    <t>15197</t>
  </si>
  <si>
    <t>TELERRUPTOR MONOPOLAR 120V-16 AMPERIOS</t>
  </si>
  <si>
    <t>13319</t>
  </si>
  <si>
    <t>TEMPLADA ALAMBRE DE PUA</t>
  </si>
  <si>
    <t>13322</t>
  </si>
  <si>
    <t>TEMPLADA MALLA FORTINET H=2.00m</t>
  </si>
  <si>
    <t>10022</t>
  </si>
  <si>
    <t>Templada malla y arreglo estruc metalica</t>
  </si>
  <si>
    <t>20786</t>
  </si>
  <si>
    <t>Templada y fijación de malla eslabonada en estructura existente (SUM+INS)</t>
  </si>
  <si>
    <t>12628</t>
  </si>
  <si>
    <t>Temple. Malla Eslab.Cerram.h=2.0m(SinPintura)</t>
  </si>
  <si>
    <t>18830</t>
  </si>
  <si>
    <t>TERMINAL DE CONTROL DE TIEMPO Y CONTROL DE ACCESO</t>
  </si>
  <si>
    <t>15354</t>
  </si>
  <si>
    <t>TERMINAL PREMOLD.USO EXTERIOR Cu (2-2/0)AWG-15KV</t>
  </si>
  <si>
    <t>15341</t>
  </si>
  <si>
    <t>TERMINAL PREMOLD.USO INTERIOR Cu (2-2/0)AWG-15KV</t>
  </si>
  <si>
    <t>010488</t>
  </si>
  <si>
    <t>TERMINAL PREMOLDEADO USO EXTERIOR Cu (4/0-120mm2)AWG-15KV Cefe Cometas (Sum+Inst)</t>
  </si>
  <si>
    <t>17469</t>
  </si>
  <si>
    <t>TERMINAL PREMOLDEADO USO INTERIOR 15 KV</t>
  </si>
  <si>
    <t>010487</t>
  </si>
  <si>
    <t>TERMINAL PREMOLDEADOUSO INTERIOR Cu (4/0-120mm)AWG-15KV.CEFE COMETAS (Sum+Instalación)</t>
  </si>
  <si>
    <t>17487</t>
  </si>
  <si>
    <t>Terminal rejilla perimetral 345 mm Poliprop o ABS</t>
  </si>
  <si>
    <t>12709</t>
  </si>
  <si>
    <t>Terminales Autodesforre**</t>
  </si>
  <si>
    <t>11867</t>
  </si>
  <si>
    <t>Terminales cable MT 2/0, 15 KV 100% aislamiento</t>
  </si>
  <si>
    <t>15744</t>
  </si>
  <si>
    <t>Terminales Preformado conexi red elect. MT.uso Ext</t>
  </si>
  <si>
    <t>15734</t>
  </si>
  <si>
    <t>Terminales Preformado conexion red elect. tipo buj</t>
  </si>
  <si>
    <t>15733</t>
  </si>
  <si>
    <t>Terminales Preformado conexion red elect. tipo cod</t>
  </si>
  <si>
    <t>15735</t>
  </si>
  <si>
    <t>Terminales Preformado conexion red elect. uso int</t>
  </si>
  <si>
    <t>17586</t>
  </si>
  <si>
    <t>Termohigrometro (Incl base plastica -Sum e inst)</t>
  </si>
  <si>
    <t>18700</t>
  </si>
  <si>
    <t>TERMOMETRO CDRC</t>
  </si>
  <si>
    <t>18768</t>
  </si>
  <si>
    <t>Termostato digital+caja guarda termostato(Sum)CDRC</t>
  </si>
  <si>
    <t>00560</t>
  </si>
  <si>
    <t>TIMBRE-BOTON / ECONOM.</t>
  </si>
  <si>
    <t>01032</t>
  </si>
  <si>
    <t>TINA FIBRA- 1.80mtx.90x.41 ( INST.COMPLETA)</t>
  </si>
  <si>
    <t>00521</t>
  </si>
  <si>
    <t>TINA FIBRA DE VIDRIO</t>
  </si>
  <si>
    <t>01033</t>
  </si>
  <si>
    <t>TINA FIRPLAK 1.60mtx.75x.41  ( INST.COMPLETA)</t>
  </si>
  <si>
    <t>16513</t>
  </si>
  <si>
    <t>TINA PARA CRIOTERAPIA1.8x0.90 H=0.41ml+GRIF+DESAG</t>
  </si>
  <si>
    <t>00643</t>
  </si>
  <si>
    <t>TINTILLA SOBRE MADERA LINEAL</t>
  </si>
  <si>
    <t>00644</t>
  </si>
  <si>
    <t>TINTILLA SOBRE MADERA LLENA</t>
  </si>
  <si>
    <t>00645</t>
  </si>
  <si>
    <t>TINTILLA SOBRE MUEBLES</t>
  </si>
  <si>
    <t>00423</t>
  </si>
  <si>
    <t>TOALLERO ACUCER CORONA</t>
  </si>
  <si>
    <t>11396</t>
  </si>
  <si>
    <t>Toldo proteccion Angeo fachada lona h=15m **</t>
  </si>
  <si>
    <t>13641</t>
  </si>
  <si>
    <t>Toma bifasica AEREA - Sumi e inst</t>
  </si>
  <si>
    <t>13101</t>
  </si>
  <si>
    <t>Toma Coaxial Rosca para T.V.( sum+inst).</t>
  </si>
  <si>
    <t>00260</t>
  </si>
  <si>
    <t>TOMA DE ENSAYOS PARA CONCRETO</t>
  </si>
  <si>
    <t>17110</t>
  </si>
  <si>
    <t>Toma de TV (SUMI INST)</t>
  </si>
  <si>
    <t>16228</t>
  </si>
  <si>
    <t>Toma Doble Cableado Estruct. Categ-6 (face plat</t>
  </si>
  <si>
    <t>17109</t>
  </si>
  <si>
    <t>Toma doble RJ 45 categoría 6A (SUMI INST)</t>
  </si>
  <si>
    <t>12570</t>
  </si>
  <si>
    <t>TOMA DOBLE RJ-45 CON FLACE PLATE- CAT 5 sum+ins</t>
  </si>
  <si>
    <t>13106</t>
  </si>
  <si>
    <t>TOMA ELECTRICA NORMAL LEVINTON BEIGE sum+ins</t>
  </si>
  <si>
    <t>13833</t>
  </si>
  <si>
    <t>TOMA ELECTRICA POLO A TIERRA GRAD. COMERC sum+ins</t>
  </si>
  <si>
    <t>12862</t>
  </si>
  <si>
    <t>TOMA ELECTRICA POLO AISLADO NARANJA HG sum+ins</t>
  </si>
  <si>
    <t>12861</t>
  </si>
  <si>
    <t>TOMA ELECTRICA POLO NORMAL sum+ins</t>
  </si>
  <si>
    <t>13320</t>
  </si>
  <si>
    <t>TOMA GFCI 15A + CABLEADO**</t>
  </si>
  <si>
    <t>17090</t>
  </si>
  <si>
    <t>Toma HDMI (SUMI INST)</t>
  </si>
  <si>
    <t>13638</t>
  </si>
  <si>
    <t>Toma monofasica Suministro e instalación</t>
  </si>
  <si>
    <t>14237</t>
  </si>
  <si>
    <t>Toma para cantonera  +caja Sumi e inst</t>
  </si>
  <si>
    <t>14239</t>
  </si>
  <si>
    <t>Toma para secador de manos  +caja Sumi e inst</t>
  </si>
  <si>
    <t>12569</t>
  </si>
  <si>
    <t>Toma RJ-45 CAT 6   X 1 sum+ins</t>
  </si>
  <si>
    <t>11806</t>
  </si>
  <si>
    <t>TOMA RJ45 TIPO JACK CATEGORÍA 6</t>
  </si>
  <si>
    <t>15059</t>
  </si>
  <si>
    <t>TOMA SENCI CABLEADO ESTRUCTURADO CAT 6</t>
  </si>
  <si>
    <t>16227</t>
  </si>
  <si>
    <t>Toma Sencilla Cableado Estruct. Categ-6 (face plat</t>
  </si>
  <si>
    <t>17103</t>
  </si>
  <si>
    <t>Toma sencillo RJ 45 categoría 6A (SUMI INST)</t>
  </si>
  <si>
    <t>13645</t>
  </si>
  <si>
    <t>Toma telefonica  + caja - Sum e inst</t>
  </si>
  <si>
    <t>13102</t>
  </si>
  <si>
    <t>Toma Telefónica RJ11 Doble.+Caja+Tub( sum+inst).</t>
  </si>
  <si>
    <t>11672</t>
  </si>
  <si>
    <t>TOMACORRIENTE DOBLE 5-15R LEVINT. O SIMILAR**</t>
  </si>
  <si>
    <t>11673</t>
  </si>
  <si>
    <t>TOMACORRIENTE DOBLE 5-15R REGULADA DE COLOR</t>
  </si>
  <si>
    <t>14042</t>
  </si>
  <si>
    <t>TOMACORRIENTE DOBLE AISLADA  COLOR NARANJA</t>
  </si>
  <si>
    <t>18792</t>
  </si>
  <si>
    <t>TOMACORRIENTE DOBLE MONOFÁSICA PROT FALLA</t>
  </si>
  <si>
    <t>18787</t>
  </si>
  <si>
    <t>TOMACORRIENTE DOBLE MONOFÁSICA RED NORMAL</t>
  </si>
  <si>
    <t>20643</t>
  </si>
  <si>
    <t>18794</t>
  </si>
  <si>
    <t>TOMACORRIENTE DOBLE MONOFÁSICA RED REGULADA</t>
  </si>
  <si>
    <t>20647</t>
  </si>
  <si>
    <t>20805</t>
  </si>
  <si>
    <t>TOMACORRIENTE GFCI 20 A (Sum + Inst)</t>
  </si>
  <si>
    <t>17052</t>
  </si>
  <si>
    <t>Tomacorriente polo a tierra aislado 15 A, 120 V</t>
  </si>
  <si>
    <t>17038</t>
  </si>
  <si>
    <t>Tomacorriente polo a tierra no aislado 15 A, 120 V</t>
  </si>
  <si>
    <t>17057</t>
  </si>
  <si>
    <t>Tomacorriente polo a tierra no aislado 20 A, 208 V</t>
  </si>
  <si>
    <t>16605</t>
  </si>
  <si>
    <t>Tope Caucho Balancin o Biosaludabl(Sum+Transp+dado</t>
  </si>
  <si>
    <t>11119</t>
  </si>
  <si>
    <t>Tope llantas  (Fundido)**</t>
  </si>
  <si>
    <t>PARQUEADERO</t>
  </si>
  <si>
    <t>13887</t>
  </si>
  <si>
    <t>Tope llantas  (Prefabricado)H=15cm,B=20cm;L=50cm**</t>
  </si>
  <si>
    <t>13544</t>
  </si>
  <si>
    <t>TOPE PARA PUERTA EN ACERO</t>
  </si>
  <si>
    <t>00773</t>
  </si>
  <si>
    <t>TOPES EN CONCRETO PARQUEADERO</t>
  </si>
  <si>
    <t>10739</t>
  </si>
  <si>
    <t>Topografia (comision completa+equip+trans) **</t>
  </si>
  <si>
    <t>14373</t>
  </si>
  <si>
    <t>Tornillo 1/2 x 6" - Suministro</t>
  </si>
  <si>
    <t>14711</t>
  </si>
  <si>
    <t>TORNILLOS 1/2 X6" (SUM + INST)</t>
  </si>
  <si>
    <t>14870</t>
  </si>
  <si>
    <t>TORNILLOS 1/2 X6"(DESM+SUM+INST)</t>
  </si>
  <si>
    <t>14712</t>
  </si>
  <si>
    <t>TORNILLOS 1/2 X9"    (SUM + INST)</t>
  </si>
  <si>
    <t>14871</t>
  </si>
  <si>
    <t>TORNILLOS 1/2 X9"(DESM+SUM+INST)</t>
  </si>
  <si>
    <t>14709</t>
  </si>
  <si>
    <t>TORNILLOS 1/4 X 3"  (SUM + INST) Mobiliario</t>
  </si>
  <si>
    <t>14868</t>
  </si>
  <si>
    <t>TORNILLOS 1/4 X 3"(DESM+SUM+INST)</t>
  </si>
  <si>
    <t>14710</t>
  </si>
  <si>
    <t>TORNILLOS 1/4 X 4"  (SUM + INST)</t>
  </si>
  <si>
    <t>14869</t>
  </si>
  <si>
    <t>TORNILLOS 1/4 X 4"(DESM+SUM+INST)</t>
  </si>
  <si>
    <t>14637</t>
  </si>
  <si>
    <t>TORNILLOS BUTTON  (SUM + INST)</t>
  </si>
  <si>
    <t>14806</t>
  </si>
  <si>
    <t>TORNILLOS BUTTON(DESM+SUM+INST)</t>
  </si>
  <si>
    <t>16555</t>
  </si>
  <si>
    <t>Torniquete Acero Inox.Antrax plusNegroBrazoAbatibl</t>
  </si>
  <si>
    <t>17786</t>
  </si>
  <si>
    <t>Torniquete bidireccional Twister Light (SUMI INST)</t>
  </si>
  <si>
    <t>18806</t>
  </si>
  <si>
    <t>TORNIQUETE INBIOS 260 PRO LECTORES DE HUELLA</t>
  </si>
  <si>
    <t>12593</t>
  </si>
  <si>
    <t>Totalizador  Industrial 3x30 A(Sum+Inst.)</t>
  </si>
  <si>
    <t>13609</t>
  </si>
  <si>
    <t>Totalizador 3 x 20A(Sum+Inst.)</t>
  </si>
  <si>
    <t>13610</t>
  </si>
  <si>
    <t>Totalizador 3 x 40A (Sum+Inst.)</t>
  </si>
  <si>
    <t>13608</t>
  </si>
  <si>
    <t>Totalizador 3 x 50 A(Sum+Inst.)</t>
  </si>
  <si>
    <t>20814</t>
  </si>
  <si>
    <t xml:space="preserve">TOTALIZADOR 3 X 60 AMP (Sum+Inst)    </t>
  </si>
  <si>
    <t>13607</t>
  </si>
  <si>
    <t>Totalizador 3 x125 A(Sum+Inst.)</t>
  </si>
  <si>
    <t>13606</t>
  </si>
  <si>
    <t>Totalizador 3 x150 A(Sum+Inst.)</t>
  </si>
  <si>
    <t>12389</t>
  </si>
  <si>
    <t>Totalizador 3x100 A(Sum+Inst.)</t>
  </si>
  <si>
    <t>15109</t>
  </si>
  <si>
    <t>Totalizador 3x40 A + Caja (Sum+Inst.)</t>
  </si>
  <si>
    <t>12276</t>
  </si>
  <si>
    <t>Totalizador de 75 Amp(Sum+Inst.)**</t>
  </si>
  <si>
    <t>13121</t>
  </si>
  <si>
    <t>12939</t>
  </si>
  <si>
    <t>Totalizador Industrial  3x40 Amp(Sum+Inst.)</t>
  </si>
  <si>
    <t>11169</t>
  </si>
  <si>
    <t>Totalizador Industrial  3x80 Amp(Sum+Inst.)</t>
  </si>
  <si>
    <t>17439</t>
  </si>
  <si>
    <t>Tótem en lámina HR de 9mm, Base en lámina HR 500x2</t>
  </si>
  <si>
    <t>18177</t>
  </si>
  <si>
    <t>totem lámina HR de 9mm Dimensiones: 0,80 x 2,90m.</t>
  </si>
  <si>
    <t>13339</t>
  </si>
  <si>
    <t>TRABAJO EN ALTURAS</t>
  </si>
  <si>
    <t>14446</t>
  </si>
  <si>
    <t>TRAGALUCES O LUCERNA. CONCRETO 28 MPA CEFE COMETAS</t>
  </si>
  <si>
    <t>14996</t>
  </si>
  <si>
    <t>TRAGANTE CUPULA  C- 3" aluminio.</t>
  </si>
  <si>
    <t>00414</t>
  </si>
  <si>
    <t>TRAGANTE+ CUPULA C-4"x2"</t>
  </si>
  <si>
    <t>00522</t>
  </si>
  <si>
    <t>TRAGANTES 4"</t>
  </si>
  <si>
    <t>00416</t>
  </si>
  <si>
    <t>TRAGANTES CUPULA C-6"x4" ALUMINIO</t>
  </si>
  <si>
    <t>12244</t>
  </si>
  <si>
    <t>Trámite ante Codensa susti trafo 75 KVA Olaya Herr</t>
  </si>
  <si>
    <t>16057</t>
  </si>
  <si>
    <t>trampa de arena para pista de salto</t>
  </si>
  <si>
    <t>11659</t>
  </si>
  <si>
    <t>Trampa de grasas en mamposteria h=0.6 **</t>
  </si>
  <si>
    <t>10598</t>
  </si>
  <si>
    <t>Trampa de grasas en mamposteria h=1.0 **</t>
  </si>
  <si>
    <t>18367</t>
  </si>
  <si>
    <t>Trampa de ø8"xø5"- fibra de vidrioRefoPlasSUM+INST</t>
  </si>
  <si>
    <t>17562</t>
  </si>
  <si>
    <t>Trampa ø10"xø6" -  50 PSI fibra vidrio Piscina</t>
  </si>
  <si>
    <t>17767</t>
  </si>
  <si>
    <t>Transceptor Inalámbrico de 915 MHZ (SUMI INST)</t>
  </si>
  <si>
    <t>16311</t>
  </si>
  <si>
    <t>Transferencia Automat (1000A)Contact-Contr+Barraje</t>
  </si>
  <si>
    <t>18952</t>
  </si>
  <si>
    <t>TRANSFERENCIA AUTOMATICA 1500A 208/120V CEFE COMETAS</t>
  </si>
  <si>
    <t>11871</t>
  </si>
  <si>
    <t>Transferencia automática 3x1000A</t>
  </si>
  <si>
    <t>11872</t>
  </si>
  <si>
    <t>Transferencia automática 3x100A diseño Fontanar</t>
  </si>
  <si>
    <t>17474</t>
  </si>
  <si>
    <t>TRANSFERENCIA GEN. MOTORIZADA+ BREAKERS DE 3X1400</t>
  </si>
  <si>
    <t>17494</t>
  </si>
  <si>
    <t>TRANSFERENCIA PARA SISTEMA DE RED CONTRA INCENDIO</t>
  </si>
  <si>
    <t>19365</t>
  </si>
  <si>
    <t>Transfor SecoClase H,GrConexDyn5 de 630 KVA Cu-Cu</t>
  </si>
  <si>
    <t>18819</t>
  </si>
  <si>
    <t>Transfor tiposecoClase H,GrConexDyn5 de 630 KVA,</t>
  </si>
  <si>
    <t>18361</t>
  </si>
  <si>
    <t>Transformador  luz mini  150 W SUM+INST</t>
  </si>
  <si>
    <t>15739</t>
  </si>
  <si>
    <t>transformador . tipo seco de 225  kva V. 11.4 kv</t>
  </si>
  <si>
    <t>11833</t>
  </si>
  <si>
    <t>Transformador 15 KVA para poste 11400/480/277V Fon</t>
  </si>
  <si>
    <t>00880</t>
  </si>
  <si>
    <t>TRANSFORMADOR 150KWA</t>
  </si>
  <si>
    <t>00881</t>
  </si>
  <si>
    <t>TRANSFORMADOR 225KWA</t>
  </si>
  <si>
    <t>00703</t>
  </si>
  <si>
    <t>TRANSFORMADOR 50KWA</t>
  </si>
  <si>
    <t>17769</t>
  </si>
  <si>
    <t>Transformador 9VAC-40VA 120VAC (SUMI INST)</t>
  </si>
  <si>
    <t>11832</t>
  </si>
  <si>
    <t>Transformador baja-baja 30 KVA  480/208/120 V Font</t>
  </si>
  <si>
    <t>17532</t>
  </si>
  <si>
    <t>Transformador para luz piscina - 300W 120V/12V</t>
  </si>
  <si>
    <t>15226</t>
  </si>
  <si>
    <t>TRANSFORMADOR Seco 45 KVA  + Poste 1050 Kg</t>
  </si>
  <si>
    <t>16230</t>
  </si>
  <si>
    <t>TRANSFORMADOR Seco 75 KVA  + Poste 1050 Kg</t>
  </si>
  <si>
    <t>20788</t>
  </si>
  <si>
    <t>TRANSFORMADOR SECO 75 kVA CON 380/220V (SUM+INS)</t>
  </si>
  <si>
    <t>12954</t>
  </si>
  <si>
    <t>Transformador tipo seco clase H 120 KVA 440/208 V</t>
  </si>
  <si>
    <t>18600</t>
  </si>
  <si>
    <t>TRANSFORMADOR TIPO SECO CLASE H 30 KVA CEFE COMETA</t>
  </si>
  <si>
    <t>010506</t>
  </si>
  <si>
    <t>TRANSFORMADOR TIPO SECO CLASE H 500KVA CEFE COMETA</t>
  </si>
  <si>
    <t>18173</t>
  </si>
  <si>
    <t>TRANSFORMADOR TIPO SECO CLASE H 630KVA CEFE COMETA</t>
  </si>
  <si>
    <t>15337</t>
  </si>
  <si>
    <t>TRANSFORMADOR TIPOSECO112.5KVA(11400-208/120v)Dy5</t>
  </si>
  <si>
    <t>17481</t>
  </si>
  <si>
    <t>TRANSFORMADOR TRIFASICO  DE 150 kVA TIPO SECO</t>
  </si>
  <si>
    <t>17468</t>
  </si>
  <si>
    <t>TRANSFORMADOR TRIFASICO  DE 500 kVA TIPO SECO</t>
  </si>
  <si>
    <t>17926</t>
  </si>
  <si>
    <t>Transformador Trifasico seco75KVA 440-208/120vDyn5</t>
  </si>
  <si>
    <t>17172</t>
  </si>
  <si>
    <t>Transformador trifasico tipo seco 20 KVA 440/208/1</t>
  </si>
  <si>
    <t>17924</t>
  </si>
  <si>
    <t>Transformador trifasico tipo seco 500KVA 11.4KV 44</t>
  </si>
  <si>
    <t>17997</t>
  </si>
  <si>
    <t>Transformador45 KVA-11.4/208/120V-Dy5</t>
  </si>
  <si>
    <t>19027</t>
  </si>
  <si>
    <t>Transformador45KVA-11.4/208/120V-Dy5 Ocas-Sumerg</t>
  </si>
  <si>
    <t>16708</t>
  </si>
  <si>
    <t>TransformadorSecClasH15KVA-11.4-208-120V+3DPS+Rued</t>
  </si>
  <si>
    <t>16707</t>
  </si>
  <si>
    <t>TransformadorSecClasH75KVA-11.4-208-120V+3DPS+Rued</t>
  </si>
  <si>
    <t>16571</t>
  </si>
  <si>
    <t>Transición tuberia planar  12x6"" (Sumin + Instal)</t>
  </si>
  <si>
    <t>010482</t>
  </si>
  <si>
    <t xml:space="preserve">TRANSMISOR DE PRESIÓN DIFERENCIAL DE AIRE DE DUCTO    -Cefe Cometas (Sum+Inst)    </t>
  </si>
  <si>
    <t>19150</t>
  </si>
  <si>
    <t>TRANSMISOR DE PRESIÓN DIFERENCIAL DE AIRE DE DUCTO - CEFE COMETAS</t>
  </si>
  <si>
    <t>14724</t>
  </si>
  <si>
    <t>TRAPECIO TUBO DE 3/4"   (SUM + INST)</t>
  </si>
  <si>
    <t>14881</t>
  </si>
  <si>
    <t>TRAPECIO TUBO DE 3/4"(DESM+SUM+INST)</t>
  </si>
  <si>
    <t>11662</t>
  </si>
  <si>
    <t>Trasiego de Acero (MdeO + Minicargador) **</t>
  </si>
  <si>
    <t>14383</t>
  </si>
  <si>
    <t>Trasiego interno con Equipo(Minicargador) **</t>
  </si>
  <si>
    <t>10210</t>
  </si>
  <si>
    <t>Trasiego m3 (2 Ayudantes) **  &lt; 50.00 Ml</t>
  </si>
  <si>
    <t>13453</t>
  </si>
  <si>
    <t>Trasiego m3 (2 Ayudantes)=&gt; a 100 mts.</t>
  </si>
  <si>
    <t>13452</t>
  </si>
  <si>
    <t>Trasiego m3 (2 Ayudantes)=&gt; a 50 mts.</t>
  </si>
  <si>
    <t>13194</t>
  </si>
  <si>
    <t>Trasiego m3 (4 Ayudantes) **</t>
  </si>
  <si>
    <t>13846</t>
  </si>
  <si>
    <t>TRASLADO CAJILLA MEDIDOR DE AGUA POTABLE</t>
  </si>
  <si>
    <t>14012</t>
  </si>
  <si>
    <t>Traslado con equipo y bloqueo arboles de 5 m a 10m</t>
  </si>
  <si>
    <t>12163</t>
  </si>
  <si>
    <t>Traslado de arbol pequeño**</t>
  </si>
  <si>
    <t>13079</t>
  </si>
  <si>
    <t>Traslado de Caja Medidor de Gas (0.30x0.40m)**</t>
  </si>
  <si>
    <t>16226</t>
  </si>
  <si>
    <t>Traslado de Luminaria Fluorescente Existente</t>
  </si>
  <si>
    <t>12161</t>
  </si>
  <si>
    <t>Traslado de Medidor agua 1/2 "**</t>
  </si>
  <si>
    <t>18386</t>
  </si>
  <si>
    <t>Trasp y Bloqueo Arboles 5 m a 10m**fuera de proyec</t>
  </si>
  <si>
    <t>11543</t>
  </si>
  <si>
    <t>Trasplante y bloqueo de arboles de 10 m a 15m**</t>
  </si>
  <si>
    <t>11308</t>
  </si>
  <si>
    <t>Trasplante y bloqueo de arboles de 3 m a 5 m**</t>
  </si>
  <si>
    <t>10534</t>
  </si>
  <si>
    <t>Trasplante y bloqueo de arboles de 5 m a 10m**</t>
  </si>
  <si>
    <t>10667</t>
  </si>
  <si>
    <t>Tratamiento con sal de roca **</t>
  </si>
  <si>
    <t>11432</t>
  </si>
  <si>
    <t>Tratamiento junta dilat.con neopreno+Silice**</t>
  </si>
  <si>
    <t>10666</t>
  </si>
  <si>
    <t>Tratamiento manual con lech  cal+agua proporc 1:10</t>
  </si>
  <si>
    <t>13265</t>
  </si>
  <si>
    <t>Tratamiento radicula urapan (cor, sicatz, excv, mu</t>
  </si>
  <si>
    <t>17428</t>
  </si>
  <si>
    <t>Tratamiento Radicular (CDRC)</t>
  </si>
  <si>
    <t>10721</t>
  </si>
  <si>
    <t>Tratamiento radicular (muro alrededor de arbol)**</t>
  </si>
  <si>
    <t>13271</t>
  </si>
  <si>
    <t>TRATAMIENTO RADICULAR URAPAN</t>
  </si>
  <si>
    <t>12952</t>
  </si>
  <si>
    <t>Tratamiento radicular(muro Concr.h=1.40m,e=0.20m).</t>
  </si>
  <si>
    <t>12513</t>
  </si>
  <si>
    <t>TRATAMIENTO SECTOR ARENA (PISTA L. EST. ATL. UDS**</t>
  </si>
  <si>
    <t>11209</t>
  </si>
  <si>
    <t>Tratamiento superficial con pulidora</t>
  </si>
  <si>
    <t>13673</t>
  </si>
  <si>
    <t>Tratamiento superficial simple  e=1"**      asfalt</t>
  </si>
  <si>
    <t>15131</t>
  </si>
  <si>
    <t>Tratamiento superficial simple  e=1/2"**    asfalt</t>
  </si>
  <si>
    <t>15611</t>
  </si>
  <si>
    <t>TRATAMIENTOS INTEGRALES ver descripcion tec,</t>
  </si>
  <si>
    <t>15612</t>
  </si>
  <si>
    <t>TRATAMIENTOS INTEGRALES ver descripcion tec.</t>
  </si>
  <si>
    <t>15613</t>
  </si>
  <si>
    <t>TRATAMIENTOS INTEGRALES ver descripcion tecnica</t>
  </si>
  <si>
    <t>15614</t>
  </si>
  <si>
    <t>15615</t>
  </si>
  <si>
    <t>14861</t>
  </si>
  <si>
    <t>TRAVESA DE 2,50 MTS GALV 2" CAL 105(DESM+SUM+INST)</t>
  </si>
  <si>
    <t>14860</t>
  </si>
  <si>
    <t>TRAVESAÑO 2,00 ML GALV 2" CAL 105(DESM+SUM+INST)</t>
  </si>
  <si>
    <t>14700</t>
  </si>
  <si>
    <t>TRAVESAÑO DE 2,00 MTS GALV 2" CAL 105 (SUM + INST)</t>
  </si>
  <si>
    <t>14701</t>
  </si>
  <si>
    <t>TRAVESAÑO DE 2,50 MTS GALV 2" CAL 105 (SUM + INST)</t>
  </si>
  <si>
    <t>18797</t>
  </si>
  <si>
    <t>TRES TERMINALES EXTERIOR 15KV No. 4/0</t>
  </si>
  <si>
    <t>18803</t>
  </si>
  <si>
    <t>TRES TERMINALES PREF INTERIOR 15KV No. 4/0</t>
  </si>
  <si>
    <t>20632</t>
  </si>
  <si>
    <t xml:space="preserve">TRINCHO PARA ESTABILIZACION </t>
  </si>
  <si>
    <t>12265</t>
  </si>
  <si>
    <t>Troquel metálico triple para canaleta (sum + inst)</t>
  </si>
  <si>
    <t>09000</t>
  </si>
  <si>
    <t>TROQUEL SALIDA MONOFASICA VOZ DATOS Fontanar **</t>
  </si>
  <si>
    <t>11950</t>
  </si>
  <si>
    <t>12349</t>
  </si>
  <si>
    <t>Trozado, cargue y retiro de árbol **</t>
  </si>
  <si>
    <t>010595</t>
  </si>
  <si>
    <t>Trozado, cargue y retiro de árboles y material de deslizamiento - Pico del Aguila</t>
  </si>
  <si>
    <t>12184</t>
  </si>
  <si>
    <t>Tube-Nova d=355mm Exca y relleno recebo *(NoUsar)</t>
  </si>
  <si>
    <t>16297</t>
  </si>
  <si>
    <t>TUBERIA  AGUA NTC-5890- Ø3" GALVANIZADA</t>
  </si>
  <si>
    <t>16295</t>
  </si>
  <si>
    <t>TUBERIA  AGUA NTC-5890- Ø4" GALVANIZADA</t>
  </si>
  <si>
    <t>11923</t>
  </si>
  <si>
    <t>Tuberia  d=8" 200MM NOVAFORT (SIN EXCAVAC)**</t>
  </si>
  <si>
    <t>17303</t>
  </si>
  <si>
    <t>TUBERÍA  GALVANIZADA  GAS SCH-40- Ø1 1/2" CEFE COMETAS (Suministro e instalación)</t>
  </si>
  <si>
    <t>16180</t>
  </si>
  <si>
    <t>Tubería  polipropileno 3/4"FusiónAC(Sum+Inst)PN-16</t>
  </si>
  <si>
    <t>16185</t>
  </si>
  <si>
    <t>Tubería  polipropileno1/2"Fusión AC(Sum+Inst)PN-20</t>
  </si>
  <si>
    <t>16190</t>
  </si>
  <si>
    <t>Tubería  polipropileno2"Fusión AC(Sum+Inst)PN-20</t>
  </si>
  <si>
    <t>17858</t>
  </si>
  <si>
    <t>TUBERÍA A. INOX C/C SCH 40 T-304 1 1/2"</t>
  </si>
  <si>
    <t>17089</t>
  </si>
  <si>
    <t>TUBERÍA A. INOX C/C SCH 40 T-304 2"</t>
  </si>
  <si>
    <t>17863</t>
  </si>
  <si>
    <t>TUBERÍA A. INOX C/C SCH 40 T-304 3"</t>
  </si>
  <si>
    <t>17098</t>
  </si>
  <si>
    <t>TUBERÍA A. INOX C/C SCH 40 T-304 4"</t>
  </si>
  <si>
    <t>16256</t>
  </si>
  <si>
    <t>TUBERIA ACERO  CARBON C/C- SCH-40 Ø1"</t>
  </si>
  <si>
    <t>14784</t>
  </si>
  <si>
    <t>TUBERIA ACERO AL CARBON C/C SCH 2 1/2"(Sum+ins)</t>
  </si>
  <si>
    <t>15585</t>
  </si>
  <si>
    <t>TUBERIA ACERO AL CARBON C/C SCH 2"(Sum+ins)</t>
  </si>
  <si>
    <t>14804</t>
  </si>
  <si>
    <t>TUBERIA ACERO AL CARBON C/C SCH 3"(Sum+ins)</t>
  </si>
  <si>
    <t>16319</t>
  </si>
  <si>
    <t>TUBERIA ACERO AL CARBON C/C SCH 40 1 ¼"(sum+inst)</t>
  </si>
  <si>
    <t>16321</t>
  </si>
  <si>
    <t>TUBERIA ACERO AL CARBON C/C SCH 40 1 ½"(sum+ins</t>
  </si>
  <si>
    <t>16316</t>
  </si>
  <si>
    <t>TUBERIA ACERO AL CARBON C/C SCH 40 1"(sum+inst)</t>
  </si>
  <si>
    <t>16325</t>
  </si>
  <si>
    <t>TUBERIA ACERO AL CARBON C/C SCH 40 2 ½"(sum+inst</t>
  </si>
  <si>
    <t>16323</t>
  </si>
  <si>
    <t>TUBERIA ACERO AL CARBON C/C SCH 40 2"(sum+inst)</t>
  </si>
  <si>
    <t>16338</t>
  </si>
  <si>
    <t>TUBERIA ACERO AL CARBON C/C SCH 40 3"(sum+inst)</t>
  </si>
  <si>
    <t>16328</t>
  </si>
  <si>
    <t>TUBERIA ACERO AL CARBON C/C SCH 40 4"(sum+inst)</t>
  </si>
  <si>
    <t>16329</t>
  </si>
  <si>
    <t>TUBERIA ACERO AL CARBON C/C SCH 40 6" + abrazadera (sum+inst)</t>
  </si>
  <si>
    <t>17195</t>
  </si>
  <si>
    <t>TUBERIA ACERO AL CARBON C/C SCH 40 8"(sum+inst)</t>
  </si>
  <si>
    <t>18639</t>
  </si>
  <si>
    <t>TUBERIA ACERO AL CARBON C/C SCH-40 1 1/2</t>
  </si>
  <si>
    <t>18018</t>
  </si>
  <si>
    <t>TUBERIA ACERO CARBON C/C SCH 10 2"</t>
  </si>
  <si>
    <t>17227</t>
  </si>
  <si>
    <t>TUBERIA ACERO CARBON C/C SCH 10 3"</t>
  </si>
  <si>
    <t>17299</t>
  </si>
  <si>
    <t>TUBERÍA ACERO GALVANIZADA SCH 40 1"</t>
  </si>
  <si>
    <t>17305</t>
  </si>
  <si>
    <t>TUBERÍA ACERO GALVANIZADA SCH 40 2"</t>
  </si>
  <si>
    <t>17307</t>
  </si>
  <si>
    <t>TUBERÍA ACERO GALVANIZADA SCH 40 3"</t>
  </si>
  <si>
    <t>17296</t>
  </si>
  <si>
    <t>TUBERÍA ACERO GALVANIZADA SCH 40 3/4"</t>
  </si>
  <si>
    <t>17301</t>
  </si>
  <si>
    <t>TUBERÍA ACERO GALVANIZADA SCH 40 Ø1 1/4"(Suministro+Instalación)</t>
  </si>
  <si>
    <t>18628</t>
  </si>
  <si>
    <t>TUBERIA ACERO Ranurada SCH 40 4"</t>
  </si>
  <si>
    <t>10036</t>
  </si>
  <si>
    <t>Tuberia C.PVC d=1" Excav y relleno recebo **</t>
  </si>
  <si>
    <t>18962</t>
  </si>
  <si>
    <t>TUBERIA C900 4" RED INCENDIOS SUBTERR CEFE COMETAS</t>
  </si>
  <si>
    <t>00724</t>
  </si>
  <si>
    <t>TUBERIA COBRE ½"</t>
  </si>
  <si>
    <t>00725</t>
  </si>
  <si>
    <t>TUBERIA COBRE 3/4"</t>
  </si>
  <si>
    <t>13447</t>
  </si>
  <si>
    <t>TUBERIA COBRE TIPO L 2 1/2" **</t>
  </si>
  <si>
    <t>16921</t>
  </si>
  <si>
    <t>TUBERÍA COBRE TIPO M 1 1/2"</t>
  </si>
  <si>
    <t>16917</t>
  </si>
  <si>
    <t>TUBERÍA COBRE TIPO M 1 1/4"</t>
  </si>
  <si>
    <t>17845</t>
  </si>
  <si>
    <t>16915</t>
  </si>
  <si>
    <t>TUBERÍA COBRE TIPO M 1"</t>
  </si>
  <si>
    <t>17823</t>
  </si>
  <si>
    <t>TUBERÍA COBRE TIPO M 2 1/2"</t>
  </si>
  <si>
    <t>16924</t>
  </si>
  <si>
    <t>TUBERÍA COBRE TIPO M 2"</t>
  </si>
  <si>
    <t>15670</t>
  </si>
  <si>
    <t>Tubería ConcretoReforz.Ø20"CLASE III-Norma Icontec</t>
  </si>
  <si>
    <t>15668</t>
  </si>
  <si>
    <t>Tubería ConcretoReforz.Ø24"CLASE III-Norma Icontec</t>
  </si>
  <si>
    <t>13418</t>
  </si>
  <si>
    <t>Tubería conduit 1/2" sobrepuesta (Sum+Inst).</t>
  </si>
  <si>
    <t>14520</t>
  </si>
  <si>
    <t>Tubería conduit PVC  1/2" (Sum+Inst)GIMN-SUR.</t>
  </si>
  <si>
    <t>18240</t>
  </si>
  <si>
    <t>TUBERIA CONTROL SISTEMA REFRIGERANTE VARIABLE EMT</t>
  </si>
  <si>
    <t>18247</t>
  </si>
  <si>
    <t>TUBERIA CONTROL SISTEMA REFRIGERANTE VARIABLE IMC</t>
  </si>
  <si>
    <t>11847</t>
  </si>
  <si>
    <t>Tubería CPVC  Ø 1- 1/2"+Accesorios**</t>
  </si>
  <si>
    <t>11863</t>
  </si>
  <si>
    <t>Tubería CPVC  Ø 1"+Accesorios**</t>
  </si>
  <si>
    <t>12776</t>
  </si>
  <si>
    <t>Tubería CPVC  Ø 1/2"**</t>
  </si>
  <si>
    <t>11864</t>
  </si>
  <si>
    <t>Tubería CPVC  Ø 2"+Accesorios**</t>
  </si>
  <si>
    <t>16779</t>
  </si>
  <si>
    <t>TUBERÍA CPVC IPS RISE 2 1/2"</t>
  </si>
  <si>
    <t>16485</t>
  </si>
  <si>
    <t>Tuberia CPVC Ø 1 "(RDE-11) Suministro+Instalaci</t>
  </si>
  <si>
    <t>16483</t>
  </si>
  <si>
    <t>Tuberia CPVC Ø 1 1/2"(RDE-11) Suministro+Instalaci</t>
  </si>
  <si>
    <t>16484</t>
  </si>
  <si>
    <t>Tuberia CPVC Ø 1 1/4"(RDE-11) Suministro+Instalaci</t>
  </si>
  <si>
    <t>16488</t>
  </si>
  <si>
    <t>Tuberia CPVC Ø 1/2 "(RDE-11) Suministro+Instalaci</t>
  </si>
  <si>
    <t>16486</t>
  </si>
  <si>
    <t>Tuberia CPVC Ø 3/4 "(RDE-11) Suministro+Instalaci</t>
  </si>
  <si>
    <t>11861</t>
  </si>
  <si>
    <t>Tubería CPVC Ø 3/4"+Accesorios**</t>
  </si>
  <si>
    <t>16474</t>
  </si>
  <si>
    <t>Tuberia CPVC Ø2 "(RDE-11) Suministro+Instalación</t>
  </si>
  <si>
    <t>16473</t>
  </si>
  <si>
    <t>Tuberia CPVC Ø2 1/2"(RDE-11) Suministro+Instalació</t>
  </si>
  <si>
    <t>11684</t>
  </si>
  <si>
    <t>Tuberia d=10" 250 MM NOVAFORT  Excav+Relleno</t>
  </si>
  <si>
    <t>17641</t>
  </si>
  <si>
    <t>TUBERÍA DE ACERO PARA ALIMENTACIÓN +INCLUYE ACCESO</t>
  </si>
  <si>
    <t>18301</t>
  </si>
  <si>
    <t>TUBERÍA DE COBRE TIPO K DE 1 3/8", INCLUYE AISLAMI</t>
  </si>
  <si>
    <t>18302</t>
  </si>
  <si>
    <t>TUBERÍA DE COBRE TIPO K DE 1 5/8", INCLUYE AISLAMI</t>
  </si>
  <si>
    <t>18061</t>
  </si>
  <si>
    <t>TUBERÍA DE COBRE TIPO L DE 1 1/8", INCLUYE AISLAMI</t>
  </si>
  <si>
    <t>18058</t>
  </si>
  <si>
    <t>TUBERÍA DE COBRE TIPO L DE 1/2", INCLUYE AISLAMIEN</t>
  </si>
  <si>
    <t>18016</t>
  </si>
  <si>
    <t>TUBERÍA DE COBRE TIPO L DE 1/4", INCLUYE AISLAMIEN</t>
  </si>
  <si>
    <t>18281</t>
  </si>
  <si>
    <t>TUBERÍA DE COBRE TIPO L DE 3/4", INCLUYE AISLAMIEN</t>
  </si>
  <si>
    <t>18057</t>
  </si>
  <si>
    <t>TUBERÍA DE COBRE TIPO L DE 3/8", INCLUYE AISLAMIEN</t>
  </si>
  <si>
    <t>18059</t>
  </si>
  <si>
    <t>TUBERÍA DE COBRE TIPO L DE 5/8", INCLUYE AISLAMIEN</t>
  </si>
  <si>
    <t>18060</t>
  </si>
  <si>
    <t>TUBERÍA DE COBRE TIPO L DE 7/8", INCLUYE AISLAMIEN</t>
  </si>
  <si>
    <t>14511</t>
  </si>
  <si>
    <t>TUBERIA DE COBRE(1/2")TIPO"L"(GIMAS DEL SUR)</t>
  </si>
  <si>
    <t>00799</t>
  </si>
  <si>
    <t>Tubería de Concreto (D=25cm) Sin refuerzo + Anillo</t>
  </si>
  <si>
    <t>10665</t>
  </si>
  <si>
    <t>Tubería de Concreto 12"  **</t>
  </si>
  <si>
    <t>11343</t>
  </si>
  <si>
    <t>TUBERIA DE CONCRETO 40"(1M)**</t>
  </si>
  <si>
    <t>00900</t>
  </si>
  <si>
    <t>TUBERIA DE CONCRETO 6"</t>
  </si>
  <si>
    <t>00901</t>
  </si>
  <si>
    <t>TUBERIA DE CONCRETO 8"</t>
  </si>
  <si>
    <t>10777</t>
  </si>
  <si>
    <t>TUBERIA DE concreto 8"   **</t>
  </si>
  <si>
    <t>11366</t>
  </si>
  <si>
    <t>TUBERIA DE CONCRETO SIMPLE 12"**</t>
  </si>
  <si>
    <t>11367</t>
  </si>
  <si>
    <t>TUBERIA DE CONCRETO SIMPLE 16"**</t>
  </si>
  <si>
    <t>10875</t>
  </si>
  <si>
    <t>Tuberia de confinamiento Skatepark***</t>
  </si>
  <si>
    <t>00837</t>
  </si>
  <si>
    <t>TUBERIA DE GRES 10"</t>
  </si>
  <si>
    <t>00063</t>
  </si>
  <si>
    <t>TUBERIA DE GRES 10" BASE Concr</t>
  </si>
  <si>
    <t>00060</t>
  </si>
  <si>
    <t>TUBERIA DE GRES 4"</t>
  </si>
  <si>
    <t>00834</t>
  </si>
  <si>
    <t>TUBERIA DE GRES 4" BASE Concr.</t>
  </si>
  <si>
    <t>00061</t>
  </si>
  <si>
    <t>TUBERIA DE GRES 6"</t>
  </si>
  <si>
    <t>00835</t>
  </si>
  <si>
    <t>TUBERIA DE GRES 6" BASE Concr.</t>
  </si>
  <si>
    <t>00062</t>
  </si>
  <si>
    <t>TUBERIA DE GRES 8"</t>
  </si>
  <si>
    <t>00836</t>
  </si>
  <si>
    <t>TUBERIA DE GRES 8" BASE Concr.</t>
  </si>
  <si>
    <t>11211</t>
  </si>
  <si>
    <t>tuberia dreanje 100 mm **</t>
  </si>
  <si>
    <t>12478</t>
  </si>
  <si>
    <t>Tuberia drenaje 4" d=100mm Exca+ relleno Tierr+Geot.</t>
  </si>
  <si>
    <t>10355</t>
  </si>
  <si>
    <t>Tuberia drenaje d=100mm exca y relleno recebo  **</t>
  </si>
  <si>
    <t>15196</t>
  </si>
  <si>
    <t>Tuberia drenaje d=12" Exca+ relleno Tierr+Geot.</t>
  </si>
  <si>
    <t>10764</t>
  </si>
  <si>
    <t>Tuberia drenaje d=160mm exca y relleno recebo  **</t>
  </si>
  <si>
    <t>12477</t>
  </si>
  <si>
    <t>Tuberia drenaje d=160mm Exca+ relleno Tierr+Geot.</t>
  </si>
  <si>
    <t>10765</t>
  </si>
  <si>
    <t>Tuberia drenaje d=200mm exca y relleno recebo  **</t>
  </si>
  <si>
    <t>12476</t>
  </si>
  <si>
    <t>Tuberia drenaje d=200mm Exca+ relleno Tierr+Geot.</t>
  </si>
  <si>
    <t>00064</t>
  </si>
  <si>
    <t>TUBERIA DRENAJE GRES 4"</t>
  </si>
  <si>
    <t>00053</t>
  </si>
  <si>
    <t>TUBERIA DRENAJE GRES 6"</t>
  </si>
  <si>
    <t>00054</t>
  </si>
  <si>
    <t>TUBERIA DRENAJE GRES 8"</t>
  </si>
  <si>
    <t>10663</t>
  </si>
  <si>
    <t>Tuberia drenaje perforada corrugada d=200 mm **</t>
  </si>
  <si>
    <t>00065</t>
  </si>
  <si>
    <t>TUBERIA DRENAJE PVC 100mm</t>
  </si>
  <si>
    <t>13628</t>
  </si>
  <si>
    <t>Tubería Electrico  PVC-DB Ø 2" + Accesorios**</t>
  </si>
  <si>
    <t>17484</t>
  </si>
  <si>
    <t>TUBERIA EMT 2 1/2" (ACCES + FIJACION)</t>
  </si>
  <si>
    <t>13678</t>
  </si>
  <si>
    <t>Tubería EMT 3¨  incluye accesorios  (Sum + inst)</t>
  </si>
  <si>
    <t>13679</t>
  </si>
  <si>
    <t>Tuberia EMT d= 2"(Accesorios)***</t>
  </si>
  <si>
    <t>11669</t>
  </si>
  <si>
    <t>Tuberia EMT d= 2"(Accesorios+anclajes)***</t>
  </si>
  <si>
    <t>11670</t>
  </si>
  <si>
    <t>Tuberia EMT d= 3"(Accesorios+anclajes)***</t>
  </si>
  <si>
    <t>12138</t>
  </si>
  <si>
    <t>Tuberia EMT d= 4"(Accesorios+anclajes)***</t>
  </si>
  <si>
    <t>13246</t>
  </si>
  <si>
    <t>Tuberia EMT d=1 1/2" + (Accesorios)</t>
  </si>
  <si>
    <t>14937</t>
  </si>
  <si>
    <t>Tuberia EMT d=1 1/2"(Boquill+union+soporte+perno)*</t>
  </si>
  <si>
    <t>13778</t>
  </si>
  <si>
    <t>Tuberia EMT d=1 1/2"parcial lamparas 220v</t>
  </si>
  <si>
    <t>16516</t>
  </si>
  <si>
    <t>Tuberia EMT d=1 1/4"(Accesorios y fijación)</t>
  </si>
  <si>
    <t>12773</t>
  </si>
  <si>
    <t>Tuberia EMT d=1 1/4"(Accesorios)***</t>
  </si>
  <si>
    <t>11666</t>
  </si>
  <si>
    <t>Tuberia EMT d=1 1/4"(Accesorios+anclajes)***</t>
  </si>
  <si>
    <t>16517</t>
  </si>
  <si>
    <t>Tuberia EMT d=1" - Accesorios y fijación</t>
  </si>
  <si>
    <t>15079</t>
  </si>
  <si>
    <t>Tuberia EMT d=1"(Accesorios) bajante apantallamien</t>
  </si>
  <si>
    <t>13680</t>
  </si>
  <si>
    <t>Tuberia EMT d=1"(Accesorios)***</t>
  </si>
  <si>
    <t>11665</t>
  </si>
  <si>
    <t>Tuberia EMT d=1"(Accesorios+anclajes)***</t>
  </si>
  <si>
    <t>12345</t>
  </si>
  <si>
    <t>Tuberia EMT d=1"***</t>
  </si>
  <si>
    <t>13624</t>
  </si>
  <si>
    <t>Tuberia EMT d=1/2" (Accesorios+anclajes)***</t>
  </si>
  <si>
    <t>15202</t>
  </si>
  <si>
    <t>Tuberia EMT d=2"(Boquill+union+soporte+perno)*</t>
  </si>
  <si>
    <t>13683</t>
  </si>
  <si>
    <t>Tuberia EMT d=3/4"(Accesorios)***</t>
  </si>
  <si>
    <t>11664</t>
  </si>
  <si>
    <t>Tuberia EMT d=3/4"(Accesorios+anclajes)***</t>
  </si>
  <si>
    <t>15201</t>
  </si>
  <si>
    <t>Tuberia EMT d=3/4"(Boquill+union+soporte+perno)*</t>
  </si>
  <si>
    <t>17062</t>
  </si>
  <si>
    <t>Tubería EMT de 1 1/2". Incluye accesorios</t>
  </si>
  <si>
    <t>13809</t>
  </si>
  <si>
    <t>Tuberia EMTd= 2"(Accesorios+anclajes)TrabGranAltur</t>
  </si>
  <si>
    <t>13808</t>
  </si>
  <si>
    <t>Tuberia EMTd=1"(Accesorios+anclajes)Trab.GranAltur</t>
  </si>
  <si>
    <t>13814</t>
  </si>
  <si>
    <t>Tuberia EMTd=3/4"(Accesorios+anclajes)Trab.GranAlt</t>
  </si>
  <si>
    <t>13622</t>
  </si>
  <si>
    <t>Tubería galvanizada  CONDUIT 3/4 ¨Sum + Inst</t>
  </si>
  <si>
    <t>13617</t>
  </si>
  <si>
    <t xml:space="preserve">Tubería galvanizada CONDUIT  3¨ IMC Sum + Inst </t>
  </si>
  <si>
    <t>17294</t>
  </si>
  <si>
    <t>TUBERIA GALVANIZADA SCH-40 - Ø1/2"</t>
  </si>
  <si>
    <t>16288</t>
  </si>
  <si>
    <t>TUBERIA GALVANIZADA SCH-40 - Ø6"</t>
  </si>
  <si>
    <t>10967</t>
  </si>
  <si>
    <t>Tuberia HG d= 1 1/2" sin excav y relleno recebo  *</t>
  </si>
  <si>
    <t>11878</t>
  </si>
  <si>
    <t>Tuberia HG d=1"  **</t>
  </si>
  <si>
    <t>14900</t>
  </si>
  <si>
    <t>Tuberia HG d=1" + SOPORTE EN "U"+ANDAMIO **</t>
  </si>
  <si>
    <t>10129</t>
  </si>
  <si>
    <t>Tuberia HG d=1" Excav y relleno recebo  **</t>
  </si>
  <si>
    <t>11902</t>
  </si>
  <si>
    <t>Tuberia HG d=1/2"  **</t>
  </si>
  <si>
    <t>10131</t>
  </si>
  <si>
    <t>Tuberia HG d=1/2" Excav y relleno recebo  **</t>
  </si>
  <si>
    <t>14901</t>
  </si>
  <si>
    <t>Tuberia HG d=1-1/2" + SOPORTE EN "U"+ANDAMIO **</t>
  </si>
  <si>
    <t>11903</t>
  </si>
  <si>
    <t>Tuberia HG d=2 1/2" Sin Excav; Sin relleno</t>
  </si>
  <si>
    <t>11905</t>
  </si>
  <si>
    <t>Tuberia HG d=2"   **</t>
  </si>
  <si>
    <t>14396</t>
  </si>
  <si>
    <t>Tuberia HG d=2" **cerramiento</t>
  </si>
  <si>
    <t>14902</t>
  </si>
  <si>
    <t>Tuberia HG d=2" + SOPORTE EN "U" +ANDAMIO**</t>
  </si>
  <si>
    <t>10899</t>
  </si>
  <si>
    <t>Tuberia HG d=2" Excav y relleno recebo  **</t>
  </si>
  <si>
    <t>10966</t>
  </si>
  <si>
    <t>Tuberia HG d=2" sin excav y relleno recebo  **</t>
  </si>
  <si>
    <t>14903</t>
  </si>
  <si>
    <t>Tuberia HG d=2-1/2" AGUA+ SOPORTE EN "U" +ANDAMIO*</t>
  </si>
  <si>
    <t>10038</t>
  </si>
  <si>
    <t>Tuberia HG d=21/2" Excav y relleno recebo  **</t>
  </si>
  <si>
    <t>10968</t>
  </si>
  <si>
    <t>Tuberia HG d=3"</t>
  </si>
  <si>
    <t>11904</t>
  </si>
  <si>
    <t>Tuberia HG d=3"  **  aireacion cuelloGanzo</t>
  </si>
  <si>
    <t>11906</t>
  </si>
  <si>
    <t>Tuberia HG d=3"  Red contra Incendio **</t>
  </si>
  <si>
    <t>14398</t>
  </si>
  <si>
    <t>14961</t>
  </si>
  <si>
    <t>Tuberia HG d=4" Agua Potable + Accs.</t>
  </si>
  <si>
    <t>14964</t>
  </si>
  <si>
    <t>Tuberia HG d=6" Agua Potable + Accs.</t>
  </si>
  <si>
    <t>16983</t>
  </si>
  <si>
    <t>TUBERÍA HIERRO FUNDIDO NH 2 2"</t>
  </si>
  <si>
    <t>16997</t>
  </si>
  <si>
    <t>TUBERÍA HIERRO FUNDIDO NH 2 3"</t>
  </si>
  <si>
    <t>17014</t>
  </si>
  <si>
    <t>TUBERÍA HIERRO FUNDIDO NH 2 4"</t>
  </si>
  <si>
    <t>01024</t>
  </si>
  <si>
    <t>TUBERIA NOVAFORT D=  110MM - sin exc ni relleno</t>
  </si>
  <si>
    <t>01025</t>
  </si>
  <si>
    <t>TUBERIA NOVAFORT D=  160MM</t>
  </si>
  <si>
    <t>01026</t>
  </si>
  <si>
    <t>TUBERIA NOVAFORT D=  200MM</t>
  </si>
  <si>
    <t>01027</t>
  </si>
  <si>
    <t>TUBERIA NOVAFORT D=  250MM</t>
  </si>
  <si>
    <t>01028</t>
  </si>
  <si>
    <t>TUBERIA NOVAFORT D=  315MM</t>
  </si>
  <si>
    <t>01029</t>
  </si>
  <si>
    <t>TUBERIA NOVAFORT D=  400MM</t>
  </si>
  <si>
    <t>01030</t>
  </si>
  <si>
    <t>TUBERIA NOVAFORT D=  450MM</t>
  </si>
  <si>
    <t>01031</t>
  </si>
  <si>
    <t>TUBERIA NOVAFORT D=  500MM</t>
  </si>
  <si>
    <t>10371</t>
  </si>
  <si>
    <t>Tuberia Novafort D=  75 mm **</t>
  </si>
  <si>
    <t>10767</t>
  </si>
  <si>
    <t>TUBERIA NOVAFORT D= 250mm-excav y relle zona dura</t>
  </si>
  <si>
    <t>10031</t>
  </si>
  <si>
    <t>Tuberia Novafort d=110mm exca y relleno recebo  **</t>
  </si>
  <si>
    <t>14481</t>
  </si>
  <si>
    <t>Tuberia Novafort d=110mm Inc.Grav(GIMN-SUR)sin exc</t>
  </si>
  <si>
    <t>11043</t>
  </si>
  <si>
    <t>Tuberia Novafort d=160mm **</t>
  </si>
  <si>
    <t>10030</t>
  </si>
  <si>
    <t>Tuberia Novafort d=160mm Exca y relleno recebo **</t>
  </si>
  <si>
    <t>10596</t>
  </si>
  <si>
    <t>Tuberia Novafort d=200 mm **</t>
  </si>
  <si>
    <t>10597</t>
  </si>
  <si>
    <t>Tuberia Novafort d=200mm **</t>
  </si>
  <si>
    <t>10295</t>
  </si>
  <si>
    <t>Tuberia Novafort d=200mm Exca y relleno recebo **</t>
  </si>
  <si>
    <t>14490</t>
  </si>
  <si>
    <t>TUBERIA NOVAFORT D=200MM+Grav.Sin Excavación</t>
  </si>
  <si>
    <t>10358</t>
  </si>
  <si>
    <t>Tuberia Novafort d=250mm Exca y relle. zona dura**</t>
  </si>
  <si>
    <t>11041</t>
  </si>
  <si>
    <t>Tuberia Novafort d=250mm Exca y relle.zona verde**</t>
  </si>
  <si>
    <t>11042</t>
  </si>
  <si>
    <t>Tuberia Novafort d=250mm**</t>
  </si>
  <si>
    <t>13003</t>
  </si>
  <si>
    <t>Tuberia Novafort d=315mm  **</t>
  </si>
  <si>
    <t>10726</t>
  </si>
  <si>
    <t>Tuberia Novafort d=315mm Exca y relleno recebo **</t>
  </si>
  <si>
    <t>11381</t>
  </si>
  <si>
    <t>Tuberia Novafort d=355mm Exca y relleno recebo **</t>
  </si>
  <si>
    <t>11143</t>
  </si>
  <si>
    <t>Tuberia Novafort d=400mm Exca y relleno recebo **</t>
  </si>
  <si>
    <t>11256</t>
  </si>
  <si>
    <t>Tuberia Novafort d=450mm Exc+relleno rec **</t>
  </si>
  <si>
    <t>11257</t>
  </si>
  <si>
    <t>Tuberia Novafort d=500mm Exc+relleno rec **</t>
  </si>
  <si>
    <t>14480</t>
  </si>
  <si>
    <t>TUBERIA NOVAFORTD=160MM+.Grav(Sin exca)</t>
  </si>
  <si>
    <t>14898</t>
  </si>
  <si>
    <t>TUBERIA PEAD (110MM)RDE-11+ACCES(unión mec)+Excava</t>
  </si>
  <si>
    <t>14896</t>
  </si>
  <si>
    <t>TUBERIA PEAD (63MM)RDE-11+ACCES(unión mec)+Excavac</t>
  </si>
  <si>
    <t>14897</t>
  </si>
  <si>
    <t>TUBERIA PEAD (90MM)RDE-11+ACCES(unión mec)+Excavac</t>
  </si>
  <si>
    <t>11933</t>
  </si>
  <si>
    <t>TUBERIA perf. PVC 4" 100mm</t>
  </si>
  <si>
    <t>09027</t>
  </si>
  <si>
    <t>TUBERIA perf. PVC 4" 100mm geotextil NT Fontanar *</t>
  </si>
  <si>
    <t>16569</t>
  </si>
  <si>
    <t>TUBERIA PLANAR CON FILTRO  12”-Pad  Advan Edge</t>
  </si>
  <si>
    <t>10547</t>
  </si>
  <si>
    <t>Tuberia Polietileno agua potable d=8" **</t>
  </si>
  <si>
    <t>10290</t>
  </si>
  <si>
    <t>Tuberia Polietileno para gas d=1" zona verd**</t>
  </si>
  <si>
    <t>10613</t>
  </si>
  <si>
    <t>Tuberia Polietileno para gas d=3" sum e instal**</t>
  </si>
  <si>
    <t>10128</t>
  </si>
  <si>
    <t>Tuberia Polietileno para gas d=3/4" zona verd**</t>
  </si>
  <si>
    <t>16382</t>
  </si>
  <si>
    <t>Tubería polipropileno 1 1/4"FusiónAC(Sum+Inst)PN-</t>
  </si>
  <si>
    <t>16404</t>
  </si>
  <si>
    <t>Tubería Polipropileno PN-16 (Ø4”)FUSION- AC</t>
  </si>
  <si>
    <t>16380</t>
  </si>
  <si>
    <t>Tubería polipropileno1 1/2"FusiónAC(Sum+Inst)PN-16</t>
  </si>
  <si>
    <t>16174</t>
  </si>
  <si>
    <t>Tubería polipropileno1 1/2"FusiónAF(Sum+Inst)PN-16</t>
  </si>
  <si>
    <t>16381</t>
  </si>
  <si>
    <t>Tubería polipropileno1 1/4"FusiónAC(Sum+Inst)PN-16</t>
  </si>
  <si>
    <t>16176</t>
  </si>
  <si>
    <t>Tubería polipropileno1 1/4"FusiónAF(Sum+Inst)PN-16</t>
  </si>
  <si>
    <t>16383</t>
  </si>
  <si>
    <t>Tubería polipropileno1"Fusión AC(Sum+Inst)PN-16</t>
  </si>
  <si>
    <t>16178</t>
  </si>
  <si>
    <t>Tubería polipropileno1"Fusión AF(Sum+Inst)PN-16</t>
  </si>
  <si>
    <t>16182</t>
  </si>
  <si>
    <t>Tubería polipropileno1/2"Fusión AF(Sum+Inst)PN-16</t>
  </si>
  <si>
    <t>16378</t>
  </si>
  <si>
    <t>Tubería polipropileno2"Fusión-AC-(Sum+Inst)PN-16</t>
  </si>
  <si>
    <t>16183</t>
  </si>
  <si>
    <t>Tubería polipropileno3/4"FusiónAF(Sum+Inst)PN16</t>
  </si>
  <si>
    <t>18771</t>
  </si>
  <si>
    <t>TUBERIA PP DESAGUES 4"</t>
  </si>
  <si>
    <t>14958</t>
  </si>
  <si>
    <t>Tuberia Presion  HG d=1-1/2" (AGUA)</t>
  </si>
  <si>
    <t>14957</t>
  </si>
  <si>
    <t>Tuberia Presion HG d=1" (AGUA)</t>
  </si>
  <si>
    <t>14960</t>
  </si>
  <si>
    <t>Tuberia Presion HG d=2 1/2"  (AGUA)</t>
  </si>
  <si>
    <t>13630</t>
  </si>
  <si>
    <t>Tubería PVC  Ø 1 1/2" + Accesorios** Sin Excav.</t>
  </si>
  <si>
    <t>13635</t>
  </si>
  <si>
    <t>Tubería PVC  Ø 3/4" Conduit  + Accesorios**</t>
  </si>
  <si>
    <t>13633</t>
  </si>
  <si>
    <t>Tubería PVC Conduit  Ø 1 1/4" + Accesorios**</t>
  </si>
  <si>
    <t>13636</t>
  </si>
  <si>
    <t>Tubería PVC Conduit  Ø 1/2" + Accesorios**</t>
  </si>
  <si>
    <t>12851</t>
  </si>
  <si>
    <t>TUBERIA PVC CONDUIT 1" (sum e inst) **</t>
  </si>
  <si>
    <t>13891</t>
  </si>
  <si>
    <t>TUBERIA PVC CONDUIT 1"+Accesorios (sum e inst) **</t>
  </si>
  <si>
    <t>15437</t>
  </si>
  <si>
    <t>TUBERIA PVC CONDUIT 2" (sum e inst) **</t>
  </si>
  <si>
    <t>13909</t>
  </si>
  <si>
    <t>TUBERIA PVC CONDUIT 3/4" (sum e inst) **</t>
  </si>
  <si>
    <t>13634</t>
  </si>
  <si>
    <t>Tubería PVC Conduit Ø 1 " + Accesorios**</t>
  </si>
  <si>
    <t>10756</t>
  </si>
  <si>
    <t>Tuberia PVC d=3'' para bajante  (inc. pintura)**</t>
  </si>
  <si>
    <t>10028</t>
  </si>
  <si>
    <t>Tuberia PVC d=3'' para bajante  **</t>
  </si>
  <si>
    <t>13625</t>
  </si>
  <si>
    <t>Tubería PVC DB- Ø 3"(DUCTO ELECTRICO)</t>
  </si>
  <si>
    <t>17190</t>
  </si>
  <si>
    <t>TUBERÍA PVC DRENAJE SIN FILTRO 4"</t>
  </si>
  <si>
    <t>20706</t>
  </si>
  <si>
    <t>Tuberia PVC UM ext corrguado/int liso UM morna NTC 3722 d=24"</t>
  </si>
  <si>
    <t>10304</t>
  </si>
  <si>
    <t>Tuberia PVC. ALL 4"  Exca y relleno recebo **</t>
  </si>
  <si>
    <t>16171</t>
  </si>
  <si>
    <t>Tuberia PVC. ALL 6"  Exca y relleno recebo</t>
  </si>
  <si>
    <t>11977</t>
  </si>
  <si>
    <t>Tuberia PVC. d=6"+Aceesorios+Geotext- Fontanar  **</t>
  </si>
  <si>
    <t>11978</t>
  </si>
  <si>
    <t>11916</t>
  </si>
  <si>
    <t>Tuberia PVC.L d=2"+Aceesorios Fontanar  **</t>
  </si>
  <si>
    <t>11347</t>
  </si>
  <si>
    <t>Tuberia PVC.L d=3" sobre muro **</t>
  </si>
  <si>
    <t>11917</t>
  </si>
  <si>
    <t>Tuberia PVC.L d=3"+Aceesorios Fontanar  **</t>
  </si>
  <si>
    <t>11918</t>
  </si>
  <si>
    <t>Tuberia PVC.L d=4" +Accesorios Fontanar **</t>
  </si>
  <si>
    <t>11351</t>
  </si>
  <si>
    <t>Tuberia PVC.L d=4" sobre muro **</t>
  </si>
  <si>
    <t>10032</t>
  </si>
  <si>
    <t>Tuberia PVC.LL d=3" Excav y relleno recebo **</t>
  </si>
  <si>
    <t>19142</t>
  </si>
  <si>
    <t>Tuberia PVC.P  d=8" RDE 26 Reparación Red Menor o Codo PVC CEFE COMETAS</t>
  </si>
  <si>
    <t>09030</t>
  </si>
  <si>
    <t>Tuberia PVC.P 100psi d=10"+Accesorios Fontanar  **</t>
  </si>
  <si>
    <t>11990</t>
  </si>
  <si>
    <t>09031</t>
  </si>
  <si>
    <t>Tuberia PVC.P 100psi d=12"+Accesorios Fontanar  **</t>
  </si>
  <si>
    <t>11991</t>
  </si>
  <si>
    <t>11988</t>
  </si>
  <si>
    <t>Tuberia PVC.P 100psi d=8"+Accesorios **</t>
  </si>
  <si>
    <t>09029</t>
  </si>
  <si>
    <t>Tuberia PVC.P 100psi d=8"+Accesorios Fontanar  **</t>
  </si>
  <si>
    <t>13240</t>
  </si>
  <si>
    <t>Tuberia PVC.P d=1 1/2" RDE 21 **</t>
  </si>
  <si>
    <t>10896</t>
  </si>
  <si>
    <t>Tuberia PVC.P d=1 1/2" RDE21 ***</t>
  </si>
  <si>
    <t>10897</t>
  </si>
  <si>
    <t>Tuberia PVC.P d=1 1/4" RDE21 ***</t>
  </si>
  <si>
    <t>11909</t>
  </si>
  <si>
    <t>Tuberia PVC.P d=1" Exc+relleno Bebederos Fontanar</t>
  </si>
  <si>
    <t>11908</t>
  </si>
  <si>
    <t>Tuberia PVC.P d=1" Fontanar**</t>
  </si>
  <si>
    <t>13119</t>
  </si>
  <si>
    <t>Tuberia PVC.P d=1" RDE 13.5**</t>
  </si>
  <si>
    <t>12356</t>
  </si>
  <si>
    <t>Tuberia PVC.P d=1" RDE21 +Trasiego</t>
  </si>
  <si>
    <t>10369</t>
  </si>
  <si>
    <t>Tuberia PVC.P d=1" sobre muro incluye resane **</t>
  </si>
  <si>
    <t>10035</t>
  </si>
  <si>
    <t>Tuberia PVC.P d=1"(RDE.13.5) Excav y relleno receb</t>
  </si>
  <si>
    <t>15658</t>
  </si>
  <si>
    <t>Tuberia PVC.P d=1"(RDE-21) Excav y relleno receb</t>
  </si>
  <si>
    <t>10937</t>
  </si>
  <si>
    <t>Tuberia PVC.P d=1"(RDE-315 PSI)</t>
  </si>
  <si>
    <t>12489</t>
  </si>
  <si>
    <t>Tuberia PVC.P d=1"Excav.Zanjadora+relleno tierra**</t>
  </si>
  <si>
    <t>11910</t>
  </si>
  <si>
    <t>Tuberia PVC.P d=1.1/2" Exc+relleno Bebederos fonta</t>
  </si>
  <si>
    <t>10423</t>
  </si>
  <si>
    <t>Tuberia PVC.P d=1.1/2" Excav y relleno recebo **</t>
  </si>
  <si>
    <t>12398</t>
  </si>
  <si>
    <t>Tuberia PVC.P d=1.1/2" SCH-80Excav+ relleno receb*</t>
  </si>
  <si>
    <t>12488</t>
  </si>
  <si>
    <t>Tuberia PVC.P d=1.1/2"Excav.Zanjadora+relleno tier</t>
  </si>
  <si>
    <t>10939</t>
  </si>
  <si>
    <t>Tuberia PVC.P d=1.1/2"-RDE-21</t>
  </si>
  <si>
    <t>10578</t>
  </si>
  <si>
    <t>Tuberia PVC.P d=1.1/4" Excav y relleno recebo **</t>
  </si>
  <si>
    <t>10048</t>
  </si>
  <si>
    <t>Tuberia PVC.P d=1/2" Excav y relleno recebo **</t>
  </si>
  <si>
    <t>12309</t>
  </si>
  <si>
    <t>Tuberia PVC.P d=1/2" RDE 9 + Accesorios **</t>
  </si>
  <si>
    <t>10481</t>
  </si>
  <si>
    <t>Tuberia PVC.P d=1/2" RDE13.5 **</t>
  </si>
  <si>
    <t>10950</t>
  </si>
  <si>
    <t>Tuberia PVC.P d=1/2" RDE13.5 **  +ACCESORIOS</t>
  </si>
  <si>
    <t>10805</t>
  </si>
  <si>
    <t>Tuberia PVC.P d=1/2" RDE9**</t>
  </si>
  <si>
    <t>13398</t>
  </si>
  <si>
    <t>Tuberia PVC.P d=1/2"RDE-9 Excav y relleno recebo *</t>
  </si>
  <si>
    <t>11866</t>
  </si>
  <si>
    <t>Tuberia PVC.P d=2 1/2" RDE21 ***</t>
  </si>
  <si>
    <t>10033</t>
  </si>
  <si>
    <t>Tuberia PVC.P d=2 1/2"(RDE-21) Excav y relleno rec</t>
  </si>
  <si>
    <t>16278</t>
  </si>
  <si>
    <t>Tuberia PVC.P d=2" RDE21</t>
  </si>
  <si>
    <t>10925</t>
  </si>
  <si>
    <t>Tuberia PVC.P d=2" RDE21 + trasiego ***</t>
  </si>
  <si>
    <t>14007</t>
  </si>
  <si>
    <t>Tuberia PVC.P d=2" RDE21 +Accesorios</t>
  </si>
  <si>
    <t>10898</t>
  </si>
  <si>
    <t>Tuberia PVC.P d=2" Sin Excavación***</t>
  </si>
  <si>
    <t>10034</t>
  </si>
  <si>
    <t>Tuberia PVC.P d=2"(RDE-21) Excav y relleno recebo</t>
  </si>
  <si>
    <t>11911</t>
  </si>
  <si>
    <t>Tuberia PVC.P d=2"Exc+relleno Bebederos</t>
  </si>
  <si>
    <t>12487</t>
  </si>
  <si>
    <t>Tuberia PVC.P d=2"Excav. Zanjadora+ relleno tierra</t>
  </si>
  <si>
    <t>12486</t>
  </si>
  <si>
    <t>Tuberia PVC.P d=3" Excav.Zanjadora+relleno tierra*</t>
  </si>
  <si>
    <t>10960</t>
  </si>
  <si>
    <t>Tuberia PVC.P d=3" RDE 21 **</t>
  </si>
  <si>
    <t>10576</t>
  </si>
  <si>
    <t>Tuberia PVC.P d=3"(RDE-21) Excav y relleno recebo</t>
  </si>
  <si>
    <t>11907</t>
  </si>
  <si>
    <t>Tuberia PVC.P d=3/4" Exc.+ relleno Bebederos</t>
  </si>
  <si>
    <t>12314</t>
  </si>
  <si>
    <t>Tuberia PVC.P d=3/4" RDE 11 + Accesorios **</t>
  </si>
  <si>
    <t>11140</t>
  </si>
  <si>
    <t>Tuberia PVC.P d=3/4" RDE-11***</t>
  </si>
  <si>
    <t>10579</t>
  </si>
  <si>
    <t>Tuberia PVC.P d=3/4" RDE21 **</t>
  </si>
  <si>
    <t>15103</t>
  </si>
  <si>
    <t>Tuberia PVC.P d=3/4" RDE21 VILA-MAYOR **</t>
  </si>
  <si>
    <t>11846</t>
  </si>
  <si>
    <t>Tuberia PVC.P d=3/4"(RDE-21) Excav y relleno receb</t>
  </si>
  <si>
    <t>10480</t>
  </si>
  <si>
    <t>Tuberia PVC.P d=6" RDE26 **</t>
  </si>
  <si>
    <t>11992</t>
  </si>
  <si>
    <t>Tuberia PVC.P d=6" RDE41 **</t>
  </si>
  <si>
    <t>19140</t>
  </si>
  <si>
    <t>Tuberia PVC.P d=6"y 8" RDE 26 (instalación) CEFE COMETAS</t>
  </si>
  <si>
    <t>010512</t>
  </si>
  <si>
    <t>Tuberia PVC.P d=8" RDE21 NTC382 - 200 Psi ASTM1483 CEFE COMETAS</t>
  </si>
  <si>
    <t>11065</t>
  </si>
  <si>
    <t>Tuberia PVC.P rde 13.5  d=1" ***</t>
  </si>
  <si>
    <t>11661</t>
  </si>
  <si>
    <t>Tuberia PVC.P RDE 21 d=4"  **</t>
  </si>
  <si>
    <t>15837</t>
  </si>
  <si>
    <t>Tuberia PVC.P RDE 21 d=6"  **</t>
  </si>
  <si>
    <t>09033</t>
  </si>
  <si>
    <t>Tuberia PVC.P RDE 41 d=4"  **</t>
  </si>
  <si>
    <t>11993</t>
  </si>
  <si>
    <t>13383</t>
  </si>
  <si>
    <t>Tuberia PVC.PRESION Ø 1" RDE-21</t>
  </si>
  <si>
    <t>10303</t>
  </si>
  <si>
    <t>Tuberia PVC.S 4"  Exca y relleno recebo **</t>
  </si>
  <si>
    <t>13381</t>
  </si>
  <si>
    <t>Tuberia PVC.S d=1 1/2"  **</t>
  </si>
  <si>
    <t>20704</t>
  </si>
  <si>
    <t xml:space="preserve">Tuberia PVC.S d=12" </t>
  </si>
  <si>
    <t>11685</t>
  </si>
  <si>
    <t>Tuberia PVC.S d=12" Excavacion  y rellenos**</t>
  </si>
  <si>
    <t>20705</t>
  </si>
  <si>
    <t xml:space="preserve">Tuberia PVC.S d=16" </t>
  </si>
  <si>
    <t>10594</t>
  </si>
  <si>
    <t>Tuberia PVC.S d=2"  **</t>
  </si>
  <si>
    <t>12302</t>
  </si>
  <si>
    <t>11922</t>
  </si>
  <si>
    <t>Tuberia PVC.S d=2"+Accesorios**</t>
  </si>
  <si>
    <t>10037</t>
  </si>
  <si>
    <t>Tuberia PVC.S d=3" Excav y relleno recebo **</t>
  </si>
  <si>
    <t>11913</t>
  </si>
  <si>
    <t>Tuberia PVC.S d=3"+Accesorios  **</t>
  </si>
  <si>
    <t>12303</t>
  </si>
  <si>
    <t>Tuberia PVC.S d=4"  **</t>
  </si>
  <si>
    <t>10659</t>
  </si>
  <si>
    <t>Tuberia PVC.S d=4" + Excavacion **</t>
  </si>
  <si>
    <t>11702</t>
  </si>
  <si>
    <t>Tuberia PVC.S d=4" Excav y relleno recebo **</t>
  </si>
  <si>
    <t>11914</t>
  </si>
  <si>
    <t>Tuberia PVC.S d=4"+Accesorios  **</t>
  </si>
  <si>
    <t>10262</t>
  </si>
  <si>
    <t>Tuberia PVC.S d=6" Excavacion y relleno**</t>
  </si>
  <si>
    <t>12304</t>
  </si>
  <si>
    <t>Tuberia PVC.S d=6"+ Abraz. + Demolic.  **</t>
  </si>
  <si>
    <t>11915</t>
  </si>
  <si>
    <t>Tuberia PVC.S d=6"+Accesorios  **</t>
  </si>
  <si>
    <t>10745</t>
  </si>
  <si>
    <t>Tuberia PVC.S d=8" Excavacion  y rellenos**</t>
  </si>
  <si>
    <t>16943</t>
  </si>
  <si>
    <t>TUBERÍA PVC-L 2"</t>
  </si>
  <si>
    <t>16974</t>
  </si>
  <si>
    <t>TUBERÍA PVC-L 3"</t>
  </si>
  <si>
    <t>15139</t>
  </si>
  <si>
    <t>Tuberia PVCP 1  " RDE 21 **</t>
  </si>
  <si>
    <t>13569</t>
  </si>
  <si>
    <t>Tuberia PVCP 1 " RDE 21 excav mec. relleno tie</t>
  </si>
  <si>
    <t>12355</t>
  </si>
  <si>
    <t>Tuberia PVCP 1 " RDE 21 excav y relleno recebo  **</t>
  </si>
  <si>
    <t>14496</t>
  </si>
  <si>
    <t>Tuberia PVCP 1 " RDE 21+Arena-Sin Excav.(GIMN-SUR)</t>
  </si>
  <si>
    <t>12535</t>
  </si>
  <si>
    <t>Tuberia PVCP 1 1/2 " RDE 21 excav y relleno recebo</t>
  </si>
  <si>
    <t>13241</t>
  </si>
  <si>
    <t>Tuberia PVCP 1 1/4 " RDE 21 **</t>
  </si>
  <si>
    <t>16851</t>
  </si>
  <si>
    <t>13397</t>
  </si>
  <si>
    <t>Tuberia PVCP 1 1/4 " RDE 21 excav y relleno recebo</t>
  </si>
  <si>
    <t>14499</t>
  </si>
  <si>
    <t>Tuberia PVCP 1/2 "RDE-9+ arena- Sin excav(GIM-SUR)</t>
  </si>
  <si>
    <t>13563</t>
  </si>
  <si>
    <t>Tuberia PVCP 1-1/2 " RDE 21+Arena -Sin excavac</t>
  </si>
  <si>
    <t>14557</t>
  </si>
  <si>
    <t>Tuberia PVCP 1-1/4 " RDE 21+Arena -Sin excavac</t>
  </si>
  <si>
    <t>13556</t>
  </si>
  <si>
    <t>Tuberia PVCP 2 " RDE 21 excav Mec y relleno recebo</t>
  </si>
  <si>
    <t>12354</t>
  </si>
  <si>
    <t>Tuberia PVCP 2 " RDE 21 excav y relleno recebo  **</t>
  </si>
  <si>
    <t>14497</t>
  </si>
  <si>
    <t>Tuberia PVCP 2 " RDE 21Exc+rellen Tierra(GIMN-SUR)</t>
  </si>
  <si>
    <t>13555</t>
  </si>
  <si>
    <t>Tuberia PVCP 3 " RDE 21 excav mec.y relleno tierra</t>
  </si>
  <si>
    <t>11328</t>
  </si>
  <si>
    <t>Tuberia PVCP 3 " RDE 21 excav y relleno recebo  **</t>
  </si>
  <si>
    <t>14498</t>
  </si>
  <si>
    <t>Tuberia PVCP 3/4 " RDE 21+Arena-Sin Excav(GIMN-SUR</t>
  </si>
  <si>
    <t>12353</t>
  </si>
  <si>
    <t>Tuberia PVCP 4 "(RDE- 21) excav y relleno recebo</t>
  </si>
  <si>
    <t>15659</t>
  </si>
  <si>
    <t>Tuberia PVCP 6"(RDE- 21) excav y relleno recebo  *</t>
  </si>
  <si>
    <t>10766</t>
  </si>
  <si>
    <t>Tuberia PVCP 6"(RDE- 26) excav y relleno recebo  *</t>
  </si>
  <si>
    <t>17839</t>
  </si>
  <si>
    <t>TUBERÍA PVC-P RDE 11 3/4"</t>
  </si>
  <si>
    <t>17841</t>
  </si>
  <si>
    <t>TUBERÍA PVC-P RDE 21 1 1/4"</t>
  </si>
  <si>
    <t>16883</t>
  </si>
  <si>
    <t>TUBERÍA PVC-P SCH-80 2 1/2"</t>
  </si>
  <si>
    <t>16873</t>
  </si>
  <si>
    <t>TUBERÍA PVC-P SCH-80 2"</t>
  </si>
  <si>
    <t>16895</t>
  </si>
  <si>
    <t>TUBERÍA PVC-P SCH-80 3"</t>
  </si>
  <si>
    <t>16898</t>
  </si>
  <si>
    <t>TUBERÍA PVC-P SCH-80 4"</t>
  </si>
  <si>
    <t>16900</t>
  </si>
  <si>
    <t>TUBERÍA PVC-P SCH-80 6"</t>
  </si>
  <si>
    <t>18773</t>
  </si>
  <si>
    <t>TUBERIA PVC-S 10"</t>
  </si>
  <si>
    <t>17049</t>
  </si>
  <si>
    <t>TUBERÍA PVC-S 10"</t>
  </si>
  <si>
    <t>17040</t>
  </si>
  <si>
    <t>TUBERÍA PVC-S 8"</t>
  </si>
  <si>
    <t>12758</t>
  </si>
  <si>
    <t>Tuberia PVCS.4" desagues cubierta EstadioTecho</t>
  </si>
  <si>
    <t>13277</t>
  </si>
  <si>
    <t>Tuberia Sistema Contraincendio Ø1 1/2"***</t>
  </si>
  <si>
    <t>13278</t>
  </si>
  <si>
    <t>Tuberia Sistema Contraincendio Ø3"***</t>
  </si>
  <si>
    <t>13279</t>
  </si>
  <si>
    <t>Tuberia Sistema Contraincendio Ø4"***</t>
  </si>
  <si>
    <t>12293</t>
  </si>
  <si>
    <t>Tuberia y accesorios PVC  d=1/2" ** (sum+inst)</t>
  </si>
  <si>
    <t>12259</t>
  </si>
  <si>
    <t>Tuberia y codo PVC  d=1" **</t>
  </si>
  <si>
    <t>12827</t>
  </si>
  <si>
    <t>Tuberia+platina**</t>
  </si>
  <si>
    <t>18605</t>
  </si>
  <si>
    <t>TuberiaPVC.PresiónRDE13.5Ø=10"S/EspecificaCDRC</t>
  </si>
  <si>
    <t>10482</t>
  </si>
  <si>
    <t>Tubing (Tuberia Cobre) d=1/4" **</t>
  </si>
  <si>
    <t>10982</t>
  </si>
  <si>
    <t>Tub-Nova d=250mm Exca y relle.zona verde</t>
  </si>
  <si>
    <t>14223</t>
  </si>
  <si>
    <t>tubo 100mm para dreanje**</t>
  </si>
  <si>
    <t>13375</t>
  </si>
  <si>
    <t xml:space="preserve">Tubo 80x40x2mm x 6m   Sum + Inst + Pintura </t>
  </si>
  <si>
    <t>16385</t>
  </si>
  <si>
    <t>TUBO ACERO GALVANIZADOØ11/2” (e=2.95MM) L=6M</t>
  </si>
  <si>
    <t>16476</t>
  </si>
  <si>
    <t>TUBO COBRE Ø 2 ” RIGIDO -L (200PSI) +Soporte</t>
  </si>
  <si>
    <t>16411</t>
  </si>
  <si>
    <t>TUBO COBRE Ø 2 ” RIGIDO -L (200PSI)-(REFORZ-UDS)</t>
  </si>
  <si>
    <t>16422</t>
  </si>
  <si>
    <t>TUBO COBRE Ø 21/2 ”RIGIDO-L (200PSI)-(REFORZ-UDS)</t>
  </si>
  <si>
    <t>18804</t>
  </si>
  <si>
    <t>TUBO COBRE Ø1  L</t>
  </si>
  <si>
    <t>16560</t>
  </si>
  <si>
    <t>TUBO COBRE Ø1 ” RIGIDO -L (200PSI)</t>
  </si>
  <si>
    <t>16498</t>
  </si>
  <si>
    <t>TUBO COBRE Ø1 ” RIGIDO -L (200PSI)+Soporte</t>
  </si>
  <si>
    <t>16496</t>
  </si>
  <si>
    <t>TUBO COBRE Ø1 1/2 ” RIGIDO -L (200PSI)</t>
  </si>
  <si>
    <t>16475</t>
  </si>
  <si>
    <t>TUBO COBRE Ø1 1/2 ” RIGIDO -L (200PSI) +Soporte</t>
  </si>
  <si>
    <t>16497</t>
  </si>
  <si>
    <t>TUBO COBRE Ø1 1/4 ” RIGIDO -L (200PSI)</t>
  </si>
  <si>
    <t>16495</t>
  </si>
  <si>
    <t>TUBO COBRE Ø1 1/4 ” RIGIDO -L (200PSI)+Soporte</t>
  </si>
  <si>
    <t>16500</t>
  </si>
  <si>
    <t>TUBO COBRE Ø1/2 ” RIGIDO -L (200PSI)+Soporte</t>
  </si>
  <si>
    <t>16413</t>
  </si>
  <si>
    <t>TUBO COBRE Ø1”RIGIDO-L (200PSI)-(REFORZ-UDS)+tras</t>
  </si>
  <si>
    <t>18808</t>
  </si>
  <si>
    <t>TUBO COBRE Ø3/4 ” L</t>
  </si>
  <si>
    <t>16499</t>
  </si>
  <si>
    <t>TUBO COBRE Ø3/4 ” RIGIDO -L (200PSI)+Soporte</t>
  </si>
  <si>
    <t>12893</t>
  </si>
  <si>
    <t>TUBO CONDUIT  GALVANIZADO 1"(Cinta Vandit)</t>
  </si>
  <si>
    <t>12898</t>
  </si>
  <si>
    <t>20784</t>
  </si>
  <si>
    <t>Tubo Estructural  Galv. Ø 3"-2.5mmASTM A-500 Grad-C (SUM+INS)</t>
  </si>
  <si>
    <t>16593</t>
  </si>
  <si>
    <t>Tubo Estructural Galv.Ø3"+Soldaduras+pint(Sum+Inst</t>
  </si>
  <si>
    <t>13655</t>
  </si>
  <si>
    <t>tubo fluorescente 1x17 W</t>
  </si>
  <si>
    <t>13651</t>
  </si>
  <si>
    <t>tubo fluorescente 1x32 W</t>
  </si>
  <si>
    <t>19525</t>
  </si>
  <si>
    <t>Tubo Galvan Ø 2 1/2"(2.5mm)ASTM-500Grad-C Sum + Inst</t>
  </si>
  <si>
    <t>15562</t>
  </si>
  <si>
    <t>Tubo Galvan Ø 2" cerram (2.5mm)ASTM-500Grad-C Sumi</t>
  </si>
  <si>
    <t>13696</t>
  </si>
  <si>
    <t>Tubo Galvan Ø 2"(2.5mm)ASTM-500Grad-C Sum + Inst</t>
  </si>
  <si>
    <t>16277</t>
  </si>
  <si>
    <t>TUBO GALVANIZ. PRES. ASTM- A 53 (2")SCH-40(3.91MM)</t>
  </si>
  <si>
    <t>16386</t>
  </si>
  <si>
    <t>TUBO GALVANIZADO AGUA Ø 1"e= 2.5 mmX6M-NTC:5890</t>
  </si>
  <si>
    <t>16592</t>
  </si>
  <si>
    <t>TUBO IMC Ø6" + ACCESORIOS (SUM+INST) L=3M</t>
  </si>
  <si>
    <t>20819</t>
  </si>
  <si>
    <t xml:space="preserve">TUBO PVC PRESION SCH 80  4" (Sum + Inst)    </t>
  </si>
  <si>
    <t>15462</t>
  </si>
  <si>
    <t>TUBO PVC SANITARIO 2" X6ML S/NORMA</t>
  </si>
  <si>
    <t>10595</t>
  </si>
  <si>
    <t>TUBO PVC SANITARIO 3" X 6ML S/NORMA</t>
  </si>
  <si>
    <t>10113</t>
  </si>
  <si>
    <t>TUBO PVC SANITARIO 4" X6ML S/NORMA</t>
  </si>
  <si>
    <t>10108</t>
  </si>
  <si>
    <t>TUBO PVC SANITARIO 6" X6ML S/NORMA</t>
  </si>
  <si>
    <t>10114</t>
  </si>
  <si>
    <t>TUBO PVC VENTILACION Ø 2" X 6ML S/NORMA</t>
  </si>
  <si>
    <t>13542</t>
  </si>
  <si>
    <t>TUBO PVC VENTILACION Ø 3" X6ML S/NORMA</t>
  </si>
  <si>
    <t>14994</t>
  </si>
  <si>
    <t>TUBO PVC VENTILACION Ø 4" X6ML S/NORMA</t>
  </si>
  <si>
    <t>18708</t>
  </si>
  <si>
    <t>Tubo redondoØ21/2"Acero inoxudable Anclado a muro</t>
  </si>
  <si>
    <t>13506</t>
  </si>
  <si>
    <t>TUBO SOPORTE DISCAP. BAÑO (Instalación)</t>
  </si>
  <si>
    <t>18536</t>
  </si>
  <si>
    <t>Tubo.RedondoØ3"lamColRolled+Pintura.ElectCDR</t>
  </si>
  <si>
    <t>02629</t>
  </si>
  <si>
    <t>TUERCA DE OJO ALARGADO</t>
  </si>
  <si>
    <t>15943</t>
  </si>
  <si>
    <t>TUNEL CANINO PARQUE EL TUNAL (Tubo Conc.Ø48")</t>
  </si>
  <si>
    <t>14720</t>
  </si>
  <si>
    <t>TUNEL EN FIBRA DE VIDRIO  (SUM + INST)</t>
  </si>
  <si>
    <t>14877</t>
  </si>
  <si>
    <t>TUNEL EN FIBRA DE VIDRIO(DESM+SUM+INST)</t>
  </si>
  <si>
    <t>16210</t>
  </si>
  <si>
    <t>TVSS categoria B (208/120V)</t>
  </si>
  <si>
    <t>16211</t>
  </si>
  <si>
    <t>TVSS categoria- C (208/120V)</t>
  </si>
  <si>
    <t>12376</t>
  </si>
  <si>
    <t>U.P.S. 10  KVA 120/208 V</t>
  </si>
  <si>
    <t>12378</t>
  </si>
  <si>
    <t>U.P.S. 10 kva 220/208-110 V sellada</t>
  </si>
  <si>
    <t>11870</t>
  </si>
  <si>
    <t>U.P.S. 15 minutos 30 kva 260-190/208-110 V sellada</t>
  </si>
  <si>
    <t>12249</t>
  </si>
  <si>
    <t>U.P.S. 6  KVA Bifásica</t>
  </si>
  <si>
    <t>19172</t>
  </si>
  <si>
    <t>UND EXTRACCI T.HONGO D.HORIZ UEH-H-01 CEFE COMETAS</t>
  </si>
  <si>
    <t>19176</t>
  </si>
  <si>
    <t>UND EXTRACCI T.HONGO D.HORIZ UEH-H-01A CEFE COMETA</t>
  </si>
  <si>
    <t>18769</t>
  </si>
  <si>
    <t>UNIDAD AA CASSETTE Cap13000-36500-btu/hNominal3 TR</t>
  </si>
  <si>
    <t>18676</t>
  </si>
  <si>
    <t>UNIDAD AA PISOTECHOCap13000-36500-btu/hNominal3TR</t>
  </si>
  <si>
    <t>18767</t>
  </si>
  <si>
    <t>UNIDAD AA PISOTECHOCap21600-56600-btu/hNominal4.5T</t>
  </si>
  <si>
    <t>18766</t>
  </si>
  <si>
    <t>UNIDAD AA TipoFancoil21600-56600-btu/h 4.5 TR</t>
  </si>
  <si>
    <t>17882</t>
  </si>
  <si>
    <t>UNIDAD CONDENSADORA A.ACONDIC R-410A  CEFE COMETAS</t>
  </si>
  <si>
    <t>18470</t>
  </si>
  <si>
    <t>UNIDAD CONTROLADORA 1 Y 2</t>
  </si>
  <si>
    <t>18189</t>
  </si>
  <si>
    <t>UNIDAD DE VENTILACION ALABES ADELANTADOS VI-01 102</t>
  </si>
  <si>
    <t>18190</t>
  </si>
  <si>
    <t>UNIDAD DE VENTILACION VI-02 1300 RPM  2.340 CFM @</t>
  </si>
  <si>
    <t>18192</t>
  </si>
  <si>
    <t>UNIDAD DE VENTILACION VI-04 1150 RPM  1.800 CFM @</t>
  </si>
  <si>
    <t>18193</t>
  </si>
  <si>
    <t>UNIDAD DE VENTILACION VI-PI-01 880 RPM  22.500 CFM</t>
  </si>
  <si>
    <t>17899</t>
  </si>
  <si>
    <t>UNIDAD DE VENTILACION VR-01 MODELO 2000 CFM @ 0.3"</t>
  </si>
  <si>
    <t>19149</t>
  </si>
  <si>
    <t>UNIDAD EXTRACCIO TIPO HONGO 600/330cfm Descarga Horizontal (UEH-H-01)  0.25/0.04hp 52dB CEFE COMETAS</t>
  </si>
  <si>
    <t>19158</t>
  </si>
  <si>
    <t>UNIDAD EXTRACCION TIPO HONGO 2191/826cfm Descarga Horizont (UEH-H-01)0.75/0.04 hp 55 dB CEFE COMETAS</t>
  </si>
  <si>
    <t>19159</t>
  </si>
  <si>
    <t>UNIDAD EXTRACCION TIPO HONGO 9840/3280cfm Descarga Vertical  (UEH-H-01) 5.0/0.19 hp CEFE COMETAS</t>
  </si>
  <si>
    <t>18224</t>
  </si>
  <si>
    <t>UNIDAD FANCOIL  REFRIGERANTE VARIABLE ALTA PRESION</t>
  </si>
  <si>
    <t>18216</t>
  </si>
  <si>
    <t>UNIDAD FANCOIL  REFRIGERANTE VARIABLE MEDIA PRESIO</t>
  </si>
  <si>
    <t>18218</t>
  </si>
  <si>
    <t>18221</t>
  </si>
  <si>
    <t>17909</t>
  </si>
  <si>
    <t>UNIDAD FANCOIL BAJA PRESION FC-RV-02 CAP 9.000 BTU</t>
  </si>
  <si>
    <t>19160</t>
  </si>
  <si>
    <t>UNIDAD FANCOIL Tipo Low Static 530 / 441 / 353 CFM refrige Var TIPO INVERTER-INCL TERMO CEFE COMETAS</t>
  </si>
  <si>
    <t>19148</t>
  </si>
  <si>
    <t>UNIDAD FANCOIL Tipo Low Static 706/565/424CFM refrige Var TIPO INVERTER-INCL TERMO CEFE COMETAS</t>
  </si>
  <si>
    <t>19180</t>
  </si>
  <si>
    <t>UNIDAD PAQUETE CON RECUPERADOR R-410A CEFE COMETAS</t>
  </si>
  <si>
    <t>10617</t>
  </si>
  <si>
    <t>Union dresser 12" **</t>
  </si>
  <si>
    <t>10619</t>
  </si>
  <si>
    <t>Union dresser 3" **</t>
  </si>
  <si>
    <t>10618</t>
  </si>
  <si>
    <t>Union dresser 4" **</t>
  </si>
  <si>
    <t>11995</t>
  </si>
  <si>
    <t>Union PVC S d=6" **</t>
  </si>
  <si>
    <t>10463</t>
  </si>
  <si>
    <t>Union PVCP  Sch40 d=2 1/2" **</t>
  </si>
  <si>
    <t>10462</t>
  </si>
  <si>
    <t>Union PVCP  Sch40 d=4" **</t>
  </si>
  <si>
    <t>10461</t>
  </si>
  <si>
    <t>Union PVCP  Sch40 d=6" **</t>
  </si>
  <si>
    <t>10469</t>
  </si>
  <si>
    <t>Union PVCP  Sch80 d=2 " **</t>
  </si>
  <si>
    <t>10468</t>
  </si>
  <si>
    <t>Union PVCP  Sch80 d=4" **</t>
  </si>
  <si>
    <t>11346</t>
  </si>
  <si>
    <t>Union PVCP Sanitaria d=6" **</t>
  </si>
  <si>
    <t>16572</t>
  </si>
  <si>
    <t>Unión Tubería geodren Ø12" Pad Advan Edge(Sum+ Ins</t>
  </si>
  <si>
    <t>20820</t>
  </si>
  <si>
    <t xml:space="preserve">UNIoN UNIVERSAL PVC PRESIoN SCH 80 4" (Sum + Inst)    </t>
  </si>
  <si>
    <t>16331</t>
  </si>
  <si>
    <t>UNIVERSAL ACERO 1 1/4" (sum+inst)</t>
  </si>
  <si>
    <t>14973</t>
  </si>
  <si>
    <t>Universal HG  1 1/2" **</t>
  </si>
  <si>
    <t>10487</t>
  </si>
  <si>
    <t>Universal HG d=1/2" **</t>
  </si>
  <si>
    <t>10486</t>
  </si>
  <si>
    <t>Universal HG d=2 1/2" **</t>
  </si>
  <si>
    <t>14021</t>
  </si>
  <si>
    <t>UNIVERSAL PVC 2"</t>
  </si>
  <si>
    <t>10467</t>
  </si>
  <si>
    <t>Universal PVC Sch80 d=4" **</t>
  </si>
  <si>
    <t>13310</t>
  </si>
  <si>
    <t>UPS (1 KVA) MONOFASICA-ON LINE(Tiempo Resp:6 Min)</t>
  </si>
  <si>
    <t>12348</t>
  </si>
  <si>
    <t>UPS 15 KVA TRIFASICA CEFE COMETAS</t>
  </si>
  <si>
    <t>17174</t>
  </si>
  <si>
    <t>UPS de 12 kVA, trifásica</t>
  </si>
  <si>
    <t>18979</t>
  </si>
  <si>
    <t>UPS DE 3 KVA MONOFASICA</t>
  </si>
  <si>
    <t>12713</t>
  </si>
  <si>
    <t>UPS ON-LINE CON POLO A TIERRA (10 KVA)**</t>
  </si>
  <si>
    <t>17656</t>
  </si>
  <si>
    <t>UPS ONLINE DE 20 kVA TRIFASICA VOLTAJE DE ENTRADA</t>
  </si>
  <si>
    <t>16273</t>
  </si>
  <si>
    <t>UPS-10 KVA  BIFASICA- AUTONOMIA: 8 A10 MINUTOS</t>
  </si>
  <si>
    <t>16272</t>
  </si>
  <si>
    <t>UPS-20 KVA  BIFASICA- AUTONOMIA: 8 A10 MINUTOS</t>
  </si>
  <si>
    <t>16274</t>
  </si>
  <si>
    <t>UPS-6 KVA  BIFASICA- AUTONOMIA: 8 A10 MINUTOS</t>
  </si>
  <si>
    <t>18360</t>
  </si>
  <si>
    <t>Uvo Ruso/Cissus Rhombifolia EllenDanica Jardineras</t>
  </si>
  <si>
    <t>18296</t>
  </si>
  <si>
    <t>Uvo Ruso/Cissus Rhombofolia EllenDanica taludesExt</t>
  </si>
  <si>
    <t>18299</t>
  </si>
  <si>
    <t>18321</t>
  </si>
  <si>
    <t>Uvo Ruso/Cissus Rhombofolia EllenDanicaCubiertVerd</t>
  </si>
  <si>
    <t>14576</t>
  </si>
  <si>
    <t>V-1 Aluminio+ vidrio lam 4+4mm Col Gim Sur sum+in</t>
  </si>
  <si>
    <t>14587</t>
  </si>
  <si>
    <t>V-10  Aluminio+ vidrio lam 4+4mm Col Gim Sur</t>
  </si>
  <si>
    <t>14588</t>
  </si>
  <si>
    <t>V-10a y b  Aluminio+ vidrio lam 4+4mm Col Gim Sur</t>
  </si>
  <si>
    <t>14589</t>
  </si>
  <si>
    <t>V-11  Aluminio+ vidrio lam 4+4mm Col Gim Sur</t>
  </si>
  <si>
    <t>14590</t>
  </si>
  <si>
    <t>V-12 a y b  Aluminio+ vidrio lam 4+4mm Col Gim Sur</t>
  </si>
  <si>
    <t>14591</t>
  </si>
  <si>
    <t>V-13  Aluminio+ vidrio lam 4+4mm Col Gim Sur</t>
  </si>
  <si>
    <t>14577</t>
  </si>
  <si>
    <t>V-2 Aluminio+ vidrio lam 4+4mm Col Gim Sur sum+in</t>
  </si>
  <si>
    <t>14578</t>
  </si>
  <si>
    <t>V-3 Aluminio+ vidrio lam 4+4mm Col Gim Sur sum+in</t>
  </si>
  <si>
    <t>14579</t>
  </si>
  <si>
    <t>V-4a V-4b Alum+ vidrio lam 4+4mm Col Gim Sur sum+i</t>
  </si>
  <si>
    <t>14580</t>
  </si>
  <si>
    <t>V-5 Alum+ vidrio lam 4+4mm Col Gim Sur sum+i</t>
  </si>
  <si>
    <t>14583</t>
  </si>
  <si>
    <t>V-6 a-b Alum+ vidrio lam 4+4mm Col Gim Sur sum+i</t>
  </si>
  <si>
    <t>14582</t>
  </si>
  <si>
    <t>V-6 Alum+ vidrio lam 4+4mm Col Gim Sur sum+i</t>
  </si>
  <si>
    <t>14584</t>
  </si>
  <si>
    <t>V-7-V7a-b Alum+ vidrio lam 4+4mm Col Gim Sur sum+</t>
  </si>
  <si>
    <t>14585</t>
  </si>
  <si>
    <t>V-8 Aluminio+ vidrio lam 4+4mm Col Gim Sur sum+ins</t>
  </si>
  <si>
    <t>14586</t>
  </si>
  <si>
    <t>V-9 Aluminio+ vidrio lam 4+4mm Col Gim Sur sum+ins</t>
  </si>
  <si>
    <t>11604</t>
  </si>
  <si>
    <t>VALLA 4X12M (S/Especificación IDRD) Sum+Inst</t>
  </si>
  <si>
    <t>14667</t>
  </si>
  <si>
    <t>VALLA ESP 6X3; angulo de 2"*2"*3/16 (SUM + INST)</t>
  </si>
  <si>
    <t>14834</t>
  </si>
  <si>
    <t>VALLA ESP 6X3; angulo de 2"*2"*3/16(DESM+SUM+INST)</t>
  </si>
  <si>
    <t>12705</t>
  </si>
  <si>
    <t>valla especial 6x3 (instalac.) solo  Banner</t>
  </si>
  <si>
    <t>12699</t>
  </si>
  <si>
    <t>valla especial 6x3 (instalac.)solo lámina y Banner</t>
  </si>
  <si>
    <t>14643</t>
  </si>
  <si>
    <t>VALLA ESPECIAL 6X3 (LAMINA Y VANER) (SUM + INST)</t>
  </si>
  <si>
    <t>14812</t>
  </si>
  <si>
    <t>VALLA ESPECIAL 6X3 (LAMINA Y VANER)(DESM+SUM+INST)</t>
  </si>
  <si>
    <t>14740</t>
  </si>
  <si>
    <t>VALLA ESPECIAL 6X3 (SOLO VANER)   (SUM + INST)</t>
  </si>
  <si>
    <t>12706</t>
  </si>
  <si>
    <t>Valla especial 6x3(Sumin.)solo Banner</t>
  </si>
  <si>
    <t>12700</t>
  </si>
  <si>
    <t>Valla especial 6x3(Sumin.)solo lámina y Banner</t>
  </si>
  <si>
    <t>20800</t>
  </si>
  <si>
    <t>VALLA NORMAS GENERALES CAMPOS DEPORTIVOS 3,00M x 1,00M (incluye dados en concreto)</t>
  </si>
  <si>
    <t>15221</t>
  </si>
  <si>
    <t>Valla para Modulos</t>
  </si>
  <si>
    <t>010619</t>
  </si>
  <si>
    <t>VALLA TIPO A DIRECCIONAL EN MADERA PARA SENDEROS ECOLOGICOS (Sum+Inst)</t>
  </si>
  <si>
    <t>010620</t>
  </si>
  <si>
    <t>VALLA TIPO B PANEL DE BIENVENIDA EN MADERA PARA SENDEROS ECOLOGICOS (Sum+Inst)</t>
  </si>
  <si>
    <t>010621</t>
  </si>
  <si>
    <t>VALLA TIPO C-1 INTERPRETATIVA EN MADERA PARA SENDEROS ECOLOGICOS (Sum+Inst)</t>
  </si>
  <si>
    <t>010622</t>
  </si>
  <si>
    <t>VALLA TIPO C-2 INTERPRETATIVA EN MADERA PARA SENDEROS ECOLOGICOS (Sum+Inst)</t>
  </si>
  <si>
    <t>14357</t>
  </si>
  <si>
    <t>Vallas instruccion 3 ejercicios - Suministro</t>
  </si>
  <si>
    <t>19018</t>
  </si>
  <si>
    <t>ValvBolaPVCØ3DobleUniversalCometasCRDCSUM+INST</t>
  </si>
  <si>
    <t>13676</t>
  </si>
  <si>
    <t>Valvula  de  Alivio Ø 2"(Agua y Aire) **</t>
  </si>
  <si>
    <t>11345</t>
  </si>
  <si>
    <t>Valvula  de Compuerta 6" **</t>
  </si>
  <si>
    <t>11344</t>
  </si>
  <si>
    <t>Valvula  de Retención 6" **</t>
  </si>
  <si>
    <t>15038</t>
  </si>
  <si>
    <t>VALVULA  DE VENTILACION 2"</t>
  </si>
  <si>
    <t>10921</t>
  </si>
  <si>
    <t>Valvula 3" tipo compuerta elastica extremo liso***</t>
  </si>
  <si>
    <t>16341</t>
  </si>
  <si>
    <t>VALVULA ALIVIO AGUA 1"X1" (sum+inst)</t>
  </si>
  <si>
    <t>17235</t>
  </si>
  <si>
    <t>VALVULA ANGULAR PARA GABINETE DE 2 1/2"</t>
  </si>
  <si>
    <t>14033</t>
  </si>
  <si>
    <t>VALVULA ANTIVAN. SANITARIO TIPO PUSH (Sumi.+Intal)</t>
  </si>
  <si>
    <t>17083</t>
  </si>
  <si>
    <t>VALVULA BALANCEADORA DE FLUJO 1/2"</t>
  </si>
  <si>
    <t>17086</t>
  </si>
  <si>
    <t>VALVULA BALANCEADORA DE FLUJO 2"</t>
  </si>
  <si>
    <t>17084</t>
  </si>
  <si>
    <t>VALVULA BALANCEADORA DE FLUJO 3/4"</t>
  </si>
  <si>
    <t>13455</t>
  </si>
  <si>
    <t>VALVULA BOLA GAS 1 1/2"</t>
  </si>
  <si>
    <t>13456</t>
  </si>
  <si>
    <t>VALVULA BOLA GAS 2"</t>
  </si>
  <si>
    <t>10720</t>
  </si>
  <si>
    <t>Valvula bridada d=3" tipo compuerta **</t>
  </si>
  <si>
    <t>10137</t>
  </si>
  <si>
    <t>Valvula bridada d=3" tipo compuerta importada **</t>
  </si>
  <si>
    <t>14987</t>
  </si>
  <si>
    <t>VALVULA CHEQUE 1 1/2" CORTINA  (sum+inst).</t>
  </si>
  <si>
    <t>14988</t>
  </si>
  <si>
    <t>VALVULA CHEQUE 2 1/2" CORTINA  (sum+inst).</t>
  </si>
  <si>
    <t>13464</t>
  </si>
  <si>
    <t>VALVULA CHEQUE 2" CORTINA  (sum+inst).</t>
  </si>
  <si>
    <t>14992</t>
  </si>
  <si>
    <t>VALVULA CHEQUE 4" CORTINA  (sum+inst).</t>
  </si>
  <si>
    <t>15696</t>
  </si>
  <si>
    <t>VALVULA CHEQUE Ø 2" CON CORTINA PERFORADA</t>
  </si>
  <si>
    <t>15691</t>
  </si>
  <si>
    <t>VALVULA COMPUERTA D:1" INCLUYE  ACCESORIOS</t>
  </si>
  <si>
    <t>15692</t>
  </si>
  <si>
    <t>VALVULA COMPUERTA D:2" INCLUYE  ACCESORIOS</t>
  </si>
  <si>
    <t>15694</t>
  </si>
  <si>
    <t>VALVULA COMPUERTA D:3" INCLUYE  ACCESORIOS</t>
  </si>
  <si>
    <t>15695</t>
  </si>
  <si>
    <t>VALVULA COMPUERTA Ø 4"</t>
  </si>
  <si>
    <t>10132</t>
  </si>
  <si>
    <t>Valvula d=1" de bola para gas **</t>
  </si>
  <si>
    <t>17853</t>
  </si>
  <si>
    <t>VÁLVULA DE AIRE DE DOBLE EFECTO 1"</t>
  </si>
  <si>
    <t>16403</t>
  </si>
  <si>
    <t>VALVULA DE ALIVIO ACERO/BRONCE Ø11/2”-200PSI-AGUA</t>
  </si>
  <si>
    <t>20777</t>
  </si>
  <si>
    <t>VALVULA DE BOLA 1/2" (sum+inst)</t>
  </si>
  <si>
    <t>13458</t>
  </si>
  <si>
    <t>VALVULA DE BOLA 1/2" (sum+inst).</t>
  </si>
  <si>
    <t>13457</t>
  </si>
  <si>
    <t>VALVULA DE BOLA 3/4" (sum+inst).</t>
  </si>
  <si>
    <t>16092</t>
  </si>
  <si>
    <t>Válvula de bola de 4' (suministro e insta</t>
  </si>
  <si>
    <t>00783</t>
  </si>
  <si>
    <t>VALVULA DE BOLA P/MEDIDOR</t>
  </si>
  <si>
    <t>17129</t>
  </si>
  <si>
    <t>VÁLVULA DE BOLA PVC 1 1/2" (MONORADIAL LISA)</t>
  </si>
  <si>
    <t>17134</t>
  </si>
  <si>
    <t>VÁLVULA DE BOLA PVC 3" (MONORADIAL LISA)</t>
  </si>
  <si>
    <t>17138</t>
  </si>
  <si>
    <t>VÁLVULA DE BOLA PVC 4" (MONORADIAL LISA)</t>
  </si>
  <si>
    <t>19169</t>
  </si>
  <si>
    <t>Valvula de Compuerta Bronce roscadaØ1/2"(200psi) Cefe Cometas (Sumnistro e instalación)</t>
  </si>
  <si>
    <t>20702</t>
  </si>
  <si>
    <t>Válvula de compuerta en bronce tipo pesado 1-1/2" rosca NPT PRESIÓN DE TRABAJO 125 S 200WOG</t>
  </si>
  <si>
    <t>20703</t>
  </si>
  <si>
    <t>Válvula de compuerta en bronce tipo pesado 3/4" rosca NPT PRESIÓN DE TRABAJO 125 S 200WOG</t>
  </si>
  <si>
    <t>19174</t>
  </si>
  <si>
    <t>Válvula de compuerta Ø1 1/2"bronce 200psi Cefe Cometas (Suministro+Instalación)</t>
  </si>
  <si>
    <t>19029</t>
  </si>
  <si>
    <t>Válvula de compuerta Ø1 1/4"Bronce(200Psi) Cefe Cometas (Suministro+Instalación.)</t>
  </si>
  <si>
    <t>17233</t>
  </si>
  <si>
    <t>VÁLVULA DE DRENAJE Y PRUEBA 1 1/2"</t>
  </si>
  <si>
    <t>18795</t>
  </si>
  <si>
    <t>18641</t>
  </si>
  <si>
    <t>VÁLVULA DE DRENAJE Y PRUEBA 3"</t>
  </si>
  <si>
    <t>16417</t>
  </si>
  <si>
    <t>VALVULA DE GLOBO Ø1”- (200PSI)</t>
  </si>
  <si>
    <t>16416</t>
  </si>
  <si>
    <t>VALVULA DE GLOBO Ø2”- (200PSI)</t>
  </si>
  <si>
    <t>16415</t>
  </si>
  <si>
    <t>VALVULA DE GLOBO Ø21/2” (200PSI)</t>
  </si>
  <si>
    <t>17534</t>
  </si>
  <si>
    <t>VALVULA DE LIBERACIÓN DE VACIO - Piscina</t>
  </si>
  <si>
    <t>16407</t>
  </si>
  <si>
    <t>VALVULA DE PASO DIRECTO (1 1/2") TIPO PESADA</t>
  </si>
  <si>
    <t>17078</t>
  </si>
  <si>
    <t>VALVULA DE PASO DIRECTO 2 1/2" TIPO PESADA</t>
  </si>
  <si>
    <t>17077</t>
  </si>
  <si>
    <t>VALVULA DE PASO DIRECTO 2" TIPO PESADA</t>
  </si>
  <si>
    <t>14989</t>
  </si>
  <si>
    <t>VALVULA DE PIE DE 4" - CANASTILLA-BRONCE  (sum+in</t>
  </si>
  <si>
    <t>14990</t>
  </si>
  <si>
    <t>VALVULA DE PIE DE 6" - CANASTILLA-BRONCE  (sum+in</t>
  </si>
  <si>
    <t>15751</t>
  </si>
  <si>
    <t>VALVULA DE PIE EN ACERO INOXIDABLE 11/2" (Sum+Inst</t>
  </si>
  <si>
    <t>15754</t>
  </si>
  <si>
    <t>VALVULA DE PIE EN ACERO INOXIDABLE 21/2" (Sum+Inst</t>
  </si>
  <si>
    <t>16388</t>
  </si>
  <si>
    <t>VALVULA DE VASTAGO ASCENDENTE TIPO OS&amp;Y  UL/FM 6”</t>
  </si>
  <si>
    <t>16390</t>
  </si>
  <si>
    <t>VALVULA EXPULSADORA DE AIRE Ø3/4”(BRONCE)-300PSI</t>
  </si>
  <si>
    <t>17231</t>
  </si>
  <si>
    <t>VÁLVULA EXPULSORA DE AIRE 3/4"</t>
  </si>
  <si>
    <t>15869</t>
  </si>
  <si>
    <t>Valvula Flotador Rosc3" Bron(Desm+Sum+Inst)SinAcce</t>
  </si>
  <si>
    <t>15015</t>
  </si>
  <si>
    <t>Valvula Flotador Roscada d=1" Bronce</t>
  </si>
  <si>
    <t>14967</t>
  </si>
  <si>
    <t>Valvula Flotador Roscada d=3" Bronce **</t>
  </si>
  <si>
    <t>14462</t>
  </si>
  <si>
    <t>Valvula Institu. Orinal Antivandalica (sum+Inst)</t>
  </si>
  <si>
    <t>14461</t>
  </si>
  <si>
    <t>Valvula Institu. Sanitario Antivan - Colis Gim Sur</t>
  </si>
  <si>
    <t>17865</t>
  </si>
  <si>
    <t>VÁLVULA MARIPOSA 6"</t>
  </si>
  <si>
    <t>13274</t>
  </si>
  <si>
    <t>VALVULA MARIPOSA EXTREMO RANURADO DE 4"***</t>
  </si>
  <si>
    <t>16367</t>
  </si>
  <si>
    <t>VALVULA MARIPOSA EXTREMO RANURADO UL/FM</t>
  </si>
  <si>
    <t>16343</t>
  </si>
  <si>
    <t>VALVULA MARIPOSA EXTREMO RANURADO UL/FM 2”Pmin(175</t>
  </si>
  <si>
    <t>16344</t>
  </si>
  <si>
    <t>VALVULA MARIPOSA EXTREMO RANURADO UL/FM 21/2”Pmin(</t>
  </si>
  <si>
    <t>16340</t>
  </si>
  <si>
    <t>VALVULA MARIPOSA EXTREMO RANURADO UL/FM 6" (sum+in</t>
  </si>
  <si>
    <t>19156</t>
  </si>
  <si>
    <t>Válvula Mariposa PVC Ø6" CRDC COMETAS SUM+INST</t>
  </si>
  <si>
    <t>14464</t>
  </si>
  <si>
    <t>Valvula Mezcladora para Ducha - Col Gim Sur</t>
  </si>
  <si>
    <t>17830</t>
  </si>
  <si>
    <t>VÁLVULA PASO DIRECTO 3"</t>
  </si>
  <si>
    <t>17828</t>
  </si>
  <si>
    <t>VÁLVULA PASO DIRECTO 3/4"</t>
  </si>
  <si>
    <t>17116</t>
  </si>
  <si>
    <t>VÁLVULA PASO DIRECTO 4"</t>
  </si>
  <si>
    <t>15584</t>
  </si>
  <si>
    <t>VALVULA PRUEBA-DRENAJE 1" BRONCE</t>
  </si>
  <si>
    <t>12475</t>
  </si>
  <si>
    <t>Valvula Selenoide 2" (Sum+Inst)**</t>
  </si>
  <si>
    <t>17884</t>
  </si>
  <si>
    <t>VÁLVULA TIPO BOLA GAS 1 1/4"</t>
  </si>
  <si>
    <t>17309</t>
  </si>
  <si>
    <t>VÁLVULA TIPO BOLA GAS 1/2"</t>
  </si>
  <si>
    <t>16368</t>
  </si>
  <si>
    <t>VALVULA TIPO BOLA LISTADA 3" (sum+inst).</t>
  </si>
  <si>
    <t>16365</t>
  </si>
  <si>
    <t>VALVULA VASTAGO ASCENDENTE TIPO OS&amp;Y UL/FM</t>
  </si>
  <si>
    <t>18597</t>
  </si>
  <si>
    <t>Valvula.Filtro.Motobomba.Intercambia22a26+28VerDes</t>
  </si>
  <si>
    <t>16349</t>
  </si>
  <si>
    <t>ValvulaAngularDrenaje/pruebaVictaulicRosc1"(175psi</t>
  </si>
  <si>
    <t>18624</t>
  </si>
  <si>
    <t>ValvulaCompuertaVastagoAscendenteØ10"S/EspecifiCDR</t>
  </si>
  <si>
    <t>18572</t>
  </si>
  <si>
    <t>ValvulaCompuertaVastagoAscendenteØ8"S/EspecifiCDRC</t>
  </si>
  <si>
    <t>00524</t>
  </si>
  <si>
    <t>VALVULAS LAVADERO 2"</t>
  </si>
  <si>
    <t>19192</t>
  </si>
  <si>
    <t>VálvulaSelenoideBronce1"24Vol.CerradaUsoGeneraL  Cefe Cometas (Suministro e instalación)</t>
  </si>
  <si>
    <t>17939</t>
  </si>
  <si>
    <t>VARIADOR DE FRECUENCIA 1 H.P. @ 208/3/60</t>
  </si>
  <si>
    <t>17941</t>
  </si>
  <si>
    <t>VARIADOR DE FRECUENCIA 1.5 H.P.@ 208/3/60</t>
  </si>
  <si>
    <t>17943</t>
  </si>
  <si>
    <t>VARIADOR DE FRECUENCIA 10 H.P.</t>
  </si>
  <si>
    <t>17912</t>
  </si>
  <si>
    <t>VARIADOR DE FRECUENCIA 15 H.P.@ 208/3/60</t>
  </si>
  <si>
    <t>17942</t>
  </si>
  <si>
    <t>VARIADOR DE FRECUENCIA 5 H.P.</t>
  </si>
  <si>
    <t>14999</t>
  </si>
  <si>
    <t>Varilla Cobre 2.40m (5/8") Suministro  e Instalación</t>
  </si>
  <si>
    <t>14713</t>
  </si>
  <si>
    <t>VARILLA DE 3/4 ROSCADA 1 MTS    (SUM + INST)</t>
  </si>
  <si>
    <t>14872</t>
  </si>
  <si>
    <t>VARILLA DE 3/4 ROSCADA 1 MTS(DESM+SUM+INST)</t>
  </si>
  <si>
    <t>11597</t>
  </si>
  <si>
    <t>Vegetación Arbustiva Rastrera(SiembTier.Abonad)**</t>
  </si>
  <si>
    <t>14719</t>
  </si>
  <si>
    <t>Vent Alum Tub4"x1.3/4"Corred Vid Lam 3+3 SquashUDS</t>
  </si>
  <si>
    <t>11364</t>
  </si>
  <si>
    <t>Ventana Alum 1.4X1.6 Sist.Proyect Vidrio 6mmTemp**</t>
  </si>
  <si>
    <t>14715</t>
  </si>
  <si>
    <t>Ventana Alum Tub.4"x1.3/4" Vid Lam 3+3 Squash UDS</t>
  </si>
  <si>
    <t>12619</t>
  </si>
  <si>
    <t>VENTANA ALUMINIO CORREDIZ. 1.63X1.6+VIDRIO INC. 5M</t>
  </si>
  <si>
    <t>12620</t>
  </si>
  <si>
    <t>VENTANA ALUMINIO CORREDIZ. 1.94X1.8+VIDRIO INC.5MM</t>
  </si>
  <si>
    <t>12610</t>
  </si>
  <si>
    <t>VENTANA ALUMINIO CORREDIZA1.5X0.9+VIDRIO INC.5mm</t>
  </si>
  <si>
    <t>12611</t>
  </si>
  <si>
    <t>VENTANA ALUMINIO CORREDIZA1.8X0.9+VIDRIO INC.5mm</t>
  </si>
  <si>
    <t>00614</t>
  </si>
  <si>
    <t>VENTANA ALUMINIO CORREDIZAS</t>
  </si>
  <si>
    <t>14391</t>
  </si>
  <si>
    <t>VENTANA ALUMINIO CORREDIZAS 50-20</t>
  </si>
  <si>
    <t>00613</t>
  </si>
  <si>
    <t>VENTANA ALUMINIO ECONOMICA</t>
  </si>
  <si>
    <t>12618</t>
  </si>
  <si>
    <t>VENTANA ALUMINIO FIJA1.6X0.6+VIDRIO INC. 5MM.**</t>
  </si>
  <si>
    <t>12612</t>
  </si>
  <si>
    <t>VENTANA ALUMINIO FIJA1.8X2.19+VIDRIO.**</t>
  </si>
  <si>
    <t>00616</t>
  </si>
  <si>
    <t>VENTANA ALUMINIO FIJAS</t>
  </si>
  <si>
    <t>00615</t>
  </si>
  <si>
    <t>VENTANA ALUMINIO GUILLOTINA</t>
  </si>
  <si>
    <t>13230</t>
  </si>
  <si>
    <t>VENTANA ALUMINIO PROY. 3831+VIDRIO DE SEGURIDA 6mm</t>
  </si>
  <si>
    <t>15042</t>
  </si>
  <si>
    <t>VENTANA ALUMINIO PROY.3831 TIPO PERSIANA</t>
  </si>
  <si>
    <t>15050</t>
  </si>
  <si>
    <t>VENTANA ALUMINIO PROY.3831+Policarbon.8mm+rejilla</t>
  </si>
  <si>
    <t>16544</t>
  </si>
  <si>
    <t>VENTANA ALUMINIO PROY.3831+VIDRIO LAM 3+3mm</t>
  </si>
  <si>
    <t>15039</t>
  </si>
  <si>
    <t>VENTANA ALUMINIO PROY.3831+VIDRIO LAM 4+4mm+rejill</t>
  </si>
  <si>
    <t>15040</t>
  </si>
  <si>
    <t>VENTANA ALUMINIO PROY.3831+VIDRIO LAM 4+4mmbascula</t>
  </si>
  <si>
    <t>15068</t>
  </si>
  <si>
    <t>VENTANA ALUMINIO PROY.3831+VIDRIO LAM 4+4mmplegabl</t>
  </si>
  <si>
    <t>17489</t>
  </si>
  <si>
    <t>Ventana Aluminio V-02(46.85x3.10m)+Vidrio s/Des.Te</t>
  </si>
  <si>
    <t>17490</t>
  </si>
  <si>
    <t>Ventana Aluminio V-03(27.65x3.60m)+Vidrios/Des.Tec</t>
  </si>
  <si>
    <t>17491</t>
  </si>
  <si>
    <t>Ventana Aluminio V-04(37.25x3.60m)+Vidrios/Des.Tec</t>
  </si>
  <si>
    <t>17163</t>
  </si>
  <si>
    <t>Ventana Aluminio V-05(4.54x2.35m)+Vidrio s/Des.Tec</t>
  </si>
  <si>
    <t>17164</t>
  </si>
  <si>
    <t>Ventana Aluminio V-06(3.74x2.35m)+Vidrio s/Des.Tec</t>
  </si>
  <si>
    <t>17165</t>
  </si>
  <si>
    <t>Ventana Aluminio V-07(1.80x2.35m)+Vidrio s/Des.Tec</t>
  </si>
  <si>
    <t>17166</t>
  </si>
  <si>
    <t>Ventana Aluminio V-08(45.29x3.30m)+Vidrio s/Des.T</t>
  </si>
  <si>
    <t>17183</t>
  </si>
  <si>
    <t>Ventana Aluminio V-09(1.20x2.85m)+Vidrio s/Des.Te</t>
  </si>
  <si>
    <t>17247</t>
  </si>
  <si>
    <t>Ventana Aluminio V-10(11.00x3.30m)+Vidrio s/Des.Te</t>
  </si>
  <si>
    <t>17252</t>
  </si>
  <si>
    <t>Ventana Aluminio V-11(27.14x2.30m)+Vidrio s/Des.Te</t>
  </si>
  <si>
    <t>17254</t>
  </si>
  <si>
    <t>Ventana Aluminio V-12(8.40x3.20m)+Vidrio s/Des.Te</t>
  </si>
  <si>
    <t>17256</t>
  </si>
  <si>
    <t>Ventana Aluminio V-13(3.93x3.30m)+Vidrio s/Des.Tec</t>
  </si>
  <si>
    <t>17257</t>
  </si>
  <si>
    <t>Ventana Aluminio V-14(2.98x3.30m)+Vidrio s/Des.Tec</t>
  </si>
  <si>
    <t>17258</t>
  </si>
  <si>
    <t>Ventana Aluminio V-15(3.82x2.00m)+Vidrio s/Des.Tec</t>
  </si>
  <si>
    <t>17259</t>
  </si>
  <si>
    <t>Ventana Aluminio V-16(2.00x2.30m)+Vidrio s/Des.Tec</t>
  </si>
  <si>
    <t>17260</t>
  </si>
  <si>
    <t>Ventana Aluminio V-17(2.75x0.70m)+Vidrio s/Des.Tec</t>
  </si>
  <si>
    <t>17261</t>
  </si>
  <si>
    <t>Ventana Aluminio V-18(2.30x3.20m)+Vidrio s/Des.Tec</t>
  </si>
  <si>
    <t>17262</t>
  </si>
  <si>
    <t>Ventana Aluminio V-19(0.70x1.35m)+Vidrio s/Des.Tec</t>
  </si>
  <si>
    <t>17274</t>
  </si>
  <si>
    <t>Ventana Aluminio V-20(4.10x0.70m)Persiana s/Des.Te</t>
  </si>
  <si>
    <t>17276</t>
  </si>
  <si>
    <t>Ventana Aluminio V-21(8.90x0.65m)Persiana s/Des.Te</t>
  </si>
  <si>
    <t>17278</t>
  </si>
  <si>
    <t>Ventana Aluminio V-22(8.50x1.10m)Persiana s/Des.Te</t>
  </si>
  <si>
    <t>17279</t>
  </si>
  <si>
    <t>Ventana Aluminio V-23(9.05x0.65m)Persiana s/Des.Te</t>
  </si>
  <si>
    <t>17281</t>
  </si>
  <si>
    <t>Ventana Aluminio V-24(8.20x1.10m)+vidrio s/Des.Te</t>
  </si>
  <si>
    <t>17284</t>
  </si>
  <si>
    <t>Ventana Aluminio V-25(8.50x0.70m)Persiana s/Des.Te</t>
  </si>
  <si>
    <t>17285</t>
  </si>
  <si>
    <t>Ventana Aluminio V-26(4.66x0.70m)Persiana s/Des.Te</t>
  </si>
  <si>
    <t>17288</t>
  </si>
  <si>
    <t>Ventana Aluminio V-27(8.85x0.65m)Persiana s/Des.Te</t>
  </si>
  <si>
    <t>17319</t>
  </si>
  <si>
    <t>Ventana Aluminio V-28(8.41x0.70m)Persiana s/Descri</t>
  </si>
  <si>
    <t>17321</t>
  </si>
  <si>
    <t>Ventana Aluminio V-29(4.65x2.64m)+Vidrio s/Descri</t>
  </si>
  <si>
    <t>17322</t>
  </si>
  <si>
    <t>Ventana Aluminio V-30(23.62x0.65m)+Persiana s/Desc</t>
  </si>
  <si>
    <t>17326</t>
  </si>
  <si>
    <t>Ventana Aluminio V-31(31.53x0.65m)+Persiana s/Desc</t>
  </si>
  <si>
    <t>17329</t>
  </si>
  <si>
    <t>Ventana Aluminio V-32(19.04x0.65m)+Persiana s/Desc</t>
  </si>
  <si>
    <t>17330</t>
  </si>
  <si>
    <t>Ventana Aluminio V-33(7.75x0.65m)+Persiana s/Desc</t>
  </si>
  <si>
    <t>17331</t>
  </si>
  <si>
    <t>Ventana Aluminio V-34(8.40x0.65m)+Persiana s/Desc</t>
  </si>
  <si>
    <t>17332</t>
  </si>
  <si>
    <t>Ventana Aluminio V-35(0.92x2.40m)+Vidrio s/Desc</t>
  </si>
  <si>
    <t>17334</t>
  </si>
  <si>
    <t>Ventana Aluminio V-36(8.50x1.10m)+Vidrio s/Desc</t>
  </si>
  <si>
    <t>17790</t>
  </si>
  <si>
    <t>Ventana Aluminio V-37(28.31x3.30m)+Vidrio-s/Desc</t>
  </si>
  <si>
    <t>17496</t>
  </si>
  <si>
    <t>Ventana Aluminio V-37(29.31x3.30m)+Vidrio s/Desc</t>
  </si>
  <si>
    <t>17336</t>
  </si>
  <si>
    <t>Ventana Aluminio V-38(2.11x0.70m)Persiana s/Desc</t>
  </si>
  <si>
    <t>17337</t>
  </si>
  <si>
    <t>Ventana Aluminio V-39(3.87x0.70m)Persiana s/Desc</t>
  </si>
  <si>
    <t>17339</t>
  </si>
  <si>
    <t>Ventana Aluminio V-40(1.00x0.70m)Persiana s/Desc</t>
  </si>
  <si>
    <t>17335</t>
  </si>
  <si>
    <t>Ventana Aluminio V-41(3.00x3.20m)+Vidrios/Desc</t>
  </si>
  <si>
    <t>17340</t>
  </si>
  <si>
    <t>Ventana Aluminio V-42(3.88x3.20m)+Vidrios/Desc</t>
  </si>
  <si>
    <t>17349</t>
  </si>
  <si>
    <t>Ventana Aluminio V-43(0.92x2.40m)+Vidrios/Desc</t>
  </si>
  <si>
    <t>17350</t>
  </si>
  <si>
    <t>Ventana Aluminio V-44(0.83x2.40m)+Vidrios/Desc</t>
  </si>
  <si>
    <t>17502</t>
  </si>
  <si>
    <t>Ventana Aluminio V-45(23.55x0.65m)PersianaS/Espec</t>
  </si>
  <si>
    <t>17505</t>
  </si>
  <si>
    <t>Ventana Aluminio V-46(1.97x3.30m)+VidrioS/Espec</t>
  </si>
  <si>
    <t>17507</t>
  </si>
  <si>
    <t>Ventana Aluminio V-47(4.30x0.50m)PersianaS/Espec</t>
  </si>
  <si>
    <t>17508</t>
  </si>
  <si>
    <t>Ventana Aluminio V-48(4.23x0.70m)PersianaS/Espec</t>
  </si>
  <si>
    <t>17510</t>
  </si>
  <si>
    <t>Ventana Aluminio V-49(1.70x0.95m)+VidrioS/Espec</t>
  </si>
  <si>
    <t>17153</t>
  </si>
  <si>
    <t>Ventana AluminioV-01(56.45x3.10m)+Vidriocs/Des.tec</t>
  </si>
  <si>
    <t>18686</t>
  </si>
  <si>
    <t>Ventana en Aluminio Modular FijaVidrio4+4-S/Descri</t>
  </si>
  <si>
    <t>18618</t>
  </si>
  <si>
    <t>Ventana en Aluminio Modular FijaVidrio6+6-S/Descri</t>
  </si>
  <si>
    <t>00592</t>
  </si>
  <si>
    <t>VENTANA EN CEDRO  ACHAPO TAB/BU 15mm</t>
  </si>
  <si>
    <t>00595</t>
  </si>
  <si>
    <t>VENTANA EN CEDRO  ACHAPO TAB/CH 15mm</t>
  </si>
  <si>
    <t>00593</t>
  </si>
  <si>
    <t>VENTANA EN CEDRO ACHAPO  TAB/CH  8mm</t>
  </si>
  <si>
    <t>00590</t>
  </si>
  <si>
    <t>VENTANA EN CEDRO ACHAPOTAB/BU  8mm</t>
  </si>
  <si>
    <t>00594</t>
  </si>
  <si>
    <t>VENTANA EN CEDRO CAQUETA TAB/CH 10mm</t>
  </si>
  <si>
    <t>00591</t>
  </si>
  <si>
    <t>VENTANA EN CEDROACHAPO TAB/BU 10mm</t>
  </si>
  <si>
    <t>14390</t>
  </si>
  <si>
    <t>Ventana Fija alum mate 38-31 Vidrio laminado 6mm</t>
  </si>
  <si>
    <t>00690</t>
  </si>
  <si>
    <t>VENTANA LAMINA ALCOBAS 1.20X1.40</t>
  </si>
  <si>
    <t>00691</t>
  </si>
  <si>
    <t>VENTANA LAMINA BAÑOS 0.60X0.60</t>
  </si>
  <si>
    <t>10172</t>
  </si>
  <si>
    <t>Ventana Lamina cal 20 anclado con patas**</t>
  </si>
  <si>
    <t>00693</t>
  </si>
  <si>
    <t>VENTANA LAMINA COCINA 0.90X1.20</t>
  </si>
  <si>
    <t>00675</t>
  </si>
  <si>
    <t>VENTANA LAMINA COMEDOR Y SALON 1.5X1.8</t>
  </si>
  <si>
    <t>00617</t>
  </si>
  <si>
    <t>VENTANA LAMINA Des..23</t>
  </si>
  <si>
    <t>00618</t>
  </si>
  <si>
    <t>VENTANA LAMINA Des..31</t>
  </si>
  <si>
    <t>00619</t>
  </si>
  <si>
    <t>VENTANA LAMINA Des..38</t>
  </si>
  <si>
    <t>10976</t>
  </si>
  <si>
    <t>VENTANA LAMINA Des..38 inc. Esmalte</t>
  </si>
  <si>
    <t>12334</t>
  </si>
  <si>
    <t>VENTANA MARC. ALUM.BLANCO MATE 0.60X0.40M</t>
  </si>
  <si>
    <t>18688</t>
  </si>
  <si>
    <t>Ventana Modular FijaFalsoFlotado(S/Descripctec)</t>
  </si>
  <si>
    <t>17025</t>
  </si>
  <si>
    <t>Ventana V-02(46.85X3.10m)CRD(S/Especificacio</t>
  </si>
  <si>
    <t>17031</t>
  </si>
  <si>
    <t>Ventana V-03(27.65X3.60m)CRD(S/Especificacio</t>
  </si>
  <si>
    <t>17036</t>
  </si>
  <si>
    <t>Ventana V-04(37.25X3.60m)CRD(S/Especificacio</t>
  </si>
  <si>
    <t>17042</t>
  </si>
  <si>
    <t>Ventana V-37(29.31X3.30m)CRD(S/Especificacion</t>
  </si>
  <si>
    <t>17022</t>
  </si>
  <si>
    <t>Ventana V-50(3.92X7.05m)CRD(S/Especificacio</t>
  </si>
  <si>
    <t>13051</t>
  </si>
  <si>
    <t>VentanaTipoPersiana lám.cal.18 (h=0.4a0.55)NO USAR</t>
  </si>
  <si>
    <t>17917</t>
  </si>
  <si>
    <t>VentanaV-001(7.25*4.43m)Perf.Aluminio-S/Especifica</t>
  </si>
  <si>
    <t>17918</t>
  </si>
  <si>
    <t>VentanaV-002(2.73*3.20m)Perf.Aluminio-S/Especifica</t>
  </si>
  <si>
    <t>17919</t>
  </si>
  <si>
    <t>VentanaV-003(2.77*3.20m)Perf.Aluminio-S/Especific</t>
  </si>
  <si>
    <t>17920</t>
  </si>
  <si>
    <t>VentanaV-004(3.00*3.20m)Perf.Aluminio-S/Especifica</t>
  </si>
  <si>
    <t>17921</t>
  </si>
  <si>
    <t>VentanaV-005(3.97*3.20m)Perf.Aluminio-S/Especifica</t>
  </si>
  <si>
    <t>17922</t>
  </si>
  <si>
    <t>VentanaV-006(7.00*3.20m)Perf.Aluminio-S/Especifica</t>
  </si>
  <si>
    <t>17923</t>
  </si>
  <si>
    <t>VentanaV-007(16.20*3.20m)Perf.Aluminio-S/Especific</t>
  </si>
  <si>
    <t>17925</t>
  </si>
  <si>
    <t>VentanaV-008(15.55*3.20m)Perf.Aluminio-S/Especific</t>
  </si>
  <si>
    <t>17927</t>
  </si>
  <si>
    <t>VentanaV-009(6.53*4.95m)Perf.Aluminio-S/Especifica</t>
  </si>
  <si>
    <t>17928</t>
  </si>
  <si>
    <t>VentanaV-010(3.87*4.95m)Perf.Aluminio-S/Especifica</t>
  </si>
  <si>
    <t>17929</t>
  </si>
  <si>
    <t>VentanaV-011(20.13*VARIABLE)Perf.Aluminio-S/Especi</t>
  </si>
  <si>
    <t>17930</t>
  </si>
  <si>
    <t>VentanaV-012(4.65*3.20)Perf.Aluminio-S/Especificac</t>
  </si>
  <si>
    <t>17952</t>
  </si>
  <si>
    <t>VentanaV-013(0.45*3.20)Perf.Aluminio-S/Especificac</t>
  </si>
  <si>
    <t>17953</t>
  </si>
  <si>
    <t>VentanaV-014(12.60*3.20)Perf.Aluminio-S/Especifica</t>
  </si>
  <si>
    <t>17954</t>
  </si>
  <si>
    <t>VentanaV-015(6.80*3.20)Perf.Aluminio-S/Especificac</t>
  </si>
  <si>
    <t>17955</t>
  </si>
  <si>
    <t>VentanaV-016(7.46*3.20)Perf.AluminioS/Especificac</t>
  </si>
  <si>
    <t>17957</t>
  </si>
  <si>
    <t>VentanaV-017(6.35*3.20)Perf.Aluminio-FontnarS/Esp</t>
  </si>
  <si>
    <t>17958</t>
  </si>
  <si>
    <t>VentanaV-018(5.50*3.20)Perf.Aluminio-S/Especificac</t>
  </si>
  <si>
    <t>17959</t>
  </si>
  <si>
    <t>VentanaV-019(3.40*3.20)Perf.Aluminio-S/Especificac</t>
  </si>
  <si>
    <t>17960</t>
  </si>
  <si>
    <t>VentanaV-020(8.48*3.20)Perf.Aluminio-S/Especificac</t>
  </si>
  <si>
    <t>17961</t>
  </si>
  <si>
    <t>VentanaV-021(4.78*3.20)Perf.Aluminio-S/Especificac</t>
  </si>
  <si>
    <t>17962</t>
  </si>
  <si>
    <t>VentanaV-022(1.64*3.20)Perf.Aluminio-S/Especificac</t>
  </si>
  <si>
    <t>17963</t>
  </si>
  <si>
    <t>VentanaV-023(6.80*3.20)Perf.AluminioS/Especificac</t>
  </si>
  <si>
    <t>17964</t>
  </si>
  <si>
    <t>VentanaV-024(19.56*3.20)Perf.Aluminio-S/Especifica</t>
  </si>
  <si>
    <t>17965</t>
  </si>
  <si>
    <t>VentanaV-025(4.15*3.20)Perf.Aluminio-S/Especificac</t>
  </si>
  <si>
    <t>17966</t>
  </si>
  <si>
    <t>VentanaV-026(9.68*3.20)Perf.Aluminio-S/Especificac</t>
  </si>
  <si>
    <t>17967</t>
  </si>
  <si>
    <t>VentanaV-027(8.53*3.20)Perf.Aluminio-S/Especificac</t>
  </si>
  <si>
    <t>17968</t>
  </si>
  <si>
    <t>VentanaV-028(7.47*4.43)Perf.Aluminio-S/Especificac</t>
  </si>
  <si>
    <t>17969</t>
  </si>
  <si>
    <t>VentanaV-029(7.19*4.43)Perf.Aluminio-S/Especificac</t>
  </si>
  <si>
    <t>17970</t>
  </si>
  <si>
    <t>VentanaV-030/072(2.00*1.20)AcusticaPerf.Alum-S/Esp</t>
  </si>
  <si>
    <t>17971</t>
  </si>
  <si>
    <t>VentanaV-031(4.01*4.95)Perf.Alum-S/Especificac</t>
  </si>
  <si>
    <t>17973</t>
  </si>
  <si>
    <t>VentanaV-032(8.11*4.95)Perf.Alum-S/Especificac</t>
  </si>
  <si>
    <t>17972</t>
  </si>
  <si>
    <t>VentanaV-033(4.72*5.55)Perf.Alum-S/Especificac</t>
  </si>
  <si>
    <t>17974</t>
  </si>
  <si>
    <t>VentanaV-034(6.02*5.55)Perf.Alum-S/Especificac</t>
  </si>
  <si>
    <t>17975</t>
  </si>
  <si>
    <t>VentanaV-035(5.25*5.55)Perf.Alum-S/Especificac</t>
  </si>
  <si>
    <t>17976</t>
  </si>
  <si>
    <t>VentanaV-036(4.29*5.55)Perf.Alum-S/Especificac</t>
  </si>
  <si>
    <t>17977</t>
  </si>
  <si>
    <t>VentanaV-037(1.77*3.20)Perf.Alum-S/Especificac</t>
  </si>
  <si>
    <t>17978</t>
  </si>
  <si>
    <t>VentanaV-038(1.77*3.20)Perf.Alum-S/Especificac</t>
  </si>
  <si>
    <t>17979</t>
  </si>
  <si>
    <t>VentanaV-039(1.75*3.20)Perf.Alum-S/Especificac</t>
  </si>
  <si>
    <t>18044</t>
  </si>
  <si>
    <t>VentanaV-040(8.9*3m)Perf.Metal(Sum+Inst)S/Especifi</t>
  </si>
  <si>
    <t>17980</t>
  </si>
  <si>
    <t>VentanaV-043(60.45*2.57)Perf.Alum-S/Especificac</t>
  </si>
  <si>
    <t>17981</t>
  </si>
  <si>
    <t>VentanaV-070(38.90*VARIABLEPerf.Alum-S/Especificac</t>
  </si>
  <si>
    <t>17982</t>
  </si>
  <si>
    <t>VentanaV-071(0.52*3.20)Perf.Alum-S/Especificac</t>
  </si>
  <si>
    <t>18045</t>
  </si>
  <si>
    <t>VentanaV-41(19.63*3m)Perf.Metal(Sum+Inst)S/Especif</t>
  </si>
  <si>
    <t>18046</t>
  </si>
  <si>
    <t>VentanaV-42(24.82*3m)Perf.Metal(Sum+Inst)S/Especif</t>
  </si>
  <si>
    <t>18047</t>
  </si>
  <si>
    <t>VentanaV-44(37*10.53m)MuroCortina(Sum+Inst)S/Espec</t>
  </si>
  <si>
    <t>18048</t>
  </si>
  <si>
    <t>VentanaV-45(37*7.93m)MuroCortina(Sum+Inst)S/Espec</t>
  </si>
  <si>
    <t>18049</t>
  </si>
  <si>
    <t>VentanaV-46(37*6.77m)MuroCortina(Sum+Inst)S/Espec</t>
  </si>
  <si>
    <t>18050</t>
  </si>
  <si>
    <t>VentanaV-47(3.5x11.04m)MuroCortina(Sum+Inst)S/Espe</t>
  </si>
  <si>
    <t>18051</t>
  </si>
  <si>
    <t>VentanaV-48(3.5x10.53m)MuroCortina(Sum+Inst)S/Esp</t>
  </si>
  <si>
    <t>18052</t>
  </si>
  <si>
    <t>VentanaV-49(3.0x1.60m)TubularAcero(Sum+Inst)S/Espe</t>
  </si>
  <si>
    <t>18054</t>
  </si>
  <si>
    <t>VentanaV-50(6.0x1.0m)TubularAcero(Sum+Inst)S/Espec</t>
  </si>
  <si>
    <t>18055</t>
  </si>
  <si>
    <t>VentanaV-51(2.97x1.6m)TubularAcero(Sum+Inst)S/Espe</t>
  </si>
  <si>
    <t>18066</t>
  </si>
  <si>
    <t>VentanaV-52(2.51x2.26m)TubularAcero(Sum+Inst)S/Esp</t>
  </si>
  <si>
    <t>18067</t>
  </si>
  <si>
    <t>VentanaV-53(4.5x1.80m)TubularAcero(Sum+Inst)S/Espe</t>
  </si>
  <si>
    <t>18068</t>
  </si>
  <si>
    <t>VentanaV-54(4.0x2.1m)TubularAcero(Sum+Inst)S/E</t>
  </si>
  <si>
    <t>18069</t>
  </si>
  <si>
    <t>VentanaV-55(6.5x2.25m)TubularAcero(Sum+Inst)S/Espe</t>
  </si>
  <si>
    <t>18071</t>
  </si>
  <si>
    <t>VentanaV-56(3.0x1.65m)TubularAcero(Sum+Inst)S/Espe</t>
  </si>
  <si>
    <t>18073</t>
  </si>
  <si>
    <t>VentanaV-57(8.0x2.25m)TubularAcero(Sum+Inst)S/Espe</t>
  </si>
  <si>
    <t>18074</t>
  </si>
  <si>
    <t>VentanaV-58(2.5x2.25m)TubularAcero(Sum+Inst)S/Espe</t>
  </si>
  <si>
    <t>18075</t>
  </si>
  <si>
    <t>VentanaV-59(4.34x1.8m)TubularAcero(Sum+Inst)S/Espe</t>
  </si>
  <si>
    <t>18077</t>
  </si>
  <si>
    <t>VentanaV-60(6.0x1.8m)TubularAcero(Sum+Inst)S/Espec</t>
  </si>
  <si>
    <t>18078</t>
  </si>
  <si>
    <t>VentanaV-61(1.5x1.81m)TubularAcero(Sum+Inst)S/Espe</t>
  </si>
  <si>
    <t>18079</t>
  </si>
  <si>
    <t>VentanaV-62(11x3.17m)TubularAcero(Sum+Inst)S/Espec</t>
  </si>
  <si>
    <t>18080</t>
  </si>
  <si>
    <t>VentanaV-63(8x2.74m)TubularAcero(Sum+Inst)S/Especi</t>
  </si>
  <si>
    <t>18082</t>
  </si>
  <si>
    <t>VentanaV-64(3.22x3.6m)TubularAcero(Sum+Inst)S/Espe</t>
  </si>
  <si>
    <t>18083</t>
  </si>
  <si>
    <t>VentanaV-65(37.09x2.7m)TubularAcero(Sum+Inst)S/Esp</t>
  </si>
  <si>
    <t>18084</t>
  </si>
  <si>
    <t>VentanaV-66(3.55x3.0m)MetalDoblePerf(Sum+Ins)S/Esp</t>
  </si>
  <si>
    <t>18086</t>
  </si>
  <si>
    <t>VentanaV-67(3.32x3.0m)MetalDoblePerf(Sum+Ins)S/Esp</t>
  </si>
  <si>
    <t>18088</t>
  </si>
  <si>
    <t>VentanaV-68(4.86x3.0m)MetalDoblePerf(Sum+Ins)S/Esp</t>
  </si>
  <si>
    <t>18093</t>
  </si>
  <si>
    <t>VentanaV-69(14.11x1.55m)TubularAcero(Sum+Inst)S/Es</t>
  </si>
  <si>
    <t>18485</t>
  </si>
  <si>
    <t>VentanaVidrioLaminadoTemplado6+5ButiralPolivinilo</t>
  </si>
  <si>
    <t>10052</t>
  </si>
  <si>
    <t>VentanaVidrioTemplado10mm marco acero inox cal18**</t>
  </si>
  <si>
    <t>18532</t>
  </si>
  <si>
    <t>VentanaVidrioTemplado8mmPerf.aluminioAnodizadoNatu</t>
  </si>
  <si>
    <t>10053</t>
  </si>
  <si>
    <t>VentanaVidrioTempladoDoble10mm marcoAceroInoxid**</t>
  </si>
  <si>
    <t>13333</t>
  </si>
  <si>
    <t>VENTILACION TIPO STUDOR**</t>
  </si>
  <si>
    <t>19152</t>
  </si>
  <si>
    <t>VENTILADOR CENTRIFUGO EN LÍNEA DE TRANSMISIÓN 745/655CFM - 0.25/0.17 hp, 50dB, 208/3/60 CEFE COMETAS</t>
  </si>
  <si>
    <t>18196</t>
  </si>
  <si>
    <t>VENTILADOR CENTRÍFUGO OIDO SENCILLO VE-PI-01 MODEL</t>
  </si>
  <si>
    <t>18202</t>
  </si>
  <si>
    <t>VENTILADOR CENTRÍFUGO OIDO SENCILLO VE-PI-02 Y VE-</t>
  </si>
  <si>
    <t>17907</t>
  </si>
  <si>
    <t>VENTILADOR DE EXTRACCIÓN TIPO HONGO DE DESCARGA VE</t>
  </si>
  <si>
    <t>17904</t>
  </si>
  <si>
    <t>VENTILADOR EN LINEA HELICOCENTRIFUGO  VE-10A Y VE-</t>
  </si>
  <si>
    <t>18187</t>
  </si>
  <si>
    <t>VENTILADOR EN LINEA HELICOCENTRIFUGO  VE-12 242 CF</t>
  </si>
  <si>
    <t>17906</t>
  </si>
  <si>
    <t>VENTILADOR EN LINEA HELICOCENTRIFUGO INSTALACIÓN E</t>
  </si>
  <si>
    <t>17890</t>
  </si>
  <si>
    <t>VENTILADOR EN LINEA HELICOCENTRIFUGO VE-02A Y VE-0</t>
  </si>
  <si>
    <t>17896</t>
  </si>
  <si>
    <t>VENTILADOR EN LINEA HELICOCENTRIFUGO VE-05A Y VE-0</t>
  </si>
  <si>
    <t>17900</t>
  </si>
  <si>
    <t>VENTILADOR EN LINEA HELICOCENTRIFUGO VE-07 405CFM</t>
  </si>
  <si>
    <t>18518</t>
  </si>
  <si>
    <t>Ventilador extractor centrífugo simple oído2750cfm</t>
  </si>
  <si>
    <t>18504</t>
  </si>
  <si>
    <t>Ventilador extractor centrífugo simple oído5430cfm</t>
  </si>
  <si>
    <t>18511</t>
  </si>
  <si>
    <t>Ventilador extractor centrífugo simple oído5640cfm</t>
  </si>
  <si>
    <t>18507</t>
  </si>
  <si>
    <t>Ventilador extractor centrífugo simple oído6310cfm</t>
  </si>
  <si>
    <t>18513</t>
  </si>
  <si>
    <t>Ventilador extractor centrífugo simple oído6350cfm</t>
  </si>
  <si>
    <t>18510</t>
  </si>
  <si>
    <t>Ventilador extractor centrífugo simple oído7150cfm</t>
  </si>
  <si>
    <t>18519</t>
  </si>
  <si>
    <t>Ventilador extractor tipo hongo 1300cfm Sum+Inst</t>
  </si>
  <si>
    <t>18520</t>
  </si>
  <si>
    <t>Ventilador extractor tipo hongo 2500cfm</t>
  </si>
  <si>
    <t>18338</t>
  </si>
  <si>
    <t>VerbenaBonariensisStachytarphetaSp.en Jardineras</t>
  </si>
  <si>
    <t>18305</t>
  </si>
  <si>
    <t>VerbenaMoradasStachytarphetaCayennensisCubier.verd</t>
  </si>
  <si>
    <t>18337</t>
  </si>
  <si>
    <t>VerbenaMoradasStachytarphetaCayennensisJardineras</t>
  </si>
  <si>
    <t>18258</t>
  </si>
  <si>
    <t>VerbenaMoradasStachytarphetaCayennensisTalud.Exter</t>
  </si>
  <si>
    <t>12468</t>
  </si>
  <si>
    <t>Verticutter + ayudante **</t>
  </si>
  <si>
    <t>18308</t>
  </si>
  <si>
    <t>VervenaBonariensisStachytarphetaSp.CubiertaVerde</t>
  </si>
  <si>
    <t>18249</t>
  </si>
  <si>
    <t>VervenaBonariensisStachytarphetaSp.Talud.Exter</t>
  </si>
  <si>
    <t>02022</t>
  </si>
  <si>
    <t>VESTIDA P/ESTRUCTURA TANG.CPS</t>
  </si>
  <si>
    <t>12139</t>
  </si>
  <si>
    <t>Via de servicio en asfalto MDC-2**</t>
  </si>
  <si>
    <t>10873</t>
  </si>
  <si>
    <t>Via de servicio en recebo</t>
  </si>
  <si>
    <t>12450</t>
  </si>
  <si>
    <t>Vibrocompactador benitín 1.5Ton + ayudante **</t>
  </si>
  <si>
    <t>12451</t>
  </si>
  <si>
    <t>Vibrocompactador ingersoll rand 3Ton + ayudante **</t>
  </si>
  <si>
    <t>17759</t>
  </si>
  <si>
    <t>Video portero IP (SUMI INST)</t>
  </si>
  <si>
    <t>15757</t>
  </si>
  <si>
    <t>VIDRIO CRISTAL 4mm</t>
  </si>
  <si>
    <t>13224</t>
  </si>
  <si>
    <t>VIDRIO CRISTAL BISELADO 4mm</t>
  </si>
  <si>
    <t>00651</t>
  </si>
  <si>
    <t>VIDRIO CRISTAL CRUD BRONC 10mm</t>
  </si>
  <si>
    <t>14393</t>
  </si>
  <si>
    <t>VIDRIO CRISTAL LAMINADO INCOL. 6 mm (sumi+insta)</t>
  </si>
  <si>
    <t>00652</t>
  </si>
  <si>
    <t>VIDRIO CRISTAL TEMPL BRONC 6mm</t>
  </si>
  <si>
    <t>00653</t>
  </si>
  <si>
    <t>VIDRIO CRISTAL TEMPL INCOL 10m</t>
  </si>
  <si>
    <t>00658</t>
  </si>
  <si>
    <t>VIDRIO CRISTAL TEMPL INCOL 6mm</t>
  </si>
  <si>
    <t>19345</t>
  </si>
  <si>
    <t>VIDRIO CRISTAL TEMPL INCOL 6mm CEFE Cometas</t>
  </si>
  <si>
    <t>00677</t>
  </si>
  <si>
    <t>VIDRIO GRABADO INCOLORO 4 mm</t>
  </si>
  <si>
    <t>16166</t>
  </si>
  <si>
    <t>VIDRIO LAMINADO 3+3mm Transparente (SUM+INST).***</t>
  </si>
  <si>
    <t>12779</t>
  </si>
  <si>
    <t>VIDRIO LAMINADO 6mm COLOR (SUM+INST).***</t>
  </si>
  <si>
    <t>00680</t>
  </si>
  <si>
    <t>VIDRIO PELDAR CRUDO 3mm</t>
  </si>
  <si>
    <t>00681</t>
  </si>
  <si>
    <t>VIDRIO PELDAR CRUDO 4mm</t>
  </si>
  <si>
    <t>00682</t>
  </si>
  <si>
    <t>VIDRIO PELDAR CRUDO 5mm</t>
  </si>
  <si>
    <t>00683</t>
  </si>
  <si>
    <t>VIDRIO PELDAR CRUDO 6mm</t>
  </si>
  <si>
    <t>00679</t>
  </si>
  <si>
    <t>VIDRIO PELDAR TEMPL BRONCE 5mm</t>
  </si>
  <si>
    <t>13413</t>
  </si>
  <si>
    <t>VIDRIO TEMPL 6 mm</t>
  </si>
  <si>
    <t>00678</t>
  </si>
  <si>
    <t>VIDRIO TEMPL GRAB INCOLOR 4mm</t>
  </si>
  <si>
    <t>10593</t>
  </si>
  <si>
    <t>viga 0.2*0.3  cerram  IDRD 17.5 Mpa reforzado **</t>
  </si>
  <si>
    <t>11810</t>
  </si>
  <si>
    <t>viga 0.2*0.3  cim IDRD 21 Mpa **</t>
  </si>
  <si>
    <t>10291</t>
  </si>
  <si>
    <t>Viga 0.2*0.4  cerram  IDRD 17.5 Mpa reforzado **</t>
  </si>
  <si>
    <t>10076</t>
  </si>
  <si>
    <t>viga 0.3*0.3  cerram  IDRD 17.5 Mpa reforzado **</t>
  </si>
  <si>
    <t>10494</t>
  </si>
  <si>
    <t>Viga 0.3*0.3  cerram  IDRD 21 Mpa reforzado **</t>
  </si>
  <si>
    <t>10089</t>
  </si>
  <si>
    <t>viga 0.3*0.4  cerram  IDRD 17.5 Mpa reforzado **</t>
  </si>
  <si>
    <t>10498</t>
  </si>
  <si>
    <t>Viga 0.3*0.4  cerram  IDRD 21 Mpa reforzado **</t>
  </si>
  <si>
    <t>19347</t>
  </si>
  <si>
    <t>Viga aerea Concreto Color 4000Psi CEFE COMETAS</t>
  </si>
  <si>
    <t>11148</t>
  </si>
  <si>
    <t>VIGA AMARRE CONCRETO3.000 psiCimentación+Aireador</t>
  </si>
  <si>
    <t>19232</t>
  </si>
  <si>
    <t>VIGA CIMEN 4000PSI 1" ASENTAM=6"+/-1" CEFE COMETAS</t>
  </si>
  <si>
    <t>19208</t>
  </si>
  <si>
    <t>VIGA CIMIENTACION 4000 PSI GC Bomb sin Refuezo +Air CEFEFE COMETAS</t>
  </si>
  <si>
    <t>12332</t>
  </si>
  <si>
    <t>Viga cimiento aire inc 0.35% 4500psiG.F. Imperm.**</t>
  </si>
  <si>
    <t>010524</t>
  </si>
  <si>
    <t>VIGA CIMIENTO Concreto 3000 PSI G.C + Bomba - sin refuerzo 0.20x0.30</t>
  </si>
  <si>
    <t>16199</t>
  </si>
  <si>
    <t>VIGA CIMIENTO Concreto 3000 PSI G.C sin refu+Aire</t>
  </si>
  <si>
    <t>00106</t>
  </si>
  <si>
    <t>VIGA CIMIENTO Concreto 3000 PSI G.C sin refuerzo</t>
  </si>
  <si>
    <t>14951</t>
  </si>
  <si>
    <t>Viga CimientoConcreto3.500PSI G.C.(Gr=1")+Separol</t>
  </si>
  <si>
    <t>10185</t>
  </si>
  <si>
    <t>Viga concreto aerea con aire incorporado 0.3% **</t>
  </si>
  <si>
    <t>00105</t>
  </si>
  <si>
    <t>VIGA DE AMARRE EN CONCRETO</t>
  </si>
  <si>
    <t>13894</t>
  </si>
  <si>
    <t>VIGA DE CIMIENTO 0.20 x 0.20m</t>
  </si>
  <si>
    <t>13949</t>
  </si>
  <si>
    <t>VIGA DE CIMIENTO 0.20 x 0.40 CONC.3000PSI.+Ref.</t>
  </si>
  <si>
    <t>00107</t>
  </si>
  <si>
    <t>VIGA DE CIMIENTO 0.25 x 0.25</t>
  </si>
  <si>
    <t>15375</t>
  </si>
  <si>
    <t>VIGA DE CIMIENTO 0.25 x 0.40 CONC.3000PSI.+Ref.</t>
  </si>
  <si>
    <t>12383</t>
  </si>
  <si>
    <t>VIGA DE CIMIENTO 0.35 x 0.45 CONC.3000PSI.</t>
  </si>
  <si>
    <t>00108</t>
  </si>
  <si>
    <t>VIGA DE CIMIENTO 0.40 x 0.60</t>
  </si>
  <si>
    <t>00109</t>
  </si>
  <si>
    <t>VIGA DE CIMIENTO 0.55 x 0.90</t>
  </si>
  <si>
    <t>11375</t>
  </si>
  <si>
    <t>Viga de cimiento con aire inc 0.3%  4000psi**</t>
  </si>
  <si>
    <t>10672</t>
  </si>
  <si>
    <t>Viga de cimiento con aire incor0.3% 3000psi **</t>
  </si>
  <si>
    <t>00963</t>
  </si>
  <si>
    <t>VIGA PERFIL  ACERO EN T  75mm DIACO</t>
  </si>
  <si>
    <t>00962</t>
  </si>
  <si>
    <t>VIGA PERFIL ACERO EN T  100mm DIACO</t>
  </si>
  <si>
    <t>010492</t>
  </si>
  <si>
    <t>VIGA POSTENSADA S=0.4X2.00m Concreto Arqui. 4000 Psi Color Gris perla  (tamaño max 1") CEFE COMETAS</t>
  </si>
  <si>
    <t>00111</t>
  </si>
  <si>
    <t>VIGA TEE    (25x25x20x40)</t>
  </si>
  <si>
    <t>00112</t>
  </si>
  <si>
    <t>VIGA TEE    (25x25x20x50)</t>
  </si>
  <si>
    <t>10673</t>
  </si>
  <si>
    <t>VigaCanal 3000 psi imperm (3.0m2/m) **</t>
  </si>
  <si>
    <t>10674</t>
  </si>
  <si>
    <t>VigaCanal 3000 psi imperm (4m2/m3) **</t>
  </si>
  <si>
    <t>14979</t>
  </si>
  <si>
    <t>VIGACANAL CONCRETO 3500 psi imperm (0.45m3/m) **</t>
  </si>
  <si>
    <t>10224</t>
  </si>
  <si>
    <t>VigaCintaRemate 3000 psi reforzad secc&lt;300 cm2 **</t>
  </si>
  <si>
    <t>11398</t>
  </si>
  <si>
    <t>VigaRemat3000psi  secc&lt;500cm2 granAltura imperm**</t>
  </si>
  <si>
    <t>11000</t>
  </si>
  <si>
    <t>Vigas  dintel  3000 psi reforzad secc&lt;300 cm2 **</t>
  </si>
  <si>
    <t>18335</t>
  </si>
  <si>
    <t>VIGAS AEREAS CONCR F'C 28 MPA 4000PSI Ocre Graderi</t>
  </si>
  <si>
    <t>00113</t>
  </si>
  <si>
    <t>VIGAS AEREAS CUBIERTA  (0.20x0.20m) Sin refuerzo</t>
  </si>
  <si>
    <t>12542</t>
  </si>
  <si>
    <t>VIGAS AEREAS EN CONCRETO 3000PSI( Sin refuerzo)</t>
  </si>
  <si>
    <t>010473</t>
  </si>
  <si>
    <t>VIGAS AEREAS EN CONCRETO 4000PSI GF Gris Perla CEFE COMETAS</t>
  </si>
  <si>
    <t>11057</t>
  </si>
  <si>
    <t>VIGAS AEREAS EN CONCRETO 4000PSI**</t>
  </si>
  <si>
    <t>16993</t>
  </si>
  <si>
    <t>VIGAS AEREAS Y GUALDERAS CONCR 4000PSI Graderias**</t>
  </si>
  <si>
    <t>00137</t>
  </si>
  <si>
    <t>VIGAS CANALES EN CONCRETO</t>
  </si>
  <si>
    <t>11425</t>
  </si>
  <si>
    <t>00115</t>
  </si>
  <si>
    <t>VIGAS DE ENTREPISO</t>
  </si>
  <si>
    <t>16850</t>
  </si>
  <si>
    <t>VIGAS DE FUNDACION F'C 28 MPA. 4.000 psi CDRC</t>
  </si>
  <si>
    <t>18593</t>
  </si>
  <si>
    <t>VIGAS DE FUNDACION F'C 35 MPA. 5.000 psi CDRC</t>
  </si>
  <si>
    <t>18699</t>
  </si>
  <si>
    <t>VIGAS VIGUETAS LosaEntrep.Concr4000PsiFc'35MpaCDRC</t>
  </si>
  <si>
    <t>03032</t>
  </si>
  <si>
    <t>VIGUETA  ANCLA DE RETENIDA</t>
  </si>
  <si>
    <t>16539</t>
  </si>
  <si>
    <t>VIGUETAS DE CONFINAMIENTO-CONCRETO REFORZADO 12X17</t>
  </si>
  <si>
    <t>15275</t>
  </si>
  <si>
    <t>VINCA  PARA JARDIN(Suministro+Instalaci</t>
  </si>
  <si>
    <t>17437</t>
  </si>
  <si>
    <t>VINILO ADHESIVO EN PLOTTER DE CORTE.  NCLUYE INSTA</t>
  </si>
  <si>
    <t>00646</t>
  </si>
  <si>
    <t>VINILO SOBRE MURO (2 MANOS)</t>
  </si>
  <si>
    <t>10780</t>
  </si>
  <si>
    <t>Vinilo sobre pañete (3 MANOS)        **</t>
  </si>
  <si>
    <t>12763</t>
  </si>
  <si>
    <t>Vinilo Tipo-1 Exteriores (3 MANOS) Altura&gt;2.50m.</t>
  </si>
  <si>
    <t>14954</t>
  </si>
  <si>
    <t>Vinilo Tipo-1 sobre pañete (2 MANOS) +Andamios</t>
  </si>
  <si>
    <t>13849</t>
  </si>
  <si>
    <t>ViniloTipo 1 sobre pañete (3 MANOS)+Andamios **</t>
  </si>
  <si>
    <t>00367</t>
  </si>
  <si>
    <t>VINISOL COMERCIAL 2.0 mm</t>
  </si>
  <si>
    <t>14592</t>
  </si>
  <si>
    <t>VR-1  Rejilla Aluminio Natural Col Gim Sur sum+ins</t>
  </si>
  <si>
    <t>14593</t>
  </si>
  <si>
    <t>VR-2  Rejilla Aluminio Natural Col Gim Sur sum+ins</t>
  </si>
  <si>
    <t>14594</t>
  </si>
  <si>
    <t>VR-3 y 4  Rejilla Alum Natural Col Gim Sur sum+ins</t>
  </si>
  <si>
    <t>00647</t>
  </si>
  <si>
    <t>WASH-PRIMER SOBRE ALUMINIO</t>
  </si>
  <si>
    <t>15752</t>
  </si>
  <si>
    <t>Win de Aluminio Blanco**</t>
  </si>
  <si>
    <t>10648</t>
  </si>
  <si>
    <t>Win de Aluminio Crudo **</t>
  </si>
  <si>
    <t>18571</t>
  </si>
  <si>
    <t>Wok de Sobremesa M-7865</t>
  </si>
  <si>
    <t>18443</t>
  </si>
  <si>
    <t>WSX PDT WH - SENSOR DE OCUPACIÓN</t>
  </si>
  <si>
    <t>00684</t>
  </si>
  <si>
    <t>YALE MUEBLES   2044</t>
  </si>
  <si>
    <t>16576</t>
  </si>
  <si>
    <t>Yee Advan Edge de  8"x 6" (Sumin + Instal)</t>
  </si>
  <si>
    <t>11924</t>
  </si>
  <si>
    <t>YEE PVC S  ( 2")Sumin+Instalc. **</t>
  </si>
  <si>
    <t>09037</t>
  </si>
  <si>
    <t>YEE PVC S  ( 3" x 2") Sumin+Instalc. **</t>
  </si>
  <si>
    <t>11998</t>
  </si>
  <si>
    <t>09036</t>
  </si>
  <si>
    <t>YEE PVC S  ( 4" x 2") Sumin+Instalc. **</t>
  </si>
  <si>
    <t>11996</t>
  </si>
  <si>
    <t>09038</t>
  </si>
  <si>
    <t>YEE PVC S  ( 4" x 3") Sumin+Instalc. **</t>
  </si>
  <si>
    <t>11999</t>
  </si>
  <si>
    <t>11925</t>
  </si>
  <si>
    <t>YEE PVC S  ( 6")Sumin+Instalc. **</t>
  </si>
  <si>
    <t>00116</t>
  </si>
  <si>
    <t>Zapata concreto3000PSI G.C + formaleta sin refuer</t>
  </si>
  <si>
    <t>19288</t>
  </si>
  <si>
    <t>Zapata Zarpa Dado Concr 3000 PSI (tamaño max 1" y asentamiento 4"+/-1") sin ref CEFE COMETAS</t>
  </si>
  <si>
    <t>15128</t>
  </si>
  <si>
    <t>ZapataCiment.Con3.500Aireinc.0.35% sinRef+FormMade</t>
  </si>
  <si>
    <t>14226</t>
  </si>
  <si>
    <t>ZapataCiment.Conc.245 Aireinc.0.35% sinRef+FormMet</t>
  </si>
  <si>
    <t>12324</t>
  </si>
  <si>
    <t>ZapataCiment.Conc.sinrefuaerzo Aireinc.0.35%</t>
  </si>
  <si>
    <t>00117</t>
  </si>
  <si>
    <t>ZAPATAS 0.75 x 0.75</t>
  </si>
  <si>
    <t>00118</t>
  </si>
  <si>
    <t>ZAPATAS 1.50 x 1.50</t>
  </si>
  <si>
    <t>00087</t>
  </si>
  <si>
    <t>ZAPATAS 2.50 x .55</t>
  </si>
  <si>
    <t>00119</t>
  </si>
  <si>
    <t>ZAPATAS 2.50 x 2.50</t>
  </si>
  <si>
    <t>14965</t>
  </si>
  <si>
    <t>ZAPATAS concreto3500PSI G.1/2" + formaleta sin ref</t>
  </si>
  <si>
    <t>00039</t>
  </si>
  <si>
    <t>ZAPATAS CORRIDA 1.50 x .40</t>
  </si>
  <si>
    <t>16845</t>
  </si>
  <si>
    <t>ZAPATAS EN CONCRETO F'C 28 MPA 4000Psi CDRC</t>
  </si>
  <si>
    <t>18674</t>
  </si>
  <si>
    <t>Zarpa para muro de piscina f´c=35 Mpa+Formale CDRC</t>
  </si>
  <si>
    <t>15504</t>
  </si>
  <si>
    <t>ZIG ZAG PARA GIMNASIO CANINO (SUM+INSTAL)</t>
  </si>
  <si>
    <t>10070</t>
  </si>
  <si>
    <t>Zinfantil asfalto e=0.05R-idrd 4.3-A blando geotex</t>
  </si>
  <si>
    <t>10212</t>
  </si>
  <si>
    <t>Zinfantil asfalto e=0.05R-idrd 4.3-B medio geoPAVC</t>
  </si>
  <si>
    <t>10211</t>
  </si>
  <si>
    <t>Zinfantil asfalto e=0.05R-idrd 4.3-C duros geoPAVC</t>
  </si>
  <si>
    <t>10381</t>
  </si>
  <si>
    <t>Zinfantil asfalto e=0.05R-idrd 5.4-A blando LAFAYE</t>
  </si>
  <si>
    <t>10829</t>
  </si>
  <si>
    <t>Zinfantil asfalto e=0.05R-idrd 5.4-B MedioLAFAYE</t>
  </si>
  <si>
    <t>11178</t>
  </si>
  <si>
    <t>Zinfantil asfalto e=0.08R-idrd  GEOT2400-TINGUA**</t>
  </si>
  <si>
    <t>10323</t>
  </si>
  <si>
    <t>Zinfantil gravilla e=0.15 geotex no tejido **</t>
  </si>
  <si>
    <t>00368</t>
  </si>
  <si>
    <t>ZOCALO Bald. GR. 5N MELATO</t>
  </si>
  <si>
    <t>00369</t>
  </si>
  <si>
    <t>ZOCALO BALDOSIN GR.5-BHFV ALFA</t>
  </si>
  <si>
    <t>00943</t>
  </si>
  <si>
    <t>ZOCALO MARMOL 7x33 BCO DELTA</t>
  </si>
  <si>
    <t>00371</t>
  </si>
  <si>
    <t>ZOCALO MARMOL CAFE PINTA</t>
  </si>
  <si>
    <t>00372</t>
  </si>
  <si>
    <t>ZOCALO PARA TABLETA H=10 ALFA</t>
  </si>
  <si>
    <t>00373</t>
  </si>
  <si>
    <t>ZOCALO PARA TABLETA H=7.5 ALFA</t>
  </si>
  <si>
    <t>13285</t>
  </si>
  <si>
    <t>ZOCALO TABLON DE GRES**</t>
  </si>
  <si>
    <t>13217</t>
  </si>
  <si>
    <t>ZOCALOTABLETA GRANITO PERLADO</t>
  </si>
  <si>
    <t>00561</t>
  </si>
  <si>
    <t>ZUMBADOR TIMBRE 110V CN</t>
  </si>
  <si>
    <t>00562</t>
  </si>
  <si>
    <t>ZUMBADOR TIMBRE 110V PVC</t>
  </si>
  <si>
    <t>VALOR TOTAL (A + B )</t>
  </si>
  <si>
    <t>PREDIOS, LABORES Y OPERACIONES - VIGENCIA (corrspondientes a 200 SMMLV)</t>
  </si>
  <si>
    <r>
      <t xml:space="preserve"> COSTOS TOTALES FIJOS PARA MANEJO AMBIENTAL - SST - GESTIÓN SOCIAL - MANEJO DE TRAFICO CON A.I.U </t>
    </r>
    <r>
      <rPr>
        <b/>
        <sz val="11"/>
        <rFont val="Arial"/>
        <family val="2"/>
      </rPr>
      <t>(B)</t>
    </r>
  </si>
  <si>
    <t>OFERTA ECONOMICA</t>
  </si>
  <si>
    <t>TOTAL A.I.U.</t>
  </si>
  <si>
    <r>
      <t xml:space="preserve">  COSTOS TOTALES FIJOS PARA MANEJO AMBIENTAL - SST - GESTIÓN SOCIAL - MANEJO DE TRAFICO CON A.I.U</t>
    </r>
    <r>
      <rPr>
        <b/>
        <sz val="11"/>
        <rFont val="Arial"/>
        <family val="2"/>
      </rPr>
      <t>(B)</t>
    </r>
  </si>
  <si>
    <t>R/L IMAGEN Y MARCA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</si>
</sst>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??_ ;_ @_ "/>
    <numFmt numFmtId="166" formatCode="_(&quot;$&quot;\ * #,##0.00_);_(&quot;$&quot;\ * \(#,##0.00\);_(&quot;$&quot;\ * &quot;-&quot;??_);_(@_)"/>
    <numFmt numFmtId="167" formatCode="#,##0.0"/>
    <numFmt numFmtId="168" formatCode="0.0000%"/>
    <numFmt numFmtId="169" formatCode="[$$-240A]#,##0.00;[Red]\([$$-240A]#,##0.00\)"/>
    <numFmt numFmtId="170" formatCode="[$$-240A]#,##0;[Red]\([$$-240A]#,##0\)"/>
    <numFmt numFmtId="171" formatCode="[$$-240A]\ #,##0.00_);[Red]\([$$-240A]\ #,##0.00\)"/>
    <numFmt numFmtId="172" formatCode="[$$-240A]\ #,##0.00;[Red][$$-240A]\ #,##0.00"/>
    <numFmt numFmtId="173" formatCode="0.0"/>
    <numFmt numFmtId="174" formatCode="#,##0.00;[Red]#,##0.00"/>
    <numFmt numFmtId="175" formatCode="[$$-240A]\ #,##0.00"/>
    <numFmt numFmtId="176" formatCode="_-* #,##0.00\ _P_t_a_-;\-* #,##0.00\ _P_t_a_-;_-* &quot;-&quot;??\ _P_t_a_-;_-@_-"/>
    <numFmt numFmtId="177" formatCode="_-&quot;$&quot;* #,##0.00_-;\-&quot;$&quot;* #,##0.00_-;_-&quot;$&quot;* &quot;-&quot;??_-;_-@_-"/>
    <numFmt numFmtId="178" formatCode="_-&quot;$&quot;* #,##0_-;\-&quot;$&quot;* #,##0_-;_-&quot;$&quot;* &quot;-&quot;_-;_-@_-"/>
    <numFmt numFmtId="179" formatCode="_-[$$-240A]\ * #,##0.00_ ;_-[$$-240A]\ * \-#,##0.00\ ;_-[$$-240A]\ * &quot;-&quot;??_ ;_-@_ "/>
    <numFmt numFmtId="180" formatCode="_-* #,##0.00\ &quot;Pts&quot;_-;\-* #,##0.00\ &quot;Pts&quot;_-;_-* &quot;-&quot;??\ &quot;Pts&quot;_-;_-@_-"/>
    <numFmt numFmtId="181" formatCode="_([$$-240A]\ * #,##0.00_);_([$$-240A]\ * \(#,##0.00\);_([$$-240A]\ * &quot;-&quot;??_);_(@_)"/>
    <numFmt numFmtId="182" formatCode="_-[$$-240A]* #,##0.00_-;\-[$$-240A]* #,##0.00_-;_-[$$-240A]* &quot;-&quot;??_-;_-@_-"/>
    <numFmt numFmtId="183" formatCode="0#.00\ \L\t"/>
    <numFmt numFmtId="184" formatCode="_(&quot;$&quot;\ * #,##0.0_);_(&quot;$&quot;\ * \(#,##0.0\);_(&quot;$&quot;\ * &quot;-&quot;??_);_(@_)"/>
    <numFmt numFmtId="185" formatCode="&quot;$&quot;\ #,##0.0_);\(&quot;$&quot;\ #,##0.0\)"/>
    <numFmt numFmtId="186" formatCode="&quot;$&quot;#,##0.00"/>
    <numFmt numFmtId="187" formatCode="&quot;$&quot;\ #,##0.00_);\(&quot;$&quot;\ #,##0.00\)"/>
    <numFmt numFmtId="188" formatCode="_(&quot;$&quot;* #,##0_);_(&quot;$&quot;* \(#,##0\);_(&quot;$&quot;* &quot;-&quot;_);_(@_)"/>
    <numFmt numFmtId="189" formatCode="_-&quot;$&quot;\ * #,##0_-;\-&quot;$&quot;\ * #,##0_-;_-&quot;$&quot;\ * &quot;-&quot;??_-;_-@_-"/>
    <numFmt numFmtId="190" formatCode="_-[$$-240A]\ * #,##0.00_-;\-[$$-240A]\ * #,##0.00_-;_-[$$-240A]\ * &quot;-&quot;??_-;_-@_-"/>
    <numFmt numFmtId="192" formatCode="0.000%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0"/>
      <color indexed="8"/>
      <name val="MS Sans Serif"/>
      <family val="2"/>
    </font>
    <font>
      <b/>
      <sz val="10"/>
      <color theme="1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9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color theme="1"/>
      <name val="Arial"/>
      <family val="2"/>
    </font>
    <font>
      <b/>
      <sz val="6"/>
      <name val="Arial"/>
      <family val="2"/>
    </font>
    <font>
      <sz val="9"/>
      <color theme="1"/>
      <name val="Calibri"/>
      <family val="2"/>
      <scheme val="minor"/>
    </font>
    <font>
      <sz val="8"/>
      <color rgb="FFFF0000"/>
      <name val="Arial"/>
      <family val="2"/>
      <charset val="1"/>
    </font>
    <font>
      <b/>
      <sz val="5"/>
      <name val="Arial"/>
      <family val="2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12"/>
      <name val="Arial Narrow"/>
      <family val="2"/>
    </font>
    <font>
      <sz val="9"/>
      <name val="Arial Narrow"/>
      <family val="2"/>
    </font>
    <font>
      <b/>
      <u/>
      <sz val="11"/>
      <name val="Arial"/>
      <family val="2"/>
    </font>
    <font>
      <sz val="8"/>
      <name val="Calibri"/>
      <family val="2"/>
      <scheme val="minor"/>
    </font>
    <font>
      <sz val="10"/>
      <name val="Arial Narrow"/>
      <family val="2"/>
    </font>
    <font>
      <sz val="11"/>
      <color rgb="FF000000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6"/>
      <color theme="1"/>
      <name val="Calibri"/>
      <family val="2"/>
      <scheme val="minor"/>
    </font>
    <font>
      <b/>
      <sz val="12"/>
      <name val="Arial"/>
      <family val="2"/>
      <charset val="1"/>
    </font>
    <font>
      <b/>
      <sz val="11"/>
      <name val="Arial"/>
      <family val="2"/>
      <charset val="1"/>
    </font>
    <font>
      <b/>
      <sz val="11"/>
      <color theme="0"/>
      <name val="Arial"/>
      <family val="2"/>
    </font>
    <font>
      <sz val="10"/>
      <color theme="0"/>
      <name val="Calibri"/>
      <family val="2"/>
    </font>
    <font>
      <sz val="11"/>
      <color theme="1"/>
      <name val="Calibri"/>
      <charset val="134"/>
      <scheme val="minor"/>
    </font>
    <font>
      <b/>
      <sz val="8"/>
      <color rgb="FF000000"/>
      <name val="Arial"/>
    </font>
    <font>
      <b/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rgb="FF00B0F0"/>
      </patternFill>
    </fill>
    <fill>
      <patternFill patternType="solid">
        <fgColor theme="0" tint="-4.9989318521683403E-2"/>
        <bgColor indexed="64"/>
      </patternFill>
    </fill>
  </fills>
  <borders count="1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6" fillId="0" borderId="0"/>
    <xf numFmtId="0" fontId="1" fillId="0" borderId="0"/>
    <xf numFmtId="0" fontId="10" fillId="0" borderId="0"/>
    <xf numFmtId="44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180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9" fontId="3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ill="0" applyBorder="0" applyAlignment="0" applyProtection="0"/>
    <xf numFmtId="0" fontId="42" fillId="0" borderId="0"/>
    <xf numFmtId="188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44" fontId="42" fillId="0" borderId="0" applyFont="0" applyFill="0" applyBorder="0" applyAlignment="0" applyProtection="0"/>
  </cellStyleXfs>
  <cellXfs count="60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3" fontId="2" fillId="0" borderId="0" xfId="1" applyFont="1" applyAlignment="1">
      <alignment horizontal="center" vertical="center" wrapText="1"/>
    </xf>
    <xf numFmtId="44" fontId="2" fillId="0" borderId="0" xfId="3" applyFont="1" applyAlignment="1">
      <alignment vertical="center" wrapText="1"/>
    </xf>
    <xf numFmtId="165" fontId="2" fillId="0" borderId="0" xfId="4" applyNumberFormat="1" applyFont="1" applyAlignment="1">
      <alignment vertical="center" wrapText="1"/>
    </xf>
    <xf numFmtId="166" fontId="2" fillId="0" borderId="0" xfId="5" applyFont="1" applyAlignment="1">
      <alignment vertical="center" wrapText="1"/>
    </xf>
    <xf numFmtId="1" fontId="2" fillId="0" borderId="5" xfId="4" applyNumberFormat="1" applyFont="1" applyFill="1" applyBorder="1" applyAlignment="1" applyProtection="1">
      <alignment horizontal="center" vertical="center" wrapText="1"/>
    </xf>
    <xf numFmtId="43" fontId="2" fillId="0" borderId="5" xfId="1" applyFont="1" applyFill="1" applyBorder="1" applyAlignment="1" applyProtection="1">
      <alignment horizontal="center" vertical="center" wrapText="1"/>
    </xf>
    <xf numFmtId="44" fontId="2" fillId="0" borderId="5" xfId="3" applyFont="1" applyFill="1" applyBorder="1" applyAlignment="1" applyProtection="1">
      <alignment horizontal="center" vertical="center" wrapText="1"/>
    </xf>
    <xf numFmtId="166" fontId="2" fillId="0" borderId="6" xfId="5" applyFont="1" applyFill="1" applyBorder="1" applyAlignment="1" applyProtection="1">
      <alignment horizontal="righ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0" xfId="16" applyFont="1" applyAlignment="1">
      <alignment vertical="center"/>
    </xf>
    <xf numFmtId="0" fontId="19" fillId="0" borderId="0" xfId="16" applyFont="1" applyAlignment="1">
      <alignment vertical="center"/>
    </xf>
    <xf numFmtId="0" fontId="13" fillId="0" borderId="0" xfId="16" applyFont="1" applyAlignment="1">
      <alignment vertical="center" wrapText="1"/>
    </xf>
    <xf numFmtId="0" fontId="13" fillId="0" borderId="0" xfId="16" applyFont="1" applyAlignment="1">
      <alignment horizontal="center" vertical="center" wrapText="1"/>
    </xf>
    <xf numFmtId="0" fontId="19" fillId="0" borderId="0" xfId="16" applyFont="1" applyAlignment="1">
      <alignment horizontal="center" vertical="center"/>
    </xf>
    <xf numFmtId="0" fontId="22" fillId="0" borderId="0" xfId="0" applyFont="1"/>
    <xf numFmtId="10" fontId="22" fillId="0" borderId="0" xfId="0" applyNumberFormat="1" applyFont="1"/>
    <xf numFmtId="0" fontId="3" fillId="0" borderId="4" xfId="0" applyFont="1" applyBorder="1" applyAlignment="1">
      <alignment horizontal="center" vertical="center" wrapText="1"/>
    </xf>
    <xf numFmtId="0" fontId="2" fillId="0" borderId="5" xfId="4" applyNumberFormat="1" applyFont="1" applyFill="1" applyBorder="1" applyAlignment="1" applyProtection="1">
      <alignment horizontal="center" vertical="center" wrapText="1"/>
    </xf>
    <xf numFmtId="1" fontId="5" fillId="2" borderId="5" xfId="2" applyNumberFormat="1" applyFont="1" applyFill="1" applyBorder="1" applyAlignment="1">
      <alignment horizontal="center" vertical="center" wrapText="1"/>
    </xf>
    <xf numFmtId="166" fontId="2" fillId="0" borderId="6" xfId="5" applyFont="1" applyFill="1" applyBorder="1" applyAlignment="1" applyProtection="1">
      <alignment horizontal="center" vertical="center" wrapText="1"/>
    </xf>
    <xf numFmtId="166" fontId="7" fillId="10" borderId="6" xfId="5" applyFont="1" applyFill="1" applyBorder="1" applyAlignment="1">
      <alignment vertical="center" wrapText="1"/>
    </xf>
    <xf numFmtId="0" fontId="8" fillId="0" borderId="18" xfId="32" applyFont="1" applyBorder="1" applyAlignment="1">
      <alignment horizontal="left" vertical="center"/>
    </xf>
    <xf numFmtId="9" fontId="9" fillId="0" borderId="19" xfId="33" applyNumberFormat="1" applyFont="1" applyBorder="1" applyAlignment="1">
      <alignment horizontal="center" vertical="center"/>
    </xf>
    <xf numFmtId="181" fontId="8" fillId="0" borderId="19" xfId="33" applyNumberFormat="1" applyFont="1" applyBorder="1" applyAlignment="1">
      <alignment vertical="center"/>
    </xf>
    <xf numFmtId="179" fontId="8" fillId="4" borderId="5" xfId="34" applyNumberFormat="1" applyFont="1" applyFill="1" applyBorder="1" applyAlignment="1">
      <alignment horizontal="center" vertical="center"/>
    </xf>
    <xf numFmtId="179" fontId="8" fillId="4" borderId="6" xfId="34" applyNumberFormat="1" applyFont="1" applyFill="1" applyBorder="1" applyAlignment="1">
      <alignment horizontal="center" vertical="center"/>
    </xf>
    <xf numFmtId="0" fontId="9" fillId="2" borderId="21" xfId="13" applyFont="1" applyFill="1" applyBorder="1" applyAlignment="1">
      <alignment vertical="center" wrapText="1"/>
    </xf>
    <xf numFmtId="0" fontId="2" fillId="0" borderId="59" xfId="0" applyFont="1" applyBorder="1" applyAlignment="1">
      <alignment vertical="center" wrapText="1"/>
    </xf>
    <xf numFmtId="0" fontId="9" fillId="0" borderId="19" xfId="32" applyFont="1" applyBorder="1" applyAlignment="1">
      <alignment vertical="center"/>
    </xf>
    <xf numFmtId="182" fontId="8" fillId="9" borderId="43" xfId="25" applyNumberFormat="1" applyFont="1" applyFill="1" applyBorder="1" applyAlignment="1">
      <alignment vertical="center"/>
    </xf>
    <xf numFmtId="0" fontId="8" fillId="8" borderId="62" xfId="36" applyFont="1" applyFill="1" applyBorder="1" applyAlignment="1">
      <alignment horizontal="center" vertical="center"/>
    </xf>
    <xf numFmtId="0" fontId="9" fillId="0" borderId="64" xfId="36" applyFont="1" applyBorder="1" applyAlignment="1">
      <alignment horizontal="center" vertical="center"/>
    </xf>
    <xf numFmtId="0" fontId="8" fillId="8" borderId="66" xfId="36" applyFont="1" applyFill="1" applyBorder="1" applyAlignment="1">
      <alignment horizontal="center" vertical="center"/>
    </xf>
    <xf numFmtId="9" fontId="8" fillId="8" borderId="68" xfId="37" applyFont="1" applyFill="1" applyBorder="1" applyAlignment="1">
      <alignment horizontal="center" vertical="center"/>
    </xf>
    <xf numFmtId="0" fontId="8" fillId="8" borderId="67" xfId="36" applyFont="1" applyFill="1" applyBorder="1" applyAlignment="1">
      <alignment horizontal="center" vertical="center"/>
    </xf>
    <xf numFmtId="9" fontId="8" fillId="8" borderId="69" xfId="37" applyFont="1" applyFill="1" applyBorder="1" applyAlignment="1">
      <alignment horizontal="center" vertical="center"/>
    </xf>
    <xf numFmtId="10" fontId="9" fillId="2" borderId="70" xfId="37" applyNumberFormat="1" applyFont="1" applyFill="1" applyBorder="1" applyAlignment="1">
      <alignment horizontal="center" vertical="center"/>
    </xf>
    <xf numFmtId="10" fontId="9" fillId="0" borderId="70" xfId="37" applyNumberFormat="1" applyFont="1" applyFill="1" applyBorder="1" applyAlignment="1">
      <alignment horizontal="center" vertical="center"/>
    </xf>
    <xf numFmtId="0" fontId="9" fillId="0" borderId="71" xfId="36" applyFont="1" applyBorder="1" applyAlignment="1">
      <alignment horizontal="center" vertical="center"/>
    </xf>
    <xf numFmtId="0" fontId="34" fillId="0" borderId="43" xfId="0" applyFont="1" applyBorder="1" applyAlignment="1">
      <alignment horizontal="center" vertical="center"/>
    </xf>
    <xf numFmtId="0" fontId="34" fillId="0" borderId="44" xfId="0" applyFont="1" applyBorder="1" applyAlignment="1">
      <alignment vertical="center"/>
    </xf>
    <xf numFmtId="0" fontId="34" fillId="0" borderId="45" xfId="0" applyFont="1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45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8" fillId="8" borderId="63" xfId="36" applyFont="1" applyFill="1" applyBorder="1" applyAlignment="1">
      <alignment horizontal="center" vertical="center"/>
    </xf>
    <xf numFmtId="0" fontId="9" fillId="0" borderId="65" xfId="36" applyFont="1" applyBorder="1" applyAlignment="1">
      <alignment horizontal="center" vertical="center"/>
    </xf>
    <xf numFmtId="0" fontId="9" fillId="0" borderId="65" xfId="36" applyFont="1" applyBorder="1" applyAlignment="1">
      <alignment horizontal="center" vertical="center" wrapText="1"/>
    </xf>
    <xf numFmtId="0" fontId="9" fillId="0" borderId="72" xfId="36" applyFont="1" applyBorder="1" applyAlignment="1">
      <alignment horizontal="center" vertical="center"/>
    </xf>
    <xf numFmtId="0" fontId="9" fillId="0" borderId="72" xfId="36" applyFont="1" applyBorder="1" applyAlignment="1">
      <alignment horizontal="center" vertical="center" wrapText="1"/>
    </xf>
    <xf numFmtId="10" fontId="9" fillId="0" borderId="73" xfId="37" applyNumberFormat="1" applyFont="1" applyFill="1" applyBorder="1" applyAlignment="1">
      <alignment horizontal="center" vertical="center"/>
    </xf>
    <xf numFmtId="0" fontId="8" fillId="8" borderId="47" xfId="36" applyFont="1" applyFill="1" applyBorder="1" applyAlignment="1">
      <alignment horizontal="center" vertical="center"/>
    </xf>
    <xf numFmtId="0" fontId="8" fillId="8" borderId="48" xfId="36" applyFont="1" applyFill="1" applyBorder="1" applyAlignment="1">
      <alignment horizontal="center" vertical="center"/>
    </xf>
    <xf numFmtId="9" fontId="8" fillId="8" borderId="49" xfId="37" applyFont="1" applyFill="1" applyBorder="1" applyAlignment="1">
      <alignment horizontal="center" vertical="center"/>
    </xf>
    <xf numFmtId="0" fontId="0" fillId="0" borderId="44" xfId="0" applyBorder="1"/>
    <xf numFmtId="0" fontId="33" fillId="0" borderId="45" xfId="38" applyBorder="1" applyAlignment="1">
      <alignment vertical="center"/>
    </xf>
    <xf numFmtId="0" fontId="33" fillId="0" borderId="74" xfId="38" applyBorder="1" applyAlignment="1">
      <alignment vertical="center"/>
    </xf>
    <xf numFmtId="10" fontId="16" fillId="5" borderId="17" xfId="22" applyNumberFormat="1" applyFont="1" applyFill="1" applyBorder="1" applyAlignment="1" applyProtection="1">
      <alignment horizontal="right" vertical="center"/>
    </xf>
    <xf numFmtId="44" fontId="16" fillId="5" borderId="3" xfId="3" applyFont="1" applyFill="1" applyBorder="1" applyAlignment="1">
      <alignment vertical="center" wrapText="1"/>
    </xf>
    <xf numFmtId="0" fontId="16" fillId="2" borderId="13" xfId="16" applyFont="1" applyFill="1" applyBorder="1" applyAlignment="1">
      <alignment horizontal="center" vertical="center" wrapText="1"/>
    </xf>
    <xf numFmtId="0" fontId="16" fillId="2" borderId="21" xfId="16" applyFont="1" applyFill="1" applyBorder="1" applyAlignment="1">
      <alignment vertical="center"/>
    </xf>
    <xf numFmtId="0" fontId="27" fillId="2" borderId="29" xfId="13" applyFont="1" applyFill="1" applyBorder="1"/>
    <xf numFmtId="0" fontId="27" fillId="2" borderId="29" xfId="13" applyFont="1" applyFill="1" applyBorder="1" applyAlignment="1">
      <alignment horizontal="center"/>
    </xf>
    <xf numFmtId="0" fontId="27" fillId="2" borderId="58" xfId="13" applyFont="1" applyFill="1" applyBorder="1"/>
    <xf numFmtId="0" fontId="2" fillId="2" borderId="59" xfId="0" applyFont="1" applyFill="1" applyBorder="1" applyAlignment="1">
      <alignment vertical="center" wrapText="1"/>
    </xf>
    <xf numFmtId="0" fontId="19" fillId="2" borderId="53" xfId="0" applyFont="1" applyFill="1" applyBorder="1" applyAlignment="1">
      <alignment horizontal="left" vertical="center"/>
    </xf>
    <xf numFmtId="0" fontId="13" fillId="2" borderId="53" xfId="0" applyFont="1" applyFill="1" applyBorder="1" applyAlignment="1">
      <alignment horizontal="left" vertical="center"/>
    </xf>
    <xf numFmtId="44" fontId="2" fillId="2" borderId="59" xfId="0" applyNumberFormat="1" applyFont="1" applyFill="1" applyBorder="1" applyAlignment="1">
      <alignment vertical="center" wrapText="1"/>
    </xf>
    <xf numFmtId="0" fontId="2" fillId="2" borderId="61" xfId="0" applyFont="1" applyFill="1" applyBorder="1" applyAlignment="1">
      <alignment vertical="center" wrapText="1"/>
    </xf>
    <xf numFmtId="0" fontId="27" fillId="2" borderId="52" xfId="13" applyFont="1" applyFill="1" applyBorder="1"/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43" fontId="2" fillId="2" borderId="0" xfId="1" applyFont="1" applyFill="1" applyBorder="1" applyAlignment="1">
      <alignment horizontal="center" vertical="center" wrapText="1"/>
    </xf>
    <xf numFmtId="44" fontId="2" fillId="2" borderId="0" xfId="3" applyFont="1" applyFill="1" applyBorder="1" applyAlignment="1">
      <alignment vertical="center" wrapText="1"/>
    </xf>
    <xf numFmtId="165" fontId="2" fillId="2" borderId="0" xfId="4" applyNumberFormat="1" applyFont="1" applyFill="1" applyBorder="1" applyAlignment="1">
      <alignment vertical="center" wrapText="1"/>
    </xf>
    <xf numFmtId="166" fontId="2" fillId="2" borderId="0" xfId="5" applyFont="1" applyFill="1" applyBorder="1" applyAlignment="1">
      <alignment vertical="center" wrapText="1"/>
    </xf>
    <xf numFmtId="0" fontId="27" fillId="2" borderId="60" xfId="13" applyFont="1" applyFill="1" applyBorder="1"/>
    <xf numFmtId="0" fontId="3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43" fontId="2" fillId="2" borderId="28" xfId="1" applyFont="1" applyFill="1" applyBorder="1" applyAlignment="1">
      <alignment horizontal="center" vertical="center" wrapText="1"/>
    </xf>
    <xf numFmtId="44" fontId="2" fillId="2" borderId="28" xfId="3" applyFont="1" applyFill="1" applyBorder="1" applyAlignment="1">
      <alignment vertical="center" wrapText="1"/>
    </xf>
    <xf numFmtId="165" fontId="2" fillId="2" borderId="28" xfId="4" applyNumberFormat="1" applyFont="1" applyFill="1" applyBorder="1" applyAlignment="1">
      <alignment vertical="center" wrapText="1"/>
    </xf>
    <xf numFmtId="166" fontId="2" fillId="2" borderId="28" xfId="5" applyFont="1" applyFill="1" applyBorder="1" applyAlignment="1">
      <alignment vertical="center" wrapText="1"/>
    </xf>
    <xf numFmtId="0" fontId="27" fillId="2" borderId="51" xfId="13" applyFont="1" applyFill="1" applyBorder="1"/>
    <xf numFmtId="0" fontId="0" fillId="2" borderId="0" xfId="0" applyFill="1" applyAlignment="1">
      <alignment vertical="center"/>
    </xf>
    <xf numFmtId="0" fontId="13" fillId="2" borderId="0" xfId="16" applyFont="1" applyFill="1" applyAlignment="1">
      <alignment vertical="center"/>
    </xf>
    <xf numFmtId="0" fontId="19" fillId="2" borderId="0" xfId="16" applyFont="1" applyFill="1" applyAlignment="1">
      <alignment vertical="center"/>
    </xf>
    <xf numFmtId="0" fontId="13" fillId="2" borderId="0" xfId="16" applyFont="1" applyFill="1" applyAlignment="1">
      <alignment vertical="center" wrapText="1"/>
    </xf>
    <xf numFmtId="0" fontId="13" fillId="2" borderId="0" xfId="16" applyFont="1" applyFill="1" applyAlignment="1">
      <alignment horizontal="center" vertical="center" wrapText="1"/>
    </xf>
    <xf numFmtId="0" fontId="19" fillId="2" borderId="0" xfId="16" applyFont="1" applyFill="1" applyAlignment="1">
      <alignment horizontal="center" vertical="center"/>
    </xf>
    <xf numFmtId="172" fontId="13" fillId="2" borderId="0" xfId="16" applyNumberFormat="1" applyFont="1" applyFill="1" applyAlignment="1">
      <alignment vertical="center"/>
    </xf>
    <xf numFmtId="10" fontId="13" fillId="2" borderId="0" xfId="16" applyNumberFormat="1" applyFont="1" applyFill="1" applyAlignment="1">
      <alignment vertical="center"/>
    </xf>
    <xf numFmtId="0" fontId="0" fillId="0" borderId="0" xfId="0" applyAlignment="1">
      <alignment wrapText="1"/>
    </xf>
    <xf numFmtId="0" fontId="19" fillId="0" borderId="5" xfId="23" applyFont="1" applyBorder="1" applyAlignment="1">
      <alignment horizontal="left" vertical="center"/>
    </xf>
    <xf numFmtId="0" fontId="19" fillId="0" borderId="5" xfId="23" applyFont="1" applyBorder="1" applyAlignment="1">
      <alignment vertical="center"/>
    </xf>
    <xf numFmtId="0" fontId="16" fillId="0" borderId="5" xfId="23" applyFont="1" applyBorder="1" applyAlignment="1">
      <alignment horizontal="center" vertical="center"/>
    </xf>
    <xf numFmtId="0" fontId="19" fillId="0" borderId="5" xfId="23" applyFont="1" applyBorder="1" applyAlignment="1">
      <alignment horizontal="center" vertical="center"/>
    </xf>
    <xf numFmtId="9" fontId="13" fillId="0" borderId="0" xfId="44" applyFont="1" applyFill="1" applyBorder="1" applyAlignment="1" applyProtection="1">
      <alignment vertical="center"/>
    </xf>
    <xf numFmtId="0" fontId="19" fillId="0" borderId="33" xfId="23" applyFont="1" applyBorder="1" applyAlignment="1">
      <alignment horizontal="left" vertical="center"/>
    </xf>
    <xf numFmtId="0" fontId="13" fillId="0" borderId="11" xfId="23" applyFont="1" applyBorder="1" applyAlignment="1">
      <alignment horizontal="left" vertical="center"/>
    </xf>
    <xf numFmtId="9" fontId="13" fillId="0" borderId="11" xfId="44" applyFont="1" applyFill="1" applyBorder="1" applyAlignment="1" applyProtection="1">
      <alignment vertical="center"/>
    </xf>
    <xf numFmtId="0" fontId="13" fillId="0" borderId="11" xfId="23" applyFont="1" applyBorder="1" applyAlignment="1">
      <alignment horizontal="right" vertical="center"/>
    </xf>
    <xf numFmtId="0" fontId="13" fillId="0" borderId="32" xfId="23" applyFont="1" applyBorder="1" applyAlignment="1">
      <alignment horizontal="right" vertical="center"/>
    </xf>
    <xf numFmtId="10" fontId="25" fillId="0" borderId="5" xfId="23" applyNumberFormat="1" applyFont="1" applyBorder="1" applyAlignment="1">
      <alignment horizontal="center" vertical="center"/>
    </xf>
    <xf numFmtId="10" fontId="0" fillId="0" borderId="0" xfId="35" applyNumberFormat="1" applyFont="1"/>
    <xf numFmtId="0" fontId="35" fillId="8" borderId="78" xfId="39" applyFont="1" applyFill="1" applyBorder="1" applyAlignment="1">
      <alignment horizontal="center" vertical="center" wrapText="1"/>
    </xf>
    <xf numFmtId="0" fontId="35" fillId="8" borderId="79" xfId="39" applyFont="1" applyFill="1" applyBorder="1" applyAlignment="1">
      <alignment horizontal="center" vertical="center" wrapText="1"/>
    </xf>
    <xf numFmtId="167" fontId="35" fillId="8" borderId="79" xfId="39" applyNumberFormat="1" applyFont="1" applyFill="1" applyBorder="1" applyAlignment="1">
      <alignment horizontal="center" vertical="center" wrapText="1"/>
    </xf>
    <xf numFmtId="184" fontId="35" fillId="8" borderId="79" xfId="3" applyNumberFormat="1" applyFont="1" applyFill="1" applyBorder="1" applyAlignment="1">
      <alignment horizontal="center" vertical="center" wrapText="1"/>
    </xf>
    <xf numFmtId="185" fontId="35" fillId="8" borderId="80" xfId="39" applyNumberFormat="1" applyFont="1" applyFill="1" applyBorder="1" applyAlignment="1">
      <alignment horizontal="center" vertical="center" wrapText="1"/>
    </xf>
    <xf numFmtId="0" fontId="27" fillId="0" borderId="81" xfId="39" applyFont="1" applyBorder="1" applyAlignment="1">
      <alignment horizontal="center" vertical="center"/>
    </xf>
    <xf numFmtId="0" fontId="35" fillId="0" borderId="23" xfId="25" applyFont="1" applyBorder="1" applyAlignment="1">
      <alignment horizontal="left" vertical="center" wrapText="1"/>
    </xf>
    <xf numFmtId="0" fontId="27" fillId="0" borderId="23" xfId="25" applyFont="1" applyBorder="1" applyAlignment="1">
      <alignment horizontal="center" vertical="center" wrapText="1"/>
    </xf>
    <xf numFmtId="186" fontId="27" fillId="0" borderId="23" xfId="3" applyNumberFormat="1" applyFont="1" applyBorder="1" applyAlignment="1">
      <alignment horizontal="right" vertical="center" wrapText="1"/>
    </xf>
    <xf numFmtId="186" fontId="27" fillId="0" borderId="82" xfId="33" applyNumberFormat="1" applyFont="1" applyBorder="1" applyAlignment="1">
      <alignment vertical="center" wrapText="1"/>
    </xf>
    <xf numFmtId="0" fontId="27" fillId="0" borderId="23" xfId="25" applyFont="1" applyBorder="1" applyAlignment="1">
      <alignment horizontal="left" vertical="center" wrapText="1"/>
    </xf>
    <xf numFmtId="4" fontId="27" fillId="0" borderId="23" xfId="40" applyNumberFormat="1" applyFont="1" applyBorder="1" applyAlignment="1">
      <alignment vertical="center" wrapText="1"/>
    </xf>
    <xf numFmtId="44" fontId="27" fillId="0" borderId="23" xfId="3" applyFont="1" applyBorder="1" applyAlignment="1">
      <alignment horizontal="right" vertical="center" wrapText="1"/>
    </xf>
    <xf numFmtId="44" fontId="27" fillId="0" borderId="82" xfId="3" applyFont="1" applyBorder="1" applyAlignment="1">
      <alignment vertical="center" wrapText="1"/>
    </xf>
    <xf numFmtId="0" fontId="27" fillId="0" borderId="83" xfId="39" applyFont="1" applyBorder="1" applyAlignment="1">
      <alignment horizontal="center" vertical="center"/>
    </xf>
    <xf numFmtId="0" fontId="27" fillId="0" borderId="84" xfId="25" applyFont="1" applyBorder="1" applyAlignment="1">
      <alignment horizontal="left" vertical="center" wrapText="1"/>
    </xf>
    <xf numFmtId="0" fontId="27" fillId="0" borderId="84" xfId="25" applyFont="1" applyBorder="1" applyAlignment="1">
      <alignment horizontal="center" vertical="center" wrapText="1"/>
    </xf>
    <xf numFmtId="4" fontId="27" fillId="0" borderId="84" xfId="40" applyNumberFormat="1" applyFont="1" applyBorder="1" applyAlignment="1">
      <alignment vertical="center" wrapText="1"/>
    </xf>
    <xf numFmtId="44" fontId="27" fillId="0" borderId="84" xfId="3" applyFont="1" applyBorder="1" applyAlignment="1">
      <alignment horizontal="right" vertical="center" wrapText="1"/>
    </xf>
    <xf numFmtId="44" fontId="27" fillId="0" borderId="85" xfId="3" applyFont="1" applyBorder="1" applyAlignment="1">
      <alignment vertical="center" wrapText="1"/>
    </xf>
    <xf numFmtId="44" fontId="35" fillId="0" borderId="82" xfId="3" applyFont="1" applyBorder="1" applyAlignment="1">
      <alignment vertical="center" wrapText="1"/>
    </xf>
    <xf numFmtId="44" fontId="35" fillId="0" borderId="80" xfId="3" applyFont="1" applyBorder="1" applyAlignment="1">
      <alignment vertical="center" wrapText="1"/>
    </xf>
    <xf numFmtId="4" fontId="27" fillId="0" borderId="23" xfId="25" applyNumberFormat="1" applyFont="1" applyBorder="1" applyAlignment="1">
      <alignment horizontal="right" vertical="center" wrapText="1"/>
    </xf>
    <xf numFmtId="4" fontId="27" fillId="0" borderId="23" xfId="40" applyNumberFormat="1" applyFont="1" applyBorder="1" applyAlignment="1">
      <alignment horizontal="right" vertical="center" wrapText="1"/>
    </xf>
    <xf numFmtId="0" fontId="0" fillId="2" borderId="0" xfId="0" applyFill="1"/>
    <xf numFmtId="0" fontId="0" fillId="2" borderId="51" xfId="0" applyFill="1" applyBorder="1"/>
    <xf numFmtId="0" fontId="0" fillId="2" borderId="29" xfId="0" applyFill="1" applyBorder="1"/>
    <xf numFmtId="0" fontId="0" fillId="2" borderId="58" xfId="0" applyFill="1" applyBorder="1"/>
    <xf numFmtId="0" fontId="0" fillId="2" borderId="52" xfId="0" applyFill="1" applyBorder="1"/>
    <xf numFmtId="0" fontId="0" fillId="2" borderId="59" xfId="0" applyFill="1" applyBorder="1"/>
    <xf numFmtId="0" fontId="35" fillId="8" borderId="91" xfId="39" applyFont="1" applyFill="1" applyBorder="1" applyAlignment="1">
      <alignment horizontal="center" vertical="center" wrapText="1"/>
    </xf>
    <xf numFmtId="0" fontId="35" fillId="8" borderId="92" xfId="39" applyFont="1" applyFill="1" applyBorder="1" applyAlignment="1">
      <alignment horizontal="center" vertical="center" wrapText="1"/>
    </xf>
    <xf numFmtId="167" fontId="35" fillId="8" borderId="92" xfId="39" applyNumberFormat="1" applyFont="1" applyFill="1" applyBorder="1" applyAlignment="1">
      <alignment horizontal="center" vertical="center" wrapText="1"/>
    </xf>
    <xf numFmtId="184" fontId="35" fillId="8" borderId="92" xfId="3" applyNumberFormat="1" applyFont="1" applyFill="1" applyBorder="1" applyAlignment="1">
      <alignment horizontal="center" vertical="center" wrapText="1"/>
    </xf>
    <xf numFmtId="185" fontId="35" fillId="8" borderId="93" xfId="39" applyNumberFormat="1" applyFont="1" applyFill="1" applyBorder="1" applyAlignment="1">
      <alignment horizontal="center" vertical="center" wrapText="1"/>
    </xf>
    <xf numFmtId="0" fontId="0" fillId="2" borderId="60" xfId="0" applyFill="1" applyBorder="1"/>
    <xf numFmtId="0" fontId="0" fillId="2" borderId="28" xfId="0" applyFill="1" applyBorder="1"/>
    <xf numFmtId="0" fontId="0" fillId="2" borderId="61" xfId="0" applyFill="1" applyBorder="1"/>
    <xf numFmtId="187" fontId="35" fillId="5" borderId="89" xfId="33" applyNumberFormat="1" applyFont="1" applyFill="1" applyBorder="1" applyAlignment="1">
      <alignment vertical="center" wrapText="1"/>
    </xf>
    <xf numFmtId="0" fontId="11" fillId="2" borderId="0" xfId="16" applyFont="1" applyFill="1" applyAlignment="1">
      <alignment vertical="center" wrapText="1"/>
    </xf>
    <xf numFmtId="0" fontId="12" fillId="2" borderId="25" xfId="16" applyFont="1" applyFill="1" applyBorder="1" applyAlignment="1">
      <alignment vertical="center"/>
    </xf>
    <xf numFmtId="0" fontId="12" fillId="2" borderId="26" xfId="16" applyFont="1" applyFill="1" applyBorder="1" applyAlignment="1">
      <alignment vertical="center"/>
    </xf>
    <xf numFmtId="0" fontId="14" fillId="2" borderId="26" xfId="17" applyFont="1" applyFill="1" applyBorder="1" applyAlignment="1">
      <alignment horizontal="center" vertical="center" wrapText="1"/>
    </xf>
    <xf numFmtId="0" fontId="14" fillId="2" borderId="0" xfId="16" applyFont="1" applyFill="1" applyAlignment="1">
      <alignment horizontal="center" vertical="center"/>
    </xf>
    <xf numFmtId="0" fontId="16" fillId="2" borderId="0" xfId="17" applyFont="1" applyFill="1" applyAlignment="1">
      <alignment vertical="center" wrapText="1"/>
    </xf>
    <xf numFmtId="0" fontId="16" fillId="2" borderId="0" xfId="16" applyFont="1" applyFill="1" applyAlignment="1">
      <alignment vertical="center"/>
    </xf>
    <xf numFmtId="0" fontId="17" fillId="2" borderId="0" xfId="16" applyFont="1" applyFill="1" applyAlignment="1">
      <alignment horizontal="center" vertical="center" wrapText="1"/>
    </xf>
    <xf numFmtId="0" fontId="16" fillId="2" borderId="0" xfId="16" applyFont="1" applyFill="1" applyAlignment="1">
      <alignment horizontal="center" vertical="center" wrapText="1"/>
    </xf>
    <xf numFmtId="0" fontId="13" fillId="2" borderId="51" xfId="16" applyFont="1" applyFill="1" applyBorder="1" applyAlignment="1">
      <alignment vertical="center"/>
    </xf>
    <xf numFmtId="0" fontId="11" fillId="2" borderId="29" xfId="16" applyFont="1" applyFill="1" applyBorder="1" applyAlignment="1">
      <alignment vertical="center" wrapText="1"/>
    </xf>
    <xf numFmtId="0" fontId="13" fillId="2" borderId="58" xfId="16" applyFont="1" applyFill="1" applyBorder="1" applyAlignment="1">
      <alignment vertical="center"/>
    </xf>
    <xf numFmtId="0" fontId="13" fillId="2" borderId="52" xfId="16" applyFont="1" applyFill="1" applyBorder="1" applyAlignment="1">
      <alignment vertical="center"/>
    </xf>
    <xf numFmtId="0" fontId="13" fillId="2" borderId="59" xfId="16" applyFont="1" applyFill="1" applyBorder="1" applyAlignment="1">
      <alignment vertical="center"/>
    </xf>
    <xf numFmtId="0" fontId="17" fillId="2" borderId="0" xfId="16" applyFont="1" applyFill="1" applyAlignment="1">
      <alignment vertical="center"/>
    </xf>
    <xf numFmtId="0" fontId="17" fillId="2" borderId="0" xfId="16" applyFont="1" applyFill="1" applyAlignment="1">
      <alignment horizontal="right" vertical="center"/>
    </xf>
    <xf numFmtId="0" fontId="19" fillId="2" borderId="52" xfId="16" applyFont="1" applyFill="1" applyBorder="1" applyAlignment="1">
      <alignment vertical="center"/>
    </xf>
    <xf numFmtId="0" fontId="19" fillId="2" borderId="59" xfId="16" applyFont="1" applyFill="1" applyBorder="1" applyAlignment="1">
      <alignment vertical="center"/>
    </xf>
    <xf numFmtId="0" fontId="13" fillId="2" borderId="52" xfId="16" applyFont="1" applyFill="1" applyBorder="1" applyAlignment="1">
      <alignment vertical="center" wrapText="1"/>
    </xf>
    <xf numFmtId="0" fontId="13" fillId="2" borderId="59" xfId="16" applyFont="1" applyFill="1" applyBorder="1" applyAlignment="1">
      <alignment vertical="center" wrapText="1"/>
    </xf>
    <xf numFmtId="0" fontId="20" fillId="2" borderId="52" xfId="0" applyFont="1" applyFill="1" applyBorder="1" applyAlignment="1">
      <alignment vertical="center"/>
    </xf>
    <xf numFmtId="0" fontId="13" fillId="2" borderId="52" xfId="16" applyFont="1" applyFill="1" applyBorder="1" applyAlignment="1">
      <alignment horizontal="center" vertical="center" wrapText="1"/>
    </xf>
    <xf numFmtId="0" fontId="13" fillId="2" borderId="59" xfId="16" applyFont="1" applyFill="1" applyBorder="1" applyAlignment="1">
      <alignment horizontal="center" vertical="center" wrapText="1"/>
    </xf>
    <xf numFmtId="0" fontId="19" fillId="2" borderId="52" xfId="16" applyFont="1" applyFill="1" applyBorder="1" applyAlignment="1">
      <alignment horizontal="center" vertical="center"/>
    </xf>
    <xf numFmtId="0" fontId="19" fillId="2" borderId="59" xfId="16" applyFont="1" applyFill="1" applyBorder="1" applyAlignment="1">
      <alignment horizontal="center" vertical="center"/>
    </xf>
    <xf numFmtId="172" fontId="13" fillId="2" borderId="59" xfId="16" applyNumberFormat="1" applyFont="1" applyFill="1" applyBorder="1" applyAlignment="1">
      <alignment vertical="center"/>
    </xf>
    <xf numFmtId="168" fontId="26" fillId="2" borderId="59" xfId="23" applyNumberFormat="1" applyFont="1" applyFill="1" applyBorder="1" applyAlignment="1">
      <alignment horizontal="center" vertical="center"/>
    </xf>
    <xf numFmtId="0" fontId="19" fillId="2" borderId="0" xfId="19" applyFont="1" applyFill="1" applyAlignment="1">
      <alignment horizontal="left" vertical="center"/>
    </xf>
    <xf numFmtId="10" fontId="25" fillId="2" borderId="0" xfId="19" applyNumberFormat="1" applyFont="1" applyFill="1" applyAlignment="1">
      <alignment vertical="center"/>
    </xf>
    <xf numFmtId="10" fontId="26" fillId="2" borderId="59" xfId="23" applyNumberFormat="1" applyFont="1" applyFill="1" applyBorder="1" applyAlignment="1">
      <alignment horizontal="center" vertical="center"/>
    </xf>
    <xf numFmtId="0" fontId="19" fillId="2" borderId="0" xfId="19" applyFont="1" applyFill="1" applyAlignment="1">
      <alignment vertical="center" wrapText="1"/>
    </xf>
    <xf numFmtId="0" fontId="13" fillId="0" borderId="59" xfId="16" applyFont="1" applyBorder="1" applyAlignment="1">
      <alignment vertical="center"/>
    </xf>
    <xf numFmtId="0" fontId="0" fillId="2" borderId="60" xfId="0" applyFill="1" applyBorder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61" xfId="0" applyFill="1" applyBorder="1" applyAlignment="1">
      <alignment vertical="center"/>
    </xf>
    <xf numFmtId="0" fontId="25" fillId="2" borderId="0" xfId="16" applyFont="1" applyFill="1" applyAlignment="1">
      <alignment horizontal="left" vertical="center"/>
    </xf>
    <xf numFmtId="0" fontId="25" fillId="2" borderId="0" xfId="16" applyFont="1" applyFill="1" applyAlignment="1">
      <alignment vertical="center"/>
    </xf>
    <xf numFmtId="168" fontId="25" fillId="2" borderId="0" xfId="16" applyNumberFormat="1" applyFont="1" applyFill="1" applyAlignment="1">
      <alignment vertical="center"/>
    </xf>
    <xf numFmtId="0" fontId="13" fillId="2" borderId="5" xfId="16" applyFont="1" applyFill="1" applyBorder="1" applyAlignment="1">
      <alignment vertical="center"/>
    </xf>
    <xf numFmtId="171" fontId="13" fillId="2" borderId="0" xfId="16" applyNumberFormat="1" applyFont="1" applyFill="1" applyAlignment="1">
      <alignment vertical="center"/>
    </xf>
    <xf numFmtId="169" fontId="13" fillId="2" borderId="0" xfId="16" applyNumberFormat="1" applyFont="1" applyFill="1" applyAlignment="1">
      <alignment vertical="center"/>
    </xf>
    <xf numFmtId="0" fontId="22" fillId="2" borderId="0" xfId="0" applyFont="1" applyFill="1"/>
    <xf numFmtId="171" fontId="23" fillId="2" borderId="0" xfId="16" applyNumberFormat="1" applyFont="1" applyFill="1" applyAlignment="1">
      <alignment vertical="center"/>
    </xf>
    <xf numFmtId="44" fontId="22" fillId="2" borderId="0" xfId="3" applyFont="1" applyFill="1"/>
    <xf numFmtId="166" fontId="13" fillId="2" borderId="0" xfId="16" applyNumberFormat="1" applyFont="1" applyFill="1" applyAlignment="1">
      <alignment vertical="center"/>
    </xf>
    <xf numFmtId="166" fontId="19" fillId="2" borderId="0" xfId="5" applyFont="1" applyFill="1" applyAlignment="1">
      <alignment vertical="center"/>
    </xf>
    <xf numFmtId="166" fontId="19" fillId="2" borderId="0" xfId="16" applyNumberFormat="1" applyFont="1" applyFill="1" applyAlignment="1">
      <alignment vertical="center"/>
    </xf>
    <xf numFmtId="0" fontId="27" fillId="0" borderId="96" xfId="39" applyFont="1" applyBorder="1" applyAlignment="1">
      <alignment horizontal="center" vertical="center"/>
    </xf>
    <xf numFmtId="0" fontId="35" fillId="0" borderId="97" xfId="25" applyFont="1" applyBorder="1" applyAlignment="1">
      <alignment horizontal="left" vertical="center" wrapText="1"/>
    </xf>
    <xf numFmtId="0" fontId="27" fillId="0" borderId="97" xfId="25" applyFont="1" applyBorder="1" applyAlignment="1">
      <alignment horizontal="center" vertical="center" wrapText="1"/>
    </xf>
    <xf numFmtId="167" fontId="27" fillId="0" borderId="97" xfId="25" applyNumberFormat="1" applyFont="1" applyBorder="1" applyAlignment="1">
      <alignment horizontal="right" vertical="center" wrapText="1"/>
    </xf>
    <xf numFmtId="186" fontId="27" fillId="0" borderId="97" xfId="3" applyNumberFormat="1" applyFont="1" applyBorder="1" applyAlignment="1">
      <alignment horizontal="right" vertical="center" wrapText="1"/>
    </xf>
    <xf numFmtId="186" fontId="27" fillId="0" borderId="98" xfId="33" applyNumberFormat="1" applyFont="1" applyBorder="1" applyAlignment="1">
      <alignment vertical="center" wrapText="1"/>
    </xf>
    <xf numFmtId="44" fontId="36" fillId="0" borderId="82" xfId="3" applyFont="1" applyBorder="1"/>
    <xf numFmtId="4" fontId="27" fillId="0" borderId="84" xfId="40" applyNumberFormat="1" applyFont="1" applyBorder="1" applyAlignment="1">
      <alignment horizontal="right" vertical="center" wrapText="1"/>
    </xf>
    <xf numFmtId="0" fontId="16" fillId="5" borderId="79" xfId="16" applyFont="1" applyFill="1" applyBorder="1" applyAlignment="1">
      <alignment horizontal="center" vertical="center" wrapText="1"/>
    </xf>
    <xf numFmtId="0" fontId="16" fillId="5" borderId="80" xfId="16" applyFont="1" applyFill="1" applyBorder="1" applyAlignment="1">
      <alignment horizontal="center" vertical="center" wrapText="1"/>
    </xf>
    <xf numFmtId="0" fontId="17" fillId="5" borderId="23" xfId="16" applyFont="1" applyFill="1" applyBorder="1" applyAlignment="1">
      <alignment horizontal="center" vertical="center" wrapText="1"/>
    </xf>
    <xf numFmtId="0" fontId="17" fillId="5" borderId="82" xfId="16" applyFont="1" applyFill="1" applyBorder="1" applyAlignment="1">
      <alignment horizontal="center" vertical="center" wrapText="1"/>
    </xf>
    <xf numFmtId="0" fontId="17" fillId="0" borderId="81" xfId="16" applyFont="1" applyBorder="1" applyAlignment="1">
      <alignment horizontal="center" vertical="center"/>
    </xf>
    <xf numFmtId="0" fontId="17" fillId="0" borderId="23" xfId="20" applyFont="1" applyBorder="1" applyAlignment="1">
      <alignment horizontal="left" vertical="center"/>
    </xf>
    <xf numFmtId="2" fontId="16" fillId="0" borderId="23" xfId="16" applyNumberFormat="1" applyFont="1" applyBorder="1" applyAlignment="1">
      <alignment horizontal="center" vertical="center"/>
    </xf>
    <xf numFmtId="44" fontId="17" fillId="0" borderId="23" xfId="3" applyFont="1" applyFill="1" applyBorder="1" applyAlignment="1">
      <alignment horizontal="right" vertical="center"/>
    </xf>
    <xf numFmtId="4" fontId="17" fillId="0" borderId="23" xfId="16" applyNumberFormat="1" applyFont="1" applyBorder="1" applyAlignment="1">
      <alignment horizontal="center" vertical="center"/>
    </xf>
    <xf numFmtId="44" fontId="17" fillId="0" borderId="23" xfId="3" applyFont="1" applyFill="1" applyBorder="1" applyAlignment="1">
      <alignment vertical="center"/>
    </xf>
    <xf numFmtId="44" fontId="17" fillId="0" borderId="82" xfId="3" applyFont="1" applyFill="1" applyBorder="1" applyAlignment="1">
      <alignment vertical="center"/>
    </xf>
    <xf numFmtId="44" fontId="17" fillId="0" borderId="23" xfId="3" applyFont="1" applyBorder="1" applyAlignment="1">
      <alignment horizontal="right" vertical="center"/>
    </xf>
    <xf numFmtId="0" fontId="17" fillId="0" borderId="23" xfId="20" applyFont="1" applyBorder="1" applyAlignment="1">
      <alignment horizontal="justify" vertical="center" wrapText="1"/>
    </xf>
    <xf numFmtId="44" fontId="16" fillId="11" borderId="84" xfId="3" applyFont="1" applyFill="1" applyBorder="1" applyAlignment="1">
      <alignment vertical="center"/>
    </xf>
    <xf numFmtId="44" fontId="16" fillId="11" borderId="85" xfId="3" applyFont="1" applyFill="1" applyBorder="1" applyAlignment="1">
      <alignment vertical="center"/>
    </xf>
    <xf numFmtId="0" fontId="16" fillId="2" borderId="82" xfId="16" applyFont="1" applyFill="1" applyBorder="1" applyAlignment="1">
      <alignment horizontal="center" vertical="center"/>
    </xf>
    <xf numFmtId="0" fontId="17" fillId="0" borderId="23" xfId="16" applyFont="1" applyBorder="1" applyAlignment="1">
      <alignment horizontal="justify" vertical="center" wrapText="1"/>
    </xf>
    <xf numFmtId="4" fontId="17" fillId="0" borderId="23" xfId="16" applyNumberFormat="1" applyFont="1" applyBorder="1" applyAlignment="1">
      <alignment horizontal="center" vertical="center" wrapText="1"/>
    </xf>
    <xf numFmtId="2" fontId="17" fillId="0" borderId="23" xfId="16" applyNumberFormat="1" applyFont="1" applyBorder="1" applyAlignment="1">
      <alignment horizontal="center" vertical="center"/>
    </xf>
    <xf numFmtId="44" fontId="17" fillId="0" borderId="82" xfId="3" applyFont="1" applyFill="1" applyBorder="1" applyAlignment="1">
      <alignment horizontal="right" vertical="center"/>
    </xf>
    <xf numFmtId="0" fontId="17" fillId="0" borderId="23" xfId="16" applyFont="1" applyBorder="1" applyAlignment="1">
      <alignment vertical="center" wrapText="1"/>
    </xf>
    <xf numFmtId="0" fontId="17" fillId="0" borderId="23" xfId="16" applyFont="1" applyBorder="1" applyAlignment="1">
      <alignment horizontal="center" vertical="center" wrapText="1"/>
    </xf>
    <xf numFmtId="2" fontId="17" fillId="0" borderId="23" xfId="16" applyNumberFormat="1" applyFont="1" applyBorder="1" applyAlignment="1">
      <alignment horizontal="center" vertical="center" wrapText="1"/>
    </xf>
    <xf numFmtId="44" fontId="17" fillId="0" borderId="23" xfId="3" applyFont="1" applyBorder="1" applyAlignment="1">
      <alignment vertical="center" wrapText="1"/>
    </xf>
    <xf numFmtId="0" fontId="17" fillId="6" borderId="81" xfId="16" applyFont="1" applyFill="1" applyBorder="1" applyAlignment="1">
      <alignment horizontal="center" vertical="center"/>
    </xf>
    <xf numFmtId="0" fontId="16" fillId="5" borderId="82" xfId="16" applyFont="1" applyFill="1" applyBorder="1" applyAlignment="1">
      <alignment horizontal="center" vertical="center"/>
    </xf>
    <xf numFmtId="169" fontId="17" fillId="2" borderId="82" xfId="16" applyNumberFormat="1" applyFont="1" applyFill="1" applyBorder="1" applyAlignment="1">
      <alignment horizontal="right" vertical="center" wrapText="1"/>
    </xf>
    <xf numFmtId="169" fontId="16" fillId="2" borderId="82" xfId="16" applyNumberFormat="1" applyFont="1" applyFill="1" applyBorder="1" applyAlignment="1">
      <alignment vertical="center"/>
    </xf>
    <xf numFmtId="0" fontId="16" fillId="5" borderId="23" xfId="16" applyFont="1" applyFill="1" applyBorder="1" applyAlignment="1">
      <alignment horizontal="center" vertical="center"/>
    </xf>
    <xf numFmtId="0" fontId="16" fillId="5" borderId="23" xfId="16" applyFont="1" applyFill="1" applyBorder="1" applyAlignment="1">
      <alignment vertical="center"/>
    </xf>
    <xf numFmtId="9" fontId="17" fillId="0" borderId="23" xfId="16" applyNumberFormat="1" applyFont="1" applyBorder="1" applyAlignment="1">
      <alignment horizontal="center" vertical="center" wrapText="1"/>
    </xf>
    <xf numFmtId="174" fontId="17" fillId="0" borderId="23" xfId="16" applyNumberFormat="1" applyFont="1" applyBorder="1" applyAlignment="1">
      <alignment horizontal="center" vertical="center" wrapText="1"/>
    </xf>
    <xf numFmtId="10" fontId="17" fillId="0" borderId="23" xfId="35" applyNumberFormat="1" applyFont="1" applyBorder="1" applyAlignment="1">
      <alignment horizontal="center" vertical="center" wrapText="1"/>
    </xf>
    <xf numFmtId="0" fontId="24" fillId="0" borderId="81" xfId="16" applyFont="1" applyBorder="1" applyAlignment="1">
      <alignment horizontal="center" vertical="center" wrapText="1"/>
    </xf>
    <xf numFmtId="169" fontId="16" fillId="0" borderId="85" xfId="16" applyNumberFormat="1" applyFont="1" applyBorder="1" applyAlignment="1">
      <alignment vertical="center"/>
    </xf>
    <xf numFmtId="0" fontId="17" fillId="2" borderId="7" xfId="16" applyFont="1" applyFill="1" applyBorder="1" applyAlignment="1">
      <alignment vertical="center"/>
    </xf>
    <xf numFmtId="0" fontId="16" fillId="5" borderId="78" xfId="16" applyFont="1" applyFill="1" applyBorder="1" applyAlignment="1">
      <alignment vertical="center"/>
    </xf>
    <xf numFmtId="0" fontId="16" fillId="5" borderId="79" xfId="16" applyFont="1" applyFill="1" applyBorder="1" applyAlignment="1">
      <alignment vertical="center"/>
    </xf>
    <xf numFmtId="169" fontId="16" fillId="5" borderId="79" xfId="16" applyNumberFormat="1" applyFont="1" applyFill="1" applyBorder="1" applyAlignment="1">
      <alignment vertical="center"/>
    </xf>
    <xf numFmtId="169" fontId="16" fillId="5" borderId="80" xfId="16" applyNumberFormat="1" applyFont="1" applyFill="1" applyBorder="1" applyAlignment="1">
      <alignment vertical="center"/>
    </xf>
    <xf numFmtId="0" fontId="16" fillId="5" borderId="83" xfId="16" applyFont="1" applyFill="1" applyBorder="1" applyAlignment="1">
      <alignment vertical="center"/>
    </xf>
    <xf numFmtId="0" fontId="16" fillId="5" borderId="84" xfId="16" applyFont="1" applyFill="1" applyBorder="1" applyAlignment="1">
      <alignment vertical="center"/>
    </xf>
    <xf numFmtId="10" fontId="16" fillId="5" borderId="84" xfId="16" applyNumberFormat="1" applyFont="1" applyFill="1" applyBorder="1" applyAlignment="1">
      <alignment vertical="center"/>
    </xf>
    <xf numFmtId="10" fontId="16" fillId="5" borderId="85" xfId="16" applyNumberFormat="1" applyFont="1" applyFill="1" applyBorder="1" applyAlignment="1">
      <alignment vertical="center"/>
    </xf>
    <xf numFmtId="0" fontId="17" fillId="0" borderId="26" xfId="16" applyFont="1" applyBorder="1" applyAlignment="1">
      <alignment vertical="center"/>
    </xf>
    <xf numFmtId="10" fontId="16" fillId="0" borderId="80" xfId="16" applyNumberFormat="1" applyFont="1" applyBorder="1" applyAlignment="1">
      <alignment horizontal="right" vertical="center"/>
    </xf>
    <xf numFmtId="10" fontId="16" fillId="0" borderId="82" xfId="16" applyNumberFormat="1" applyFont="1" applyBorder="1" applyAlignment="1">
      <alignment vertical="center"/>
    </xf>
    <xf numFmtId="10" fontId="19" fillId="0" borderId="85" xfId="16" applyNumberFormat="1" applyFont="1" applyBorder="1" applyAlignment="1">
      <alignment vertical="center"/>
    </xf>
    <xf numFmtId="0" fontId="17" fillId="0" borderId="0" xfId="16" applyFont="1" applyAlignment="1">
      <alignment horizontal="left" vertical="center" wrapText="1"/>
    </xf>
    <xf numFmtId="169" fontId="13" fillId="0" borderId="82" xfId="23" applyNumberFormat="1" applyFont="1" applyBorder="1" applyAlignment="1">
      <alignment horizontal="center" vertical="center" wrapText="1"/>
    </xf>
    <xf numFmtId="10" fontId="13" fillId="0" borderId="23" xfId="42" applyNumberFormat="1" applyFont="1" applyBorder="1" applyAlignment="1">
      <alignment horizontal="center" vertical="center" wrapText="1"/>
    </xf>
    <xf numFmtId="10" fontId="13" fillId="0" borderId="84" xfId="42" applyNumberFormat="1" applyFont="1" applyBorder="1" applyAlignment="1">
      <alignment horizontal="center" vertical="center" wrapText="1"/>
    </xf>
    <xf numFmtId="37" fontId="19" fillId="0" borderId="0" xfId="23" applyNumberFormat="1" applyFont="1" applyAlignment="1">
      <alignment vertical="center"/>
    </xf>
    <xf numFmtId="0" fontId="19" fillId="8" borderId="79" xfId="23" applyFont="1" applyFill="1" applyBorder="1" applyAlignment="1">
      <alignment horizontal="center" vertical="center"/>
    </xf>
    <xf numFmtId="0" fontId="19" fillId="8" borderId="80" xfId="23" applyFont="1" applyFill="1" applyBorder="1" applyAlignment="1">
      <alignment horizontal="center" vertical="center"/>
    </xf>
    <xf numFmtId="37" fontId="19" fillId="0" borderId="88" xfId="23" applyNumberFormat="1" applyFont="1" applyBorder="1" applyAlignment="1">
      <alignment horizontal="center" vertical="center"/>
    </xf>
    <xf numFmtId="169" fontId="19" fillId="0" borderId="89" xfId="23" applyNumberFormat="1" applyFont="1" applyBorder="1" applyAlignment="1">
      <alignment horizontal="center" vertical="center"/>
    </xf>
    <xf numFmtId="10" fontId="13" fillId="0" borderId="0" xfId="23" applyNumberFormat="1" applyFont="1" applyAlignment="1">
      <alignment horizontal="center" vertical="center"/>
    </xf>
    <xf numFmtId="0" fontId="0" fillId="0" borderId="51" xfId="0" applyBorder="1"/>
    <xf numFmtId="0" fontId="0" fillId="0" borderId="29" xfId="0" applyBorder="1"/>
    <xf numFmtId="0" fontId="0" fillId="0" borderId="52" xfId="0" applyBorder="1"/>
    <xf numFmtId="0" fontId="25" fillId="2" borderId="59" xfId="23" applyFont="1" applyFill="1" applyBorder="1" applyAlignment="1">
      <alignment horizontal="center" vertical="center"/>
    </xf>
    <xf numFmtId="0" fontId="19" fillId="0" borderId="0" xfId="23" applyFont="1" applyAlignment="1">
      <alignment horizontal="center" vertical="center" wrapText="1"/>
    </xf>
    <xf numFmtId="0" fontId="13" fillId="0" borderId="0" xfId="23" applyFont="1" applyAlignment="1">
      <alignment vertical="center"/>
    </xf>
    <xf numFmtId="0" fontId="19" fillId="0" borderId="0" xfId="23" applyFont="1" applyAlignment="1">
      <alignment vertical="center"/>
    </xf>
    <xf numFmtId="0" fontId="19" fillId="0" borderId="0" xfId="23" applyFont="1" applyAlignment="1">
      <alignment horizontal="center" vertical="center"/>
    </xf>
    <xf numFmtId="0" fontId="13" fillId="0" borderId="0" xfId="23" applyFont="1" applyAlignment="1">
      <alignment horizontal="left" vertical="center"/>
    </xf>
    <xf numFmtId="0" fontId="13" fillId="0" borderId="0" xfId="23" applyFont="1" applyAlignment="1">
      <alignment horizontal="right" vertical="center"/>
    </xf>
    <xf numFmtId="0" fontId="0" fillId="0" borderId="60" xfId="0" applyBorder="1"/>
    <xf numFmtId="0" fontId="0" fillId="0" borderId="28" xfId="0" applyBorder="1"/>
    <xf numFmtId="0" fontId="19" fillId="2" borderId="59" xfId="23" applyFont="1" applyFill="1" applyBorder="1" applyAlignment="1">
      <alignment horizontal="center" vertical="center" wrapText="1"/>
    </xf>
    <xf numFmtId="0" fontId="19" fillId="2" borderId="59" xfId="23" applyFont="1" applyFill="1" applyBorder="1" applyAlignment="1">
      <alignment vertical="center"/>
    </xf>
    <xf numFmtId="0" fontId="19" fillId="2" borderId="59" xfId="23" applyFont="1" applyFill="1" applyBorder="1" applyAlignment="1">
      <alignment horizontal="left" vertical="center"/>
    </xf>
    <xf numFmtId="173" fontId="19" fillId="2" borderId="59" xfId="23" applyNumberFormat="1" applyFont="1" applyFill="1" applyBorder="1" applyAlignment="1">
      <alignment vertical="center"/>
    </xf>
    <xf numFmtId="0" fontId="19" fillId="2" borderId="59" xfId="23" applyFont="1" applyFill="1" applyBorder="1" applyAlignment="1">
      <alignment horizontal="center" vertical="center"/>
    </xf>
    <xf numFmtId="169" fontId="13" fillId="2" borderId="59" xfId="23" applyNumberFormat="1" applyFont="1" applyFill="1" applyBorder="1" applyAlignment="1">
      <alignment horizontal="center" vertical="center" wrapText="1"/>
    </xf>
    <xf numFmtId="169" fontId="19" fillId="2" borderId="59" xfId="23" applyNumberFormat="1" applyFont="1" applyFill="1" applyBorder="1" applyAlignment="1">
      <alignment horizontal="center" vertical="center"/>
    </xf>
    <xf numFmtId="10" fontId="13" fillId="2" borderId="59" xfId="23" applyNumberFormat="1" applyFont="1" applyFill="1" applyBorder="1" applyAlignment="1">
      <alignment horizontal="center" vertical="center"/>
    </xf>
    <xf numFmtId="10" fontId="19" fillId="2" borderId="59" xfId="23" applyNumberFormat="1" applyFont="1" applyFill="1" applyBorder="1" applyAlignment="1">
      <alignment horizontal="center" vertical="center"/>
    </xf>
    <xf numFmtId="10" fontId="25" fillId="2" borderId="59" xfId="23" applyNumberFormat="1" applyFont="1" applyFill="1" applyBorder="1" applyAlignment="1">
      <alignment horizontal="center" vertical="center"/>
    </xf>
    <xf numFmtId="0" fontId="19" fillId="0" borderId="0" xfId="23" applyFont="1" applyAlignment="1">
      <alignment vertical="center" wrapText="1"/>
    </xf>
    <xf numFmtId="0" fontId="13" fillId="0" borderId="23" xfId="23" applyFont="1" applyBorder="1" applyAlignment="1">
      <alignment vertical="center" wrapText="1"/>
    </xf>
    <xf numFmtId="169" fontId="13" fillId="0" borderId="23" xfId="23" applyNumberFormat="1" applyFont="1" applyBorder="1" applyAlignment="1">
      <alignment horizontal="center" vertical="center" wrapText="1"/>
    </xf>
    <xf numFmtId="9" fontId="13" fillId="0" borderId="23" xfId="23" applyNumberFormat="1" applyFont="1" applyBorder="1" applyAlignment="1">
      <alignment horizontal="center" vertical="center" wrapText="1"/>
    </xf>
    <xf numFmtId="175" fontId="13" fillId="0" borderId="23" xfId="23" applyNumberFormat="1" applyFont="1" applyBorder="1" applyAlignment="1">
      <alignment horizontal="center" vertical="center" wrapText="1"/>
    </xf>
    <xf numFmtId="174" fontId="13" fillId="0" borderId="23" xfId="43" applyNumberFormat="1" applyFont="1" applyBorder="1" applyAlignment="1">
      <alignment horizontal="center" vertical="center" wrapText="1"/>
    </xf>
    <xf numFmtId="10" fontId="13" fillId="0" borderId="40" xfId="23" applyNumberFormat="1" applyFont="1" applyBorder="1" applyAlignment="1">
      <alignment horizontal="center" vertical="center"/>
    </xf>
    <xf numFmtId="0" fontId="19" fillId="0" borderId="94" xfId="23" applyFont="1" applyBorder="1" applyAlignment="1">
      <alignment horizontal="center" vertical="center" wrapText="1"/>
    </xf>
    <xf numFmtId="169" fontId="19" fillId="0" borderId="95" xfId="23" applyNumberFormat="1" applyFont="1" applyBorder="1" applyAlignment="1">
      <alignment horizontal="center" vertical="center"/>
    </xf>
    <xf numFmtId="0" fontId="19" fillId="8" borderId="79" xfId="23" applyFont="1" applyFill="1" applyBorder="1" applyAlignment="1">
      <alignment horizontal="center" vertical="center" wrapText="1"/>
    </xf>
    <xf numFmtId="0" fontId="24" fillId="0" borderId="83" xfId="23" applyFont="1" applyBorder="1" applyAlignment="1">
      <alignment horizontal="center" vertical="center" wrapText="1"/>
    </xf>
    <xf numFmtId="0" fontId="13" fillId="0" borderId="84" xfId="23" applyFont="1" applyBorder="1" applyAlignment="1">
      <alignment vertical="center" wrapText="1"/>
    </xf>
    <xf numFmtId="9" fontId="13" fillId="0" borderId="84" xfId="23" applyNumberFormat="1" applyFont="1" applyBorder="1" applyAlignment="1">
      <alignment horizontal="center" vertical="center" wrapText="1"/>
    </xf>
    <xf numFmtId="175" fontId="13" fillId="0" borderId="84" xfId="23" applyNumberFormat="1" applyFont="1" applyBorder="1" applyAlignment="1">
      <alignment horizontal="center" vertical="center" wrapText="1"/>
    </xf>
    <xf numFmtId="174" fontId="13" fillId="0" borderId="84" xfId="9" applyNumberFormat="1" applyFont="1" applyBorder="1" applyAlignment="1">
      <alignment horizontal="center" vertical="center" wrapText="1"/>
    </xf>
    <xf numFmtId="169" fontId="13" fillId="0" borderId="85" xfId="23" applyNumberFormat="1" applyFont="1" applyBorder="1" applyAlignment="1">
      <alignment horizontal="center" vertical="center" wrapText="1"/>
    </xf>
    <xf numFmtId="0" fontId="19" fillId="0" borderId="78" xfId="23" applyFont="1" applyBorder="1" applyAlignment="1">
      <alignment horizontal="left" vertical="center"/>
    </xf>
    <xf numFmtId="0" fontId="13" fillId="0" borderId="79" xfId="23" applyFont="1" applyBorder="1" applyAlignment="1">
      <alignment horizontal="left" vertical="center"/>
    </xf>
    <xf numFmtId="9" fontId="13" fillId="0" borderId="79" xfId="44" applyFont="1" applyFill="1" applyBorder="1" applyAlignment="1" applyProtection="1">
      <alignment vertical="center"/>
    </xf>
    <xf numFmtId="0" fontId="13" fillId="0" borderId="79" xfId="23" applyFont="1" applyBorder="1" applyAlignment="1">
      <alignment horizontal="right" vertical="center"/>
    </xf>
    <xf numFmtId="169" fontId="19" fillId="0" borderId="80" xfId="23" applyNumberFormat="1" applyFont="1" applyBorder="1" applyAlignment="1">
      <alignment horizontal="center" vertical="center"/>
    </xf>
    <xf numFmtId="0" fontId="19" fillId="0" borderId="83" xfId="23" applyFont="1" applyBorder="1" applyAlignment="1">
      <alignment horizontal="left" vertical="center"/>
    </xf>
    <xf numFmtId="0" fontId="13" fillId="0" borderId="84" xfId="23" applyFont="1" applyBorder="1" applyAlignment="1">
      <alignment horizontal="left" vertical="center"/>
    </xf>
    <xf numFmtId="9" fontId="13" fillId="0" borderId="84" xfId="44" applyFont="1" applyFill="1" applyBorder="1" applyAlignment="1" applyProtection="1">
      <alignment vertical="center"/>
    </xf>
    <xf numFmtId="0" fontId="13" fillId="0" borderId="84" xfId="23" applyFont="1" applyBorder="1" applyAlignment="1">
      <alignment horizontal="right" vertical="center"/>
    </xf>
    <xf numFmtId="10" fontId="19" fillId="0" borderId="85" xfId="23" applyNumberFormat="1" applyFont="1" applyBorder="1" applyAlignment="1">
      <alignment horizontal="center" vertical="center"/>
    </xf>
    <xf numFmtId="10" fontId="19" fillId="0" borderId="80" xfId="23" applyNumberFormat="1" applyFont="1" applyBorder="1" applyAlignment="1">
      <alignment horizontal="center" vertical="center"/>
    </xf>
    <xf numFmtId="0" fontId="19" fillId="0" borderId="81" xfId="23" applyFont="1" applyBorder="1" applyAlignment="1">
      <alignment horizontal="left" vertical="center"/>
    </xf>
    <xf numFmtId="0" fontId="13" fillId="0" borderId="23" xfId="23" applyFont="1" applyBorder="1" applyAlignment="1">
      <alignment horizontal="left" vertical="center"/>
    </xf>
    <xf numFmtId="9" fontId="13" fillId="0" borderId="23" xfId="44" applyFont="1" applyFill="1" applyBorder="1" applyAlignment="1" applyProtection="1">
      <alignment vertical="center"/>
    </xf>
    <xf numFmtId="0" fontId="13" fillId="0" borderId="23" xfId="23" applyFont="1" applyBorder="1" applyAlignment="1">
      <alignment horizontal="right" vertical="center"/>
    </xf>
    <xf numFmtId="10" fontId="19" fillId="0" borderId="82" xfId="23" applyNumberFormat="1" applyFont="1" applyBorder="1" applyAlignment="1">
      <alignment horizontal="center" vertical="center"/>
    </xf>
    <xf numFmtId="0" fontId="16" fillId="5" borderId="78" xfId="16" applyFont="1" applyFill="1" applyBorder="1" applyAlignment="1">
      <alignment horizontal="center" vertical="center" wrapText="1"/>
    </xf>
    <xf numFmtId="44" fontId="17" fillId="0" borderId="23" xfId="3" applyFont="1" applyFill="1" applyBorder="1" applyAlignment="1">
      <alignment vertical="center" wrapText="1"/>
    </xf>
    <xf numFmtId="0" fontId="3" fillId="0" borderId="105" xfId="0" applyFont="1" applyBorder="1" applyAlignment="1">
      <alignment horizontal="center" vertical="center" wrapText="1"/>
    </xf>
    <xf numFmtId="1" fontId="5" fillId="2" borderId="35" xfId="2" applyNumberFormat="1" applyFont="1" applyFill="1" applyBorder="1" applyAlignment="1">
      <alignment horizontal="center" vertical="center" wrapText="1"/>
    </xf>
    <xf numFmtId="1" fontId="2" fillId="0" borderId="35" xfId="4" applyNumberFormat="1" applyFont="1" applyFill="1" applyBorder="1" applyAlignment="1" applyProtection="1">
      <alignment horizontal="center" vertical="center" wrapText="1"/>
    </xf>
    <xf numFmtId="44" fontId="2" fillId="0" borderId="35" xfId="3" applyFont="1" applyFill="1" applyBorder="1" applyAlignment="1" applyProtection="1">
      <alignment horizontal="center" vertical="center" wrapText="1"/>
    </xf>
    <xf numFmtId="166" fontId="2" fillId="0" borderId="106" xfId="5" applyFont="1" applyFill="1" applyBorder="1" applyAlignment="1" applyProtection="1">
      <alignment horizontal="right" vertical="center" wrapText="1"/>
    </xf>
    <xf numFmtId="1" fontId="2" fillId="0" borderId="9" xfId="4" applyNumberFormat="1" applyFont="1" applyFill="1" applyBorder="1" applyAlignment="1" applyProtection="1">
      <alignment horizontal="center" vertical="center" wrapText="1"/>
    </xf>
    <xf numFmtId="44" fontId="2" fillId="0" borderId="9" xfId="3" applyFont="1" applyFill="1" applyBorder="1" applyAlignment="1" applyProtection="1">
      <alignment horizontal="center" vertical="center" wrapText="1"/>
    </xf>
    <xf numFmtId="166" fontId="2" fillId="0" borderId="50" xfId="5" applyFont="1" applyFill="1" applyBorder="1" applyAlignment="1" applyProtection="1">
      <alignment horizontal="right" vertical="center" wrapText="1"/>
    </xf>
    <xf numFmtId="0" fontId="41" fillId="2" borderId="0" xfId="0" applyFont="1" applyFill="1" applyAlignment="1">
      <alignment vertical="center" wrapText="1"/>
    </xf>
    <xf numFmtId="43" fontId="2" fillId="2" borderId="0" xfId="1" applyFont="1" applyFill="1" applyAlignment="1">
      <alignment horizontal="center" vertical="center" wrapText="1"/>
    </xf>
    <xf numFmtId="44" fontId="2" fillId="2" borderId="0" xfId="3" applyFont="1" applyFill="1" applyAlignment="1">
      <alignment vertical="center" wrapText="1"/>
    </xf>
    <xf numFmtId="165" fontId="2" fillId="2" borderId="0" xfId="4" applyNumberFormat="1" applyFont="1" applyFill="1" applyAlignment="1">
      <alignment vertical="center" wrapText="1"/>
    </xf>
    <xf numFmtId="166" fontId="2" fillId="2" borderId="0" xfId="5" applyFont="1" applyFill="1" applyAlignment="1">
      <alignment vertical="center" wrapText="1"/>
    </xf>
    <xf numFmtId="181" fontId="9" fillId="2" borderId="3" xfId="33" applyNumberFormat="1" applyFont="1" applyFill="1" applyBorder="1" applyAlignment="1">
      <alignment vertical="center"/>
    </xf>
    <xf numFmtId="0" fontId="9" fillId="2" borderId="13" xfId="0" applyFont="1" applyFill="1" applyBorder="1" applyAlignment="1">
      <alignment vertical="center" wrapText="1"/>
    </xf>
    <xf numFmtId="0" fontId="9" fillId="2" borderId="34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27" fillId="2" borderId="0" xfId="13" applyFont="1" applyFill="1"/>
    <xf numFmtId="49" fontId="8" fillId="2" borderId="0" xfId="31" applyNumberFormat="1" applyFont="1" applyFill="1" applyAlignment="1">
      <alignment horizontal="right" vertical="center"/>
    </xf>
    <xf numFmtId="0" fontId="9" fillId="2" borderId="0" xfId="32" applyFont="1" applyFill="1"/>
    <xf numFmtId="0" fontId="9" fillId="2" borderId="0" xfId="32" applyFont="1" applyFill="1" applyAlignment="1">
      <alignment horizontal="center"/>
    </xf>
    <xf numFmtId="0" fontId="31" fillId="2" borderId="0" xfId="21" applyFont="1" applyFill="1"/>
    <xf numFmtId="0" fontId="9" fillId="2" borderId="0" xfId="0" applyFont="1" applyFill="1" applyAlignment="1">
      <alignment vertical="center" wrapText="1"/>
    </xf>
    <xf numFmtId="166" fontId="7" fillId="10" borderId="17" xfId="5" applyFont="1" applyFill="1" applyBorder="1" applyAlignment="1">
      <alignment vertical="center" wrapText="1"/>
    </xf>
    <xf numFmtId="0" fontId="3" fillId="2" borderId="56" xfId="11" applyFont="1" applyFill="1" applyBorder="1" applyAlignment="1">
      <alignment horizontal="justify" vertical="center" wrapText="1"/>
    </xf>
    <xf numFmtId="0" fontId="3" fillId="2" borderId="40" xfId="11" applyFont="1" applyFill="1" applyBorder="1" applyAlignment="1">
      <alignment horizontal="justify" vertical="center" wrapText="1"/>
    </xf>
    <xf numFmtId="0" fontId="3" fillId="2" borderId="57" xfId="11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2" fillId="2" borderId="5" xfId="4" applyNumberFormat="1" applyFont="1" applyFill="1" applyBorder="1" applyAlignment="1" applyProtection="1">
      <alignment horizontal="center" vertical="center" wrapText="1"/>
    </xf>
    <xf numFmtId="44" fontId="2" fillId="2" borderId="5" xfId="3" applyFont="1" applyFill="1" applyBorder="1" applyAlignment="1" applyProtection="1">
      <alignment horizontal="center" vertical="center" wrapText="1"/>
    </xf>
    <xf numFmtId="166" fontId="2" fillId="2" borderId="6" xfId="5" applyFont="1" applyFill="1" applyBorder="1" applyAlignment="1" applyProtection="1">
      <alignment horizontal="right" vertical="center" wrapText="1"/>
    </xf>
    <xf numFmtId="0" fontId="2" fillId="2" borderId="5" xfId="4" applyNumberFormat="1" applyFont="1" applyFill="1" applyBorder="1" applyAlignment="1" applyProtection="1">
      <alignment horizontal="center" vertical="center" wrapText="1"/>
    </xf>
    <xf numFmtId="166" fontId="2" fillId="2" borderId="6" xfId="5" applyFont="1" applyFill="1" applyBorder="1" applyAlignment="1" applyProtection="1">
      <alignment horizontal="center" vertical="center" wrapText="1"/>
    </xf>
    <xf numFmtId="0" fontId="2" fillId="0" borderId="35" xfId="4" applyNumberFormat="1" applyFont="1" applyFill="1" applyBorder="1" applyAlignment="1" applyProtection="1">
      <alignment horizontal="center" vertical="center" wrapText="1"/>
    </xf>
    <xf numFmtId="0" fontId="13" fillId="0" borderId="24" xfId="23" applyFont="1" applyBorder="1" applyAlignment="1">
      <alignment vertical="center" wrapText="1"/>
    </xf>
    <xf numFmtId="9" fontId="13" fillId="0" borderId="24" xfId="23" applyNumberFormat="1" applyFont="1" applyBorder="1" applyAlignment="1">
      <alignment horizontal="center" vertical="center" wrapText="1"/>
    </xf>
    <xf numFmtId="174" fontId="13" fillId="0" borderId="24" xfId="43" applyNumberFormat="1" applyFont="1" applyBorder="1" applyAlignment="1">
      <alignment horizontal="center" vertical="center" wrapText="1"/>
    </xf>
    <xf numFmtId="0" fontId="17" fillId="5" borderId="81" xfId="16" applyFont="1" applyFill="1" applyBorder="1" applyAlignment="1">
      <alignment horizontal="center" vertical="center" wrapText="1"/>
    </xf>
    <xf numFmtId="0" fontId="40" fillId="9" borderId="34" xfId="25" applyFont="1" applyFill="1" applyBorder="1" applyAlignment="1">
      <alignment vertical="center"/>
    </xf>
    <xf numFmtId="0" fontId="40" fillId="9" borderId="21" xfId="25" applyFont="1" applyFill="1" applyBorder="1" applyAlignment="1">
      <alignment vertical="center"/>
    </xf>
    <xf numFmtId="0" fontId="40" fillId="9" borderId="22" xfId="25" applyFont="1" applyFill="1" applyBorder="1" applyAlignment="1">
      <alignment vertical="center"/>
    </xf>
    <xf numFmtId="0" fontId="40" fillId="9" borderId="42" xfId="25" applyFont="1" applyFill="1" applyBorder="1" applyAlignment="1">
      <alignment vertical="center"/>
    </xf>
    <xf numFmtId="0" fontId="40" fillId="9" borderId="7" xfId="25" applyFont="1" applyFill="1" applyBorder="1" applyAlignment="1">
      <alignment vertical="center"/>
    </xf>
    <xf numFmtId="0" fontId="40" fillId="9" borderId="8" xfId="25" applyFont="1" applyFill="1" applyBorder="1" applyAlignment="1">
      <alignment vertical="center"/>
    </xf>
    <xf numFmtId="44" fontId="2" fillId="0" borderId="5" xfId="3" applyFont="1" applyFill="1" applyBorder="1" applyAlignment="1" applyProtection="1">
      <alignment horizontal="left" vertical="center" wrapText="1"/>
    </xf>
    <xf numFmtId="44" fontId="0" fillId="2" borderId="0" xfId="0" applyNumberFormat="1" applyFill="1"/>
    <xf numFmtId="10" fontId="9" fillId="8" borderId="6" xfId="29" applyNumberFormat="1" applyFont="1" applyFill="1" applyBorder="1" applyAlignment="1">
      <alignment horizontal="center" vertical="center"/>
    </xf>
    <xf numFmtId="44" fontId="0" fillId="0" borderId="0" xfId="3" applyFont="1"/>
    <xf numFmtId="44" fontId="0" fillId="0" borderId="0" xfId="0" applyNumberFormat="1"/>
    <xf numFmtId="2" fontId="43" fillId="0" borderId="5" xfId="0" applyNumberFormat="1" applyFont="1" applyBorder="1" applyAlignment="1">
      <alignment horizontal="center" vertical="center" wrapText="1" shrinkToFit="1" readingOrder="1"/>
    </xf>
    <xf numFmtId="0" fontId="43" fillId="0" borderId="5" xfId="0" applyFont="1" applyBorder="1" applyAlignment="1">
      <alignment horizontal="right" vertical="center" wrapText="1" shrinkToFit="1" readingOrder="1"/>
    </xf>
    <xf numFmtId="0" fontId="43" fillId="0" borderId="5" xfId="0" applyFont="1" applyBorder="1" applyAlignment="1">
      <alignment horizontal="center" vertical="center" wrapText="1" shrinkToFit="1" readingOrder="1"/>
    </xf>
    <xf numFmtId="2" fontId="43" fillId="0" borderId="5" xfId="0" applyNumberFormat="1" applyFont="1" applyBorder="1" applyAlignment="1">
      <alignment vertical="center" wrapText="1" shrinkToFit="1" readingOrder="1"/>
    </xf>
    <xf numFmtId="49" fontId="43" fillId="0" borderId="5" xfId="0" applyNumberFormat="1" applyFont="1" applyBorder="1" applyAlignment="1">
      <alignment horizontal="right" vertical="center" wrapText="1" shrinkToFit="1" readingOrder="1"/>
    </xf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43" fillId="0" borderId="5" xfId="0" applyFont="1" applyBorder="1" applyAlignment="1">
      <alignment vertical="center" wrapText="1" shrinkToFit="1" readingOrder="1"/>
    </xf>
    <xf numFmtId="0" fontId="0" fillId="0" borderId="0" xfId="0" applyAlignment="1">
      <alignment horizontal="center"/>
    </xf>
    <xf numFmtId="8" fontId="43" fillId="0" borderId="5" xfId="0" applyNumberFormat="1" applyFont="1" applyBorder="1" applyAlignment="1">
      <alignment horizontal="right" vertical="center" wrapText="1" shrinkToFit="1" readingOrder="1"/>
    </xf>
    <xf numFmtId="0" fontId="40" fillId="9" borderId="7" xfId="25" applyFont="1" applyFill="1" applyBorder="1" applyAlignment="1">
      <alignment horizontal="center" vertical="center"/>
    </xf>
    <xf numFmtId="9" fontId="2" fillId="7" borderId="0" xfId="0" applyNumberFormat="1" applyFont="1" applyFill="1" applyAlignment="1">
      <alignment vertical="center" wrapText="1"/>
    </xf>
    <xf numFmtId="10" fontId="8" fillId="8" borderId="49" xfId="37" applyNumberFormat="1" applyFont="1" applyFill="1" applyBorder="1" applyAlignment="1">
      <alignment horizontal="center" vertical="center"/>
    </xf>
    <xf numFmtId="9" fontId="2" fillId="2" borderId="0" xfId="35" applyFont="1" applyFill="1" applyAlignment="1">
      <alignment vertical="center" wrapText="1"/>
    </xf>
    <xf numFmtId="189" fontId="17" fillId="0" borderId="23" xfId="3" applyNumberFormat="1" applyFont="1" applyFill="1" applyBorder="1" applyAlignment="1">
      <alignment vertical="center" wrapText="1"/>
    </xf>
    <xf numFmtId="44" fontId="13" fillId="2" borderId="0" xfId="3" applyFont="1" applyFill="1" applyAlignment="1">
      <alignment vertical="center"/>
    </xf>
    <xf numFmtId="44" fontId="35" fillId="0" borderId="85" xfId="3" applyFont="1" applyBorder="1" applyAlignment="1">
      <alignment vertical="center" wrapText="1"/>
    </xf>
    <xf numFmtId="10" fontId="26" fillId="0" borderId="0" xfId="23" applyNumberFormat="1" applyFont="1" applyAlignment="1">
      <alignment horizontal="center" vertical="center"/>
    </xf>
    <xf numFmtId="190" fontId="2" fillId="2" borderId="0" xfId="0" applyNumberFormat="1" applyFont="1" applyFill="1" applyAlignment="1">
      <alignment vertical="center" wrapText="1"/>
    </xf>
    <xf numFmtId="181" fontId="9" fillId="2" borderId="111" xfId="33" applyNumberFormat="1" applyFont="1" applyFill="1" applyBorder="1" applyAlignment="1">
      <alignment vertical="center"/>
    </xf>
    <xf numFmtId="0" fontId="8" fillId="4" borderId="33" xfId="13" applyFont="1" applyFill="1" applyBorder="1" applyAlignment="1">
      <alignment horizontal="center" vertical="center" wrapText="1"/>
    </xf>
    <xf numFmtId="3" fontId="8" fillId="4" borderId="5" xfId="13" applyNumberFormat="1" applyFont="1" applyFill="1" applyBorder="1" applyAlignment="1">
      <alignment horizontal="center" vertical="center" wrapText="1"/>
    </xf>
    <xf numFmtId="3" fontId="8" fillId="4" borderId="5" xfId="13" applyNumberFormat="1" applyFont="1" applyFill="1" applyBorder="1" applyAlignment="1">
      <alignment horizontal="center" vertical="center"/>
    </xf>
    <xf numFmtId="0" fontId="9" fillId="4" borderId="4" xfId="13" applyFont="1" applyFill="1" applyBorder="1" applyAlignment="1">
      <alignment horizontal="left" vertical="center" wrapText="1"/>
    </xf>
    <xf numFmtId="0" fontId="9" fillId="4" borderId="5" xfId="13" applyFont="1" applyFill="1" applyBorder="1" applyAlignment="1">
      <alignment horizontal="left" vertical="center" wrapText="1"/>
    </xf>
    <xf numFmtId="0" fontId="9" fillId="4" borderId="33" xfId="13" applyFont="1" applyFill="1" applyBorder="1" applyAlignment="1">
      <alignment horizontal="left" vertical="center" wrapText="1"/>
    </xf>
    <xf numFmtId="0" fontId="8" fillId="0" borderId="54" xfId="25" applyFont="1" applyBorder="1" applyAlignment="1">
      <alignment horizontal="center" vertical="center" wrapText="1"/>
    </xf>
    <xf numFmtId="0" fontId="8" fillId="0" borderId="55" xfId="25" applyFont="1" applyBorder="1" applyAlignment="1">
      <alignment horizontal="center" vertical="center" wrapText="1"/>
    </xf>
    <xf numFmtId="0" fontId="8" fillId="0" borderId="25" xfId="9" applyFont="1" applyBorder="1" applyAlignment="1">
      <alignment horizontal="center" vertical="center"/>
    </xf>
    <xf numFmtId="0" fontId="8" fillId="0" borderId="26" xfId="9" applyFont="1" applyBorder="1" applyAlignment="1">
      <alignment horizontal="center" vertical="center"/>
    </xf>
    <xf numFmtId="0" fontId="8" fillId="0" borderId="27" xfId="9" applyFont="1" applyBorder="1" applyAlignment="1">
      <alignment horizontal="center" vertical="center"/>
    </xf>
    <xf numFmtId="0" fontId="28" fillId="2" borderId="23" xfId="13" applyFont="1" applyFill="1" applyBorder="1" applyAlignment="1">
      <alignment horizontal="center" wrapText="1"/>
    </xf>
    <xf numFmtId="0" fontId="8" fillId="2" borderId="0" xfId="13" applyFont="1" applyFill="1" applyAlignment="1">
      <alignment horizontal="center" vertical="top"/>
    </xf>
    <xf numFmtId="0" fontId="8" fillId="2" borderId="21" xfId="13" applyFont="1" applyFill="1" applyBorder="1" applyAlignment="1">
      <alignment horizontal="center"/>
    </xf>
    <xf numFmtId="0" fontId="9" fillId="8" borderId="1" xfId="13" applyFont="1" applyFill="1" applyBorder="1" applyAlignment="1">
      <alignment horizontal="left" vertical="center" wrapText="1"/>
    </xf>
    <xf numFmtId="0" fontId="9" fillId="8" borderId="2" xfId="13" applyFont="1" applyFill="1" applyBorder="1" applyAlignment="1">
      <alignment horizontal="left" vertical="center" wrapText="1"/>
    </xf>
    <xf numFmtId="0" fontId="9" fillId="8" borderId="107" xfId="13" applyFont="1" applyFill="1" applyBorder="1" applyAlignment="1">
      <alignment horizontal="left" vertical="center" wrapText="1"/>
    </xf>
    <xf numFmtId="0" fontId="9" fillId="8" borderId="3" xfId="13" applyFont="1" applyFill="1" applyBorder="1" applyAlignment="1">
      <alignment horizontal="left" vertical="center" wrapText="1"/>
    </xf>
    <xf numFmtId="0" fontId="9" fillId="8" borderId="4" xfId="13" applyFont="1" applyFill="1" applyBorder="1" applyAlignment="1">
      <alignment horizontal="left" vertical="center" wrapText="1"/>
    </xf>
    <xf numFmtId="0" fontId="9" fillId="8" borderId="5" xfId="13" applyFont="1" applyFill="1" applyBorder="1" applyAlignment="1">
      <alignment horizontal="left" vertical="center" wrapText="1"/>
    </xf>
    <xf numFmtId="0" fontId="9" fillId="8" borderId="33" xfId="13" applyFont="1" applyFill="1" applyBorder="1" applyAlignment="1">
      <alignment horizontal="left" vertical="center" wrapText="1"/>
    </xf>
    <xf numFmtId="0" fontId="9" fillId="8" borderId="6" xfId="13" applyFont="1" applyFill="1" applyBorder="1" applyAlignment="1">
      <alignment horizontal="left" vertical="center" wrapText="1"/>
    </xf>
    <xf numFmtId="0" fontId="9" fillId="4" borderId="10" xfId="13" applyFont="1" applyFill="1" applyBorder="1" applyAlignment="1">
      <alignment horizontal="center" vertical="center" wrapText="1"/>
    </xf>
    <xf numFmtId="0" fontId="9" fillId="4" borderId="11" xfId="13" applyFont="1" applyFill="1" applyBorder="1" applyAlignment="1">
      <alignment horizontal="center" vertical="center" wrapText="1"/>
    </xf>
    <xf numFmtId="0" fontId="9" fillId="4" borderId="12" xfId="13" applyFont="1" applyFill="1" applyBorder="1" applyAlignment="1">
      <alignment horizontal="center" vertical="center" wrapText="1"/>
    </xf>
    <xf numFmtId="0" fontId="9" fillId="2" borderId="19" xfId="13" applyFont="1" applyFill="1" applyBorder="1" applyAlignment="1">
      <alignment horizontal="center" vertical="center" wrapText="1"/>
    </xf>
    <xf numFmtId="0" fontId="9" fillId="2" borderId="20" xfId="13" applyFont="1" applyFill="1" applyBorder="1" applyAlignment="1">
      <alignment horizontal="center" vertical="center" wrapText="1"/>
    </xf>
    <xf numFmtId="3" fontId="8" fillId="4" borderId="33" xfId="13" applyNumberFormat="1" applyFont="1" applyFill="1" applyBorder="1" applyAlignment="1">
      <alignment horizontal="center" vertical="center"/>
    </xf>
    <xf numFmtId="3" fontId="8" fillId="4" borderId="32" xfId="13" applyNumberFormat="1" applyFont="1" applyFill="1" applyBorder="1" applyAlignment="1">
      <alignment horizontal="center" vertical="center"/>
    </xf>
    <xf numFmtId="0" fontId="8" fillId="9" borderId="34" xfId="25" applyFont="1" applyFill="1" applyBorder="1" applyAlignment="1">
      <alignment horizontal="left" vertical="center"/>
    </xf>
    <xf numFmtId="0" fontId="8" fillId="9" borderId="21" xfId="25" applyFont="1" applyFill="1" applyBorder="1" applyAlignment="1">
      <alignment horizontal="left" vertical="center"/>
    </xf>
    <xf numFmtId="0" fontId="8" fillId="9" borderId="22" xfId="25" applyFont="1" applyFill="1" applyBorder="1" applyAlignment="1">
      <alignment horizontal="left" vertical="center"/>
    </xf>
    <xf numFmtId="0" fontId="8" fillId="2" borderId="1" xfId="25" applyFont="1" applyFill="1" applyBorder="1" applyAlignment="1">
      <alignment horizontal="center" vertical="center" wrapText="1"/>
    </xf>
    <xf numFmtId="0" fontId="8" fillId="2" borderId="15" xfId="25" applyFont="1" applyFill="1" applyBorder="1" applyAlignment="1">
      <alignment horizontal="center" vertical="center" wrapText="1"/>
    </xf>
    <xf numFmtId="0" fontId="8" fillId="2" borderId="2" xfId="25" applyFont="1" applyFill="1" applyBorder="1" applyAlignment="1">
      <alignment horizontal="center" vertical="center" wrapText="1"/>
    </xf>
    <xf numFmtId="0" fontId="8" fillId="2" borderId="16" xfId="25" applyFont="1" applyFill="1" applyBorder="1" applyAlignment="1">
      <alignment horizontal="center" vertical="center" wrapText="1"/>
    </xf>
    <xf numFmtId="4" fontId="8" fillId="2" borderId="2" xfId="25" applyNumberFormat="1" applyFont="1" applyFill="1" applyBorder="1" applyAlignment="1">
      <alignment horizontal="center" vertical="center" wrapText="1"/>
    </xf>
    <xf numFmtId="4" fontId="8" fillId="2" borderId="16" xfId="25" applyNumberFormat="1" applyFont="1" applyFill="1" applyBorder="1" applyAlignment="1">
      <alignment horizontal="center" vertical="center" wrapText="1"/>
    </xf>
    <xf numFmtId="167" fontId="7" fillId="10" borderId="10" xfId="0" applyNumberFormat="1" applyFont="1" applyFill="1" applyBorder="1" applyAlignment="1">
      <alignment horizontal="left" vertical="center" wrapText="1"/>
    </xf>
    <xf numFmtId="167" fontId="7" fillId="10" borderId="11" xfId="0" applyNumberFormat="1" applyFont="1" applyFill="1" applyBorder="1" applyAlignment="1">
      <alignment horizontal="left" vertical="center" wrapText="1"/>
    </xf>
    <xf numFmtId="167" fontId="7" fillId="10" borderId="32" xfId="0" applyNumberFormat="1" applyFont="1" applyFill="1" applyBorder="1" applyAlignment="1">
      <alignment horizontal="left" vertical="center" wrapText="1"/>
    </xf>
    <xf numFmtId="167" fontId="7" fillId="10" borderId="18" xfId="0" applyNumberFormat="1" applyFont="1" applyFill="1" applyBorder="1" applyAlignment="1">
      <alignment horizontal="left" vertical="center" wrapText="1"/>
    </xf>
    <xf numFmtId="167" fontId="7" fillId="10" borderId="19" xfId="0" applyNumberFormat="1" applyFont="1" applyFill="1" applyBorder="1" applyAlignment="1">
      <alignment horizontal="left" vertical="center" wrapText="1"/>
    </xf>
    <xf numFmtId="167" fontId="7" fillId="10" borderId="108" xfId="0" applyNumberFormat="1" applyFont="1" applyFill="1" applyBorder="1" applyAlignment="1">
      <alignment horizontal="left" vertical="center" wrapText="1"/>
    </xf>
    <xf numFmtId="0" fontId="9" fillId="2" borderId="30" xfId="32" applyFont="1" applyFill="1" applyBorder="1" applyAlignment="1">
      <alignment horizontal="center" vertical="center" wrapText="1"/>
    </xf>
    <xf numFmtId="0" fontId="9" fillId="2" borderId="46" xfId="32" applyFont="1" applyFill="1" applyBorder="1" applyAlignment="1">
      <alignment horizontal="center" vertical="center" wrapText="1"/>
    </xf>
    <xf numFmtId="0" fontId="9" fillId="2" borderId="31" xfId="32" applyFont="1" applyFill="1" applyBorder="1" applyAlignment="1">
      <alignment horizontal="center" vertical="center" wrapText="1"/>
    </xf>
    <xf numFmtId="4" fontId="8" fillId="2" borderId="3" xfId="25" applyNumberFormat="1" applyFont="1" applyFill="1" applyBorder="1" applyAlignment="1">
      <alignment horizontal="center" vertical="center" wrapText="1"/>
    </xf>
    <xf numFmtId="4" fontId="8" fillId="2" borderId="17" xfId="25" applyNumberFormat="1" applyFont="1" applyFill="1" applyBorder="1" applyAlignment="1">
      <alignment horizontal="center" vertical="center" wrapText="1"/>
    </xf>
    <xf numFmtId="0" fontId="8" fillId="4" borderId="5" xfId="13" applyFont="1" applyFill="1" applyBorder="1" applyAlignment="1">
      <alignment horizontal="center" vertical="center" wrapText="1"/>
    </xf>
    <xf numFmtId="0" fontId="8" fillId="4" borderId="5" xfId="13" applyFont="1" applyFill="1" applyBorder="1" applyAlignment="1">
      <alignment horizontal="center" vertical="center"/>
    </xf>
    <xf numFmtId="0" fontId="9" fillId="4" borderId="10" xfId="13" applyFont="1" applyFill="1" applyBorder="1" applyAlignment="1">
      <alignment horizontal="left" vertical="center" wrapText="1"/>
    </xf>
    <xf numFmtId="0" fontId="9" fillId="4" borderId="11" xfId="13" applyFont="1" applyFill="1" applyBorder="1" applyAlignment="1">
      <alignment horizontal="left" vertical="center" wrapText="1"/>
    </xf>
    <xf numFmtId="0" fontId="9" fillId="4" borderId="32" xfId="13" applyFont="1" applyFill="1" applyBorder="1" applyAlignment="1">
      <alignment horizontal="left" vertical="center" wrapText="1"/>
    </xf>
    <xf numFmtId="0" fontId="8" fillId="4" borderId="33" xfId="13" applyFont="1" applyFill="1" applyBorder="1" applyAlignment="1">
      <alignment horizontal="center" vertical="center" wrapText="1"/>
    </xf>
    <xf numFmtId="0" fontId="8" fillId="4" borderId="32" xfId="13" applyFont="1" applyFill="1" applyBorder="1" applyAlignment="1">
      <alignment horizontal="center" vertical="center" wrapText="1"/>
    </xf>
    <xf numFmtId="0" fontId="8" fillId="0" borderId="18" xfId="32" applyFont="1" applyBorder="1" applyAlignment="1">
      <alignment horizontal="center" vertical="center"/>
    </xf>
    <xf numFmtId="0" fontId="8" fillId="0" borderId="19" xfId="32" applyFont="1" applyBorder="1" applyAlignment="1">
      <alignment horizontal="center" vertical="center"/>
    </xf>
    <xf numFmtId="0" fontId="13" fillId="2" borderId="5" xfId="16" applyFont="1" applyFill="1" applyBorder="1" applyAlignment="1">
      <alignment horizontal="justify" vertical="center" wrapText="1"/>
    </xf>
    <xf numFmtId="0" fontId="16" fillId="5" borderId="78" xfId="16" applyFont="1" applyFill="1" applyBorder="1" applyAlignment="1">
      <alignment horizontal="left" vertical="center"/>
    </xf>
    <xf numFmtId="0" fontId="16" fillId="5" borderId="79" xfId="16" applyFont="1" applyFill="1" applyBorder="1" applyAlignment="1">
      <alignment horizontal="left" vertical="center"/>
    </xf>
    <xf numFmtId="0" fontId="16" fillId="5" borderId="80" xfId="16" applyFont="1" applyFill="1" applyBorder="1" applyAlignment="1">
      <alignment horizontal="left" vertical="center"/>
    </xf>
    <xf numFmtId="173" fontId="16" fillId="0" borderId="81" xfId="16" applyNumberFormat="1" applyFont="1" applyBorder="1" applyAlignment="1">
      <alignment vertical="center"/>
    </xf>
    <xf numFmtId="173" fontId="16" fillId="0" borderId="23" xfId="16" applyNumberFormat="1" applyFont="1" applyBorder="1" applyAlignment="1">
      <alignment vertical="center"/>
    </xf>
    <xf numFmtId="173" fontId="16" fillId="0" borderId="82" xfId="16" applyNumberFormat="1" applyFont="1" applyBorder="1" applyAlignment="1">
      <alignment vertical="center"/>
    </xf>
    <xf numFmtId="0" fontId="21" fillId="0" borderId="81" xfId="16" applyFont="1" applyBorder="1" applyAlignment="1">
      <alignment horizontal="left" vertical="center"/>
    </xf>
    <xf numFmtId="0" fontId="21" fillId="0" borderId="23" xfId="16" applyFont="1" applyBorder="1" applyAlignment="1">
      <alignment horizontal="left" vertical="center"/>
    </xf>
    <xf numFmtId="0" fontId="21" fillId="0" borderId="82" xfId="16" applyFont="1" applyBorder="1" applyAlignment="1">
      <alignment horizontal="left" vertical="center"/>
    </xf>
    <xf numFmtId="0" fontId="21" fillId="0" borderId="109" xfId="16" applyFont="1" applyBorder="1" applyAlignment="1">
      <alignment horizontal="left" vertical="center"/>
    </xf>
    <xf numFmtId="0" fontId="21" fillId="0" borderId="103" xfId="16" applyFont="1" applyBorder="1" applyAlignment="1">
      <alignment horizontal="left" vertical="center"/>
    </xf>
    <xf numFmtId="0" fontId="21" fillId="0" borderId="110" xfId="16" applyFont="1" applyBorder="1" applyAlignment="1">
      <alignment horizontal="left" vertical="center"/>
    </xf>
    <xf numFmtId="0" fontId="16" fillId="5" borderId="1" xfId="16" applyFont="1" applyFill="1" applyBorder="1" applyAlignment="1">
      <alignment horizontal="left" vertical="center" wrapText="1"/>
    </xf>
    <xf numFmtId="0" fontId="16" fillId="5" borderId="2" xfId="16" applyFont="1" applyFill="1" applyBorder="1" applyAlignment="1">
      <alignment horizontal="left" vertical="center" wrapText="1"/>
    </xf>
    <xf numFmtId="44" fontId="16" fillId="5" borderId="2" xfId="3" applyFont="1" applyFill="1" applyBorder="1" applyAlignment="1">
      <alignment horizontal="center" vertical="center" wrapText="1"/>
    </xf>
    <xf numFmtId="0" fontId="16" fillId="5" borderId="15" xfId="16" applyFont="1" applyFill="1" applyBorder="1" applyAlignment="1">
      <alignment horizontal="left" vertical="center"/>
    </xf>
    <xf numFmtId="0" fontId="16" fillId="5" borderId="16" xfId="16" applyFont="1" applyFill="1" applyBorder="1" applyAlignment="1">
      <alignment horizontal="left" vertical="center"/>
    </xf>
    <xf numFmtId="10" fontId="16" fillId="5" borderId="16" xfId="22" applyNumberFormat="1" applyFont="1" applyFill="1" applyBorder="1" applyAlignment="1" applyProtection="1">
      <alignment horizontal="right" vertical="center"/>
    </xf>
    <xf numFmtId="0" fontId="16" fillId="5" borderId="23" xfId="16" applyFont="1" applyFill="1" applyBorder="1" applyAlignment="1">
      <alignment horizontal="center" vertical="center" wrapText="1"/>
    </xf>
    <xf numFmtId="0" fontId="17" fillId="0" borderId="23" xfId="16" applyFont="1" applyBorder="1" applyAlignment="1">
      <alignment horizontal="left" vertical="center" wrapText="1"/>
    </xf>
    <xf numFmtId="0" fontId="17" fillId="0" borderId="23" xfId="19" applyFont="1" applyBorder="1" applyAlignment="1">
      <alignment horizontal="left" vertical="center" wrapText="1"/>
    </xf>
    <xf numFmtId="0" fontId="16" fillId="0" borderId="83" xfId="16" applyFont="1" applyBorder="1" applyAlignment="1">
      <alignment horizontal="left" vertical="center" wrapText="1"/>
    </xf>
    <xf numFmtId="0" fontId="16" fillId="0" borderId="84" xfId="16" applyFont="1" applyBorder="1" applyAlignment="1">
      <alignment horizontal="left" vertical="center" wrapText="1"/>
    </xf>
    <xf numFmtId="0" fontId="17" fillId="0" borderId="81" xfId="16" applyFont="1" applyBorder="1" applyAlignment="1">
      <alignment horizontal="left" vertical="center" wrapText="1"/>
    </xf>
    <xf numFmtId="0" fontId="16" fillId="0" borderId="37" xfId="16" applyFont="1" applyBorder="1" applyAlignment="1">
      <alignment horizontal="left" vertical="center"/>
    </xf>
    <xf numFmtId="0" fontId="16" fillId="5" borderId="78" xfId="16" applyFont="1" applyFill="1" applyBorder="1" applyAlignment="1">
      <alignment horizontal="left" vertical="center" wrapText="1"/>
    </xf>
    <xf numFmtId="0" fontId="16" fillId="5" borderId="79" xfId="16" applyFont="1" applyFill="1" applyBorder="1" applyAlignment="1">
      <alignment horizontal="left" vertical="center" wrapText="1"/>
    </xf>
    <xf numFmtId="0" fontId="16" fillId="5" borderId="79" xfId="16" applyFont="1" applyFill="1" applyBorder="1" applyAlignment="1">
      <alignment horizontal="center" vertical="center" wrapText="1"/>
    </xf>
    <xf numFmtId="0" fontId="17" fillId="0" borderId="81" xfId="16" applyFont="1" applyBorder="1" applyAlignment="1">
      <alignment horizontal="justify" vertical="center" wrapText="1"/>
    </xf>
    <xf numFmtId="0" fontId="17" fillId="0" borderId="23" xfId="16" applyFont="1" applyBorder="1" applyAlignment="1">
      <alignment horizontal="justify" vertical="center" wrapText="1"/>
    </xf>
    <xf numFmtId="44" fontId="17" fillId="0" borderId="23" xfId="3" applyFont="1" applyFill="1" applyBorder="1" applyAlignment="1">
      <alignment horizontal="center" vertical="center"/>
    </xf>
    <xf numFmtId="0" fontId="17" fillId="0" borderId="81" xfId="16" applyFont="1" applyBorder="1" applyAlignment="1">
      <alignment vertical="center" wrapText="1"/>
    </xf>
    <xf numFmtId="0" fontId="17" fillId="0" borderId="23" xfId="16" applyFont="1" applyBorder="1" applyAlignment="1">
      <alignment vertical="center" wrapText="1"/>
    </xf>
    <xf numFmtId="44" fontId="16" fillId="11" borderId="84" xfId="3" applyFont="1" applyFill="1" applyBorder="1" applyAlignment="1">
      <alignment horizontal="center" vertical="center"/>
    </xf>
    <xf numFmtId="10" fontId="17" fillId="2" borderId="23" xfId="16" applyNumberFormat="1" applyFont="1" applyFill="1" applyBorder="1" applyAlignment="1">
      <alignment horizontal="center" vertical="center" wrapText="1"/>
    </xf>
    <xf numFmtId="0" fontId="17" fillId="2" borderId="23" xfId="16" applyFont="1" applyFill="1" applyBorder="1" applyAlignment="1">
      <alignment horizontal="center" vertical="center" wrapText="1"/>
    </xf>
    <xf numFmtId="37" fontId="16" fillId="11" borderId="83" xfId="16" applyNumberFormat="1" applyFont="1" applyFill="1" applyBorder="1" applyAlignment="1">
      <alignment horizontal="left" vertical="center"/>
    </xf>
    <xf numFmtId="37" fontId="16" fillId="11" borderId="84" xfId="16" applyNumberFormat="1" applyFont="1" applyFill="1" applyBorder="1" applyAlignment="1">
      <alignment horizontal="left" vertical="center"/>
    </xf>
    <xf numFmtId="0" fontId="16" fillId="2" borderId="81" xfId="16" applyFont="1" applyFill="1" applyBorder="1" applyAlignment="1">
      <alignment horizontal="left" vertical="center"/>
    </xf>
    <xf numFmtId="0" fontId="16" fillId="2" borderId="23" xfId="16" applyFont="1" applyFill="1" applyBorder="1" applyAlignment="1">
      <alignment horizontal="left" vertical="center"/>
    </xf>
    <xf numFmtId="0" fontId="16" fillId="2" borderId="83" xfId="18" applyFont="1" applyFill="1" applyBorder="1" applyAlignment="1">
      <alignment horizontal="left" vertical="center"/>
    </xf>
    <xf numFmtId="0" fontId="16" fillId="2" borderId="84" xfId="18" applyFont="1" applyFill="1" applyBorder="1" applyAlignment="1">
      <alignment horizontal="left" vertical="center"/>
    </xf>
    <xf numFmtId="169" fontId="17" fillId="2" borderId="84" xfId="18" applyNumberFormat="1" applyFont="1" applyFill="1" applyBorder="1" applyAlignment="1">
      <alignment horizontal="center" vertical="center"/>
    </xf>
    <xf numFmtId="169" fontId="17" fillId="2" borderId="85" xfId="18" applyNumberFormat="1" applyFont="1" applyFill="1" applyBorder="1" applyAlignment="1">
      <alignment horizontal="center" vertical="center"/>
    </xf>
    <xf numFmtId="0" fontId="17" fillId="2" borderId="87" xfId="16" applyFont="1" applyFill="1" applyBorder="1" applyAlignment="1">
      <alignment horizontal="center" vertical="center"/>
    </xf>
    <xf numFmtId="0" fontId="17" fillId="2" borderId="86" xfId="16" applyFont="1" applyFill="1" applyBorder="1" applyAlignment="1">
      <alignment horizontal="center" vertical="center"/>
    </xf>
    <xf numFmtId="0" fontId="16" fillId="0" borderId="81" xfId="20" applyFont="1" applyBorder="1" applyAlignment="1">
      <alignment horizontal="left" vertical="center"/>
    </xf>
    <xf numFmtId="0" fontId="16" fillId="0" borderId="23" xfId="20" applyFont="1" applyBorder="1" applyAlignment="1">
      <alignment horizontal="left" vertical="center"/>
    </xf>
    <xf numFmtId="0" fontId="16" fillId="0" borderId="82" xfId="20" applyFont="1" applyBorder="1" applyAlignment="1">
      <alignment horizontal="left" vertical="center"/>
    </xf>
    <xf numFmtId="0" fontId="17" fillId="0" borderId="23" xfId="16" applyFont="1" applyBorder="1" applyAlignment="1">
      <alignment horizontal="center" vertical="center"/>
    </xf>
    <xf numFmtId="0" fontId="16" fillId="0" borderId="81" xfId="16" applyFont="1" applyBorder="1" applyAlignment="1">
      <alignment horizontal="left" vertical="center"/>
    </xf>
    <xf numFmtId="0" fontId="16" fillId="0" borderId="23" xfId="16" applyFont="1" applyBorder="1" applyAlignment="1">
      <alignment horizontal="left" vertical="center"/>
    </xf>
    <xf numFmtId="0" fontId="16" fillId="0" borderId="82" xfId="16" applyFont="1" applyBorder="1" applyAlignment="1">
      <alignment horizontal="left" vertical="center"/>
    </xf>
    <xf numFmtId="0" fontId="38" fillId="2" borderId="5" xfId="23" applyFont="1" applyFill="1" applyBorder="1" applyAlignment="1">
      <alignment horizontal="center" vertical="center"/>
    </xf>
    <xf numFmtId="0" fontId="38" fillId="2" borderId="5" xfId="23" applyFont="1" applyFill="1" applyBorder="1" applyAlignment="1">
      <alignment horizontal="center" vertical="center" wrapText="1"/>
    </xf>
    <xf numFmtId="0" fontId="15" fillId="2" borderId="13" xfId="16" applyFont="1" applyFill="1" applyBorder="1" applyAlignment="1">
      <alignment horizontal="left" vertical="center" wrapText="1"/>
    </xf>
    <xf numFmtId="0" fontId="15" fillId="2" borderId="0" xfId="16" applyFont="1" applyFill="1" applyAlignment="1">
      <alignment horizontal="left" vertical="center" wrapText="1"/>
    </xf>
    <xf numFmtId="0" fontId="15" fillId="2" borderId="100" xfId="16" applyFont="1" applyFill="1" applyBorder="1" applyAlignment="1">
      <alignment horizontal="center" vertical="center" wrapText="1"/>
    </xf>
    <xf numFmtId="0" fontId="17" fillId="2" borderId="0" xfId="16" applyFont="1" applyFill="1" applyAlignment="1">
      <alignment horizontal="center" vertical="center"/>
    </xf>
    <xf numFmtId="0" fontId="17" fillId="2" borderId="14" xfId="16" applyFont="1" applyFill="1" applyBorder="1" applyAlignment="1">
      <alignment horizontal="center" vertical="center"/>
    </xf>
    <xf numFmtId="0" fontId="14" fillId="2" borderId="26" xfId="17" applyFont="1" applyFill="1" applyBorder="1" applyAlignment="1">
      <alignment horizontal="center" vertical="center" wrapText="1"/>
    </xf>
    <xf numFmtId="0" fontId="14" fillId="2" borderId="27" xfId="17" applyFont="1" applyFill="1" applyBorder="1" applyAlignment="1">
      <alignment horizontal="center" vertical="center" wrapText="1"/>
    </xf>
    <xf numFmtId="0" fontId="15" fillId="2" borderId="13" xfId="17" applyFont="1" applyFill="1" applyBorder="1" applyAlignment="1">
      <alignment horizontal="left" vertical="center" wrapText="1"/>
    </xf>
    <xf numFmtId="0" fontId="15" fillId="2" borderId="0" xfId="17" applyFont="1" applyFill="1" applyAlignment="1">
      <alignment horizontal="left" vertical="center" wrapText="1"/>
    </xf>
    <xf numFmtId="15" fontId="15" fillId="2" borderId="99" xfId="16" applyNumberFormat="1" applyFont="1" applyFill="1" applyBorder="1" applyAlignment="1">
      <alignment horizontal="center" vertical="center" wrapText="1"/>
    </xf>
    <xf numFmtId="0" fontId="16" fillId="2" borderId="102" xfId="16" applyFont="1" applyFill="1" applyBorder="1" applyAlignment="1">
      <alignment horizontal="center" vertical="center"/>
    </xf>
    <xf numFmtId="0" fontId="16" fillId="2" borderId="101" xfId="16" applyFont="1" applyFill="1" applyBorder="1" applyAlignment="1">
      <alignment horizontal="center" vertical="center"/>
    </xf>
    <xf numFmtId="2" fontId="14" fillId="2" borderId="25" xfId="16" applyNumberFormat="1" applyFont="1" applyFill="1" applyBorder="1" applyAlignment="1">
      <alignment horizontal="justify" vertical="center" wrapText="1"/>
    </xf>
    <xf numFmtId="2" fontId="14" fillId="2" borderId="26" xfId="16" applyNumberFormat="1" applyFont="1" applyFill="1" applyBorder="1" applyAlignment="1">
      <alignment horizontal="justify" vertical="center" wrapText="1"/>
    </xf>
    <xf numFmtId="2" fontId="14" fillId="2" borderId="27" xfId="16" applyNumberFormat="1" applyFont="1" applyFill="1" applyBorder="1" applyAlignment="1">
      <alignment horizontal="justify" vertical="center" wrapText="1"/>
    </xf>
    <xf numFmtId="2" fontId="14" fillId="2" borderId="13" xfId="16" applyNumberFormat="1" applyFont="1" applyFill="1" applyBorder="1" applyAlignment="1">
      <alignment horizontal="justify" vertical="center" wrapText="1"/>
    </xf>
    <xf numFmtId="2" fontId="14" fillId="2" borderId="0" xfId="16" applyNumberFormat="1" applyFont="1" applyFill="1" applyAlignment="1">
      <alignment horizontal="justify" vertical="center" wrapText="1"/>
    </xf>
    <xf numFmtId="2" fontId="14" fillId="2" borderId="14" xfId="16" applyNumberFormat="1" applyFont="1" applyFill="1" applyBorder="1" applyAlignment="1">
      <alignment horizontal="justify" vertical="center" wrapText="1"/>
    </xf>
    <xf numFmtId="2" fontId="14" fillId="2" borderId="34" xfId="16" applyNumberFormat="1" applyFont="1" applyFill="1" applyBorder="1" applyAlignment="1">
      <alignment horizontal="justify" vertical="center" wrapText="1"/>
    </xf>
    <xf numFmtId="2" fontId="14" fillId="2" borderId="21" xfId="16" applyNumberFormat="1" applyFont="1" applyFill="1" applyBorder="1" applyAlignment="1">
      <alignment horizontal="justify" vertical="center" wrapText="1"/>
    </xf>
    <xf numFmtId="2" fontId="14" fillId="2" borderId="22" xfId="16" applyNumberFormat="1" applyFont="1" applyFill="1" applyBorder="1" applyAlignment="1">
      <alignment horizontal="justify" vertical="center" wrapText="1"/>
    </xf>
    <xf numFmtId="0" fontId="16" fillId="2" borderId="78" xfId="16" applyFont="1" applyFill="1" applyBorder="1" applyAlignment="1">
      <alignment horizontal="left" vertical="center"/>
    </xf>
    <xf numFmtId="0" fontId="16" fillId="2" borderId="79" xfId="16" applyFont="1" applyFill="1" applyBorder="1" applyAlignment="1">
      <alignment horizontal="left" vertical="center"/>
    </xf>
    <xf numFmtId="169" fontId="18" fillId="2" borderId="79" xfId="18" applyNumberFormat="1" applyFont="1" applyFill="1" applyBorder="1" applyAlignment="1">
      <alignment horizontal="center" vertical="center"/>
    </xf>
    <xf numFmtId="169" fontId="18" fillId="2" borderId="80" xfId="18" applyNumberFormat="1" applyFont="1" applyFill="1" applyBorder="1" applyAlignment="1">
      <alignment horizontal="center" vertical="center"/>
    </xf>
    <xf numFmtId="37" fontId="16" fillId="11" borderId="83" xfId="16" applyNumberFormat="1" applyFont="1" applyFill="1" applyBorder="1" applyAlignment="1">
      <alignment horizontal="right" vertical="center"/>
    </xf>
    <xf numFmtId="37" fontId="16" fillId="11" borderId="84" xfId="16" applyNumberFormat="1" applyFont="1" applyFill="1" applyBorder="1" applyAlignment="1">
      <alignment horizontal="right" vertical="center"/>
    </xf>
    <xf numFmtId="0" fontId="16" fillId="2" borderId="25" xfId="16" applyFont="1" applyFill="1" applyBorder="1" applyAlignment="1">
      <alignment horizontal="center" vertical="center"/>
    </xf>
    <xf numFmtId="0" fontId="16" fillId="2" borderId="26" xfId="16" applyFont="1" applyFill="1" applyBorder="1" applyAlignment="1">
      <alignment horizontal="center" vertical="center"/>
    </xf>
    <xf numFmtId="0" fontId="16" fillId="2" borderId="27" xfId="16" applyFont="1" applyFill="1" applyBorder="1" applyAlignment="1">
      <alignment horizontal="center" vertical="center"/>
    </xf>
    <xf numFmtId="0" fontId="16" fillId="5" borderId="42" xfId="16" applyFont="1" applyFill="1" applyBorder="1" applyAlignment="1">
      <alignment horizontal="left" vertical="center"/>
    </xf>
    <xf numFmtId="0" fontId="16" fillId="5" borderId="7" xfId="16" applyFont="1" applyFill="1" applyBorder="1" applyAlignment="1">
      <alignment horizontal="left" vertical="center"/>
    </xf>
    <xf numFmtId="0" fontId="16" fillId="5" borderId="8" xfId="16" applyFont="1" applyFill="1" applyBorder="1" applyAlignment="1">
      <alignment horizontal="left" vertical="center"/>
    </xf>
    <xf numFmtId="0" fontId="16" fillId="5" borderId="81" xfId="16" applyFont="1" applyFill="1" applyBorder="1" applyAlignment="1">
      <alignment horizontal="left" vertical="center" wrapText="1"/>
    </xf>
    <xf numFmtId="0" fontId="16" fillId="5" borderId="23" xfId="16" applyFont="1" applyFill="1" applyBorder="1" applyAlignment="1">
      <alignment horizontal="left" vertical="center" wrapText="1"/>
    </xf>
    <xf numFmtId="0" fontId="16" fillId="0" borderId="83" xfId="16" applyFont="1" applyBorder="1" applyAlignment="1">
      <alignment horizontal="left" vertical="center"/>
    </xf>
    <xf numFmtId="0" fontId="16" fillId="0" borderId="84" xfId="16" applyFont="1" applyBorder="1" applyAlignment="1">
      <alignment horizontal="left" vertical="center"/>
    </xf>
    <xf numFmtId="0" fontId="16" fillId="0" borderId="78" xfId="16" applyFont="1" applyBorder="1" applyAlignment="1">
      <alignment horizontal="left" vertical="center"/>
    </xf>
    <xf numFmtId="0" fontId="16" fillId="0" borderId="79" xfId="16" applyFont="1" applyBorder="1" applyAlignment="1">
      <alignment horizontal="left" vertical="center"/>
    </xf>
    <xf numFmtId="0" fontId="16" fillId="0" borderId="104" xfId="16" applyFont="1" applyBorder="1" applyAlignment="1">
      <alignment horizontal="center" vertical="center" wrapText="1"/>
    </xf>
    <xf numFmtId="0" fontId="16" fillId="0" borderId="91" xfId="16" applyFont="1" applyBorder="1" applyAlignment="1">
      <alignment horizontal="center" vertical="center" wrapText="1"/>
    </xf>
    <xf numFmtId="0" fontId="16" fillId="5" borderId="81" xfId="16" applyFont="1" applyFill="1" applyBorder="1" applyAlignment="1">
      <alignment horizontal="left" vertical="center"/>
    </xf>
    <xf numFmtId="0" fontId="16" fillId="5" borderId="23" xfId="16" applyFont="1" applyFill="1" applyBorder="1" applyAlignment="1">
      <alignment horizontal="left" vertical="center"/>
    </xf>
    <xf numFmtId="0" fontId="16" fillId="2" borderId="82" xfId="16" applyFont="1" applyFill="1" applyBorder="1" applyAlignment="1">
      <alignment horizontal="left" vertical="center"/>
    </xf>
    <xf numFmtId="37" fontId="16" fillId="2" borderId="23" xfId="16" applyNumberFormat="1" applyFont="1" applyFill="1" applyBorder="1" applyAlignment="1">
      <alignment horizontal="center" vertical="center"/>
    </xf>
    <xf numFmtId="0" fontId="16" fillId="0" borderId="81" xfId="16" applyFont="1" applyBorder="1" applyAlignment="1">
      <alignment horizontal="left" vertical="center" wrapText="1"/>
    </xf>
    <xf numFmtId="0" fontId="16" fillId="0" borderId="23" xfId="16" applyFont="1" applyBorder="1" applyAlignment="1">
      <alignment horizontal="left" vertical="center" wrapText="1"/>
    </xf>
    <xf numFmtId="0" fontId="8" fillId="2" borderId="42" xfId="36" applyFont="1" applyFill="1" applyBorder="1" applyAlignment="1">
      <alignment horizontal="center" vertical="center"/>
    </xf>
    <xf numFmtId="0" fontId="8" fillId="2" borderId="7" xfId="36" applyFont="1" applyFill="1" applyBorder="1" applyAlignment="1">
      <alignment horizontal="center" vertical="center"/>
    </xf>
    <xf numFmtId="0" fontId="8" fillId="2" borderId="8" xfId="36" applyFont="1" applyFill="1" applyBorder="1" applyAlignment="1">
      <alignment horizontal="center" vertical="center"/>
    </xf>
    <xf numFmtId="0" fontId="9" fillId="0" borderId="75" xfId="36" applyFont="1" applyBorder="1" applyAlignment="1">
      <alignment horizontal="center" vertical="center"/>
    </xf>
    <xf numFmtId="0" fontId="9" fillId="0" borderId="62" xfId="36" applyFont="1" applyBorder="1" applyAlignment="1">
      <alignment horizontal="center" vertical="center"/>
    </xf>
    <xf numFmtId="0" fontId="9" fillId="0" borderId="76" xfId="36" applyFont="1" applyBorder="1" applyAlignment="1">
      <alignment horizontal="center" vertical="center"/>
    </xf>
    <xf numFmtId="0" fontId="9" fillId="0" borderId="63" xfId="36" applyFont="1" applyBorder="1" applyAlignment="1">
      <alignment horizontal="center" vertical="center"/>
    </xf>
    <xf numFmtId="10" fontId="9" fillId="2" borderId="77" xfId="37" applyNumberFormat="1" applyFont="1" applyFill="1" applyBorder="1" applyAlignment="1">
      <alignment horizontal="center" vertical="center"/>
    </xf>
    <xf numFmtId="10" fontId="9" fillId="2" borderId="69" xfId="37" applyNumberFormat="1" applyFont="1" applyFill="1" applyBorder="1" applyAlignment="1">
      <alignment horizontal="center" vertical="center"/>
    </xf>
    <xf numFmtId="10" fontId="35" fillId="0" borderId="23" xfId="35" applyNumberFormat="1" applyFont="1" applyBorder="1" applyAlignment="1">
      <alignment horizontal="center" vertical="center" wrapText="1"/>
    </xf>
    <xf numFmtId="0" fontId="35" fillId="0" borderId="83" xfId="39" applyFont="1" applyBorder="1" applyAlignment="1">
      <alignment horizontal="left" vertical="center"/>
    </xf>
    <xf numFmtId="0" fontId="35" fillId="0" borderId="84" xfId="39" applyFont="1" applyBorder="1" applyAlignment="1">
      <alignment horizontal="left" vertical="center"/>
    </xf>
    <xf numFmtId="0" fontId="27" fillId="0" borderId="84" xfId="39" applyFont="1" applyBorder="1" applyAlignment="1">
      <alignment horizontal="center" vertical="center"/>
    </xf>
    <xf numFmtId="0" fontId="35" fillId="5" borderId="42" xfId="39" applyFont="1" applyFill="1" applyBorder="1" applyAlignment="1">
      <alignment horizontal="left" vertical="center"/>
    </xf>
    <xf numFmtId="0" fontId="35" fillId="5" borderId="7" xfId="39" applyFont="1" applyFill="1" applyBorder="1" applyAlignment="1">
      <alignment horizontal="left" vertical="center"/>
    </xf>
    <xf numFmtId="0" fontId="35" fillId="5" borderId="90" xfId="39" applyFont="1" applyFill="1" applyBorder="1" applyAlignment="1">
      <alignment horizontal="left" vertical="center"/>
    </xf>
    <xf numFmtId="0" fontId="35" fillId="0" borderId="78" xfId="39" applyFont="1" applyBorder="1" applyAlignment="1">
      <alignment horizontal="left" vertical="center"/>
    </xf>
    <xf numFmtId="0" fontId="35" fillId="0" borderId="79" xfId="39" applyFont="1" applyBorder="1" applyAlignment="1">
      <alignment horizontal="left" vertical="center"/>
    </xf>
    <xf numFmtId="0" fontId="27" fillId="0" borderId="79" xfId="39" applyFont="1" applyBorder="1" applyAlignment="1">
      <alignment horizontal="center" vertical="center"/>
    </xf>
    <xf numFmtId="0" fontId="35" fillId="0" borderId="81" xfId="39" applyFont="1" applyBorder="1" applyAlignment="1">
      <alignment horizontal="left" vertical="center"/>
    </xf>
    <xf numFmtId="0" fontId="35" fillId="0" borderId="23" xfId="39" applyFont="1" applyBorder="1" applyAlignment="1">
      <alignment horizontal="left" vertical="center"/>
    </xf>
    <xf numFmtId="0" fontId="37" fillId="5" borderId="42" xfId="0" applyFont="1" applyFill="1" applyBorder="1" applyAlignment="1">
      <alignment horizontal="center" vertical="center"/>
    </xf>
    <xf numFmtId="0" fontId="37" fillId="5" borderId="7" xfId="0" applyFont="1" applyFill="1" applyBorder="1" applyAlignment="1">
      <alignment horizontal="center" vertical="center"/>
    </xf>
    <xf numFmtId="0" fontId="37" fillId="5" borderId="8" xfId="0" applyFont="1" applyFill="1" applyBorder="1" applyAlignment="1">
      <alignment horizontal="center" vertical="center"/>
    </xf>
    <xf numFmtId="0" fontId="38" fillId="2" borderId="33" xfId="23" applyFont="1" applyFill="1" applyBorder="1" applyAlignment="1">
      <alignment horizontal="center" vertical="center"/>
    </xf>
    <xf numFmtId="0" fontId="38" fillId="2" borderId="11" xfId="23" applyFont="1" applyFill="1" applyBorder="1" applyAlignment="1">
      <alignment horizontal="center" vertical="center"/>
    </xf>
    <xf numFmtId="0" fontId="38" fillId="2" borderId="33" xfId="23" applyFont="1" applyFill="1" applyBorder="1" applyAlignment="1">
      <alignment horizontal="center" vertical="center" wrapText="1"/>
    </xf>
    <xf numFmtId="0" fontId="38" fillId="2" borderId="11" xfId="23" applyFont="1" applyFill="1" applyBorder="1" applyAlignment="1">
      <alignment horizontal="center" vertical="center" wrapText="1"/>
    </xf>
    <xf numFmtId="0" fontId="25" fillId="2" borderId="36" xfId="23" applyFont="1" applyFill="1" applyBorder="1" applyAlignment="1">
      <alignment horizontal="center" vertical="center"/>
    </xf>
    <xf numFmtId="0" fontId="25" fillId="2" borderId="38" xfId="23" applyFont="1" applyFill="1" applyBorder="1" applyAlignment="1">
      <alignment horizontal="center" vertical="center"/>
    </xf>
    <xf numFmtId="0" fontId="25" fillId="2" borderId="39" xfId="23" applyFont="1" applyFill="1" applyBorder="1" applyAlignment="1">
      <alignment horizontal="center" vertical="center"/>
    </xf>
    <xf numFmtId="0" fontId="25" fillId="2" borderId="41" xfId="23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0" fontId="37" fillId="5" borderId="26" xfId="0" applyFont="1" applyFill="1" applyBorder="1" applyAlignment="1">
      <alignment horizontal="center" vertical="center"/>
    </xf>
    <xf numFmtId="0" fontId="37" fillId="5" borderId="27" xfId="0" applyFont="1" applyFill="1" applyBorder="1" applyAlignment="1">
      <alignment horizontal="center" vertical="center"/>
    </xf>
    <xf numFmtId="0" fontId="37" fillId="5" borderId="34" xfId="0" applyFont="1" applyFill="1" applyBorder="1" applyAlignment="1">
      <alignment horizontal="center" vertical="center"/>
    </xf>
    <xf numFmtId="0" fontId="37" fillId="5" borderId="21" xfId="0" applyFont="1" applyFill="1" applyBorder="1" applyAlignment="1">
      <alignment horizontal="center" vertical="center"/>
    </xf>
    <xf numFmtId="0" fontId="37" fillId="5" borderId="22" xfId="0" applyFont="1" applyFill="1" applyBorder="1" applyAlignment="1">
      <alignment horizontal="center" vertical="center"/>
    </xf>
    <xf numFmtId="0" fontId="16" fillId="0" borderId="96" xfId="16" applyFont="1" applyBorder="1" applyAlignment="1">
      <alignment horizontal="center" vertical="center" wrapText="1"/>
    </xf>
    <xf numFmtId="0" fontId="19" fillId="0" borderId="0" xfId="23" applyFont="1" applyAlignment="1">
      <alignment horizontal="left" vertical="center"/>
    </xf>
    <xf numFmtId="170" fontId="16" fillId="0" borderId="5" xfId="23" applyNumberFormat="1" applyFont="1" applyBorder="1" applyAlignment="1">
      <alignment horizontal="center" vertical="center"/>
    </xf>
    <xf numFmtId="0" fontId="39" fillId="2" borderId="33" xfId="23" applyFont="1" applyFill="1" applyBorder="1" applyAlignment="1">
      <alignment horizontal="center" vertical="center"/>
    </xf>
    <xf numFmtId="0" fontId="39" fillId="2" borderId="11" xfId="23" applyFont="1" applyFill="1" applyBorder="1" applyAlignment="1">
      <alignment horizontal="center" vertical="center"/>
    </xf>
    <xf numFmtId="0" fontId="39" fillId="2" borderId="33" xfId="23" applyFont="1" applyFill="1" applyBorder="1" applyAlignment="1">
      <alignment horizontal="center" vertical="center" wrapText="1"/>
    </xf>
    <xf numFmtId="0" fontId="39" fillId="2" borderId="11" xfId="23" applyFont="1" applyFill="1" applyBorder="1" applyAlignment="1">
      <alignment horizontal="center" vertical="center" wrapText="1"/>
    </xf>
    <xf numFmtId="0" fontId="25" fillId="2" borderId="37" xfId="23" applyFont="1" applyFill="1" applyBorder="1" applyAlignment="1">
      <alignment horizontal="center" vertical="center"/>
    </xf>
    <xf numFmtId="0" fontId="25" fillId="2" borderId="40" xfId="23" applyFont="1" applyFill="1" applyBorder="1" applyAlignment="1">
      <alignment horizontal="center" vertical="center"/>
    </xf>
    <xf numFmtId="0" fontId="19" fillId="0" borderId="0" xfId="23" applyFont="1" applyAlignment="1">
      <alignment vertical="center"/>
    </xf>
    <xf numFmtId="0" fontId="19" fillId="8" borderId="78" xfId="23" applyFont="1" applyFill="1" applyBorder="1" applyAlignment="1">
      <alignment horizontal="center" vertical="center"/>
    </xf>
    <xf numFmtId="0" fontId="19" fillId="8" borderId="79" xfId="23" applyFont="1" applyFill="1" applyBorder="1" applyAlignment="1">
      <alignment horizontal="center" vertical="center"/>
    </xf>
    <xf numFmtId="173" fontId="19" fillId="0" borderId="0" xfId="23" applyNumberFormat="1" applyFont="1" applyAlignment="1">
      <alignment vertical="center"/>
    </xf>
    <xf numFmtId="0" fontId="17" fillId="0" borderId="83" xfId="16" applyFont="1" applyBorder="1" applyAlignment="1">
      <alignment horizontal="left" vertical="center" wrapText="1"/>
    </xf>
    <xf numFmtId="0" fontId="17" fillId="0" borderId="84" xfId="16" applyFont="1" applyBorder="1" applyAlignment="1">
      <alignment horizontal="left" vertical="center" wrapText="1"/>
    </xf>
    <xf numFmtId="192" fontId="3" fillId="2" borderId="0" xfId="0" applyNumberFormat="1" applyFont="1" applyFill="1" applyAlignment="1">
      <alignment vertical="center" wrapText="1"/>
    </xf>
    <xf numFmtId="192" fontId="2" fillId="2" borderId="0" xfId="35" applyNumberFormat="1" applyFont="1" applyFill="1" applyAlignment="1">
      <alignment vertical="center" wrapText="1"/>
    </xf>
    <xf numFmtId="166" fontId="7" fillId="10" borderId="6" xfId="5" applyNumberFormat="1" applyFont="1" applyFill="1" applyBorder="1" applyAlignment="1">
      <alignment vertical="center" wrapText="1"/>
    </xf>
    <xf numFmtId="2" fontId="2" fillId="2" borderId="0" xfId="0" applyNumberFormat="1" applyFont="1" applyFill="1" applyAlignment="1">
      <alignment vertical="center" wrapText="1"/>
    </xf>
    <xf numFmtId="43" fontId="44" fillId="2" borderId="0" xfId="1" applyFont="1" applyFill="1" applyAlignment="1">
      <alignment horizontal="center" vertical="center" wrapText="1"/>
    </xf>
  </cellXfs>
  <cellStyles count="49">
    <cellStyle name="Hipervínculo" xfId="38" builtinId="8"/>
    <cellStyle name="Millares" xfId="1" builtinId="3"/>
    <cellStyle name="Millares [0]" xfId="2" builtinId="6"/>
    <cellStyle name="Millares [0] 2 2" xfId="7" xr:uid="{00000000-0005-0000-0000-000003000000}"/>
    <cellStyle name="Millares 16" xfId="26" xr:uid="{00000000-0005-0000-0000-000004000000}"/>
    <cellStyle name="Millares 3" xfId="4" xr:uid="{00000000-0005-0000-0000-000005000000}"/>
    <cellStyle name="Millares 5 3" xfId="40" xr:uid="{00000000-0005-0000-0000-000006000000}"/>
    <cellStyle name="Millares 6" xfId="6" xr:uid="{00000000-0005-0000-0000-000007000000}"/>
    <cellStyle name="Millares_FORMULARIO 4 - M-OFERENTE PPTA ECONOMICA" xfId="34" xr:uid="{00000000-0005-0000-0000-000008000000}"/>
    <cellStyle name="Moneda" xfId="3" builtinId="4"/>
    <cellStyle name="Moneda [0] 2" xfId="28" xr:uid="{00000000-0005-0000-0000-00000A000000}"/>
    <cellStyle name="Moneda [0] 3" xfId="46" xr:uid="{00000000-0005-0000-0000-00000B000000}"/>
    <cellStyle name="Moneda 17" xfId="30" xr:uid="{00000000-0005-0000-0000-00000C000000}"/>
    <cellStyle name="Moneda 2" xfId="27" xr:uid="{00000000-0005-0000-0000-00000D000000}"/>
    <cellStyle name="Moneda 2 2 2 2 2" xfId="33" xr:uid="{00000000-0005-0000-0000-00000E000000}"/>
    <cellStyle name="Moneda 3" xfId="5" xr:uid="{00000000-0005-0000-0000-00000F000000}"/>
    <cellStyle name="Moneda 4" xfId="48" xr:uid="{00000000-0005-0000-0000-000010000000}"/>
    <cellStyle name="Moneda 4 2" xfId="15" xr:uid="{00000000-0005-0000-0000-000011000000}"/>
    <cellStyle name="Moneda 7" xfId="8" xr:uid="{00000000-0005-0000-0000-000012000000}"/>
    <cellStyle name="Normal" xfId="0" builtinId="0"/>
    <cellStyle name="Normal 10" xfId="12" xr:uid="{00000000-0005-0000-0000-000014000000}"/>
    <cellStyle name="Normal 11" xfId="14" xr:uid="{00000000-0005-0000-0000-000015000000}"/>
    <cellStyle name="Normal 12 2" xfId="24" xr:uid="{00000000-0005-0000-0000-000016000000}"/>
    <cellStyle name="Normal 2" xfId="45" xr:uid="{00000000-0005-0000-0000-000017000000}"/>
    <cellStyle name="Normal 2 10" xfId="11" xr:uid="{00000000-0005-0000-0000-000018000000}"/>
    <cellStyle name="Normal 2 10 3" xfId="25" xr:uid="{00000000-0005-0000-0000-000019000000}"/>
    <cellStyle name="Normal 2 2 2 2" xfId="39" xr:uid="{00000000-0005-0000-0000-00001A000000}"/>
    <cellStyle name="Normal 2 2 5" xfId="9" xr:uid="{00000000-0005-0000-0000-00001B000000}"/>
    <cellStyle name="Normal 3 11 3" xfId="13" xr:uid="{00000000-0005-0000-0000-00001C000000}"/>
    <cellStyle name="Normal 3 2" xfId="21" xr:uid="{00000000-0005-0000-0000-00001D000000}"/>
    <cellStyle name="Normal 3 2 14" xfId="36" xr:uid="{00000000-0005-0000-0000-00001E000000}"/>
    <cellStyle name="Normal 3 2 2" xfId="32" xr:uid="{00000000-0005-0000-0000-00001F000000}"/>
    <cellStyle name="Normal 3 2 4" xfId="41" xr:uid="{00000000-0005-0000-0000-000020000000}"/>
    <cellStyle name="Normal 8 2" xfId="10" xr:uid="{00000000-0005-0000-0000-000021000000}"/>
    <cellStyle name="Normal_AIU AMBIENTAL Y SISO AV 19 NUEVO v01" xfId="23" xr:uid="{00000000-0005-0000-0000-000022000000}"/>
    <cellStyle name="Normal_CALCULO DEL AIU 2011" xfId="20" xr:uid="{00000000-0005-0000-0000-000023000000}"/>
    <cellStyle name="Normal_CALCULO DEL AIU 2011_revisar" xfId="18" xr:uid="{00000000-0005-0000-0000-000024000000}"/>
    <cellStyle name="Normal_CALCULO DEL AIU-2012" xfId="42" xr:uid="{00000000-0005-0000-0000-000025000000}"/>
    <cellStyle name="Normal_Matriz de Indicadores_V1.0" xfId="17" xr:uid="{00000000-0005-0000-0000-000026000000}"/>
    <cellStyle name="Normal_PPTO-ETAPA- I-07-SEPTIEMBRE-12" xfId="16" xr:uid="{00000000-0005-0000-0000-000027000000}"/>
    <cellStyle name="Normal_PPTO-ETAPA- I-07-SEPTIEMBRE-12 2" xfId="19" xr:uid="{00000000-0005-0000-0000-000028000000}"/>
    <cellStyle name="Normal_Presupuesto Ambiental" xfId="43" xr:uid="{00000000-0005-0000-0000-000029000000}"/>
    <cellStyle name="Normal_PTO OFICIAL PREPLIEGO (CORREGIDO) 2" xfId="31" xr:uid="{00000000-0005-0000-0000-00002A000000}"/>
    <cellStyle name="Porcentaje" xfId="35" builtinId="5"/>
    <cellStyle name="Porcentaje 2" xfId="29" xr:uid="{00000000-0005-0000-0000-00002C000000}"/>
    <cellStyle name="Porcentaje 3" xfId="37" xr:uid="{00000000-0005-0000-0000-00002D000000}"/>
    <cellStyle name="Porcentaje 4" xfId="47" xr:uid="{00000000-0005-0000-0000-00002E000000}"/>
    <cellStyle name="Porcentual_AIU AMBIENTAL Y SISO AV 19 NUEVO v01" xfId="44" xr:uid="{00000000-0005-0000-0000-00002F000000}"/>
    <cellStyle name="Porcentual_CALCULO DEL AIU-2012" xfId="22" xr:uid="{00000000-0005-0000-0000-000030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8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6" Type="http://schemas.openxmlformats.org/officeDocument/2006/relationships/externalLink" Target="externalLinks/externalLink8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1593274</xdr:colOff>
      <xdr:row>2</xdr:row>
      <xdr:rowOff>34637</xdr:rowOff>
    </xdr:from>
    <xdr:to>
      <xdr:col>11</xdr:col>
      <xdr:colOff>1774898</xdr:colOff>
      <xdr:row>5</xdr:row>
      <xdr:rowOff>19501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E31D91-ABBB-F5CA-4D20-7E35EA6FC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30501" y="415637"/>
          <a:ext cx="3410426" cy="7430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203744</xdr:colOff>
      <xdr:row>1</xdr:row>
      <xdr:rowOff>202725</xdr:rowOff>
    </xdr:from>
    <xdr:to>
      <xdr:col>9</xdr:col>
      <xdr:colOff>1999015</xdr:colOff>
      <xdr:row>4</xdr:row>
      <xdr:rowOff>176383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5A6EED-3E4A-4800-9F03-359721591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6568" y="370813"/>
          <a:ext cx="3408918" cy="73565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1905001</xdr:colOff>
      <xdr:row>76</xdr:row>
      <xdr:rowOff>134472</xdr:rowOff>
    </xdr:from>
    <xdr:to>
      <xdr:col>5</xdr:col>
      <xdr:colOff>3790316</xdr:colOff>
      <xdr:row>85</xdr:row>
      <xdr:rowOff>210111</xdr:rowOff>
    </xdr:to>
    <xdr:pic>
      <xdr:nvPicPr>
        <xdr:cNvPr id="3" name="Image 3" descr="Forma&#10;&#10;El contenido generado por IA puede ser incorrecto.">
          <a:extLst>
            <a:ext uri="{FF2B5EF4-FFF2-40B4-BE49-F238E27FC236}">
              <a16:creationId xmlns:a16="http://schemas.microsoft.com/office/drawing/2014/main" id="{9CAD3E4E-F51A-50FC-8171-EB9A706AAA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69442" y="35052001"/>
          <a:ext cx="1885315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292955</xdr:colOff>
      <xdr:row>3</xdr:row>
      <xdr:rowOff>70436</xdr:rowOff>
    </xdr:from>
    <xdr:to>
      <xdr:col>11</xdr:col>
      <xdr:colOff>1315123</xdr:colOff>
      <xdr:row>4</xdr:row>
      <xdr:rowOff>403853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DDFFF7-18C1-4168-8E95-7B800F405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73131" y="653142"/>
          <a:ext cx="2732634" cy="602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136072</xdr:colOff>
      <xdr:row>2</xdr:row>
      <xdr:rowOff>81643</xdr:rowOff>
    </xdr:from>
    <xdr:to>
      <xdr:col>7</xdr:col>
      <xdr:colOff>1693510</xdr:colOff>
      <xdr:row>3</xdr:row>
      <xdr:rowOff>478427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3FE2EE-8A38-646F-2AD7-091612CF4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1" y="489857"/>
          <a:ext cx="3060210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517072</xdr:colOff>
      <xdr:row>2</xdr:row>
      <xdr:rowOff>100853</xdr:rowOff>
    </xdr:from>
    <xdr:to>
      <xdr:col>8</xdr:col>
      <xdr:colOff>1238215</xdr:colOff>
      <xdr:row>4</xdr:row>
      <xdr:rowOff>1841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F95D4F-5467-46C0-A439-6AB9CDB2E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3778" y="201706"/>
          <a:ext cx="3051966" cy="6765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descoles/Descole%20canal%20en%20concreto%2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AUCA1/Cto.1960-16/TRIMESTRAL%20Octubre%20-%20Diciembre%202017%20AMV4%20CAUCA-CAJA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DB09E0A/a%20%20aaInformaci&#243;n%20GRUPO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2CB15EB/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SARDINATA/Contrato%20Sardinata/SNT-Planta/Despachos/Materiales%20v&#237;a%20y%20planta/Acarreos%2001-31-Jul-0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CON/DATOS/LICITAR/IDU/UNIT_4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p-alexander/Documentos/winnt/perfiles/Co80097831/Mis%20documentos/Formatos/Presupuesto%20Da&#241;os%20Interinstitucionales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Trabajos%20La%20Espanola%20-%20Calarca/Grupo%20Arturo/Arturo%20A.%20Gonzalez%20R.%20Espanola%20-%20Calarca/BARBOSA/ACTASBAR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WINDOWS/TEMP/Alcantarillado%20PAVCO-RAS%202000%20(08-11-04).xls?C89BA1FE" TargetMode="External"/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AMV%202011/PHRE/09%20INF_TRIMESTRAL%20_FINAL%20-%202011/INFORME%209_AMV_MAR-201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D282EC9/V&#237;nculoExternoRecuperado1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DD282EC9/V&#237;nculoExternoRecuperado1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Escritorio/amv%202011/copia%20de%20seguridad%20pc1_invias/CONSORCIO%20PHRE/PRESUPUESTOS/V&#205;A%209003/Presupuesto%20para%20Ampliaci&#243;n%20de%20Puentes%20Angostos/Presupuestos%20Ampliaci&#243;n%20de%20Puentes%20%20(9003)%20Sept.%20de%202010.xls?FEC009BA" TargetMode="External"/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CARROTANQUE%20AL%203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CO/Doc.%20ASPIRE/ADMONVIAL%20H-V-05/PRESUPUESTOS/sector%2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Users/mac/Documents/AMV%20cto%203414%20de%202013/INFORMES%20TRIMESTRALES/jul%20-%20sep%202014/Estructura%20APU%202013%20ANTIOQUIA%20%20JULIO%20-%20SEPTIEMBRE%20201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MV-02-BOL/EST.V&#205;A%20CRIT.TECNICO%20AMB-BOL-02/DICIEMBRE-2008/EST.V&#205;A%20CRITERIO%20TECNICO%2090BLB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EST.V&#205;A%20CRITERIO%20TECNIC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Constancita/HOJA%20DIARIA/HD%202003/Hoja%20Diaria%20Nuev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Users/aescorcia/Desktop/APU/APU%202011/CHOCO/APU%20ADVIAL.%20G-2%202011.xls?6534E72E" TargetMode="External"/><Relationship Id="rId1" Type="http://schemas.openxmlformats.org/officeDocument/2006/relationships/externalLinkPath" Target="file:///\\6534E72E\APU%20ADVIAL.%20G-2%20201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LATO%20PALERMO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Users/aescorcia/Desktop/APU/APU%202011/APU%20CON%20PARTICULARES%20OPA.xlsx?554919A1" TargetMode="External"/><Relationship Id="rId1" Type="http://schemas.openxmlformats.org/officeDocument/2006/relationships/externalLinkPath" Target="file:///\\554919A1\APU%20CON%20PARTICULARES%20OP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MERYVENT/ZZZ.MERCA.GQ/MERCADEO/POLITICA%20DE%20PRECIOS/PRECIOS%20MARZO%202003/precios20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proyectos%202004/invias/corredores%20viales/PARTICIPAMOS/SEGUNDA%20RONDA/PRESUPUESTO%20CORREDOR%208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INFORMES%20ESPECIFICOS/ANALISIS%20DE%20APU/APU%202012/AMV%20GRUPO2-05/presupuestos/ajuste%20presupuestos/$%20PR20%20al%20PR23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Users/mrojast/A%20Max/APU/APU%202011/APU%20CON%20PARTICULARES%20OPA.xlsx?C954B025" TargetMode="External"/><Relationship Id="rId1" Type="http://schemas.openxmlformats.org/officeDocument/2006/relationships/externalLinkPath" Target="file:///\\C954B025\APU%20CON%20PARTICULARES%20OPA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3df31eefb87caeb/6.%20SAN%20CRISTOBAL/2025/001_Procesos%20de%20seleccion/001_Licitacion%20Obra%20Publica/FDLSC%20LP%20012%202025/Resolucion%20de%20apertura/008_Formulario%201%20Presupuesto%20Oficial.xlsx" TargetMode="External"/><Relationship Id="rId1" Type="http://schemas.openxmlformats.org/officeDocument/2006/relationships/externalLinkPath" Target="https://d.docs.live.net/73df31eefb87caeb/6.%20SAN%20CRISTOBAL/2025/001_Procesos%20de%20seleccion/001_Licitacion%20Obra%20Publica/FDLSC%20LP%20012%202025/Resolucion%20de%20apertura/008_Formulario%201%20Presupuesto%20Oficial.xlsx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f51904ef3c2ae2c/01.%20SAN%20CRISTOBAL/02.%20PROCESOS%20DE%20CONTRATACI&#211;N/2024/Proceso%20contratos%20de%20obra/CONSERVACI&#211;N/Versi&#243;n%201/PRESUPUESTO%20VF%2028-06.xlsx" TargetMode="External"/><Relationship Id="rId1" Type="http://schemas.openxmlformats.org/officeDocument/2006/relationships/externalLinkPath" Target="https://d.docs.live.net/5f51904ef3c2ae2c/01.%20SAN%20CRISTOBAL/02.%20PROCESOS%20DE%20CONTRATACI&#211;N/2024/Proceso%20contratos%20de%20obra/CONSERVACI&#211;N/Versi&#243;n%201/PRESUPUESTO%20VF%2028-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\Users\ANDRES FELIPE MUÑOZ\Down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COSTOS UNITARIOS"/>
      <sheetName val="CA-2909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REQUISITOS INF INTERVENTORÍA"/>
      <sheetName val="_aCCIDENTES_DE_1995___1996_xl_9"/>
      <sheetName val="_aCCIDENTES_DE_1995___1996_x_10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INDICE"/>
      <sheetName val="_aCCIDENTES_DE_1995___1996_x_11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Tabla CONPES 3714"/>
      <sheetName val="ESTADO_VÍA-CRIT_TECNICO"/>
      <sheetName val="EMPRESA"/>
      <sheetName val="Dólar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 refreshError="1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. P. U.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"/>
      <sheetName val="Formulario N° 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"/>
      <sheetName val="Formulario N° 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>
        <row r="9">
          <cell r="E9" t="str">
            <v>EDGAR EDUARDO HERNANDEZ Q.</v>
          </cell>
        </row>
      </sheetData>
      <sheetData sheetId="51"/>
      <sheetData sheetId="52"/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MATERIAL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MATERIAL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Entidad"/>
      <sheetName val="Oferta Económica"/>
      <sheetName val="AIU"/>
      <sheetName val="FM"/>
      <sheetName val="PMA-PGS-PMT"/>
      <sheetName val="AIU PMA-PGS-PMT"/>
      <sheetName val="Precios IDRD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10627-1</v>
          </cell>
          <cell r="C3" t="str">
            <v xml:space="preserve"> ACOMETIDA  3 X 1/0</v>
          </cell>
          <cell r="D3" t="str">
            <v>ML</v>
          </cell>
          <cell r="E3" t="str">
            <v>INSTALACIONES ELECTRICAS - T.V. - SONIDO COMUNI</v>
          </cell>
          <cell r="F3">
            <v>125155.94</v>
          </cell>
        </row>
        <row r="4">
          <cell r="B4">
            <v>15852</v>
          </cell>
          <cell r="C4" t="str">
            <v xml:space="preserve"> Cinta LED en perfil para exteriores IP65 por metro lineal COMETAS</v>
          </cell>
          <cell r="D4" t="str">
            <v>UN</v>
          </cell>
          <cell r="E4" t="str">
            <v>INSTALACIONES ELECTRICAS - T.V. - SONIDO COMUNI</v>
          </cell>
          <cell r="F4">
            <v>329496.23</v>
          </cell>
        </row>
        <row r="5">
          <cell r="B5">
            <v>10469</v>
          </cell>
          <cell r="C5" t="str">
            <v xml:space="preserve"> PATCH CORD CAT- 6 (3 FT) (1 METRO) - CEFE COMETAS apantallami.utp y clasif Lszh (Sumin+Instalac) </v>
          </cell>
          <cell r="D5" t="str">
            <v>UN</v>
          </cell>
          <cell r="E5" t="str">
            <v>INSTALACIONES ELECTRICAS - T.V. - SONIDO COMUNI</v>
          </cell>
          <cell r="F5">
            <v>25299.15</v>
          </cell>
        </row>
        <row r="6">
          <cell r="B6">
            <v>19202</v>
          </cell>
          <cell r="C6" t="str">
            <v xml:space="preserve"> Válvula Mariposa PVC Ø4"  - Suministro e Instalación</v>
          </cell>
          <cell r="D6" t="str">
            <v>UN</v>
          </cell>
          <cell r="E6" t="str">
            <v>VARIOS</v>
          </cell>
          <cell r="F6">
            <v>639093.73</v>
          </cell>
        </row>
        <row r="7">
          <cell r="B7">
            <v>18436</v>
          </cell>
          <cell r="C7" t="str">
            <v>(BL2) -Luminaria Bolardo Exterior  corto LED 10.8W</v>
          </cell>
          <cell r="D7" t="str">
            <v>UN</v>
          </cell>
          <cell r="E7" t="str">
            <v>INSTALACIONES ELECTRICAS - T.V. - SONIDO COMUNI</v>
          </cell>
          <cell r="F7">
            <v>86087.69</v>
          </cell>
        </row>
        <row r="8">
          <cell r="B8">
            <v>18149</v>
          </cell>
          <cell r="C8" t="str">
            <v>(BRANCH 2 - CONEXIÓN DE UNIDADES INTERIORES LIQ - GAS.Cefe Cometas(Sumin+instalación)</v>
          </cell>
          <cell r="D8" t="str">
            <v>UN</v>
          </cell>
          <cell r="E8" t="str">
            <v>SISTEMAS VENTILACION</v>
          </cell>
          <cell r="F8">
            <v>211324.16</v>
          </cell>
        </row>
        <row r="9">
          <cell r="B9">
            <v>18391</v>
          </cell>
          <cell r="C9" t="str">
            <v>(CR1)-Accesorio Esquinero de 90grados+difusor</v>
          </cell>
          <cell r="D9" t="str">
            <v>UN</v>
          </cell>
          <cell r="E9" t="str">
            <v>URBANISMO Y OBRAS EXTERIORES</v>
          </cell>
          <cell r="F9">
            <v>86087.69</v>
          </cell>
        </row>
        <row r="10">
          <cell r="B10">
            <v>18400</v>
          </cell>
          <cell r="C10" t="str">
            <v>(CR2)-Accesorio Esquinero de 90grados+difusor Lumi</v>
          </cell>
          <cell r="D10" t="str">
            <v>UN</v>
          </cell>
          <cell r="E10" t="str">
            <v>URBANISMO Y OBRAS EXTERIORES</v>
          </cell>
          <cell r="F10">
            <v>86087.69</v>
          </cell>
        </row>
        <row r="11">
          <cell r="B11">
            <v>18395</v>
          </cell>
          <cell r="C11" t="str">
            <v>(DL1) - Luminaria tipo Downlight redondo LED 7.9W</v>
          </cell>
          <cell r="D11" t="str">
            <v>UN</v>
          </cell>
          <cell r="E11" t="str">
            <v>INSTALACIONES ELECTRICAS - T.V. - SONIDO COMUNI</v>
          </cell>
          <cell r="F11">
            <v>78432.17</v>
          </cell>
        </row>
        <row r="12">
          <cell r="B12">
            <v>18398</v>
          </cell>
          <cell r="C12" t="str">
            <v>(DL2) - Luminaria tipo Decorativa esferica con bom</v>
          </cell>
          <cell r="D12" t="str">
            <v>UN</v>
          </cell>
          <cell r="E12" t="str">
            <v>INSTALACIONES ELECTRICAS - T.V. - SONIDO COMUNI</v>
          </cell>
          <cell r="F12">
            <v>109755.31</v>
          </cell>
        </row>
        <row r="13">
          <cell r="B13">
            <v>18388</v>
          </cell>
          <cell r="C13" t="str">
            <v>(DL3) Luminaria tipo cilindro PCB FORTIMO12W 4000K</v>
          </cell>
          <cell r="D13" t="str">
            <v>UN</v>
          </cell>
          <cell r="E13" t="str">
            <v>INSTALACIONES ELECTRICAS - T.V. - SONIDO COMUNI</v>
          </cell>
          <cell r="F13">
            <v>180751.45</v>
          </cell>
        </row>
        <row r="14">
          <cell r="B14">
            <v>18402</v>
          </cell>
          <cell r="C14" t="str">
            <v>(DRX150)1-Driver de ULP150  para LED150W de 6.3Amp</v>
          </cell>
          <cell r="D14" t="str">
            <v>UN</v>
          </cell>
          <cell r="E14" t="str">
            <v>INSTALACIONES ELECTRICAS - T.V. - SONIDO COMUNI</v>
          </cell>
          <cell r="F14">
            <v>78432.17</v>
          </cell>
        </row>
        <row r="15">
          <cell r="B15">
            <v>18403</v>
          </cell>
          <cell r="C15" t="str">
            <v>(DRX240) Driver de ULP150  para LED 240W de 6.3Amp</v>
          </cell>
          <cell r="D15" t="str">
            <v>UN</v>
          </cell>
          <cell r="E15" t="str">
            <v>INSTALACIONES ELECTRICAS - T.V. - SONIDO COMUNI</v>
          </cell>
          <cell r="F15">
            <v>78432.17</v>
          </cell>
        </row>
        <row r="16">
          <cell r="B16">
            <v>18414</v>
          </cell>
          <cell r="C16" t="str">
            <v>(EM1) - Luminaria de emergencia 142 x 142 x 39</v>
          </cell>
          <cell r="D16" t="str">
            <v>UN</v>
          </cell>
          <cell r="E16" t="str">
            <v>INSTALACIONES ELECTRICAS - T.V. - SONIDO COMUNI</v>
          </cell>
          <cell r="F16">
            <v>205582.32</v>
          </cell>
        </row>
        <row r="17">
          <cell r="B17">
            <v>18415</v>
          </cell>
          <cell r="C17" t="str">
            <v>(EM2)Luminaria de emergencia 170lm. 2 LED x 3W</v>
          </cell>
          <cell r="D17" t="str">
            <v>UN</v>
          </cell>
          <cell r="E17" t="str">
            <v>INSTALACIONES ELECTRICAS - T.V. - SONIDO COMUNI</v>
          </cell>
          <cell r="F17">
            <v>103263.03999999999</v>
          </cell>
        </row>
        <row r="18">
          <cell r="B18">
            <v>18417</v>
          </cell>
          <cell r="C18" t="str">
            <v>(EM3)-Luminaria LED 3W60 min,Ik04,IP42 120lm</v>
          </cell>
          <cell r="D18" t="str">
            <v>UN</v>
          </cell>
          <cell r="E18" t="str">
            <v>INSTALACIONES ELECTRICAS - T.V. - SONIDO COMUNI</v>
          </cell>
          <cell r="F18">
            <v>143470.9</v>
          </cell>
        </row>
        <row r="19">
          <cell r="B19">
            <v>18419</v>
          </cell>
          <cell r="C19" t="str">
            <v>(EM4)-Luminaria 328x125x57- Flujo Luminoso 200lm</v>
          </cell>
          <cell r="D19" t="str">
            <v>UN</v>
          </cell>
          <cell r="E19" t="str">
            <v>INSTALACIONES ELECTRICAS - T.V. - SONIDO COMUNI</v>
          </cell>
          <cell r="F19">
            <v>99345.64</v>
          </cell>
        </row>
        <row r="20">
          <cell r="B20">
            <v>18420</v>
          </cell>
          <cell r="C20" t="str">
            <v>(EM5)-Luminaria 370 x243x191-Flujo Luminoso 2070lm</v>
          </cell>
          <cell r="D20" t="str">
            <v>UN</v>
          </cell>
          <cell r="E20" t="str">
            <v>INSTALACIONES ELECTRICAS - T.V. - SONIDO COMUNI</v>
          </cell>
          <cell r="F20">
            <v>202415.37</v>
          </cell>
        </row>
        <row r="21">
          <cell r="B21">
            <v>18422</v>
          </cell>
          <cell r="C21" t="str">
            <v>(EM6)-Luminaria emergencia cilindrica  150lm</v>
          </cell>
          <cell r="D21" t="str">
            <v>UN</v>
          </cell>
          <cell r="E21" t="str">
            <v>INSTALACIONES ELECTRICAS - T.V. - SONIDO COMUNI</v>
          </cell>
          <cell r="F21">
            <v>86087.69</v>
          </cell>
        </row>
        <row r="22">
          <cell r="B22">
            <v>18197</v>
          </cell>
          <cell r="C22" t="str">
            <v>(LED 1) - LuminariaNW2PCB-1R x 2200lm Long.1136mm</v>
          </cell>
          <cell r="D22" t="str">
            <v>UN</v>
          </cell>
          <cell r="E22" t="str">
            <v>INSTALACIONES ELECTRICAS - T.V. - SONIDO COMUNI</v>
          </cell>
          <cell r="F22">
            <v>226292.63</v>
          </cell>
        </row>
        <row r="23">
          <cell r="B23">
            <v>18205</v>
          </cell>
          <cell r="C23" t="str">
            <v>(LED 2)LuminariaNW3PCB-1Rx2200lmLongitud 17008mm</v>
          </cell>
          <cell r="D23" t="str">
            <v>UN</v>
          </cell>
          <cell r="E23" t="str">
            <v>INSTALACIONES ELECTRICAS - T.V. - SONIDO COMUNI</v>
          </cell>
          <cell r="F23">
            <v>209085.95</v>
          </cell>
        </row>
        <row r="24">
          <cell r="B24">
            <v>18239</v>
          </cell>
          <cell r="C24" t="str">
            <v>(LED10)-LuminariaDUNA LED 1x1.2 35W112lm/w 3900lm</v>
          </cell>
          <cell r="D24" t="str">
            <v>UN</v>
          </cell>
          <cell r="E24" t="str">
            <v>INSTALACIONES ELECTRICAS - T.V. - SONIDO COMUNI</v>
          </cell>
          <cell r="F24">
            <v>86351.97</v>
          </cell>
        </row>
        <row r="25">
          <cell r="B25">
            <v>18243</v>
          </cell>
          <cell r="C25" t="str">
            <v>(LED11) - Cinta LED LINEARlight Flex Shrort pitch</v>
          </cell>
          <cell r="D25" t="str">
            <v>UN</v>
          </cell>
          <cell r="E25" t="str">
            <v>INSTALACIONES ELECTRICAS - T.V. - SONIDO COMUNI</v>
          </cell>
          <cell r="F25">
            <v>106356.49</v>
          </cell>
        </row>
        <row r="26">
          <cell r="B26">
            <v>18252</v>
          </cell>
          <cell r="C26" t="str">
            <v>(LED12) Luminaria 158W4000K NW10PCB-1Rx2200lm-5650</v>
          </cell>
          <cell r="D26" t="str">
            <v>UN</v>
          </cell>
          <cell r="E26" t="str">
            <v>INSTALACIONES ELECTRICAS - T.V. - SONIDO COMUNI</v>
          </cell>
          <cell r="F26">
            <v>125219.94</v>
          </cell>
        </row>
        <row r="27">
          <cell r="B27">
            <v>18256</v>
          </cell>
          <cell r="C27" t="str">
            <v>(LED13)-LuminariaNW3PCB1Rx2200lm1.70m-42,9W-4000K</v>
          </cell>
          <cell r="D27" t="str">
            <v>UN</v>
          </cell>
          <cell r="E27" t="str">
            <v>INSTALACIONES ELECTRICAS - T.V. - SONIDO COMUNI</v>
          </cell>
          <cell r="F27">
            <v>183250.4</v>
          </cell>
        </row>
        <row r="28">
          <cell r="B28">
            <v>18262</v>
          </cell>
          <cell r="C28" t="str">
            <v>(LED14) Luminaria15.8W 4000K NW1PCB -1R x 2200lm</v>
          </cell>
          <cell r="D28" t="str">
            <v>UN</v>
          </cell>
          <cell r="E28" t="str">
            <v>INSTALACIONES ELECTRICAS - T.V. - SONIDO COMUNI</v>
          </cell>
          <cell r="F28">
            <v>162672.07999999999</v>
          </cell>
        </row>
        <row r="29">
          <cell r="B29">
            <v>18265</v>
          </cell>
          <cell r="C29" t="str">
            <v>(LED15)Luminaria142,2W 4000K  NW 9PCB -1R x 2200lm</v>
          </cell>
          <cell r="D29" t="str">
            <v>UN</v>
          </cell>
          <cell r="E29" t="str">
            <v>INSTALACIONES ELECTRICAS - T.V. - SONIDO COMUNI</v>
          </cell>
          <cell r="F29">
            <v>174245</v>
          </cell>
        </row>
        <row r="30">
          <cell r="B30">
            <v>18269</v>
          </cell>
          <cell r="C30" t="str">
            <v>(LED16)110,6W 4000K  NW 7PCB -1R x 2200lm3960mm</v>
          </cell>
          <cell r="D30" t="str">
            <v>UN</v>
          </cell>
          <cell r="E30" t="str">
            <v>INSTALACIONES ELECTRICAS - T.V. - SONIDO COMUNI</v>
          </cell>
          <cell r="F30">
            <v>174245</v>
          </cell>
        </row>
        <row r="31">
          <cell r="B31">
            <v>18277</v>
          </cell>
          <cell r="C31" t="str">
            <v>(LED17)Luminaria 31,6W 4000K  NW 2PCB -1R x 2200lm</v>
          </cell>
          <cell r="D31" t="str">
            <v>UN</v>
          </cell>
          <cell r="E31" t="str">
            <v>INSTALACIONES ELECTRICAS - T.V. - SONIDO COMUNI</v>
          </cell>
          <cell r="F31">
            <v>170327.6</v>
          </cell>
        </row>
        <row r="32">
          <cell r="B32">
            <v>18380</v>
          </cell>
          <cell r="C32" t="str">
            <v>(LED18)-Luminaria63.2W 4000K  NW 4PCB -1R x 2200lm</v>
          </cell>
          <cell r="D32" t="str">
            <v>UN</v>
          </cell>
          <cell r="E32" t="str">
            <v>INSTALACIONES ELECTRICAS - T.V. - SONIDO COMUNI</v>
          </cell>
          <cell r="F32">
            <v>179348.67</v>
          </cell>
        </row>
        <row r="33">
          <cell r="B33">
            <v>18381</v>
          </cell>
          <cell r="C33" t="str">
            <v>(LED20) - LuminariaNW 7PCB-1Rx2200lm 3.96m-98.4W</v>
          </cell>
          <cell r="D33" t="str">
            <v>UN</v>
          </cell>
          <cell r="E33" t="str">
            <v>INSTALACIONES ELECTRICAS - T.V. - SONIDO COMUNI</v>
          </cell>
          <cell r="F33">
            <v>113713.04</v>
          </cell>
        </row>
        <row r="34">
          <cell r="B34">
            <v>18437</v>
          </cell>
          <cell r="C34" t="str">
            <v>(LED21)Luminaria tipo lineal Wall washeLED15x56 24</v>
          </cell>
          <cell r="D34" t="str">
            <v>UN</v>
          </cell>
          <cell r="E34" t="str">
            <v>INSTALACIONES ELECTRICAS - T.V. - SONIDO COMUNI</v>
          </cell>
          <cell r="F34">
            <v>188406.97</v>
          </cell>
        </row>
        <row r="35">
          <cell r="B35">
            <v>18438</v>
          </cell>
          <cell r="C35" t="str">
            <v>(LED22) - Cinta LED Linearlight Value Flex protect</v>
          </cell>
          <cell r="D35" t="str">
            <v>UN</v>
          </cell>
          <cell r="E35" t="str">
            <v>INSTALACIONES ELECTRICAS - T.V. - SONIDO COMUNI</v>
          </cell>
          <cell r="F35">
            <v>63869.41</v>
          </cell>
        </row>
        <row r="36">
          <cell r="B36">
            <v>18439</v>
          </cell>
          <cell r="C36" t="str">
            <v>(LED23) Cinta LED Linearlight Flex protect Short p</v>
          </cell>
          <cell r="D36" t="str">
            <v>UN</v>
          </cell>
          <cell r="E36" t="str">
            <v>INSTALACIONES ELECTRICAS - T.V. - SONIDO COMUNI</v>
          </cell>
          <cell r="F36">
            <v>63869.41</v>
          </cell>
        </row>
        <row r="37">
          <cell r="B37">
            <v>18208</v>
          </cell>
          <cell r="C37" t="str">
            <v>(LED3) -Luminaria 79W 4000K  NW 5PCB -1R x 2200lm</v>
          </cell>
          <cell r="D37" t="str">
            <v>UN</v>
          </cell>
          <cell r="E37" t="str">
            <v>INSTALACIONES ELECTRICAS - T.V. - SONIDO COMUNI</v>
          </cell>
          <cell r="F37">
            <v>209085.95</v>
          </cell>
        </row>
        <row r="38">
          <cell r="B38">
            <v>18211</v>
          </cell>
          <cell r="C38" t="str">
            <v>(LED4)-Luminaria 126.4W 4000K NW 8PCB -1R x 2200lm</v>
          </cell>
          <cell r="D38" t="str">
            <v>UN</v>
          </cell>
          <cell r="E38" t="str">
            <v>INSTALACIONES ELECTRICAS - T.V. - SONIDO COMUNI</v>
          </cell>
          <cell r="F38">
            <v>204173.07</v>
          </cell>
        </row>
        <row r="39">
          <cell r="B39">
            <v>18219</v>
          </cell>
          <cell r="C39" t="str">
            <v>(LED5)-Luminaria15.8W 4000k 1PCB-1R x 2200lm -595m</v>
          </cell>
          <cell r="D39" t="str">
            <v>UN</v>
          </cell>
          <cell r="E39" t="str">
            <v>INSTALACIONES ELECTRICAS - T.V. - SONIDO COMUNI</v>
          </cell>
          <cell r="F39">
            <v>88353.17</v>
          </cell>
        </row>
        <row r="40">
          <cell r="B40">
            <v>18222</v>
          </cell>
          <cell r="C40" t="str">
            <v>(LED6)31,6W 4000k 2PCB-1R x 2200lm Longitud1161mm</v>
          </cell>
          <cell r="D40" t="str">
            <v>UN</v>
          </cell>
          <cell r="E40" t="str">
            <v>INSTALACIONES ELECTRICAS - T.V. - SONIDO COMUNI</v>
          </cell>
          <cell r="F40">
            <v>108865.47</v>
          </cell>
        </row>
        <row r="41">
          <cell r="B41">
            <v>18225</v>
          </cell>
          <cell r="C41" t="str">
            <v>(LED7)Luminaria47.4W-4000k 3PCB-1R x 2200lm-1727mm</v>
          </cell>
          <cell r="D41" t="str">
            <v>UN</v>
          </cell>
          <cell r="E41" t="str">
            <v>INSTALACIONES ELECTRICAS - T.V. - SONIDO COMUNI</v>
          </cell>
          <cell r="F41">
            <v>108865.47</v>
          </cell>
        </row>
        <row r="42">
          <cell r="B42">
            <v>18226</v>
          </cell>
          <cell r="C42" t="str">
            <v>(LED8) Luminaria 63.2W-4000k 4PCB-1Rx2200lm-2293mm</v>
          </cell>
          <cell r="D42" t="str">
            <v>UN</v>
          </cell>
          <cell r="E42" t="str">
            <v>INSTALACIONES ELECTRICAS - T.V. - SONIDO COMUNI</v>
          </cell>
          <cell r="F42">
            <v>108865.47</v>
          </cell>
        </row>
        <row r="43">
          <cell r="B43">
            <v>18234</v>
          </cell>
          <cell r="C43" t="str">
            <v>(LED9)Luminaria79W- 4000k 5PCB-1R x 2200lm-2859mm</v>
          </cell>
          <cell r="D43" t="str">
            <v>UN</v>
          </cell>
          <cell r="E43" t="str">
            <v>INSTALACIONES ELECTRICAS - T.V. - SONIDO COMUNI</v>
          </cell>
          <cell r="F43">
            <v>108865.47</v>
          </cell>
        </row>
        <row r="44">
          <cell r="B44">
            <v>18407</v>
          </cell>
          <cell r="C44" t="str">
            <v>(PR1) - Luminaria LED Optica (5147) Extensiva 310W</v>
          </cell>
          <cell r="D44" t="str">
            <v>UN</v>
          </cell>
          <cell r="E44" t="str">
            <v>INSTALACIONES ELECTRICAS - T.V. - SONIDO COMUNI</v>
          </cell>
          <cell r="F44">
            <v>206332.77</v>
          </cell>
        </row>
        <row r="45">
          <cell r="B45">
            <v>18411</v>
          </cell>
          <cell r="C45" t="str">
            <v>(PR2) - Luminaria LED Optica(5186)Asimetrica 547W</v>
          </cell>
          <cell r="D45" t="str">
            <v>UN</v>
          </cell>
          <cell r="E45" t="str">
            <v>INSTALACIONES ELECTRICAS - T.V. - SONIDO COMUNI</v>
          </cell>
          <cell r="F45">
            <v>313509.90000000002</v>
          </cell>
        </row>
        <row r="46">
          <cell r="B46">
            <v>18412</v>
          </cell>
          <cell r="C46" t="str">
            <v>(PR3) - Luminaria LED Optica (2259) Simetrica 322W</v>
          </cell>
          <cell r="D46" t="str">
            <v>UN</v>
          </cell>
          <cell r="E46" t="str">
            <v>INSTALACIONES ELECTRICAS - T.V. - SONIDO COMUNI</v>
          </cell>
          <cell r="F46">
            <v>206332.77</v>
          </cell>
        </row>
        <row r="47">
          <cell r="B47">
            <v>18423</v>
          </cell>
          <cell r="C47" t="str">
            <v>(PU1)-Luminaria urbana ExteriorLED54W-24LEDS-5370</v>
          </cell>
          <cell r="D47" t="str">
            <v>UN</v>
          </cell>
          <cell r="E47" t="str">
            <v>INSTALACIONES ELECTRICAS - T.V. - SONIDO COMUNI</v>
          </cell>
          <cell r="F47">
            <v>213393.61</v>
          </cell>
        </row>
        <row r="48">
          <cell r="B48">
            <v>18434</v>
          </cell>
          <cell r="C48" t="str">
            <v>(PU2)-Luminaria urbana ExteriorLED54W-24LEDS5221lm</v>
          </cell>
          <cell r="D48" t="str">
            <v>UN</v>
          </cell>
          <cell r="E48" t="str">
            <v>INSTALACIONES ELECTRICAS - T.V. - SONIDO COMUNI</v>
          </cell>
          <cell r="F48">
            <v>213393.61</v>
          </cell>
        </row>
        <row r="49">
          <cell r="B49">
            <v>18435</v>
          </cell>
          <cell r="C49" t="str">
            <v>(PU3)-Luminaria urbana ExteriorLED54W-24LEDS5453lm</v>
          </cell>
          <cell r="D49" t="str">
            <v>UN</v>
          </cell>
          <cell r="E49" t="str">
            <v>INSTALACIONES ELECTRICAS - T.V. - SONIDO COMUNI</v>
          </cell>
          <cell r="F49">
            <v>213393.61</v>
          </cell>
        </row>
        <row r="50">
          <cell r="B50">
            <v>10264</v>
          </cell>
          <cell r="C50" t="str">
            <v>.Acero Estruct. ASTM A-36(Grad-50)Sumapaz**</v>
          </cell>
          <cell r="D50" t="str">
            <v>KG</v>
          </cell>
          <cell r="E50" t="str">
            <v>06 Mampostería y pañetes</v>
          </cell>
          <cell r="F50">
            <v>17857.27</v>
          </cell>
        </row>
        <row r="51">
          <cell r="B51">
            <v>11989</v>
          </cell>
          <cell r="C51" t="str">
            <v>.Acero Estruct. ASTM A-572 Estruct.Metal.Muro Esca</v>
          </cell>
          <cell r="D51" t="str">
            <v>KG</v>
          </cell>
          <cell r="E51" t="str">
            <v>06 Mampostería y pañetes</v>
          </cell>
          <cell r="F51">
            <v>17591.45</v>
          </cell>
        </row>
        <row r="52">
          <cell r="B52">
            <v>12644</v>
          </cell>
          <cell r="C52" t="str">
            <v>.Acero Estruct.Perfil "C"Metal.Cubierta*</v>
          </cell>
          <cell r="D52" t="str">
            <v>KG</v>
          </cell>
          <cell r="E52" t="str">
            <v>06 Mampostería y pañetes</v>
          </cell>
          <cell r="F52">
            <v>17588.04</v>
          </cell>
        </row>
        <row r="53">
          <cell r="B53">
            <v>19241</v>
          </cell>
          <cell r="C53" t="str">
            <v>|ALIMENTADOR TGA DE TRANS AUT PPAL TAUTGA CDRC Cometas</v>
          </cell>
          <cell r="D53" t="str">
            <v>UN</v>
          </cell>
          <cell r="E53" t="str">
            <v>INSTALACIONES ELECTRICAS - T.V. - SONIDO COMUNI</v>
          </cell>
          <cell r="F53">
            <v>331871.87</v>
          </cell>
        </row>
        <row r="54">
          <cell r="B54">
            <v>19240</v>
          </cell>
          <cell r="C54" t="str">
            <v>|ALIMENTADOR TRANS AUT PPAL DE TRPPAL CDRC Cometas</v>
          </cell>
          <cell r="D54" t="str">
            <v>UN</v>
          </cell>
          <cell r="E54" t="str">
            <v>INSTALACIONES ELECTRICAS - T.V. - SONIDO COMUNI</v>
          </cell>
          <cell r="F54">
            <v>331871.87</v>
          </cell>
        </row>
        <row r="55">
          <cell r="B55">
            <v>18933</v>
          </cell>
          <cell r="C55" t="str">
            <v>2 No. 6 CUxHFFR-LSxAWG fases + 1 No. 8 CUxDesxAWG</v>
          </cell>
          <cell r="D55" t="str">
            <v>ML</v>
          </cell>
          <cell r="E55" t="str">
            <v>INSTALACIONES ELECTRICAS - T.V. - SONIDO COMUNI</v>
          </cell>
          <cell r="F55">
            <v>65182.1</v>
          </cell>
        </row>
        <row r="56">
          <cell r="B56">
            <v>18905</v>
          </cell>
          <cell r="C56" t="str">
            <v>2X3 NO. 350 CUXHFFR-LSXAWG FASES + 2 NO. 350 CUXHF</v>
          </cell>
          <cell r="D56" t="str">
            <v>ML</v>
          </cell>
          <cell r="E56" t="str">
            <v>INSTALACIONES ELECTRICAS - T.V. - SONIDO COMUNI</v>
          </cell>
          <cell r="F56">
            <v>1209258.45</v>
          </cell>
        </row>
        <row r="57">
          <cell r="B57">
            <v>18918</v>
          </cell>
          <cell r="C57" t="str">
            <v>2X3 NO. 4/0 CUXHFFR-LSXAWG FASES + 2 NO. 4/0 CUXHF</v>
          </cell>
          <cell r="D57" t="str">
            <v>ML</v>
          </cell>
          <cell r="E57" t="str">
            <v>INSTALACIONES ELECTRICAS - T.V. - SONIDO COMUNI</v>
          </cell>
          <cell r="F57">
            <v>787127.57</v>
          </cell>
        </row>
        <row r="58">
          <cell r="B58">
            <v>18921</v>
          </cell>
          <cell r="C58" t="str">
            <v>3 NO. 1/0 CUXHFFR-LSXAWG FASES + 1 NO. 1/0 CUXHFFR</v>
          </cell>
          <cell r="D58" t="str">
            <v>ML</v>
          </cell>
          <cell r="E58" t="str">
            <v>INSTALACIONES ELECTRICAS - T.V. - SONIDO COMUNI</v>
          </cell>
          <cell r="F58">
            <v>260576.84</v>
          </cell>
        </row>
        <row r="59">
          <cell r="B59">
            <v>18932</v>
          </cell>
          <cell r="C59" t="str">
            <v>3 NO. 12 CUXHFFR-LSXAWG FASES + 1 NO. 12 CUXHFFR-L</v>
          </cell>
          <cell r="D59" t="str">
            <v>ML</v>
          </cell>
          <cell r="E59" t="str">
            <v>INSTALACIONES ELECTRICAS - T.V. - SONIDO COMUNI</v>
          </cell>
          <cell r="F59">
            <v>40888.85</v>
          </cell>
        </row>
        <row r="60">
          <cell r="B60">
            <v>18924</v>
          </cell>
          <cell r="C60" t="str">
            <v>3 NO. 2 CUXHFFR-LSXAWG FASES + 1 NO. 2 CUXHFFR-LSX</v>
          </cell>
          <cell r="D60" t="str">
            <v>ML</v>
          </cell>
          <cell r="E60" t="str">
            <v>INSTALACIONES ELECTRICAS - T.V. - SONIDO COMUNI</v>
          </cell>
          <cell r="F60">
            <v>188698.23999999999</v>
          </cell>
        </row>
        <row r="61">
          <cell r="B61">
            <v>18912</v>
          </cell>
          <cell r="C61" t="str">
            <v>3 NO. 350 CUXHFFR-LSXAWG FASES + 1 NO. 350 CUXHFFR</v>
          </cell>
          <cell r="D61" t="str">
            <v>ML</v>
          </cell>
          <cell r="E61" t="str">
            <v>INSTALACIONES ELECTRICAS - T.V. - SONIDO COMUNI</v>
          </cell>
          <cell r="F61">
            <v>622388.66</v>
          </cell>
        </row>
        <row r="62">
          <cell r="B62">
            <v>18928</v>
          </cell>
          <cell r="C62" t="str">
            <v>3 NO. 4 CUXHFFR-LSXAWG FASES + 1 NO. 4 CUXHFFR-LSX</v>
          </cell>
          <cell r="D62" t="str">
            <v>ML</v>
          </cell>
          <cell r="E62" t="str">
            <v>INSTALACIONES ELECTRICAS - T.V. - SONIDO COMUNI</v>
          </cell>
          <cell r="F62">
            <v>117739.04</v>
          </cell>
        </row>
        <row r="63">
          <cell r="B63">
            <v>18929</v>
          </cell>
          <cell r="C63" t="str">
            <v>3 NO. 6 CU AWG FASES + 1 NO. 8 CU AWG</v>
          </cell>
          <cell r="D63" t="str">
            <v>ML</v>
          </cell>
          <cell r="E63" t="str">
            <v>INSTALACIONES ELECTRICAS - T.V. - SONIDO COMUNI</v>
          </cell>
          <cell r="F63">
            <v>87477.54</v>
          </cell>
        </row>
        <row r="64">
          <cell r="B64">
            <v>18930</v>
          </cell>
          <cell r="C64" t="str">
            <v>3 NO. 8 CUXHFFR-LSXAWG FASES + 1 NO. 8 CUXHFFR-LSX</v>
          </cell>
          <cell r="D64" t="str">
            <v>ML</v>
          </cell>
          <cell r="E64" t="str">
            <v>INSTALACIONES ELECTRICAS - T.V. - SONIDO COMUNI</v>
          </cell>
          <cell r="F64">
            <v>70879.539999999994</v>
          </cell>
        </row>
        <row r="65">
          <cell r="B65">
            <v>18896</v>
          </cell>
          <cell r="C65" t="str">
            <v>4X3 NO. 400 CUXTHWNXAWG FASES + 4 NO. 400 CUXTHWN</v>
          </cell>
          <cell r="D65" t="str">
            <v>ML</v>
          </cell>
          <cell r="E65" t="str">
            <v>INSTALACIONES ELECTRICAS - T.V. - SONIDO COMUNI</v>
          </cell>
          <cell r="F65">
            <v>180302.68</v>
          </cell>
        </row>
        <row r="66">
          <cell r="B66">
            <v>14772</v>
          </cell>
          <cell r="C66" t="str">
            <v>Abdominales adultos mayores (SUM + INST)</v>
          </cell>
          <cell r="D66" t="str">
            <v>UN</v>
          </cell>
          <cell r="E66" t="str">
            <v>MOBILIARIO</v>
          </cell>
          <cell r="F66">
            <v>2364336.96</v>
          </cell>
        </row>
        <row r="67">
          <cell r="B67">
            <v>14360</v>
          </cell>
          <cell r="C67" t="str">
            <v>ABDOMINALES ADULTOS/MAYORES-DISEÑ-IDRD(sumin)</v>
          </cell>
          <cell r="D67" t="str">
            <v>UN</v>
          </cell>
          <cell r="E67" t="str">
            <v>MOBILIARIO</v>
          </cell>
          <cell r="F67">
            <v>2011005</v>
          </cell>
        </row>
        <row r="68">
          <cell r="B68">
            <v>12789</v>
          </cell>
          <cell r="C68" t="str">
            <v>Abrazadera 1"  **</v>
          </cell>
          <cell r="D68" t="str">
            <v>UN</v>
          </cell>
          <cell r="E68" t="str">
            <v>08 Hidráulico</v>
          </cell>
          <cell r="F68">
            <v>7692.34</v>
          </cell>
        </row>
        <row r="69">
          <cell r="B69">
            <v>12787</v>
          </cell>
          <cell r="C69" t="str">
            <v>Abrazadera 1/2" A 3/4"(Suministro+Instalación)</v>
          </cell>
          <cell r="D69" t="str">
            <v>UN</v>
          </cell>
          <cell r="E69" t="str">
            <v>08 Hidráulico</v>
          </cell>
          <cell r="F69">
            <v>9382.31</v>
          </cell>
        </row>
        <row r="70">
          <cell r="B70">
            <v>12791</v>
          </cell>
          <cell r="C70" t="str">
            <v>Abrazadera 11/2"  **</v>
          </cell>
          <cell r="D70" t="str">
            <v>UN</v>
          </cell>
          <cell r="E70" t="str">
            <v>08 Hidráulico</v>
          </cell>
          <cell r="F70">
            <v>8450.02</v>
          </cell>
        </row>
        <row r="71">
          <cell r="B71">
            <v>12790</v>
          </cell>
          <cell r="C71" t="str">
            <v>Abrazadera 11/4"  **</v>
          </cell>
          <cell r="D71" t="str">
            <v>UN</v>
          </cell>
          <cell r="E71" t="str">
            <v>08 Hidráulico</v>
          </cell>
          <cell r="F71">
            <v>8188.06</v>
          </cell>
        </row>
        <row r="72">
          <cell r="B72">
            <v>15641</v>
          </cell>
          <cell r="C72" t="str">
            <v>Abrazadera 2"  industrial (Mantenimiento)</v>
          </cell>
          <cell r="D72" t="str">
            <v>UN</v>
          </cell>
          <cell r="E72" t="str">
            <v>08 Hidráulico</v>
          </cell>
          <cell r="F72">
            <v>15211.48</v>
          </cell>
        </row>
        <row r="73">
          <cell r="B73">
            <v>20639</v>
          </cell>
          <cell r="C73" t="str">
            <v>ABRAZADERA 2" INDUSTRIAL (MANTENIMIENTO)</v>
          </cell>
          <cell r="D73" t="str">
            <v>UN</v>
          </cell>
          <cell r="E73" t="str">
            <v>CARPINTERIA METALICA</v>
          </cell>
          <cell r="F73">
            <v>16797.849999999999</v>
          </cell>
        </row>
        <row r="74">
          <cell r="B74">
            <v>15640</v>
          </cell>
          <cell r="C74" t="str">
            <v>Abrazadera 3"  industrial</v>
          </cell>
          <cell r="D74" t="str">
            <v>UN</v>
          </cell>
          <cell r="E74" t="str">
            <v>08 Hidráulico</v>
          </cell>
          <cell r="F74">
            <v>10311.48</v>
          </cell>
        </row>
        <row r="75">
          <cell r="B75">
            <v>13104</v>
          </cell>
          <cell r="C75" t="str">
            <v>Abrazadera 3"(Sum+Inst).  **</v>
          </cell>
          <cell r="D75" t="str">
            <v>UN</v>
          </cell>
          <cell r="E75" t="str">
            <v>08 Hidráulico</v>
          </cell>
          <cell r="F75">
            <v>9129.3700000000008</v>
          </cell>
        </row>
        <row r="76">
          <cell r="B76">
            <v>15642</v>
          </cell>
          <cell r="C76" t="str">
            <v>Abrazadera 4"  industrial</v>
          </cell>
          <cell r="D76" t="str">
            <v>UN</v>
          </cell>
          <cell r="E76" t="str">
            <v>08 Hidráulico</v>
          </cell>
          <cell r="F76">
            <v>15314.48</v>
          </cell>
        </row>
        <row r="77">
          <cell r="B77">
            <v>15804</v>
          </cell>
          <cell r="C77" t="str">
            <v>ABRAZADERA 5/8" EN ACERO INOXIDABLE (Sumins+Inst)</v>
          </cell>
          <cell r="D77" t="str">
            <v>UN</v>
          </cell>
          <cell r="E77" t="str">
            <v>08 Hidráulico</v>
          </cell>
          <cell r="F77">
            <v>4830.54</v>
          </cell>
        </row>
        <row r="78">
          <cell r="B78">
            <v>10742</v>
          </cell>
          <cell r="C78" t="str">
            <v>Abrazadera Bajante ALL  6" con pernos 1/2"  **</v>
          </cell>
          <cell r="D78" t="str">
            <v>UN</v>
          </cell>
          <cell r="E78" t="str">
            <v>08 Hidráulico</v>
          </cell>
          <cell r="F78">
            <v>99574.75</v>
          </cell>
        </row>
        <row r="79">
          <cell r="B79">
            <v>10741</v>
          </cell>
          <cell r="C79" t="str">
            <v>Abrazadera Bajante ALL  6" con pernos 3/8"  **</v>
          </cell>
          <cell r="D79" t="str">
            <v>UN</v>
          </cell>
          <cell r="E79" t="str">
            <v>08 Hidráulico</v>
          </cell>
          <cell r="F79">
            <v>79924.820000000007</v>
          </cell>
        </row>
        <row r="80">
          <cell r="B80">
            <v>17316</v>
          </cell>
          <cell r="C80" t="str">
            <v>ABRAZADERA PERA AISLAMIENTO DIELÉC. 1 1/2"</v>
          </cell>
          <cell r="D80" t="str">
            <v>UN</v>
          </cell>
          <cell r="E80" t="str">
            <v>INSTALACIONES GAS</v>
          </cell>
          <cell r="F80">
            <v>9341.35</v>
          </cell>
        </row>
        <row r="81">
          <cell r="B81">
            <v>17315</v>
          </cell>
          <cell r="C81" t="str">
            <v>ABRAZADERA PERA AISLAMIENTO DIELÉC. 1 1/4"</v>
          </cell>
          <cell r="D81" t="str">
            <v>UN</v>
          </cell>
          <cell r="E81" t="str">
            <v>INSTALACIONES GAS</v>
          </cell>
          <cell r="F81">
            <v>9039.1200000000008</v>
          </cell>
        </row>
        <row r="82">
          <cell r="B82">
            <v>17314</v>
          </cell>
          <cell r="C82" t="str">
            <v>ABRAZADERA PERA AISLAMIENTO DIELÉC. 1"</v>
          </cell>
          <cell r="D82" t="str">
            <v>UN</v>
          </cell>
          <cell r="E82" t="str">
            <v>INSTALACIONES GAS</v>
          </cell>
          <cell r="F82">
            <v>8762.08</v>
          </cell>
        </row>
        <row r="83">
          <cell r="B83">
            <v>17312</v>
          </cell>
          <cell r="C83" t="str">
            <v>ABRAZADERA PERA AISLAMIENTO DIELÉC. 1/2"</v>
          </cell>
          <cell r="D83" t="str">
            <v>UN</v>
          </cell>
          <cell r="E83" t="str">
            <v>INSTALACIONES GAS</v>
          </cell>
          <cell r="F83">
            <v>8560.59</v>
          </cell>
        </row>
        <row r="84">
          <cell r="B84">
            <v>17317</v>
          </cell>
          <cell r="C84" t="str">
            <v>ABRAZADERA PERA AISLAMIENTO DIELÉC. 2"</v>
          </cell>
          <cell r="D84" t="str">
            <v>UN</v>
          </cell>
          <cell r="E84" t="str">
            <v>INSTALACIONES GAS</v>
          </cell>
          <cell r="F84">
            <v>10071.74</v>
          </cell>
        </row>
        <row r="85">
          <cell r="B85">
            <v>17318</v>
          </cell>
          <cell r="C85" t="str">
            <v>ABRAZADERA PERA AISLAMIENTO DIELÉC. 3"</v>
          </cell>
          <cell r="D85" t="str">
            <v>UN</v>
          </cell>
          <cell r="E85" t="str">
            <v>INSTALACIONES GAS</v>
          </cell>
          <cell r="F85">
            <v>14177.03</v>
          </cell>
        </row>
        <row r="86">
          <cell r="B86">
            <v>17313</v>
          </cell>
          <cell r="C86" t="str">
            <v>ABRAZADERA PERA AISLAMIENTO DIELÉC. 3/4"</v>
          </cell>
          <cell r="D86" t="str">
            <v>UN</v>
          </cell>
          <cell r="E86" t="str">
            <v>INSTALACIONES GAS</v>
          </cell>
          <cell r="F86">
            <v>8736.89</v>
          </cell>
        </row>
        <row r="87">
          <cell r="B87">
            <v>16306</v>
          </cell>
          <cell r="C87" t="str">
            <v>ABRAZADERA TIPO PERA O TRAPECIO  3" ACERO NEGRO</v>
          </cell>
          <cell r="D87" t="str">
            <v>UN</v>
          </cell>
          <cell r="E87" t="str">
            <v>INSTALACIONES HIDRAULICA / SANITARIA / LATONERIA</v>
          </cell>
          <cell r="F87">
            <v>7629.98</v>
          </cell>
        </row>
        <row r="88">
          <cell r="B88">
            <v>16305</v>
          </cell>
          <cell r="C88" t="str">
            <v>ABRAZADERA TIPO PERA O TRAPECIO  4" ACERO NEGRO</v>
          </cell>
          <cell r="D88" t="str">
            <v>UN</v>
          </cell>
          <cell r="E88" t="str">
            <v>INSTALACIONES HIDRAULICA / SANITARIA / LATONERIA</v>
          </cell>
          <cell r="F88">
            <v>10489.98</v>
          </cell>
        </row>
        <row r="89">
          <cell r="B89">
            <v>19190</v>
          </cell>
          <cell r="C89" t="str">
            <v>ABRAZADERA TRAPECIO 2"(Inc Elem Fija) CEFE COMETAS</v>
          </cell>
          <cell r="D89" t="str">
            <v>UN</v>
          </cell>
          <cell r="E89" t="str">
            <v>INSTALACIONES HIDRAULICA / SANITARIA / LATONERIA</v>
          </cell>
          <cell r="F89">
            <v>6536.58</v>
          </cell>
        </row>
        <row r="90">
          <cell r="B90">
            <v>19199</v>
          </cell>
          <cell r="C90" t="str">
            <v>ABRAZADERA TRAPECIO 3" (Inc Elem Fija)CEFE COMETAS</v>
          </cell>
          <cell r="D90" t="str">
            <v>UN</v>
          </cell>
          <cell r="E90" t="str">
            <v>INSTALACIONES HIDRAULICA / SANITARIA / LATONERIA</v>
          </cell>
          <cell r="F90">
            <v>9768.98</v>
          </cell>
        </row>
        <row r="91">
          <cell r="B91">
            <v>19200</v>
          </cell>
          <cell r="C91" t="str">
            <v>ABRAZADERA TRAPECIO 4" (Inc Elem Fija)CEFE COMETAS</v>
          </cell>
          <cell r="D91" t="str">
            <v>UN</v>
          </cell>
          <cell r="E91" t="str">
            <v>INSTALACIONES HIDRAULICA / SANITARIA / LATONERIA</v>
          </cell>
          <cell r="F91">
            <v>12410.99</v>
          </cell>
        </row>
        <row r="92">
          <cell r="B92">
            <v>19196</v>
          </cell>
          <cell r="C92" t="str">
            <v>ABRAZADERA TRAPECIO2-1/2"(IncElemFija)CEFE COMETAS</v>
          </cell>
          <cell r="D92" t="str">
            <v>UN</v>
          </cell>
          <cell r="E92" t="str">
            <v>INSTALACIONES HIDRAULICA / SANITARIA / LATONERIA</v>
          </cell>
          <cell r="F92">
            <v>7203.58</v>
          </cell>
        </row>
        <row r="93">
          <cell r="B93">
            <v>16281</v>
          </cell>
          <cell r="C93" t="str">
            <v>Abrazadera Uacero inox.de 1/4"para Ø 1"+tuerca</v>
          </cell>
          <cell r="D93" t="str">
            <v>UN</v>
          </cell>
          <cell r="E93" t="str">
            <v>08 Hidráulico</v>
          </cell>
          <cell r="F93">
            <v>7596.91</v>
          </cell>
        </row>
        <row r="94">
          <cell r="B94">
            <v>16282</v>
          </cell>
          <cell r="C94" t="str">
            <v>Abrazadera Uacero inox.de 1/4"para Ø 11/2"+tuerca</v>
          </cell>
          <cell r="D94" t="str">
            <v>UN</v>
          </cell>
          <cell r="E94" t="str">
            <v>08 Hidráulico</v>
          </cell>
          <cell r="F94">
            <v>6740.91</v>
          </cell>
        </row>
        <row r="95">
          <cell r="B95">
            <v>16283</v>
          </cell>
          <cell r="C95" t="str">
            <v>Abrazadera Uacero inox.de 1/4"para Ø 11/4"+tuerca</v>
          </cell>
          <cell r="D95" t="str">
            <v>UN</v>
          </cell>
          <cell r="E95" t="str">
            <v>08 Hidráulico</v>
          </cell>
          <cell r="F95">
            <v>6740.91</v>
          </cell>
        </row>
        <row r="96">
          <cell r="B96">
            <v>16284</v>
          </cell>
          <cell r="C96" t="str">
            <v>Abrazadera Uacero inox.de 5/16"para Ø 2"+tuerca</v>
          </cell>
          <cell r="D96" t="str">
            <v>UN</v>
          </cell>
          <cell r="E96" t="str">
            <v>08 Hidráulico</v>
          </cell>
          <cell r="F96">
            <v>6740.91</v>
          </cell>
        </row>
        <row r="97">
          <cell r="B97">
            <v>16285</v>
          </cell>
          <cell r="C97" t="str">
            <v>Abrazadera Uacero inox.de 5/16"para Ø 3"+tuerca</v>
          </cell>
          <cell r="D97" t="str">
            <v>UN</v>
          </cell>
          <cell r="E97" t="str">
            <v>08 Hidráulico</v>
          </cell>
          <cell r="F97">
            <v>6740.91</v>
          </cell>
        </row>
        <row r="98">
          <cell r="B98">
            <v>16394</v>
          </cell>
          <cell r="C98" t="str">
            <v>Abrazadera Uacero inox.de 5/16"para Ø 6"+tuerca</v>
          </cell>
          <cell r="D98" t="str">
            <v>UN</v>
          </cell>
          <cell r="E98" t="str">
            <v>08 Hidráulico</v>
          </cell>
          <cell r="F98">
            <v>16545.919999999998</v>
          </cell>
        </row>
        <row r="99">
          <cell r="B99">
            <v>19021</v>
          </cell>
          <cell r="C99" t="str">
            <v>AbrazaderaPera/Trapecio 6"CRDC - CometasSUM+INST</v>
          </cell>
          <cell r="D99" t="str">
            <v>UN</v>
          </cell>
          <cell r="E99" t="str">
            <v>PISCINAS</v>
          </cell>
          <cell r="F99">
            <v>19988.77</v>
          </cell>
        </row>
        <row r="100">
          <cell r="B100">
            <v>17066</v>
          </cell>
          <cell r="C100" t="str">
            <v>ABRAZADERAS TIPO PERA 1 1/2"</v>
          </cell>
          <cell r="D100" t="str">
            <v>UN</v>
          </cell>
          <cell r="E100" t="str">
            <v>08 Hidráulico</v>
          </cell>
          <cell r="F100">
            <v>7256.04</v>
          </cell>
        </row>
        <row r="101">
          <cell r="B101">
            <v>17065</v>
          </cell>
          <cell r="C101" t="str">
            <v>ABRAZADERAS TIPO PERA 1 1/4"</v>
          </cell>
          <cell r="D101" t="str">
            <v>UN</v>
          </cell>
          <cell r="E101" t="str">
            <v>08 Hidráulico</v>
          </cell>
          <cell r="F101">
            <v>6873.11</v>
          </cell>
        </row>
        <row r="102">
          <cell r="B102">
            <v>17064</v>
          </cell>
          <cell r="C102" t="str">
            <v>ABRAZADERAS TIPO PERA 1"</v>
          </cell>
          <cell r="D102" t="str">
            <v>UN</v>
          </cell>
          <cell r="E102" t="str">
            <v>08 Hidráulico</v>
          </cell>
          <cell r="F102">
            <v>6882.18</v>
          </cell>
        </row>
        <row r="103">
          <cell r="B103">
            <v>17059</v>
          </cell>
          <cell r="C103" t="str">
            <v>ABRAZADERAS TIPO PERA 1/2"</v>
          </cell>
          <cell r="D103" t="str">
            <v>UN</v>
          </cell>
          <cell r="E103" t="str">
            <v>08 Hidráulico</v>
          </cell>
          <cell r="F103">
            <v>6559.44</v>
          </cell>
        </row>
        <row r="104">
          <cell r="B104">
            <v>17076</v>
          </cell>
          <cell r="C104" t="str">
            <v>ABRAZADERAS TIPO PERA 10"</v>
          </cell>
          <cell r="D104" t="str">
            <v>UN</v>
          </cell>
          <cell r="E104" t="str">
            <v>08 Hidráulico</v>
          </cell>
          <cell r="F104">
            <v>32201.919999999998</v>
          </cell>
        </row>
        <row r="105">
          <cell r="B105">
            <v>17071</v>
          </cell>
          <cell r="C105" t="str">
            <v>ABRAZADERAS TIPO PERA 2 1/2"</v>
          </cell>
          <cell r="D105" t="str">
            <v>UN</v>
          </cell>
          <cell r="E105" t="str">
            <v>08 Hidráulico</v>
          </cell>
          <cell r="F105">
            <v>9051.4</v>
          </cell>
        </row>
        <row r="106">
          <cell r="B106">
            <v>17070</v>
          </cell>
          <cell r="C106" t="str">
            <v>ABRAZADERAS TIPO PERA 2"</v>
          </cell>
          <cell r="D106" t="str">
            <v>UN</v>
          </cell>
          <cell r="E106" t="str">
            <v>08 Hidráulico</v>
          </cell>
          <cell r="F106">
            <v>7351.78</v>
          </cell>
        </row>
        <row r="107">
          <cell r="B107">
            <v>17072</v>
          </cell>
          <cell r="C107" t="str">
            <v>ABRAZADERAS TIPO PERA 3"</v>
          </cell>
          <cell r="D107" t="str">
            <v>UN</v>
          </cell>
          <cell r="E107" t="str">
            <v>08 Hidráulico</v>
          </cell>
          <cell r="F107">
            <v>10815.64</v>
          </cell>
        </row>
        <row r="108">
          <cell r="B108">
            <v>17063</v>
          </cell>
          <cell r="C108" t="str">
            <v>ABRAZADERAS TIPO PERA 3/4"</v>
          </cell>
          <cell r="D108" t="str">
            <v>UN</v>
          </cell>
          <cell r="E108" t="str">
            <v>08 Hidráulico</v>
          </cell>
          <cell r="F108">
            <v>6675.99</v>
          </cell>
        </row>
        <row r="109">
          <cell r="B109">
            <v>17073</v>
          </cell>
          <cell r="C109" t="str">
            <v>ABRAZADERAS TIPO PERA 4"</v>
          </cell>
          <cell r="D109" t="str">
            <v>UN</v>
          </cell>
          <cell r="E109" t="str">
            <v>08 Hidráulico</v>
          </cell>
          <cell r="F109">
            <v>14355.65</v>
          </cell>
        </row>
        <row r="110">
          <cell r="B110">
            <v>17074</v>
          </cell>
          <cell r="C110" t="str">
            <v>ABRAZADERAS TIPO PERA 6"</v>
          </cell>
          <cell r="D110" t="str">
            <v>UN</v>
          </cell>
          <cell r="E110" t="str">
            <v>08 Hidráulico</v>
          </cell>
          <cell r="F110">
            <v>20742.2</v>
          </cell>
        </row>
        <row r="111">
          <cell r="B111">
            <v>17075</v>
          </cell>
          <cell r="C111" t="str">
            <v>ABRAZADERAS TIPO PERA 8"</v>
          </cell>
          <cell r="D111" t="str">
            <v>UN</v>
          </cell>
          <cell r="E111" t="str">
            <v>08 Hidráulico</v>
          </cell>
          <cell r="F111">
            <v>21329.8</v>
          </cell>
        </row>
        <row r="112">
          <cell r="B112">
            <v>11088</v>
          </cell>
          <cell r="C112" t="str">
            <v>Abujardado manual "abuzard" superficie  m2 **</v>
          </cell>
          <cell r="D112" t="str">
            <v>M2</v>
          </cell>
          <cell r="E112" t="str">
            <v>07 Acabados</v>
          </cell>
          <cell r="F112">
            <v>37198.99</v>
          </cell>
        </row>
        <row r="113">
          <cell r="B113">
            <v>11378</v>
          </cell>
          <cell r="C113" t="str">
            <v>Abujardado manual "abuzard" superficie ml  **</v>
          </cell>
          <cell r="D113" t="str">
            <v>ML</v>
          </cell>
          <cell r="E113" t="str">
            <v>07 Acabados</v>
          </cell>
          <cell r="F113">
            <v>32435.22</v>
          </cell>
        </row>
        <row r="114">
          <cell r="B114">
            <v>11379</v>
          </cell>
          <cell r="C114" t="str">
            <v>Abujardado mecanico "abuzard" superficie  m2 **</v>
          </cell>
          <cell r="D114" t="str">
            <v>M2</v>
          </cell>
          <cell r="E114" t="str">
            <v>07 Acabados</v>
          </cell>
          <cell r="F114">
            <v>28908.13</v>
          </cell>
        </row>
        <row r="115">
          <cell r="B115">
            <v>11380</v>
          </cell>
          <cell r="C115" t="str">
            <v>Abujardado mecanico "abuzard" superficie ml  **</v>
          </cell>
          <cell r="D115" t="str">
            <v>ML</v>
          </cell>
          <cell r="E115" t="str">
            <v>07 Acabados</v>
          </cell>
          <cell r="F115">
            <v>34872.22</v>
          </cell>
        </row>
        <row r="116">
          <cell r="B116">
            <v>14554</v>
          </cell>
          <cell r="C116" t="str">
            <v>Acabado en  meson+salpic en granito fundidoColiseo</v>
          </cell>
          <cell r="D116" t="str">
            <v>M2</v>
          </cell>
          <cell r="E116" t="str">
            <v>ENCHAPES, ACCESORIOS Y PAPELES</v>
          </cell>
          <cell r="F116">
            <v>161019.99</v>
          </cell>
        </row>
        <row r="117">
          <cell r="B117">
            <v>18550</v>
          </cell>
          <cell r="C117" t="str">
            <v>Acabado esmaltado sobre placa de concreto estructu</v>
          </cell>
          <cell r="D117" t="str">
            <v>M2</v>
          </cell>
          <cell r="E117" t="str">
            <v>ENCHAPES, ACCESORIOS Y PAPELES</v>
          </cell>
          <cell r="F117">
            <v>32063.22</v>
          </cell>
        </row>
        <row r="118">
          <cell r="B118">
            <v>18342</v>
          </cell>
          <cell r="C118" t="str">
            <v>Acanto /Acanthus Mollis   en jardineras</v>
          </cell>
          <cell r="D118" t="str">
            <v>M2</v>
          </cell>
          <cell r="E118" t="str">
            <v>JARDINERIA  Y GRAMAS</v>
          </cell>
          <cell r="F118">
            <v>51685.26</v>
          </cell>
        </row>
        <row r="119">
          <cell r="B119">
            <v>18315</v>
          </cell>
          <cell r="C119" t="str">
            <v>Acanto Planta Ornamental Sobre Cubierta Verde</v>
          </cell>
          <cell r="D119" t="str">
            <v>M2</v>
          </cell>
          <cell r="E119" t="str">
            <v>JARDINERIA  Y GRAMAS</v>
          </cell>
          <cell r="F119">
            <v>237888.78</v>
          </cell>
        </row>
        <row r="120">
          <cell r="B120">
            <v>18259</v>
          </cell>
          <cell r="C120" t="str">
            <v>Acanto Planta Ornamental Talud exterior</v>
          </cell>
          <cell r="D120" t="str">
            <v>M2</v>
          </cell>
          <cell r="E120" t="str">
            <v>JARDINERIA  Y GRAMAS</v>
          </cell>
          <cell r="F120">
            <v>4721.47</v>
          </cell>
        </row>
        <row r="121">
          <cell r="B121">
            <v>10047</v>
          </cell>
          <cell r="C121" t="str">
            <v>Acces bandeja tipo escalera(codo-reducc-T horiz)**</v>
          </cell>
          <cell r="D121" t="str">
            <v>UN</v>
          </cell>
          <cell r="E121" t="str">
            <v>CABLEADO ESTRUCTURADO</v>
          </cell>
          <cell r="F121">
            <v>193130.02</v>
          </cell>
        </row>
        <row r="122">
          <cell r="B122">
            <v>19236</v>
          </cell>
          <cell r="C122" t="str">
            <v>Acces Point Inalambrico POE (Suministro+Instalación)</v>
          </cell>
          <cell r="D122" t="str">
            <v>UN</v>
          </cell>
          <cell r="E122" t="str">
            <v>INSTALACIONES ELECTRICAS - T.V. - SONIDO COMUNI</v>
          </cell>
          <cell r="F122">
            <v>2430319.4700000002</v>
          </cell>
        </row>
        <row r="123">
          <cell r="B123">
            <v>10508</v>
          </cell>
          <cell r="C123" t="str">
            <v>Acceso Parq. Zon.Malla eslab. cal 10 IDRD h=2.5 **</v>
          </cell>
          <cell r="D123" t="str">
            <v>UN</v>
          </cell>
          <cell r="E123" t="str">
            <v>10 Mobiliario</v>
          </cell>
          <cell r="F123">
            <v>2918773.76</v>
          </cell>
        </row>
        <row r="124">
          <cell r="B124">
            <v>10607</v>
          </cell>
          <cell r="C124" t="str">
            <v>Acceso Zonal.Malla electrosol. h=2.0 L=6.16**</v>
          </cell>
          <cell r="D124" t="str">
            <v>UN</v>
          </cell>
          <cell r="E124" t="str">
            <v>10 Mobiliario</v>
          </cell>
          <cell r="F124">
            <v>6522175.9100000001</v>
          </cell>
        </row>
        <row r="125">
          <cell r="B125">
            <v>16179</v>
          </cell>
          <cell r="C125" t="str">
            <v>Accesorio  polipropileno1 "Fusión (Sum+Inst)PN-16</v>
          </cell>
          <cell r="D125" t="str">
            <v>UN</v>
          </cell>
          <cell r="E125" t="str">
            <v>INSTALACIONES HIDRAULICA / SANITARIA / LATONERIA</v>
          </cell>
          <cell r="F125">
            <v>17227.23</v>
          </cell>
        </row>
        <row r="126">
          <cell r="B126">
            <v>19284</v>
          </cell>
          <cell r="C126" t="str">
            <v>ACCESORIO ACERO GALV SCH-40 - Ø1" CDRC Cometas</v>
          </cell>
          <cell r="D126" t="str">
            <v>UN</v>
          </cell>
          <cell r="E126" t="str">
            <v>INSTALACIONES HIDRAULICA / SANITARIA / LATONERIA</v>
          </cell>
          <cell r="F126">
            <v>7998.26</v>
          </cell>
        </row>
        <row r="127">
          <cell r="B127">
            <v>17304</v>
          </cell>
          <cell r="C127" t="str">
            <v>ACCESORIO ACERO GALVANIZADO 1 1/2"</v>
          </cell>
          <cell r="D127" t="str">
            <v>UN</v>
          </cell>
          <cell r="E127" t="str">
            <v>INSTALACIONES GAS</v>
          </cell>
          <cell r="F127">
            <v>13629.84</v>
          </cell>
        </row>
        <row r="128">
          <cell r="B128">
            <v>17302</v>
          </cell>
          <cell r="C128" t="str">
            <v>ACCESORIO ACERO GALVANIZADO 1 1/4"</v>
          </cell>
          <cell r="D128" t="str">
            <v>UN</v>
          </cell>
          <cell r="E128" t="str">
            <v>INSTALACIONES GAS</v>
          </cell>
          <cell r="F128">
            <v>8839.07</v>
          </cell>
        </row>
        <row r="129">
          <cell r="B129">
            <v>17300</v>
          </cell>
          <cell r="C129" t="str">
            <v>ACCESORIO ACERO GALVANIZADO 1"</v>
          </cell>
          <cell r="D129" t="str">
            <v>UN</v>
          </cell>
          <cell r="E129" t="str">
            <v>INSTALACIONES GAS</v>
          </cell>
          <cell r="F129">
            <v>6658.13</v>
          </cell>
        </row>
        <row r="130">
          <cell r="B130">
            <v>17295</v>
          </cell>
          <cell r="C130" t="str">
            <v>ACCESORIO ACERO GALVANIZADO 1/2"</v>
          </cell>
          <cell r="D130" t="str">
            <v>UN</v>
          </cell>
          <cell r="E130" t="str">
            <v>08 Hidráulico</v>
          </cell>
          <cell r="F130">
            <v>3734.07</v>
          </cell>
        </row>
        <row r="131">
          <cell r="B131">
            <v>17306</v>
          </cell>
          <cell r="C131" t="str">
            <v>ACCESORIO ACERO GALVANIZADO 2"</v>
          </cell>
          <cell r="D131" t="str">
            <v>UN</v>
          </cell>
          <cell r="E131" t="str">
            <v>INSTALACIONES GAS</v>
          </cell>
          <cell r="F131">
            <v>13005.21</v>
          </cell>
        </row>
        <row r="132">
          <cell r="B132">
            <v>17308</v>
          </cell>
          <cell r="C132" t="str">
            <v>ACCESORIO ACERO GALVANIZADO 3"</v>
          </cell>
          <cell r="D132" t="str">
            <v>UN</v>
          </cell>
          <cell r="E132" t="str">
            <v>INSTALACIONES GAS</v>
          </cell>
          <cell r="F132">
            <v>46303.79</v>
          </cell>
        </row>
        <row r="133">
          <cell r="B133">
            <v>17297</v>
          </cell>
          <cell r="C133" t="str">
            <v>ACCESORIO ACERO GALVANIZADO 3/4"</v>
          </cell>
          <cell r="D133" t="str">
            <v>UN</v>
          </cell>
          <cell r="E133" t="str">
            <v>INSTALACIONES GAS</v>
          </cell>
          <cell r="F133">
            <v>4491.51</v>
          </cell>
        </row>
        <row r="134">
          <cell r="B134">
            <v>17861</v>
          </cell>
          <cell r="C134" t="str">
            <v>ACCESORIO ACERO INOXIDABLE ROSCAR 1 1/2"</v>
          </cell>
          <cell r="D134" t="str">
            <v>UN</v>
          </cell>
          <cell r="E134" t="str">
            <v>08 Hidráulico</v>
          </cell>
          <cell r="F134">
            <v>14738.84</v>
          </cell>
        </row>
        <row r="135">
          <cell r="B135">
            <v>17094</v>
          </cell>
          <cell r="C135" t="str">
            <v>ACCESORIO ACERO INOXIDABLE ROSCAR 2"</v>
          </cell>
          <cell r="D135" t="str">
            <v>UN</v>
          </cell>
          <cell r="E135" t="str">
            <v>08 Hidráulico</v>
          </cell>
          <cell r="F135">
            <v>17536.7</v>
          </cell>
        </row>
        <row r="136">
          <cell r="B136">
            <v>17864</v>
          </cell>
          <cell r="C136" t="str">
            <v>ACCESORIO ACERO INOXIDABLE ROSCAR 3"</v>
          </cell>
          <cell r="D136" t="str">
            <v>UN</v>
          </cell>
          <cell r="E136" t="str">
            <v>08 Hidráulico</v>
          </cell>
          <cell r="F136">
            <v>74941.69</v>
          </cell>
        </row>
        <row r="137">
          <cell r="B137">
            <v>17099</v>
          </cell>
          <cell r="C137" t="str">
            <v>ACCESORIO ACERO INOXIDABLE ROSCAR 4"</v>
          </cell>
          <cell r="D137" t="str">
            <v>UN</v>
          </cell>
          <cell r="E137" t="str">
            <v>08 Hidráulico</v>
          </cell>
          <cell r="F137">
            <v>109373.56</v>
          </cell>
        </row>
        <row r="138">
          <cell r="B138">
            <v>16186</v>
          </cell>
          <cell r="C138" t="str">
            <v>Accesorio de polipropileno 1/2" Fusión (Sum+Ins)</v>
          </cell>
          <cell r="D138" t="str">
            <v>UN</v>
          </cell>
          <cell r="E138" t="str">
            <v>INSTALACIONES HIDRAULICA / SANITARIA / LATONERIA</v>
          </cell>
          <cell r="F138">
            <v>14064.73</v>
          </cell>
        </row>
        <row r="139">
          <cell r="B139">
            <v>16322</v>
          </cell>
          <cell r="C139" t="str">
            <v>ACCESORIO DUCTIL RANURADO 1 1/2" - (sum+inst)</v>
          </cell>
          <cell r="D139" t="str">
            <v>UN</v>
          </cell>
          <cell r="E139" t="str">
            <v>INSTALACIONES REDES INCENDIO</v>
          </cell>
          <cell r="F139">
            <v>19211.150000000001</v>
          </cell>
        </row>
        <row r="140">
          <cell r="B140">
            <v>16326</v>
          </cell>
          <cell r="C140" t="str">
            <v>ACCESORIO DUCTIL RANURADO 2  ½" - (sum+inst)</v>
          </cell>
          <cell r="D140" t="str">
            <v>UN</v>
          </cell>
          <cell r="E140" t="str">
            <v>INSTALACIONES REDES INCENDIO</v>
          </cell>
          <cell r="F140">
            <v>31635.54</v>
          </cell>
        </row>
        <row r="141">
          <cell r="B141">
            <v>16324</v>
          </cell>
          <cell r="C141" t="str">
            <v>ACCESORIO DUCTIL RANURADO 2" - (sum+inst)</v>
          </cell>
          <cell r="D141" t="str">
            <v>UN</v>
          </cell>
          <cell r="E141" t="str">
            <v>INSTALACIONES REDES INCENDIO</v>
          </cell>
          <cell r="F141">
            <v>24567.88</v>
          </cell>
        </row>
        <row r="142">
          <cell r="B142">
            <v>16339</v>
          </cell>
          <cell r="C142" t="str">
            <v>ACCESORIO DUCTIL RANURADO 3" - (sum+inst)</v>
          </cell>
          <cell r="D142" t="str">
            <v>UN</v>
          </cell>
          <cell r="E142" t="str">
            <v>INSTALACIONES REDES INCENDIO</v>
          </cell>
          <cell r="F142">
            <v>43904.71</v>
          </cell>
        </row>
        <row r="143">
          <cell r="B143">
            <v>16327</v>
          </cell>
          <cell r="C143" t="str">
            <v>ACCESORIO DUCTIL RANURADO 4" - (sum+inst)</v>
          </cell>
          <cell r="D143" t="str">
            <v>UN</v>
          </cell>
          <cell r="E143" t="str">
            <v>INSTALACIONES REDES INCENDIO</v>
          </cell>
          <cell r="F143">
            <v>47367.87</v>
          </cell>
        </row>
        <row r="144">
          <cell r="B144">
            <v>16330</v>
          </cell>
          <cell r="C144" t="str">
            <v>ACCESORIO DUCTIL RANURADO 6" - (sum+inst)</v>
          </cell>
          <cell r="D144" t="str">
            <v>UN</v>
          </cell>
          <cell r="E144" t="str">
            <v>INSTALACIONES REDES INCENDIO</v>
          </cell>
          <cell r="F144">
            <v>23082.71</v>
          </cell>
        </row>
        <row r="145">
          <cell r="B145">
            <v>17201</v>
          </cell>
          <cell r="C145" t="str">
            <v>ACCESORIO DUCTIL RANURADO 8" - (sum+inst)</v>
          </cell>
          <cell r="D145" t="str">
            <v>UN</v>
          </cell>
          <cell r="E145" t="str">
            <v>INSTALACIONES REDES INCENDIO</v>
          </cell>
          <cell r="F145">
            <v>42555.96</v>
          </cell>
        </row>
        <row r="146">
          <cell r="B146">
            <v>16986</v>
          </cell>
          <cell r="C146" t="str">
            <v>ACCESORIO HIERRO FUNDIDO 2"</v>
          </cell>
          <cell r="D146" t="str">
            <v>UN</v>
          </cell>
          <cell r="E146" t="str">
            <v>08 Hidráulico</v>
          </cell>
          <cell r="F146">
            <v>6926.1</v>
          </cell>
        </row>
        <row r="147">
          <cell r="B147">
            <v>17009</v>
          </cell>
          <cell r="C147" t="str">
            <v>ACCESORIO HIERRO FUNDIDO 3"</v>
          </cell>
          <cell r="D147" t="str">
            <v>UN</v>
          </cell>
          <cell r="E147" t="str">
            <v>08 Hidráulico</v>
          </cell>
          <cell r="F147">
            <v>10275.81</v>
          </cell>
        </row>
        <row r="148">
          <cell r="B148">
            <v>17018</v>
          </cell>
          <cell r="C148" t="str">
            <v>ACCESORIO HIERRO FUNDIDO 4"</v>
          </cell>
          <cell r="D148" t="str">
            <v>UN</v>
          </cell>
          <cell r="E148" t="str">
            <v>08 Hidráulico</v>
          </cell>
          <cell r="F148">
            <v>13827.01</v>
          </cell>
        </row>
        <row r="149">
          <cell r="B149">
            <v>18650</v>
          </cell>
          <cell r="C149" t="str">
            <v>ACCESORIO POLIETILENO</v>
          </cell>
          <cell r="D149" t="str">
            <v>UN</v>
          </cell>
          <cell r="E149" t="str">
            <v>INSTALACIONES HIDRAULICA / SANITARIA / LATONERIA</v>
          </cell>
          <cell r="F149">
            <v>23858.29</v>
          </cell>
        </row>
        <row r="150">
          <cell r="B150">
            <v>16379</v>
          </cell>
          <cell r="C150" t="str">
            <v>Accesorio polipropileno 2"Fusión(Sum+Inst)PN-16</v>
          </cell>
          <cell r="D150" t="str">
            <v>UN</v>
          </cell>
          <cell r="E150" t="str">
            <v>INSTALACIONES HIDRAULICA / SANITARIA / LATONERIA</v>
          </cell>
          <cell r="F150">
            <v>37694.25</v>
          </cell>
        </row>
        <row r="151">
          <cell r="B151">
            <v>16181</v>
          </cell>
          <cell r="C151" t="str">
            <v>Accesorio polipropileno 3/4"Fusión (Sum+Inst)PN-16</v>
          </cell>
          <cell r="D151" t="str">
            <v>UN</v>
          </cell>
          <cell r="E151" t="str">
            <v>INSTALACIONES HIDRAULICA / SANITARIA / LATONERIA</v>
          </cell>
          <cell r="F151">
            <v>15887.42</v>
          </cell>
        </row>
        <row r="152">
          <cell r="B152">
            <v>16405</v>
          </cell>
          <cell r="C152" t="str">
            <v>Accesorio polipropileno 4"Fusión(Sum+Inst)PN-16</v>
          </cell>
          <cell r="D152" t="str">
            <v>UN</v>
          </cell>
          <cell r="E152" t="str">
            <v>INSTALACIONES HIDRAULICA / SANITARIA / LATONERIA</v>
          </cell>
          <cell r="F152">
            <v>23158.9</v>
          </cell>
        </row>
        <row r="153">
          <cell r="B153">
            <v>16175</v>
          </cell>
          <cell r="C153" t="str">
            <v>Accesorio polipropileno1 1/2"Fusión(Sum+Inst)PN-16</v>
          </cell>
          <cell r="D153" t="str">
            <v>UN</v>
          </cell>
          <cell r="E153" t="str">
            <v>INSTALACIONES HIDRAULICA / SANITARIA / LATONERIA</v>
          </cell>
          <cell r="F153">
            <v>28100.29</v>
          </cell>
        </row>
        <row r="154">
          <cell r="B154">
            <v>16177</v>
          </cell>
          <cell r="C154" t="str">
            <v>Accesorio polipropileno1 1/4"Fusión(Sum+Ins)PN-16</v>
          </cell>
          <cell r="D154" t="str">
            <v>UN</v>
          </cell>
          <cell r="E154" t="str">
            <v>INSTALACIONES HIDRAULICA / SANITARIA / LATONERIA</v>
          </cell>
          <cell r="F154">
            <v>22059.119999999999</v>
          </cell>
        </row>
        <row r="155">
          <cell r="B155">
            <v>17842</v>
          </cell>
          <cell r="C155" t="str">
            <v>ACCESORIO PVC-P 1 1/4"</v>
          </cell>
          <cell r="D155" t="str">
            <v>ML</v>
          </cell>
          <cell r="E155" t="str">
            <v>08 Hidráulico</v>
          </cell>
          <cell r="F155">
            <v>6286.23</v>
          </cell>
        </row>
        <row r="156">
          <cell r="B156">
            <v>17840</v>
          </cell>
          <cell r="C156" t="str">
            <v>ACCESORIO PVC-P 1"</v>
          </cell>
          <cell r="D156" t="str">
            <v>UN</v>
          </cell>
          <cell r="E156" t="str">
            <v>08 Hidráulico</v>
          </cell>
          <cell r="F156">
            <v>3366.88</v>
          </cell>
        </row>
        <row r="157">
          <cell r="B157">
            <v>16893</v>
          </cell>
          <cell r="C157" t="str">
            <v>ACCESORIO PVC-P SCH-80 2 1/2"</v>
          </cell>
          <cell r="D157" t="str">
            <v>UN</v>
          </cell>
          <cell r="E157" t="str">
            <v>INSTALACIONES HIDRAULICA / SANITARIA / LATONERIA</v>
          </cell>
          <cell r="F157">
            <v>3647.33</v>
          </cell>
        </row>
        <row r="158">
          <cell r="B158">
            <v>16880</v>
          </cell>
          <cell r="C158" t="str">
            <v>ACCESORIO PVC-P SCH-80 2"</v>
          </cell>
          <cell r="D158" t="str">
            <v>UN</v>
          </cell>
          <cell r="E158" t="str">
            <v>INSTALACIONES HIDRAULICA / SANITARIA / LATONERIA</v>
          </cell>
          <cell r="F158">
            <v>3296.26</v>
          </cell>
        </row>
        <row r="159">
          <cell r="B159">
            <v>16896</v>
          </cell>
          <cell r="C159" t="str">
            <v>ACCESORIO PVC-P SCH-80 3"</v>
          </cell>
          <cell r="D159" t="str">
            <v>UN</v>
          </cell>
          <cell r="E159" t="str">
            <v>INSTALACIONES HIDRAULICA / SANITARIA / LATONERIA</v>
          </cell>
          <cell r="F159">
            <v>41597.67</v>
          </cell>
        </row>
        <row r="160">
          <cell r="B160">
            <v>16899</v>
          </cell>
          <cell r="C160" t="str">
            <v>ACCESORIO PVC-P SCH-80 4"</v>
          </cell>
          <cell r="D160" t="str">
            <v>UN</v>
          </cell>
          <cell r="E160" t="str">
            <v>INSTALACIONES HIDRAULICA / SANITARIA / LATONERIA</v>
          </cell>
          <cell r="F160">
            <v>48676.73</v>
          </cell>
        </row>
        <row r="161">
          <cell r="B161">
            <v>17843</v>
          </cell>
          <cell r="C161" t="str">
            <v>ACCESORIO PVC-P SCH-80 4"</v>
          </cell>
          <cell r="D161" t="str">
            <v>UN</v>
          </cell>
          <cell r="E161" t="str">
            <v>INSTALACIONES HIDRAULICA / SANITARIA / LATONERIA</v>
          </cell>
          <cell r="F161">
            <v>47819.13</v>
          </cell>
        </row>
        <row r="162">
          <cell r="B162">
            <v>16902</v>
          </cell>
          <cell r="C162" t="str">
            <v>ACCESORIO PVC-P SCH-80 6"</v>
          </cell>
          <cell r="D162" t="str">
            <v>UN</v>
          </cell>
          <cell r="E162" t="str">
            <v>INSTALACIONES HIDRAULICA / SANITARIA / LATONERIA</v>
          </cell>
          <cell r="F162">
            <v>8997.98</v>
          </cell>
        </row>
        <row r="163">
          <cell r="B163">
            <v>17826</v>
          </cell>
          <cell r="C163" t="str">
            <v>ACCESORIO PVC-S 10"</v>
          </cell>
          <cell r="D163" t="str">
            <v>UN</v>
          </cell>
          <cell r="E163" t="str">
            <v>08 Hidráulico</v>
          </cell>
          <cell r="F163">
            <v>357869.89</v>
          </cell>
        </row>
        <row r="164">
          <cell r="B164">
            <v>17847</v>
          </cell>
          <cell r="C164" t="str">
            <v>ACCESORIO PVC-S 10"</v>
          </cell>
          <cell r="D164" t="str">
            <v>UN</v>
          </cell>
          <cell r="E164" t="str">
            <v>08 Hidráulico</v>
          </cell>
          <cell r="F164">
            <v>343330.76</v>
          </cell>
        </row>
        <row r="165">
          <cell r="B165">
            <v>18774</v>
          </cell>
          <cell r="C165" t="str">
            <v>ACCESORIO PVC-S 10"</v>
          </cell>
          <cell r="D165" t="str">
            <v>UN</v>
          </cell>
          <cell r="E165" t="str">
            <v>08 Hidráulico</v>
          </cell>
          <cell r="F165">
            <v>220259.82</v>
          </cell>
        </row>
        <row r="166">
          <cell r="B166">
            <v>17047</v>
          </cell>
          <cell r="C166" t="str">
            <v>ACCESORIO PVC-S 8"</v>
          </cell>
          <cell r="D166" t="str">
            <v>UN</v>
          </cell>
          <cell r="E166" t="str">
            <v>08 Hidráulico</v>
          </cell>
          <cell r="F166">
            <v>153487.18</v>
          </cell>
        </row>
        <row r="167">
          <cell r="B167">
            <v>17846</v>
          </cell>
          <cell r="C167" t="str">
            <v>ACCESORIO PVC-S 8"</v>
          </cell>
          <cell r="D167" t="str">
            <v>UN</v>
          </cell>
          <cell r="E167" t="str">
            <v>08 Hidráulico</v>
          </cell>
          <cell r="F167">
            <v>146004.85999999999</v>
          </cell>
        </row>
        <row r="168">
          <cell r="B168">
            <v>19147</v>
          </cell>
          <cell r="C168" t="str">
            <v>ACCESORIOS ACERO AL CARBON- Ø 6"</v>
          </cell>
          <cell r="D168" t="str">
            <v>UN</v>
          </cell>
          <cell r="E168" t="str">
            <v>INSTALACIONES REDES INCENDIO</v>
          </cell>
          <cell r="F168">
            <v>222801.85</v>
          </cell>
        </row>
        <row r="169">
          <cell r="B169">
            <v>15091</v>
          </cell>
          <cell r="C169" t="str">
            <v>ACCESORIOS ACERO AL CARBON- Ø2-1/2"</v>
          </cell>
          <cell r="D169" t="str">
            <v>UN</v>
          </cell>
          <cell r="E169" t="str">
            <v>INSTALACIONES REDES INCENDIO</v>
          </cell>
          <cell r="F169">
            <v>32946.1</v>
          </cell>
        </row>
        <row r="170">
          <cell r="B170">
            <v>16387</v>
          </cell>
          <cell r="C170" t="str">
            <v>ACCESORIOS ACERO GALVANIZADO-  Ø1"</v>
          </cell>
          <cell r="D170" t="str">
            <v>UN</v>
          </cell>
          <cell r="E170" t="str">
            <v>INSTALACIONES HIDRAULICA / SANITARIA / LATONERIA</v>
          </cell>
          <cell r="F170">
            <v>7848.11</v>
          </cell>
        </row>
        <row r="171">
          <cell r="B171">
            <v>16384</v>
          </cell>
          <cell r="C171" t="str">
            <v>ACCESORIOS ACERO GALVANIZADO-  Ø2"</v>
          </cell>
          <cell r="D171" t="str">
            <v>UN</v>
          </cell>
          <cell r="E171" t="str">
            <v>INSTALACIONES HIDRAULICA / SANITARIA / LATONERIA</v>
          </cell>
          <cell r="F171">
            <v>21605.68</v>
          </cell>
        </row>
        <row r="172">
          <cell r="B172">
            <v>16191</v>
          </cell>
          <cell r="C172" t="str">
            <v>ACCESORIOS ACERO GALVANIZADO-  Ø3"</v>
          </cell>
          <cell r="D172" t="str">
            <v>UN</v>
          </cell>
          <cell r="E172" t="str">
            <v>INSTALACIONES HIDRAULICA / SANITARIA / LATONERIA</v>
          </cell>
          <cell r="F172">
            <v>48379.11</v>
          </cell>
        </row>
        <row r="173">
          <cell r="B173">
            <v>16184</v>
          </cell>
          <cell r="C173" t="str">
            <v>ACCESORIOS ACERO GALVANIZADO-  Ø4"</v>
          </cell>
          <cell r="D173" t="str">
            <v>UN</v>
          </cell>
          <cell r="E173" t="str">
            <v>INSTALACIONES HIDRAULICA / SANITARIA / LATONERIA</v>
          </cell>
          <cell r="F173">
            <v>67974.960000000006</v>
          </cell>
        </row>
        <row r="174">
          <cell r="B174">
            <v>19161</v>
          </cell>
          <cell r="C174" t="str">
            <v>ACCESORIOS C900 4" Codos RED INCENDIOS CEFE COMETA</v>
          </cell>
          <cell r="D174" t="str">
            <v>UN</v>
          </cell>
          <cell r="E174" t="str">
            <v>INSTALACIONES REDES INCENDIO</v>
          </cell>
          <cell r="F174">
            <v>728219.27</v>
          </cell>
        </row>
        <row r="175">
          <cell r="B175">
            <v>12777</v>
          </cell>
          <cell r="C175" t="str">
            <v>ACCESORIOS CPVC  Ø 1"**</v>
          </cell>
          <cell r="D175" t="str">
            <v>ML</v>
          </cell>
          <cell r="E175" t="str">
            <v>INSTALACIONES HIDRAULICA / SANITARIA / LATONERIA</v>
          </cell>
          <cell r="F175">
            <v>4505.43</v>
          </cell>
        </row>
        <row r="176">
          <cell r="B176">
            <v>13107</v>
          </cell>
          <cell r="C176" t="str">
            <v>ACCESORIOS CPVC  Ø 1/2"**</v>
          </cell>
          <cell r="D176" t="str">
            <v>ML</v>
          </cell>
          <cell r="E176" t="str">
            <v>INSTALACIONES HIDRAULICA / SANITARIA / LATONERIA</v>
          </cell>
          <cell r="F176">
            <v>4714.54</v>
          </cell>
        </row>
        <row r="177">
          <cell r="B177">
            <v>13710</v>
          </cell>
          <cell r="C177" t="str">
            <v>Accesorios CPVC (agua caliente) 1 1/2"     **</v>
          </cell>
          <cell r="D177" t="str">
            <v>UN</v>
          </cell>
          <cell r="E177" t="str">
            <v>08 Hidráulico</v>
          </cell>
          <cell r="F177">
            <v>6239.72</v>
          </cell>
        </row>
        <row r="178">
          <cell r="B178">
            <v>13716</v>
          </cell>
          <cell r="C178" t="str">
            <v>Accesorios CPVC (agua caliente) 2"     **</v>
          </cell>
          <cell r="D178" t="str">
            <v>UN</v>
          </cell>
          <cell r="E178" t="str">
            <v>INSTALACIONES HIDRAULICA / SANITARIA / LATONERIA</v>
          </cell>
          <cell r="F178">
            <v>35447.25</v>
          </cell>
        </row>
        <row r="179">
          <cell r="B179">
            <v>14523</v>
          </cell>
          <cell r="C179" t="str">
            <v>Accesorios CPVC (agua caliente) 3/4" (Sum+inst)</v>
          </cell>
          <cell r="D179" t="str">
            <v>UN</v>
          </cell>
          <cell r="E179" t="str">
            <v>INSTALACIONES HIDRAULICA / SANITARIA / LATONERIA</v>
          </cell>
          <cell r="F179">
            <v>4542.71</v>
          </cell>
        </row>
        <row r="180">
          <cell r="B180">
            <v>16492</v>
          </cell>
          <cell r="C180" t="str">
            <v>Accesorios CPVC Ø 1 "</v>
          </cell>
          <cell r="D180" t="str">
            <v>UN</v>
          </cell>
          <cell r="E180" t="str">
            <v>INSTALACIONES HIDRAULICA / SANITARIA / LATONERIA</v>
          </cell>
          <cell r="F180">
            <v>7122.29</v>
          </cell>
        </row>
        <row r="181">
          <cell r="B181">
            <v>16490</v>
          </cell>
          <cell r="C181" t="str">
            <v>Accesorios CPVC Ø 1 1/2"</v>
          </cell>
          <cell r="D181" t="str">
            <v>UN</v>
          </cell>
          <cell r="E181" t="str">
            <v>INSTALACIONES HIDRAULICA / SANITARIA / LATONERIA</v>
          </cell>
          <cell r="F181">
            <v>9109.43</v>
          </cell>
        </row>
        <row r="182">
          <cell r="B182">
            <v>16491</v>
          </cell>
          <cell r="C182" t="str">
            <v>Accesorios CPVC Ø 1 1/4"</v>
          </cell>
          <cell r="D182" t="str">
            <v>UN</v>
          </cell>
          <cell r="E182" t="str">
            <v>INSTALACIONES HIDRAULICA / SANITARIA / LATONERIA</v>
          </cell>
          <cell r="F182">
            <v>3821.59</v>
          </cell>
        </row>
        <row r="183">
          <cell r="B183">
            <v>16494</v>
          </cell>
          <cell r="C183" t="str">
            <v>Accesorios CPVC Ø 1/2 "</v>
          </cell>
          <cell r="D183" t="str">
            <v>UN</v>
          </cell>
          <cell r="E183" t="str">
            <v>INSTALACIONES HIDRAULICA / SANITARIA / LATONERIA</v>
          </cell>
          <cell r="F183">
            <v>7206.81</v>
          </cell>
        </row>
        <row r="184">
          <cell r="B184">
            <v>16487</v>
          </cell>
          <cell r="C184" t="str">
            <v>Accesorios CPVC Ø 2 1/2"</v>
          </cell>
          <cell r="D184" t="str">
            <v>UN</v>
          </cell>
          <cell r="E184" t="str">
            <v>INSTALACIONES HIDRAULICA / SANITARIA / LATONERIA</v>
          </cell>
          <cell r="F184">
            <v>9316.85</v>
          </cell>
        </row>
        <row r="185">
          <cell r="B185">
            <v>16489</v>
          </cell>
          <cell r="C185" t="str">
            <v>Accesorios CPVC Ø 2"</v>
          </cell>
          <cell r="D185" t="str">
            <v>UN</v>
          </cell>
          <cell r="E185" t="str">
            <v>INSTALACIONES HIDRAULICA / SANITARIA / LATONERIA</v>
          </cell>
          <cell r="F185">
            <v>33321.89</v>
          </cell>
        </row>
        <row r="186">
          <cell r="B186">
            <v>16493</v>
          </cell>
          <cell r="C186" t="str">
            <v>Accesorios CPVC Ø 3/4 "</v>
          </cell>
          <cell r="D186" t="str">
            <v>UN</v>
          </cell>
          <cell r="E186" t="str">
            <v>INSTALACIONES HIDRAULICA / SANITARIA / LATONERIA</v>
          </cell>
          <cell r="F186">
            <v>9424.18</v>
          </cell>
        </row>
        <row r="187">
          <cell r="B187">
            <v>17517</v>
          </cell>
          <cell r="C187" t="str">
            <v>ACCESORIOS DE SUJECION, GRAPAS Y UNIONES</v>
          </cell>
          <cell r="D187" t="str">
            <v>UN</v>
          </cell>
          <cell r="E187" t="str">
            <v>INSTALACIONES ELECTRICAS - T.V. - SONIDO COMUNI</v>
          </cell>
          <cell r="F187">
            <v>25060.02</v>
          </cell>
        </row>
        <row r="188">
          <cell r="B188">
            <v>16501</v>
          </cell>
          <cell r="C188" t="str">
            <v>ACCESORIOS EN COBRE Ø 1 1/2 " (Sum+Inst)</v>
          </cell>
          <cell r="D188" t="str">
            <v>UN</v>
          </cell>
          <cell r="E188" t="str">
            <v>INSTALACIONES HIDRAULICA / SANITARIA / LATONERIA</v>
          </cell>
          <cell r="F188">
            <v>31717.599999999999</v>
          </cell>
        </row>
        <row r="189">
          <cell r="B189">
            <v>16502</v>
          </cell>
          <cell r="C189" t="str">
            <v>ACCESORIOS EN COBRE Ø 1 1/4 " (Sum+Inst)</v>
          </cell>
          <cell r="D189" t="str">
            <v>UN</v>
          </cell>
          <cell r="E189" t="str">
            <v>INSTALACIONES HIDRAULICA / SANITARIA / LATONERIA</v>
          </cell>
          <cell r="F189">
            <v>25461.67</v>
          </cell>
        </row>
        <row r="190">
          <cell r="B190">
            <v>19312</v>
          </cell>
          <cell r="C190" t="str">
            <v>ACCESORIOS EN COBRE Ø 7/8" 90º  CRDC-COMETAS</v>
          </cell>
          <cell r="D190" t="str">
            <v>UN</v>
          </cell>
          <cell r="E190" t="str">
            <v>INSTALACIONES HIDRAULICA / SANITARIA / LATONERIA</v>
          </cell>
          <cell r="F190">
            <v>12079.96</v>
          </cell>
        </row>
        <row r="191">
          <cell r="B191">
            <v>18807</v>
          </cell>
          <cell r="C191" t="str">
            <v>ACCESORIOS EN COBRE Ø1</v>
          </cell>
          <cell r="D191" t="str">
            <v>UN</v>
          </cell>
          <cell r="E191" t="str">
            <v>INSTALACIONES HIDRAULICA / SANITARIA / LATONERIA</v>
          </cell>
          <cell r="F191">
            <v>20855.849999999999</v>
          </cell>
        </row>
        <row r="192">
          <cell r="B192">
            <v>16414</v>
          </cell>
          <cell r="C192" t="str">
            <v>ACCESORIOS EN COBRE Ø1 "(REFORZ-UDS)(Sum+Inst)</v>
          </cell>
          <cell r="D192" t="str">
            <v>UN</v>
          </cell>
          <cell r="E192" t="str">
            <v>INSTALACIONES HIDRAULICA / SANITARIA / LATONERIA</v>
          </cell>
          <cell r="F192">
            <v>33153.24</v>
          </cell>
        </row>
        <row r="193">
          <cell r="B193">
            <v>16562</v>
          </cell>
          <cell r="C193" t="str">
            <v>ACCESORIOS EN COBRE Ø1 "(Sum+Inst)</v>
          </cell>
          <cell r="D193" t="str">
            <v>UN</v>
          </cell>
          <cell r="E193" t="str">
            <v>INSTALACIONES HIDRAULICA / SANITARIA / LATONERIA</v>
          </cell>
          <cell r="F193">
            <v>18863.66</v>
          </cell>
        </row>
        <row r="194">
          <cell r="B194">
            <v>16504</v>
          </cell>
          <cell r="C194" t="str">
            <v>ACCESORIOS EN COBRE Ø1/2 " (Sum+Inst)</v>
          </cell>
          <cell r="D194" t="str">
            <v>UN</v>
          </cell>
          <cell r="E194" t="str">
            <v>INSTALACIONES HIDRAULICA / SANITARIA / LATONERIA</v>
          </cell>
          <cell r="F194">
            <v>11313.12</v>
          </cell>
        </row>
        <row r="195">
          <cell r="B195">
            <v>19305</v>
          </cell>
          <cell r="C195" t="str">
            <v>ACCESORIOS EN COBRE Ø1/4" 90º  CRDC-COMETAS</v>
          </cell>
          <cell r="D195" t="str">
            <v>UN</v>
          </cell>
          <cell r="E195" t="str">
            <v>INSTALACIONES HIDRAULICA / SANITARIA / LATONERIA</v>
          </cell>
          <cell r="F195">
            <v>9321.66</v>
          </cell>
        </row>
        <row r="196">
          <cell r="B196">
            <v>16412</v>
          </cell>
          <cell r="C196" t="str">
            <v>ACCESORIOS EN COBRE Ø2 "-(REFORZ-UDS) (Sum+Inst)</v>
          </cell>
          <cell r="D196" t="str">
            <v>UN</v>
          </cell>
          <cell r="E196" t="str">
            <v>INSTALACIONES HIDRAULICA / SANITARIA / LATONERIA</v>
          </cell>
          <cell r="F196">
            <v>70371.5</v>
          </cell>
        </row>
        <row r="197">
          <cell r="B197">
            <v>16561</v>
          </cell>
          <cell r="C197" t="str">
            <v>ACCESORIOS EN COBRE Ø2 "(Sum+Inst)</v>
          </cell>
          <cell r="D197" t="str">
            <v>UN</v>
          </cell>
          <cell r="E197" t="str">
            <v>INSTALACIONES HIDRAULICA / SANITARIA / LATONERIA</v>
          </cell>
          <cell r="F197">
            <v>60717.86</v>
          </cell>
        </row>
        <row r="198">
          <cell r="B198">
            <v>17824</v>
          </cell>
          <cell r="C198" t="str">
            <v>ACCESORIOS EN COBRE Ø2 1/2"</v>
          </cell>
          <cell r="D198" t="str">
            <v>UN</v>
          </cell>
          <cell r="E198" t="str">
            <v>INSTALACIONES HIDRAULICA / SANITARIA / LATONERIA</v>
          </cell>
          <cell r="F198">
            <v>45448.24</v>
          </cell>
        </row>
        <row r="199">
          <cell r="B199">
            <v>16410</v>
          </cell>
          <cell r="C199" t="str">
            <v>ACCESORIOS EN COBRE Ø2 1/2"-(REFORZ.-UDS) Sum+Inst</v>
          </cell>
          <cell r="D199" t="str">
            <v>UN</v>
          </cell>
          <cell r="E199" t="str">
            <v>INSTALACIONES HIDRAULICA / SANITARIA / LATONERIA</v>
          </cell>
          <cell r="F199">
            <v>67982.09</v>
          </cell>
        </row>
        <row r="200">
          <cell r="B200">
            <v>16503</v>
          </cell>
          <cell r="C200" t="str">
            <v>ACCESORIOS EN COBRE Ø3/4 " (Sum+Inst)</v>
          </cell>
          <cell r="D200" t="str">
            <v>UN</v>
          </cell>
          <cell r="E200" t="str">
            <v>INSTALACIONES HIDRAULICA / SANITARIA / LATONERIA</v>
          </cell>
          <cell r="F200">
            <v>14073.82</v>
          </cell>
        </row>
        <row r="201">
          <cell r="B201">
            <v>19308</v>
          </cell>
          <cell r="C201" t="str">
            <v>ACCESORIOS EN COBRE Ø3/8" 90º  CRDC-COMETAS</v>
          </cell>
          <cell r="D201" t="str">
            <v>UN</v>
          </cell>
          <cell r="E201" t="str">
            <v>INSTALACIONES HIDRAULICA / SANITARIA / LATONERIA</v>
          </cell>
          <cell r="F201">
            <v>8246.06</v>
          </cell>
        </row>
        <row r="202">
          <cell r="B202">
            <v>19310</v>
          </cell>
          <cell r="C202" t="str">
            <v>ACCESORIOS EN COBRE Ø5/8" 90º  CRDC-COMETAS</v>
          </cell>
          <cell r="D202" t="str">
            <v>UN</v>
          </cell>
          <cell r="E202" t="str">
            <v>INSTALACIONES HIDRAULICA / SANITARIA / LATONERIA</v>
          </cell>
          <cell r="F202">
            <v>10243.09</v>
          </cell>
        </row>
        <row r="203">
          <cell r="B203">
            <v>807</v>
          </cell>
          <cell r="C203" t="str">
            <v>ACCESORIOS GRES 8"</v>
          </cell>
          <cell r="D203" t="str">
            <v>UN</v>
          </cell>
          <cell r="E203" t="str">
            <v>REDES SERVICIOS Y DESAGüES</v>
          </cell>
          <cell r="F203">
            <v>33668.07</v>
          </cell>
        </row>
        <row r="204">
          <cell r="B204">
            <v>11071</v>
          </cell>
          <cell r="C204" t="str">
            <v>accesorios HG 1 1/2" **</v>
          </cell>
          <cell r="D204" t="str">
            <v>UN</v>
          </cell>
          <cell r="E204" t="str">
            <v>08 Hidráulico</v>
          </cell>
          <cell r="F204">
            <v>11088.29</v>
          </cell>
        </row>
        <row r="205">
          <cell r="B205">
            <v>11073</v>
          </cell>
          <cell r="C205" t="str">
            <v>accesorios HG 1/2" **</v>
          </cell>
          <cell r="D205" t="str">
            <v>UN</v>
          </cell>
          <cell r="E205" t="str">
            <v>08 Hidráulico</v>
          </cell>
          <cell r="F205">
            <v>13622.4</v>
          </cell>
        </row>
        <row r="206">
          <cell r="B206">
            <v>10964</v>
          </cell>
          <cell r="C206" t="str">
            <v>accesorios HG 2"     **</v>
          </cell>
          <cell r="D206" t="str">
            <v>UN</v>
          </cell>
          <cell r="E206" t="str">
            <v>08 Hidráulico</v>
          </cell>
          <cell r="F206">
            <v>15072.05</v>
          </cell>
        </row>
        <row r="207">
          <cell r="B207">
            <v>10965</v>
          </cell>
          <cell r="C207" t="str">
            <v>accesorios HG 3"     **</v>
          </cell>
          <cell r="D207" t="str">
            <v>UN</v>
          </cell>
          <cell r="E207" t="str">
            <v>08 Hidráulico</v>
          </cell>
          <cell r="F207">
            <v>25730.29</v>
          </cell>
        </row>
        <row r="208">
          <cell r="B208">
            <v>18772</v>
          </cell>
          <cell r="C208" t="str">
            <v>ACCESORIOS PP DESAGUES 4"</v>
          </cell>
          <cell r="D208" t="str">
            <v>UN</v>
          </cell>
          <cell r="E208" t="str">
            <v>INSTALACIONES HIDRAULICA / SANITARIA / LATONERIA</v>
          </cell>
          <cell r="F208">
            <v>17779.7</v>
          </cell>
        </row>
        <row r="209">
          <cell r="B209">
            <v>11072</v>
          </cell>
          <cell r="C209" t="str">
            <v>Accesorios PVC agua caliente 3/4 "     **</v>
          </cell>
          <cell r="D209" t="str">
            <v>UN</v>
          </cell>
          <cell r="E209" t="str">
            <v>08 Hidráulico</v>
          </cell>
          <cell r="F209">
            <v>5399.57</v>
          </cell>
        </row>
        <row r="210">
          <cell r="B210">
            <v>10599</v>
          </cell>
          <cell r="C210" t="str">
            <v>Accesorios PVC S  ( 3")      **</v>
          </cell>
          <cell r="D210" t="str">
            <v>UN</v>
          </cell>
          <cell r="E210" t="str">
            <v>08 Hidráulico</v>
          </cell>
          <cell r="F210">
            <v>18876.86</v>
          </cell>
        </row>
        <row r="211">
          <cell r="B211">
            <v>10601</v>
          </cell>
          <cell r="C211" t="str">
            <v>Accesorios PVC S  ( 4")      **</v>
          </cell>
          <cell r="D211" t="str">
            <v>UN</v>
          </cell>
          <cell r="E211" t="str">
            <v>08 Hidráulico</v>
          </cell>
          <cell r="F211">
            <v>28396.51</v>
          </cell>
        </row>
        <row r="212">
          <cell r="B212">
            <v>10645</v>
          </cell>
          <cell r="C212" t="str">
            <v>Accesorios PVC S  ( 6")      **</v>
          </cell>
          <cell r="D212" t="str">
            <v>UN</v>
          </cell>
          <cell r="E212" t="str">
            <v>08 Hidráulico</v>
          </cell>
          <cell r="F212">
            <v>67321.919999999998</v>
          </cell>
        </row>
        <row r="213">
          <cell r="B213">
            <v>19194</v>
          </cell>
          <cell r="C213" t="str">
            <v>Accesorios PVC S  ( 8") Cefe Cometas (Suministro e instalación)</v>
          </cell>
          <cell r="D213" t="str">
            <v>UN</v>
          </cell>
          <cell r="E213" t="str">
            <v>08 Hidráulico</v>
          </cell>
          <cell r="F213">
            <v>293926.81</v>
          </cell>
        </row>
        <row r="214">
          <cell r="B214">
            <v>19885</v>
          </cell>
          <cell r="C214" t="str">
            <v>Accesorios PVC S  ( 8")Codo o unión Cefe Cometas</v>
          </cell>
          <cell r="D214" t="str">
            <v>UN</v>
          </cell>
          <cell r="E214" t="str">
            <v>08 Hidráulico</v>
          </cell>
          <cell r="F214">
            <v>143729.72</v>
          </cell>
        </row>
        <row r="215">
          <cell r="B215">
            <v>11062</v>
          </cell>
          <cell r="C215" t="str">
            <v>Accesorios PVC S  (2")      **</v>
          </cell>
          <cell r="D215" t="str">
            <v>UN</v>
          </cell>
          <cell r="E215" t="str">
            <v>08 Hidráulico</v>
          </cell>
          <cell r="F215">
            <v>15786.9</v>
          </cell>
        </row>
        <row r="216">
          <cell r="B216">
            <v>12747</v>
          </cell>
          <cell r="C216" t="str">
            <v>Accesorios PVC S ( 3") EST. TECHO**</v>
          </cell>
          <cell r="D216" t="str">
            <v>UN</v>
          </cell>
          <cell r="E216" t="str">
            <v>08 Hidráulico</v>
          </cell>
          <cell r="F216">
            <v>29881.1</v>
          </cell>
        </row>
        <row r="217">
          <cell r="B217">
            <v>13120</v>
          </cell>
          <cell r="C217" t="str">
            <v>Accesorios PVC.P 1 1/4"     **</v>
          </cell>
          <cell r="D217" t="str">
            <v>UN</v>
          </cell>
          <cell r="E217" t="str">
            <v>08 Hidráulico</v>
          </cell>
          <cell r="F217">
            <v>7699.53</v>
          </cell>
        </row>
        <row r="218">
          <cell r="B218">
            <v>10587</v>
          </cell>
          <cell r="C218" t="str">
            <v>Accesorios PVC.P 1/2 "     **</v>
          </cell>
          <cell r="D218" t="str">
            <v>UN</v>
          </cell>
          <cell r="E218" t="str">
            <v>08 Hidráulico</v>
          </cell>
          <cell r="F218">
            <v>3478.83</v>
          </cell>
        </row>
        <row r="219">
          <cell r="B219">
            <v>10586</v>
          </cell>
          <cell r="C219" t="str">
            <v>Accesorios PVC.P 3/4 "     **</v>
          </cell>
          <cell r="D219" t="str">
            <v>UN</v>
          </cell>
          <cell r="E219" t="str">
            <v>08 Hidráulico</v>
          </cell>
          <cell r="F219">
            <v>4023.4</v>
          </cell>
        </row>
        <row r="220">
          <cell r="B220">
            <v>10585</v>
          </cell>
          <cell r="C220" t="str">
            <v>Accesorios PVC.P Ø 1" (Sumin + Instalación)</v>
          </cell>
          <cell r="D220" t="str">
            <v>UN</v>
          </cell>
          <cell r="E220" t="str">
            <v>08 Hidráulico</v>
          </cell>
          <cell r="F220">
            <v>6676.85</v>
          </cell>
        </row>
        <row r="221">
          <cell r="B221">
            <v>15853</v>
          </cell>
          <cell r="C221" t="str">
            <v>Accesorios PVC.P Ø 1"(Desmonte+Sumin+Instalación)</v>
          </cell>
          <cell r="D221" t="str">
            <v>UN</v>
          </cell>
          <cell r="E221" t="str">
            <v>08 Hidráulico</v>
          </cell>
          <cell r="F221">
            <v>8868.83</v>
          </cell>
        </row>
        <row r="222">
          <cell r="B222">
            <v>18615</v>
          </cell>
          <cell r="C222" t="str">
            <v>Accesorios PVC.P Ø 10" (Sum + Instalación)</v>
          </cell>
          <cell r="D222" t="str">
            <v>UN</v>
          </cell>
          <cell r="E222" t="str">
            <v>INSTALACIONES HIDRAULICA / SANITARIA / LATONERIA</v>
          </cell>
          <cell r="F222">
            <v>105040.49</v>
          </cell>
        </row>
        <row r="223">
          <cell r="B223">
            <v>11060</v>
          </cell>
          <cell r="C223" t="str">
            <v>Accesorios PVC.P Ø 2 1/2" (Sum + Instalación)</v>
          </cell>
          <cell r="D223" t="str">
            <v>UN</v>
          </cell>
          <cell r="E223" t="str">
            <v>08 Hidráulico</v>
          </cell>
          <cell r="F223">
            <v>50568.85</v>
          </cell>
        </row>
        <row r="224">
          <cell r="B224">
            <v>15857</v>
          </cell>
          <cell r="C224" t="str">
            <v>Accesorios PVC.P Ø 2 1/2"(Desmonte+Sum+Instalación</v>
          </cell>
          <cell r="D224" t="str">
            <v>UN</v>
          </cell>
          <cell r="E224" t="str">
            <v>08 Hidráulico</v>
          </cell>
          <cell r="F224">
            <v>53213.36</v>
          </cell>
        </row>
        <row r="225">
          <cell r="B225">
            <v>15856</v>
          </cell>
          <cell r="C225" t="str">
            <v>Accesorios PVC.P Ø 2" (Desmonte+Sum+Instalación)</v>
          </cell>
          <cell r="D225" t="str">
            <v>UN</v>
          </cell>
          <cell r="E225" t="str">
            <v>08 Hidráulico</v>
          </cell>
          <cell r="F225">
            <v>19008.080000000002</v>
          </cell>
        </row>
        <row r="226">
          <cell r="B226">
            <v>10582</v>
          </cell>
          <cell r="C226" t="str">
            <v>Accesorios PVC.P Ø 2" (Sum + Instalación)</v>
          </cell>
          <cell r="D226" t="str">
            <v>UN</v>
          </cell>
          <cell r="E226" t="str">
            <v>08 Hidráulico</v>
          </cell>
          <cell r="F226">
            <v>16668.88</v>
          </cell>
        </row>
        <row r="227">
          <cell r="B227">
            <v>15858</v>
          </cell>
          <cell r="C227" t="str">
            <v>Accesorios PVC.P Ø 3" (Desmonte+Sum+Inst) mantenim</v>
          </cell>
          <cell r="D227" t="str">
            <v>UN</v>
          </cell>
          <cell r="E227" t="str">
            <v>08 Hidráulico</v>
          </cell>
          <cell r="F227">
            <v>51259.82</v>
          </cell>
        </row>
        <row r="228">
          <cell r="B228">
            <v>10581</v>
          </cell>
          <cell r="C228" t="str">
            <v>Accesorios PVC.P Ø 3" (Sum + Instalación)</v>
          </cell>
          <cell r="D228" t="str">
            <v>UN</v>
          </cell>
          <cell r="E228" t="str">
            <v>08 Hidráulico</v>
          </cell>
          <cell r="F228">
            <v>49187.21</v>
          </cell>
        </row>
        <row r="229">
          <cell r="B229">
            <v>19264</v>
          </cell>
          <cell r="C229" t="str">
            <v>Accesorios PVC.P Ø 3" CDRC Cometas</v>
          </cell>
          <cell r="D229" t="str">
            <v>UN</v>
          </cell>
          <cell r="E229" t="str">
            <v>08 Hidráulico</v>
          </cell>
          <cell r="F229">
            <v>52276.69</v>
          </cell>
        </row>
        <row r="230">
          <cell r="B230">
            <v>19141</v>
          </cell>
          <cell r="C230" t="str">
            <v>Accesorios PVC.P Ø 3" y 8" (Instalación) CEFE COMETAS</v>
          </cell>
          <cell r="D230" t="str">
            <v>UN</v>
          </cell>
          <cell r="E230" t="str">
            <v>URBANISMO Y OBRAS EXTERIORES</v>
          </cell>
          <cell r="F230">
            <v>28778.67</v>
          </cell>
        </row>
        <row r="231">
          <cell r="B231">
            <v>15859</v>
          </cell>
          <cell r="C231" t="str">
            <v>Accesorios PVC.P Ø 4" (Desmonte+Sum+Instalación)</v>
          </cell>
          <cell r="D231" t="str">
            <v>UN</v>
          </cell>
          <cell r="E231" t="str">
            <v>08 Hidráulico</v>
          </cell>
          <cell r="F231">
            <v>73552.179999999993</v>
          </cell>
        </row>
        <row r="232">
          <cell r="B232">
            <v>11063</v>
          </cell>
          <cell r="C232" t="str">
            <v>Accesorios PVC.P Ø 4" (Sum + Instalación)</v>
          </cell>
          <cell r="D232" t="str">
            <v>UN</v>
          </cell>
          <cell r="E232" t="str">
            <v>08 Hidráulico</v>
          </cell>
          <cell r="F232">
            <v>67428.44</v>
          </cell>
        </row>
        <row r="233">
          <cell r="B233">
            <v>15860</v>
          </cell>
          <cell r="C233" t="str">
            <v>Accesorios PVC.P Ø 6" (Desmonte+Sum+Instalación)</v>
          </cell>
          <cell r="D233" t="str">
            <v>UN</v>
          </cell>
          <cell r="E233" t="str">
            <v>08 Hidráulico</v>
          </cell>
          <cell r="F233">
            <v>128318.18</v>
          </cell>
        </row>
        <row r="234">
          <cell r="B234">
            <v>15840</v>
          </cell>
          <cell r="C234" t="str">
            <v>Accesorios PVC.P Ø 6" (Sum + Instalación)</v>
          </cell>
          <cell r="D234" t="str">
            <v>UN</v>
          </cell>
          <cell r="E234" t="str">
            <v>08 Hidráulico</v>
          </cell>
          <cell r="F234">
            <v>128819.21</v>
          </cell>
        </row>
        <row r="235">
          <cell r="B235">
            <v>18535</v>
          </cell>
          <cell r="C235" t="str">
            <v>Accesorios PVC.P Ø 8" (Sum + Instalación)</v>
          </cell>
          <cell r="D235" t="str">
            <v>UN</v>
          </cell>
          <cell r="E235" t="str">
            <v>INSTALACIONES HIDRAULICA / SANITARIA / LATONERIA</v>
          </cell>
          <cell r="F235">
            <v>26262.78</v>
          </cell>
        </row>
        <row r="236">
          <cell r="B236">
            <v>15855</v>
          </cell>
          <cell r="C236" t="str">
            <v>Accesorios PVC.P Ø1 1/2"(Desmonte+Sum+Instalación)</v>
          </cell>
          <cell r="D236" t="str">
            <v>UN</v>
          </cell>
          <cell r="E236" t="str">
            <v>08 Hidráulico</v>
          </cell>
          <cell r="F236">
            <v>15975.83</v>
          </cell>
        </row>
        <row r="237">
          <cell r="B237">
            <v>10584</v>
          </cell>
          <cell r="C237" t="str">
            <v>Accesorios PVC.P Ø1 1/2"(Sum + Instalación)</v>
          </cell>
          <cell r="D237" t="str">
            <v>UN</v>
          </cell>
          <cell r="E237" t="str">
            <v>08 Hidráulico</v>
          </cell>
          <cell r="F237">
            <v>14478.13</v>
          </cell>
        </row>
        <row r="238">
          <cell r="B238">
            <v>10583</v>
          </cell>
          <cell r="C238" t="str">
            <v>Accesorios PVC.P Ø1 1/4" (Sum + Instalación)</v>
          </cell>
          <cell r="D238" t="str">
            <v>UN</v>
          </cell>
          <cell r="E238" t="str">
            <v>08 Hidráulico</v>
          </cell>
          <cell r="F238">
            <v>10643.23</v>
          </cell>
        </row>
        <row r="239">
          <cell r="B239">
            <v>15854</v>
          </cell>
          <cell r="C239" t="str">
            <v>Accesorios PVC.P Ø1 1/4"(Desmonte+Sum+Instalación)</v>
          </cell>
          <cell r="D239" t="str">
            <v>UN</v>
          </cell>
          <cell r="E239" t="str">
            <v>08 Hidráulico</v>
          </cell>
          <cell r="F239">
            <v>11894.49</v>
          </cell>
        </row>
        <row r="240">
          <cell r="B240">
            <v>19007</v>
          </cell>
          <cell r="C240" t="str">
            <v>AccPiscina-SalidModelo Cruzado CRDC-CometasSUM+INS</v>
          </cell>
          <cell r="D240" t="str">
            <v>UN</v>
          </cell>
          <cell r="E240" t="str">
            <v>PISCINAS</v>
          </cell>
          <cell r="F240">
            <v>2497421.2999999998</v>
          </cell>
        </row>
        <row r="241">
          <cell r="B241">
            <v>16318</v>
          </cell>
          <cell r="C241" t="str">
            <v>ACERO CARBON ROSCAR 1" - ACCESORIOS (sum+inst)</v>
          </cell>
          <cell r="D241" t="str">
            <v>UN</v>
          </cell>
          <cell r="E241" t="str">
            <v>INSTALACIONES REDES INCENDIO</v>
          </cell>
          <cell r="F241">
            <v>7025.31</v>
          </cell>
        </row>
        <row r="242">
          <cell r="B242">
            <v>16320</v>
          </cell>
          <cell r="C242" t="str">
            <v>ACERO CARBON ROSCAR 1¼" - ACCESORIOS (sum+inst)</v>
          </cell>
          <cell r="D242" t="str">
            <v>UN</v>
          </cell>
          <cell r="E242" t="str">
            <v>INSTALACIONES REDES INCENDIO</v>
          </cell>
          <cell r="F242">
            <v>5185.3100000000004</v>
          </cell>
        </row>
        <row r="243">
          <cell r="B243">
            <v>15245</v>
          </cell>
          <cell r="C243" t="str">
            <v>ACERO DE PREESFUERZO VIGAS POSTENZADAS - CEFE COMETA</v>
          </cell>
          <cell r="D243" t="str">
            <v>KG</v>
          </cell>
          <cell r="E243" t="str">
            <v>ESTRUCTURA</v>
          </cell>
          <cell r="F243">
            <v>12251.64</v>
          </cell>
        </row>
        <row r="244">
          <cell r="B244">
            <v>11774</v>
          </cell>
          <cell r="C244" t="str">
            <v>ACERO DE REFUERZO 60000 **</v>
          </cell>
          <cell r="D244" t="str">
            <v>KG</v>
          </cell>
          <cell r="E244" t="str">
            <v>CIMENTACION Y ESTRUCTURA</v>
          </cell>
          <cell r="F244">
            <v>6131.42</v>
          </cell>
        </row>
        <row r="245">
          <cell r="B245">
            <v>11772</v>
          </cell>
          <cell r="C245" t="str">
            <v>Acero Estruct. ASTM A-572 Estruct.Metal.Cubierta*</v>
          </cell>
          <cell r="D245" t="str">
            <v>KG</v>
          </cell>
          <cell r="E245" t="str">
            <v>ESTRUCTURA METALICA</v>
          </cell>
          <cell r="F245">
            <v>23418.98</v>
          </cell>
        </row>
        <row r="246">
          <cell r="B246">
            <v>11270</v>
          </cell>
          <cell r="C246" t="str">
            <v>Acero Estruct.Portico(Est.compleja) +PintUretano**</v>
          </cell>
          <cell r="D246" t="str">
            <v>KG</v>
          </cell>
          <cell r="E246" t="str">
            <v>06 Mampostería y pañetes</v>
          </cell>
          <cell r="F246">
            <v>15808.18</v>
          </cell>
        </row>
        <row r="247">
          <cell r="B247">
            <v>13002</v>
          </cell>
          <cell r="C247" t="str">
            <v>Acero estructural rampas, skate **</v>
          </cell>
          <cell r="D247" t="str">
            <v>KG</v>
          </cell>
          <cell r="E247" t="str">
            <v>ESTRUCTURA METALICA</v>
          </cell>
          <cell r="F247">
            <v>23201.79</v>
          </cell>
        </row>
        <row r="248">
          <cell r="B248">
            <v>10333</v>
          </cell>
          <cell r="C248" t="str">
            <v>AceroEstruc cub Tubo curva +pint alquidica**</v>
          </cell>
          <cell r="D248" t="str">
            <v>KG</v>
          </cell>
          <cell r="E248" t="str">
            <v>06 Mampostería y pañetes</v>
          </cell>
          <cell r="F248">
            <v>11504.34</v>
          </cell>
        </row>
        <row r="249">
          <cell r="B249">
            <v>10204</v>
          </cell>
          <cell r="C249" t="str">
            <v>AceroEstructural (portico)Compleja+pintEsmaAlquid*</v>
          </cell>
          <cell r="D249" t="str">
            <v>KG</v>
          </cell>
          <cell r="E249" t="str">
            <v>06 Mampostería y pañetes</v>
          </cell>
          <cell r="F249">
            <v>14937.78</v>
          </cell>
        </row>
        <row r="250">
          <cell r="B250">
            <v>10111</v>
          </cell>
          <cell r="C250" t="str">
            <v>AceroEstructural (portico)Sencillo. inc pint esmal</v>
          </cell>
          <cell r="D250" t="str">
            <v>KG</v>
          </cell>
          <cell r="E250" t="str">
            <v>06 Mampostería y pañetes</v>
          </cell>
          <cell r="F250">
            <v>31625.33</v>
          </cell>
        </row>
        <row r="251">
          <cell r="B251">
            <v>13823</v>
          </cell>
          <cell r="C251" t="str">
            <v>AceroEstructural (portico)Sencillo.+ pint CAMPIN</v>
          </cell>
          <cell r="D251" t="str">
            <v>KG</v>
          </cell>
          <cell r="E251" t="str">
            <v>06 Mampostería y pañetes</v>
          </cell>
          <cell r="F251">
            <v>31184.5</v>
          </cell>
        </row>
        <row r="252">
          <cell r="B252">
            <v>10205</v>
          </cell>
          <cell r="C252" t="str">
            <v>AceroEstructural (sencillo) +pint esmal y antic. Compejo Acuatico porticos metali **</v>
          </cell>
          <cell r="D252" t="str">
            <v>KG</v>
          </cell>
          <cell r="E252" t="str">
            <v>ESTRUCTURA METALICA</v>
          </cell>
          <cell r="F252">
            <v>30718.77</v>
          </cell>
        </row>
        <row r="253">
          <cell r="B253">
            <v>11564</v>
          </cell>
          <cell r="C253" t="str">
            <v>AceroEstructural Compleja +pint esma interiores**</v>
          </cell>
          <cell r="D253" t="str">
            <v>KG</v>
          </cell>
          <cell r="E253" t="str">
            <v>06 Mampostería y pañetes</v>
          </cell>
          <cell r="F253">
            <v>14906.54</v>
          </cell>
        </row>
        <row r="254">
          <cell r="B254">
            <v>15159</v>
          </cell>
          <cell r="C254" t="str">
            <v>Acodalado con andamio para mamposteria hmax=9m  **</v>
          </cell>
          <cell r="D254" t="str">
            <v>M2</v>
          </cell>
          <cell r="E254" t="str">
            <v>03 Preliminares</v>
          </cell>
          <cell r="F254">
            <v>113004.8</v>
          </cell>
        </row>
        <row r="255">
          <cell r="B255">
            <v>14507</v>
          </cell>
          <cell r="C255" t="str">
            <v>Acometida 2#12 + 1#12T</v>
          </cell>
          <cell r="D255" t="str">
            <v>ML</v>
          </cell>
          <cell r="E255" t="str">
            <v>INSTALACIONES ELECTRICAS - T.V. - SONIDO COMUNI</v>
          </cell>
          <cell r="F255">
            <v>12107.59</v>
          </cell>
        </row>
        <row r="256">
          <cell r="B256">
            <v>12152</v>
          </cell>
          <cell r="C256" t="str">
            <v>Acometida 2#4 + 1#4T</v>
          </cell>
          <cell r="D256" t="str">
            <v>ML</v>
          </cell>
          <cell r="E256" t="str">
            <v>09 Eléctricas</v>
          </cell>
          <cell r="F256">
            <v>44632.86</v>
          </cell>
        </row>
        <row r="257">
          <cell r="B257">
            <v>12233</v>
          </cell>
          <cell r="C257" t="str">
            <v>Acometida 2(3#4/0+1#3/0)+1#2/0</v>
          </cell>
          <cell r="D257" t="str">
            <v>ML</v>
          </cell>
          <cell r="E257" t="str">
            <v>INSTALACIONES ELECTRICAS - T.V. - SONIDO COMUNI</v>
          </cell>
          <cell r="F257">
            <v>683029.12</v>
          </cell>
        </row>
        <row r="258">
          <cell r="B258">
            <v>12232</v>
          </cell>
          <cell r="C258" t="str">
            <v>Acometida 2(3#4/0+1#3/0)+1#2/0 en 2 DE 2"</v>
          </cell>
          <cell r="D258" t="str">
            <v>ML</v>
          </cell>
          <cell r="E258" t="str">
            <v>INSTALACIONES ELECTRICAS - T.V. - SONIDO COMUNI</v>
          </cell>
          <cell r="F258">
            <v>728908.76</v>
          </cell>
        </row>
        <row r="259">
          <cell r="B259">
            <v>16216</v>
          </cell>
          <cell r="C259" t="str">
            <v>Acometida 3#1/0 + 1#1/0 + 1#2</v>
          </cell>
          <cell r="D259" t="str">
            <v>ML</v>
          </cell>
          <cell r="E259" t="str">
            <v>INSTALACIONES ELECTRICAS - T.V. - SONIDO COMUNI</v>
          </cell>
          <cell r="F259">
            <v>210481.38</v>
          </cell>
        </row>
        <row r="260">
          <cell r="B260">
            <v>15677</v>
          </cell>
          <cell r="C260" t="str">
            <v>Acometida 3#1/0 + 1#1/0 + 1#4T</v>
          </cell>
          <cell r="D260" t="str">
            <v>ML</v>
          </cell>
          <cell r="E260" t="str">
            <v>09 Eléctricas</v>
          </cell>
          <cell r="F260">
            <v>194133.6</v>
          </cell>
        </row>
        <row r="261">
          <cell r="B261">
            <v>15676</v>
          </cell>
          <cell r="C261" t="str">
            <v>Acometida 3#1/0 + 1#1/0 + 1#6T</v>
          </cell>
          <cell r="D261" t="str">
            <v>ML</v>
          </cell>
          <cell r="E261" t="str">
            <v>09 Eléctricas</v>
          </cell>
          <cell r="F261">
            <v>187108.43</v>
          </cell>
        </row>
        <row r="262">
          <cell r="B262">
            <v>15431</v>
          </cell>
          <cell r="C262" t="str">
            <v>Acometida 3#1/0 +1#2</v>
          </cell>
          <cell r="D262" t="str">
            <v>ML</v>
          </cell>
          <cell r="E262" t="str">
            <v>09 Eléctricas</v>
          </cell>
          <cell r="F262">
            <v>150772.22</v>
          </cell>
        </row>
        <row r="263">
          <cell r="B263">
            <v>15432</v>
          </cell>
          <cell r="C263" t="str">
            <v>Acometida 3#1/0 +1#2 +1#4</v>
          </cell>
          <cell r="D263" t="str">
            <v>ML</v>
          </cell>
          <cell r="E263" t="str">
            <v>09 Eléctricas</v>
          </cell>
          <cell r="F263">
            <v>169611.18</v>
          </cell>
        </row>
        <row r="264">
          <cell r="B264">
            <v>11629</v>
          </cell>
          <cell r="C264" t="str">
            <v>Acometida 3#1/0 +1#8 + 1#8T</v>
          </cell>
          <cell r="D264" t="str">
            <v>ML</v>
          </cell>
          <cell r="E264" t="str">
            <v>09 Eléctricas</v>
          </cell>
          <cell r="F264">
            <v>19456.939999999999</v>
          </cell>
        </row>
        <row r="265">
          <cell r="B265">
            <v>527</v>
          </cell>
          <cell r="C265" t="str">
            <v>Acometida 3#10 + 1#12 en 3/4</v>
          </cell>
          <cell r="D265" t="str">
            <v>ML</v>
          </cell>
          <cell r="E265" t="str">
            <v>INSTALACIONES ELECTRICAS - T.V. - SONIDO COMUNI</v>
          </cell>
          <cell r="F265">
            <v>25011.57</v>
          </cell>
        </row>
        <row r="266">
          <cell r="B266">
            <v>15434</v>
          </cell>
          <cell r="C266" t="str">
            <v>Acometida 3#10 + 1#12T</v>
          </cell>
          <cell r="D266" t="str">
            <v>ML</v>
          </cell>
          <cell r="E266" t="str">
            <v>INSTALACIONES ELECTRICAS - T.V. - SONIDO COMUNI</v>
          </cell>
          <cell r="F266">
            <v>18234.3</v>
          </cell>
        </row>
        <row r="267">
          <cell r="B267">
            <v>14515</v>
          </cell>
          <cell r="C267" t="str">
            <v>Acometida 3#10+1#12T</v>
          </cell>
          <cell r="D267" t="str">
            <v>ML</v>
          </cell>
          <cell r="E267" t="str">
            <v>INSTALACIONES ELECTRICAS - T.V. - SONIDO COMUNI</v>
          </cell>
          <cell r="F267">
            <v>17523.48</v>
          </cell>
        </row>
        <row r="268">
          <cell r="B268">
            <v>14516</v>
          </cell>
          <cell r="C268" t="str">
            <v>Acometida 3#10+1#2T</v>
          </cell>
          <cell r="D268" t="str">
            <v>ML</v>
          </cell>
          <cell r="E268" t="str">
            <v>INSTALACIONES ELECTRICAS - T.V. - SONIDO COMUNI</v>
          </cell>
          <cell r="F268">
            <v>39244.75</v>
          </cell>
        </row>
        <row r="269">
          <cell r="B269">
            <v>14508</v>
          </cell>
          <cell r="C269" t="str">
            <v>Acometida 3#12+1#12T</v>
          </cell>
          <cell r="D269" t="str">
            <v>ML</v>
          </cell>
          <cell r="E269" t="str">
            <v>INSTALACIONES ELECTRICAS - T.V. - SONIDO COMUNI</v>
          </cell>
          <cell r="F269">
            <v>18769.5</v>
          </cell>
        </row>
        <row r="270">
          <cell r="B270">
            <v>14934</v>
          </cell>
          <cell r="C270" t="str">
            <v>Acometida 3#2 + 1#2 + 1#6 (Inc.retiro acomt exis)</v>
          </cell>
          <cell r="D270" t="str">
            <v>ML</v>
          </cell>
          <cell r="E270" t="str">
            <v>09 Eléctricas</v>
          </cell>
          <cell r="F270">
            <v>141150.43</v>
          </cell>
        </row>
        <row r="271">
          <cell r="B271">
            <v>14671</v>
          </cell>
          <cell r="C271" t="str">
            <v>Acometida 3#2 + 1#4 + 1#4T</v>
          </cell>
          <cell r="D271" t="str">
            <v>ML</v>
          </cell>
          <cell r="E271" t="str">
            <v>09 Eléctricas</v>
          </cell>
          <cell r="F271">
            <v>134235.95000000001</v>
          </cell>
        </row>
        <row r="272">
          <cell r="B272">
            <v>13585</v>
          </cell>
          <cell r="C272" t="str">
            <v>Acometida 3#2 + 1#4 + 1#6</v>
          </cell>
          <cell r="D272" t="str">
            <v>ML</v>
          </cell>
          <cell r="E272" t="str">
            <v>09 Eléctricas</v>
          </cell>
          <cell r="F272">
            <v>122267.01</v>
          </cell>
        </row>
        <row r="273">
          <cell r="B273">
            <v>1005</v>
          </cell>
          <cell r="C273" t="str">
            <v>Acometida 3#2 +1#1/0 en 2"</v>
          </cell>
          <cell r="D273" t="str">
            <v>ML</v>
          </cell>
          <cell r="E273" t="str">
            <v>INSTALACIONES ELECTRICAS - T.V. - SONIDO COMUNI</v>
          </cell>
          <cell r="F273">
            <v>122680.58</v>
          </cell>
        </row>
        <row r="274">
          <cell r="B274">
            <v>11713</v>
          </cell>
          <cell r="C274" t="str">
            <v>Acometida 3#2 +1#4</v>
          </cell>
          <cell r="D274" t="str">
            <v>ML</v>
          </cell>
          <cell r="E274" t="str">
            <v>09 Eléctricas</v>
          </cell>
          <cell r="F274">
            <v>101666.75</v>
          </cell>
        </row>
        <row r="275">
          <cell r="B275">
            <v>11631</v>
          </cell>
          <cell r="C275" t="str">
            <v>Acometida 3#2 +1#8 + 1#8T</v>
          </cell>
          <cell r="D275" t="str">
            <v>ML</v>
          </cell>
          <cell r="E275" t="str">
            <v>09 Eléctricas</v>
          </cell>
          <cell r="F275">
            <v>100336.85</v>
          </cell>
        </row>
        <row r="276">
          <cell r="B276">
            <v>20789</v>
          </cell>
          <cell r="C276" t="str">
            <v>Acometida 3#350 MCM +1#2/0 AWC Aluminio</v>
          </cell>
          <cell r="D276" t="str">
            <v>ML</v>
          </cell>
          <cell r="E276" t="str">
            <v>INSTALACIONES ELECTRICAS - T.V. - SONIDO COMUNI</v>
          </cell>
          <cell r="F276">
            <v>153127.35</v>
          </cell>
        </row>
        <row r="277">
          <cell r="B277">
            <v>11637</v>
          </cell>
          <cell r="C277" t="str">
            <v>Acometida 3#350MCM +1#250MCM</v>
          </cell>
          <cell r="D277" t="str">
            <v>ML</v>
          </cell>
          <cell r="E277" t="str">
            <v>09 Eléctricas</v>
          </cell>
          <cell r="F277">
            <v>74694.8</v>
          </cell>
        </row>
        <row r="278">
          <cell r="B278">
            <v>11714</v>
          </cell>
          <cell r="C278" t="str">
            <v>Acometida 3#4</v>
          </cell>
          <cell r="D278" t="str">
            <v>ML</v>
          </cell>
          <cell r="E278" t="str">
            <v>09 Eléctricas</v>
          </cell>
          <cell r="F278">
            <v>55561.760000000002</v>
          </cell>
        </row>
        <row r="279">
          <cell r="B279">
            <v>13889</v>
          </cell>
          <cell r="C279" t="str">
            <v>Acometida 3#4 +1#6 + 1#8T en PVC2"</v>
          </cell>
          <cell r="D279" t="str">
            <v>ML</v>
          </cell>
          <cell r="E279" t="str">
            <v>09 Eléctricas</v>
          </cell>
          <cell r="F279">
            <v>108501.99</v>
          </cell>
        </row>
        <row r="280">
          <cell r="B280">
            <v>11632</v>
          </cell>
          <cell r="C280" t="str">
            <v>Acometida 3#4 +1#8 + 1#8T</v>
          </cell>
          <cell r="D280" t="str">
            <v>ML</v>
          </cell>
          <cell r="E280" t="str">
            <v>09 Eléctricas</v>
          </cell>
          <cell r="F280">
            <v>71116.61</v>
          </cell>
        </row>
        <row r="281">
          <cell r="B281">
            <v>14121</v>
          </cell>
          <cell r="C281" t="str">
            <v>Acometida 3#4 Aluminio Aislado</v>
          </cell>
          <cell r="D281" t="str">
            <v>ML</v>
          </cell>
          <cell r="E281" t="str">
            <v>09 Eléctricas</v>
          </cell>
          <cell r="F281">
            <v>18348.78</v>
          </cell>
        </row>
        <row r="282">
          <cell r="B282">
            <v>16212</v>
          </cell>
          <cell r="C282" t="str">
            <v>Acometida 3#4/0 + 1#4/0 + 1#2</v>
          </cell>
          <cell r="D282" t="str">
            <v>ML</v>
          </cell>
          <cell r="E282" t="str">
            <v>INSTALACIONES ELECTRICAS - T.V. - SONIDO COMUNI</v>
          </cell>
          <cell r="F282">
            <v>370493.68</v>
          </cell>
        </row>
        <row r="283">
          <cell r="B283">
            <v>11634</v>
          </cell>
          <cell r="C283" t="str">
            <v>Acometida 3#4/0 +1#2/0</v>
          </cell>
          <cell r="D283" t="str">
            <v>ML</v>
          </cell>
          <cell r="E283" t="str">
            <v>09 Eléctricas</v>
          </cell>
          <cell r="F283">
            <v>323737.65000000002</v>
          </cell>
        </row>
        <row r="284">
          <cell r="B284">
            <v>14659</v>
          </cell>
          <cell r="C284" t="str">
            <v>Acometida 3#4+1#6+1#6T</v>
          </cell>
          <cell r="D284" t="str">
            <v>ML</v>
          </cell>
          <cell r="E284" t="str">
            <v>09 Eléctricas</v>
          </cell>
          <cell r="F284">
            <v>89506</v>
          </cell>
        </row>
        <row r="285">
          <cell r="B285">
            <v>13586</v>
          </cell>
          <cell r="C285" t="str">
            <v>Acometida 3#4+1#6+1#8</v>
          </cell>
          <cell r="D285" t="str">
            <v>ML</v>
          </cell>
          <cell r="E285" t="str">
            <v>09 Eléctricas</v>
          </cell>
          <cell r="F285">
            <v>83900.07</v>
          </cell>
        </row>
        <row r="286">
          <cell r="B286">
            <v>20701</v>
          </cell>
          <cell r="C286" t="str">
            <v>ACOMETIDA 3#6 + 1#6 ALUMINIO THWN</v>
          </cell>
          <cell r="D286" t="str">
            <v>ML</v>
          </cell>
          <cell r="E286" t="str">
            <v>09 Eléctricas</v>
          </cell>
          <cell r="F286">
            <v>23889.19</v>
          </cell>
        </row>
        <row r="287">
          <cell r="B287">
            <v>14935</v>
          </cell>
          <cell r="C287" t="str">
            <v>Acometida 3#6 +1#6 +1#8 Incluye terminales</v>
          </cell>
          <cell r="D287" t="str">
            <v>ML</v>
          </cell>
          <cell r="E287" t="str">
            <v>09 Eléctricas</v>
          </cell>
          <cell r="F287">
            <v>65469.55</v>
          </cell>
        </row>
        <row r="288">
          <cell r="B288">
            <v>16509</v>
          </cell>
          <cell r="C288" t="str">
            <v>Acometida 3#6+1#6+1#6T</v>
          </cell>
          <cell r="D288" t="str">
            <v>ML</v>
          </cell>
          <cell r="E288" t="str">
            <v>INSTALACIONES ELECTRICAS - T.V. - SONIDO COMUNI</v>
          </cell>
          <cell r="F288">
            <v>66852.83</v>
          </cell>
        </row>
        <row r="289">
          <cell r="B289">
            <v>13587</v>
          </cell>
          <cell r="C289" t="str">
            <v>Acometida 3#6+1#8+1#10</v>
          </cell>
          <cell r="D289" t="str">
            <v>ML</v>
          </cell>
          <cell r="E289" t="str">
            <v>09 Eléctricas</v>
          </cell>
          <cell r="F289">
            <v>54418.07</v>
          </cell>
        </row>
        <row r="290">
          <cell r="B290">
            <v>14668</v>
          </cell>
          <cell r="C290" t="str">
            <v>Acometida 3#6+1#8+1#8T</v>
          </cell>
          <cell r="D290" t="str">
            <v>ML</v>
          </cell>
          <cell r="E290" t="str">
            <v>09 Eléctricas</v>
          </cell>
          <cell r="F290">
            <v>62129.59</v>
          </cell>
        </row>
        <row r="291">
          <cell r="B291">
            <v>529</v>
          </cell>
          <cell r="C291" t="str">
            <v>Acometida 3#8 + 10 en 1 ½"</v>
          </cell>
          <cell r="D291" t="str">
            <v>ML</v>
          </cell>
          <cell r="E291" t="str">
            <v>INSTALACIONES ELECTRICAS - T.V. - SONIDO COMUNI</v>
          </cell>
          <cell r="F291">
            <v>45549.91</v>
          </cell>
        </row>
        <row r="292">
          <cell r="B292">
            <v>10747</v>
          </cell>
          <cell r="C292" t="str">
            <v>Acometida 3#8 +10 + 10T en 3/4"</v>
          </cell>
          <cell r="D292" t="str">
            <v>ML</v>
          </cell>
          <cell r="E292" t="str">
            <v>09 Eléctricas</v>
          </cell>
          <cell r="F292">
            <v>42940.89</v>
          </cell>
        </row>
        <row r="293">
          <cell r="B293">
            <v>14654</v>
          </cell>
          <cell r="C293" t="str">
            <v>Acometida 3#8+1#10+1#10T</v>
          </cell>
          <cell r="D293" t="str">
            <v>ML</v>
          </cell>
          <cell r="E293" t="str">
            <v>09 Eléctricas</v>
          </cell>
          <cell r="F293">
            <v>24421.25</v>
          </cell>
        </row>
        <row r="294">
          <cell r="B294">
            <v>16773</v>
          </cell>
          <cell r="C294" t="str">
            <v>Acometida 3#8+1#8+1#10</v>
          </cell>
          <cell r="D294" t="str">
            <v>ML</v>
          </cell>
          <cell r="E294" t="str">
            <v>09 Eléctricas</v>
          </cell>
          <cell r="F294">
            <v>43183.91</v>
          </cell>
        </row>
        <row r="295">
          <cell r="B295">
            <v>20790</v>
          </cell>
          <cell r="C295" t="str">
            <v>Acometida 3(3#350 MCM )+1#2/0 AWC Aluminio</v>
          </cell>
          <cell r="D295" t="str">
            <v>ML</v>
          </cell>
          <cell r="E295" t="str">
            <v>INSTALACIONES ELECTRICAS - T.V. - SONIDO COMUNI</v>
          </cell>
          <cell r="F295">
            <v>332752.15000000002</v>
          </cell>
        </row>
        <row r="296">
          <cell r="B296">
            <v>15433</v>
          </cell>
          <cell r="C296" t="str">
            <v>Acometida 4#10 + 1#12T</v>
          </cell>
          <cell r="D296" t="str">
            <v>ML</v>
          </cell>
          <cell r="E296" t="str">
            <v>INSTALACIONES ELECTRICAS - T.V. - SONIDO COMUNI</v>
          </cell>
          <cell r="F296">
            <v>20189.45</v>
          </cell>
        </row>
        <row r="297">
          <cell r="B297">
            <v>1006</v>
          </cell>
          <cell r="C297" t="str">
            <v>Acometida 4#12 en 3/4</v>
          </cell>
          <cell r="D297" t="str">
            <v>ML</v>
          </cell>
          <cell r="E297" t="str">
            <v>INSTALACIONES ELECTRICAS - T.V. - SONIDO COMUNI</v>
          </cell>
          <cell r="F297">
            <v>18519.169999999998</v>
          </cell>
        </row>
        <row r="298">
          <cell r="B298">
            <v>12234</v>
          </cell>
          <cell r="C298" t="str">
            <v>Acometida 7X250 KCM + 1X2T</v>
          </cell>
          <cell r="D298" t="str">
            <v>ML</v>
          </cell>
          <cell r="E298" t="str">
            <v>INSTALACIONES ELECTRICAS - T.V. - SONIDO COMUNI</v>
          </cell>
          <cell r="F298">
            <v>67920.62</v>
          </cell>
        </row>
        <row r="299">
          <cell r="B299">
            <v>525</v>
          </cell>
          <cell r="C299" t="str">
            <v>Acometida Aerea 10 MT/CN</v>
          </cell>
          <cell r="D299" t="str">
            <v>UN</v>
          </cell>
          <cell r="E299" t="str">
            <v>INSTALACIONES ELECTRICAS - T.V. - SONIDO COMUNI</v>
          </cell>
          <cell r="F299">
            <v>362962.12</v>
          </cell>
        </row>
        <row r="300">
          <cell r="B300">
            <v>526</v>
          </cell>
          <cell r="C300" t="str">
            <v>Acometida Aerea 10 MT/PVC</v>
          </cell>
          <cell r="D300" t="str">
            <v>UN</v>
          </cell>
          <cell r="E300" t="str">
            <v>INSTALACIONES ELECTRICAS - T.V. - SONIDO COMUNI</v>
          </cell>
          <cell r="F300">
            <v>371881.34</v>
          </cell>
        </row>
        <row r="301">
          <cell r="B301">
            <v>11960</v>
          </cell>
          <cell r="C301" t="str">
            <v>Acometida BT 3#2/0+1#1/0+1#4T EN 3 EMT</v>
          </cell>
          <cell r="D301" t="str">
            <v>ML</v>
          </cell>
          <cell r="E301" t="str">
            <v>INSTALACIONES ELECTRICAS - T.V. - SONIDO COMUNI</v>
          </cell>
          <cell r="F301">
            <v>313484.57</v>
          </cell>
        </row>
        <row r="302">
          <cell r="B302">
            <v>11959</v>
          </cell>
          <cell r="C302" t="str">
            <v>Acometida BT 3#250MCM+1#4/0+1#2T</v>
          </cell>
          <cell r="D302" t="str">
            <v>ML</v>
          </cell>
          <cell r="E302" t="str">
            <v>INSTALACIONES ELECTRICAS - T.V. - SONIDO COMUNI</v>
          </cell>
          <cell r="F302">
            <v>345530.78</v>
          </cell>
        </row>
        <row r="303">
          <cell r="B303">
            <v>9006</v>
          </cell>
          <cell r="C303" t="str">
            <v>Acometida BT 3#250MCM+1#4/0+1#2T AWG Font NO USAR</v>
          </cell>
          <cell r="D303" t="str">
            <v>ML</v>
          </cell>
          <cell r="E303" t="str">
            <v>INSTALACIONES ELECTRICAS - T.V. - SONIDO COMUNI</v>
          </cell>
          <cell r="F303">
            <v>0</v>
          </cell>
        </row>
        <row r="304">
          <cell r="B304">
            <v>15324</v>
          </cell>
          <cell r="C304" t="str">
            <v>Acometida BT 3#300MCM+1#4/0+1#2T</v>
          </cell>
          <cell r="D304" t="str">
            <v>ML</v>
          </cell>
          <cell r="E304" t="str">
            <v>INSTALACIONES ELECTRICAS - T.V. - SONIDO COMUNI</v>
          </cell>
          <cell r="F304">
            <v>343934.07</v>
          </cell>
        </row>
        <row r="305">
          <cell r="B305">
            <v>11958</v>
          </cell>
          <cell r="C305" t="str">
            <v>Acometida BT 3#4/0+1#2/0+1#2T</v>
          </cell>
          <cell r="D305" t="str">
            <v>ML</v>
          </cell>
          <cell r="E305" t="str">
            <v>INSTALACIONES ELECTRICAS - T.V. - SONIDO COMUNI</v>
          </cell>
          <cell r="F305">
            <v>443090</v>
          </cell>
        </row>
        <row r="306">
          <cell r="B306">
            <v>9005</v>
          </cell>
          <cell r="C306" t="str">
            <v>Acometida BT 3#4/0+1#2/0+1#2T AWG Fontanar NO USAR</v>
          </cell>
          <cell r="D306" t="str">
            <v>ML</v>
          </cell>
          <cell r="E306" t="str">
            <v>INSTALACIONES ELECTRICAS - T.V. - SONIDO COMUNI</v>
          </cell>
          <cell r="F306">
            <v>0</v>
          </cell>
        </row>
        <row r="307">
          <cell r="B307" t="str">
            <v>10626-1</v>
          </cell>
          <cell r="C307" t="str">
            <v>ACOMETIDA BT 3X2 ALUMINIO</v>
          </cell>
          <cell r="D307" t="str">
            <v>ML</v>
          </cell>
          <cell r="E307" t="str">
            <v>INSTALACIONES ELECTRICAS - T.V. - SONIDO COMUNI</v>
          </cell>
          <cell r="F307">
            <v>28398.71</v>
          </cell>
        </row>
        <row r="308">
          <cell r="B308">
            <v>15675</v>
          </cell>
          <cell r="C308" t="str">
            <v>Acometida BT en Aluminio 3#1/0 +1#1/0</v>
          </cell>
          <cell r="D308" t="str">
            <v>ML</v>
          </cell>
          <cell r="E308" t="str">
            <v>09 Eléctricas</v>
          </cell>
          <cell r="F308">
            <v>47901.75</v>
          </cell>
        </row>
        <row r="309">
          <cell r="B309">
            <v>15673</v>
          </cell>
          <cell r="C309" t="str">
            <v>Acometida BT en Aluminio 3#2 +1#2</v>
          </cell>
          <cell r="D309" t="str">
            <v>ML</v>
          </cell>
          <cell r="E309" t="str">
            <v>09 Eléctricas</v>
          </cell>
          <cell r="F309">
            <v>33529.300000000003</v>
          </cell>
        </row>
        <row r="310">
          <cell r="B310">
            <v>16774</v>
          </cell>
          <cell r="C310" t="str">
            <v>Acometida BT en Aluminio 3#2 +1#2  SERIE 8.000</v>
          </cell>
          <cell r="D310" t="str">
            <v>ML</v>
          </cell>
          <cell r="E310" t="str">
            <v>09 Eléctricas</v>
          </cell>
          <cell r="F310">
            <v>13006.94</v>
          </cell>
        </row>
        <row r="311">
          <cell r="B311">
            <v>15671</v>
          </cell>
          <cell r="C311" t="str">
            <v>Acometida BT en Aluminio 3#4 +1#4</v>
          </cell>
          <cell r="D311" t="str">
            <v>ML</v>
          </cell>
          <cell r="E311" t="str">
            <v>09 Eléctricas</v>
          </cell>
          <cell r="F311">
            <v>21368.16</v>
          </cell>
        </row>
        <row r="312">
          <cell r="B312">
            <v>15301</v>
          </cell>
          <cell r="C312" t="str">
            <v>Acometida cable AL 2#4 AWG THHN AP</v>
          </cell>
          <cell r="D312" t="str">
            <v>ML</v>
          </cell>
          <cell r="E312" t="str">
            <v>09 Eléctricas</v>
          </cell>
          <cell r="F312">
            <v>13285.47</v>
          </cell>
        </row>
        <row r="313">
          <cell r="B313">
            <v>16716</v>
          </cell>
          <cell r="C313" t="str">
            <v>Acometida Cable Aluminio 25mm2(Transf. a  Equipo)</v>
          </cell>
          <cell r="D313" t="str">
            <v>ML</v>
          </cell>
          <cell r="E313" t="str">
            <v>INSTALACIONES ELECTRICAS - T.V. - SONIDO COMUNI</v>
          </cell>
          <cell r="F313">
            <v>9727.2000000000007</v>
          </cell>
        </row>
        <row r="314">
          <cell r="B314">
            <v>16301</v>
          </cell>
          <cell r="C314" t="str">
            <v>Acometida Cable Multifilar #6</v>
          </cell>
          <cell r="D314" t="str">
            <v>UN</v>
          </cell>
          <cell r="E314" t="str">
            <v>INSTALACIONES ELECTRICAS - T.V. - SONIDO COMUNI</v>
          </cell>
          <cell r="F314">
            <v>160659.96</v>
          </cell>
        </row>
        <row r="315">
          <cell r="B315">
            <v>18010</v>
          </cell>
          <cell r="C315" t="str">
            <v>ACOMETIDA CONTROL REFRIGERANTE VARIABLE</v>
          </cell>
          <cell r="D315" t="str">
            <v>ML</v>
          </cell>
          <cell r="E315" t="str">
            <v>SISTEMAS VENTILACION</v>
          </cell>
          <cell r="F315">
            <v>53288.959999999999</v>
          </cell>
        </row>
        <row r="316">
          <cell r="B316">
            <v>15732</v>
          </cell>
          <cell r="C316" t="str">
            <v>Acometida de MT. Transformador, alumbrado publico</v>
          </cell>
          <cell r="D316" t="str">
            <v>ML</v>
          </cell>
          <cell r="E316" t="str">
            <v>INSTALACIONES ELECTRICAS - T.V. - SONIDO COMUNI</v>
          </cell>
          <cell r="F316">
            <v>48484.89</v>
          </cell>
        </row>
        <row r="317">
          <cell r="B317">
            <v>19006</v>
          </cell>
          <cell r="C317" t="str">
            <v>ACOMETIDA ELECTRICA POTENCIA CONTROL CEFE COMETAS</v>
          </cell>
          <cell r="D317" t="str">
            <v>ML</v>
          </cell>
          <cell r="E317" t="str">
            <v>INSTALACIONES ELECTRICAS - T.V. - SONIDO COMUNI</v>
          </cell>
          <cell r="F317">
            <v>93621.68</v>
          </cell>
        </row>
        <row r="318">
          <cell r="B318">
            <v>11638</v>
          </cell>
          <cell r="C318" t="str">
            <v>Acometida en  3Nº6 +1 Nº 8 + 1 Nº 8 T</v>
          </cell>
          <cell r="D318" t="str">
            <v>ML</v>
          </cell>
          <cell r="E318" t="str">
            <v>09 Eléctricas</v>
          </cell>
          <cell r="F318">
            <v>50041.1</v>
          </cell>
        </row>
        <row r="319">
          <cell r="B319">
            <v>16805</v>
          </cell>
          <cell r="C319" t="str">
            <v>Acometida en  3Nº6 +1 Nº 8 + 1 Nº 8 T</v>
          </cell>
          <cell r="D319" t="str">
            <v>ML</v>
          </cell>
          <cell r="E319" t="str">
            <v>09 Eléctricas</v>
          </cell>
          <cell r="F319">
            <v>53304.28</v>
          </cell>
        </row>
        <row r="320">
          <cell r="B320">
            <v>13890</v>
          </cell>
          <cell r="C320" t="str">
            <v>Acometida en  3Nº6 +1 Nº 8 + 1 Nº 8 T**</v>
          </cell>
          <cell r="D320" t="str">
            <v>ML</v>
          </cell>
          <cell r="E320" t="str">
            <v>09 Eléctricas</v>
          </cell>
          <cell r="F320">
            <v>95106.91</v>
          </cell>
        </row>
        <row r="321">
          <cell r="B321">
            <v>15200</v>
          </cell>
          <cell r="C321" t="str">
            <v>Acometida en  3Nº8 +1 Nº 8 + 1 Nº 10 T</v>
          </cell>
          <cell r="D321" t="str">
            <v>ML</v>
          </cell>
          <cell r="E321" t="str">
            <v>09 Eléctricas</v>
          </cell>
          <cell r="F321">
            <v>40557.199999999997</v>
          </cell>
        </row>
        <row r="322">
          <cell r="B322">
            <v>12238</v>
          </cell>
          <cell r="C322" t="str">
            <v>Acometida en  3Nº8 +1 Nº 8 + 1 Nº 8 T</v>
          </cell>
          <cell r="D322" t="str">
            <v>ML</v>
          </cell>
          <cell r="E322" t="str">
            <v>09 Eléctricas</v>
          </cell>
          <cell r="F322">
            <v>41193.94</v>
          </cell>
        </row>
        <row r="323">
          <cell r="B323">
            <v>16507</v>
          </cell>
          <cell r="C323" t="str">
            <v>Acometida en  3Nº8 +1 Nº 8 T</v>
          </cell>
          <cell r="D323" t="str">
            <v>ML</v>
          </cell>
          <cell r="E323" t="str">
            <v>09 Eléctricas</v>
          </cell>
          <cell r="F323">
            <v>34223.65</v>
          </cell>
        </row>
        <row r="324">
          <cell r="B324">
            <v>13103</v>
          </cell>
          <cell r="C324" t="str">
            <v>Acometida en  4Nº6  Tubería EMTØ1"**</v>
          </cell>
          <cell r="D324" t="str">
            <v>ML</v>
          </cell>
          <cell r="E324" t="str">
            <v>09 Eléctricas</v>
          </cell>
          <cell r="F324">
            <v>111380.6</v>
          </cell>
        </row>
        <row r="325">
          <cell r="B325">
            <v>11633</v>
          </cell>
          <cell r="C325" t="str">
            <v>Acometida en  Cable Cobre 2 Nº10</v>
          </cell>
          <cell r="D325" t="str">
            <v>ML</v>
          </cell>
          <cell r="E325" t="str">
            <v>09 Eléctricas</v>
          </cell>
          <cell r="F325">
            <v>16558.099999999999</v>
          </cell>
        </row>
        <row r="326">
          <cell r="B326">
            <v>13181</v>
          </cell>
          <cell r="C326" t="str">
            <v>Acometida en  CablE Cobre 2 Nº10  + 1N°10</v>
          </cell>
          <cell r="D326" t="str">
            <v>ML</v>
          </cell>
          <cell r="E326" t="str">
            <v>09 Eléctricas</v>
          </cell>
          <cell r="F326">
            <v>26137.85</v>
          </cell>
        </row>
        <row r="327">
          <cell r="B327">
            <v>11715</v>
          </cell>
          <cell r="C327" t="str">
            <v>Acometida en 2 Nº4</v>
          </cell>
          <cell r="D327" t="str">
            <v>ML</v>
          </cell>
          <cell r="E327" t="str">
            <v>09 Eléctricas</v>
          </cell>
          <cell r="F327">
            <v>44845.34</v>
          </cell>
        </row>
        <row r="328">
          <cell r="B328">
            <v>13052</v>
          </cell>
          <cell r="C328" t="str">
            <v>Acometida en 2 Nº4 Aluminio Aislado</v>
          </cell>
          <cell r="D328" t="str">
            <v>ML</v>
          </cell>
          <cell r="E328" t="str">
            <v>09 Eléctricas</v>
          </cell>
          <cell r="F328">
            <v>13285.47</v>
          </cell>
        </row>
        <row r="329">
          <cell r="B329">
            <v>15203</v>
          </cell>
          <cell r="C329" t="str">
            <v>Acometida en 3N°10 + 1N°10 + 1N°10 T</v>
          </cell>
          <cell r="D329" t="str">
            <v>ML</v>
          </cell>
          <cell r="E329" t="str">
            <v>09 Eléctricas</v>
          </cell>
          <cell r="F329">
            <v>32171.18</v>
          </cell>
        </row>
        <row r="330">
          <cell r="B330">
            <v>15198</v>
          </cell>
          <cell r="C330" t="str">
            <v>Acometida en 3N°2 + 1N°2 + 1N° 4 T</v>
          </cell>
          <cell r="D330" t="str">
            <v>ML</v>
          </cell>
          <cell r="E330" t="str">
            <v>09 Eléctricas</v>
          </cell>
          <cell r="F330">
            <v>127651.75</v>
          </cell>
        </row>
        <row r="331">
          <cell r="B331">
            <v>15199</v>
          </cell>
          <cell r="C331" t="str">
            <v>Acometida en 3N°2 + 1N°2 + 1N°8 T</v>
          </cell>
          <cell r="D331" t="str">
            <v>ML</v>
          </cell>
          <cell r="E331" t="str">
            <v>09 Eléctricas</v>
          </cell>
          <cell r="F331">
            <v>113618.9</v>
          </cell>
        </row>
        <row r="332">
          <cell r="B332">
            <v>14936</v>
          </cell>
          <cell r="C332" t="str">
            <v>Acometida en 3Nº8 +1 Nº8+1Nº10(Inc.Terminales)</v>
          </cell>
          <cell r="D332" t="str">
            <v>ML</v>
          </cell>
          <cell r="E332" t="str">
            <v>09 Eléctricas</v>
          </cell>
          <cell r="F332">
            <v>42298.38</v>
          </cell>
        </row>
        <row r="333">
          <cell r="B333">
            <v>17541</v>
          </cell>
          <cell r="C333" t="str">
            <v>ACOMETIDA EN B.T. DESDE TGD 1</v>
          </cell>
          <cell r="D333" t="str">
            <v>ML</v>
          </cell>
          <cell r="E333" t="str">
            <v>INSTALACIONES ELECTRICAS - T.V. - SONIDO COMUNI</v>
          </cell>
          <cell r="F333">
            <v>55301.02</v>
          </cell>
        </row>
        <row r="334">
          <cell r="B334">
            <v>17551</v>
          </cell>
          <cell r="C334" t="str">
            <v>ACOMETIDA EN B.T. DESDE TGD 1 HASTA TGD2</v>
          </cell>
          <cell r="D334" t="str">
            <v>ML</v>
          </cell>
          <cell r="E334" t="str">
            <v>INSTALACIONES ELECTRICAS - T.V. - SONIDO COMUNI</v>
          </cell>
          <cell r="F334">
            <v>62819.02</v>
          </cell>
        </row>
        <row r="335">
          <cell r="B335">
            <v>17542</v>
          </cell>
          <cell r="C335" t="str">
            <v>ACOMETIDA EN B.T. DESDE TGD 1 TRANS.SEC  150 KVA</v>
          </cell>
          <cell r="D335" t="str">
            <v>ML</v>
          </cell>
          <cell r="E335" t="str">
            <v>INSTALACIONES ELECTRICAS - T.V. - SONIDO COMUNI</v>
          </cell>
          <cell r="F335">
            <v>38806.54</v>
          </cell>
        </row>
        <row r="336">
          <cell r="B336">
            <v>17554</v>
          </cell>
          <cell r="C336" t="str">
            <v>ACOMETIDA EN B.T. DESDE TGD 1 Y TGD 2 3X6+1X4+1X8T</v>
          </cell>
          <cell r="D336" t="str">
            <v>ML</v>
          </cell>
          <cell r="E336" t="str">
            <v>INSTALACIONES ELECTRICAS - T.V. - SONIDO COMUNI</v>
          </cell>
          <cell r="F336">
            <v>29038.52</v>
          </cell>
        </row>
        <row r="337">
          <cell r="B337">
            <v>17552</v>
          </cell>
          <cell r="C337" t="str">
            <v>ACOMETIDA EN B.T. DESDE TGD 1 Y TGD 2+TABLEROS</v>
          </cell>
          <cell r="D337" t="str">
            <v>ML</v>
          </cell>
          <cell r="E337" t="str">
            <v>INSTALACIONES ELECTRICAS - T.V. - SONIDO COMUNI</v>
          </cell>
          <cell r="F337">
            <v>27813.52</v>
          </cell>
        </row>
        <row r="338">
          <cell r="B338">
            <v>17555</v>
          </cell>
          <cell r="C338" t="str">
            <v>ACOMETIDA EN B.T. TABLERO PRINC. DE PISCINAS OLIMP</v>
          </cell>
          <cell r="D338" t="str">
            <v>ML</v>
          </cell>
          <cell r="E338" t="str">
            <v>INSTALACIONES ELECTRICAS - T.V. - SONIDO COMUNI</v>
          </cell>
          <cell r="F338">
            <v>183614.04</v>
          </cell>
        </row>
        <row r="339">
          <cell r="B339">
            <v>17557</v>
          </cell>
          <cell r="C339" t="str">
            <v>ACOMETIDA EN B.T. TABLERO PRINC. DE PISCINAS RECRE</v>
          </cell>
          <cell r="D339" t="str">
            <v>ML</v>
          </cell>
          <cell r="E339" t="str">
            <v>INSTALACIONES ELECTRICAS - T.V. - SONIDO COMUNI</v>
          </cell>
          <cell r="F339">
            <v>24905.02</v>
          </cell>
        </row>
        <row r="340">
          <cell r="B340">
            <v>17560</v>
          </cell>
          <cell r="C340" t="str">
            <v>ACOMETIDA EN B.T. TGD 1 AIRE ACONDICIONADO</v>
          </cell>
          <cell r="D340" t="str">
            <v>ML</v>
          </cell>
          <cell r="E340" t="str">
            <v>INSTALACIONES ELECTRICAS - T.V. - SONIDO COMUNI</v>
          </cell>
          <cell r="F340">
            <v>344674.05</v>
          </cell>
        </row>
        <row r="341">
          <cell r="B341">
            <v>17559</v>
          </cell>
          <cell r="C341" t="str">
            <v>ACOMETIDA EN B.T. TGD1 BOMBA SUMINISTRO Y EYECTORA</v>
          </cell>
          <cell r="D341" t="str">
            <v>ML</v>
          </cell>
          <cell r="E341" t="str">
            <v>INSTALACIONES ELECTRICAS - T.V. - SONIDO COMUNI</v>
          </cell>
          <cell r="F341">
            <v>183614.04</v>
          </cell>
        </row>
        <row r="342">
          <cell r="B342">
            <v>17543</v>
          </cell>
          <cell r="C342" t="str">
            <v>ACOMETIDA EN B.T. TRANS. SECO BAJA-BAJA DE 150 KVA</v>
          </cell>
          <cell r="D342" t="str">
            <v>ML</v>
          </cell>
          <cell r="E342" t="str">
            <v>INSTALACIONES ELECTRICAS - T.V. - SONIDO COMUNI</v>
          </cell>
          <cell r="F342">
            <v>344674.05</v>
          </cell>
        </row>
        <row r="343">
          <cell r="B343">
            <v>17558</v>
          </cell>
          <cell r="C343" t="str">
            <v>ACOMETIDA EN B.T.DESDE TGD 13X2+1X1/0+1X2T Cu LSZH</v>
          </cell>
          <cell r="D343" t="str">
            <v>ML</v>
          </cell>
          <cell r="E343" t="str">
            <v>INSTALACIONES ELECTRICAS - T.V. - SONIDO COMUNI</v>
          </cell>
          <cell r="F343">
            <v>55301.02</v>
          </cell>
        </row>
        <row r="344">
          <cell r="B344">
            <v>16689</v>
          </cell>
          <cell r="C344" t="str">
            <v>Acometida en Cable Alum.  3Nº4/0 +1 Nº4/0 THHN</v>
          </cell>
          <cell r="D344" t="str">
            <v>ML</v>
          </cell>
          <cell r="E344" t="str">
            <v>09 Eléctricas</v>
          </cell>
          <cell r="F344">
            <v>45391.35</v>
          </cell>
        </row>
        <row r="345">
          <cell r="B345">
            <v>20815</v>
          </cell>
          <cell r="C345" t="str">
            <v xml:space="preserve">ACOMETIDA EN CABLE ALUMINIO 3#4 + 1#4 AWG 600V    </v>
          </cell>
          <cell r="D345" t="str">
            <v>ML</v>
          </cell>
          <cell r="E345" t="str">
            <v>09 Eléctricas</v>
          </cell>
          <cell r="F345">
            <v>31115.46</v>
          </cell>
        </row>
        <row r="346">
          <cell r="B346">
            <v>16686</v>
          </cell>
          <cell r="C346" t="str">
            <v>Acometida en Cobre en 3Nº2/0 +1 Nº 4 THHN</v>
          </cell>
          <cell r="D346" t="str">
            <v>ML</v>
          </cell>
          <cell r="E346" t="str">
            <v>09 Eléctricas</v>
          </cell>
          <cell r="F346">
            <v>192475.73</v>
          </cell>
        </row>
        <row r="347">
          <cell r="B347">
            <v>425</v>
          </cell>
          <cell r="C347" t="str">
            <v>ACOMETIDA Galv. 1/2" 5 M.</v>
          </cell>
          <cell r="D347" t="str">
            <v>UN</v>
          </cell>
          <cell r="E347" t="str">
            <v>INSTALACIONES HIDRAULICA / SANITARIA / LATONERIA</v>
          </cell>
          <cell r="F347">
            <v>600957.30000000005</v>
          </cell>
        </row>
        <row r="348">
          <cell r="B348">
            <v>711</v>
          </cell>
          <cell r="C348" t="str">
            <v>ACOMETIDA GAS UNIFAMILIAR</v>
          </cell>
          <cell r="D348" t="str">
            <v>UN</v>
          </cell>
          <cell r="E348" t="str">
            <v>INSTALACIONES GAS</v>
          </cell>
          <cell r="F348">
            <v>217323.16</v>
          </cell>
        </row>
        <row r="349">
          <cell r="B349">
            <v>17544</v>
          </cell>
          <cell r="C349" t="str">
            <v>ACOMETIDA GENERAL DE B.T. DESDE BORNES DEL TRANSF.</v>
          </cell>
          <cell r="D349" t="str">
            <v>ML</v>
          </cell>
          <cell r="E349" t="str">
            <v>INSTALACIONES ELECTRICAS - T.V. - SONIDO COMUNI</v>
          </cell>
          <cell r="F349">
            <v>137186.68</v>
          </cell>
        </row>
        <row r="350">
          <cell r="B350">
            <v>17545</v>
          </cell>
          <cell r="C350" t="str">
            <v>ACOMETIDA GENERAL DE B.T.BORNE + TRANSFERENCIA BCI</v>
          </cell>
          <cell r="D350" t="str">
            <v>ML</v>
          </cell>
          <cell r="E350" t="str">
            <v>INSTALACIONES ELECTRICAS - T.V. - SONIDO COMUNI</v>
          </cell>
          <cell r="F350">
            <v>377252.08</v>
          </cell>
        </row>
        <row r="351">
          <cell r="B351">
            <v>19366</v>
          </cell>
          <cell r="C351" t="str">
            <v>Acometida HFFRLS 2x(3x250F+1x250N)+1x2T+tub IMC 4"</v>
          </cell>
          <cell r="D351" t="str">
            <v>ML</v>
          </cell>
          <cell r="E351" t="str">
            <v>INSTALACIONES ELECTRICAS - T.V. - SONIDO COMUNI</v>
          </cell>
          <cell r="F351">
            <v>726601.73</v>
          </cell>
        </row>
        <row r="352">
          <cell r="B352">
            <v>13100</v>
          </cell>
          <cell r="C352" t="str">
            <v>ACOMETIDA INTERNET TUB.PVC CONDUIT 1"(sum+inst)</v>
          </cell>
          <cell r="D352" t="str">
            <v>ML</v>
          </cell>
          <cell r="E352" t="str">
            <v>INSTALACIONES ELECTRICAS - T.V. - SONIDO COMUNI</v>
          </cell>
          <cell r="F352">
            <v>84861.16</v>
          </cell>
        </row>
        <row r="353">
          <cell r="B353">
            <v>11834</v>
          </cell>
          <cell r="C353" t="str">
            <v>Acometida luminarias alambre Cu  3Nº12 AWG THHN</v>
          </cell>
          <cell r="D353" t="str">
            <v>ML</v>
          </cell>
          <cell r="E353" t="str">
            <v>09 Eléctricas</v>
          </cell>
          <cell r="F353">
            <v>95806.94</v>
          </cell>
        </row>
        <row r="354">
          <cell r="B354">
            <v>11835</v>
          </cell>
          <cell r="C354" t="str">
            <v>Acometida luminarias de torres cable Al  Nº6 AWG</v>
          </cell>
          <cell r="D354" t="str">
            <v>ML</v>
          </cell>
          <cell r="E354" t="str">
            <v>09 Eléctricas</v>
          </cell>
          <cell r="F354">
            <v>328141.89</v>
          </cell>
        </row>
        <row r="355">
          <cell r="B355">
            <v>12343</v>
          </cell>
          <cell r="C355" t="str">
            <v>Acometida Parcial teléfono de 3/4"</v>
          </cell>
          <cell r="D355" t="str">
            <v>ML</v>
          </cell>
          <cell r="E355" t="str">
            <v>09 Eléctricas</v>
          </cell>
          <cell r="F355">
            <v>5210.87</v>
          </cell>
        </row>
        <row r="356">
          <cell r="B356">
            <v>426</v>
          </cell>
          <cell r="C356" t="str">
            <v>ACOMETIDA PVC   1/2" 5 M.</v>
          </cell>
          <cell r="D356" t="str">
            <v>UN</v>
          </cell>
          <cell r="E356" t="str">
            <v>INSTALACIONES HIDRAULICA / SANITARIA / LATONERIA</v>
          </cell>
          <cell r="F356">
            <v>243526.1</v>
          </cell>
        </row>
        <row r="357">
          <cell r="B357">
            <v>427</v>
          </cell>
          <cell r="C357" t="str">
            <v>ACOMETIDA PVC   3/4" 5 M.</v>
          </cell>
          <cell r="D357" t="str">
            <v>UN</v>
          </cell>
          <cell r="E357" t="str">
            <v>INSTALACIONES HIDRAULICA / SANITARIA / LATONERIA</v>
          </cell>
          <cell r="F357">
            <v>545834.86</v>
          </cell>
        </row>
        <row r="358">
          <cell r="B358">
            <v>11102</v>
          </cell>
          <cell r="C358" t="str">
            <v>ACOMETIDA PVC   alcantarillado **.</v>
          </cell>
          <cell r="D358" t="str">
            <v>UN</v>
          </cell>
          <cell r="E358" t="str">
            <v>INSTALACIONES HIDRAULICA / SANITARIA / LATONERIA</v>
          </cell>
          <cell r="F358">
            <v>622525.14</v>
          </cell>
        </row>
        <row r="359">
          <cell r="B359">
            <v>10624</v>
          </cell>
          <cell r="C359" t="str">
            <v>Acometida PVC.P 2 1/2"  **</v>
          </cell>
          <cell r="D359" t="str">
            <v>ML</v>
          </cell>
          <cell r="E359" t="str">
            <v>08 Hidráulico</v>
          </cell>
          <cell r="F359">
            <v>55075.65</v>
          </cell>
        </row>
        <row r="360">
          <cell r="B360">
            <v>10588</v>
          </cell>
          <cell r="C360" t="str">
            <v>Acometida PVC.P 3"  **</v>
          </cell>
          <cell r="D360" t="str">
            <v>ML</v>
          </cell>
          <cell r="E360" t="str">
            <v>08 Hidráulico</v>
          </cell>
          <cell r="F360">
            <v>53557.440000000002</v>
          </cell>
        </row>
        <row r="361">
          <cell r="B361">
            <v>19342</v>
          </cell>
          <cell r="C361" t="str">
            <v>ACOMETIDA PVCP 1" RDE 21 CEFE COMETAS</v>
          </cell>
          <cell r="D361" t="str">
            <v>UN</v>
          </cell>
          <cell r="E361" t="str">
            <v>08 Hidráulico</v>
          </cell>
          <cell r="F361">
            <v>1239013.81</v>
          </cell>
        </row>
        <row r="362">
          <cell r="B362">
            <v>12359</v>
          </cell>
          <cell r="C362" t="str">
            <v>Acometida Subterranea Cable Alum.  3Nº4/0 +1 Nº1/0</v>
          </cell>
          <cell r="D362" t="str">
            <v>ML</v>
          </cell>
          <cell r="E362" t="str">
            <v>09 Eléctricas</v>
          </cell>
          <cell r="F362">
            <v>78258.58</v>
          </cell>
        </row>
        <row r="363">
          <cell r="B363">
            <v>11844</v>
          </cell>
          <cell r="C363" t="str">
            <v>ACOMETIDA TELEFÓNICA Cable telefónico 10 pares sub</v>
          </cell>
          <cell r="D363" t="str">
            <v>ML</v>
          </cell>
          <cell r="E363" t="str">
            <v>09 Eléctricas</v>
          </cell>
          <cell r="F363">
            <v>13006.94</v>
          </cell>
        </row>
        <row r="364">
          <cell r="B364">
            <v>11825</v>
          </cell>
          <cell r="C364" t="str">
            <v>ACOMETIDA TELEFONICA Caja de paso doble ETB</v>
          </cell>
          <cell r="D364" t="str">
            <v>UN</v>
          </cell>
          <cell r="E364" t="str">
            <v>REDES SERVICIOS Y DESAGüES</v>
          </cell>
          <cell r="F364">
            <v>709273.27</v>
          </cell>
        </row>
        <row r="365">
          <cell r="B365">
            <v>11823</v>
          </cell>
          <cell r="C365" t="str">
            <v>ACOMETIDA TELEFONICA Caja de paso sencilla ETB</v>
          </cell>
          <cell r="D365" t="str">
            <v>UN</v>
          </cell>
          <cell r="E365" t="str">
            <v>REDES SERVICIOS Y DESAGüES</v>
          </cell>
          <cell r="F365">
            <v>377180.1</v>
          </cell>
        </row>
        <row r="366">
          <cell r="B366">
            <v>15033</v>
          </cell>
          <cell r="C366" t="str">
            <v>Acometida Telefonica Tubo PVC Conduit 1 1/2"</v>
          </cell>
          <cell r="D366" t="str">
            <v>ML</v>
          </cell>
          <cell r="E366" t="str">
            <v>INSTALACIONES ELECTRICAS - T.V. - SONIDO COMUNI</v>
          </cell>
          <cell r="F366">
            <v>34318.370000000003</v>
          </cell>
        </row>
        <row r="367">
          <cell r="B367">
            <v>11898</v>
          </cell>
          <cell r="C367" t="str">
            <v>Acometida Telefónica, refuerzo en Cra 146xAv Suba</v>
          </cell>
          <cell r="D367" t="str">
            <v>UN</v>
          </cell>
          <cell r="E367" t="str">
            <v>INSTALACIONES ELECTRICAS - T.V. - SONIDO COMUNI</v>
          </cell>
          <cell r="F367">
            <v>0</v>
          </cell>
        </row>
        <row r="368">
          <cell r="B368">
            <v>15335</v>
          </cell>
          <cell r="C368" t="str">
            <v>ACOMETIDA THHN 1#2  Equipotencializar</v>
          </cell>
          <cell r="D368" t="str">
            <v>ML</v>
          </cell>
          <cell r="E368" t="str">
            <v>INSTALACIONES ELECTRICAS - T.V. - SONIDO COMUNI</v>
          </cell>
          <cell r="F368">
            <v>30959.59</v>
          </cell>
        </row>
        <row r="369">
          <cell r="B369">
            <v>15334</v>
          </cell>
          <cell r="C369" t="str">
            <v>ACOMETIDA THHN 2#10</v>
          </cell>
          <cell r="D369" t="str">
            <v>ML</v>
          </cell>
          <cell r="E369" t="str">
            <v>INSTALACIONES ELECTRICAS - T.V. - SONIDO COMUNI</v>
          </cell>
          <cell r="F369">
            <v>15086.8</v>
          </cell>
        </row>
        <row r="370">
          <cell r="B370">
            <v>15332</v>
          </cell>
          <cell r="C370" t="str">
            <v>ACOMETIDA THHN 2#4+1#10 T-BT a porteria2</v>
          </cell>
          <cell r="D370" t="str">
            <v>ML</v>
          </cell>
          <cell r="E370" t="str">
            <v>INSTALACIONES ELECTRICAS - T.V. - SONIDO COMUNI</v>
          </cell>
          <cell r="F370">
            <v>49046.21</v>
          </cell>
        </row>
        <row r="371">
          <cell r="B371">
            <v>15331</v>
          </cell>
          <cell r="C371" t="str">
            <v>ACOMETIDA THHN 2#6+1#10 Margarita T-BT a porteria1</v>
          </cell>
          <cell r="D371" t="str">
            <v>ML</v>
          </cell>
          <cell r="E371" t="str">
            <v>INSTALACIONES ELECTRICAS - T.V. - SONIDO COMUNI</v>
          </cell>
          <cell r="F371">
            <v>37597.25</v>
          </cell>
        </row>
        <row r="372">
          <cell r="B372">
            <v>15333</v>
          </cell>
          <cell r="C372" t="str">
            <v>ACOMETIDA THHN 2#8+1#10 T-BT</v>
          </cell>
          <cell r="D372" t="str">
            <v>ML</v>
          </cell>
          <cell r="E372" t="str">
            <v>INSTALACIONES ELECTRICAS - T.V. - SONIDO COMUNI</v>
          </cell>
          <cell r="F372">
            <v>29616.799999999999</v>
          </cell>
        </row>
        <row r="373">
          <cell r="B373">
            <v>13185</v>
          </cell>
          <cell r="C373" t="str">
            <v>ACOMETIDA THHN 3#1/0+1#2+1#4T-TUB.11/2" EMT**</v>
          </cell>
          <cell r="D373" t="str">
            <v>ML</v>
          </cell>
          <cell r="E373" t="str">
            <v>INSTALACIONES ELECTRICAS - T.V. - SONIDO COMUNI</v>
          </cell>
          <cell r="F373">
            <v>259764.92</v>
          </cell>
        </row>
        <row r="374">
          <cell r="B374">
            <v>13183</v>
          </cell>
          <cell r="C374" t="str">
            <v>ACOMETIDA THHN 3#2+1#4+1#6T-TUB.11/4" EMT**</v>
          </cell>
          <cell r="D374" t="str">
            <v>ML</v>
          </cell>
          <cell r="E374" t="str">
            <v>INSTALACIONES ELECTRICAS - T.V. - SONIDO COMUNI</v>
          </cell>
          <cell r="F374">
            <v>131598.60999999999</v>
          </cell>
        </row>
        <row r="375">
          <cell r="B375">
            <v>15328</v>
          </cell>
          <cell r="C375" t="str">
            <v>ACOMETIDA THHN 3#4+1#4tierra+1#6T</v>
          </cell>
          <cell r="D375" t="str">
            <v>ML</v>
          </cell>
          <cell r="E375" t="str">
            <v>INSTALACIONES ELECTRICAS - T.V. - SONIDO COMUNI</v>
          </cell>
          <cell r="F375">
            <v>88126.92</v>
          </cell>
        </row>
        <row r="376">
          <cell r="B376">
            <v>15329</v>
          </cell>
          <cell r="C376" t="str">
            <v>ACOMETIDA THHN 3#4+1#6</v>
          </cell>
          <cell r="D376" t="str">
            <v>ML</v>
          </cell>
          <cell r="E376" t="str">
            <v>INSTALACIONES ELECTRICAS - T.V. - SONIDO COMUNI</v>
          </cell>
          <cell r="F376">
            <v>70783.16</v>
          </cell>
        </row>
        <row r="377">
          <cell r="B377">
            <v>13186</v>
          </cell>
          <cell r="C377" t="str">
            <v>ACOMETIDA THHN 3#4+1#6+1#8T-TUB.1" EMT**</v>
          </cell>
          <cell r="D377" t="str">
            <v>ML</v>
          </cell>
          <cell r="E377" t="str">
            <v>INSTALACIONES ELECTRICAS - T.V. - SONIDO COMUNI</v>
          </cell>
          <cell r="F377">
            <v>121358.19</v>
          </cell>
        </row>
        <row r="378">
          <cell r="B378">
            <v>13184</v>
          </cell>
          <cell r="C378" t="str">
            <v>ACOMETIDA THHN 3#4+1#6+1#8T-TUB.11/4" EMT**</v>
          </cell>
          <cell r="D378" t="str">
            <v>ML</v>
          </cell>
          <cell r="E378" t="str">
            <v>INSTALACIONES ELECTRICAS - T.V. - SONIDO COMUNI</v>
          </cell>
          <cell r="F378">
            <v>108011.31</v>
          </cell>
        </row>
        <row r="379">
          <cell r="B379">
            <v>15330</v>
          </cell>
          <cell r="C379" t="str">
            <v>ACOMETIDA THHN 3#8 Control Alumbrado</v>
          </cell>
          <cell r="D379" t="str">
            <v>ML</v>
          </cell>
          <cell r="E379" t="str">
            <v>INSTALACIONES ELECTRICAS - T.V. - SONIDO COMUNI</v>
          </cell>
          <cell r="F379">
            <v>32930.839999999997</v>
          </cell>
        </row>
        <row r="380">
          <cell r="B380">
            <v>16223</v>
          </cell>
          <cell r="C380" t="str">
            <v>Acometida Trifasica 1#8 + 1#8 + 1#10</v>
          </cell>
          <cell r="D380" t="str">
            <v>ML</v>
          </cell>
          <cell r="E380" t="str">
            <v>INSTALACIONES ELECTRICAS - T.V. - SONIDO COMUNI</v>
          </cell>
          <cell r="F380">
            <v>27889.53</v>
          </cell>
        </row>
        <row r="381">
          <cell r="B381">
            <v>16221</v>
          </cell>
          <cell r="C381" t="str">
            <v>Acometida Trifasica 3#8 + 1#8 + 1#10</v>
          </cell>
          <cell r="D381" t="str">
            <v>ML</v>
          </cell>
          <cell r="E381" t="str">
            <v>INSTALACIONES ELECTRICAS - T.V. - SONIDO COMUNI</v>
          </cell>
          <cell r="F381">
            <v>43390.92</v>
          </cell>
        </row>
        <row r="382">
          <cell r="B382">
            <v>18598</v>
          </cell>
          <cell r="C382" t="str">
            <v>ACOMETIDA TRIFASICA MEDIA TENSION ALU 15 KV</v>
          </cell>
          <cell r="D382" t="str">
            <v>UN</v>
          </cell>
          <cell r="E382" t="str">
            <v>INSTALACIONES ELECTRICAS - T.V. - SONIDO COMUNI</v>
          </cell>
          <cell r="F382">
            <v>436857.03</v>
          </cell>
        </row>
        <row r="383">
          <cell r="B383">
            <v>13142</v>
          </cell>
          <cell r="C383" t="str">
            <v>ACOMETIDA UPS A TABLERO REG. 3X10+1X10T PVC 3/4"</v>
          </cell>
          <cell r="D383" t="str">
            <v>UN</v>
          </cell>
          <cell r="E383" t="str">
            <v>VARIOS</v>
          </cell>
          <cell r="F383">
            <v>86310.03</v>
          </cell>
        </row>
        <row r="384">
          <cell r="B384">
            <v>14503</v>
          </cell>
          <cell r="C384" t="str">
            <v>AcometidaCable Cobre Aislado 2 Nº10+1N°12T(GIM-SUR</v>
          </cell>
          <cell r="D384" t="str">
            <v>ML</v>
          </cell>
          <cell r="E384" t="str">
            <v>09 Eléctricas</v>
          </cell>
          <cell r="F384">
            <v>19896.03</v>
          </cell>
        </row>
        <row r="385">
          <cell r="B385">
            <v>15323</v>
          </cell>
          <cell r="C385" t="str">
            <v>AcometidaTransfo. a medidor3#300+1#4/0THHMargarita</v>
          </cell>
          <cell r="D385" t="str">
            <v>ML</v>
          </cell>
          <cell r="E385" t="str">
            <v>INSTALACIONES ELECTRICAS - T.V. - SONIDO COMUNI</v>
          </cell>
          <cell r="F385">
            <v>263930.81</v>
          </cell>
        </row>
        <row r="386">
          <cell r="B386">
            <v>16209</v>
          </cell>
          <cell r="C386" t="str">
            <v>AcometidaTrifasic2(3N°400MCM+1N°400CMC+1N°2/0)AWG-</v>
          </cell>
          <cell r="D386" t="str">
            <v>ML</v>
          </cell>
          <cell r="E386" t="str">
            <v>INSTALACIONES ELECTRICAS - T.V. - SONIDO COMUNI</v>
          </cell>
          <cell r="F386">
            <v>104245.35</v>
          </cell>
        </row>
        <row r="387">
          <cell r="B387">
            <v>16224</v>
          </cell>
          <cell r="C387" t="str">
            <v>AcometidaTrifasica (3N°10+1N°10+1N°10)AWG-THNN10</v>
          </cell>
          <cell r="D387" t="str">
            <v>ML</v>
          </cell>
          <cell r="E387" t="str">
            <v>INSTALACIONES ELECTRICAS - T.V. - SONIDO COMUNI</v>
          </cell>
          <cell r="F387">
            <v>31883.23</v>
          </cell>
        </row>
        <row r="388">
          <cell r="B388">
            <v>16218</v>
          </cell>
          <cell r="C388" t="str">
            <v>AcometidaTrifasica (3N°2+1N°2+1N°4)AWG-THNN</v>
          </cell>
          <cell r="D388" t="str">
            <v>ML</v>
          </cell>
          <cell r="E388" t="str">
            <v>INSTALACIONES ELECTRICAS - T.V. - SONIDO COMUNI</v>
          </cell>
          <cell r="F388">
            <v>135039.72</v>
          </cell>
        </row>
        <row r="389">
          <cell r="B389">
            <v>16219</v>
          </cell>
          <cell r="C389" t="str">
            <v>AcometidaTrifasica (3N°4+1N°4+1N°6)AWG-THNN</v>
          </cell>
          <cell r="D389" t="str">
            <v>ML</v>
          </cell>
          <cell r="E389" t="str">
            <v>INSTALACIONES ELECTRICAS - T.V. - SONIDO COMUNI</v>
          </cell>
          <cell r="F389">
            <v>87200.47</v>
          </cell>
        </row>
        <row r="390">
          <cell r="B390">
            <v>16220</v>
          </cell>
          <cell r="C390" t="str">
            <v>AcometidaTrifasica (3N°6+1N°6+1N°8)AWG-THNN</v>
          </cell>
          <cell r="D390" t="str">
            <v>ML</v>
          </cell>
          <cell r="E390" t="str">
            <v>INSTALACIONES ELECTRICAS - T.V. - SONIDO COMUNI</v>
          </cell>
          <cell r="F390">
            <v>60506.73</v>
          </cell>
        </row>
        <row r="391">
          <cell r="B391">
            <v>16222</v>
          </cell>
          <cell r="C391" t="str">
            <v>AcometidaTrifasica 2#8 + 1#8 + 1#10</v>
          </cell>
          <cell r="D391" t="str">
            <v>ML</v>
          </cell>
          <cell r="E391" t="str">
            <v>INSTALACIONES ELECTRICAS - T.V. - SONIDO COMUNI</v>
          </cell>
          <cell r="F391">
            <v>35900.36</v>
          </cell>
        </row>
        <row r="392">
          <cell r="B392">
            <v>16213</v>
          </cell>
          <cell r="C392" t="str">
            <v>AcometidaTrifasica 2x(3N°2/0+1N°2/0+1N°4)AWG-THNN</v>
          </cell>
          <cell r="D392" t="str">
            <v>ML</v>
          </cell>
          <cell r="E392" t="str">
            <v>INSTALACIONES ELECTRICAS - T.V. - SONIDO COMUNI</v>
          </cell>
          <cell r="F392">
            <v>428344.62</v>
          </cell>
        </row>
        <row r="393">
          <cell r="B393">
            <v>14702</v>
          </cell>
          <cell r="C393" t="str">
            <v>ACOPLE COMPLETO (SUM + INST)</v>
          </cell>
          <cell r="D393" t="str">
            <v>UN</v>
          </cell>
          <cell r="E393" t="str">
            <v>MOBILIARIO</v>
          </cell>
          <cell r="F393">
            <v>115200.24</v>
          </cell>
        </row>
        <row r="394">
          <cell r="B394">
            <v>12875</v>
          </cell>
          <cell r="C394" t="str">
            <v>Acople Completo (Suministro)</v>
          </cell>
          <cell r="D394" t="str">
            <v>UN</v>
          </cell>
          <cell r="E394" t="str">
            <v>10 Mobiliario</v>
          </cell>
          <cell r="F394">
            <v>72054</v>
          </cell>
        </row>
        <row r="395">
          <cell r="B395">
            <v>14780</v>
          </cell>
          <cell r="C395" t="str">
            <v>ACOPLE COMPLETO(DESM+SUM+INST)</v>
          </cell>
          <cell r="D395" t="str">
            <v>UN</v>
          </cell>
          <cell r="E395" t="str">
            <v>MOBILIARIO</v>
          </cell>
          <cell r="F395">
            <v>128741.83</v>
          </cell>
        </row>
        <row r="396">
          <cell r="B396">
            <v>16925</v>
          </cell>
          <cell r="C396" t="str">
            <v>ACOPLE FLEXOMETÁLICO LAVAMANOS</v>
          </cell>
          <cell r="D396" t="str">
            <v>UN</v>
          </cell>
          <cell r="E396" t="str">
            <v>INSTALACIONES HIDRAULICA / SANITARIA / LATONERIA</v>
          </cell>
          <cell r="F396">
            <v>31199.68</v>
          </cell>
        </row>
        <row r="397">
          <cell r="B397">
            <v>14618</v>
          </cell>
          <cell r="C397" t="str">
            <v>ACOPLES COLUMP METALICO 3/8" forma S (SUM + INST)</v>
          </cell>
          <cell r="D397" t="str">
            <v>UN</v>
          </cell>
          <cell r="E397" t="str">
            <v>MOBILIARIO</v>
          </cell>
          <cell r="F397">
            <v>94637.54</v>
          </cell>
        </row>
        <row r="398">
          <cell r="B398">
            <v>14786</v>
          </cell>
          <cell r="C398" t="str">
            <v>ACOPLES columpio metal 3/8" forma S(DESM+SUM+INST)</v>
          </cell>
          <cell r="D398" t="str">
            <v>UN</v>
          </cell>
          <cell r="E398" t="str">
            <v>MOBILIARIO</v>
          </cell>
          <cell r="F398">
            <v>117269.35</v>
          </cell>
        </row>
        <row r="399">
          <cell r="B399">
            <v>14708</v>
          </cell>
          <cell r="C399" t="str">
            <v>ACOPLES EN U LAM CAL 3/16      (SUM + INST)</v>
          </cell>
          <cell r="D399" t="str">
            <v>UN</v>
          </cell>
          <cell r="E399" t="str">
            <v>MOBILIARIO</v>
          </cell>
          <cell r="F399">
            <v>226414.48</v>
          </cell>
        </row>
        <row r="400">
          <cell r="B400">
            <v>14867</v>
          </cell>
          <cell r="C400" t="str">
            <v>ACOPLES EN U LAM CAL 3/16(DESM+SUM+INST)</v>
          </cell>
          <cell r="D400" t="str">
            <v>UN</v>
          </cell>
          <cell r="E400" t="str">
            <v>MOBILIARIO</v>
          </cell>
          <cell r="F400">
            <v>253376.44</v>
          </cell>
        </row>
        <row r="401">
          <cell r="B401">
            <v>14394</v>
          </cell>
          <cell r="C401" t="str">
            <v>ACRILICO INCOLORO 4mm - Puerta o Ven (Sum+Inst)</v>
          </cell>
          <cell r="D401" t="str">
            <v>M2</v>
          </cell>
          <cell r="E401" t="str">
            <v>VARIOS</v>
          </cell>
          <cell r="F401">
            <v>93553</v>
          </cell>
        </row>
        <row r="402">
          <cell r="B402">
            <v>11930</v>
          </cell>
          <cell r="C402" t="str">
            <v>Adaptador de limpieza sanitaria 4"**</v>
          </cell>
          <cell r="D402" t="str">
            <v>UN</v>
          </cell>
          <cell r="E402" t="str">
            <v>REDES SERVICIOS Y DESAGüES</v>
          </cell>
          <cell r="F402">
            <v>43543.03</v>
          </cell>
        </row>
        <row r="403">
          <cell r="B403">
            <v>10454</v>
          </cell>
          <cell r="C403" t="str">
            <v>Adaptador hembra PVC Sch40 d=1/2" **</v>
          </cell>
          <cell r="D403" t="str">
            <v>UN</v>
          </cell>
          <cell r="E403" t="str">
            <v>CABLEADO ESTRUCTURADO</v>
          </cell>
          <cell r="F403">
            <v>5624.52</v>
          </cell>
        </row>
        <row r="404">
          <cell r="B404">
            <v>10456</v>
          </cell>
          <cell r="C404" t="str">
            <v>Adaptador hembra PVC Sch40 d=2 1/2" **</v>
          </cell>
          <cell r="D404" t="str">
            <v>UN</v>
          </cell>
          <cell r="E404" t="str">
            <v>CABLEADO ESTRUCTURADO</v>
          </cell>
          <cell r="F404">
            <v>6947.39</v>
          </cell>
        </row>
        <row r="405">
          <cell r="B405">
            <v>10367</v>
          </cell>
          <cell r="C405" t="str">
            <v>Adaptador hembra PVC Sch40 d=6" **</v>
          </cell>
          <cell r="D405" t="str">
            <v>UN</v>
          </cell>
          <cell r="E405" t="str">
            <v>CABLEADO ESTRUCTURADO</v>
          </cell>
          <cell r="F405">
            <v>83483.53</v>
          </cell>
        </row>
        <row r="406">
          <cell r="B406">
            <v>10455</v>
          </cell>
          <cell r="C406" t="str">
            <v>Adaptador hembra PVC Sch40 d=6" **</v>
          </cell>
          <cell r="D406" t="str">
            <v>UN</v>
          </cell>
          <cell r="E406" t="str">
            <v>CABLEADO ESTRUCTURADO</v>
          </cell>
          <cell r="F406">
            <v>46638.18</v>
          </cell>
        </row>
        <row r="407">
          <cell r="B407">
            <v>10078</v>
          </cell>
          <cell r="C407" t="str">
            <v>Adaptador hembra PVC Sch40 d=8" **</v>
          </cell>
          <cell r="D407" t="str">
            <v>UN</v>
          </cell>
          <cell r="E407" t="str">
            <v>CABLEADO ESTRUCTURADO</v>
          </cell>
          <cell r="F407">
            <v>46638.18</v>
          </cell>
        </row>
        <row r="408">
          <cell r="B408">
            <v>10512</v>
          </cell>
          <cell r="C408" t="str">
            <v>Adaptador hembra PVCP Sch40 d=2" **</v>
          </cell>
          <cell r="D408" t="str">
            <v>UN</v>
          </cell>
          <cell r="E408" t="str">
            <v>08 Hidráulico</v>
          </cell>
          <cell r="F408">
            <v>27783.07</v>
          </cell>
        </row>
        <row r="409">
          <cell r="B409">
            <v>10513</v>
          </cell>
          <cell r="C409" t="str">
            <v>Adaptador macho PVC Sch40 d=1/2" **</v>
          </cell>
          <cell r="D409" t="str">
            <v>UN</v>
          </cell>
          <cell r="E409" t="str">
            <v>08 Hidráulico</v>
          </cell>
          <cell r="F409">
            <v>24894.98</v>
          </cell>
        </row>
        <row r="410">
          <cell r="B410">
            <v>10514</v>
          </cell>
          <cell r="C410" t="str">
            <v>Adaptador macho PVC Sch40 d=2" **</v>
          </cell>
          <cell r="D410" t="str">
            <v>UN</v>
          </cell>
          <cell r="E410" t="str">
            <v>08 Hidráulico</v>
          </cell>
          <cell r="F410">
            <v>29147.1</v>
          </cell>
        </row>
        <row r="411">
          <cell r="B411">
            <v>10515</v>
          </cell>
          <cell r="C411" t="str">
            <v>Adaptador macho PVC Sch40 d=4" **</v>
          </cell>
          <cell r="D411" t="str">
            <v>UN</v>
          </cell>
          <cell r="E411" t="str">
            <v>08 Hidráulico</v>
          </cell>
          <cell r="F411">
            <v>24619.119999999999</v>
          </cell>
        </row>
        <row r="412">
          <cell r="B412">
            <v>10466</v>
          </cell>
          <cell r="C412" t="str">
            <v>Adaptador macho PVC Sch80 d=4" **</v>
          </cell>
          <cell r="D412" t="str">
            <v>UN</v>
          </cell>
          <cell r="E412" t="str">
            <v>08 Hidráulico</v>
          </cell>
          <cell r="F412">
            <v>24619.119999999999</v>
          </cell>
        </row>
        <row r="413">
          <cell r="B413">
            <v>17130</v>
          </cell>
          <cell r="C413" t="str">
            <v>ADAPTADOR MACHO PVC-P 1 1/2"</v>
          </cell>
          <cell r="D413" t="str">
            <v>UN</v>
          </cell>
          <cell r="E413" t="str">
            <v>08 Hidráulico</v>
          </cell>
          <cell r="F413">
            <v>2245.9699999999998</v>
          </cell>
        </row>
        <row r="414">
          <cell r="B414">
            <v>17135</v>
          </cell>
          <cell r="C414" t="str">
            <v>ADAPTADOR MACHO PVC-P 3"</v>
          </cell>
          <cell r="D414" t="str">
            <v>UN</v>
          </cell>
          <cell r="E414" t="str">
            <v>08 Hidráulico</v>
          </cell>
          <cell r="F414">
            <v>3182.2</v>
          </cell>
        </row>
        <row r="415">
          <cell r="B415">
            <v>12769</v>
          </cell>
          <cell r="C415" t="str">
            <v>Adecuación 4Tranpolines foso Clavados(Complejo Ac)</v>
          </cell>
          <cell r="D415" t="str">
            <v>UN</v>
          </cell>
          <cell r="E415" t="str">
            <v>10 Mobiliario</v>
          </cell>
          <cell r="F415">
            <v>4037361.08</v>
          </cell>
        </row>
        <row r="416">
          <cell r="B416">
            <v>20791</v>
          </cell>
          <cell r="C416" t="str">
            <v>Adecuación de modulo sanitario (incluye desmonte y reinstalación de cubierta + desmonte y reinstalación de rampas de ingreso + corte y desconexión de tuberías hidráulicas, sanitarias y eléctricas)</v>
          </cell>
          <cell r="D416" t="str">
            <v>UN</v>
          </cell>
          <cell r="E416" t="str">
            <v>DESMONTES</v>
          </cell>
          <cell r="F416">
            <v>691598.53</v>
          </cell>
        </row>
        <row r="417">
          <cell r="B417">
            <v>12167</v>
          </cell>
          <cell r="C417" t="str">
            <v>Adecuación estr. met. cerr. contra impac  h=2.5m**</v>
          </cell>
          <cell r="D417" t="str">
            <v>ML</v>
          </cell>
          <cell r="E417" t="str">
            <v>10 Mobiliario</v>
          </cell>
          <cell r="F417">
            <v>609911.09</v>
          </cell>
        </row>
        <row r="418">
          <cell r="B418">
            <v>16440</v>
          </cell>
          <cell r="C418" t="str">
            <v>ADHESIVO ELASTICO  POLIURETANO PARA MADERA</v>
          </cell>
          <cell r="D418" t="str">
            <v>ML</v>
          </cell>
          <cell r="E418" t="str">
            <v>CARPINTERIA DE MADERA</v>
          </cell>
          <cell r="F418">
            <v>10130.41</v>
          </cell>
        </row>
        <row r="419">
          <cell r="B419">
            <v>15806</v>
          </cell>
          <cell r="C419" t="str">
            <v>ADHESIVO EN VINILO BRILLANTE D=40 cms (Canecas)</v>
          </cell>
          <cell r="D419" t="str">
            <v>UN</v>
          </cell>
          <cell r="E419" t="str">
            <v>SEÑALIZACION</v>
          </cell>
          <cell r="F419">
            <v>51767.28</v>
          </cell>
        </row>
        <row r="420">
          <cell r="B420">
            <v>11660</v>
          </cell>
          <cell r="C420" t="str">
            <v>ADHESIVO EPOXICO(EPOTOC) PARA CONCRETOS</v>
          </cell>
          <cell r="D420" t="str">
            <v>M2</v>
          </cell>
          <cell r="E420" t="str">
            <v>PISOS (ACABADOS Y BASES)</v>
          </cell>
          <cell r="F420">
            <v>1493.87</v>
          </cell>
        </row>
        <row r="421">
          <cell r="B421">
            <v>10781</v>
          </cell>
          <cell r="C421" t="str">
            <v>Adoq.Concreto e=0.06 p&lt;5% 4.2-1 blan Geot. T-2400*</v>
          </cell>
          <cell r="D421" t="str">
            <v>M2</v>
          </cell>
          <cell r="E421" t="str">
            <v>05 Pisos</v>
          </cell>
          <cell r="F421">
            <v>252224.6</v>
          </cell>
        </row>
        <row r="422">
          <cell r="B422">
            <v>10532</v>
          </cell>
          <cell r="C422" t="str">
            <v>Adoq.Concreto e=0.06 p&lt;5% 5.3-1 bland Geot. Bx-40</v>
          </cell>
          <cell r="D422" t="str">
            <v>M2</v>
          </cell>
          <cell r="E422" t="str">
            <v>05 Pisos</v>
          </cell>
          <cell r="F422">
            <v>252490.04</v>
          </cell>
        </row>
        <row r="423">
          <cell r="B423">
            <v>12888</v>
          </cell>
          <cell r="C423" t="str">
            <v>Adoq.Concreto e=0.06 p&lt;5%Subb(0.25m);Base(0.20m)Ge</v>
          </cell>
          <cell r="D423" t="str">
            <v>M2</v>
          </cell>
          <cell r="E423" t="str">
            <v>05 Pisos</v>
          </cell>
          <cell r="F423">
            <v>288386.67</v>
          </cell>
        </row>
        <row r="424">
          <cell r="B424">
            <v>10800</v>
          </cell>
          <cell r="C424" t="str">
            <v>Adoq.concreto.EstampillsobreConcreto e=0.07+Subb**</v>
          </cell>
          <cell r="D424" t="str">
            <v>M2</v>
          </cell>
          <cell r="E424" t="str">
            <v>05 Pisos</v>
          </cell>
          <cell r="F424">
            <v>313890.31</v>
          </cell>
        </row>
        <row r="425">
          <cell r="B425">
            <v>10551</v>
          </cell>
          <cell r="C425" t="str">
            <v>AdoqArcill claro-osc. e=0.06 p&lt;5% 5.4-Geot. BX-40</v>
          </cell>
          <cell r="D425" t="str">
            <v>M2</v>
          </cell>
          <cell r="E425" t="str">
            <v>05 Pisos</v>
          </cell>
          <cell r="F425">
            <v>255825.37</v>
          </cell>
        </row>
        <row r="426">
          <cell r="B426">
            <v>10552</v>
          </cell>
          <cell r="C426" t="str">
            <v>AdoqArcill clar-osc.e=0.06 5&lt;p&lt;10% 5.3-1GeoGT-2400</v>
          </cell>
          <cell r="D426" t="str">
            <v>M2</v>
          </cell>
          <cell r="E426" t="str">
            <v>05 Pisos</v>
          </cell>
          <cell r="F426">
            <v>240772.73</v>
          </cell>
        </row>
        <row r="427">
          <cell r="B427">
            <v>10553</v>
          </cell>
          <cell r="C427" t="str">
            <v>AdoqArcill clar-osc.e=0.06 p&gt;10% 5.3-1GeoGT-2400</v>
          </cell>
          <cell r="D427" t="str">
            <v>M2</v>
          </cell>
          <cell r="E427" t="str">
            <v>05 Pisos</v>
          </cell>
          <cell r="F427">
            <v>242419.34</v>
          </cell>
        </row>
        <row r="428">
          <cell r="B428">
            <v>10442</v>
          </cell>
          <cell r="C428" t="str">
            <v>AdoqArcill(1/4x26) e=0.06 p&lt;5% 5.4-1blandGeotBX-40</v>
          </cell>
          <cell r="D428" t="str">
            <v>M2</v>
          </cell>
          <cell r="E428" t="str">
            <v>05 Pisos</v>
          </cell>
          <cell r="F428">
            <v>241061.63</v>
          </cell>
        </row>
        <row r="429">
          <cell r="B429">
            <v>15194</v>
          </cell>
          <cell r="C429" t="str">
            <v>Adoquin arcilla 10x20x06  pegado mortero **</v>
          </cell>
          <cell r="D429" t="str">
            <v>M2</v>
          </cell>
          <cell r="E429" t="str">
            <v>PISOS (ACABADOS Y BASES)</v>
          </cell>
          <cell r="F429">
            <v>119524.13</v>
          </cell>
        </row>
        <row r="430">
          <cell r="B430">
            <v>11407</v>
          </cell>
          <cell r="C430" t="str">
            <v>Adoquin arcilla corbatin sobre arena (sum+Inst.)**</v>
          </cell>
          <cell r="D430" t="str">
            <v>M2</v>
          </cell>
          <cell r="E430" t="str">
            <v>PISOS (ACABADOS Y BASES)</v>
          </cell>
          <cell r="F430">
            <v>82008.58</v>
          </cell>
        </row>
        <row r="431">
          <cell r="B431">
            <v>10631</v>
          </cell>
          <cell r="C431" t="str">
            <v>Adoquin arcilla e= 6 cm sobre arena (solo sumin)**</v>
          </cell>
          <cell r="D431" t="str">
            <v>M2</v>
          </cell>
          <cell r="E431" t="str">
            <v>PISOS (ACABADOS Y BASES)</v>
          </cell>
          <cell r="F431">
            <v>1791.84</v>
          </cell>
        </row>
        <row r="432">
          <cell r="B432">
            <v>10434</v>
          </cell>
          <cell r="C432" t="str">
            <v>Adoquin arcilla e= 6 cm sobre arena (sum e inst)**</v>
          </cell>
          <cell r="D432" t="str">
            <v>M2</v>
          </cell>
          <cell r="E432" t="str">
            <v>PISOS (ACABADOS Y BASES)</v>
          </cell>
          <cell r="F432">
            <v>99839.43</v>
          </cell>
        </row>
        <row r="433">
          <cell r="B433">
            <v>17345</v>
          </cell>
          <cell r="C433" t="str">
            <v>Adoquin arcilla e= 6 cm sobre arena CDRC</v>
          </cell>
          <cell r="D433" t="str">
            <v>M2</v>
          </cell>
          <cell r="E433" t="str">
            <v>PISOS (ACABADOS Y BASES)</v>
          </cell>
          <cell r="F433">
            <v>103250.42</v>
          </cell>
        </row>
        <row r="434">
          <cell r="B434">
            <v>14213</v>
          </cell>
          <cell r="C434" t="str">
            <v>Adoquin arcilla e= 8 cm sobre arena (instalación)*</v>
          </cell>
          <cell r="D434" t="str">
            <v>M2</v>
          </cell>
          <cell r="E434" t="str">
            <v>PISOS (ACABADOS Y BASES)</v>
          </cell>
          <cell r="F434">
            <v>47629.48</v>
          </cell>
        </row>
        <row r="435">
          <cell r="B435">
            <v>14215</v>
          </cell>
          <cell r="C435" t="str">
            <v>Adoquin arcilla e= 8 cm sobre arena (instalación)*</v>
          </cell>
          <cell r="D435" t="str">
            <v>M2</v>
          </cell>
          <cell r="E435" t="str">
            <v>PISOS (ACABADOS Y BASES)</v>
          </cell>
          <cell r="F435">
            <v>47629.48</v>
          </cell>
        </row>
        <row r="436">
          <cell r="B436">
            <v>787</v>
          </cell>
          <cell r="C436" t="str">
            <v>ADOQUIN COLONIAL+BASE ARENA CEMENTO</v>
          </cell>
          <cell r="D436" t="str">
            <v>M2</v>
          </cell>
          <cell r="E436" t="str">
            <v>PISOS (ACABADOS Y BASES)</v>
          </cell>
          <cell r="F436">
            <v>60869.65</v>
          </cell>
        </row>
        <row r="437">
          <cell r="B437">
            <v>10435</v>
          </cell>
          <cell r="C437" t="str">
            <v>Adoquin Conc. A-8  e= 8 cm sobre arena (sum e inst</v>
          </cell>
          <cell r="D437" t="str">
            <v>M2</v>
          </cell>
          <cell r="E437" t="str">
            <v>PISOS (ACABADOS Y BASES)</v>
          </cell>
          <cell r="F437">
            <v>150203.82999999999</v>
          </cell>
        </row>
        <row r="438">
          <cell r="B438">
            <v>11691</v>
          </cell>
          <cell r="C438" t="str">
            <v>Adoquin Conc. e=0.06  p&lt;5% geotextil T-2400</v>
          </cell>
          <cell r="D438" t="str">
            <v>M2</v>
          </cell>
          <cell r="E438" t="str">
            <v>05 Pisos</v>
          </cell>
          <cell r="F438">
            <v>316295.44</v>
          </cell>
        </row>
        <row r="439">
          <cell r="B439">
            <v>14933</v>
          </cell>
          <cell r="C439" t="str">
            <v>ADOQUIN CONCRETO 10X20X6 ANDEN+MAT BASE (sum+inst)</v>
          </cell>
          <cell r="D439" t="str">
            <v>M2</v>
          </cell>
          <cell r="E439" t="str">
            <v>PISOS (ACABADOS Y BASES)</v>
          </cell>
          <cell r="F439">
            <v>119291.72</v>
          </cell>
        </row>
        <row r="440">
          <cell r="B440">
            <v>14611</v>
          </cell>
          <cell r="C440" t="str">
            <v>ADOQUIN CONCRETO 10X20X8 ANDENES (SUM+INST)</v>
          </cell>
          <cell r="D440" t="str">
            <v>M2</v>
          </cell>
          <cell r="E440" t="str">
            <v>PISOS (ACABADOS Y BASES)</v>
          </cell>
          <cell r="F440">
            <v>136352.54</v>
          </cell>
        </row>
        <row r="441">
          <cell r="B441">
            <v>294</v>
          </cell>
          <cell r="C441" t="str">
            <v>ADOQUIN CONCRETO 6 Cm</v>
          </cell>
          <cell r="D441" t="str">
            <v>M2</v>
          </cell>
          <cell r="E441" t="str">
            <v>PISOS (ACABADOS Y BASES)</v>
          </cell>
          <cell r="F441">
            <v>75920.72</v>
          </cell>
        </row>
        <row r="442">
          <cell r="B442">
            <v>295</v>
          </cell>
          <cell r="C442" t="str">
            <v>ADOQUIN CONCRETO 8 Cm</v>
          </cell>
          <cell r="D442" t="str">
            <v>M2</v>
          </cell>
          <cell r="E442" t="str">
            <v>PISOS (ACABADOS Y BASES)</v>
          </cell>
          <cell r="F442">
            <v>130645.67</v>
          </cell>
        </row>
        <row r="443">
          <cell r="B443">
            <v>15492</v>
          </cell>
          <cell r="C443" t="str">
            <v>Adoquín Curvo en concreto+estructura gravilla-aren</v>
          </cell>
          <cell r="D443" t="str">
            <v>M2</v>
          </cell>
          <cell r="E443" t="str">
            <v>PISOS</v>
          </cell>
          <cell r="F443">
            <v>110621.78</v>
          </cell>
        </row>
        <row r="444">
          <cell r="B444">
            <v>16731</v>
          </cell>
          <cell r="C444" t="str">
            <v>Adoquin Ecológico Gramoquin e=8cm+Estructura</v>
          </cell>
          <cell r="D444" t="str">
            <v>M2</v>
          </cell>
          <cell r="E444" t="str">
            <v>PISOS</v>
          </cell>
          <cell r="F444">
            <v>369661.24</v>
          </cell>
        </row>
        <row r="445">
          <cell r="B445">
            <v>13940</v>
          </cell>
          <cell r="C445" t="str">
            <v>Adoquin Ecológico+Grava e=0.15m.</v>
          </cell>
          <cell r="D445" t="str">
            <v>M2</v>
          </cell>
          <cell r="E445" t="str">
            <v>PISOS (ACABADOS Y BASES)</v>
          </cell>
          <cell r="F445">
            <v>129094.33</v>
          </cell>
        </row>
        <row r="446">
          <cell r="B446">
            <v>296</v>
          </cell>
          <cell r="C446" t="str">
            <v>ADOQUIN GRES 10x10x2.5   MOORE</v>
          </cell>
          <cell r="D446" t="str">
            <v>M2</v>
          </cell>
          <cell r="E446" t="str">
            <v>PISOS (ACABADOS Y BASES)</v>
          </cell>
          <cell r="F446">
            <v>62342.77</v>
          </cell>
        </row>
        <row r="447">
          <cell r="B447">
            <v>10218</v>
          </cell>
          <cell r="C447" t="str">
            <v>Adoquin gres 10x10x2.5 pegado mortero **</v>
          </cell>
          <cell r="D447" t="str">
            <v>M2</v>
          </cell>
          <cell r="E447" t="str">
            <v>PISOS (ACABADOS Y BASES)</v>
          </cell>
          <cell r="F447">
            <v>106271.59</v>
          </cell>
        </row>
        <row r="448">
          <cell r="B448">
            <v>13855</v>
          </cell>
          <cell r="C448" t="str">
            <v>Adoquin gres 10x20x6 pegado mortero+cenefa **</v>
          </cell>
          <cell r="D448" t="str">
            <v>M2</v>
          </cell>
          <cell r="E448" t="str">
            <v>PISOS (ACABADOS Y BASES)</v>
          </cell>
          <cell r="F448">
            <v>120831.7</v>
          </cell>
        </row>
        <row r="449">
          <cell r="B449">
            <v>11658</v>
          </cell>
          <cell r="C449" t="str">
            <v>Adoquin gres e= 5 cm sobre arena (sum e inst)**</v>
          </cell>
          <cell r="D449" t="str">
            <v>M2</v>
          </cell>
          <cell r="E449" t="str">
            <v>PISOS (ACABADOS Y BASES)</v>
          </cell>
          <cell r="F449">
            <v>47629.48</v>
          </cell>
        </row>
        <row r="450">
          <cell r="B450">
            <v>944</v>
          </cell>
          <cell r="C450" t="str">
            <v>ADOQUIN I GRES 10x20x6 MOORE</v>
          </cell>
          <cell r="D450" t="str">
            <v>M2</v>
          </cell>
          <cell r="E450" t="str">
            <v>PISOS (ACABADOS Y BASES)</v>
          </cell>
          <cell r="F450">
            <v>77924.61</v>
          </cell>
        </row>
        <row r="451">
          <cell r="B451">
            <v>945</v>
          </cell>
          <cell r="C451" t="str">
            <v>ADOQUIN Liv. Nat.15x15   MOORE</v>
          </cell>
          <cell r="D451" t="str">
            <v>M2</v>
          </cell>
          <cell r="E451" t="str">
            <v>PISOS (ACABADOS Y BASES)</v>
          </cell>
          <cell r="F451">
            <v>29961.33</v>
          </cell>
        </row>
        <row r="452">
          <cell r="B452">
            <v>959</v>
          </cell>
          <cell r="C452" t="str">
            <v>ADOQUIN LIV. YOMASA</v>
          </cell>
          <cell r="D452" t="str">
            <v>M2</v>
          </cell>
          <cell r="E452" t="str">
            <v>PISOS (ACABADOS Y BASES)</v>
          </cell>
          <cell r="F452">
            <v>29961.33</v>
          </cell>
        </row>
        <row r="453">
          <cell r="B453">
            <v>946</v>
          </cell>
          <cell r="C453" t="str">
            <v>ADOQUIN NATURAL 15x15    MOORE</v>
          </cell>
          <cell r="D453" t="str">
            <v>M2</v>
          </cell>
          <cell r="E453" t="str">
            <v>PISOS (ACABADOS Y BASES)</v>
          </cell>
          <cell r="F453">
            <v>29961.33</v>
          </cell>
        </row>
        <row r="454">
          <cell r="B454">
            <v>947</v>
          </cell>
          <cell r="C454" t="str">
            <v>ADOQUIN NATURAL. 26x12.5  MOORE</v>
          </cell>
          <cell r="D454" t="str">
            <v>M2</v>
          </cell>
          <cell r="E454" t="str">
            <v>PISOS (ACABADOS Y BASES)</v>
          </cell>
          <cell r="F454">
            <v>29961.33</v>
          </cell>
        </row>
        <row r="455">
          <cell r="B455">
            <v>15493</v>
          </cell>
          <cell r="C455" t="str">
            <v>Adoquín Rectang. concreto+estructura gravilla-aren</v>
          </cell>
          <cell r="D455" t="str">
            <v>M2</v>
          </cell>
          <cell r="E455" t="str">
            <v>PISOS</v>
          </cell>
          <cell r="F455">
            <v>162237.68</v>
          </cell>
        </row>
        <row r="456">
          <cell r="B456">
            <v>15494</v>
          </cell>
          <cell r="C456" t="str">
            <v>Adoquín Romboide concreto+estructura gravilla-aren</v>
          </cell>
          <cell r="D456" t="str">
            <v>M2</v>
          </cell>
          <cell r="E456" t="str">
            <v>PISOS</v>
          </cell>
          <cell r="F456">
            <v>110621.78</v>
          </cell>
        </row>
        <row r="457">
          <cell r="B457">
            <v>12001</v>
          </cell>
          <cell r="C457" t="str">
            <v>AdoquinArcill e=0.06  p&lt;5% 4.2-1 blando+geotT-2100</v>
          </cell>
          <cell r="D457" t="str">
            <v>M2</v>
          </cell>
          <cell r="E457" t="str">
            <v>05 Pisos</v>
          </cell>
          <cell r="F457">
            <v>259241.05</v>
          </cell>
        </row>
        <row r="458">
          <cell r="B458">
            <v>10160</v>
          </cell>
          <cell r="C458" t="str">
            <v>AdoquinArcill e=0.06  p&lt;5% Complejo geotex.T-2100</v>
          </cell>
          <cell r="D458" t="str">
            <v>M2</v>
          </cell>
          <cell r="E458" t="str">
            <v>05 Pisos</v>
          </cell>
          <cell r="F458">
            <v>286578.89</v>
          </cell>
        </row>
        <row r="459">
          <cell r="B459">
            <v>11322</v>
          </cell>
          <cell r="C459" t="str">
            <v>AdoquinArcill e=0.06  p&lt;5% geotextil T-2400</v>
          </cell>
          <cell r="D459" t="str">
            <v>M2</v>
          </cell>
          <cell r="E459" t="str">
            <v>05 Pisos</v>
          </cell>
          <cell r="F459">
            <v>284633.75</v>
          </cell>
        </row>
        <row r="460">
          <cell r="B460">
            <v>12003</v>
          </cell>
          <cell r="C460" t="str">
            <v>AdoquinArcill e=0.06 5&lt;p&lt;10% 4.2-1bland+GeotT-2100</v>
          </cell>
          <cell r="D460" t="str">
            <v>M2</v>
          </cell>
          <cell r="E460" t="str">
            <v>05 Pisos</v>
          </cell>
          <cell r="F460">
            <v>299739.39</v>
          </cell>
        </row>
        <row r="461">
          <cell r="B461">
            <v>12009</v>
          </cell>
          <cell r="C461" t="str">
            <v>AdoquinArcill e=0.06 5&lt;p&lt;10% 4.2-2Medio+GeotT-1700</v>
          </cell>
          <cell r="D461" t="str">
            <v>M2</v>
          </cell>
          <cell r="E461" t="str">
            <v>05 Pisos</v>
          </cell>
          <cell r="F461">
            <v>237288.54</v>
          </cell>
        </row>
        <row r="462">
          <cell r="B462">
            <v>12015</v>
          </cell>
          <cell r="C462" t="str">
            <v>AdoquinArcill e=0.06 5&lt;p&lt;10% 4.2-3Duro+GeotT-1700</v>
          </cell>
          <cell r="D462" t="str">
            <v>M2</v>
          </cell>
          <cell r="E462" t="str">
            <v>05 Pisos</v>
          </cell>
          <cell r="F462">
            <v>228808.95999999999</v>
          </cell>
        </row>
        <row r="463">
          <cell r="B463">
            <v>10142</v>
          </cell>
          <cell r="C463" t="str">
            <v>AdoquinArcill e=0.06 5&lt;p&lt;10% Geotextil T-2100</v>
          </cell>
          <cell r="D463" t="str">
            <v>M2</v>
          </cell>
          <cell r="E463" t="str">
            <v>05 Pisos</v>
          </cell>
          <cell r="F463">
            <v>216325.55</v>
          </cell>
        </row>
        <row r="464">
          <cell r="B464">
            <v>10537</v>
          </cell>
          <cell r="C464" t="str">
            <v>AdoquinArcill e=0.06 5&lt;p&lt;10%4.2-2 medio+GeotT-2100</v>
          </cell>
          <cell r="D464" t="str">
            <v>M2</v>
          </cell>
          <cell r="E464" t="str">
            <v>05 Pisos</v>
          </cell>
          <cell r="F464">
            <v>238579.44</v>
          </cell>
        </row>
        <row r="465">
          <cell r="B465">
            <v>12007</v>
          </cell>
          <cell r="C465" t="str">
            <v>AdoquinArcill e=0.06 p&lt;5% 4.2-2 medio geot.T-1700</v>
          </cell>
          <cell r="D465" t="str">
            <v>M2</v>
          </cell>
          <cell r="E465" t="str">
            <v>05 Pisos</v>
          </cell>
          <cell r="F465">
            <v>239557.76000000001</v>
          </cell>
        </row>
        <row r="466">
          <cell r="B466">
            <v>10922</v>
          </cell>
          <cell r="C466" t="str">
            <v>AdoquinArcill e=0.06 p&lt;5% 4.2-2 med-mortGeotT-1700</v>
          </cell>
          <cell r="D466" t="str">
            <v>M2</v>
          </cell>
          <cell r="E466" t="str">
            <v>05 Pisos</v>
          </cell>
          <cell r="F466">
            <v>239717.99</v>
          </cell>
        </row>
        <row r="467">
          <cell r="B467">
            <v>15786</v>
          </cell>
          <cell r="C467" t="str">
            <v>AdoquínArcill e=0.06 p&lt;5% 5.3-1 estructura+instala</v>
          </cell>
          <cell r="D467" t="str">
            <v>M2</v>
          </cell>
          <cell r="E467" t="str">
            <v>05 Pisos</v>
          </cell>
          <cell r="F467">
            <v>133843.25</v>
          </cell>
        </row>
        <row r="468">
          <cell r="B468">
            <v>12002</v>
          </cell>
          <cell r="C468" t="str">
            <v>AdoquínArcill e=0.06 p&lt;5% 5.3-1bland geot GT-2400</v>
          </cell>
          <cell r="D468" t="str">
            <v>M2</v>
          </cell>
          <cell r="E468" t="str">
            <v>05 Pisos</v>
          </cell>
          <cell r="F468">
            <v>226774.51</v>
          </cell>
        </row>
        <row r="469">
          <cell r="B469">
            <v>12008</v>
          </cell>
          <cell r="C469" t="str">
            <v>AdoquínArcill e=0.06 p&lt;5% 5.3-2 medio geot GT-2400</v>
          </cell>
          <cell r="D469" t="str">
            <v>M2</v>
          </cell>
          <cell r="E469" t="str">
            <v>05 Pisos</v>
          </cell>
          <cell r="F469">
            <v>211184</v>
          </cell>
        </row>
        <row r="470">
          <cell r="B470">
            <v>12014</v>
          </cell>
          <cell r="C470" t="str">
            <v>AdoquínArcill e=0.06 p&lt;5% 5.3-3 duros+geot GT-2400</v>
          </cell>
          <cell r="D470" t="str">
            <v>M2</v>
          </cell>
          <cell r="E470" t="str">
            <v>05 Pisos</v>
          </cell>
          <cell r="F470">
            <v>211279.08</v>
          </cell>
        </row>
        <row r="471">
          <cell r="B471">
            <v>11183</v>
          </cell>
          <cell r="C471" t="str">
            <v>AdoquínArcill e=0.06 p&lt;5% GEOTEXTIL T2400*</v>
          </cell>
          <cell r="D471" t="str">
            <v>M2</v>
          </cell>
          <cell r="E471" t="str">
            <v>05 Pisos</v>
          </cell>
          <cell r="F471">
            <v>298851.63</v>
          </cell>
        </row>
        <row r="472">
          <cell r="B472">
            <v>12013</v>
          </cell>
          <cell r="C472" t="str">
            <v>AdoquinArcill e=0.06 p&lt;5%4.2-3duro geot. T-1700</v>
          </cell>
          <cell r="D472" t="str">
            <v>M2</v>
          </cell>
          <cell r="E472" t="str">
            <v>05 Pisos</v>
          </cell>
          <cell r="F472">
            <v>224488.55</v>
          </cell>
        </row>
        <row r="473">
          <cell r="B473">
            <v>12005</v>
          </cell>
          <cell r="C473" t="str">
            <v>AdoquínArcill e=0.06 p&gt;10% 4.2-1blando+geotextil</v>
          </cell>
          <cell r="D473" t="str">
            <v>M2</v>
          </cell>
          <cell r="E473" t="str">
            <v>05 Pisos</v>
          </cell>
          <cell r="F473">
            <v>270433.91999999998</v>
          </cell>
        </row>
        <row r="474">
          <cell r="B474">
            <v>12006</v>
          </cell>
          <cell r="C474" t="str">
            <v>AdoquínArcill e=0.06 p&gt;10% 5.3-1bland geot GT-2400</v>
          </cell>
          <cell r="D474" t="str">
            <v>M2</v>
          </cell>
          <cell r="E474" t="str">
            <v>05 Pisos</v>
          </cell>
          <cell r="F474">
            <v>236621.8</v>
          </cell>
        </row>
        <row r="475">
          <cell r="B475">
            <v>12012</v>
          </cell>
          <cell r="C475" t="str">
            <v>AdoquínArcill e=0.06 p&gt;10% 5.3-2medio geot.GT-2400</v>
          </cell>
          <cell r="D475" t="str">
            <v>M2</v>
          </cell>
          <cell r="E475" t="str">
            <v>05 Pisos</v>
          </cell>
          <cell r="F475">
            <v>249821.27</v>
          </cell>
        </row>
        <row r="476">
          <cell r="B476">
            <v>10846</v>
          </cell>
          <cell r="C476" t="str">
            <v>AdoquínArcill e=0.06 p&gt;10% 5.3-3Duro geotl GT-2400</v>
          </cell>
          <cell r="D476" t="str">
            <v>M2</v>
          </cell>
          <cell r="E476" t="str">
            <v>05 Pisos</v>
          </cell>
          <cell r="F476">
            <v>253432.15</v>
          </cell>
        </row>
        <row r="477">
          <cell r="B477">
            <v>11179</v>
          </cell>
          <cell r="C477" t="str">
            <v>AdoquínArcill e=0.06 p&gt;10% Geotextil T-2400</v>
          </cell>
          <cell r="D477" t="str">
            <v>M2</v>
          </cell>
          <cell r="E477" t="str">
            <v>05 Pisos</v>
          </cell>
          <cell r="F477">
            <v>303089.36</v>
          </cell>
        </row>
        <row r="478">
          <cell r="B478">
            <v>12011</v>
          </cell>
          <cell r="C478" t="str">
            <v>AdoquínArcill e=0.06 p&gt;10%4.1-2 medio geot.T-1700</v>
          </cell>
          <cell r="D478" t="str">
            <v>M2</v>
          </cell>
          <cell r="E478" t="str">
            <v>05 Pisos</v>
          </cell>
          <cell r="F478">
            <v>245551.58</v>
          </cell>
        </row>
        <row r="479">
          <cell r="B479">
            <v>10385</v>
          </cell>
          <cell r="C479" t="str">
            <v>AdoquinArcill e=0.06p&lt;5% 5.4-A blandogeotext.BX-40</v>
          </cell>
          <cell r="D479" t="str">
            <v>M2</v>
          </cell>
          <cell r="E479" t="str">
            <v>05 Pisos</v>
          </cell>
          <cell r="F479">
            <v>259453.95</v>
          </cell>
        </row>
        <row r="480">
          <cell r="B480">
            <v>11536</v>
          </cell>
          <cell r="C480" t="str">
            <v>AdoquinArcill e=0.08  p&lt;5% 4.2-1blando geot.T-2100</v>
          </cell>
          <cell r="D480" t="str">
            <v>M2</v>
          </cell>
          <cell r="E480" t="str">
            <v>05 Pisos</v>
          </cell>
          <cell r="F480">
            <v>223007.5</v>
          </cell>
        </row>
        <row r="481">
          <cell r="B481">
            <v>10866</v>
          </cell>
          <cell r="C481" t="str">
            <v>AdoquinArcill e=0.08 p&lt;5% 4.2-1blando geot.T-2100</v>
          </cell>
          <cell r="D481" t="str">
            <v>M2</v>
          </cell>
          <cell r="E481" t="str">
            <v>05 Pisos</v>
          </cell>
          <cell r="F481">
            <v>196465.41</v>
          </cell>
        </row>
        <row r="482">
          <cell r="B482">
            <v>11735</v>
          </cell>
          <cell r="C482" t="str">
            <v>AdoquinArcill e=0.08(e=0.20 y 0.40m) geot. T-2400l</v>
          </cell>
          <cell r="D482" t="str">
            <v>M2</v>
          </cell>
          <cell r="E482" t="str">
            <v>05 Pisos</v>
          </cell>
          <cell r="F482">
            <v>299909.09999999998</v>
          </cell>
        </row>
        <row r="483">
          <cell r="B483">
            <v>15294</v>
          </cell>
          <cell r="C483" t="str">
            <v>AdoquinArcilla Cuarteron 12x6x6 p&lt;5% -Geot.T-1700</v>
          </cell>
          <cell r="D483" t="str">
            <v>M2</v>
          </cell>
          <cell r="E483" t="str">
            <v>05 Pisos</v>
          </cell>
          <cell r="F483">
            <v>236028.66</v>
          </cell>
        </row>
        <row r="484">
          <cell r="B484">
            <v>10801</v>
          </cell>
          <cell r="C484" t="str">
            <v>AdoquínArcilla Estampillado sobre placa existente*</v>
          </cell>
          <cell r="D484" t="str">
            <v>M2</v>
          </cell>
          <cell r="E484" t="str">
            <v>05 Pisos</v>
          </cell>
          <cell r="F484">
            <v>99116.24</v>
          </cell>
        </row>
        <row r="485">
          <cell r="B485">
            <v>12004</v>
          </cell>
          <cell r="C485" t="str">
            <v>AdoquinArcille=0.06 5&lt;p&lt;10% 5.3-1bland+geotGT-2400</v>
          </cell>
          <cell r="D485" t="str">
            <v>M2</v>
          </cell>
          <cell r="E485" t="str">
            <v>05 Pisos</v>
          </cell>
          <cell r="F485">
            <v>243322.76</v>
          </cell>
        </row>
        <row r="486">
          <cell r="B486">
            <v>12010</v>
          </cell>
          <cell r="C486" t="str">
            <v>AdoquinArcille=0.06 5&lt;p&lt;10% 5.3-2 mediogeotGT-2400</v>
          </cell>
          <cell r="D486" t="str">
            <v>M2</v>
          </cell>
          <cell r="E486" t="str">
            <v>05 Pisos</v>
          </cell>
          <cell r="F486">
            <v>212607.48</v>
          </cell>
        </row>
        <row r="487">
          <cell r="B487">
            <v>12016</v>
          </cell>
          <cell r="C487" t="str">
            <v>AdoquinArcille=0.06 5&lt;p&lt;10% 5.3-3 duro geotGT-2400</v>
          </cell>
          <cell r="D487" t="str">
            <v>M2</v>
          </cell>
          <cell r="E487" t="str">
            <v>05 Pisos</v>
          </cell>
          <cell r="F487">
            <v>200644.54</v>
          </cell>
        </row>
        <row r="488">
          <cell r="B488">
            <v>10147</v>
          </cell>
          <cell r="C488" t="str">
            <v>AdoquínArcille=0.06 p&gt;10% vehicLivaMedioGeotT-2400</v>
          </cell>
          <cell r="D488" t="str">
            <v>M2</v>
          </cell>
          <cell r="E488" t="str">
            <v>05 Pisos</v>
          </cell>
          <cell r="F488">
            <v>247207.96</v>
          </cell>
        </row>
        <row r="489">
          <cell r="B489">
            <v>12546</v>
          </cell>
          <cell r="C489" t="str">
            <v>AdoquinArcille=0.06 p&gt;10%4.2-1medo-mort.GeotT-1700</v>
          </cell>
          <cell r="D489" t="str">
            <v>M2</v>
          </cell>
          <cell r="E489" t="str">
            <v>05 Pisos</v>
          </cell>
          <cell r="F489">
            <v>273962.55</v>
          </cell>
        </row>
        <row r="490">
          <cell r="B490">
            <v>14450</v>
          </cell>
          <cell r="C490" t="str">
            <v>AdoquinColores e=0.06 p&lt;5% 4.2-1blando+geot.T-2100</v>
          </cell>
          <cell r="D490" t="str">
            <v>M2</v>
          </cell>
          <cell r="E490" t="str">
            <v>05 Pisos</v>
          </cell>
          <cell r="F490">
            <v>238880.22</v>
          </cell>
        </row>
        <row r="491">
          <cell r="B491">
            <v>15293</v>
          </cell>
          <cell r="C491" t="str">
            <v>AdoquinConc.EcologicoGramoquin e=0.09 con geocelda</v>
          </cell>
          <cell r="D491" t="str">
            <v>M2</v>
          </cell>
          <cell r="E491" t="str">
            <v>05 Pisos</v>
          </cell>
          <cell r="F491">
            <v>212001.6</v>
          </cell>
        </row>
        <row r="492">
          <cell r="B492">
            <v>15495</v>
          </cell>
          <cell r="C492" t="str">
            <v>AdoquinConc.EcoloGramoquin e=0.09 Geocelda(are+tie</v>
          </cell>
          <cell r="D492" t="str">
            <v>M2</v>
          </cell>
          <cell r="E492" t="str">
            <v>05 Pisos</v>
          </cell>
          <cell r="F492">
            <v>236106.29</v>
          </cell>
        </row>
        <row r="493">
          <cell r="B493">
            <v>12958</v>
          </cell>
          <cell r="C493" t="str">
            <v>AdoquinConc.Gramoquin e=0.09 +Geotext T2100</v>
          </cell>
          <cell r="D493" t="str">
            <v>M2</v>
          </cell>
          <cell r="E493" t="str">
            <v>05 Pisos</v>
          </cell>
          <cell r="F493">
            <v>276418.12</v>
          </cell>
        </row>
        <row r="494">
          <cell r="B494">
            <v>15290</v>
          </cell>
          <cell r="C494" t="str">
            <v>AdoquinConc.Gramoquin e=0.09Base 20cm+Geot T2100</v>
          </cell>
          <cell r="D494" t="str">
            <v>M2</v>
          </cell>
          <cell r="E494" t="str">
            <v>05 Pisos</v>
          </cell>
          <cell r="F494">
            <v>231574.56</v>
          </cell>
        </row>
        <row r="495">
          <cell r="B495">
            <v>15716</v>
          </cell>
          <cell r="C495" t="str">
            <v>AdoquinConcColore=0.06 5p&gt;10%5.3-3duro-mortGT-2400</v>
          </cell>
          <cell r="D495" t="str">
            <v>M2</v>
          </cell>
          <cell r="E495" t="str">
            <v>05 Pisos</v>
          </cell>
          <cell r="F495">
            <v>225820.1</v>
          </cell>
        </row>
        <row r="496">
          <cell r="B496">
            <v>15715</v>
          </cell>
          <cell r="C496" t="str">
            <v>AdoquinConcColore=0.06 p&gt;10%4.2-1med-mortGeoT-1700</v>
          </cell>
          <cell r="D496" t="str">
            <v>M2</v>
          </cell>
          <cell r="E496" t="str">
            <v>05 Pisos</v>
          </cell>
          <cell r="F496">
            <v>282840.45</v>
          </cell>
        </row>
        <row r="497">
          <cell r="B497">
            <v>16733</v>
          </cell>
          <cell r="C497" t="str">
            <v>AdoquinConcDoble Capa Color arena e=0.6m+ Estructu</v>
          </cell>
          <cell r="D497" t="str">
            <v>M2</v>
          </cell>
          <cell r="E497" t="str">
            <v>PISOS</v>
          </cell>
          <cell r="F497">
            <v>361250.57</v>
          </cell>
        </row>
        <row r="498">
          <cell r="B498">
            <v>16732</v>
          </cell>
          <cell r="C498" t="str">
            <v>AdoquinConcDoble Capa Color e=0.6m+ Estructura</v>
          </cell>
          <cell r="D498" t="str">
            <v>M2</v>
          </cell>
          <cell r="E498" t="str">
            <v>PISOS</v>
          </cell>
          <cell r="F498">
            <v>303364.57</v>
          </cell>
        </row>
        <row r="499">
          <cell r="B499">
            <v>16740</v>
          </cell>
          <cell r="C499" t="str">
            <v>AdoquinConcDoble Capa Color Gris e=0.6m+ Estructur</v>
          </cell>
          <cell r="D499" t="str">
            <v>M2</v>
          </cell>
          <cell r="E499" t="str">
            <v>PISOS</v>
          </cell>
          <cell r="F499">
            <v>361250.57</v>
          </cell>
        </row>
        <row r="500">
          <cell r="B500">
            <v>12050</v>
          </cell>
          <cell r="C500" t="str">
            <v>AdoquínConcr e=0.08 5&lt;p&lt;10%5.3-3duro geot.GT-2400</v>
          </cell>
          <cell r="D500" t="str">
            <v>M2</v>
          </cell>
          <cell r="E500" t="str">
            <v>05 Pisos</v>
          </cell>
          <cell r="F500">
            <v>274065.78000000003</v>
          </cell>
        </row>
        <row r="501">
          <cell r="B501">
            <v>12036</v>
          </cell>
          <cell r="C501" t="str">
            <v>AdoquínConcr e=0.08 p&lt;5%5.3-1 blando+ geot GT-2400</v>
          </cell>
          <cell r="D501" t="str">
            <v>M2</v>
          </cell>
          <cell r="E501" t="str">
            <v>05 Pisos</v>
          </cell>
          <cell r="F501">
            <v>299698.74</v>
          </cell>
        </row>
        <row r="502">
          <cell r="B502">
            <v>12048</v>
          </cell>
          <cell r="C502" t="str">
            <v>AdoquínConcr e=0.08 p&lt;5%5.3-3 duro geot-GT-2400</v>
          </cell>
          <cell r="D502" t="str">
            <v>M2</v>
          </cell>
          <cell r="E502" t="str">
            <v>05 Pisos</v>
          </cell>
          <cell r="F502">
            <v>272593.89</v>
          </cell>
        </row>
        <row r="503">
          <cell r="B503">
            <v>12046</v>
          </cell>
          <cell r="C503" t="str">
            <v>AdoquínConcr e=0.08 p&gt;10%5.3-2 medio geot GT-2400.</v>
          </cell>
          <cell r="D503" t="str">
            <v>M2</v>
          </cell>
          <cell r="E503" t="str">
            <v>05 Pisos</v>
          </cell>
          <cell r="F503">
            <v>297350.74</v>
          </cell>
        </row>
        <row r="504">
          <cell r="B504">
            <v>11828</v>
          </cell>
          <cell r="C504" t="str">
            <v>AdoquinConcrColor e=0.08  p&lt;5% 4.2-1 blando+geotex</v>
          </cell>
          <cell r="D504" t="str">
            <v>M2</v>
          </cell>
          <cell r="E504" t="str">
            <v>05 Pisos</v>
          </cell>
          <cell r="F504">
            <v>266023.37</v>
          </cell>
        </row>
        <row r="505">
          <cell r="B505">
            <v>12037</v>
          </cell>
          <cell r="C505" t="str">
            <v>AdoquínConcrer e=0.08 5&lt;p&lt;10% 4.2-1blando+ geotext</v>
          </cell>
          <cell r="D505" t="str">
            <v>M2</v>
          </cell>
          <cell r="E505" t="str">
            <v>05 Pisos</v>
          </cell>
          <cell r="F505">
            <v>312494.34000000003</v>
          </cell>
        </row>
        <row r="506">
          <cell r="B506">
            <v>10293</v>
          </cell>
          <cell r="C506" t="str">
            <v>AdoquínConcret e=0.06  p&lt;5% 4.2-1 blando geoPAVCO</v>
          </cell>
          <cell r="D506" t="str">
            <v>M2</v>
          </cell>
          <cell r="E506" t="str">
            <v>05 Pisos</v>
          </cell>
          <cell r="F506">
            <v>246365.64</v>
          </cell>
        </row>
        <row r="507">
          <cell r="B507">
            <v>11324</v>
          </cell>
          <cell r="C507" t="str">
            <v>AdoquínConcret e=0.06  p&lt;5% 4.2-1 blando geoPAVCO</v>
          </cell>
          <cell r="D507" t="str">
            <v>M2</v>
          </cell>
          <cell r="E507" t="str">
            <v>05 Pisos</v>
          </cell>
          <cell r="F507">
            <v>249541.2</v>
          </cell>
        </row>
        <row r="508">
          <cell r="B508">
            <v>10322</v>
          </cell>
          <cell r="C508" t="str">
            <v>AdoquínConcret e=0.06  p&lt;5% 4.2-2 medio geoPAVCO</v>
          </cell>
          <cell r="D508" t="str">
            <v>M2</v>
          </cell>
          <cell r="E508" t="str">
            <v>05 Pisos</v>
          </cell>
          <cell r="F508">
            <v>231825.54</v>
          </cell>
        </row>
        <row r="509">
          <cell r="B509">
            <v>12035</v>
          </cell>
          <cell r="C509" t="str">
            <v>AdoquínConcret e=0.08  p&lt;5% 4.2-1 blando+ geotexti</v>
          </cell>
          <cell r="D509" t="str">
            <v>M2</v>
          </cell>
          <cell r="E509" t="str">
            <v>05 Pisos</v>
          </cell>
          <cell r="F509">
            <v>311463.7</v>
          </cell>
        </row>
        <row r="510">
          <cell r="B510">
            <v>12041</v>
          </cell>
          <cell r="C510" t="str">
            <v>AdoquínConcret e=0.08  p&lt;5% 4.2-2 medio+ geotextil</v>
          </cell>
          <cell r="D510" t="str">
            <v>M2</v>
          </cell>
          <cell r="E510" t="str">
            <v>05 Pisos</v>
          </cell>
          <cell r="F510">
            <v>293680.96999999997</v>
          </cell>
        </row>
        <row r="511">
          <cell r="B511">
            <v>12043</v>
          </cell>
          <cell r="C511" t="str">
            <v>AdoquínConcret e=0.08 5&lt;p&lt;10% 4.2-2 medio+ geotext</v>
          </cell>
          <cell r="D511" t="str">
            <v>M2</v>
          </cell>
          <cell r="E511" t="str">
            <v>05 Pisos</v>
          </cell>
          <cell r="F511">
            <v>296069.77</v>
          </cell>
        </row>
        <row r="512">
          <cell r="B512">
            <v>12049</v>
          </cell>
          <cell r="C512" t="str">
            <v>AdoquínConcret e=0.08 5&lt;p&lt;10% 4.2-3 duro+ geotexti</v>
          </cell>
          <cell r="D512" t="str">
            <v>M2</v>
          </cell>
          <cell r="E512" t="str">
            <v>05 Pisos</v>
          </cell>
          <cell r="F512">
            <v>284195.75</v>
          </cell>
        </row>
        <row r="513">
          <cell r="B513">
            <v>12038</v>
          </cell>
          <cell r="C513" t="str">
            <v>AdoquínConcret e=0.08 5&lt;p&lt;10% 5.3-1blando+geotexti</v>
          </cell>
          <cell r="D513" t="str">
            <v>M2</v>
          </cell>
          <cell r="E513" t="str">
            <v>05 Pisos</v>
          </cell>
          <cell r="F513">
            <v>302436.56</v>
          </cell>
        </row>
        <row r="514">
          <cell r="B514">
            <v>12042</v>
          </cell>
          <cell r="C514" t="str">
            <v>AdoquínConcret e=0.08 p&lt;5%5.3-2 medio geot GT-2400</v>
          </cell>
          <cell r="D514" t="str">
            <v>M2</v>
          </cell>
          <cell r="E514" t="str">
            <v>05 Pisos</v>
          </cell>
          <cell r="F514">
            <v>283555.90999999997</v>
          </cell>
        </row>
        <row r="515">
          <cell r="B515">
            <v>12039</v>
          </cell>
          <cell r="C515" t="str">
            <v>AdoquínConcret e=0.08 p&gt;10%4.2-1blando geot T-2100</v>
          </cell>
          <cell r="D515" t="str">
            <v>M2</v>
          </cell>
          <cell r="E515" t="str">
            <v>05 Pisos</v>
          </cell>
          <cell r="F515">
            <v>313259.09000000003</v>
          </cell>
        </row>
        <row r="516">
          <cell r="B516">
            <v>12045</v>
          </cell>
          <cell r="C516" t="str">
            <v>AdoquínConcret e=0.08 p&gt;10%4.2-2 medio geot.T-1700</v>
          </cell>
          <cell r="D516" t="str">
            <v>M2</v>
          </cell>
          <cell r="E516" t="str">
            <v>05 Pisos</v>
          </cell>
          <cell r="F516">
            <v>296069.77</v>
          </cell>
        </row>
        <row r="517">
          <cell r="B517">
            <v>12044</v>
          </cell>
          <cell r="C517" t="str">
            <v>AdoquínConcrete=0.08 5&lt;p&lt;10%5.3-2medio geotGT-2400</v>
          </cell>
          <cell r="D517" t="str">
            <v>M2</v>
          </cell>
          <cell r="E517" t="str">
            <v>05 Pisos</v>
          </cell>
          <cell r="F517">
            <v>285538.89</v>
          </cell>
        </row>
        <row r="518">
          <cell r="B518">
            <v>13196</v>
          </cell>
          <cell r="C518" t="str">
            <v>AdoquínConcretEcolog Con Estructura + Adoq.Arena</v>
          </cell>
          <cell r="D518" t="str">
            <v>M2</v>
          </cell>
          <cell r="E518" t="str">
            <v>05 Pisos</v>
          </cell>
          <cell r="F518">
            <v>226734.4</v>
          </cell>
        </row>
        <row r="519">
          <cell r="B519">
            <v>11115</v>
          </cell>
          <cell r="C519" t="str">
            <v>AdoquínConcretEstampillado sobre placa existente**</v>
          </cell>
          <cell r="D519" t="str">
            <v>M2</v>
          </cell>
          <cell r="E519" t="str">
            <v>05 Pisos</v>
          </cell>
          <cell r="F519">
            <v>105445.75999999999</v>
          </cell>
        </row>
        <row r="520">
          <cell r="B520">
            <v>12047</v>
          </cell>
          <cell r="C520" t="str">
            <v>AdoquínConcreto e=0.08 p&lt;5% 4.2-3 duro geot T-1700</v>
          </cell>
          <cell r="D520" t="str">
            <v>M2</v>
          </cell>
          <cell r="E520" t="str">
            <v>05 Pisos</v>
          </cell>
          <cell r="F520">
            <v>266395.71999999997</v>
          </cell>
        </row>
        <row r="521">
          <cell r="B521">
            <v>12040</v>
          </cell>
          <cell r="C521" t="str">
            <v>AdoquínConcreto e=0.08 p&gt;10%5.3-1bland geotGT-2400</v>
          </cell>
          <cell r="D521" t="str">
            <v>M2</v>
          </cell>
          <cell r="E521" t="str">
            <v>05 Pisos</v>
          </cell>
          <cell r="F521">
            <v>328497.82</v>
          </cell>
        </row>
        <row r="522">
          <cell r="B522">
            <v>11118</v>
          </cell>
          <cell r="C522" t="str">
            <v>AdoquínConcreto Ecologico (Gramoquin)29x43x8</v>
          </cell>
          <cell r="D522" t="str">
            <v>M2</v>
          </cell>
          <cell r="E522" t="str">
            <v>05 Pisos</v>
          </cell>
          <cell r="F522">
            <v>144434.57</v>
          </cell>
        </row>
        <row r="523">
          <cell r="B523">
            <v>11325</v>
          </cell>
          <cell r="C523" t="str">
            <v>AdoquínConcreto=0.08,  4.2-1blando,geot T-2400</v>
          </cell>
          <cell r="D523" t="str">
            <v>M2</v>
          </cell>
          <cell r="E523" t="str">
            <v>05 Pisos</v>
          </cell>
          <cell r="F523">
            <v>398288.2</v>
          </cell>
        </row>
        <row r="524">
          <cell r="B524">
            <v>11117</v>
          </cell>
          <cell r="C524" t="str">
            <v>AdoquínConcretVehicEstampSobrPlac existent**</v>
          </cell>
          <cell r="D524" t="str">
            <v>M2</v>
          </cell>
          <cell r="E524" t="str">
            <v>05 Pisos</v>
          </cell>
          <cell r="F524">
            <v>193417.15</v>
          </cell>
        </row>
        <row r="525">
          <cell r="B525">
            <v>11134</v>
          </cell>
          <cell r="C525" t="str">
            <v>AdoquínConcretVehicular sobre arena**</v>
          </cell>
          <cell r="D525" t="str">
            <v>M2</v>
          </cell>
          <cell r="E525" t="str">
            <v>05 Pisos</v>
          </cell>
          <cell r="F525">
            <v>139988.59</v>
          </cell>
        </row>
        <row r="526">
          <cell r="B526">
            <v>18761</v>
          </cell>
          <cell r="C526" t="str">
            <v>AdoquínCuarto26cobrizo cocoa 26x6x6+Estructur CDRC</v>
          </cell>
          <cell r="D526" t="str">
            <v>M2</v>
          </cell>
          <cell r="E526" t="str">
            <v>05 Pisos</v>
          </cell>
          <cell r="F526">
            <v>237590.42</v>
          </cell>
        </row>
        <row r="527">
          <cell r="B527">
            <v>10798</v>
          </cell>
          <cell r="C527" t="str">
            <v>AdoquínEstampillado sobreConcreto e=0.07+Subb**</v>
          </cell>
          <cell r="D527" t="str">
            <v>M2</v>
          </cell>
          <cell r="E527" t="str">
            <v>05 Pisos</v>
          </cell>
          <cell r="F527">
            <v>300784.59000000003</v>
          </cell>
        </row>
        <row r="528">
          <cell r="B528">
            <v>15292</v>
          </cell>
          <cell r="C528" t="str">
            <v>AdoquinGramoquin e=0.09Est+Base+Mort Geot T-2100</v>
          </cell>
          <cell r="D528" t="str">
            <v>M2</v>
          </cell>
          <cell r="E528" t="str">
            <v>05 Pisos</v>
          </cell>
          <cell r="F528">
            <v>238089.37</v>
          </cell>
        </row>
        <row r="529">
          <cell r="B529">
            <v>15291</v>
          </cell>
          <cell r="C529" t="str">
            <v>AdoquinGramoquin e=0.09Estr+rellen+Mort.GeotT-2100</v>
          </cell>
          <cell r="D529" t="str">
            <v>M2</v>
          </cell>
          <cell r="E529" t="str">
            <v>05 Pisos</v>
          </cell>
          <cell r="F529">
            <v>280634.03999999998</v>
          </cell>
        </row>
        <row r="530">
          <cell r="B530">
            <v>16246</v>
          </cell>
          <cell r="C530" t="str">
            <v>AdoquinPeat.BicapaColor e=0.06 p&lt;5%4.2-1bland+geot</v>
          </cell>
          <cell r="D530" t="str">
            <v>M2</v>
          </cell>
          <cell r="E530" t="str">
            <v>05 Pisos</v>
          </cell>
          <cell r="F530">
            <v>241122.53</v>
          </cell>
        </row>
        <row r="531">
          <cell r="B531">
            <v>16442</v>
          </cell>
          <cell r="C531" t="str">
            <v>AdoquinPeat.BicapaColor Gris +Mortero+Arena/Sello</v>
          </cell>
          <cell r="D531" t="str">
            <v>M2</v>
          </cell>
          <cell r="E531" t="str">
            <v>05 Pisos</v>
          </cell>
          <cell r="F531">
            <v>153257.37</v>
          </cell>
        </row>
        <row r="532">
          <cell r="B532">
            <v>16793</v>
          </cell>
          <cell r="C532" t="str">
            <v>AdoquinPeat.BicapaColor Gris +Mortero+Concreto</v>
          </cell>
          <cell r="D532" t="str">
            <v>M2</v>
          </cell>
          <cell r="E532" t="str">
            <v>05 Pisos</v>
          </cell>
          <cell r="F532">
            <v>206866.96</v>
          </cell>
        </row>
        <row r="533">
          <cell r="B533">
            <v>16443</v>
          </cell>
          <cell r="C533" t="str">
            <v>AdoquinPeat.BicapaColor Ocre/terrec.+Mortero+Arena</v>
          </cell>
          <cell r="D533" t="str">
            <v>M2</v>
          </cell>
          <cell r="E533" t="str">
            <v>05 Pisos</v>
          </cell>
          <cell r="F533">
            <v>140176.37</v>
          </cell>
        </row>
        <row r="534">
          <cell r="B534">
            <v>16245</v>
          </cell>
          <cell r="C534" t="str">
            <v>AdoquinPeat.BicapaGris e=0.06 p&lt;5% 4.2-1bland+geot</v>
          </cell>
          <cell r="D534" t="str">
            <v>M2</v>
          </cell>
          <cell r="E534" t="str">
            <v>05 Pisos</v>
          </cell>
          <cell r="F534">
            <v>254203.53</v>
          </cell>
        </row>
        <row r="535">
          <cell r="B535">
            <v>195</v>
          </cell>
          <cell r="C535" t="str">
            <v>AFINADO CUBIERTA PLANA h=0.06</v>
          </cell>
          <cell r="D535" t="str">
            <v>M2</v>
          </cell>
          <cell r="E535" t="str">
            <v>CUBIERTAS</v>
          </cell>
          <cell r="F535">
            <v>52187.31</v>
          </cell>
        </row>
        <row r="536">
          <cell r="B536">
            <v>18065</v>
          </cell>
          <cell r="C536" t="str">
            <v>Afinado de PISO Mortero1:5  E=0.05M</v>
          </cell>
          <cell r="D536" t="str">
            <v>M2</v>
          </cell>
          <cell r="E536" t="str">
            <v>MORTEROS, CONCRETOS Y ENSAYOS</v>
          </cell>
          <cell r="F536">
            <v>45483.68</v>
          </cell>
        </row>
        <row r="537">
          <cell r="B537">
            <v>299</v>
          </cell>
          <cell r="C537" t="str">
            <v>AFINADO ENDURECIDO POBRE MORTERO 1:3 h=4</v>
          </cell>
          <cell r="D537" t="str">
            <v>M2</v>
          </cell>
          <cell r="E537" t="str">
            <v>PISOS (ACABADOS Y BASES)</v>
          </cell>
          <cell r="F537">
            <v>50782.61</v>
          </cell>
        </row>
        <row r="538">
          <cell r="B538">
            <v>10566</v>
          </cell>
          <cell r="C538" t="str">
            <v>AFINADO ENDURECIDO TRAFICO LIVIANO MORTERO ALav/Peña 1:3 h=4</v>
          </cell>
          <cell r="D538" t="str">
            <v>M2</v>
          </cell>
          <cell r="E538" t="str">
            <v>PISOS (ACABADOS Y BASES)</v>
          </cell>
          <cell r="F538">
            <v>59253.14</v>
          </cell>
        </row>
        <row r="539">
          <cell r="B539">
            <v>186</v>
          </cell>
          <cell r="C539" t="str">
            <v>AFINADO Imp. PISO MORTERO 1:3 h=3</v>
          </cell>
          <cell r="D539" t="str">
            <v>M2</v>
          </cell>
          <cell r="E539" t="str">
            <v>PISOS (ACABADOS Y BASES)</v>
          </cell>
          <cell r="F539">
            <v>28177.279999999999</v>
          </cell>
        </row>
        <row r="540">
          <cell r="B540">
            <v>701</v>
          </cell>
          <cell r="C540" t="str">
            <v>AFINADO PASOS ESCALERAS MORTERO 1:4</v>
          </cell>
          <cell r="D540" t="str">
            <v>ML</v>
          </cell>
          <cell r="E540" t="str">
            <v>PISOS (ACABADOS Y BASES)</v>
          </cell>
          <cell r="F540">
            <v>19969.52</v>
          </cell>
        </row>
        <row r="541">
          <cell r="B541">
            <v>302</v>
          </cell>
          <cell r="C541" t="str">
            <v>AFINADO PISO  MORTERO 1:5 h=6</v>
          </cell>
          <cell r="D541" t="str">
            <v>M2</v>
          </cell>
          <cell r="E541" t="str">
            <v>PISOS (ACABADOS Y BASES)</v>
          </cell>
          <cell r="F541">
            <v>47797.38</v>
          </cell>
        </row>
        <row r="542">
          <cell r="B542">
            <v>303</v>
          </cell>
          <cell r="C542" t="str">
            <v>AFINADO PISO LISTON MORTERO 1:5 h=3</v>
          </cell>
          <cell r="D542" t="str">
            <v>M2</v>
          </cell>
          <cell r="E542" t="str">
            <v>PISOS (ACABADOS Y BASES)</v>
          </cell>
          <cell r="F542">
            <v>36268.31</v>
          </cell>
        </row>
        <row r="543">
          <cell r="B543">
            <v>300</v>
          </cell>
          <cell r="C543" t="str">
            <v>AFINADO PISO MORTERO 1:3 h=4</v>
          </cell>
          <cell r="D543" t="str">
            <v>M2</v>
          </cell>
          <cell r="E543" t="str">
            <v>PISOS (ACABADOS Y BASES)</v>
          </cell>
          <cell r="F543">
            <v>35681.699999999997</v>
          </cell>
        </row>
        <row r="544">
          <cell r="B544">
            <v>13879</v>
          </cell>
          <cell r="C544" t="str">
            <v>Afinado piso mortero 1:4 h=3cm+gallinero**</v>
          </cell>
          <cell r="D544" t="str">
            <v>M2</v>
          </cell>
          <cell r="E544" t="str">
            <v>07 Acabados</v>
          </cell>
          <cell r="F544">
            <v>35302.089999999997</v>
          </cell>
        </row>
        <row r="545">
          <cell r="B545">
            <v>301</v>
          </cell>
          <cell r="C545" t="str">
            <v>AFINADO PISO MORTERO 1:4 h=4</v>
          </cell>
          <cell r="D545" t="str">
            <v>M2</v>
          </cell>
          <cell r="E545" t="str">
            <v>PISOS (ACABADOS Y BASES)</v>
          </cell>
          <cell r="F545">
            <v>40318.230000000003</v>
          </cell>
        </row>
        <row r="546">
          <cell r="B546">
            <v>748</v>
          </cell>
          <cell r="C546" t="str">
            <v>AFINADO PISO MORTERO 1:5  h=3</v>
          </cell>
          <cell r="D546" t="str">
            <v>M2</v>
          </cell>
          <cell r="E546" t="str">
            <v>PISOS (ACABADOS Y BASES)</v>
          </cell>
          <cell r="F546">
            <v>31055.37</v>
          </cell>
        </row>
        <row r="547">
          <cell r="B547">
            <v>13966</v>
          </cell>
          <cell r="C547" t="str">
            <v>AFINADO PISO MORTERO 1:5  h=5cm</v>
          </cell>
          <cell r="D547" t="str">
            <v>M2</v>
          </cell>
          <cell r="E547" t="str">
            <v>PISOS (ACABADOS Y BASES)</v>
          </cell>
          <cell r="F547">
            <v>44479.74</v>
          </cell>
        </row>
        <row r="548">
          <cell r="B548">
            <v>18038</v>
          </cell>
          <cell r="C548" t="str">
            <v>AFINADO PISO MORTERO 1:5  h=5cm (FONTANAR)</v>
          </cell>
          <cell r="D548" t="str">
            <v>M2</v>
          </cell>
          <cell r="E548" t="str">
            <v>PISOS (ACABADOS Y BASES)</v>
          </cell>
          <cell r="F548">
            <v>45474.22</v>
          </cell>
        </row>
        <row r="549">
          <cell r="B549">
            <v>11568</v>
          </cell>
          <cell r="C549" t="str">
            <v>Afinado piso mortero impermeab 1:4 h=2 cm boved **</v>
          </cell>
          <cell r="D549" t="str">
            <v>M2</v>
          </cell>
          <cell r="E549" t="str">
            <v>07 Acabados</v>
          </cell>
          <cell r="F549">
            <v>42345.25</v>
          </cell>
        </row>
        <row r="550">
          <cell r="B550">
            <v>10116</v>
          </cell>
          <cell r="C550" t="str">
            <v>Afinado piso mortero impermeabili 1:3 h=4 cm **</v>
          </cell>
          <cell r="D550" t="str">
            <v>M2</v>
          </cell>
          <cell r="E550" t="str">
            <v>07 Acabados</v>
          </cell>
          <cell r="F550">
            <v>53275.65</v>
          </cell>
        </row>
        <row r="551">
          <cell r="B551">
            <v>10816</v>
          </cell>
          <cell r="C551" t="str">
            <v>Afinado piso mortero impermeabili 1:4 h=5 + gallin</v>
          </cell>
          <cell r="D551" t="str">
            <v>M2</v>
          </cell>
          <cell r="E551" t="str">
            <v>07 Acabados</v>
          </cell>
          <cell r="F551">
            <v>61406.62</v>
          </cell>
        </row>
        <row r="552">
          <cell r="B552">
            <v>10492</v>
          </cell>
          <cell r="C552" t="str">
            <v>Afinado piso mortero impermeabili 1:4 h=5 cm **</v>
          </cell>
          <cell r="D552" t="str">
            <v>M2</v>
          </cell>
          <cell r="E552" t="str">
            <v>07 Acabados</v>
          </cell>
          <cell r="F552">
            <v>59383.27</v>
          </cell>
        </row>
        <row r="553">
          <cell r="B553">
            <v>14011</v>
          </cell>
          <cell r="C553" t="str">
            <v>Afinado piso mortero impermeabili 1:4 h=5 cm **</v>
          </cell>
          <cell r="D553" t="str">
            <v>M2</v>
          </cell>
          <cell r="E553" t="str">
            <v>07 Acabados</v>
          </cell>
          <cell r="F553">
            <v>54366.05</v>
          </cell>
        </row>
        <row r="554">
          <cell r="B554">
            <v>747</v>
          </cell>
          <cell r="C554" t="str">
            <v>AFINADO PISO SOTANO MORTERO 1:3 h=4</v>
          </cell>
          <cell r="D554" t="str">
            <v>M2</v>
          </cell>
          <cell r="E554" t="str">
            <v>PISOS (ACABADOS Y BASES)</v>
          </cell>
          <cell r="F554">
            <v>40094.06</v>
          </cell>
        </row>
        <row r="555">
          <cell r="B555">
            <v>11086</v>
          </cell>
          <cell r="C555" t="str">
            <v>AfinadoPiso morterImperm 1:3 + mallaGallin h=4cm**</v>
          </cell>
          <cell r="D555" t="str">
            <v>M2</v>
          </cell>
          <cell r="E555" t="str">
            <v>07 Acabados</v>
          </cell>
          <cell r="F555">
            <v>55720.22</v>
          </cell>
        </row>
        <row r="556">
          <cell r="B556">
            <v>11201</v>
          </cell>
          <cell r="C556" t="str">
            <v>Afloramiento Baja Tension  Ø 1 1/2 Galvanizada**</v>
          </cell>
          <cell r="D556" t="str">
            <v>ML</v>
          </cell>
          <cell r="E556" t="str">
            <v>INSTALACIONES ELECTRICAS - T.V. - SONIDO COMUNI</v>
          </cell>
          <cell r="F556">
            <v>66582.27</v>
          </cell>
        </row>
        <row r="557">
          <cell r="B557">
            <v>11594</v>
          </cell>
          <cell r="C557" t="str">
            <v>Afloramiento Baja Tension  Ø 1 1/2 Tuberia EMT**</v>
          </cell>
          <cell r="D557" t="str">
            <v>ML</v>
          </cell>
          <cell r="E557" t="str">
            <v>INSTALACIONES ELECTRICAS - T.V. - SONIDO COMUNI</v>
          </cell>
          <cell r="F557">
            <v>42039.57</v>
          </cell>
        </row>
        <row r="558">
          <cell r="B558">
            <v>10823</v>
          </cell>
          <cell r="C558" t="str">
            <v>Afloramiento en baja tensión D=2" (incluy. acce)**</v>
          </cell>
          <cell r="D558" t="str">
            <v>ML</v>
          </cell>
          <cell r="E558" t="str">
            <v>INSTALACIONES ELECTRICAS - T.V. - SONIDO COMUNI</v>
          </cell>
          <cell r="F558">
            <v>108542.91</v>
          </cell>
        </row>
        <row r="559">
          <cell r="B559">
            <v>12392</v>
          </cell>
          <cell r="C559" t="str">
            <v>Afloramiento Media Tension  Ø 3" Galvanizada**</v>
          </cell>
          <cell r="D559" t="str">
            <v>ML</v>
          </cell>
          <cell r="E559" t="str">
            <v>INSTALACIONES ELECTRICAS - T.V. - SONIDO COMUNI</v>
          </cell>
          <cell r="F559">
            <v>201540.38</v>
          </cell>
        </row>
        <row r="560">
          <cell r="B560">
            <v>18323</v>
          </cell>
          <cell r="C560" t="str">
            <v>Agapanto Planta Ornamental Sobre Cubierta verde</v>
          </cell>
          <cell r="D560" t="str">
            <v>M2</v>
          </cell>
          <cell r="E560" t="str">
            <v>JARDINERIA  Y GRAMAS</v>
          </cell>
          <cell r="F560">
            <v>246506.8</v>
          </cell>
        </row>
        <row r="561">
          <cell r="B561">
            <v>18286</v>
          </cell>
          <cell r="C561" t="str">
            <v>Agapanto Planta Ornamental Taludes Exteriores</v>
          </cell>
          <cell r="D561" t="str">
            <v>M2</v>
          </cell>
          <cell r="E561" t="str">
            <v>JARDINERIA  Y GRAMAS</v>
          </cell>
          <cell r="F561">
            <v>13339.49</v>
          </cell>
        </row>
        <row r="562">
          <cell r="B562">
            <v>12550</v>
          </cell>
          <cell r="C562" t="str">
            <v>Agarradera (Instalación y suministro) -STPM**</v>
          </cell>
          <cell r="D562" t="str">
            <v>UN</v>
          </cell>
          <cell r="E562" t="str">
            <v>10 Mobiliario</v>
          </cell>
          <cell r="F562">
            <v>150387.4</v>
          </cell>
        </row>
        <row r="563">
          <cell r="B563">
            <v>12552</v>
          </cell>
          <cell r="C563" t="str">
            <v>Agarradera (Instalación) -STPM**</v>
          </cell>
          <cell r="D563" t="str">
            <v>UN</v>
          </cell>
          <cell r="E563" t="str">
            <v>10 Mobiliario</v>
          </cell>
          <cell r="F563">
            <v>41082.629999999997</v>
          </cell>
        </row>
        <row r="564">
          <cell r="B564">
            <v>14704</v>
          </cell>
          <cell r="C564" t="str">
            <v>AGARRADERA BALANCIN EN TUBO 3/4   (SUM + INST)</v>
          </cell>
          <cell r="D564" t="str">
            <v>UN</v>
          </cell>
          <cell r="E564" t="str">
            <v>MOBILIARIO</v>
          </cell>
          <cell r="F564">
            <v>146879.60999999999</v>
          </cell>
        </row>
        <row r="565">
          <cell r="B565">
            <v>14863</v>
          </cell>
          <cell r="C565" t="str">
            <v>AGARRADERA BALANCIN EN TUBO 3/4(DESM+SUM+INST)</v>
          </cell>
          <cell r="D565" t="str">
            <v>UN</v>
          </cell>
          <cell r="E565" t="str">
            <v>MOBILIARIO</v>
          </cell>
          <cell r="F565">
            <v>163163.35</v>
          </cell>
        </row>
        <row r="566">
          <cell r="B566">
            <v>14628</v>
          </cell>
          <cell r="C566" t="str">
            <v>AGARRADERAS (SUM + INST)</v>
          </cell>
          <cell r="D566" t="str">
            <v>UN</v>
          </cell>
          <cell r="E566" t="str">
            <v>MOBILIARIO</v>
          </cell>
          <cell r="F566">
            <v>133041.63</v>
          </cell>
        </row>
        <row r="567">
          <cell r="B567">
            <v>14795</v>
          </cell>
          <cell r="C567" t="str">
            <v>AGARRADERAS(DESM+SUM+INST)</v>
          </cell>
          <cell r="D567" t="str">
            <v>UN</v>
          </cell>
          <cell r="E567" t="str">
            <v>MOBILIARIO</v>
          </cell>
          <cell r="F567">
            <v>140055.51999999999</v>
          </cell>
        </row>
        <row r="568">
          <cell r="B568">
            <v>15785</v>
          </cell>
          <cell r="C568" t="str">
            <v>AIRE ACONDI. DE 56.600 BTU TIPO SPLIT (Pisotecho)</v>
          </cell>
          <cell r="D568" t="str">
            <v>UN</v>
          </cell>
          <cell r="E568" t="str">
            <v>CUBIERTAS</v>
          </cell>
          <cell r="F568">
            <v>0</v>
          </cell>
        </row>
        <row r="569">
          <cell r="B569">
            <v>10734</v>
          </cell>
          <cell r="C569" t="str">
            <v>Aireacion de cancha con perfora meca cada 7 cm **</v>
          </cell>
          <cell r="D569" t="str">
            <v>M2</v>
          </cell>
          <cell r="E569" t="str">
            <v>08 Hidráulico</v>
          </cell>
          <cell r="F569">
            <v>1314.55</v>
          </cell>
        </row>
        <row r="570">
          <cell r="B570">
            <v>20640</v>
          </cell>
          <cell r="C570" t="str">
            <v>AIREADOR DE 2HP TRIFASICO 220V / 440V, CON HELICE ALTA EFICIENCIA, CANASTA TODO EN POLIMERO</v>
          </cell>
          <cell r="D570" t="str">
            <v>UN</v>
          </cell>
          <cell r="E570" t="str">
            <v>SISTEMAS VENTILACION</v>
          </cell>
          <cell r="F570">
            <v>3449350.09</v>
          </cell>
        </row>
        <row r="571">
          <cell r="B571">
            <v>879</v>
          </cell>
          <cell r="C571" t="str">
            <v>AISLADOR .61x1.22 25mm FORMAPLAC</v>
          </cell>
          <cell r="D571" t="str">
            <v>M2</v>
          </cell>
          <cell r="E571" t="str">
            <v>CIELOS RASOS</v>
          </cell>
          <cell r="F571">
            <v>63190.45</v>
          </cell>
        </row>
        <row r="572">
          <cell r="B572">
            <v>2024</v>
          </cell>
          <cell r="C572" t="str">
            <v>AISLADOR DE PIN ANSI 55-1     JGO</v>
          </cell>
          <cell r="D572" t="str">
            <v>UN</v>
          </cell>
          <cell r="E572" t="str">
            <v>CABLEADO ESTRUCTURADO</v>
          </cell>
          <cell r="F572">
            <v>48918.71</v>
          </cell>
        </row>
        <row r="573">
          <cell r="B573">
            <v>20644</v>
          </cell>
          <cell r="C573" t="str">
            <v>AISLADOR DE PIN ANSI 55-1 JGO</v>
          </cell>
          <cell r="D573" t="str">
            <v>UN</v>
          </cell>
          <cell r="E573" t="str">
            <v>ELECTRICOS IDRD</v>
          </cell>
          <cell r="F573">
            <v>79917.710000000006</v>
          </cell>
        </row>
        <row r="574">
          <cell r="B574">
            <v>16189</v>
          </cell>
          <cell r="C574" t="str">
            <v>Aislador snap para Alambrón CDRC Cometas</v>
          </cell>
          <cell r="D574" t="str">
            <v>ML</v>
          </cell>
          <cell r="E574" t="str">
            <v>INSTALACIONES ELECTRICAS - T.V. - SONIDO COMUNI</v>
          </cell>
          <cell r="F574">
            <v>14857.55</v>
          </cell>
        </row>
        <row r="575">
          <cell r="B575">
            <v>17194</v>
          </cell>
          <cell r="C575" t="str">
            <v>AISLAMIENTO ACÚSTICO INTERIOR PARA CONDUCTOS 1"</v>
          </cell>
          <cell r="D575" t="str">
            <v>M2</v>
          </cell>
          <cell r="E575" t="str">
            <v>SISTEMAS VENTILACION</v>
          </cell>
          <cell r="F575">
            <v>34597.75</v>
          </cell>
        </row>
        <row r="576">
          <cell r="B576">
            <v>18409</v>
          </cell>
          <cell r="C576" t="str">
            <v>AISLAMIENTO EXTERNO TIPO DUCT WRAP 1.5"</v>
          </cell>
          <cell r="D576" t="str">
            <v>M2</v>
          </cell>
          <cell r="E576" t="str">
            <v>SISTEMAS VENTILACION</v>
          </cell>
          <cell r="F576">
            <v>110883.54</v>
          </cell>
        </row>
        <row r="577">
          <cell r="B577">
            <v>18076</v>
          </cell>
          <cell r="C577" t="str">
            <v>AISLAMIENTO INTERNO TIPO AEROCOR</v>
          </cell>
          <cell r="D577" t="str">
            <v>M2</v>
          </cell>
          <cell r="E577" t="str">
            <v>SISTEMAS VENTILACION</v>
          </cell>
          <cell r="F577">
            <v>87623.75</v>
          </cell>
        </row>
        <row r="578">
          <cell r="B578">
            <v>10051</v>
          </cell>
          <cell r="C578" t="str">
            <v>Aislamiento termico con fibra de vidrio</v>
          </cell>
          <cell r="D578" t="str">
            <v>M2</v>
          </cell>
          <cell r="E578" t="str">
            <v>INSTALACIONES HIDRAULICA / SANITARIA / LATONERIA</v>
          </cell>
          <cell r="F578">
            <v>10891.63</v>
          </cell>
        </row>
        <row r="579">
          <cell r="B579">
            <v>12788</v>
          </cell>
          <cell r="C579" t="str">
            <v>Aislante acústico tipo Black Theater  CRDC COMETAS</v>
          </cell>
          <cell r="D579" t="str">
            <v>M2</v>
          </cell>
          <cell r="E579" t="str">
            <v>INSTALACIONES ELECTRICAS - T.V. - SONIDO COMUNI</v>
          </cell>
          <cell r="F579">
            <v>47934.01</v>
          </cell>
        </row>
        <row r="580">
          <cell r="B580">
            <v>13667</v>
          </cell>
          <cell r="C580" t="str">
            <v>Aislante Celulósico Proyectado  CRDC COMETAS</v>
          </cell>
          <cell r="D580" t="str">
            <v>M2</v>
          </cell>
          <cell r="E580" t="str">
            <v>IMPERMEABILIZACION</v>
          </cell>
          <cell r="F580">
            <v>14805.96</v>
          </cell>
        </row>
        <row r="581">
          <cell r="B581">
            <v>16472</v>
          </cell>
          <cell r="C581" t="str">
            <v>Aislante Neopreno Alta densidad 1"a=12cm Mueble.</v>
          </cell>
          <cell r="D581" t="str">
            <v>ML</v>
          </cell>
          <cell r="E581" t="str">
            <v>IMPERMEABILIZACION</v>
          </cell>
          <cell r="F581">
            <v>13689.11</v>
          </cell>
        </row>
        <row r="582">
          <cell r="B582">
            <v>13166</v>
          </cell>
          <cell r="C582" t="str">
            <v>Ajuste aparato eléctrico (toma, roseta, etc.) **</v>
          </cell>
          <cell r="D582" t="str">
            <v>UN</v>
          </cell>
          <cell r="E582" t="str">
            <v>VARIOS</v>
          </cell>
          <cell r="F582">
            <v>5486.14</v>
          </cell>
        </row>
        <row r="583">
          <cell r="B583">
            <v>11110</v>
          </cell>
          <cell r="C583" t="str">
            <v>Ajuste en mortero para adoquin 1:3 h=0.10 **</v>
          </cell>
          <cell r="D583" t="str">
            <v>ML</v>
          </cell>
          <cell r="E583" t="str">
            <v>05 Pisos</v>
          </cell>
          <cell r="F583">
            <v>43213.86</v>
          </cell>
        </row>
        <row r="584">
          <cell r="B584">
            <v>16206</v>
          </cell>
          <cell r="C584" t="str">
            <v>Ajuste y mantenimientoTablero Didtribuc (Ligas )</v>
          </cell>
          <cell r="D584" t="str">
            <v>UN</v>
          </cell>
          <cell r="E584" t="str">
            <v>INSTALACIONES ELECTRICAS - T.V. - SONIDO COMUNI</v>
          </cell>
          <cell r="F584">
            <v>780416.06</v>
          </cell>
        </row>
        <row r="585">
          <cell r="B585">
            <v>13009</v>
          </cell>
          <cell r="C585" t="str">
            <v>Alambre   N° 12 AWG THW 90° C 600 V</v>
          </cell>
          <cell r="D585" t="str">
            <v>ML</v>
          </cell>
          <cell r="E585" t="str">
            <v>INSTALACIONES ELECTRICAS - T.V. - SONIDO COMUNI</v>
          </cell>
          <cell r="F585">
            <v>10173.17</v>
          </cell>
        </row>
        <row r="586">
          <cell r="B586">
            <v>12192</v>
          </cell>
          <cell r="C586" t="str">
            <v>Alambre  2 N° 12 AWG THW 90° C 600 V</v>
          </cell>
          <cell r="D586" t="str">
            <v>ML</v>
          </cell>
          <cell r="E586" t="str">
            <v>INSTALACIONES ELECTRICAS - T.V. - SONIDO COMUNI</v>
          </cell>
          <cell r="F586">
            <v>13533.18</v>
          </cell>
        </row>
        <row r="587">
          <cell r="B587">
            <v>12217</v>
          </cell>
          <cell r="C587" t="str">
            <v>Alambre Cu 2 Nº12 AWG THHN (sum e inst) **</v>
          </cell>
          <cell r="D587" t="str">
            <v>ML</v>
          </cell>
          <cell r="E587" t="str">
            <v>09 Eléctricas</v>
          </cell>
          <cell r="F587">
            <v>14716.56</v>
          </cell>
        </row>
        <row r="588">
          <cell r="B588">
            <v>12193</v>
          </cell>
          <cell r="C588" t="str">
            <v>Alambre de cobre desnudo N° 12</v>
          </cell>
          <cell r="D588" t="str">
            <v>ML</v>
          </cell>
          <cell r="E588" t="str">
            <v>INSTALACIONES ELECTRICAS - T.V. - SONIDO COMUNI</v>
          </cell>
          <cell r="F588">
            <v>9035.91</v>
          </cell>
        </row>
        <row r="589">
          <cell r="B589">
            <v>13318</v>
          </cell>
          <cell r="C589" t="str">
            <v>ALAMBRE DE PUAS 1 HILOS (Sum+Inst)</v>
          </cell>
          <cell r="D589" t="str">
            <v>ML</v>
          </cell>
          <cell r="E589" t="str">
            <v>VARIOS</v>
          </cell>
          <cell r="F589">
            <v>8496.7900000000009</v>
          </cell>
        </row>
        <row r="590">
          <cell r="B590">
            <v>15839</v>
          </cell>
          <cell r="C590" t="str">
            <v>ALAMBRE DE PUAS 1 HILOS (Sum+Inst)</v>
          </cell>
          <cell r="D590" t="str">
            <v>ML</v>
          </cell>
          <cell r="E590" t="str">
            <v>VARIOS</v>
          </cell>
          <cell r="F590">
            <v>8496.7900000000009</v>
          </cell>
        </row>
        <row r="591">
          <cell r="B591">
            <v>13599</v>
          </cell>
          <cell r="C591" t="str">
            <v>Alambre N° 12 AWG THW 90° C 600 V</v>
          </cell>
          <cell r="D591" t="str">
            <v>ML</v>
          </cell>
          <cell r="E591" t="str">
            <v>INSTALACIONES ELECTRICAS - T.V. - SONIDO COMUNI</v>
          </cell>
          <cell r="F591">
            <v>5444.22</v>
          </cell>
        </row>
        <row r="592">
          <cell r="B592">
            <v>12337</v>
          </cell>
          <cell r="C592" t="str">
            <v>Alambre Nº10 AWG THHN**</v>
          </cell>
          <cell r="D592" t="str">
            <v>ML</v>
          </cell>
          <cell r="E592" t="str">
            <v>09 Eléctricas</v>
          </cell>
          <cell r="F592">
            <v>5202.7700000000004</v>
          </cell>
        </row>
        <row r="593">
          <cell r="B593">
            <v>17512</v>
          </cell>
          <cell r="C593" t="str">
            <v>ALAMBRON ALUMINIO 8MM</v>
          </cell>
          <cell r="D593" t="str">
            <v>ML</v>
          </cell>
          <cell r="E593" t="str">
            <v>INSTALACIONES ELECTRICAS - T.V. - SONIDO COMUNI</v>
          </cell>
          <cell r="F593">
            <v>6121.07</v>
          </cell>
        </row>
        <row r="594">
          <cell r="B594">
            <v>17579</v>
          </cell>
          <cell r="C594" t="str">
            <v>Alarma de haces opticos - Juego de Postes señal in</v>
          </cell>
          <cell r="D594" t="str">
            <v>UN</v>
          </cell>
          <cell r="E594" t="str">
            <v>PISCINAS</v>
          </cell>
          <cell r="F594">
            <v>9478284.0299999993</v>
          </cell>
        </row>
        <row r="595">
          <cell r="B595">
            <v>10110</v>
          </cell>
          <cell r="C595" t="str">
            <v>Alero conc 3000psi prefab+refuerz a=1.05 CompleAcu</v>
          </cell>
          <cell r="D595" t="str">
            <v>ML</v>
          </cell>
          <cell r="E595" t="str">
            <v>06 Mampostería y pañetes</v>
          </cell>
          <cell r="F595">
            <v>221956.56</v>
          </cell>
        </row>
        <row r="596">
          <cell r="B596">
            <v>196</v>
          </cell>
          <cell r="C596" t="str">
            <v>ALEROS DE CUBIERTA</v>
          </cell>
          <cell r="D596" t="str">
            <v>M2</v>
          </cell>
          <cell r="E596" t="str">
            <v>CUBIERTAS</v>
          </cell>
          <cell r="F596">
            <v>65649.89</v>
          </cell>
        </row>
        <row r="597">
          <cell r="B597">
            <v>10524</v>
          </cell>
          <cell r="C597" t="str">
            <v>Alfajia conc 3000psi prefab con refuerz a=0.60 **</v>
          </cell>
          <cell r="D597" t="str">
            <v>ML</v>
          </cell>
          <cell r="E597" t="str">
            <v>07 Acabados</v>
          </cell>
          <cell r="F597">
            <v>139373.01</v>
          </cell>
        </row>
        <row r="598">
          <cell r="B598">
            <v>10109</v>
          </cell>
          <cell r="C598" t="str">
            <v>Alfajia conc 3000psi prefab con refuerz a=1.35 **</v>
          </cell>
          <cell r="D598" t="str">
            <v>ML</v>
          </cell>
          <cell r="E598" t="str">
            <v>06 Mampostería y pañetes</v>
          </cell>
          <cell r="F598">
            <v>299034.03000000003</v>
          </cell>
        </row>
        <row r="599">
          <cell r="B599">
            <v>121</v>
          </cell>
          <cell r="C599" t="str">
            <v>ALFAJIA CONCRETO (0.15)</v>
          </cell>
          <cell r="D599" t="str">
            <v>ML</v>
          </cell>
          <cell r="E599" t="str">
            <v>MAMPOSTERIA</v>
          </cell>
          <cell r="F599">
            <v>79699.05</v>
          </cell>
        </row>
        <row r="600">
          <cell r="B600">
            <v>10614</v>
          </cell>
          <cell r="C600" t="str">
            <v>Alfajia concreto (0.20) inc. gotero **</v>
          </cell>
          <cell r="D600" t="str">
            <v>ML</v>
          </cell>
          <cell r="E600" t="str">
            <v>MAMPOSTERIA</v>
          </cell>
          <cell r="F600">
            <v>44438.87</v>
          </cell>
        </row>
        <row r="601">
          <cell r="B601">
            <v>122</v>
          </cell>
          <cell r="C601" t="str">
            <v>ALFAJIA CONCRETO (0.25)</v>
          </cell>
          <cell r="D601" t="str">
            <v>ML</v>
          </cell>
          <cell r="E601" t="str">
            <v>MAMPOSTERIA</v>
          </cell>
          <cell r="F601">
            <v>74465.19</v>
          </cell>
        </row>
        <row r="602">
          <cell r="B602">
            <v>19294</v>
          </cell>
          <cell r="C602" t="str">
            <v>ALFAJIA CONCRETO (0.25) CEFE COMETAS</v>
          </cell>
          <cell r="D602" t="str">
            <v>ML</v>
          </cell>
          <cell r="E602" t="str">
            <v>MAMPOSTERIA</v>
          </cell>
          <cell r="F602">
            <v>76332.259999999995</v>
          </cell>
        </row>
        <row r="603">
          <cell r="B603">
            <v>13311</v>
          </cell>
          <cell r="C603" t="str">
            <v>Alfajia en concreto (5cm)+ refuerzo</v>
          </cell>
          <cell r="D603" t="str">
            <v>ML</v>
          </cell>
          <cell r="E603" t="str">
            <v>VARIOS</v>
          </cell>
          <cell r="F603">
            <v>33124.35</v>
          </cell>
        </row>
        <row r="604">
          <cell r="B604">
            <v>123</v>
          </cell>
          <cell r="C604" t="str">
            <v>ALFAJIA LAD.PRENSADO STA/FE</v>
          </cell>
          <cell r="D604" t="str">
            <v>ML</v>
          </cell>
          <cell r="E604" t="str">
            <v>MAMPOSTERIA</v>
          </cell>
          <cell r="F604">
            <v>74292.67</v>
          </cell>
        </row>
        <row r="605">
          <cell r="B605">
            <v>120</v>
          </cell>
          <cell r="C605" t="str">
            <v>ALFAJIA LADRILLO TOLETE FINO STA/FE</v>
          </cell>
          <cell r="D605" t="str">
            <v>ML</v>
          </cell>
          <cell r="E605" t="str">
            <v>MAMPOSTERIA</v>
          </cell>
          <cell r="F605">
            <v>21680</v>
          </cell>
        </row>
        <row r="606">
          <cell r="B606">
            <v>13345</v>
          </cell>
          <cell r="C606" t="str">
            <v>Alfajia para ventana en aluminio</v>
          </cell>
          <cell r="D606" t="str">
            <v>ML</v>
          </cell>
          <cell r="E606" t="str">
            <v>VARIOS</v>
          </cell>
          <cell r="F606">
            <v>30451.48</v>
          </cell>
        </row>
        <row r="607">
          <cell r="B607">
            <v>14392</v>
          </cell>
          <cell r="C607" t="str">
            <v>Alfajia para ventana en aluminio (sum.+inst.)</v>
          </cell>
          <cell r="D607" t="str">
            <v>ML</v>
          </cell>
          <cell r="E607" t="str">
            <v>VARIOS</v>
          </cell>
          <cell r="F607">
            <v>0</v>
          </cell>
        </row>
        <row r="608">
          <cell r="B608">
            <v>11556</v>
          </cell>
          <cell r="C608" t="str">
            <v>Aligeramiento de placas con bloque #5 **</v>
          </cell>
          <cell r="D608" t="str">
            <v>M2</v>
          </cell>
          <cell r="E608" t="str">
            <v>CIMENTACION Y ESTRUCTURA</v>
          </cell>
          <cell r="F608">
            <v>97368.76</v>
          </cell>
        </row>
        <row r="609">
          <cell r="B609">
            <v>19281</v>
          </cell>
          <cell r="C609" t="str">
            <v>Aligeramiento de placas con icopor  CEFE COMETAS</v>
          </cell>
          <cell r="D609" t="str">
            <v>M3</v>
          </cell>
          <cell r="E609" t="str">
            <v>CIMENTACION Y ESTRUCTURA</v>
          </cell>
          <cell r="F609">
            <v>218423.72</v>
          </cell>
        </row>
        <row r="610">
          <cell r="B610">
            <v>11049</v>
          </cell>
          <cell r="C610" t="str">
            <v>Aligeramiento de placas con icopor **</v>
          </cell>
          <cell r="D610" t="str">
            <v>M3</v>
          </cell>
          <cell r="E610" t="str">
            <v>CIMENTACION Y ESTRUCTURA</v>
          </cell>
          <cell r="F610">
            <v>215581.44</v>
          </cell>
        </row>
        <row r="611">
          <cell r="B611">
            <v>15481</v>
          </cell>
          <cell r="C611" t="str">
            <v>Aligeramiento de skate con bloque #5 **</v>
          </cell>
          <cell r="D611" t="str">
            <v>M3</v>
          </cell>
          <cell r="E611" t="str">
            <v>CIMENTACION Y ESTRUCTURA</v>
          </cell>
          <cell r="F611">
            <v>599783.55000000005</v>
          </cell>
        </row>
        <row r="612">
          <cell r="B612">
            <v>17396</v>
          </cell>
          <cell r="C612" t="str">
            <v>ALIMENTACIONES EN DUCTO EMT DE 3/4"</v>
          </cell>
          <cell r="D612" t="str">
            <v>ML</v>
          </cell>
          <cell r="E612" t="str">
            <v>INSTALACIONES ELECTRICAS - T.V. - SONIDO COMUNI</v>
          </cell>
          <cell r="F612">
            <v>28309.62</v>
          </cell>
        </row>
        <row r="613">
          <cell r="B613">
            <v>16821</v>
          </cell>
          <cell r="C613" t="str">
            <v>Alimentador  de Circuito(CR-Tunal)3N°10CuAWGPEHFLS</v>
          </cell>
          <cell r="D613" t="str">
            <v>UN</v>
          </cell>
          <cell r="E613" t="str">
            <v>INSTALACIONES ELECTRICAS - T.V. - SONIDO COMUNI</v>
          </cell>
          <cell r="F613">
            <v>12477.29</v>
          </cell>
        </row>
        <row r="614">
          <cell r="B614">
            <v>16820</v>
          </cell>
          <cell r="C614" t="str">
            <v>Alimentador  de Circuito(CR-Tunal)3N°12CuAWGPEHFFR</v>
          </cell>
          <cell r="D614" t="str">
            <v>UN</v>
          </cell>
          <cell r="E614" t="str">
            <v>INSTALACIONES ELECTRICAS - T.V. - SONIDO COMUNI</v>
          </cell>
          <cell r="F614">
            <v>12477.29</v>
          </cell>
        </row>
        <row r="615">
          <cell r="B615">
            <v>16936</v>
          </cell>
          <cell r="C615" t="str">
            <v>Alimentador 12N250 4N250 1N2/0 Cu (BANDEJA)</v>
          </cell>
          <cell r="D615" t="str">
            <v>UN</v>
          </cell>
          <cell r="E615" t="str">
            <v>INSTALACIONES ELECTRICAS - T.V. - SONIDO COMUNI</v>
          </cell>
          <cell r="F615">
            <v>197306.49</v>
          </cell>
        </row>
        <row r="616">
          <cell r="B616">
            <v>16881</v>
          </cell>
          <cell r="C616" t="str">
            <v>Alimentador 18N4/0 6N2/0 1N4/0 Cu (PVC DB 4")</v>
          </cell>
          <cell r="D616" t="str">
            <v>UN</v>
          </cell>
          <cell r="E616" t="str">
            <v>INSTALACIONES ELECTRICAS - T.V. - SONIDO COMUNI</v>
          </cell>
          <cell r="F616">
            <v>2077165.79</v>
          </cell>
        </row>
        <row r="617">
          <cell r="B617">
            <v>17945</v>
          </cell>
          <cell r="C617" t="str">
            <v>Alimentador 3N°6(F)+1N°8(T) Cu</v>
          </cell>
          <cell r="D617" t="str">
            <v>UN</v>
          </cell>
          <cell r="E617" t="str">
            <v>INSTALACIONES ELECTRICAS - T.V. - SONIDO COMUNI</v>
          </cell>
          <cell r="F617">
            <v>22456</v>
          </cell>
        </row>
        <row r="618">
          <cell r="B618">
            <v>16891</v>
          </cell>
          <cell r="C618" t="str">
            <v>Alimentador 3N1/0 1N2 1N6 Cu</v>
          </cell>
          <cell r="D618" t="str">
            <v>UN</v>
          </cell>
          <cell r="E618" t="str">
            <v>INSTALACIONES ELECTRICAS - T.V. - SONIDO COMUNI</v>
          </cell>
          <cell r="F618">
            <v>80847.69</v>
          </cell>
        </row>
        <row r="619">
          <cell r="B619">
            <v>16945</v>
          </cell>
          <cell r="C619" t="str">
            <v>Alimentador 3N10 1N10 1N10 Cu (EMT 1")</v>
          </cell>
          <cell r="D619" t="str">
            <v>UN</v>
          </cell>
          <cell r="E619" t="str">
            <v>INSTALACIONES ELECTRICAS - T.V. - SONIDO COMUNI</v>
          </cell>
          <cell r="F619">
            <v>45593.58</v>
          </cell>
        </row>
        <row r="620">
          <cell r="B620">
            <v>16933</v>
          </cell>
          <cell r="C620" t="str">
            <v>Alimentador 3N10 Cu (EMT 3/4")</v>
          </cell>
          <cell r="D620" t="str">
            <v>UN</v>
          </cell>
          <cell r="E620" t="str">
            <v>INSTALACIONES ELECTRICAS - T.V. - SONIDO COMUNI</v>
          </cell>
          <cell r="F620">
            <v>58451.8</v>
          </cell>
        </row>
        <row r="621">
          <cell r="B621">
            <v>16944</v>
          </cell>
          <cell r="C621" t="str">
            <v>Alimentador 3N2 1N4 1N8 Cu</v>
          </cell>
          <cell r="D621" t="str">
            <v>UN</v>
          </cell>
          <cell r="E621" t="str">
            <v>INSTALACIONES ELECTRICAS - T.V. - SONIDO COMUNI</v>
          </cell>
          <cell r="F621">
            <v>59773.43</v>
          </cell>
        </row>
        <row r="622">
          <cell r="B622">
            <v>16942</v>
          </cell>
          <cell r="C622" t="str">
            <v>Alimentador 3N2 1N4 1N8 Cu (EMT 2")</v>
          </cell>
          <cell r="D622" t="str">
            <v>UN</v>
          </cell>
          <cell r="E622" t="str">
            <v>INSTALACIONES ELECTRICAS - T.V. - SONIDO COMUNI</v>
          </cell>
          <cell r="F622">
            <v>117002.74</v>
          </cell>
        </row>
        <row r="623">
          <cell r="B623">
            <v>16926</v>
          </cell>
          <cell r="C623" t="str">
            <v>Alimentador 3N2/0 1N4 Cu (TMG 3")</v>
          </cell>
          <cell r="D623" t="str">
            <v>UN</v>
          </cell>
          <cell r="E623" t="str">
            <v>INSTALACIONES ELECTRICAS - T.V. - SONIDO COMUNI</v>
          </cell>
          <cell r="F623">
            <v>235123.65</v>
          </cell>
        </row>
        <row r="624">
          <cell r="B624">
            <v>16941</v>
          </cell>
          <cell r="C624" t="str">
            <v>Alimentador 3N4 1N4 1N4 Cu</v>
          </cell>
          <cell r="D624" t="str">
            <v>UN</v>
          </cell>
          <cell r="E624" t="str">
            <v>INSTALACIONES ELECTRICAS - T.V. - SONIDO COMUNI</v>
          </cell>
          <cell r="F624">
            <v>54533.69</v>
          </cell>
        </row>
        <row r="625">
          <cell r="B625">
            <v>16897</v>
          </cell>
          <cell r="C625" t="str">
            <v>Alimentador 3N4 1N6 1N8 Cu</v>
          </cell>
          <cell r="D625" t="str">
            <v>UN</v>
          </cell>
          <cell r="E625" t="str">
            <v>INSTALACIONES ELECTRICAS - T.V. - SONIDO COMUNI</v>
          </cell>
          <cell r="F625">
            <v>43564.61</v>
          </cell>
        </row>
        <row r="626">
          <cell r="B626">
            <v>16920</v>
          </cell>
          <cell r="C626" t="str">
            <v>Alimentador 3N4/0 1N2/0 1N2 Cu</v>
          </cell>
          <cell r="D626" t="str">
            <v>UN</v>
          </cell>
          <cell r="E626" t="str">
            <v>INSTALACIONES ELECTRICAS - T.V. - SONIDO COMUNI</v>
          </cell>
          <cell r="F626">
            <v>150128.32999999999</v>
          </cell>
        </row>
        <row r="627">
          <cell r="B627">
            <v>16949</v>
          </cell>
          <cell r="C627" t="str">
            <v>Alimentador 3N6 1N6 1N6 Cu</v>
          </cell>
          <cell r="D627" t="str">
            <v>UN</v>
          </cell>
          <cell r="E627" t="str">
            <v>INSTALACIONES ELECTRICAS - T.V. - SONIDO COMUNI</v>
          </cell>
          <cell r="F627">
            <v>20414.689999999999</v>
          </cell>
        </row>
        <row r="628">
          <cell r="B628">
            <v>16922</v>
          </cell>
          <cell r="C628" t="str">
            <v>Alimentador 3N6 1N6 1N6 Cu (EMT 1 1/2")</v>
          </cell>
          <cell r="D628" t="str">
            <v>UN</v>
          </cell>
          <cell r="E628" t="str">
            <v>INSTALACIONES ELECTRICAS - T.V. - SONIDO COMUNI</v>
          </cell>
          <cell r="F628">
            <v>68799.55</v>
          </cell>
        </row>
        <row r="629">
          <cell r="B629">
            <v>16939</v>
          </cell>
          <cell r="C629" t="str">
            <v>Alimentador 3N6 1N8 1N8 Cu</v>
          </cell>
          <cell r="D629" t="str">
            <v>UN</v>
          </cell>
          <cell r="E629" t="str">
            <v>INSTALACIONES ELECTRICAS - T.V. - SONIDO COMUNI</v>
          </cell>
          <cell r="F629">
            <v>25771.73</v>
          </cell>
        </row>
        <row r="630">
          <cell r="B630">
            <v>16940</v>
          </cell>
          <cell r="C630" t="str">
            <v>Alimentador 3N6 1N8 1N8 Cu (EMT 1 1/2")</v>
          </cell>
          <cell r="D630" t="str">
            <v>UN</v>
          </cell>
          <cell r="E630" t="str">
            <v>INSTALACIONES ELECTRICAS - T.V. - SONIDO COMUNI</v>
          </cell>
          <cell r="F630">
            <v>76708.429999999993</v>
          </cell>
        </row>
        <row r="631">
          <cell r="B631">
            <v>16938</v>
          </cell>
          <cell r="C631" t="str">
            <v>Alimentador 3N8 1N8 1N8 Cu</v>
          </cell>
          <cell r="D631" t="str">
            <v>UN</v>
          </cell>
          <cell r="E631" t="str">
            <v>INSTALACIONES ELECTRICAS - T.V. - SONIDO COMUNI</v>
          </cell>
          <cell r="F631">
            <v>33807.29</v>
          </cell>
        </row>
        <row r="632">
          <cell r="B632">
            <v>16894</v>
          </cell>
          <cell r="C632" t="str">
            <v>Alimentador 6N2/0 2N1/0 1N2 Cu</v>
          </cell>
          <cell r="D632" t="str">
            <v>UN</v>
          </cell>
          <cell r="E632" t="str">
            <v>INSTALACIONES ELECTRICAS - T.V. - SONIDO COMUNI</v>
          </cell>
          <cell r="F632">
            <v>199529.18</v>
          </cell>
        </row>
        <row r="633">
          <cell r="B633">
            <v>16928</v>
          </cell>
          <cell r="C633" t="str">
            <v>Alimentador 6N2/0 2N1/0 1N2 Cu (EMT 3")</v>
          </cell>
          <cell r="D633" t="str">
            <v>UN</v>
          </cell>
          <cell r="E633" t="str">
            <v>INSTALACIONES ELECTRICAS - T.V. - SONIDO COMUNI</v>
          </cell>
          <cell r="F633">
            <v>270352.59999999998</v>
          </cell>
        </row>
        <row r="634">
          <cell r="B634">
            <v>16931</v>
          </cell>
          <cell r="C634" t="str">
            <v>Alimentador 6N4/0 2N2/0 1N2 Cu (EMT 4")</v>
          </cell>
          <cell r="D634" t="str">
            <v>UN</v>
          </cell>
          <cell r="E634" t="str">
            <v>INSTALACIONES ELECTRICAS - T.V. - SONIDO COMUNI</v>
          </cell>
          <cell r="F634">
            <v>322809.90000000002</v>
          </cell>
        </row>
        <row r="635">
          <cell r="B635">
            <v>18965</v>
          </cell>
          <cell r="C635" t="str">
            <v>ALIMENTADOR DE BYPASS PROVENIENTE DE TABLERO TGDC CDRC COMETAS</v>
          </cell>
          <cell r="D635" t="str">
            <v>ML</v>
          </cell>
          <cell r="E635" t="str">
            <v>VARIOS</v>
          </cell>
          <cell r="F635">
            <v>111435.23</v>
          </cell>
        </row>
        <row r="636">
          <cell r="B636">
            <v>17061</v>
          </cell>
          <cell r="C636" t="str">
            <v>Alimentador de circuito 3N10 Cu (SUMI+INST)</v>
          </cell>
          <cell r="D636" t="str">
            <v>UN</v>
          </cell>
          <cell r="E636" t="str">
            <v>INSTALACIONES ELECTRICAS - T.V. - SONIDO COMUNI</v>
          </cell>
          <cell r="F636">
            <v>10240.790000000001</v>
          </cell>
        </row>
        <row r="637">
          <cell r="B637">
            <v>17058</v>
          </cell>
          <cell r="C637" t="str">
            <v>Alimentador de circuito 3N12 Cu (SUMI+INST)</v>
          </cell>
          <cell r="D637" t="str">
            <v>UN</v>
          </cell>
          <cell r="E637" t="str">
            <v>INSTALACIONES ELECTRICAS - T.V. - SONIDO COMUNI</v>
          </cell>
          <cell r="F637">
            <v>12477.29</v>
          </cell>
        </row>
        <row r="638">
          <cell r="B638">
            <v>18955</v>
          </cell>
          <cell r="C638" t="str">
            <v>Alimentador de tablero  TTC1 proveniente de tabler</v>
          </cell>
          <cell r="D638" t="str">
            <v>ML</v>
          </cell>
          <cell r="E638" t="str">
            <v>VARIOS</v>
          </cell>
          <cell r="F638">
            <v>304638.08000000002</v>
          </cell>
        </row>
        <row r="639">
          <cell r="B639">
            <v>18172</v>
          </cell>
          <cell r="C639" t="str">
            <v>Alimentador de tablero ascensor TASCD proveniente de tablero TGDD cable HFFRLS (3x10+1x10+1x10), inc</v>
          </cell>
          <cell r="D639" t="str">
            <v>ML</v>
          </cell>
          <cell r="E639" t="str">
            <v>INSTALACIONES ELECTRICAS - T.V. - SONIDO COMUNI</v>
          </cell>
          <cell r="F639">
            <v>34320.879999999997</v>
          </cell>
        </row>
        <row r="640">
          <cell r="B640">
            <v>19173</v>
          </cell>
          <cell r="C640" t="str">
            <v>Alimentador de tablero bypass proveniente tablero TCD cable CU HFFRLS (f#10+n#10+t#10)+TUB 3/4" EMT</v>
          </cell>
          <cell r="D640" t="str">
            <v>ML</v>
          </cell>
          <cell r="E640" t="str">
            <v>INSTALACIONES ELECTRICAS - T.V. - SONIDO COMUNI</v>
          </cell>
          <cell r="F640">
            <v>32130.799999999999</v>
          </cell>
        </row>
        <row r="641">
          <cell r="B641">
            <v>18996</v>
          </cell>
          <cell r="C641" t="str">
            <v>ALIMENTADOR DE TABLERO DE BYPASS PPROVENIENTE DE T</v>
          </cell>
          <cell r="D641" t="str">
            <v>ML</v>
          </cell>
          <cell r="E641" t="str">
            <v>VARIOS</v>
          </cell>
          <cell r="F641">
            <v>27249.41</v>
          </cell>
        </row>
        <row r="642">
          <cell r="B642">
            <v>18599</v>
          </cell>
          <cell r="C642" t="str">
            <v>Alimentador de tablero de cargas mecanicas CDRC COMETAS</v>
          </cell>
          <cell r="D642" t="str">
            <v>ML</v>
          </cell>
          <cell r="E642" t="str">
            <v>VARIOS</v>
          </cell>
          <cell r="F642">
            <v>60275.93</v>
          </cell>
        </row>
        <row r="643">
          <cell r="B643">
            <v>18175</v>
          </cell>
          <cell r="C643" t="str">
            <v>Alimentador de tablero de cargas mecánicas TMECD de TGDD CDRC COMETAS</v>
          </cell>
          <cell r="D643" t="str">
            <v>ML</v>
          </cell>
          <cell r="E643" t="str">
            <v>INSTALACIONES ELECTRICAS - T.V. - SONIDO COMUNI</v>
          </cell>
          <cell r="F643">
            <v>619579.6</v>
          </cell>
        </row>
        <row r="644">
          <cell r="B644">
            <v>18604</v>
          </cell>
          <cell r="C644" t="str">
            <v>Alimentador de tablero de cargas móviles TCM de tablero TND CDRC COMETAS</v>
          </cell>
          <cell r="D644" t="str">
            <v>ML</v>
          </cell>
          <cell r="E644" t="str">
            <v>INSTALACIONES ELECTRICAS - T.V. - SONIDO COMUNI</v>
          </cell>
          <cell r="F644">
            <v>556936.36</v>
          </cell>
        </row>
        <row r="645">
          <cell r="B645">
            <v>18969</v>
          </cell>
          <cell r="C645" t="str">
            <v>ALIMENTADOR DE TABLERO DE CARGAS REGULADAS TR1 DE TRC CDRC COMETAS</v>
          </cell>
          <cell r="D645" t="str">
            <v>ML</v>
          </cell>
          <cell r="E645" t="str">
            <v>VARIOS</v>
          </cell>
          <cell r="F645">
            <v>34545.17</v>
          </cell>
        </row>
        <row r="646">
          <cell r="B646">
            <v>19022</v>
          </cell>
          <cell r="C646" t="str">
            <v>ALIMENTADOR DE TABLERO DE CARGAS REGULADAS TRS DE TRC CDRC COMETAS</v>
          </cell>
          <cell r="D646" t="str">
            <v>ML</v>
          </cell>
          <cell r="E646" t="str">
            <v>VARIOS</v>
          </cell>
          <cell r="F646">
            <v>80491.64</v>
          </cell>
        </row>
        <row r="647">
          <cell r="B647">
            <v>18992</v>
          </cell>
          <cell r="C647" t="str">
            <v>ALIMENTADOR DE TABLERO DE EQUIPOS DE PISCINAS TPIS</v>
          </cell>
          <cell r="D647" t="str">
            <v>ML</v>
          </cell>
          <cell r="E647" t="str">
            <v>VARIOS</v>
          </cell>
          <cell r="F647">
            <v>133394.96</v>
          </cell>
        </row>
        <row r="648">
          <cell r="B648">
            <v>10479</v>
          </cell>
          <cell r="C648" t="str">
            <v>alimentador de tablero de iluminación TILC proveniente de tablero TGDC cable CU HFFRLS (3x8+1x8+1x12)  incluye tubería 3/4"</v>
          </cell>
          <cell r="D648" t="str">
            <v>ML</v>
          </cell>
          <cell r="E648" t="str">
            <v>VARIOS</v>
          </cell>
          <cell r="F648">
            <v>36086.22</v>
          </cell>
        </row>
        <row r="649">
          <cell r="B649">
            <v>18607</v>
          </cell>
          <cell r="C649" t="str">
            <v>ALIMENTADOR DE TABLERO DE ILUMINACIÓN TILC4 CDRC COMETAS</v>
          </cell>
          <cell r="D649" t="str">
            <v>ML</v>
          </cell>
          <cell r="E649" t="str">
            <v>VARIOS</v>
          </cell>
          <cell r="F649">
            <v>57635.69</v>
          </cell>
        </row>
        <row r="650">
          <cell r="B650">
            <v>18171</v>
          </cell>
          <cell r="C650" t="str">
            <v>Alimentador de tablero de iluminacion TILCS</v>
          </cell>
          <cell r="D650" t="str">
            <v>ML</v>
          </cell>
          <cell r="E650" t="str">
            <v>VARIOS</v>
          </cell>
          <cell r="F650">
            <v>61453.3</v>
          </cell>
        </row>
        <row r="651">
          <cell r="B651">
            <v>18993</v>
          </cell>
          <cell r="C651" t="str">
            <v>ALIMENTADOR DE TABLERO DE TOMAS NORMALES TND1 PPRO</v>
          </cell>
          <cell r="D651" t="str">
            <v>ML</v>
          </cell>
          <cell r="E651" t="str">
            <v>VARIOS</v>
          </cell>
          <cell r="F651">
            <v>241244.32</v>
          </cell>
        </row>
        <row r="652">
          <cell r="B652">
            <v>18994</v>
          </cell>
          <cell r="C652" t="str">
            <v>ALIMENTADOR DE TABLERO DE TOMAS NORMALES TND2 PPRO</v>
          </cell>
          <cell r="D652" t="str">
            <v>ML</v>
          </cell>
          <cell r="E652" t="str">
            <v>VARIOS</v>
          </cell>
          <cell r="F652">
            <v>87048.87</v>
          </cell>
        </row>
        <row r="653">
          <cell r="B653">
            <v>18961</v>
          </cell>
          <cell r="C653" t="str">
            <v>ALIMENTADOR DE TABLERO DE TOMAS TTC2 DE TGDC</v>
          </cell>
          <cell r="D653" t="str">
            <v>ML</v>
          </cell>
          <cell r="E653" t="str">
            <v>VARIOS</v>
          </cell>
          <cell r="F653">
            <v>157554.19</v>
          </cell>
        </row>
        <row r="654">
          <cell r="B654">
            <v>12213</v>
          </cell>
          <cell r="C654" t="str">
            <v>Alimentador de tablero de tomas TTC3 de TGDC CDRC COMETAS</v>
          </cell>
          <cell r="D654" t="str">
            <v>ML</v>
          </cell>
          <cell r="E654" t="str">
            <v>VARIOS</v>
          </cell>
          <cell r="F654">
            <v>36634.03</v>
          </cell>
        </row>
        <row r="655">
          <cell r="B655">
            <v>18603</v>
          </cell>
          <cell r="C655" t="str">
            <v>Alimentador de tablero iluminación TILD1 de tablero TND CDRC COMETAS</v>
          </cell>
          <cell r="D655" t="str">
            <v>ML</v>
          </cell>
          <cell r="E655" t="str">
            <v>INSTALACIONES ELECTRICAS - T.V. - SONIDO COMUNI</v>
          </cell>
          <cell r="F655">
            <v>242100.72</v>
          </cell>
        </row>
        <row r="656">
          <cell r="B656">
            <v>18975</v>
          </cell>
          <cell r="C656" t="str">
            <v>ALIMENTADOR DE TABLERO ILUMINACIÓN TILD1 PPROVENIE</v>
          </cell>
          <cell r="D656" t="str">
            <v>ML</v>
          </cell>
          <cell r="E656" t="str">
            <v>VARIOS</v>
          </cell>
          <cell r="F656">
            <v>188787.75</v>
          </cell>
        </row>
        <row r="657">
          <cell r="B657">
            <v>151132</v>
          </cell>
          <cell r="C657" t="str">
            <v>Alimentador de tablero iluminación TILD2 de tablero TND CDRC COMETAS</v>
          </cell>
          <cell r="D657" t="str">
            <v>ML</v>
          </cell>
          <cell r="E657" t="str">
            <v>INSTALACIONES ELECTRICAS - T.V. - SONIDO COMUNI</v>
          </cell>
          <cell r="F657">
            <v>122601.92</v>
          </cell>
        </row>
        <row r="658">
          <cell r="B658">
            <v>18601</v>
          </cell>
          <cell r="C658" t="str">
            <v>Alimentador de tablero TND de transformador baja CDRC COMETAS</v>
          </cell>
          <cell r="D658" t="str">
            <v>ML</v>
          </cell>
          <cell r="E658" t="str">
            <v>INSTALACIONES ELECTRICAS - T.V. - SONIDO COMUNI</v>
          </cell>
          <cell r="F658">
            <v>298605.88</v>
          </cell>
        </row>
        <row r="659">
          <cell r="B659">
            <v>18967</v>
          </cell>
          <cell r="C659" t="str">
            <v>ALIMENTADOR DE TABLERO TRC PROVENIENTE DE BYPASS CDRC COMETAS</v>
          </cell>
          <cell r="D659" t="str">
            <v>ML</v>
          </cell>
          <cell r="E659" t="str">
            <v>VARIOS</v>
          </cell>
          <cell r="F659">
            <v>128548.98</v>
          </cell>
        </row>
        <row r="660">
          <cell r="B660">
            <v>18963</v>
          </cell>
          <cell r="C660" t="str">
            <v>ALIMENTADOR DE TABLERO TSLP2 DE TABLERO TGDC CDRC COMETAS</v>
          </cell>
          <cell r="D660" t="str">
            <v>ML</v>
          </cell>
          <cell r="E660" t="str">
            <v>VARIOS</v>
          </cell>
          <cell r="F660">
            <v>82400.61</v>
          </cell>
        </row>
        <row r="661">
          <cell r="B661">
            <v>18988</v>
          </cell>
          <cell r="C661" t="str">
            <v>ALIMENTADOR DE TGDD PROVENIENTE DE TRANSFORMADOR E</v>
          </cell>
          <cell r="D661" t="str">
            <v>ML</v>
          </cell>
          <cell r="E661" t="str">
            <v>VARIOS</v>
          </cell>
          <cell r="F661">
            <v>2051683.59</v>
          </cell>
        </row>
        <row r="662">
          <cell r="B662">
            <v>18981</v>
          </cell>
          <cell r="C662" t="str">
            <v>ALIMENTADOR DE TILD2 PPROVENIENTE DE TABLERO TCD c</v>
          </cell>
          <cell r="D662" t="str">
            <v>ML</v>
          </cell>
          <cell r="E662" t="str">
            <v>VARIOS</v>
          </cell>
          <cell r="F662">
            <v>201918.56</v>
          </cell>
        </row>
        <row r="663">
          <cell r="B663">
            <v>18957</v>
          </cell>
          <cell r="C663" t="str">
            <v>alimentador de tomas TTC2 proveniente de tablero T</v>
          </cell>
          <cell r="D663" t="str">
            <v>??</v>
          </cell>
          <cell r="E663" t="str">
            <v>VARIOS</v>
          </cell>
          <cell r="F663">
            <v>218974.57</v>
          </cell>
        </row>
        <row r="664">
          <cell r="B664">
            <v>18998</v>
          </cell>
          <cell r="C664" t="str">
            <v>ALIMENTADOR DE TRD PPROVENIENTE DE UPS cable CU HF</v>
          </cell>
          <cell r="D664" t="str">
            <v>ML</v>
          </cell>
          <cell r="E664" t="str">
            <v>VARIOS</v>
          </cell>
          <cell r="F664">
            <v>46981.65</v>
          </cell>
        </row>
        <row r="665">
          <cell r="B665">
            <v>19183</v>
          </cell>
          <cell r="C665" t="str">
            <v>Alimentador de TRD proveniente de UPS cable CU HFFRLS f#10+n#10+t#10, incluye coraza amer.  3/4" EMT</v>
          </cell>
          <cell r="D665" t="str">
            <v>ML</v>
          </cell>
          <cell r="E665" t="str">
            <v>VARIOS</v>
          </cell>
          <cell r="F665">
            <v>25337.16</v>
          </cell>
        </row>
        <row r="666">
          <cell r="B666">
            <v>18966</v>
          </cell>
          <cell r="C666" t="str">
            <v>ALIMENTADOR DE UPS 10 KVA DE BYPASS CDRC COMETAS</v>
          </cell>
          <cell r="D666" t="str">
            <v>ML</v>
          </cell>
          <cell r="E666" t="str">
            <v>VARIOS</v>
          </cell>
          <cell r="F666">
            <v>92684.02</v>
          </cell>
        </row>
        <row r="667">
          <cell r="B667">
            <v>18997</v>
          </cell>
          <cell r="C667" t="str">
            <v>ALIMENTADOR DE UPS 3kVA PPROVENIENTE DE TABLERO DE</v>
          </cell>
          <cell r="D667" t="str">
            <v>ML</v>
          </cell>
          <cell r="E667" t="str">
            <v>VARIOS</v>
          </cell>
          <cell r="F667">
            <v>29875.58</v>
          </cell>
        </row>
        <row r="668">
          <cell r="B668">
            <v>19177</v>
          </cell>
          <cell r="C668" t="str">
            <v xml:space="preserve">Alimentador de UPS 3kva proveniente de tablero cable HFFRLS (1#10+1#10+1#10)  EMT 3/4" </v>
          </cell>
          <cell r="D668" t="str">
            <v>ML</v>
          </cell>
          <cell r="E668" t="str">
            <v>INSTALACIONES ELECTRICAS - T.V. - SONIDO COMUNI</v>
          </cell>
          <cell r="F668">
            <v>96856.28</v>
          </cell>
        </row>
        <row r="669">
          <cell r="B669">
            <v>18949</v>
          </cell>
          <cell r="C669" t="str">
            <v>Alimentador en cable CU HFFRLS (3x4/0+1x4/0+1x6) , incluye tubería 3". CDRC COMETAS</v>
          </cell>
          <cell r="D669" t="str">
            <v>ML</v>
          </cell>
          <cell r="E669" t="str">
            <v>VARIOS</v>
          </cell>
          <cell r="F669">
            <v>246416.56</v>
          </cell>
        </row>
        <row r="670">
          <cell r="B670">
            <v>15639</v>
          </cell>
          <cell r="C670" t="str">
            <v>Alimentador en cable HFFR LS 3x10 CDRC Cometas</v>
          </cell>
          <cell r="D670" t="str">
            <v>ML</v>
          </cell>
          <cell r="E670" t="str">
            <v>INSTALACIONES ELECTRICAS - T.V. - SONIDO COMUNI</v>
          </cell>
          <cell r="F670">
            <v>9367.0499999999993</v>
          </cell>
        </row>
        <row r="671">
          <cell r="B671">
            <v>15627</v>
          </cell>
          <cell r="C671" t="str">
            <v>Alimentador en cable HFFR LS 3x12 CDRC Cometas</v>
          </cell>
          <cell r="D671" t="str">
            <v>ML</v>
          </cell>
          <cell r="E671" t="str">
            <v>INSTALACIONES ELECTRICAS - T.V. - SONIDO COMUNI</v>
          </cell>
          <cell r="F671">
            <v>11322.39</v>
          </cell>
        </row>
        <row r="672">
          <cell r="B672">
            <v>19244</v>
          </cell>
          <cell r="C672" t="str">
            <v>ALIMENTADOR TAB BOMBAS DE TGDC CDRC Cometas</v>
          </cell>
          <cell r="D672" t="str">
            <v>UN</v>
          </cell>
          <cell r="E672" t="str">
            <v>INSTALACIONES ELECTRICAS - T.V. - SONIDO COMUNI</v>
          </cell>
          <cell r="F672">
            <v>246707.41</v>
          </cell>
        </row>
        <row r="673">
          <cell r="B673">
            <v>18168</v>
          </cell>
          <cell r="C673" t="str">
            <v>Alimentador tablero cable HFFRLS (3x6+1x6+1x10) tubería ∅1-1/4" EMT CDRC COMETAS</v>
          </cell>
          <cell r="D673" t="str">
            <v>ML</v>
          </cell>
          <cell r="E673" t="str">
            <v>INSTALACIONES ELECTRICAS - T.V. - SONIDO COMUNI</v>
          </cell>
          <cell r="F673">
            <v>87730.73</v>
          </cell>
        </row>
        <row r="674">
          <cell r="B674">
            <v>19234</v>
          </cell>
          <cell r="C674" t="str">
            <v>ALIMENTADOR TABLERO TGDC DE TGA CDRC Cometas</v>
          </cell>
          <cell r="D674" t="str">
            <v>UN</v>
          </cell>
          <cell r="E674" t="str">
            <v>INSTALACIONES ELECTRICAS - T.V. - SONIDO COMUNI</v>
          </cell>
          <cell r="F674">
            <v>288511.93</v>
          </cell>
        </row>
        <row r="675">
          <cell r="B675">
            <v>19166</v>
          </cell>
          <cell r="C675" t="str">
            <v>Alimentador tablero tomas normales TND1 prov de tablero TCD cable CU HFFRLS (3#2+n#2+t#10) 1 1/4"EMT</v>
          </cell>
          <cell r="D675" t="str">
            <v>ML</v>
          </cell>
          <cell r="E675" t="str">
            <v>INSTALACIONES ELECTRICAS - T.V. - SONIDO COMUNI</v>
          </cell>
          <cell r="F675">
            <v>209024.79</v>
          </cell>
        </row>
        <row r="676">
          <cell r="B676">
            <v>19170</v>
          </cell>
          <cell r="C676" t="str">
            <v>Alimentador tablero tomas normales TND2prov de tablero TCD cable CU HFFRLS (3f#6+n#6+t##10)1 1/4"EMT</v>
          </cell>
          <cell r="D676" t="str">
            <v>ML</v>
          </cell>
          <cell r="E676" t="str">
            <v>INSTALACIONES ELECTRICAS - T.V. - SONIDO COMUNI</v>
          </cell>
          <cell r="F676">
            <v>91991.77</v>
          </cell>
        </row>
        <row r="677">
          <cell r="B677">
            <v>18968</v>
          </cell>
          <cell r="C677" t="str">
            <v>ALIMENTADOR TABLERO TRC PROVENIENTE DE UPS 10 kVA CDRC COMETAS</v>
          </cell>
          <cell r="D677" t="str">
            <v>ML</v>
          </cell>
          <cell r="E677" t="str">
            <v>VARIOS</v>
          </cell>
          <cell r="F677">
            <v>117619.08</v>
          </cell>
        </row>
        <row r="678">
          <cell r="B678">
            <v>19179</v>
          </cell>
          <cell r="C678" t="str">
            <v>Alimentador tablero TRD proveniente de tablero de bypass cable CU HFFRLS (f#10+n#10+t#10) 3/4"EMT</v>
          </cell>
          <cell r="D678" t="str">
            <v>ML</v>
          </cell>
          <cell r="E678" t="str">
            <v>VARIOS</v>
          </cell>
          <cell r="F678">
            <v>31202.240000000002</v>
          </cell>
        </row>
        <row r="679">
          <cell r="B679">
            <v>19239</v>
          </cell>
          <cell r="C679" t="str">
            <v>ALIMENTADOR TAUTBCI DE TRANSF 500KVA CDRC Cometas</v>
          </cell>
          <cell r="D679" t="str">
            <v>ML</v>
          </cell>
          <cell r="E679" t="str">
            <v>VARIOS</v>
          </cell>
          <cell r="F679">
            <v>282721.98</v>
          </cell>
        </row>
        <row r="680">
          <cell r="B680">
            <v>19237</v>
          </cell>
          <cell r="C680" t="str">
            <v>ALIMENTADOR TCP4 DE TGA CDRC Cometas</v>
          </cell>
          <cell r="D680" t="str">
            <v>UN</v>
          </cell>
          <cell r="E680" t="str">
            <v>INSTALACIONES ELECTRICAS - T.V. - SONIDO COMUNI</v>
          </cell>
          <cell r="F680">
            <v>61864.97</v>
          </cell>
        </row>
        <row r="681">
          <cell r="B681">
            <v>19238</v>
          </cell>
          <cell r="C681" t="str">
            <v>ALIMENTADOR TGDD DE TRANSF ELEVADOR CDRC Cometas (Suministro+Instalación)</v>
          </cell>
          <cell r="D681" t="str">
            <v>ML</v>
          </cell>
          <cell r="E681" t="str">
            <v>VARIOS</v>
          </cell>
          <cell r="F681">
            <v>380457.17</v>
          </cell>
        </row>
        <row r="682">
          <cell r="B682">
            <v>18167</v>
          </cell>
          <cell r="C682" t="str">
            <v>ALIMENTADOR TGDD TRANSFOR ELEVADOR cableHFFRLSIMC4</v>
          </cell>
          <cell r="D682" t="str">
            <v>UN</v>
          </cell>
          <cell r="E682" t="str">
            <v>INSTALACIONES ELECTRICAS - T.V. - SONIDO COMUNI</v>
          </cell>
          <cell r="F682">
            <v>2139411.15</v>
          </cell>
        </row>
        <row r="683">
          <cell r="B683">
            <v>19243</v>
          </cell>
          <cell r="C683" t="str">
            <v>ALIMENTADOR TRANS AUT BOMBA DE PLANTA CDRC Cometas</v>
          </cell>
          <cell r="D683" t="str">
            <v>UN</v>
          </cell>
          <cell r="E683" t="str">
            <v>INSTALACIONES ELECTRICAS - T.V. - SONIDO COMUNI</v>
          </cell>
          <cell r="F683">
            <v>274388.02</v>
          </cell>
        </row>
        <row r="684">
          <cell r="B684">
            <v>19242</v>
          </cell>
          <cell r="C684" t="str">
            <v>ALIMENTADOR TRANS AUT PPAL DE PLANTA CDRC Cometas</v>
          </cell>
          <cell r="D684" t="str">
            <v>UN</v>
          </cell>
          <cell r="E684" t="str">
            <v>INSTALACIONES ELECTRICAS - T.V. - SONIDO COMUNI</v>
          </cell>
          <cell r="F684">
            <v>312526.65000000002</v>
          </cell>
        </row>
        <row r="685">
          <cell r="B685">
            <v>19235</v>
          </cell>
          <cell r="C685" t="str">
            <v>ALIMENTADOR TRANSFOR ELEVADOR DE TGA CDRC Cometas</v>
          </cell>
          <cell r="D685" t="str">
            <v>UN</v>
          </cell>
          <cell r="E685" t="str">
            <v>INSTALACIONES ELECTRICAS - T.V. - SONIDO COMUNI</v>
          </cell>
          <cell r="F685">
            <v>278954.45</v>
          </cell>
        </row>
        <row r="686">
          <cell r="B686">
            <v>18980</v>
          </cell>
          <cell r="C686" t="str">
            <v>ALIMENTADOR TRANSFORMADOR BAJA DE TGDD (Suministro e instalación) CDRC COMETAS</v>
          </cell>
          <cell r="D686" t="str">
            <v>ML</v>
          </cell>
          <cell r="E686" t="str">
            <v>VARIOS</v>
          </cell>
          <cell r="F686">
            <v>379273.07</v>
          </cell>
        </row>
        <row r="687">
          <cell r="B687">
            <v>10630</v>
          </cell>
          <cell r="C687" t="str">
            <v>Alistado 1.5 mm sikaguardEpocem720 + sikaguard62*</v>
          </cell>
          <cell r="D687" t="str">
            <v>M2</v>
          </cell>
          <cell r="E687" t="str">
            <v>11 Tratamientos especiales</v>
          </cell>
          <cell r="F687">
            <v>152856.99</v>
          </cell>
        </row>
        <row r="688">
          <cell r="B688">
            <v>11590</v>
          </cell>
          <cell r="C688" t="str">
            <v>Alistado 2.0 mm sikaguardEpocem720 **</v>
          </cell>
          <cell r="D688" t="str">
            <v>M2</v>
          </cell>
          <cell r="E688" t="str">
            <v>11 Tratamientos especiales</v>
          </cell>
          <cell r="F688">
            <v>58591.34</v>
          </cell>
        </row>
        <row r="689">
          <cell r="B689">
            <v>10632</v>
          </cell>
          <cell r="C689" t="str">
            <v>Alistado 2.0 mm sikaguardEpocem720 + sikaguard62*</v>
          </cell>
          <cell r="D689" t="str">
            <v>M2</v>
          </cell>
          <cell r="E689" t="str">
            <v>11 Tratamientos especiales</v>
          </cell>
          <cell r="F689">
            <v>152856.99</v>
          </cell>
        </row>
        <row r="690">
          <cell r="B690">
            <v>995</v>
          </cell>
          <cell r="C690" t="str">
            <v>ALISTADO Y TABLERO AGLOMERADO</v>
          </cell>
          <cell r="D690" t="str">
            <v>M2</v>
          </cell>
          <cell r="E690" t="str">
            <v>CIELOS RASOS</v>
          </cell>
          <cell r="F690">
            <v>69920.100000000006</v>
          </cell>
        </row>
        <row r="691">
          <cell r="B691">
            <v>16627</v>
          </cell>
          <cell r="C691" t="str">
            <v>ALISTADO/AFINADO PISO MORTERO 1:3 h=3cm</v>
          </cell>
          <cell r="D691" t="str">
            <v>M2</v>
          </cell>
          <cell r="E691" t="str">
            <v>PISOS (ACABADOS Y BASES)</v>
          </cell>
          <cell r="F691">
            <v>34386.910000000003</v>
          </cell>
        </row>
        <row r="692">
          <cell r="B692">
            <v>12534</v>
          </cell>
          <cell r="C692" t="str">
            <v>ALISTADO/AFINADO PISO MORTERO 1:4 h=4</v>
          </cell>
          <cell r="D692" t="str">
            <v>M2</v>
          </cell>
          <cell r="E692" t="str">
            <v>PISOS (ACABADOS Y BASES)</v>
          </cell>
          <cell r="F692">
            <v>38705.449999999997</v>
          </cell>
        </row>
        <row r="693">
          <cell r="B693">
            <v>18508</v>
          </cell>
          <cell r="C693" t="str">
            <v>ALISTADO/AFINADO PISO MORTERO 1:4 h=4 CRDC</v>
          </cell>
          <cell r="D693" t="str">
            <v>M2</v>
          </cell>
          <cell r="E693" t="str">
            <v>PISOS (ACABADOS Y BASES)</v>
          </cell>
          <cell r="F693">
            <v>41050.699999999997</v>
          </cell>
        </row>
        <row r="694">
          <cell r="B694">
            <v>13874</v>
          </cell>
          <cell r="C694" t="str">
            <v>Almohada Neopreno 0.20m*0.15m;e=5mm Estructural**</v>
          </cell>
          <cell r="D694" t="str">
            <v>UN</v>
          </cell>
          <cell r="E694" t="str">
            <v>04 Estructuras</v>
          </cell>
          <cell r="F694">
            <v>7400.18</v>
          </cell>
        </row>
        <row r="695">
          <cell r="B695">
            <v>13873</v>
          </cell>
          <cell r="C695" t="str">
            <v>Almohada Neopreno 0.20m*0.25m;e=5mm Estructural**</v>
          </cell>
          <cell r="D695" t="str">
            <v>UN</v>
          </cell>
          <cell r="E695" t="str">
            <v>04 Estructuras</v>
          </cell>
          <cell r="F695">
            <v>7561.03</v>
          </cell>
        </row>
        <row r="696">
          <cell r="B696">
            <v>11289</v>
          </cell>
          <cell r="C696" t="str">
            <v>ALQ.SEÑALIZACION DE OBRA(CINTA+COLOMBINA+CONO) 30M</v>
          </cell>
          <cell r="D696" t="str">
            <v>DD</v>
          </cell>
          <cell r="E696" t="str">
            <v>URBANISMO Y OBRAS EXTERIORES</v>
          </cell>
          <cell r="F696">
            <v>14260.6</v>
          </cell>
        </row>
        <row r="697">
          <cell r="B697">
            <v>11574</v>
          </cell>
          <cell r="C697" t="str">
            <v>ALQUILER TORREGRUA  500 k (Inc. Instalac y Desmont</v>
          </cell>
          <cell r="D697" t="str">
            <v>MES</v>
          </cell>
          <cell r="E697" t="str">
            <v>HERRAMIENTAS Y EQUIPO MENOR</v>
          </cell>
          <cell r="F697">
            <v>4270119.83</v>
          </cell>
        </row>
        <row r="698">
          <cell r="B698">
            <v>17744</v>
          </cell>
          <cell r="C698" t="str">
            <v>Altavos caja montaje muro LBC3018/01 (SUMI INST)</v>
          </cell>
          <cell r="D698" t="str">
            <v>UN</v>
          </cell>
          <cell r="E698" t="str">
            <v>INSTALACIONES ELECTRICAS - T.V. - SONIDO COMUNI</v>
          </cell>
          <cell r="F698">
            <v>66315.539999999994</v>
          </cell>
        </row>
        <row r="699">
          <cell r="B699">
            <v>17745</v>
          </cell>
          <cell r="C699" t="str">
            <v>Altavoz colgante LS1-UC20E-1-US (SUMI INST)</v>
          </cell>
          <cell r="D699" t="str">
            <v>UN</v>
          </cell>
          <cell r="E699" t="str">
            <v>INSTALACIONES ELECTRICAS - T.V. - SONIDO COMUNI</v>
          </cell>
          <cell r="F699">
            <v>204047.83</v>
          </cell>
        </row>
        <row r="700">
          <cell r="B700">
            <v>18460</v>
          </cell>
          <cell r="C700" t="str">
            <v>Altavoz Electrovoice EVC 1122 95</v>
          </cell>
          <cell r="D700" t="str">
            <v>UN</v>
          </cell>
          <cell r="E700" t="str">
            <v>INSTALACIONES ELECTRICAS - T.V. - SONIDO COMUNI</v>
          </cell>
          <cell r="F700">
            <v>0</v>
          </cell>
        </row>
        <row r="701">
          <cell r="B701">
            <v>18462</v>
          </cell>
          <cell r="C701" t="str">
            <v>Altavoz Electrovoice EVC 1181S</v>
          </cell>
          <cell r="D701" t="str">
            <v>UN</v>
          </cell>
          <cell r="E701" t="str">
            <v>INSTALACIONES ELECTRICAS - T.V. - SONIDO COMUNI</v>
          </cell>
          <cell r="F701">
            <v>0</v>
          </cell>
        </row>
        <row r="702">
          <cell r="B702">
            <v>18471</v>
          </cell>
          <cell r="C702" t="str">
            <v>Altavoz Electrovoice EVF - 1122D/66</v>
          </cell>
          <cell r="D702" t="str">
            <v>UN</v>
          </cell>
          <cell r="E702" t="str">
            <v>VARIOS</v>
          </cell>
          <cell r="F702">
            <v>0</v>
          </cell>
        </row>
        <row r="703">
          <cell r="B703">
            <v>18475</v>
          </cell>
          <cell r="C703" t="str">
            <v>Altavoz Electrovoice EVF - 1122D/99</v>
          </cell>
          <cell r="D703" t="str">
            <v>UN</v>
          </cell>
          <cell r="E703" t="str">
            <v>VARIOS</v>
          </cell>
          <cell r="F703">
            <v>0</v>
          </cell>
        </row>
        <row r="704">
          <cell r="B704">
            <v>18479</v>
          </cell>
          <cell r="C704" t="str">
            <v>Altavoz Electrovoice EVF - 1181S</v>
          </cell>
          <cell r="D704" t="str">
            <v>UN</v>
          </cell>
          <cell r="E704" t="str">
            <v>VARIOS</v>
          </cell>
          <cell r="F704">
            <v>0</v>
          </cell>
        </row>
        <row r="705">
          <cell r="B705">
            <v>17741</v>
          </cell>
          <cell r="C705" t="str">
            <v>Altavoz montaje techo LBC 3087/41 (SUMI INST)</v>
          </cell>
          <cell r="D705" t="str">
            <v>UN</v>
          </cell>
          <cell r="E705" t="str">
            <v>INSTALACIONES ELECTRICAS - T.V. - SONIDO COMUNI</v>
          </cell>
          <cell r="F705">
            <v>66315.539999999994</v>
          </cell>
        </row>
        <row r="706">
          <cell r="B706">
            <v>796</v>
          </cell>
          <cell r="C706" t="str">
            <v>ALUMBRADO PROVISIONAL</v>
          </cell>
          <cell r="D706" t="str">
            <v>UN</v>
          </cell>
          <cell r="E706" t="str">
            <v>ACT. PRELIMINARES/LIMPIEZA TER</v>
          </cell>
          <cell r="F706">
            <v>371487.91</v>
          </cell>
        </row>
        <row r="707">
          <cell r="B707">
            <v>11154</v>
          </cell>
          <cell r="C707" t="str">
            <v>ALUMBRADO PROVISIONAL monofasica **</v>
          </cell>
          <cell r="D707" t="str">
            <v>UN</v>
          </cell>
          <cell r="E707" t="str">
            <v>ACT. PRELIMINARES/LIMPIEZA TER</v>
          </cell>
          <cell r="F707">
            <v>170924.44</v>
          </cell>
        </row>
        <row r="708">
          <cell r="B708">
            <v>15876</v>
          </cell>
          <cell r="C708" t="str">
            <v>ALUMBRADO PUBLICO SOLAR (+Poste metalico)</v>
          </cell>
          <cell r="D708" t="str">
            <v>UN</v>
          </cell>
          <cell r="E708" t="str">
            <v>INSTALACIONES ELECTRICAS - T.V. - SONIDO COMUNI</v>
          </cell>
          <cell r="F708">
            <v>913799.9</v>
          </cell>
        </row>
        <row r="709">
          <cell r="B709">
            <v>18789</v>
          </cell>
          <cell r="C709" t="str">
            <v>ALVEODREN</v>
          </cell>
          <cell r="D709" t="str">
            <v>ML</v>
          </cell>
          <cell r="E709" t="str">
            <v>08 Hidráulico</v>
          </cell>
          <cell r="F709">
            <v>108819.53</v>
          </cell>
        </row>
        <row r="710">
          <cell r="B710">
            <v>14048</v>
          </cell>
          <cell r="C710" t="str">
            <v>AMARRE PLÁSTICO 15CM+AUTOADHESIVO DE FIJACIÓN</v>
          </cell>
          <cell r="D710" t="str">
            <v>UN</v>
          </cell>
          <cell r="E710" t="str">
            <v>INSTALACIONES ELECTRICAS - T.V. - SONIDO COMUNI</v>
          </cell>
          <cell r="F710">
            <v>321.07</v>
          </cell>
        </row>
        <row r="711">
          <cell r="B711">
            <v>16173</v>
          </cell>
          <cell r="C711" t="str">
            <v>Amortiguador Golpe de Ariete(1/2") Sumin+Instal</v>
          </cell>
          <cell r="D711" t="str">
            <v>UN</v>
          </cell>
          <cell r="E711" t="str">
            <v>VARIOS</v>
          </cell>
          <cell r="F711">
            <v>147269.12</v>
          </cell>
        </row>
        <row r="712">
          <cell r="B712">
            <v>15527</v>
          </cell>
          <cell r="C712" t="str">
            <v>Amplificador 4 canales- 4x100w Higt Efficient Clas</v>
          </cell>
          <cell r="D712" t="str">
            <v>UN</v>
          </cell>
          <cell r="E712" t="str">
            <v>VARIOS</v>
          </cell>
          <cell r="F712">
            <v>0</v>
          </cell>
        </row>
        <row r="713">
          <cell r="B713">
            <v>18466</v>
          </cell>
          <cell r="C713" t="str">
            <v>Amplificador Electrovoice CPS 2.12</v>
          </cell>
          <cell r="D713" t="str">
            <v>UN</v>
          </cell>
          <cell r="E713" t="str">
            <v>INSTALACIONES ELECTRICAS - T.V. - SONIDO COMUNI</v>
          </cell>
          <cell r="F713">
            <v>0</v>
          </cell>
        </row>
        <row r="714">
          <cell r="B714">
            <v>18480</v>
          </cell>
          <cell r="C714" t="str">
            <v>Amplificador Electrovoice CPS 2.4</v>
          </cell>
          <cell r="D714" t="str">
            <v>UN</v>
          </cell>
          <cell r="E714" t="str">
            <v>VARIOS</v>
          </cell>
          <cell r="F714">
            <v>0</v>
          </cell>
        </row>
        <row r="715">
          <cell r="B715">
            <v>18465</v>
          </cell>
          <cell r="C715" t="str">
            <v>Amplificador Electrovoice CPS 2.9</v>
          </cell>
          <cell r="D715" t="str">
            <v>UN</v>
          </cell>
          <cell r="E715" t="str">
            <v>INSTALACIONES ELECTRICAS - T.V. - SONIDO COMUNI</v>
          </cell>
          <cell r="F715">
            <v>0</v>
          </cell>
        </row>
        <row r="716">
          <cell r="B716">
            <v>18457</v>
          </cell>
          <cell r="C716" t="str">
            <v>Amplificador Electrovoice PA2250-T</v>
          </cell>
          <cell r="D716" t="str">
            <v>UN</v>
          </cell>
          <cell r="E716" t="str">
            <v>INSTALACIONES ELECTRICAS - T.V. - SONIDO COMUNI</v>
          </cell>
          <cell r="F716">
            <v>0</v>
          </cell>
        </row>
        <row r="717">
          <cell r="B717">
            <v>18458</v>
          </cell>
          <cell r="C717" t="str">
            <v>Amplificador Electrovoice PA2400-T</v>
          </cell>
          <cell r="D717" t="str">
            <v>UN</v>
          </cell>
          <cell r="E717" t="str">
            <v>INSTALACIONES ELECTRICAS - T.V. - SONIDO COMUNI</v>
          </cell>
          <cell r="F717">
            <v>0</v>
          </cell>
        </row>
        <row r="718">
          <cell r="B718">
            <v>17739</v>
          </cell>
          <cell r="C718" t="str">
            <v>Amplificador PVA-2P500 (SUMI INST)</v>
          </cell>
          <cell r="D718" t="str">
            <v>UN</v>
          </cell>
          <cell r="E718" t="str">
            <v>INSTALACIONES ELECTRICAS - T.V. - SONIDO COMUNI</v>
          </cell>
          <cell r="F718">
            <v>10246017.470000001</v>
          </cell>
        </row>
        <row r="719">
          <cell r="B719">
            <v>15157</v>
          </cell>
          <cell r="C719" t="str">
            <v>Ancla epóx1"Estruc.0.15m Anchorfix4 -h=3a4M /2012</v>
          </cell>
          <cell r="D719" t="str">
            <v>UN</v>
          </cell>
          <cell r="E719" t="str">
            <v>04 Estructuras</v>
          </cell>
          <cell r="F719">
            <v>57019.72</v>
          </cell>
        </row>
        <row r="720">
          <cell r="B720">
            <v>15153</v>
          </cell>
          <cell r="C720" t="str">
            <v>Ancla epóx1/2"Estruc.0.15m Anchorfix4 -h=3a4M/2012</v>
          </cell>
          <cell r="D720" t="str">
            <v>UN</v>
          </cell>
          <cell r="E720" t="str">
            <v>04 Estructuras</v>
          </cell>
          <cell r="F720">
            <v>25833.66</v>
          </cell>
        </row>
        <row r="721">
          <cell r="B721">
            <v>15155</v>
          </cell>
          <cell r="C721" t="str">
            <v>Ancla epóx3/4"Estruc.0.15m Anchorfix4 -h=3a4M/2012</v>
          </cell>
          <cell r="D721" t="str">
            <v>UN</v>
          </cell>
          <cell r="E721" t="str">
            <v>04 Estructuras</v>
          </cell>
          <cell r="F721">
            <v>34397.85</v>
          </cell>
        </row>
        <row r="722">
          <cell r="B722">
            <v>15152</v>
          </cell>
          <cell r="C722" t="str">
            <v>Ancla epóx3/8"Estruc.0.12m Anchorfix4 -h=3a4M/2012</v>
          </cell>
          <cell r="D722" t="str">
            <v>UN</v>
          </cell>
          <cell r="E722" t="str">
            <v>04 Estructuras</v>
          </cell>
          <cell r="F722">
            <v>21618.42</v>
          </cell>
        </row>
        <row r="723">
          <cell r="B723">
            <v>15154</v>
          </cell>
          <cell r="C723" t="str">
            <v>Ancla epóx5/8"Estruc.0.15m Anchorfix4 -h=3a4M/2012</v>
          </cell>
          <cell r="D723" t="str">
            <v>UN</v>
          </cell>
          <cell r="E723" t="str">
            <v>04 Estructuras</v>
          </cell>
          <cell r="F723">
            <v>30595.55</v>
          </cell>
        </row>
        <row r="724">
          <cell r="B724">
            <v>15156</v>
          </cell>
          <cell r="C724" t="str">
            <v>Ancla epóx7/8"Estruc.0.15m Anchorfix4 -h=3a4M/2012</v>
          </cell>
          <cell r="D724" t="str">
            <v>UN</v>
          </cell>
          <cell r="E724" t="str">
            <v>04 Estructuras</v>
          </cell>
          <cell r="F724">
            <v>48799.18</v>
          </cell>
        </row>
        <row r="725">
          <cell r="B725">
            <v>11397</v>
          </cell>
          <cell r="C725" t="str">
            <v>Anclaje  Mecánico Hilti (1"x 6")Sum+Instal.**</v>
          </cell>
          <cell r="D725" t="str">
            <v>UN</v>
          </cell>
          <cell r="E725" t="str">
            <v>04 Estructuras</v>
          </cell>
          <cell r="F725">
            <v>6239.42</v>
          </cell>
        </row>
        <row r="726">
          <cell r="B726">
            <v>11886</v>
          </cell>
          <cell r="C726" t="str">
            <v>ANCLAJE ACTIVO 30 TN - Mejoram Terreno CEFE COMETA</v>
          </cell>
          <cell r="D726" t="str">
            <v>ML</v>
          </cell>
          <cell r="E726" t="str">
            <v>ESTRUCTURA</v>
          </cell>
          <cell r="F726">
            <v>297399.25</v>
          </cell>
        </row>
        <row r="727">
          <cell r="B727">
            <v>10126</v>
          </cell>
          <cell r="C727" t="str">
            <v>Anclaje barandas sobre losa stell deck **</v>
          </cell>
          <cell r="D727" t="str">
            <v>UN</v>
          </cell>
          <cell r="E727" t="str">
            <v>04 Estructuras</v>
          </cell>
          <cell r="F727">
            <v>117468.03</v>
          </cell>
        </row>
        <row r="728">
          <cell r="B728">
            <v>17501</v>
          </cell>
          <cell r="C728" t="str">
            <v>Anclaje cordel tipo finlandes polo tierra+soporA I</v>
          </cell>
          <cell r="D728" t="str">
            <v>UN</v>
          </cell>
          <cell r="E728" t="str">
            <v>PISCINAS</v>
          </cell>
          <cell r="F728">
            <v>2235476.2000000002</v>
          </cell>
        </row>
        <row r="729">
          <cell r="B729">
            <v>14069</v>
          </cell>
          <cell r="C729" t="str">
            <v>Anclaje de Banca para dos dados  (Desmonte)</v>
          </cell>
          <cell r="D729" t="str">
            <v>UN</v>
          </cell>
          <cell r="E729" t="str">
            <v>MOBILIARIO</v>
          </cell>
          <cell r="F729">
            <v>26809.1</v>
          </cell>
        </row>
        <row r="730">
          <cell r="B730">
            <v>14100</v>
          </cell>
          <cell r="C730" t="str">
            <v>Anclaje de Banca para dos dados  (Instalación)</v>
          </cell>
          <cell r="D730" t="str">
            <v>UN</v>
          </cell>
          <cell r="E730" t="str">
            <v>MOBILIARIO</v>
          </cell>
          <cell r="F730">
            <v>41901.5</v>
          </cell>
        </row>
        <row r="731">
          <cell r="B731">
            <v>14262</v>
          </cell>
          <cell r="C731" t="str">
            <v>Anclaje de Banca para dos dados  (Suministro)</v>
          </cell>
          <cell r="D731" t="str">
            <v>UN</v>
          </cell>
          <cell r="E731" t="str">
            <v>MOBILIARIO</v>
          </cell>
          <cell r="F731">
            <v>47303</v>
          </cell>
        </row>
        <row r="732">
          <cell r="B732">
            <v>13579</v>
          </cell>
          <cell r="C732" t="str">
            <v>Anclaje epóxico 1"  prof 0.05 m con sikadur 31**</v>
          </cell>
          <cell r="D732" t="str">
            <v>UN</v>
          </cell>
          <cell r="E732" t="str">
            <v>04 Estructuras</v>
          </cell>
          <cell r="F732">
            <v>11103.77</v>
          </cell>
        </row>
        <row r="733">
          <cell r="B733">
            <v>12367</v>
          </cell>
          <cell r="C733" t="str">
            <v>Anclaje epóxico 1"Estructural 0.50m Anchorfix4**</v>
          </cell>
          <cell r="D733" t="str">
            <v>UN</v>
          </cell>
          <cell r="E733" t="str">
            <v>04 Estructuras</v>
          </cell>
          <cell r="F733">
            <v>160846.54</v>
          </cell>
        </row>
        <row r="734">
          <cell r="B734">
            <v>13763</v>
          </cell>
          <cell r="C734" t="str">
            <v>Anclaje epóxico 1/2" prof. 0.10m con sikadur 42**</v>
          </cell>
          <cell r="D734" t="str">
            <v>UN</v>
          </cell>
          <cell r="E734" t="str">
            <v>04 Estructuras</v>
          </cell>
          <cell r="F734">
            <v>15127.48</v>
          </cell>
        </row>
        <row r="735">
          <cell r="B735">
            <v>11159</v>
          </cell>
          <cell r="C735" t="str">
            <v>Anclaje epóxico 1/2"Estructural 0.12m Anchorfix4**</v>
          </cell>
          <cell r="D735" t="str">
            <v>UN</v>
          </cell>
          <cell r="E735" t="str">
            <v>04 Estructuras</v>
          </cell>
          <cell r="F735">
            <v>19611.439999999999</v>
          </cell>
        </row>
        <row r="736">
          <cell r="B736">
            <v>12525</v>
          </cell>
          <cell r="C736" t="str">
            <v>Anclaje epóxico 1/2"Estructural 0.15m Anchorfix4**</v>
          </cell>
          <cell r="D736" t="str">
            <v>UN</v>
          </cell>
          <cell r="E736" t="str">
            <v>04 Estructuras</v>
          </cell>
          <cell r="F736">
            <v>33548.67</v>
          </cell>
        </row>
        <row r="737">
          <cell r="B737">
            <v>13910</v>
          </cell>
          <cell r="C737" t="str">
            <v>Anclaje epóxico 1/2"Estructural 0.275m+Adhesivo</v>
          </cell>
          <cell r="D737" t="str">
            <v>UN</v>
          </cell>
          <cell r="E737" t="str">
            <v>04 Estructuras</v>
          </cell>
          <cell r="F737">
            <v>37918.78</v>
          </cell>
        </row>
        <row r="738">
          <cell r="B738">
            <v>15362</v>
          </cell>
          <cell r="C738" t="str">
            <v>Anclaje epóxico 1/4"  prof 0.06 m con anchorfix 4*</v>
          </cell>
          <cell r="D738" t="str">
            <v>UN</v>
          </cell>
          <cell r="E738" t="str">
            <v>04 Estructuras</v>
          </cell>
          <cell r="F738">
            <v>16935.939999999999</v>
          </cell>
        </row>
        <row r="739">
          <cell r="B739">
            <v>13450</v>
          </cell>
          <cell r="C739" t="str">
            <v>Anclaje epóxico 1/4"  prof 0.15 m con sikadur 42**</v>
          </cell>
          <cell r="D739" t="str">
            <v>UN</v>
          </cell>
          <cell r="E739" t="str">
            <v>04 Estructuras</v>
          </cell>
          <cell r="F739">
            <v>20821.68</v>
          </cell>
        </row>
        <row r="740">
          <cell r="B740">
            <v>14768</v>
          </cell>
          <cell r="C740" t="str">
            <v>Anclaje epóxico 1/4"  prof 0.20 m con sikadur 42**</v>
          </cell>
          <cell r="D740" t="str">
            <v>UN</v>
          </cell>
          <cell r="E740" t="str">
            <v>04 Estructuras</v>
          </cell>
          <cell r="F740">
            <v>22113.74</v>
          </cell>
        </row>
        <row r="741">
          <cell r="B741">
            <v>10363</v>
          </cell>
          <cell r="C741" t="str">
            <v>Anclaje epóxico 3/4"  prof 0.10m con sikadur 42</v>
          </cell>
          <cell r="D741" t="str">
            <v>UN</v>
          </cell>
          <cell r="E741" t="str">
            <v>04 Estructuras</v>
          </cell>
          <cell r="F741">
            <v>21513.77</v>
          </cell>
        </row>
        <row r="742">
          <cell r="B742">
            <v>13911</v>
          </cell>
          <cell r="C742" t="str">
            <v>Anclaje epóxico 3/4"Estructural 0.15m+Adhesivo</v>
          </cell>
          <cell r="D742" t="str">
            <v>UN</v>
          </cell>
          <cell r="E742" t="str">
            <v>04 Estructuras</v>
          </cell>
          <cell r="F742">
            <v>36872.050000000003</v>
          </cell>
        </row>
        <row r="743">
          <cell r="B743">
            <v>15169</v>
          </cell>
          <cell r="C743" t="str">
            <v>Anclaje epóxico 3/4"Estructural 0.17m+adhesivo</v>
          </cell>
          <cell r="D743" t="str">
            <v>UN</v>
          </cell>
          <cell r="E743" t="str">
            <v>04 Estructuras</v>
          </cell>
          <cell r="F743">
            <v>38867.360000000001</v>
          </cell>
        </row>
        <row r="744">
          <cell r="B744">
            <v>10994</v>
          </cell>
          <cell r="C744" t="str">
            <v>Anclaje epóxico 3/4"Estructural 0.20m Anchorfix4**</v>
          </cell>
          <cell r="D744" t="str">
            <v>UN</v>
          </cell>
          <cell r="E744" t="str">
            <v>04 Estructuras</v>
          </cell>
          <cell r="F744">
            <v>40645.39</v>
          </cell>
        </row>
        <row r="745">
          <cell r="B745">
            <v>13913</v>
          </cell>
          <cell r="C745" t="str">
            <v>Anclaje epóxico 3/4"Estructural 0.40m+adhesivo</v>
          </cell>
          <cell r="D745" t="str">
            <v>UN</v>
          </cell>
          <cell r="E745" t="str">
            <v>04 Estructuras</v>
          </cell>
          <cell r="F745">
            <v>75607.149999999994</v>
          </cell>
        </row>
        <row r="746">
          <cell r="B746">
            <v>10574</v>
          </cell>
          <cell r="C746" t="str">
            <v>Anclaje epóxico 3/8"  prof 0.07 m con sikadur 42**</v>
          </cell>
          <cell r="D746" t="str">
            <v>UN</v>
          </cell>
          <cell r="E746" t="str">
            <v>04 Estructuras</v>
          </cell>
          <cell r="F746">
            <v>13626.55</v>
          </cell>
        </row>
        <row r="747">
          <cell r="B747">
            <v>11579</v>
          </cell>
          <cell r="C747" t="str">
            <v>Anclaje epóxico 3/8"  prof 0.09 m con anchorfix 4*</v>
          </cell>
          <cell r="D747" t="str">
            <v>UN</v>
          </cell>
          <cell r="E747" t="str">
            <v>04 Estructuras</v>
          </cell>
          <cell r="F747">
            <v>20163.84</v>
          </cell>
        </row>
        <row r="748">
          <cell r="B748">
            <v>13293</v>
          </cell>
          <cell r="C748" t="str">
            <v>Anclaje epóxico 3/8"  prof 0.15 m con  EUCO 52 GEL</v>
          </cell>
          <cell r="D748" t="str">
            <v>UN</v>
          </cell>
          <cell r="E748" t="str">
            <v>04 Estructuras</v>
          </cell>
          <cell r="F748">
            <v>10492.31</v>
          </cell>
        </row>
        <row r="749">
          <cell r="B749">
            <v>11010</v>
          </cell>
          <cell r="C749" t="str">
            <v>Anclaje epóxico 3/8"  prof 0.15 m con sikadur 42**</v>
          </cell>
          <cell r="D749" t="str">
            <v>UN</v>
          </cell>
          <cell r="E749" t="str">
            <v>04 Estructuras</v>
          </cell>
          <cell r="F749">
            <v>17061.87</v>
          </cell>
        </row>
        <row r="750">
          <cell r="B750">
            <v>11576</v>
          </cell>
          <cell r="C750" t="str">
            <v>Anclaje epóxico 3/8"Estructural 0.10m Anchorfix4**</v>
          </cell>
          <cell r="D750" t="str">
            <v>UN</v>
          </cell>
          <cell r="E750" t="str">
            <v>04 Estructuras</v>
          </cell>
          <cell r="F750">
            <v>25519.37</v>
          </cell>
        </row>
        <row r="751">
          <cell r="B751">
            <v>12526</v>
          </cell>
          <cell r="C751" t="str">
            <v>Anclaje epóxico 3/8"Estructural 0.12m Anchorfix4**</v>
          </cell>
          <cell r="D751" t="str">
            <v>UN</v>
          </cell>
          <cell r="E751" t="str">
            <v>04 Estructuras</v>
          </cell>
          <cell r="F751">
            <v>12154.9</v>
          </cell>
        </row>
        <row r="752">
          <cell r="B752">
            <v>10992</v>
          </cell>
          <cell r="C752" t="str">
            <v>Anclaje epóxico 3/8"Estructural 0.15m Anchorfix4**</v>
          </cell>
          <cell r="D752" t="str">
            <v>UN</v>
          </cell>
          <cell r="E752" t="str">
            <v>04 Estructuras</v>
          </cell>
          <cell r="F752">
            <v>18048.46</v>
          </cell>
        </row>
        <row r="753">
          <cell r="B753">
            <v>11428</v>
          </cell>
          <cell r="C753" t="str">
            <v>Anclaje epóxico 3/8"Estructural 0.17m Anchorfix4**</v>
          </cell>
          <cell r="D753" t="str">
            <v>UN</v>
          </cell>
          <cell r="E753" t="str">
            <v>04 Estructuras</v>
          </cell>
          <cell r="F753">
            <v>26883.43</v>
          </cell>
        </row>
        <row r="754">
          <cell r="B754">
            <v>11457</v>
          </cell>
          <cell r="C754" t="str">
            <v>Anclaje epóxico 3/8"Estructural 0.25m Anchorfix4**</v>
          </cell>
          <cell r="D754" t="str">
            <v>UN</v>
          </cell>
          <cell r="E754" t="str">
            <v>04 Estructuras</v>
          </cell>
          <cell r="F754">
            <v>23569.15</v>
          </cell>
        </row>
        <row r="755">
          <cell r="B755">
            <v>13795</v>
          </cell>
          <cell r="C755" t="str">
            <v>Anclaje epóxico 3/8"Estructural 0.30m Anchorfix4**</v>
          </cell>
          <cell r="D755" t="str">
            <v>UN</v>
          </cell>
          <cell r="E755" t="str">
            <v>04 Estructuras</v>
          </cell>
          <cell r="F755">
            <v>34878.1</v>
          </cell>
        </row>
        <row r="756">
          <cell r="B756">
            <v>11458</v>
          </cell>
          <cell r="C756" t="str">
            <v>Anclaje epóxico 3/8"Estructural 0.75m Anchorfix4**</v>
          </cell>
          <cell r="D756" t="str">
            <v>UN</v>
          </cell>
          <cell r="E756" t="str">
            <v>04 Estructuras</v>
          </cell>
          <cell r="F756">
            <v>51243</v>
          </cell>
        </row>
        <row r="757">
          <cell r="B757">
            <v>13906</v>
          </cell>
          <cell r="C757" t="str">
            <v>Anclaje epóxico 3/8"Estructural 0.90m Anchorfix4**</v>
          </cell>
          <cell r="D757" t="str">
            <v>UN</v>
          </cell>
          <cell r="E757" t="str">
            <v>04 Estructuras</v>
          </cell>
          <cell r="F757">
            <v>58750.1</v>
          </cell>
        </row>
        <row r="758">
          <cell r="B758">
            <v>13762</v>
          </cell>
          <cell r="C758" t="str">
            <v>Anclaje epóxico 3/8"prof 0.10m con sikadur 42**</v>
          </cell>
          <cell r="D758" t="str">
            <v>UN</v>
          </cell>
          <cell r="E758" t="str">
            <v>04 Estructuras</v>
          </cell>
          <cell r="F758">
            <v>14869.81</v>
          </cell>
        </row>
        <row r="759">
          <cell r="B759">
            <v>11158</v>
          </cell>
          <cell r="C759" t="str">
            <v>Anclaje epóxico 4mm Estructural 0.10m Anchorfix4**</v>
          </cell>
          <cell r="D759" t="str">
            <v>UN</v>
          </cell>
          <cell r="E759" t="str">
            <v>04 Estructuras</v>
          </cell>
          <cell r="F759">
            <v>13220.25</v>
          </cell>
        </row>
        <row r="760">
          <cell r="B760">
            <v>10362</v>
          </cell>
          <cell r="C760" t="str">
            <v>Anclaje epóxico 5/8"  prof 0.10m con sikadur 42</v>
          </cell>
          <cell r="D760" t="str">
            <v>UN</v>
          </cell>
          <cell r="E760" t="str">
            <v>04 Estructuras</v>
          </cell>
          <cell r="F760">
            <v>19200.46</v>
          </cell>
        </row>
        <row r="761">
          <cell r="B761">
            <v>14414</v>
          </cell>
          <cell r="C761" t="str">
            <v>Anclaje epóxico 5/8"  prof 0.20 m con Red H G-5</v>
          </cell>
          <cell r="D761" t="str">
            <v>UN</v>
          </cell>
          <cell r="E761" t="str">
            <v>04 Estructuras</v>
          </cell>
          <cell r="F761">
            <v>21353.83</v>
          </cell>
        </row>
        <row r="762">
          <cell r="B762">
            <v>11012</v>
          </cell>
          <cell r="C762" t="str">
            <v>Anclaje epóxico 5/8"  prof 0.20 m con sikadur 42</v>
          </cell>
          <cell r="D762" t="str">
            <v>UN</v>
          </cell>
          <cell r="E762" t="str">
            <v>04 Estructuras</v>
          </cell>
          <cell r="F762">
            <v>21905.3</v>
          </cell>
        </row>
        <row r="763">
          <cell r="B763">
            <v>10711</v>
          </cell>
          <cell r="C763" t="str">
            <v>Anclaje epóxico 5/8"  prof 0.25 m con sikadur 42</v>
          </cell>
          <cell r="D763" t="str">
            <v>UN</v>
          </cell>
          <cell r="E763" t="str">
            <v>04 Estructuras</v>
          </cell>
          <cell r="F763">
            <v>31636.02</v>
          </cell>
        </row>
        <row r="764">
          <cell r="B764">
            <v>13914</v>
          </cell>
          <cell r="C764" t="str">
            <v>Anclaje epóxico 5/8"Estructural 0.125m Anchorfix4*</v>
          </cell>
          <cell r="D764" t="str">
            <v>UN</v>
          </cell>
          <cell r="E764" t="str">
            <v>04 Estructuras</v>
          </cell>
          <cell r="F764">
            <v>30236.49</v>
          </cell>
        </row>
        <row r="765">
          <cell r="B765">
            <v>15170</v>
          </cell>
          <cell r="C765" t="str">
            <v>Anclaje epóxico 5/8"Estructural 0.14 m Anchorfix4*</v>
          </cell>
          <cell r="D765" t="str">
            <v>UN</v>
          </cell>
          <cell r="E765" t="str">
            <v>04 Estructuras</v>
          </cell>
          <cell r="F765">
            <v>41388.33</v>
          </cell>
        </row>
        <row r="766">
          <cell r="B766">
            <v>11160</v>
          </cell>
          <cell r="C766" t="str">
            <v>Anclaje epóxico 5/8"Estructural 0.15m Anchorfix4**</v>
          </cell>
          <cell r="D766" t="str">
            <v>UN</v>
          </cell>
          <cell r="E766" t="str">
            <v>04 Estructuras</v>
          </cell>
          <cell r="F766">
            <v>36320.18</v>
          </cell>
        </row>
        <row r="767">
          <cell r="B767">
            <v>11577</v>
          </cell>
          <cell r="C767" t="str">
            <v>Anclaje epóxico 5/8"Estructural 0.16m Anchorfix4**</v>
          </cell>
          <cell r="D767" t="str">
            <v>UN</v>
          </cell>
          <cell r="E767" t="str">
            <v>04 Estructuras</v>
          </cell>
          <cell r="F767">
            <v>25092.35</v>
          </cell>
        </row>
        <row r="768">
          <cell r="B768">
            <v>10993</v>
          </cell>
          <cell r="C768" t="str">
            <v>Anclaje epóxico 5/8"Estructural 0.20m Anchorfix4**</v>
          </cell>
          <cell r="D768" t="str">
            <v>UN</v>
          </cell>
          <cell r="E768" t="str">
            <v>04 Estructuras</v>
          </cell>
          <cell r="F768">
            <v>38163.32</v>
          </cell>
        </row>
        <row r="769">
          <cell r="B769">
            <v>11578</v>
          </cell>
          <cell r="C769" t="str">
            <v>Anclaje epóxico 7/8"Estructural 0.25m Anchorfix4**</v>
          </cell>
          <cell r="D769" t="str">
            <v>UN</v>
          </cell>
          <cell r="E769" t="str">
            <v>04 Estructuras</v>
          </cell>
          <cell r="F769">
            <v>41116.639999999999</v>
          </cell>
        </row>
        <row r="770">
          <cell r="B770">
            <v>13912</v>
          </cell>
          <cell r="C770" t="str">
            <v>Anclaje epóxico 7/8"Estructural 0.40m+Adhesivo</v>
          </cell>
          <cell r="D770" t="str">
            <v>UN</v>
          </cell>
          <cell r="E770" t="str">
            <v>04 Estructuras</v>
          </cell>
          <cell r="F770">
            <v>97074.99</v>
          </cell>
        </row>
        <row r="771">
          <cell r="B771">
            <v>15150</v>
          </cell>
          <cell r="C771" t="str">
            <v>Anclaje epóxico1"Estruc.0.15m Anchorfix4 -h=3a4M</v>
          </cell>
          <cell r="D771" t="str">
            <v>UN</v>
          </cell>
          <cell r="E771" t="str">
            <v>04 Estructuras</v>
          </cell>
          <cell r="F771">
            <v>56895.89</v>
          </cell>
        </row>
        <row r="772">
          <cell r="B772">
            <v>15146</v>
          </cell>
          <cell r="C772" t="str">
            <v>Anclaje epóxico1/2"Estruc.0.15m+Adhesivo h=3a4M</v>
          </cell>
          <cell r="D772" t="str">
            <v>UN</v>
          </cell>
          <cell r="E772" t="str">
            <v>04 Estructuras</v>
          </cell>
          <cell r="F772">
            <v>24697.66</v>
          </cell>
        </row>
        <row r="773">
          <cell r="B773">
            <v>10991</v>
          </cell>
          <cell r="C773" t="str">
            <v>Anclaje epóxico1/2"Estruct. 0.20m Anchorfix4+Andam</v>
          </cell>
          <cell r="D773" t="str">
            <v>UN</v>
          </cell>
          <cell r="E773" t="str">
            <v>04 Estructuras</v>
          </cell>
          <cell r="F773">
            <v>25389.22</v>
          </cell>
        </row>
        <row r="774">
          <cell r="B774">
            <v>14186</v>
          </cell>
          <cell r="C774" t="str">
            <v>Anclaje epóxico1/2"Estruct.0.20m Anchorfix4Sin Ref</v>
          </cell>
          <cell r="D774" t="str">
            <v>UN</v>
          </cell>
          <cell r="E774" t="str">
            <v>04 Estructuras</v>
          </cell>
          <cell r="F774">
            <v>36741.99</v>
          </cell>
        </row>
        <row r="775">
          <cell r="B775">
            <v>15168</v>
          </cell>
          <cell r="C775" t="str">
            <v>Anclaje epóxico1/2"Estructural 0.11m+Adhesivo</v>
          </cell>
          <cell r="D775" t="str">
            <v>UN</v>
          </cell>
          <cell r="E775" t="str">
            <v>04 Estructuras</v>
          </cell>
          <cell r="F775">
            <v>25984.25</v>
          </cell>
        </row>
        <row r="776">
          <cell r="B776">
            <v>13768</v>
          </cell>
          <cell r="C776" t="str">
            <v>Anclaje epóxico1/2"L=0.10m+sikad42.sin And,sinRefu</v>
          </cell>
          <cell r="D776" t="str">
            <v>UN</v>
          </cell>
          <cell r="E776" t="str">
            <v>04 Estructuras</v>
          </cell>
          <cell r="F776">
            <v>8837.33</v>
          </cell>
        </row>
        <row r="777">
          <cell r="B777">
            <v>13772</v>
          </cell>
          <cell r="C777" t="str">
            <v>Anclaje epóxico1/2"L=0.20m+sikad42.sin And,sinRef</v>
          </cell>
          <cell r="D777" t="str">
            <v>UN</v>
          </cell>
          <cell r="E777" t="str">
            <v>04 Estructuras</v>
          </cell>
          <cell r="F777">
            <v>10298.209999999999</v>
          </cell>
        </row>
        <row r="778">
          <cell r="B778">
            <v>17168</v>
          </cell>
          <cell r="C778" t="str">
            <v>Anclaje epóxico1/2"L=0.20m+sikad42.sin And,sinRef</v>
          </cell>
          <cell r="D778" t="str">
            <v>UN</v>
          </cell>
          <cell r="E778" t="str">
            <v>04 Estructuras</v>
          </cell>
          <cell r="F778">
            <v>9894.19</v>
          </cell>
        </row>
        <row r="779">
          <cell r="B779">
            <v>18282</v>
          </cell>
          <cell r="C779" t="str">
            <v>Anclaje epóxico1/2"L=0.20m+sikad42.sin And,sinRef</v>
          </cell>
          <cell r="D779" t="str">
            <v>UN</v>
          </cell>
          <cell r="E779" t="str">
            <v>04 Estructuras</v>
          </cell>
          <cell r="F779">
            <v>11652.21</v>
          </cell>
        </row>
        <row r="780">
          <cell r="B780">
            <v>11011</v>
          </cell>
          <cell r="C780" t="str">
            <v>Anclaje epóxico1/2"prof 0.20 m +sikadur 42 +Andami</v>
          </cell>
          <cell r="D780" t="str">
            <v>UN</v>
          </cell>
          <cell r="E780" t="str">
            <v>04 Estructuras</v>
          </cell>
          <cell r="F780">
            <v>23380.18</v>
          </cell>
        </row>
        <row r="781">
          <cell r="B781">
            <v>15148</v>
          </cell>
          <cell r="C781" t="str">
            <v>Anclaje epóxico3/4"Estruc.0.15m Anchorfix4 -h=3a4M</v>
          </cell>
          <cell r="D781" t="str">
            <v>UN</v>
          </cell>
          <cell r="E781" t="str">
            <v>04 Estructuras</v>
          </cell>
          <cell r="F781">
            <v>32380.799999999999</v>
          </cell>
        </row>
        <row r="782">
          <cell r="B782">
            <v>15140</v>
          </cell>
          <cell r="C782" t="str">
            <v>Anclaje epóxico3/8"Estruc.0.12m Anchorfix4 -h=3a4M</v>
          </cell>
          <cell r="D782" t="str">
            <v>UN</v>
          </cell>
          <cell r="E782" t="str">
            <v>04 Estructuras</v>
          </cell>
          <cell r="F782">
            <v>20667.849999999999</v>
          </cell>
        </row>
        <row r="783">
          <cell r="B783">
            <v>13770</v>
          </cell>
          <cell r="C783" t="str">
            <v>Anclaje epóxico3/8"L=0.10m+sikad42.sin And,sinRefu</v>
          </cell>
          <cell r="D783" t="str">
            <v>UN</v>
          </cell>
          <cell r="E783" t="str">
            <v>04 Estructuras</v>
          </cell>
          <cell r="F783">
            <v>8828.01</v>
          </cell>
        </row>
        <row r="784">
          <cell r="B784">
            <v>14191</v>
          </cell>
          <cell r="C784" t="str">
            <v>Anclaje epóxico3/8"L=0.11m+AnchorFix.+TalPerc+Pist</v>
          </cell>
          <cell r="D784" t="str">
            <v>UN</v>
          </cell>
          <cell r="E784" t="str">
            <v>04 Estructuras</v>
          </cell>
          <cell r="F784">
            <v>9030.77</v>
          </cell>
        </row>
        <row r="785">
          <cell r="B785">
            <v>13771</v>
          </cell>
          <cell r="C785" t="str">
            <v>Anclaje epóxico3/8"L=0.15m+sikad42.sin And,sinRefu</v>
          </cell>
          <cell r="D785" t="str">
            <v>UN</v>
          </cell>
          <cell r="E785" t="str">
            <v>04 Estructuras</v>
          </cell>
          <cell r="F785">
            <v>10640.94</v>
          </cell>
        </row>
        <row r="786">
          <cell r="B786">
            <v>14192</v>
          </cell>
          <cell r="C786" t="str">
            <v>Anclaje epóxico3/8"L=0.20m+AnchorFix.+TalPerc+Pist</v>
          </cell>
          <cell r="D786" t="str">
            <v>UN</v>
          </cell>
          <cell r="E786" t="str">
            <v>04 Estructuras</v>
          </cell>
          <cell r="F786">
            <v>12570.71</v>
          </cell>
        </row>
        <row r="787">
          <cell r="B787">
            <v>15270</v>
          </cell>
          <cell r="C787" t="str">
            <v>Anclaje epóxico3/8"prof 0.07m+ sikadur 42Sin Andam</v>
          </cell>
          <cell r="D787" t="str">
            <v>UN</v>
          </cell>
          <cell r="E787" t="str">
            <v>04 Estructuras</v>
          </cell>
          <cell r="F787">
            <v>10655</v>
          </cell>
        </row>
        <row r="788">
          <cell r="B788">
            <v>15147</v>
          </cell>
          <cell r="C788" t="str">
            <v>Anclaje epóxico5/8"Estruc.0.15m Anchorfix4 -h=3a4M</v>
          </cell>
          <cell r="D788" t="str">
            <v>UN</v>
          </cell>
          <cell r="E788" t="str">
            <v>04 Estructuras</v>
          </cell>
          <cell r="F788">
            <v>28556</v>
          </cell>
        </row>
        <row r="789">
          <cell r="B789">
            <v>15149</v>
          </cell>
          <cell r="C789" t="str">
            <v>Anclaje epóxico7/8"Estruc.0.15m+Adhesivo -h=3a4M</v>
          </cell>
          <cell r="D789" t="str">
            <v>UN</v>
          </cell>
          <cell r="E789" t="str">
            <v>04 Estructuras</v>
          </cell>
          <cell r="F789">
            <v>44738.94</v>
          </cell>
        </row>
        <row r="790">
          <cell r="B790">
            <v>13729</v>
          </cell>
          <cell r="C790" t="str">
            <v>Anclaje expansivo 3/8" * 3"</v>
          </cell>
          <cell r="D790" t="str">
            <v>UN</v>
          </cell>
          <cell r="E790" t="str">
            <v>04 Estructuras</v>
          </cell>
          <cell r="F790">
            <v>2963.76</v>
          </cell>
        </row>
        <row r="791">
          <cell r="B791">
            <v>14661</v>
          </cell>
          <cell r="C791" t="str">
            <v>ANCLAJE PARA BANCA X 2 DADOS (SUM + INST)</v>
          </cell>
          <cell r="D791" t="str">
            <v>UN</v>
          </cell>
          <cell r="E791" t="str">
            <v>MOBILIARIO</v>
          </cell>
          <cell r="F791">
            <v>89204.5</v>
          </cell>
        </row>
        <row r="792">
          <cell r="B792">
            <v>14828</v>
          </cell>
          <cell r="C792" t="str">
            <v>ANCLAJE PARA BANCA X 2 DADOS(DESM+SUM+INST)</v>
          </cell>
          <cell r="D792" t="str">
            <v>UN</v>
          </cell>
          <cell r="E792" t="str">
            <v>MOBILIARIO</v>
          </cell>
          <cell r="F792">
            <v>116013.6</v>
          </cell>
        </row>
        <row r="793">
          <cell r="B793">
            <v>13723</v>
          </cell>
          <cell r="C793" t="str">
            <v>ANCLAJE PARA SILLETERIA (SUMINISTRO + INSTALACION)</v>
          </cell>
          <cell r="D793" t="str">
            <v>UN</v>
          </cell>
          <cell r="E793" t="str">
            <v>09 Eléctricas</v>
          </cell>
          <cell r="F793">
            <v>3946.74</v>
          </cell>
        </row>
        <row r="794">
          <cell r="B794">
            <v>15117</v>
          </cell>
          <cell r="C794" t="str">
            <v>Anclaje pasivo  d=3" suelo duros 21Mpa  barra3/4"</v>
          </cell>
          <cell r="D794" t="str">
            <v>ML</v>
          </cell>
          <cell r="E794" t="str">
            <v>04 Estructuras</v>
          </cell>
          <cell r="F794">
            <v>282615.40999999997</v>
          </cell>
        </row>
        <row r="795">
          <cell r="B795">
            <v>15118</v>
          </cell>
          <cell r="C795" t="str">
            <v>Anclaje pasivo  d=3" suelo duros21Mpa  barra5/8" T</v>
          </cell>
          <cell r="D795" t="str">
            <v>ML</v>
          </cell>
          <cell r="E795" t="str">
            <v>04 Estructuras</v>
          </cell>
          <cell r="F795">
            <v>275313.53000000003</v>
          </cell>
        </row>
        <row r="796">
          <cell r="B796">
            <v>14224</v>
          </cell>
          <cell r="C796" t="str">
            <v>Anclaje pasivo  d=3" suelo malos21Mpa  barra3/4"</v>
          </cell>
          <cell r="D796" t="str">
            <v>ML</v>
          </cell>
          <cell r="E796" t="str">
            <v>04 Estructuras</v>
          </cell>
          <cell r="F796">
            <v>155275.07</v>
          </cell>
        </row>
        <row r="797">
          <cell r="B797">
            <v>14421</v>
          </cell>
          <cell r="C797" t="str">
            <v>Anclaje pasivo  d=3" suelo malos21Mpa  barra5/8" T</v>
          </cell>
          <cell r="D797" t="str">
            <v>ML</v>
          </cell>
          <cell r="E797" t="str">
            <v>04 Estructuras</v>
          </cell>
          <cell r="F797">
            <v>147592.32000000001</v>
          </cell>
        </row>
        <row r="798">
          <cell r="B798">
            <v>12647</v>
          </cell>
          <cell r="C798" t="str">
            <v>Anclaje Varilla de 1/4"L=1.00m+Sika Top 122 *</v>
          </cell>
          <cell r="D798" t="str">
            <v>UN</v>
          </cell>
          <cell r="E798" t="str">
            <v>09 Eléctricas</v>
          </cell>
          <cell r="F798">
            <v>19374.88</v>
          </cell>
        </row>
        <row r="799">
          <cell r="B799">
            <v>11047</v>
          </cell>
          <cell r="C799" t="str">
            <v>AnclajeEpóxico1/4"L=0.05 m+sikadur42+Andam+Ref**</v>
          </cell>
          <cell r="D799" t="str">
            <v>UN</v>
          </cell>
          <cell r="E799" t="str">
            <v>04 Estructuras</v>
          </cell>
          <cell r="F799">
            <v>10356.09</v>
          </cell>
        </row>
        <row r="800">
          <cell r="B800">
            <v>709</v>
          </cell>
          <cell r="C800" t="str">
            <v>ANDAMIO COLGANTE</v>
          </cell>
          <cell r="D800" t="str">
            <v>DD</v>
          </cell>
          <cell r="E800" t="str">
            <v>HERRAMIENTAS Y EQUIPO MENOR</v>
          </cell>
          <cell r="F800">
            <v>50813.22</v>
          </cell>
        </row>
        <row r="801">
          <cell r="B801">
            <v>11546</v>
          </cell>
          <cell r="C801" t="str">
            <v>ANDAMIO TUBULAR ( 50 SECCIONES 1MES)+Armado</v>
          </cell>
          <cell r="D801" t="str">
            <v>MES</v>
          </cell>
          <cell r="E801" t="str">
            <v>HERRAMIENTAS Y EQUIPO MENOR</v>
          </cell>
          <cell r="F801">
            <v>3736485.5</v>
          </cell>
        </row>
        <row r="802">
          <cell r="B802">
            <v>707</v>
          </cell>
          <cell r="C802" t="str">
            <v>ANDAMIO TUBULAR (6 SECCIONES 1 SMN)+Armado</v>
          </cell>
          <cell r="D802" t="str">
            <v>SMN</v>
          </cell>
          <cell r="E802" t="str">
            <v>HERRAMIENTAS Y EQUIPO MENOR</v>
          </cell>
          <cell r="F802">
            <v>587989.43999999994</v>
          </cell>
        </row>
        <row r="803">
          <cell r="B803">
            <v>708</v>
          </cell>
          <cell r="C803" t="str">
            <v>ANDAMIO TUBULAR (6 SECCIONES 1MES)+ Armado</v>
          </cell>
          <cell r="D803" t="str">
            <v>MES</v>
          </cell>
          <cell r="E803" t="str">
            <v>HERRAMIENTAS Y EQUIPO MENOR</v>
          </cell>
          <cell r="F803">
            <v>438979.32</v>
          </cell>
        </row>
        <row r="804">
          <cell r="B804">
            <v>11163</v>
          </cell>
          <cell r="C804" t="str">
            <v>ANDAMIO TUBULAR (por m2 mamp culata coliseo3 piso</v>
          </cell>
          <cell r="D804" t="str">
            <v>M2</v>
          </cell>
          <cell r="E804" t="str">
            <v>HERRAMIENTAS Y EQUIPO MENOR</v>
          </cell>
          <cell r="F804">
            <v>4004.33</v>
          </cell>
        </row>
        <row r="805">
          <cell r="B805">
            <v>656</v>
          </cell>
          <cell r="C805" t="str">
            <v>ANDEN + SARDINEL PREFABRICADO</v>
          </cell>
          <cell r="D805" t="str">
            <v>M2</v>
          </cell>
          <cell r="E805" t="str">
            <v>VIAS</v>
          </cell>
          <cell r="F805">
            <v>41321.589999999997</v>
          </cell>
        </row>
        <row r="806">
          <cell r="B806">
            <v>786</v>
          </cell>
          <cell r="C806" t="str">
            <v>ANDEN EN CONCRETO e=.10 + Subbase Granular</v>
          </cell>
          <cell r="D806" t="str">
            <v>M2</v>
          </cell>
          <cell r="E806" t="str">
            <v>VIAS</v>
          </cell>
          <cell r="F806">
            <v>148650.42000000001</v>
          </cell>
        </row>
        <row r="807">
          <cell r="B807">
            <v>15262</v>
          </cell>
          <cell r="C807" t="str">
            <v>Anden en concreto reforz e=.07 3000psi  sin estr**</v>
          </cell>
          <cell r="D807" t="str">
            <v>M2</v>
          </cell>
          <cell r="E807" t="str">
            <v>VIAS</v>
          </cell>
          <cell r="F807">
            <v>197930.43</v>
          </cell>
        </row>
        <row r="808">
          <cell r="B808">
            <v>10445</v>
          </cell>
          <cell r="C808" t="str">
            <v>Anden en concreto reforz e=.10 3000psi  sin estr**</v>
          </cell>
          <cell r="D808" t="str">
            <v>M2</v>
          </cell>
          <cell r="E808" t="str">
            <v>VIAS</v>
          </cell>
          <cell r="F808">
            <v>215904.1</v>
          </cell>
        </row>
        <row r="809">
          <cell r="B809">
            <v>10913</v>
          </cell>
          <cell r="C809" t="str">
            <v>ANDEN h=10 C:105 KG/Cm2</v>
          </cell>
          <cell r="D809" t="str">
            <v>M2</v>
          </cell>
          <cell r="E809" t="str">
            <v>URBANISMO Y OBRAS EXTERIORES</v>
          </cell>
          <cell r="F809">
            <v>77792.62</v>
          </cell>
        </row>
        <row r="810">
          <cell r="B810">
            <v>11652</v>
          </cell>
          <cell r="C810" t="str">
            <v>ANDEN h=10 C:175 KG/Cm2  + refuerzo malla</v>
          </cell>
          <cell r="D810" t="str">
            <v>M2</v>
          </cell>
          <cell r="E810" t="str">
            <v>URBANISMO Y OBRAS EXTERIORES</v>
          </cell>
          <cell r="F810">
            <v>88631.75</v>
          </cell>
        </row>
        <row r="811">
          <cell r="B811">
            <v>13077</v>
          </cell>
          <cell r="C811" t="str">
            <v>ANDEN h=10 C:245 KG/Cm2  reforzad</v>
          </cell>
          <cell r="D811" t="str">
            <v>M2</v>
          </cell>
          <cell r="E811" t="str">
            <v>URBANISMO Y OBRAS EXTERIORES</v>
          </cell>
          <cell r="F811">
            <v>79972.55</v>
          </cell>
        </row>
        <row r="812">
          <cell r="B812">
            <v>10366</v>
          </cell>
          <cell r="C812" t="str">
            <v>Anden h=15 C:210 Kg/cm2  sin refuerzo **</v>
          </cell>
          <cell r="D812" t="str">
            <v>M2</v>
          </cell>
          <cell r="E812" t="str">
            <v>URBANISMO Y OBRAS EXTERIORES</v>
          </cell>
          <cell r="F812">
            <v>152332.01999999999</v>
          </cell>
        </row>
        <row r="813">
          <cell r="B813">
            <v>726</v>
          </cell>
          <cell r="C813" t="str">
            <v>ANDEN h=8 C:140 KG/Cm2</v>
          </cell>
          <cell r="D813" t="str">
            <v>M2</v>
          </cell>
          <cell r="E813" t="str">
            <v>URBANISMO Y OBRAS EXTERIORES</v>
          </cell>
          <cell r="F813">
            <v>73895.070000000007</v>
          </cell>
        </row>
        <row r="814">
          <cell r="B814">
            <v>727</v>
          </cell>
          <cell r="C814" t="str">
            <v>ANDEN h=8 C:175 KG/Cm2</v>
          </cell>
          <cell r="D814" t="str">
            <v>M2</v>
          </cell>
          <cell r="E814" t="str">
            <v>URBANISMO Y OBRAS EXTERIORES</v>
          </cell>
          <cell r="F814">
            <v>74518.3</v>
          </cell>
        </row>
        <row r="815">
          <cell r="B815">
            <v>728</v>
          </cell>
          <cell r="C815" t="str">
            <v>ANDEN h=8 C:210 KG/Cm2</v>
          </cell>
          <cell r="D815" t="str">
            <v>M2</v>
          </cell>
          <cell r="E815" t="str">
            <v>URBANISMO Y OBRAS EXTERIORES</v>
          </cell>
          <cell r="F815">
            <v>73473.070000000007</v>
          </cell>
        </row>
        <row r="816">
          <cell r="B816">
            <v>11974</v>
          </cell>
          <cell r="C816" t="str">
            <v>ANDEN h=8 C:210 KG/Cm2</v>
          </cell>
          <cell r="D816" t="str">
            <v>M2</v>
          </cell>
          <cell r="E816" t="str">
            <v>URBANISMO Y OBRAS EXTERIORES</v>
          </cell>
          <cell r="F816">
            <v>73473.070000000007</v>
          </cell>
        </row>
        <row r="817">
          <cell r="B817">
            <v>729</v>
          </cell>
          <cell r="C817" t="str">
            <v>ANDEN h=8 C:245 KG/Cm2</v>
          </cell>
          <cell r="D817" t="str">
            <v>M2</v>
          </cell>
          <cell r="E817" t="str">
            <v>URBANISMO Y OBRAS EXTERIORES</v>
          </cell>
          <cell r="F817">
            <v>67342.509999999995</v>
          </cell>
        </row>
        <row r="818">
          <cell r="B818">
            <v>10853</v>
          </cell>
          <cell r="C818" t="str">
            <v>AndenAdoqu e=0.08  bland geoLafayettevehicu**</v>
          </cell>
          <cell r="D818" t="str">
            <v>M2</v>
          </cell>
          <cell r="E818" t="str">
            <v>05 Pisos</v>
          </cell>
          <cell r="F818">
            <v>284234.43</v>
          </cell>
        </row>
        <row r="819">
          <cell r="B819">
            <v>10159</v>
          </cell>
          <cell r="C819" t="str">
            <v>AndenAdoqu e=0.08  blando geotext-T-2100 +Malla</v>
          </cell>
          <cell r="D819" t="str">
            <v>M2</v>
          </cell>
          <cell r="E819" t="str">
            <v>05 Pisos</v>
          </cell>
          <cell r="F819">
            <v>369892.32</v>
          </cell>
        </row>
        <row r="820">
          <cell r="B820">
            <v>10321</v>
          </cell>
          <cell r="C820" t="str">
            <v>AndenConcReforz 3000psi e=15cm+imprim sin base**</v>
          </cell>
          <cell r="D820" t="str">
            <v>M2</v>
          </cell>
          <cell r="E820" t="str">
            <v>VIAS</v>
          </cell>
          <cell r="F820">
            <v>178305.17</v>
          </cell>
        </row>
        <row r="821">
          <cell r="B821">
            <v>12030</v>
          </cell>
          <cell r="C821" t="str">
            <v>Andenconcret e=0.07 5.3-1bland geotextil- peatonal</v>
          </cell>
          <cell r="D821" t="str">
            <v>M2</v>
          </cell>
          <cell r="E821" t="str">
            <v>05 Pisos</v>
          </cell>
          <cell r="F821">
            <v>241927.86</v>
          </cell>
        </row>
        <row r="822">
          <cell r="B822">
            <v>12032</v>
          </cell>
          <cell r="C822" t="str">
            <v>Andenconcret e=0.07 5.3-2 medio+geotextil peatonal</v>
          </cell>
          <cell r="D822" t="str">
            <v>M2</v>
          </cell>
          <cell r="E822" t="str">
            <v>05 Pisos</v>
          </cell>
          <cell r="F822">
            <v>226288.26</v>
          </cell>
        </row>
        <row r="823">
          <cell r="B823">
            <v>12029</v>
          </cell>
          <cell r="C823" t="str">
            <v>Andenconcret e=0.10 5.4-Abland+ geotextilVehicular</v>
          </cell>
          <cell r="D823" t="str">
            <v>M2</v>
          </cell>
          <cell r="E823" t="str">
            <v>05 Pisos</v>
          </cell>
          <cell r="F823">
            <v>288288.21999999997</v>
          </cell>
        </row>
        <row r="824">
          <cell r="B824">
            <v>12031</v>
          </cell>
          <cell r="C824" t="str">
            <v>Andenconcret e=0.10 5.4-Bmedio+geotextil Vehicular</v>
          </cell>
          <cell r="D824" t="str">
            <v>M2</v>
          </cell>
          <cell r="E824" t="str">
            <v>05 Pisos</v>
          </cell>
          <cell r="F824">
            <v>267218.2</v>
          </cell>
        </row>
        <row r="825">
          <cell r="B825">
            <v>11195</v>
          </cell>
          <cell r="C825" t="str">
            <v>Andenconcret+rerfuerz e=0.07 sinEstruct MezEnObr**</v>
          </cell>
          <cell r="D825" t="str">
            <v>M2</v>
          </cell>
          <cell r="E825" t="str">
            <v>05 Pisos</v>
          </cell>
          <cell r="F825">
            <v>86027.199999999997</v>
          </cell>
        </row>
        <row r="826">
          <cell r="B826">
            <v>11194</v>
          </cell>
          <cell r="C826" t="str">
            <v>Andenconcret+rerfuerz e=0.07sinEstruct premezc**</v>
          </cell>
          <cell r="D826" t="str">
            <v>M2</v>
          </cell>
          <cell r="E826" t="str">
            <v>05 Pisos</v>
          </cell>
          <cell r="F826">
            <v>87066.38</v>
          </cell>
        </row>
        <row r="827">
          <cell r="B827">
            <v>12024</v>
          </cell>
          <cell r="C827" t="str">
            <v>Andenconcreto e=0.07 4.2-1blando+geotextilpeatonal</v>
          </cell>
          <cell r="D827" t="str">
            <v>M2</v>
          </cell>
          <cell r="E827" t="str">
            <v>05 Pisos</v>
          </cell>
          <cell r="F827">
            <v>254444.97</v>
          </cell>
        </row>
        <row r="828">
          <cell r="B828">
            <v>12026</v>
          </cell>
          <cell r="C828" t="str">
            <v>Andenconcreto e=0.07 4.2-2medio+ geotext peatonal</v>
          </cell>
          <cell r="D828" t="str">
            <v>M2</v>
          </cell>
          <cell r="E828" t="str">
            <v>05 Pisos</v>
          </cell>
          <cell r="F828">
            <v>237804.12</v>
          </cell>
        </row>
        <row r="829">
          <cell r="B829">
            <v>12028</v>
          </cell>
          <cell r="C829" t="str">
            <v>Andenconcreto e=0.07 4.2-3duro+ geotextil peatonal</v>
          </cell>
          <cell r="D829" t="str">
            <v>M2</v>
          </cell>
          <cell r="E829" t="str">
            <v>05 Pisos</v>
          </cell>
          <cell r="F829">
            <v>220287.95</v>
          </cell>
        </row>
        <row r="830">
          <cell r="B830">
            <v>10157</v>
          </cell>
          <cell r="C830" t="str">
            <v>Andenconcreto e=0.08 4.2-1 bland geoPAVCO peatonal</v>
          </cell>
          <cell r="D830" t="str">
            <v>M2</v>
          </cell>
          <cell r="E830" t="str">
            <v>05 Pisos</v>
          </cell>
          <cell r="F830">
            <v>257435.9</v>
          </cell>
        </row>
        <row r="831">
          <cell r="B831">
            <v>10678</v>
          </cell>
          <cell r="C831" t="str">
            <v>Andenconcreto e=0.10 4.2-1 bland geoPAVCO peatonal</v>
          </cell>
          <cell r="D831" t="str">
            <v>M2</v>
          </cell>
          <cell r="E831" t="str">
            <v>05 Pisos</v>
          </cell>
          <cell r="F831">
            <v>293434.08</v>
          </cell>
        </row>
        <row r="832">
          <cell r="B832">
            <v>12023</v>
          </cell>
          <cell r="C832" t="str">
            <v>Andenconcreto e=0.10 4.3-Abland geotext Vehicular</v>
          </cell>
          <cell r="D832" t="str">
            <v>M2</v>
          </cell>
          <cell r="E832" t="str">
            <v>05 Pisos</v>
          </cell>
          <cell r="F832">
            <v>298664.48</v>
          </cell>
        </row>
        <row r="833">
          <cell r="B833">
            <v>12025</v>
          </cell>
          <cell r="C833" t="str">
            <v>Andenconcreto e=0.10 4.3-Bmedio+ geotext Vehicular</v>
          </cell>
          <cell r="D833" t="str">
            <v>M2</v>
          </cell>
          <cell r="E833" t="str">
            <v>05 Pisos</v>
          </cell>
          <cell r="F833">
            <v>288675.67</v>
          </cell>
        </row>
        <row r="834">
          <cell r="B834">
            <v>12027</v>
          </cell>
          <cell r="C834" t="str">
            <v>Andenconcreto e=0.10 4.3-C duro geoPAVCO Vehicula</v>
          </cell>
          <cell r="D834" t="str">
            <v>M2</v>
          </cell>
          <cell r="E834" t="str">
            <v>05 Pisos</v>
          </cell>
          <cell r="F834">
            <v>277452.57</v>
          </cell>
        </row>
        <row r="835">
          <cell r="B835">
            <v>12033</v>
          </cell>
          <cell r="C835" t="str">
            <v>Andenconcreto e=0.10 5.4-C duro geoLAFAYETT Vehicu</v>
          </cell>
          <cell r="D835" t="str">
            <v>M2</v>
          </cell>
          <cell r="E835" t="str">
            <v>05 Pisos</v>
          </cell>
          <cell r="F835">
            <v>271958.74</v>
          </cell>
        </row>
        <row r="836">
          <cell r="B836">
            <v>10158</v>
          </cell>
          <cell r="C836" t="str">
            <v>Andenconcreto e=0.15 bland 4.3-A geotextil T-2100</v>
          </cell>
          <cell r="D836" t="str">
            <v>M2</v>
          </cell>
          <cell r="E836" t="str">
            <v>05 Pisos</v>
          </cell>
          <cell r="F836">
            <v>319905.67</v>
          </cell>
        </row>
        <row r="837">
          <cell r="B837">
            <v>12034</v>
          </cell>
          <cell r="C837" t="str">
            <v>Andenconcretoe=0.07 5.3-3duro geot  GT-2400 peaton</v>
          </cell>
          <cell r="D837" t="str">
            <v>M2</v>
          </cell>
          <cell r="E837" t="str">
            <v>05 Pisos</v>
          </cell>
          <cell r="F837">
            <v>214400.23</v>
          </cell>
        </row>
        <row r="838">
          <cell r="B838">
            <v>10122</v>
          </cell>
          <cell r="C838" t="str">
            <v>AndenConcrRefor 3000psi e= 5cm +imprim**</v>
          </cell>
          <cell r="D838" t="str">
            <v>M2</v>
          </cell>
          <cell r="E838" t="str">
            <v>VIAS</v>
          </cell>
          <cell r="F838">
            <v>139559.92000000001</v>
          </cell>
        </row>
        <row r="839">
          <cell r="B839">
            <v>15003</v>
          </cell>
          <cell r="C839" t="str">
            <v>AndenCuneta 2500 psi e=0.10 4.2-1 bland+ Geotextil</v>
          </cell>
          <cell r="D839" t="str">
            <v>M2</v>
          </cell>
          <cell r="E839" t="str">
            <v>08 Hidráulico</v>
          </cell>
          <cell r="F839">
            <v>278094.15999999997</v>
          </cell>
        </row>
        <row r="840">
          <cell r="B840">
            <v>15004</v>
          </cell>
          <cell r="C840" t="str">
            <v>AndenCuneta 2500 psi e=0.10 4.2-2 medio+Geotextil</v>
          </cell>
          <cell r="D840" t="str">
            <v>M2</v>
          </cell>
          <cell r="E840" t="str">
            <v>05 Pisos</v>
          </cell>
          <cell r="F840">
            <v>262877.32</v>
          </cell>
        </row>
        <row r="841">
          <cell r="B841">
            <v>15000</v>
          </cell>
          <cell r="C841" t="str">
            <v>AndenCuneta 2500 psi e=0.10 5.3-1 bland geotextil</v>
          </cell>
          <cell r="D841" t="str">
            <v>M2</v>
          </cell>
          <cell r="E841" t="str">
            <v>08 Hidráulico</v>
          </cell>
          <cell r="F841">
            <v>268842.39</v>
          </cell>
        </row>
        <row r="842">
          <cell r="B842">
            <v>15001</v>
          </cell>
          <cell r="C842" t="str">
            <v>AndenCuneta 2500 psi e=0.10 5.3-2 medio + geotexti</v>
          </cell>
          <cell r="D842" t="str">
            <v>M2</v>
          </cell>
          <cell r="E842" t="str">
            <v>08 Hidráulico</v>
          </cell>
          <cell r="F842">
            <v>252999.84</v>
          </cell>
        </row>
        <row r="843">
          <cell r="B843">
            <v>15002</v>
          </cell>
          <cell r="C843" t="str">
            <v>AndenCuneta 2500 psi e=0.10 5.3-3 duro + geotextil</v>
          </cell>
          <cell r="D843" t="str">
            <v>M2</v>
          </cell>
          <cell r="E843" t="str">
            <v>08 Hidráulico</v>
          </cell>
          <cell r="F843">
            <v>240954.86</v>
          </cell>
        </row>
        <row r="844">
          <cell r="B844">
            <v>10592</v>
          </cell>
          <cell r="C844" t="str">
            <v>AndenCuneta 2500 psi e=0.10 5.4-A blando+geotextil</v>
          </cell>
          <cell r="D844" t="str">
            <v>M2</v>
          </cell>
          <cell r="E844" t="str">
            <v>08 Hidráulico</v>
          </cell>
          <cell r="F844">
            <v>287369.51</v>
          </cell>
        </row>
        <row r="845">
          <cell r="B845">
            <v>11182</v>
          </cell>
          <cell r="C845" t="str">
            <v>AndenCuneta 2500 psi e=0.10 GEOT2400</v>
          </cell>
          <cell r="D845" t="str">
            <v>M2</v>
          </cell>
          <cell r="E845" t="str">
            <v>08 Hidráulico</v>
          </cell>
          <cell r="F845">
            <v>377635.34</v>
          </cell>
        </row>
        <row r="846">
          <cell r="B846">
            <v>16693</v>
          </cell>
          <cell r="C846" t="str">
            <v>AndenCuneta 2500 psi e=0.10(Sin estructura)</v>
          </cell>
          <cell r="D846" t="str">
            <v>M2</v>
          </cell>
          <cell r="E846" t="str">
            <v>08 Hidráulico</v>
          </cell>
          <cell r="F846">
            <v>240354</v>
          </cell>
        </row>
        <row r="847">
          <cell r="B847">
            <v>15005</v>
          </cell>
          <cell r="C847" t="str">
            <v>AndenCuneta 2500psi e=0.10 4.2-3 duro + geotextil</v>
          </cell>
          <cell r="D847" t="str">
            <v>M2</v>
          </cell>
          <cell r="E847" t="str">
            <v>08 Hidráulico</v>
          </cell>
          <cell r="F847">
            <v>255107.24</v>
          </cell>
        </row>
        <row r="848">
          <cell r="B848">
            <v>12668</v>
          </cell>
          <cell r="C848" t="str">
            <v>AndenCuneta 3000 psi e=0.10 4.2-1 bland geoPAVCO</v>
          </cell>
          <cell r="D848" t="str">
            <v>M2</v>
          </cell>
          <cell r="E848" t="str">
            <v>08 Hidráulico</v>
          </cell>
          <cell r="F848">
            <v>281625.12</v>
          </cell>
        </row>
        <row r="849">
          <cell r="B849">
            <v>17344</v>
          </cell>
          <cell r="C849" t="str">
            <v>ANDENES e=0.10m  CONCRETO F'C 21 MPA  CDRC</v>
          </cell>
          <cell r="D849" t="str">
            <v>M2</v>
          </cell>
          <cell r="E849" t="str">
            <v>URBANISMO Y OBRAS EXTERIORES</v>
          </cell>
          <cell r="F849">
            <v>88126.02</v>
          </cell>
        </row>
        <row r="850">
          <cell r="B850">
            <v>13379</v>
          </cell>
          <cell r="C850" t="str">
            <v>Angeo  (Sum+Inst).</v>
          </cell>
          <cell r="D850" t="str">
            <v>M2</v>
          </cell>
          <cell r="E850" t="str">
            <v>VARIOS</v>
          </cell>
          <cell r="F850">
            <v>16774.169999999998</v>
          </cell>
        </row>
        <row r="851">
          <cell r="B851">
            <v>13374</v>
          </cell>
          <cell r="C851" t="str">
            <v xml:space="preserve">ANGULO 1 1/4" X 1/8" - SUM. E INST. Y PINTURA </v>
          </cell>
          <cell r="D851" t="str">
            <v>ML</v>
          </cell>
          <cell r="E851" t="str">
            <v>CARPINTERIA METALICA</v>
          </cell>
          <cell r="F851">
            <v>61222.94</v>
          </cell>
        </row>
        <row r="852">
          <cell r="B852">
            <v>15371</v>
          </cell>
          <cell r="C852" t="str">
            <v>ANGULO 1 1/4x1/8"+anticorr.+pintura(Sum + insta)</v>
          </cell>
          <cell r="D852" t="str">
            <v>ML</v>
          </cell>
          <cell r="E852" t="str">
            <v>CARPINTERIA METALICA</v>
          </cell>
          <cell r="F852">
            <v>66876.679999999993</v>
          </cell>
        </row>
        <row r="853">
          <cell r="B853">
            <v>13654</v>
          </cell>
          <cell r="C853" t="str">
            <v>ANGULO 1 x 1 x1/8"+Platina 5/8x1/8"(Sum + insta</v>
          </cell>
          <cell r="D853" t="str">
            <v>ML</v>
          </cell>
          <cell r="E853" t="str">
            <v>CARPINTERIA METALICA</v>
          </cell>
          <cell r="F853">
            <v>66169.009999999995</v>
          </cell>
        </row>
        <row r="854">
          <cell r="B854">
            <v>13559</v>
          </cell>
          <cell r="C854" t="str">
            <v>ANGULO 11/2x11/2x1/8" (Sum + instal.)***</v>
          </cell>
          <cell r="D854" t="str">
            <v>ML</v>
          </cell>
          <cell r="E854" t="str">
            <v>CARPINTERIA METALICA</v>
          </cell>
          <cell r="F854">
            <v>53488.17</v>
          </cell>
        </row>
        <row r="855">
          <cell r="B855">
            <v>13632</v>
          </cell>
          <cell r="C855" t="str">
            <v>ANGULO 11/2x11/2x1/8"+Platina 5/8x1/8"(Sum + insta</v>
          </cell>
          <cell r="D855" t="str">
            <v>ML</v>
          </cell>
          <cell r="E855" t="str">
            <v>CARPINTERIA METALICA</v>
          </cell>
          <cell r="F855">
            <v>73909.36</v>
          </cell>
        </row>
        <row r="856">
          <cell r="B856">
            <v>13697</v>
          </cell>
          <cell r="C856" t="str">
            <v>ANGULO 11/2x11/2x1/8"+Tubo Cuad.1x1"(Sum + insta</v>
          </cell>
          <cell r="D856" t="str">
            <v>ML</v>
          </cell>
          <cell r="E856" t="str">
            <v>CARPINTERIA METALICA</v>
          </cell>
          <cell r="F856">
            <v>75132.55</v>
          </cell>
        </row>
        <row r="857">
          <cell r="B857">
            <v>13058</v>
          </cell>
          <cell r="C857" t="str">
            <v>ANGULO 1x1x1/8" (Sum + instal.)***</v>
          </cell>
          <cell r="D857" t="str">
            <v>UN</v>
          </cell>
          <cell r="E857" t="str">
            <v>CARPINTERIA METALICA</v>
          </cell>
          <cell r="F857">
            <v>12645.06</v>
          </cell>
        </row>
        <row r="858">
          <cell r="B858">
            <v>13560</v>
          </cell>
          <cell r="C858" t="str">
            <v>ANGULO 2"x2"x1/8" (Sum + instal.)***</v>
          </cell>
          <cell r="D858" t="str">
            <v>ML</v>
          </cell>
          <cell r="E858" t="str">
            <v>CARPINTERIA METALICA</v>
          </cell>
          <cell r="F858">
            <v>56577.4</v>
          </cell>
        </row>
        <row r="859">
          <cell r="B859">
            <v>18145</v>
          </cell>
          <cell r="C859" t="str">
            <v>Anillas 5000 lb con fijacion a concreto  SUM+INST</v>
          </cell>
          <cell r="D859" t="str">
            <v>UN</v>
          </cell>
          <cell r="E859" t="str">
            <v>SEGURIDAD INDUSTRIAL</v>
          </cell>
          <cell r="F859">
            <v>0</v>
          </cell>
        </row>
        <row r="860">
          <cell r="B860">
            <v>11153</v>
          </cell>
          <cell r="C860" t="str">
            <v>Anillo contenc caisson e=0.10 dex=1.3 3000 psi  **</v>
          </cell>
          <cell r="D860" t="str">
            <v>M3</v>
          </cell>
          <cell r="E860" t="str">
            <v>CIMENTACION Y ESTRUCTURA</v>
          </cell>
          <cell r="F860">
            <v>1725918.57</v>
          </cell>
        </row>
        <row r="861">
          <cell r="B861">
            <v>17690</v>
          </cell>
          <cell r="C861" t="str">
            <v>ANTENA C/trol PROCEs  COBER min.400 pies (sum ins)</v>
          </cell>
          <cell r="D861" t="str">
            <v>UN</v>
          </cell>
          <cell r="E861" t="str">
            <v>INSTALACIONES ELECTRICAS - T.V. - SONIDO COMUNI</v>
          </cell>
          <cell r="F861">
            <v>0</v>
          </cell>
        </row>
        <row r="862">
          <cell r="B862">
            <v>17696</v>
          </cell>
          <cell r="C862" t="str">
            <v>ANTENA DE CONTROL PARA COMUNICAC CON EQUIPOS</v>
          </cell>
          <cell r="D862" t="str">
            <v>UN</v>
          </cell>
          <cell r="E862" t="str">
            <v>INSTALACIONES ELECTRICAS - T.V. - SONIDO COMUNI</v>
          </cell>
          <cell r="F862">
            <v>0</v>
          </cell>
        </row>
        <row r="863">
          <cell r="B863">
            <v>18445</v>
          </cell>
          <cell r="C863" t="str">
            <v>ANTENA PARA CONTROL DE PROCESAMIENTO  400PIES</v>
          </cell>
          <cell r="D863" t="str">
            <v>UN</v>
          </cell>
          <cell r="E863" t="str">
            <v>INSTALACIONES ELECTRICAS - T.V. - SONIDO COMUNI</v>
          </cell>
          <cell r="F863">
            <v>90005.09</v>
          </cell>
        </row>
        <row r="864">
          <cell r="B864">
            <v>13218</v>
          </cell>
          <cell r="C864" t="str">
            <v>ANTICORROSIVO A BASE DE ZINC</v>
          </cell>
          <cell r="D864" t="str">
            <v>M2</v>
          </cell>
          <cell r="E864" t="str">
            <v>PINTURA</v>
          </cell>
          <cell r="F864">
            <v>23955.01</v>
          </cell>
        </row>
        <row r="865">
          <cell r="B865">
            <v>15762</v>
          </cell>
          <cell r="C865" t="str">
            <v>ANTICORROSIVO S/ESTRUCT. METALICA(e=1.5mm)SupGalva</v>
          </cell>
          <cell r="D865" t="str">
            <v>KG</v>
          </cell>
          <cell r="E865" t="str">
            <v>PINTURA</v>
          </cell>
          <cell r="F865">
            <v>2700.6</v>
          </cell>
        </row>
        <row r="866">
          <cell r="B866">
            <v>15780</v>
          </cell>
          <cell r="C866" t="str">
            <v>ANTICORROSIVO S/ESTRUCT. METALICACubierta(e=1.5mm)</v>
          </cell>
          <cell r="D866" t="str">
            <v>KG</v>
          </cell>
          <cell r="E866" t="str">
            <v>PINTURA</v>
          </cell>
          <cell r="F866">
            <v>1173.42</v>
          </cell>
        </row>
        <row r="867">
          <cell r="B867">
            <v>620</v>
          </cell>
          <cell r="C867" t="str">
            <v>ANTICORROSIVO S/LAMINA LINEAL</v>
          </cell>
          <cell r="D867" t="str">
            <v>ML</v>
          </cell>
          <cell r="E867" t="str">
            <v>PINTURA</v>
          </cell>
          <cell r="F867">
            <v>7835.7</v>
          </cell>
        </row>
        <row r="868">
          <cell r="B868">
            <v>621</v>
          </cell>
          <cell r="C868" t="str">
            <v>ANTICORROSIVO S/LAMINA LLENA CON COMPRESOR</v>
          </cell>
          <cell r="D868" t="str">
            <v>M2</v>
          </cell>
          <cell r="E868" t="str">
            <v>PINTURA</v>
          </cell>
          <cell r="F868">
            <v>4604.1099999999997</v>
          </cell>
        </row>
        <row r="869">
          <cell r="B869">
            <v>622</v>
          </cell>
          <cell r="C869" t="str">
            <v>ANTIHUMEDAD FACHADA</v>
          </cell>
          <cell r="D869" t="str">
            <v>M2</v>
          </cell>
          <cell r="E869" t="str">
            <v>PINTURA</v>
          </cell>
          <cell r="F869">
            <v>14431.4</v>
          </cell>
        </row>
        <row r="870">
          <cell r="B870">
            <v>17711</v>
          </cell>
          <cell r="C870" t="str">
            <v>Anunciador remoto LCD, UL, ULC (SUMI INST)</v>
          </cell>
          <cell r="D870" t="str">
            <v>UN</v>
          </cell>
          <cell r="E870" t="str">
            <v>INSTALACIONES ELECTRICAS - T.V. - SONIDO COMUNI</v>
          </cell>
          <cell r="F870">
            <v>82575.45</v>
          </cell>
        </row>
        <row r="871">
          <cell r="B871">
            <v>12658</v>
          </cell>
          <cell r="C871" t="str">
            <v>APARATO SANITARIO (sum+instal).</v>
          </cell>
          <cell r="D871" t="str">
            <v>UN</v>
          </cell>
          <cell r="E871" t="str">
            <v>INSTALACIONES HIDRAULICA / SANITARIA / LATONERIA</v>
          </cell>
          <cell r="F871">
            <v>67922.02</v>
          </cell>
        </row>
        <row r="872">
          <cell r="B872">
            <v>17438</v>
          </cell>
          <cell r="C872" t="str">
            <v>APLICACIONES DE PINTURA SOBRE MUROS Y COLUMNAS CON STENCIL</v>
          </cell>
          <cell r="D872" t="str">
            <v>M2</v>
          </cell>
          <cell r="E872" t="str">
            <v>SEÑALIZACION</v>
          </cell>
          <cell r="F872">
            <v>160000</v>
          </cell>
        </row>
        <row r="873">
          <cell r="B873">
            <v>15205</v>
          </cell>
          <cell r="C873" t="str">
            <v>APLIQUE DE SOBREPONER (2X27W)+BOMBILLAS</v>
          </cell>
          <cell r="D873" t="str">
            <v>UN</v>
          </cell>
          <cell r="E873" t="str">
            <v>INSTALACIONES ELECTRICAS - T.V. - SONIDO COMUNI</v>
          </cell>
          <cell r="F873">
            <v>33818.03</v>
          </cell>
        </row>
        <row r="874">
          <cell r="B874">
            <v>15054</v>
          </cell>
          <cell r="C874" t="str">
            <v>APLIQUE DE SOBREPONER 17W POLICARBONATO COMPLETA</v>
          </cell>
          <cell r="D874" t="str">
            <v>UN</v>
          </cell>
          <cell r="E874" t="str">
            <v>INSTALACIONES ELECTRICAS - T.V. - SONIDO COMUNI</v>
          </cell>
          <cell r="F874">
            <v>109978.03</v>
          </cell>
        </row>
        <row r="875">
          <cell r="B875">
            <v>19212</v>
          </cell>
          <cell r="C875" t="str">
            <v>APLIQUE PARED LED 10W 1420 lm CEFE COMETAS</v>
          </cell>
          <cell r="D875" t="str">
            <v>UN</v>
          </cell>
          <cell r="E875" t="str">
            <v>INSTALACIONES ELECTRICAS - T.V. - SONIDO COMUNI</v>
          </cell>
          <cell r="F875">
            <v>1524400.46</v>
          </cell>
        </row>
        <row r="876">
          <cell r="B876">
            <v>11200</v>
          </cell>
          <cell r="C876" t="str">
            <v>Apoyo movil para correas **</v>
          </cell>
          <cell r="D876" t="str">
            <v>UN</v>
          </cell>
          <cell r="E876" t="str">
            <v>ESTRUCTURA</v>
          </cell>
          <cell r="F876">
            <v>62883.72</v>
          </cell>
        </row>
        <row r="877">
          <cell r="B877">
            <v>12940</v>
          </cell>
          <cell r="C877" t="str">
            <v>Apoyo vertical baranda tub galv 2" L=1m **</v>
          </cell>
          <cell r="D877" t="str">
            <v>ML</v>
          </cell>
          <cell r="E877" t="str">
            <v>10 Mobiliario</v>
          </cell>
          <cell r="F877">
            <v>28170.05</v>
          </cell>
        </row>
        <row r="878">
          <cell r="B878">
            <v>11426</v>
          </cell>
          <cell r="C878" t="str">
            <v>Apuntalamiento con cerha y camilla **</v>
          </cell>
          <cell r="D878" t="str">
            <v>M2</v>
          </cell>
          <cell r="E878" t="str">
            <v>CUBIERTAS</v>
          </cell>
          <cell r="F878">
            <v>8887.39</v>
          </cell>
        </row>
        <row r="879">
          <cell r="B879">
            <v>11588</v>
          </cell>
          <cell r="C879" t="str">
            <v>Apuntalamiento con cerha+camilla cubierta estadio*</v>
          </cell>
          <cell r="D879" t="str">
            <v>M2</v>
          </cell>
          <cell r="E879" t="str">
            <v>CUBIERTAS</v>
          </cell>
          <cell r="F879">
            <v>17588.32</v>
          </cell>
        </row>
        <row r="880">
          <cell r="B880">
            <v>12829</v>
          </cell>
          <cell r="C880" t="str">
            <v>Apuntalamiento de terreno  **</v>
          </cell>
          <cell r="D880" t="str">
            <v>M2</v>
          </cell>
          <cell r="E880" t="str">
            <v>03 Preliminares</v>
          </cell>
          <cell r="F880">
            <v>16345.5</v>
          </cell>
        </row>
        <row r="881">
          <cell r="B881">
            <v>10580</v>
          </cell>
          <cell r="C881" t="str">
            <v>Apuntamiento de proyectores según diseño de iluminación - Estadio El Campin (Incl. AIU)</v>
          </cell>
          <cell r="D881" t="str">
            <v>UN</v>
          </cell>
          <cell r="E881" t="str">
            <v>INSTALACIONES ELECTRICAS - T.V. - SONIDO COMUNI</v>
          </cell>
          <cell r="F881">
            <v>34666</v>
          </cell>
        </row>
        <row r="882">
          <cell r="B882">
            <v>16146</v>
          </cell>
          <cell r="C882" t="str">
            <v>Araña-JuegoInfant(3-14Año)6.6x6.6x2.8(Instalación)</v>
          </cell>
          <cell r="D882" t="str">
            <v>UN</v>
          </cell>
          <cell r="E882" t="str">
            <v>MOBILIARIO</v>
          </cell>
          <cell r="F882">
            <v>1864430.4</v>
          </cell>
        </row>
        <row r="883">
          <cell r="B883">
            <v>14201</v>
          </cell>
          <cell r="C883" t="str">
            <v>Arbol Abutilon (Siemb+Caja+Tier. Abonad+Tutor)**</v>
          </cell>
          <cell r="D883" t="str">
            <v>UN</v>
          </cell>
          <cell r="E883" t="str">
            <v>ESPECIES ARBOREAS</v>
          </cell>
          <cell r="F883">
            <v>245090.58</v>
          </cell>
        </row>
        <row r="884">
          <cell r="B884">
            <v>12395</v>
          </cell>
          <cell r="C884" t="str">
            <v>Arbol Acacia Negra(Siemb+Caja+Tier. Abon+Tutor)**</v>
          </cell>
          <cell r="D884" t="str">
            <v>UN</v>
          </cell>
          <cell r="E884" t="str">
            <v>ESPECIES ARBOREAS</v>
          </cell>
          <cell r="F884">
            <v>247066.46</v>
          </cell>
        </row>
        <row r="885">
          <cell r="B885">
            <v>20739</v>
          </cell>
          <cell r="C885" t="str">
            <v>ARBOL ALCAPARRO - SENNA VIARUM (SIEMBRA+CAJA+TIER. ABONADA+TUTOR+HIDRORETENEDOR+AGUA)**</v>
          </cell>
          <cell r="D885" t="str">
            <v>UN</v>
          </cell>
          <cell r="E885" t="str">
            <v>ESPECIES ARBOREAS</v>
          </cell>
          <cell r="F885">
            <v>290374.58</v>
          </cell>
        </row>
        <row r="886">
          <cell r="B886">
            <v>11264</v>
          </cell>
          <cell r="C886" t="str">
            <v>Arbol Alcaparro (Siemb+Caja+Tier. Abonad+Tutor)**</v>
          </cell>
          <cell r="D886" t="str">
            <v>UN</v>
          </cell>
          <cell r="E886" t="str">
            <v>ESPECIES ARBOREAS</v>
          </cell>
          <cell r="F886">
            <v>287747.58</v>
          </cell>
        </row>
        <row r="887">
          <cell r="B887">
            <v>20737</v>
          </cell>
          <cell r="C887" t="str">
            <v>ARBOL ALISO - ALNUS ACUMINATA (SIEMBRA+CAJA+TIER. ABONADA+TUTOR+HIDRORETENEDOR+AGUA)**</v>
          </cell>
          <cell r="D887" t="str">
            <v>UN</v>
          </cell>
          <cell r="E887" t="str">
            <v>ESPECIES ARBOREAS</v>
          </cell>
          <cell r="F887">
            <v>286590.86</v>
          </cell>
        </row>
        <row r="888">
          <cell r="B888">
            <v>11244</v>
          </cell>
          <cell r="C888" t="str">
            <v>Arbol Aliso (Siembra+Caja+Tier. Abonada+Tutor)**</v>
          </cell>
          <cell r="D888" t="str">
            <v>UN</v>
          </cell>
          <cell r="E888" t="str">
            <v>ESPECIES ARBOREAS</v>
          </cell>
          <cell r="F888">
            <v>275048.58</v>
          </cell>
        </row>
        <row r="889">
          <cell r="B889">
            <v>18199</v>
          </cell>
          <cell r="C889" t="str">
            <v>Arbol Aliso (Siembra+Caja+Tier. Abonada+Tutor)**CR</v>
          </cell>
          <cell r="D889" t="str">
            <v>UN</v>
          </cell>
          <cell r="E889" t="str">
            <v>JARDINERIA  Y GRAMAS</v>
          </cell>
          <cell r="F889">
            <v>283963.86</v>
          </cell>
        </row>
        <row r="890">
          <cell r="B890">
            <v>20743</v>
          </cell>
          <cell r="C890" t="str">
            <v>ARBOL ARRAYAN - MYRCIANTHES LEUCOXYLA (SIEMBRA+CAJA+TIER. ABONADA+TUTOR+HIDRORETENEDOR+AGUA)**</v>
          </cell>
          <cell r="D890" t="str">
            <v>UN</v>
          </cell>
          <cell r="E890" t="str">
            <v>ESPECIES ARBOREAS</v>
          </cell>
          <cell r="F890">
            <v>269649.58</v>
          </cell>
        </row>
        <row r="891">
          <cell r="B891">
            <v>11533</v>
          </cell>
          <cell r="C891" t="str">
            <v>Arbol Arrayan (Siemb+Caja+Tier. Abon+Tutor)**</v>
          </cell>
          <cell r="D891" t="str">
            <v>UN</v>
          </cell>
          <cell r="E891" t="str">
            <v>ESPECIES ARBOREAS</v>
          </cell>
          <cell r="F891">
            <v>265338.46000000002</v>
          </cell>
        </row>
        <row r="892">
          <cell r="B892">
            <v>20738</v>
          </cell>
          <cell r="C892" t="str">
            <v xml:space="preserve">ARBOL CAJETO - CITHAREXYLUM SUBFLAVESCENS (SIEMBRA+CAJA+TIER. ABONADA+TUTOR+HIDRORETENEDOR+AGUA)**    </v>
          </cell>
          <cell r="D892" t="str">
            <v>UN</v>
          </cell>
          <cell r="E892" t="str">
            <v>ESPECIES ARBOREAS</v>
          </cell>
          <cell r="F892">
            <v>274632.58</v>
          </cell>
        </row>
        <row r="893">
          <cell r="B893">
            <v>11251</v>
          </cell>
          <cell r="C893" t="str">
            <v>Arbol Cajeto(Siemb+Caja+Tier. Abonad+Tutor)**</v>
          </cell>
          <cell r="D893" t="str">
            <v>UN</v>
          </cell>
          <cell r="E893" t="str">
            <v>ESPECIES ARBOREAS</v>
          </cell>
          <cell r="F893">
            <v>272005.58</v>
          </cell>
        </row>
        <row r="894">
          <cell r="B894">
            <v>11242</v>
          </cell>
          <cell r="C894" t="str">
            <v>Arbol Calistemo(Siemb+Caja+Tier. Abonad+Tutor)**</v>
          </cell>
          <cell r="D894" t="str">
            <v>UN</v>
          </cell>
          <cell r="E894" t="str">
            <v>ESPECIES ARBOREAS</v>
          </cell>
          <cell r="F894">
            <v>263353.58</v>
          </cell>
        </row>
        <row r="895">
          <cell r="B895">
            <v>11253</v>
          </cell>
          <cell r="C895" t="str">
            <v>Arbol CarboneroRojo(Siemb+Caja+Tier. Abon+Tutor)**</v>
          </cell>
          <cell r="D895" t="str">
            <v>UN</v>
          </cell>
          <cell r="E895" t="str">
            <v>ESPECIES ARBOREAS</v>
          </cell>
          <cell r="F895">
            <v>268642.76</v>
          </cell>
        </row>
        <row r="896">
          <cell r="B896">
            <v>20742</v>
          </cell>
          <cell r="C896" t="str">
            <v xml:space="preserve">ARBOL CAUCHO SABANERO - FICUS SOATENSIS (SIEMBRA+CAJA+TIER. ABONADA+TUTOR+HIDRORETENEDOR+AGUA)**    </v>
          </cell>
          <cell r="D896" t="str">
            <v>UN</v>
          </cell>
          <cell r="E896" t="str">
            <v>ESPECIES ARBOREAS</v>
          </cell>
          <cell r="F896">
            <v>270971.44</v>
          </cell>
        </row>
        <row r="897">
          <cell r="B897">
            <v>15374</v>
          </cell>
          <cell r="C897" t="str">
            <v>Arbol Caucho Tequendama (Siemb+Caja+Tier. Ab+Tutor</v>
          </cell>
          <cell r="D897" t="str">
            <v>UN</v>
          </cell>
          <cell r="E897" t="str">
            <v>JARDINERIA  Y GRAMAS</v>
          </cell>
          <cell r="F897">
            <v>272399</v>
          </cell>
        </row>
        <row r="898">
          <cell r="B898">
            <v>17796</v>
          </cell>
          <cell r="C898" t="str">
            <v>Arbol Caucho Tequendama (Siemb+Caja+Tier. Ab+Tutor</v>
          </cell>
          <cell r="D898" t="str">
            <v>UN</v>
          </cell>
          <cell r="E898" t="str">
            <v>JARDINERIA  Y GRAMAS</v>
          </cell>
          <cell r="F898">
            <v>281314.28000000003</v>
          </cell>
        </row>
        <row r="899">
          <cell r="B899">
            <v>18742</v>
          </cell>
          <cell r="C899" t="str">
            <v>Arbol Caucho Tequendama/(Siemb+Caja+tierrAbonada</v>
          </cell>
          <cell r="D899" t="str">
            <v>UN</v>
          </cell>
          <cell r="E899" t="str">
            <v>ESPECIES ARBOREAS</v>
          </cell>
          <cell r="F899">
            <v>279052.46000000002</v>
          </cell>
        </row>
        <row r="900">
          <cell r="B900">
            <v>11238</v>
          </cell>
          <cell r="C900" t="str">
            <v>Arbol CauchoSabanero (Siemb+Caja+Tier. Ab+Tutor)**</v>
          </cell>
          <cell r="D900" t="str">
            <v>UN</v>
          </cell>
          <cell r="E900" t="str">
            <v>JARDINERIA  Y GRAMAS</v>
          </cell>
          <cell r="F900">
            <v>268344.44</v>
          </cell>
        </row>
        <row r="901">
          <cell r="B901">
            <v>15678</v>
          </cell>
          <cell r="C901" t="str">
            <v>Arbol Cayeno H=1-1.50M(Siemb+Caja+Tier. Abon+Tutor</v>
          </cell>
          <cell r="D901" t="str">
            <v>UN</v>
          </cell>
          <cell r="E901" t="str">
            <v>ESPECIES ARBOREAS</v>
          </cell>
          <cell r="F901">
            <v>248554.58</v>
          </cell>
        </row>
        <row r="902">
          <cell r="B902">
            <v>11255</v>
          </cell>
          <cell r="C902" t="str">
            <v>Arbol Cayeno(Siemb+Caja+Tier. Abon+Tutor)**</v>
          </cell>
          <cell r="D902" t="str">
            <v>UN</v>
          </cell>
          <cell r="E902" t="str">
            <v>ESPECIES ARBOREAS</v>
          </cell>
          <cell r="F902">
            <v>263866.58</v>
          </cell>
        </row>
        <row r="903">
          <cell r="B903">
            <v>15268</v>
          </cell>
          <cell r="C903" t="str">
            <v>Arbol Cedrillo(Siemb+Caja+Tier. Abon+Tutor)</v>
          </cell>
          <cell r="D903" t="str">
            <v>UN</v>
          </cell>
          <cell r="E903" t="str">
            <v>ESPECIES ARBOREAS</v>
          </cell>
          <cell r="F903">
            <v>278238.58</v>
          </cell>
        </row>
        <row r="904">
          <cell r="B904">
            <v>20712</v>
          </cell>
          <cell r="C904" t="str">
            <v xml:space="preserve">ARBOL CEDRO - CEDRELA MONTANA (SIEMBRA+CAJA+TIER. ABONADA+TUTOR+HIDRORETENEDOR+AGUA)**  </v>
          </cell>
          <cell r="D904" t="str">
            <v>UN</v>
          </cell>
          <cell r="E904" t="str">
            <v>JARDINERIA  Y GRAMAS</v>
          </cell>
          <cell r="F904">
            <v>290451.8</v>
          </cell>
        </row>
        <row r="905">
          <cell r="B905">
            <v>20850</v>
          </cell>
          <cell r="C905" t="str">
            <v>Arbol Cedro (1,5-2,0m) (siembra+caja+tier+abonada+tutor+hidroretenedor+agua)</v>
          </cell>
          <cell r="D905" t="str">
            <v>UN</v>
          </cell>
          <cell r="E905" t="str">
            <v>ESPECIES ARBOREAS</v>
          </cell>
          <cell r="F905">
            <v>227347.99</v>
          </cell>
        </row>
        <row r="906">
          <cell r="B906">
            <v>11237</v>
          </cell>
          <cell r="C906" t="str">
            <v>Arbol Cedro (Siemb+Caja+Tier. Ab+Tutor)**</v>
          </cell>
          <cell r="D906" t="str">
            <v>UN</v>
          </cell>
          <cell r="E906" t="str">
            <v>ESPECIES ARBOREAS</v>
          </cell>
          <cell r="F906">
            <v>286140.68</v>
          </cell>
        </row>
        <row r="907">
          <cell r="B907">
            <v>17797</v>
          </cell>
          <cell r="C907" t="str">
            <v>Arbol Cedro (Siemb+Caja+Tier. Ab+Tutor)**</v>
          </cell>
          <cell r="D907" t="str">
            <v>UN</v>
          </cell>
          <cell r="E907" t="str">
            <v>ESPECIES ARBOREAS</v>
          </cell>
          <cell r="F907">
            <v>288402.5</v>
          </cell>
        </row>
        <row r="908">
          <cell r="B908">
            <v>18195</v>
          </cell>
          <cell r="C908" t="str">
            <v>Arbol Cedro (Siemb+Caja+Tier. Ab+Tutor)**  CRDF</v>
          </cell>
          <cell r="D908" t="str">
            <v>UN</v>
          </cell>
          <cell r="E908" t="str">
            <v>JARDINERIA  Y GRAMAS</v>
          </cell>
          <cell r="F908">
            <v>296740.08</v>
          </cell>
        </row>
        <row r="909">
          <cell r="B909">
            <v>11239</v>
          </cell>
          <cell r="C909" t="str">
            <v>Arbol Cerezo (Siemb+Caja+Tier. Ab+Tutor)**</v>
          </cell>
          <cell r="D909" t="str">
            <v>UN</v>
          </cell>
          <cell r="E909" t="str">
            <v>ESPECIES ARBOREAS</v>
          </cell>
          <cell r="F909">
            <v>265595.58</v>
          </cell>
        </row>
        <row r="910">
          <cell r="B910">
            <v>20713</v>
          </cell>
          <cell r="C910" t="str">
            <v>ARBOL CHICALÁ - TECOMA STANS (SIEMBRA+CAJA+TIER. ABONADA+TUTOR+HIDRORETENEDOR+AGUA)**</v>
          </cell>
          <cell r="D910" t="str">
            <v>UN</v>
          </cell>
          <cell r="E910" t="str">
            <v>JARDINERIA  Y GRAMAS</v>
          </cell>
          <cell r="F910">
            <v>257205.58</v>
          </cell>
        </row>
        <row r="911">
          <cell r="B911">
            <v>11316</v>
          </cell>
          <cell r="C911" t="str">
            <v>Arbol Chicala H=1,50(Siemb+Caja+Tier.Abon+Tut)**</v>
          </cell>
          <cell r="D911" t="str">
            <v>UN</v>
          </cell>
          <cell r="E911" t="str">
            <v>JARDINERIA  Y GRAMAS</v>
          </cell>
          <cell r="F911">
            <v>254578.58</v>
          </cell>
        </row>
        <row r="912">
          <cell r="B912">
            <v>17799</v>
          </cell>
          <cell r="C912" t="str">
            <v>Arbol Chicala H=1,50(Siemb+Caja+Tier.Abon+Tut)**</v>
          </cell>
          <cell r="D912" t="str">
            <v>UN</v>
          </cell>
          <cell r="E912" t="str">
            <v>JARDINERIA  Y GRAMAS</v>
          </cell>
          <cell r="F912">
            <v>255156.28</v>
          </cell>
        </row>
        <row r="913">
          <cell r="B913">
            <v>15679</v>
          </cell>
          <cell r="C913" t="str">
            <v>Arbol Chicala H=1,50(Siemb+Caja+Tier.Abon+Tut)Rosa</v>
          </cell>
          <cell r="D913" t="str">
            <v>UN</v>
          </cell>
          <cell r="E913" t="str">
            <v>ESPECIES ARBOREAS</v>
          </cell>
          <cell r="F913">
            <v>277689.58</v>
          </cell>
        </row>
        <row r="914">
          <cell r="B914">
            <v>20714</v>
          </cell>
          <cell r="C914" t="str">
            <v>ARBOL CHICALÁ ROSADO - DELOSTOMA INTEGRIFOLIUM (SIEMBRA+CAJA+TIER. ABONADA+TUTOR+HIDRORETENEDOR+AGUA</v>
          </cell>
          <cell r="D914" t="str">
            <v>UN</v>
          </cell>
          <cell r="E914" t="str">
            <v>JARDINERIA  Y GRAMAS</v>
          </cell>
          <cell r="F914">
            <v>280316.58</v>
          </cell>
        </row>
        <row r="915">
          <cell r="B915">
            <v>15269</v>
          </cell>
          <cell r="C915" t="str">
            <v>Arbol Chiripique(Siemb+Caja+Tier. Abon+Tutor)</v>
          </cell>
          <cell r="D915" t="str">
            <v>UN</v>
          </cell>
          <cell r="E915" t="str">
            <v>ESPECIES ARBOREAS</v>
          </cell>
          <cell r="F915">
            <v>274794.58</v>
          </cell>
        </row>
        <row r="916">
          <cell r="B916">
            <v>11266</v>
          </cell>
          <cell r="C916" t="str">
            <v>Arbol Cirus (Siembra+Caja+Tier. Abonada+Tutor)**</v>
          </cell>
          <cell r="D916" t="str">
            <v>UN</v>
          </cell>
          <cell r="E916" t="str">
            <v>ESPECIES ARBOREAS</v>
          </cell>
          <cell r="F916">
            <v>315185.58</v>
          </cell>
        </row>
        <row r="917">
          <cell r="B917">
            <v>20698</v>
          </cell>
          <cell r="C917" t="str">
            <v>ARBOL CUCHARO - MYRSINE GUIANENSIS  (SIEMBRA+CAJA+TIER. ABONADA+TUTOR+HIDRORETENEDOR+AGUA)**</v>
          </cell>
          <cell r="D917" t="str">
            <v>UN</v>
          </cell>
          <cell r="E917" t="str">
            <v>ESPECIES ARBOREAS</v>
          </cell>
          <cell r="F917">
            <v>281511.58</v>
          </cell>
        </row>
        <row r="918">
          <cell r="B918">
            <v>20736</v>
          </cell>
          <cell r="C918" t="str">
            <v xml:space="preserve">ARBOL DE CHILCO - BACCHARIS LATIFOLIA (SIEMBRA+CAJA+TIER. ABONADA+TUTOR+HIDRORETENEDOR+AGUA)**    </v>
          </cell>
          <cell r="D918" t="str">
            <v>UN</v>
          </cell>
          <cell r="E918" t="str">
            <v>ESPECIES ARBOREAS</v>
          </cell>
          <cell r="F918">
            <v>259159.58</v>
          </cell>
        </row>
        <row r="919">
          <cell r="B919">
            <v>13064</v>
          </cell>
          <cell r="C919" t="str">
            <v>Arbol de CHilco H=1,50(Siemb+Caja+Tier.Abon+Tut)**</v>
          </cell>
          <cell r="D919" t="str">
            <v>UN</v>
          </cell>
          <cell r="E919" t="str">
            <v>ESPECIES ARBOREAS</v>
          </cell>
          <cell r="F919">
            <v>254848.46</v>
          </cell>
        </row>
        <row r="920">
          <cell r="B920">
            <v>13065</v>
          </cell>
          <cell r="C920" t="str">
            <v>Arbol de LAUREL HOJA PEQUEÑA H=1,50(Siemb+Caja+Tie</v>
          </cell>
          <cell r="D920" t="str">
            <v>UN</v>
          </cell>
          <cell r="E920" t="str">
            <v>ESPECIES ARBOREAS</v>
          </cell>
          <cell r="F920">
            <v>271547.46000000002</v>
          </cell>
        </row>
        <row r="921">
          <cell r="B921">
            <v>20715</v>
          </cell>
          <cell r="C921" t="str">
            <v>ARBOL DURAZNILLO - ABATIA PARVIFLORA (SIEMBRA+CAJA+TIER. ABONADA+TUTOR+HIDRORETENEDOR+AGUA)**</v>
          </cell>
          <cell r="D921" t="str">
            <v>UN</v>
          </cell>
          <cell r="E921" t="str">
            <v>JARDINERIA  Y GRAMAS</v>
          </cell>
          <cell r="F921">
            <v>250809.25</v>
          </cell>
        </row>
        <row r="922">
          <cell r="B922">
            <v>11688</v>
          </cell>
          <cell r="C922" t="str">
            <v>Arbol Durazno Común H=1,50(Siemb+Caja+Tier.Ab</v>
          </cell>
          <cell r="D922" t="str">
            <v>UN</v>
          </cell>
          <cell r="E922" t="str">
            <v>ESPECIES ARBOREAS</v>
          </cell>
          <cell r="F922">
            <v>277326.46000000002</v>
          </cell>
        </row>
        <row r="923">
          <cell r="B923">
            <v>11248</v>
          </cell>
          <cell r="C923" t="str">
            <v>Arbol Eugenia (Siemb+Caja+Tier. Abonada+Tutor)**</v>
          </cell>
          <cell r="D923" t="str">
            <v>UN</v>
          </cell>
          <cell r="E923" t="str">
            <v>ESPECIES ARBOREAS</v>
          </cell>
          <cell r="F923">
            <v>245351.58</v>
          </cell>
        </row>
        <row r="924">
          <cell r="B924">
            <v>11249</v>
          </cell>
          <cell r="C924" t="str">
            <v>Arbol Eugenia (Siemb+Caja+Tier. Abonada+Tutor)**</v>
          </cell>
          <cell r="D924" t="str">
            <v>UN</v>
          </cell>
          <cell r="E924" t="str">
            <v>ESPECIES ARBOREAS</v>
          </cell>
          <cell r="F924">
            <v>245351.58</v>
          </cell>
        </row>
        <row r="925">
          <cell r="B925">
            <v>11236</v>
          </cell>
          <cell r="C925" t="str">
            <v>Arbol Falso Pimiento (Siemb+Caja+Tier. Ab+Tutor)**</v>
          </cell>
          <cell r="D925" t="str">
            <v>UN</v>
          </cell>
          <cell r="E925" t="str">
            <v>ESPECIES ARBOREAS</v>
          </cell>
          <cell r="F925">
            <v>269768.58</v>
          </cell>
        </row>
        <row r="926">
          <cell r="B926">
            <v>17800</v>
          </cell>
          <cell r="C926" t="str">
            <v>Arbol Falso Pimiento (Siemb+Caja+Tier. Ab+Tutor)**</v>
          </cell>
          <cell r="D926" t="str">
            <v>UN</v>
          </cell>
          <cell r="E926" t="str">
            <v>ESPECIES ARBOREAS</v>
          </cell>
          <cell r="F926">
            <v>270346.28000000003</v>
          </cell>
        </row>
        <row r="927">
          <cell r="B927">
            <v>18244</v>
          </cell>
          <cell r="C927" t="str">
            <v>Arbol Falso Pimiento (Siemb+Caja+Tier.) CRDF</v>
          </cell>
          <cell r="D927" t="str">
            <v>UN</v>
          </cell>
          <cell r="E927" t="str">
            <v>JARDINERIA  Y GRAMAS</v>
          </cell>
          <cell r="F927">
            <v>278683.86</v>
          </cell>
        </row>
        <row r="928">
          <cell r="B928">
            <v>20718</v>
          </cell>
          <cell r="C928" t="str">
            <v>ARBOL FUCSIA ARBUSTIVA - FUCSHIA ARBORESCENS (SIEMBRA+CAJA+TIER. ABONADA+TUTOR+HIDRORETENEDOR+AGUA)*</v>
          </cell>
          <cell r="D928" t="str">
            <v>UN</v>
          </cell>
          <cell r="E928" t="str">
            <v>JARDINERIA  Y GRAMAS</v>
          </cell>
          <cell r="F928">
            <v>253585.86</v>
          </cell>
        </row>
        <row r="929">
          <cell r="B929">
            <v>11246</v>
          </cell>
          <cell r="C929" t="str">
            <v>Arbol Guayacán (Siemb+Caja+Tier. Abonada+Tutor)**</v>
          </cell>
          <cell r="D929" t="str">
            <v>UN</v>
          </cell>
          <cell r="E929" t="str">
            <v>ESPECIES ARBOREAS</v>
          </cell>
          <cell r="F929">
            <v>259773.58</v>
          </cell>
        </row>
        <row r="930">
          <cell r="B930">
            <v>20716</v>
          </cell>
          <cell r="C930" t="str">
            <v>ARBOL GUAYACÁN DE MANIZALEZ - LAFOENSIA ACUMINATA (SIEMBRA+CAJA+TIER. ABONADA+TUTOR+HIDRORETENEDOR+A</v>
          </cell>
          <cell r="D930" t="str">
            <v>UN</v>
          </cell>
          <cell r="E930" t="str">
            <v>JARDINERIA  Y GRAMAS</v>
          </cell>
          <cell r="F930">
            <v>259067.58</v>
          </cell>
        </row>
        <row r="931">
          <cell r="B931">
            <v>15662</v>
          </cell>
          <cell r="C931" t="str">
            <v>Arbol Guayacán de ManizalezH=1.0-1.5m (Siem+Caja+T</v>
          </cell>
          <cell r="D931" t="str">
            <v>UN</v>
          </cell>
          <cell r="E931" t="str">
            <v>ESPECIES ARBOREAS</v>
          </cell>
          <cell r="F931">
            <v>220213.4</v>
          </cell>
        </row>
        <row r="932">
          <cell r="B932">
            <v>17798</v>
          </cell>
          <cell r="C932" t="str">
            <v>Arbol Guayacán de ManizalezH=1.0-1.5m (Siem+Caja+T</v>
          </cell>
          <cell r="D932" t="str">
            <v>UN</v>
          </cell>
          <cell r="E932" t="str">
            <v>ESPECIES ARBOREAS</v>
          </cell>
          <cell r="F932">
            <v>257018.28</v>
          </cell>
        </row>
        <row r="933">
          <cell r="B933">
            <v>13944</v>
          </cell>
          <cell r="C933" t="str">
            <v>Arbol Guayacán de ManizalezH=1.5-2m (Siem+Caja+Tie</v>
          </cell>
          <cell r="D933" t="str">
            <v>UN</v>
          </cell>
          <cell r="E933" t="str">
            <v>ESPECIES ARBOREAS</v>
          </cell>
          <cell r="F933">
            <v>220213.4</v>
          </cell>
        </row>
        <row r="934">
          <cell r="B934">
            <v>18278</v>
          </cell>
          <cell r="C934" t="str">
            <v>Arbol Guayacán de ManizalezH=1.5-2m CRDF</v>
          </cell>
          <cell r="D934" t="str">
            <v>UN</v>
          </cell>
          <cell r="E934" t="str">
            <v>JARDINERIA  Y GRAMAS</v>
          </cell>
          <cell r="F934">
            <v>230475.98</v>
          </cell>
        </row>
        <row r="935">
          <cell r="B935">
            <v>20740</v>
          </cell>
          <cell r="C935" t="str">
            <v xml:space="preserve">ARBOL HAYUELO - DODONAEA VISCOSA (SIEMBRA+CAJA+TIER. ABONADA+TUTOR+HIDRORETENEDOR+AGUA)**    </v>
          </cell>
          <cell r="D935" t="str">
            <v>UN</v>
          </cell>
          <cell r="E935" t="str">
            <v>ESPECIES ARBOREAS</v>
          </cell>
          <cell r="F935">
            <v>275642.58</v>
          </cell>
        </row>
        <row r="936">
          <cell r="B936">
            <v>11245</v>
          </cell>
          <cell r="C936" t="str">
            <v>Arbol Hayuelo (Siembra+Caja+Tier. Abonada+Tutor)**</v>
          </cell>
          <cell r="D936" t="str">
            <v>UN</v>
          </cell>
          <cell r="E936" t="str">
            <v>ESPECIES ARBOREAS</v>
          </cell>
          <cell r="F936">
            <v>273015.58</v>
          </cell>
        </row>
        <row r="937">
          <cell r="B937">
            <v>14453</v>
          </cell>
          <cell r="C937" t="str">
            <v>Arbol Higuerilla(Siem+Caja+Tier. Abo+Tutor)H=1-1.5</v>
          </cell>
          <cell r="D937" t="str">
            <v>UN</v>
          </cell>
          <cell r="E937" t="str">
            <v>ESPECIES ARBOREAS</v>
          </cell>
          <cell r="F937">
            <v>292632.58</v>
          </cell>
        </row>
        <row r="938">
          <cell r="B938">
            <v>11250</v>
          </cell>
          <cell r="C938" t="str">
            <v>Arbol Holly Liso(Siemb+Caja+Tier. Abonad+Tutor)**</v>
          </cell>
          <cell r="D938" t="str">
            <v>UN</v>
          </cell>
          <cell r="E938" t="str">
            <v>ESPECIES ARBOREAS</v>
          </cell>
          <cell r="F938">
            <v>261287.58</v>
          </cell>
        </row>
        <row r="939">
          <cell r="B939">
            <v>14203</v>
          </cell>
          <cell r="C939" t="str">
            <v>Arbol JazminChino(Siemb+Caja+Tier. Abon+Tutor)</v>
          </cell>
          <cell r="D939" t="str">
            <v>UN</v>
          </cell>
          <cell r="E939" t="str">
            <v>ESPECIES ARBOREAS</v>
          </cell>
          <cell r="F939">
            <v>257370.58</v>
          </cell>
        </row>
        <row r="940">
          <cell r="B940">
            <v>11687</v>
          </cell>
          <cell r="C940" t="str">
            <v>Arbol Laurel de Cera H=1,50(Siemb+Caja+Tier.Abon+T</v>
          </cell>
          <cell r="D940" t="str">
            <v>UN</v>
          </cell>
          <cell r="E940" t="str">
            <v>ESPECIES ARBOREAS</v>
          </cell>
          <cell r="F940">
            <v>257924.46</v>
          </cell>
        </row>
        <row r="941">
          <cell r="B941">
            <v>16247</v>
          </cell>
          <cell r="C941" t="str">
            <v>Arbol Lavanda H=0.50-1.00m (Siemb+Caja+Tier. Ab+Tu</v>
          </cell>
          <cell r="D941" t="str">
            <v>UN</v>
          </cell>
          <cell r="E941" t="str">
            <v>JARDINERIA  Y GRAMAS</v>
          </cell>
          <cell r="F941">
            <v>239793.18</v>
          </cell>
        </row>
        <row r="942">
          <cell r="B942">
            <v>18326</v>
          </cell>
          <cell r="C942" t="str">
            <v>Arbol LIQUIDAMBAR (1-1.5M) CRDF</v>
          </cell>
          <cell r="D942" t="str">
            <v>UN</v>
          </cell>
          <cell r="E942" t="str">
            <v>JARDINERIA  Y GRAMAS</v>
          </cell>
          <cell r="F942">
            <v>272396.40000000002</v>
          </cell>
        </row>
        <row r="943">
          <cell r="B943">
            <v>11305</v>
          </cell>
          <cell r="C943" t="str">
            <v>Arbol LIQUIDAMBAR (Siembra+Caja+Tier. Abonada+Tuto</v>
          </cell>
          <cell r="D943" t="str">
            <v>UN</v>
          </cell>
          <cell r="E943" t="str">
            <v>ESPECIES ARBOREAS</v>
          </cell>
          <cell r="F943">
            <v>263481.12</v>
          </cell>
        </row>
        <row r="944">
          <cell r="B944">
            <v>20744</v>
          </cell>
          <cell r="C944" t="str">
            <v>ARBOL MACLE - ESCALLONIA PENDULA (SIEMBRA+CAJA+TIER. ABONADA+TUTOR+HIDRORETENEDOR+AGUA)**</v>
          </cell>
          <cell r="D944" t="str">
            <v>UN</v>
          </cell>
          <cell r="E944" t="str">
            <v>ESPECIES ARBOREAS</v>
          </cell>
          <cell r="F944">
            <v>250473.12</v>
          </cell>
        </row>
        <row r="945">
          <cell r="B945">
            <v>11987</v>
          </cell>
          <cell r="C945" t="str">
            <v>Arbol Magnolio(Siemb+Caja+Tier. Abonad+Tuto</v>
          </cell>
          <cell r="D945" t="str">
            <v>UN</v>
          </cell>
          <cell r="E945" t="str">
            <v>ESPECIES ARBOREAS</v>
          </cell>
          <cell r="F945">
            <v>500233.46</v>
          </cell>
        </row>
        <row r="946">
          <cell r="B946">
            <v>15289</v>
          </cell>
          <cell r="C946" t="str">
            <v>Arbol Mangle H=1-1.50m (Siemb+Caja+Tier. Ab+Tutor)</v>
          </cell>
          <cell r="D946" t="str">
            <v>UN</v>
          </cell>
          <cell r="E946" t="str">
            <v>JARDINERIA  Y GRAMAS</v>
          </cell>
          <cell r="F946">
            <v>247846.12</v>
          </cell>
        </row>
        <row r="947">
          <cell r="B947">
            <v>20745</v>
          </cell>
          <cell r="C947" t="str">
            <v>ARBOL MANO DE OSO - OREOPANAX FLORIBUNDUM (SIEMBRA+CAJA+TIER. ABONADA+TUTOR+HIDRORETENEDOR+AGUA)**</v>
          </cell>
          <cell r="D947" t="str">
            <v>UN</v>
          </cell>
          <cell r="E947" t="str">
            <v>ESPECIES ARBOREAS</v>
          </cell>
          <cell r="F947">
            <v>275869.58</v>
          </cell>
        </row>
        <row r="948">
          <cell r="B948">
            <v>15096</v>
          </cell>
          <cell r="C948" t="str">
            <v>Arbol Mano de Oso (Siemb+Caja+Tier. Abonad+Tutor)</v>
          </cell>
          <cell r="D948" t="str">
            <v>UN</v>
          </cell>
          <cell r="E948" t="str">
            <v>ESPECIES ARBOREAS</v>
          </cell>
          <cell r="F948">
            <v>273242.58</v>
          </cell>
        </row>
        <row r="949">
          <cell r="B949">
            <v>17801</v>
          </cell>
          <cell r="C949" t="str">
            <v>Arbol Mano de Oso (Siemb+Caja+Tier. Abonad+Tutor)</v>
          </cell>
          <cell r="D949" t="str">
            <v>UN</v>
          </cell>
          <cell r="E949" t="str">
            <v>ESPECIES ARBOREAS</v>
          </cell>
          <cell r="F949">
            <v>273820.28000000003</v>
          </cell>
        </row>
        <row r="950">
          <cell r="B950">
            <v>11252</v>
          </cell>
          <cell r="C950" t="str">
            <v>Arbol Mermelada(Siemb+Caja+Tier. Abonad+Tutor)**</v>
          </cell>
          <cell r="D950" t="str">
            <v>UN</v>
          </cell>
          <cell r="E950" t="str">
            <v>ESPECIES ARBOREAS</v>
          </cell>
          <cell r="F950">
            <v>253731.58</v>
          </cell>
        </row>
        <row r="951">
          <cell r="B951">
            <v>14202</v>
          </cell>
          <cell r="C951" t="str">
            <v>Arbol MetrosideroRojo(Siemb+Caja+Tier. Abon+Tutor)</v>
          </cell>
          <cell r="D951" t="str">
            <v>UN</v>
          </cell>
          <cell r="E951" t="str">
            <v>ESPECIES ARBOREAS</v>
          </cell>
          <cell r="F951">
            <v>232801.58</v>
          </cell>
        </row>
        <row r="952">
          <cell r="B952">
            <v>13969</v>
          </cell>
          <cell r="C952" t="str">
            <v>Arbol Nogal 1.5 - 2.0m(Siemb+Caja+Tier. Abon+Tutor</v>
          </cell>
          <cell r="D952" t="str">
            <v>UN</v>
          </cell>
          <cell r="E952" t="str">
            <v>ESPECIES ARBOREAS</v>
          </cell>
          <cell r="F952">
            <v>277084.46000000002</v>
          </cell>
        </row>
        <row r="953">
          <cell r="B953">
            <v>18329</v>
          </cell>
          <cell r="C953" t="str">
            <v>Arbol Nogal 1.5-2.0m(Siemb+Caja+Tier.) CRDF</v>
          </cell>
          <cell r="D953" t="str">
            <v>UN</v>
          </cell>
          <cell r="E953" t="str">
            <v>JARDINERIA  Y GRAMAS</v>
          </cell>
          <cell r="F953">
            <v>287683.86</v>
          </cell>
        </row>
        <row r="954">
          <cell r="B954">
            <v>20746</v>
          </cell>
          <cell r="C954" t="str">
            <v xml:space="preserve">ARBOL NOGAL- JUGLANS NEOTROPICA (SIEMBRA+CAJA+TIER. ABONADA+TUTOR+HIDRORETENEDOR+AGUA)**    </v>
          </cell>
          <cell r="D954" t="str">
            <v>UN</v>
          </cell>
          <cell r="E954" t="str">
            <v>ESPECIES ARBOREAS</v>
          </cell>
          <cell r="F954">
            <v>281395.58</v>
          </cell>
        </row>
        <row r="955">
          <cell r="B955">
            <v>11985</v>
          </cell>
          <cell r="C955" t="str">
            <v>Arbol Palma Alejandra(Siemb+Caja+Tier. Abonad+Tuto</v>
          </cell>
          <cell r="D955" t="str">
            <v>UN</v>
          </cell>
          <cell r="E955" t="str">
            <v>ESPECIES ARBOREAS</v>
          </cell>
          <cell r="F955">
            <v>342904.46</v>
          </cell>
        </row>
        <row r="956">
          <cell r="B956">
            <v>12069</v>
          </cell>
          <cell r="C956" t="str">
            <v>Arbol Palma C.(Siemb+Caja+Tier. Abonad+Tuto**</v>
          </cell>
          <cell r="D956" t="str">
            <v>UN</v>
          </cell>
          <cell r="E956" t="str">
            <v>ESPECIES ARBOREAS</v>
          </cell>
          <cell r="F956">
            <v>375117.46</v>
          </cell>
        </row>
        <row r="957">
          <cell r="B957">
            <v>18331</v>
          </cell>
          <cell r="C957" t="str">
            <v>Arbol Palma de Cera (Siemb+Caja+Tier.) CRDF</v>
          </cell>
          <cell r="D957" t="str">
            <v>UN</v>
          </cell>
          <cell r="E957" t="str">
            <v>JARDINERIA  Y GRAMAS</v>
          </cell>
          <cell r="F957">
            <v>385716.86</v>
          </cell>
        </row>
        <row r="958">
          <cell r="B958">
            <v>11254</v>
          </cell>
          <cell r="C958" t="str">
            <v>Arbol Palma de Cera(Siemb+Caja+Tier. Abonad+Tutor)</v>
          </cell>
          <cell r="D958" t="str">
            <v>UN</v>
          </cell>
          <cell r="E958" t="str">
            <v>ESPECIES ARBOREAS</v>
          </cell>
          <cell r="F958">
            <v>376801.58</v>
          </cell>
        </row>
        <row r="959">
          <cell r="B959">
            <v>18332</v>
          </cell>
          <cell r="C959" t="str">
            <v>Arbol PalmaFenix h=1-1.5m(Siemb+Caja+Tier.) CRDF</v>
          </cell>
          <cell r="D959" t="str">
            <v>UN</v>
          </cell>
          <cell r="E959" t="str">
            <v>JARDINERIA  Y GRAMAS</v>
          </cell>
          <cell r="F959">
            <v>396050.86</v>
          </cell>
        </row>
        <row r="960">
          <cell r="B960">
            <v>11243</v>
          </cell>
          <cell r="C960" t="str">
            <v>Arbol PalmaFenix h=1-1.5m(Siemb+Caja+Tier.Abon+tu)</v>
          </cell>
          <cell r="D960" t="str">
            <v>UN</v>
          </cell>
          <cell r="E960" t="str">
            <v>ESPECIES ARBOREAS</v>
          </cell>
          <cell r="F960">
            <v>387135.58</v>
          </cell>
        </row>
        <row r="961">
          <cell r="B961">
            <v>15281</v>
          </cell>
          <cell r="C961" t="str">
            <v>Arbol Pino Boxus como Barrera (Sum+Siembra+Tierra)</v>
          </cell>
          <cell r="D961" t="str">
            <v>ML</v>
          </cell>
          <cell r="E961" t="str">
            <v>JARDINERIA  Y GRAMAS</v>
          </cell>
          <cell r="F961">
            <v>132846.07999999999</v>
          </cell>
        </row>
        <row r="962">
          <cell r="B962">
            <v>15276</v>
          </cell>
          <cell r="C962" t="str">
            <v>Arbol Pino Boxus h=0.60m  (Sum+Siembra+Tierra)</v>
          </cell>
          <cell r="D962" t="str">
            <v>M2</v>
          </cell>
          <cell r="E962" t="str">
            <v>ESPECIES ARBOREAS</v>
          </cell>
          <cell r="F962">
            <v>175563.32</v>
          </cell>
        </row>
        <row r="963">
          <cell r="B963">
            <v>18333</v>
          </cell>
          <cell r="C963" t="str">
            <v>Arbol Pino Romeron H=1-1.50 (Siemb+Caja+Tier) CRDF</v>
          </cell>
          <cell r="D963" t="str">
            <v>UN</v>
          </cell>
          <cell r="E963" t="str">
            <v>JARDINERIA  Y GRAMAS</v>
          </cell>
          <cell r="F963">
            <v>280593.86</v>
          </cell>
        </row>
        <row r="964">
          <cell r="B964">
            <v>15684</v>
          </cell>
          <cell r="C964" t="str">
            <v>Arbol pino Romeron H=1-1.50(Siemb+Caja+Tier.Abona)</v>
          </cell>
          <cell r="D964" t="str">
            <v>UN</v>
          </cell>
          <cell r="E964" t="str">
            <v>ESPECIES ARBOREAS</v>
          </cell>
          <cell r="F964">
            <v>271678.58</v>
          </cell>
        </row>
        <row r="965">
          <cell r="B965">
            <v>18741</v>
          </cell>
          <cell r="C965" t="str">
            <v>Arbol Pomarroso/Corymbia Facifolia (Siemb+Caja+Ti</v>
          </cell>
          <cell r="D965" t="str">
            <v>UN</v>
          </cell>
          <cell r="E965" t="str">
            <v>ESPECIES ARBOREAS</v>
          </cell>
          <cell r="F965">
            <v>283450.46000000002</v>
          </cell>
        </row>
        <row r="966">
          <cell r="B966">
            <v>20717</v>
          </cell>
          <cell r="C966" t="str">
            <v>ARBOL ROBLE - QUERCUS HUMBOLDTII (SIEMBRA+CAJA+TIER. ABONADA+TUTOR+HIDRORETENEDOR+AGUA)**</v>
          </cell>
          <cell r="D966" t="str">
            <v>UN</v>
          </cell>
          <cell r="E966" t="str">
            <v>JARDINERIA  Y GRAMAS</v>
          </cell>
          <cell r="F966">
            <v>254216.58</v>
          </cell>
        </row>
        <row r="967">
          <cell r="B967">
            <v>11265</v>
          </cell>
          <cell r="C967" t="str">
            <v>Arbol Roble (Siembra+Caja+Tier. Abonada+Tutor)**</v>
          </cell>
          <cell r="D967" t="str">
            <v>UN</v>
          </cell>
          <cell r="E967" t="str">
            <v>ESPECIES ARBOREAS</v>
          </cell>
          <cell r="F967">
            <v>255155.69</v>
          </cell>
        </row>
        <row r="968">
          <cell r="B968">
            <v>18336</v>
          </cell>
          <cell r="C968" t="str">
            <v>Arbol Roble (Siembra+Caja+Tier.) CRDF</v>
          </cell>
          <cell r="D968" t="str">
            <v>UN</v>
          </cell>
          <cell r="E968" t="str">
            <v>JARDINERIA  Y GRAMAS</v>
          </cell>
          <cell r="F968">
            <v>260504.86</v>
          </cell>
        </row>
        <row r="969">
          <cell r="B969">
            <v>11240</v>
          </cell>
          <cell r="C969" t="str">
            <v>Arbol Sangregado (Siembra+Caja+Tier. Abon+Tutor)**</v>
          </cell>
          <cell r="D969" t="str">
            <v>UN</v>
          </cell>
          <cell r="E969" t="str">
            <v>ESPECIES ARBOREAS</v>
          </cell>
          <cell r="F969">
            <v>249097.58</v>
          </cell>
        </row>
        <row r="970">
          <cell r="B970">
            <v>20693</v>
          </cell>
          <cell r="C970" t="str">
            <v>ARBOL SANGREGADO- CROTON MAGDALENENSIS (SIEMBRA+CAJA+TIER. ABONADA+TUTOR+HIDRORETENEDOR+AGUA)**</v>
          </cell>
          <cell r="D970" t="str">
            <v>UN</v>
          </cell>
          <cell r="E970" t="str">
            <v>ESPECIES ARBOREAS</v>
          </cell>
          <cell r="F970">
            <v>251724.58</v>
          </cell>
        </row>
        <row r="971">
          <cell r="B971">
            <v>11241</v>
          </cell>
          <cell r="C971" t="str">
            <v>Arbol Sauce (Siembra+Caja+Tier. Abonada+Tutor)**</v>
          </cell>
          <cell r="D971" t="str">
            <v>UN</v>
          </cell>
          <cell r="E971" t="str">
            <v>ESPECIES ARBOREAS</v>
          </cell>
          <cell r="F971">
            <v>288950.53999999998</v>
          </cell>
        </row>
        <row r="972">
          <cell r="B972">
            <v>20724</v>
          </cell>
          <cell r="C972" t="str">
            <v xml:space="preserve">ARBOL SAUCE LLORÓN - SALIX HUMBOLDTIANA (SIEMBRA+CAJA+TIER. ABONADA+TUTOR+HIDRORETENEDOR+AGUA)** </v>
          </cell>
          <cell r="D972" t="str">
            <v>UN</v>
          </cell>
          <cell r="E972" t="str">
            <v>JARDINERIA  Y GRAMAS</v>
          </cell>
          <cell r="F972">
            <v>291577.53999999998</v>
          </cell>
        </row>
        <row r="973">
          <cell r="B973">
            <v>15279</v>
          </cell>
          <cell r="C973" t="str">
            <v>Arbol SETO CIPRES(Siemb+Caja+Tier. Abon+Tutor)**</v>
          </cell>
          <cell r="D973" t="str">
            <v>UN</v>
          </cell>
          <cell r="E973" t="str">
            <v>ESPECIES ARBOREAS</v>
          </cell>
          <cell r="F973">
            <v>232801.58</v>
          </cell>
        </row>
        <row r="974">
          <cell r="B974">
            <v>20723</v>
          </cell>
          <cell r="C974" t="str">
            <v>ARBOL SIETE CUEROS NAZARENO - TIBOUCHINA GROSSA (SIEMBRA+CAJA+TIER. ABONADA+TUTOR+HIDRORETENEDOR+AGU</v>
          </cell>
          <cell r="D974" t="str">
            <v>UN</v>
          </cell>
          <cell r="E974" t="str">
            <v>JARDINERIA  Y GRAMAS</v>
          </cell>
          <cell r="F974">
            <v>268659.58</v>
          </cell>
        </row>
        <row r="975">
          <cell r="B975">
            <v>11247</v>
          </cell>
          <cell r="C975" t="str">
            <v>Arbol Siete Cueros(Siemb+Caja+Tier. Abon+Tutor)**</v>
          </cell>
          <cell r="D975" t="str">
            <v>UN</v>
          </cell>
          <cell r="E975" t="str">
            <v>ESPECIES ARBOREAS</v>
          </cell>
          <cell r="F975">
            <v>267613.34000000003</v>
          </cell>
        </row>
        <row r="976">
          <cell r="B976">
            <v>20851</v>
          </cell>
          <cell r="C976" t="str">
            <v>Arbol Tibar (siembra+caja+tier+abonada+tutor+hidroretenedor+agua)</v>
          </cell>
          <cell r="D976" t="str">
            <v>UN</v>
          </cell>
          <cell r="E976" t="str">
            <v>ESPECIES ARBOREAS</v>
          </cell>
          <cell r="F976">
            <v>211926.99</v>
          </cell>
        </row>
        <row r="977">
          <cell r="B977">
            <v>20741</v>
          </cell>
          <cell r="C977" t="str">
            <v xml:space="preserve">ARBOL TIBAR DE JARDÍN - ESCALLONIA SPP (SIEMBRA+CAJA+TIER. ABONADA+TUTOR+HIDRORETENEDOR+AGUA)**    </v>
          </cell>
          <cell r="D977" t="str">
            <v>UN</v>
          </cell>
          <cell r="E977" t="str">
            <v>ESPECIES ARBOREAS</v>
          </cell>
          <cell r="F977">
            <v>265974.58</v>
          </cell>
        </row>
        <row r="978">
          <cell r="B978">
            <v>15267</v>
          </cell>
          <cell r="C978" t="str">
            <v>Arbol Tibar(Siemb+Caja+Tier. Abon+Tutor)</v>
          </cell>
          <cell r="D978" t="str">
            <v>UN</v>
          </cell>
          <cell r="E978" t="str">
            <v>ESPECIES ARBOREAS</v>
          </cell>
          <cell r="F978">
            <v>263347.58</v>
          </cell>
        </row>
        <row r="979">
          <cell r="B979">
            <v>20719</v>
          </cell>
          <cell r="C979" t="str">
            <v>ARBOL YARUMO PLATEADO /CECROPIA TELENITIDA (SIEMBRA+CAJA+TIER. ABONADA+TUTOR+HIDRORETENEDOR+AGUA)**</v>
          </cell>
          <cell r="D979" t="str">
            <v>UN</v>
          </cell>
          <cell r="E979" t="str">
            <v>JARDINERIA  Y GRAMAS</v>
          </cell>
          <cell r="F979">
            <v>296838.58</v>
          </cell>
        </row>
        <row r="980">
          <cell r="B980">
            <v>18738</v>
          </cell>
          <cell r="C980" t="str">
            <v>Arbol Yarumo/Cecropia (Siemb+Caja+Tier.Ab+Tutor)</v>
          </cell>
          <cell r="D980" t="str">
            <v>UN</v>
          </cell>
          <cell r="E980" t="str">
            <v>ESPECIES ARBOREAS</v>
          </cell>
          <cell r="F980">
            <v>292527.46000000002</v>
          </cell>
        </row>
        <row r="981">
          <cell r="B981">
            <v>18737</v>
          </cell>
          <cell r="C981" t="str">
            <v>Arbol Yarumo/Cecropia Telenitida (Siemb+Caja+Tier.</v>
          </cell>
          <cell r="D981" t="str">
            <v>UN</v>
          </cell>
          <cell r="E981" t="str">
            <v>ESPECIES ARBOREAS</v>
          </cell>
          <cell r="F981">
            <v>292527.46000000002</v>
          </cell>
        </row>
        <row r="982">
          <cell r="B982">
            <v>20735</v>
          </cell>
          <cell r="C982" t="str">
            <v>ARBOLES CARISECO - BILLIA COLUMBIANA (SIEMBRA+CAJA+TIER. ABONADA+TUTOR+HIDRORETENEDOR+AGUA)**</v>
          </cell>
          <cell r="D982" t="str">
            <v>UN</v>
          </cell>
          <cell r="E982" t="str">
            <v>ESPECIES ARBOREAS</v>
          </cell>
          <cell r="F982">
            <v>277465.58</v>
          </cell>
        </row>
        <row r="983">
          <cell r="B983">
            <v>20708</v>
          </cell>
          <cell r="C983" t="str">
            <v>ARBOLES FUCSIA BOLIVIANA - FUCSHIA BOLIVIANA  (SIEMBRA+CAJA+TIER. ABONADA+TUTOR+HIDRORETENEDOR+AGUA)</v>
          </cell>
          <cell r="D983" t="str">
            <v>UN</v>
          </cell>
          <cell r="E983" t="str">
            <v>ESPECIES ARBOREAS</v>
          </cell>
          <cell r="F983">
            <v>252629.29</v>
          </cell>
        </row>
        <row r="984">
          <cell r="B984">
            <v>20734</v>
          </cell>
          <cell r="C984" t="str">
            <v>ARBOLES RAQUE - VALLEA STIPULARIS (SIEMBRA+CAJA+TIER. ABONADA+TUTOR+HIDRORETENEDOR+AGUA)**</v>
          </cell>
          <cell r="D984" t="str">
            <v>UN</v>
          </cell>
          <cell r="E984" t="str">
            <v>ESPECIES ARBOREAS</v>
          </cell>
          <cell r="F984">
            <v>259938.66</v>
          </cell>
        </row>
        <row r="985">
          <cell r="B985">
            <v>11267</v>
          </cell>
          <cell r="C985" t="str">
            <v>Arbusto Abedul(Siembra+Caja+Tier. Abonada+Tutor)**</v>
          </cell>
          <cell r="D985" t="str">
            <v>UN</v>
          </cell>
          <cell r="E985" t="str">
            <v>ESPECIES ARBOREAS</v>
          </cell>
          <cell r="F985">
            <v>237839.46</v>
          </cell>
        </row>
        <row r="986">
          <cell r="B986">
            <v>12315</v>
          </cell>
          <cell r="C986" t="str">
            <v>Archivador para medios magnéticos (sum. inst.) **</v>
          </cell>
          <cell r="D986" t="str">
            <v>M2</v>
          </cell>
          <cell r="E986" t="str">
            <v>ENCHAPES, ACCESORIOS Y PAPELES</v>
          </cell>
          <cell r="F986">
            <v>0</v>
          </cell>
        </row>
        <row r="987">
          <cell r="B987">
            <v>12312</v>
          </cell>
          <cell r="C987" t="str">
            <v>Archivador rodante 3.40x0.90 h=2m (sum. inst.) **</v>
          </cell>
          <cell r="D987" t="str">
            <v>M2</v>
          </cell>
          <cell r="E987" t="str">
            <v>ENCHAPES, ACCESORIOS Y PAPELES</v>
          </cell>
          <cell r="F987">
            <v>0</v>
          </cell>
        </row>
        <row r="988">
          <cell r="B988">
            <v>12588</v>
          </cell>
          <cell r="C988" t="str">
            <v>ArcivadorMinittorre2x1+NiveladorCal.22(0.38m)S+I</v>
          </cell>
          <cell r="D988" t="str">
            <v>UN</v>
          </cell>
          <cell r="E988" t="str">
            <v>07 Acabados</v>
          </cell>
          <cell r="F988">
            <v>0</v>
          </cell>
        </row>
        <row r="989">
          <cell r="B989">
            <v>125</v>
          </cell>
          <cell r="C989" t="str">
            <v>ARCO 0.25 LAD.PRENSADO STA/FE</v>
          </cell>
          <cell r="D989" t="str">
            <v>ML</v>
          </cell>
          <cell r="E989" t="str">
            <v>MAMPOSTERIA</v>
          </cell>
          <cell r="F989">
            <v>167799.84</v>
          </cell>
        </row>
        <row r="990">
          <cell r="B990">
            <v>15966</v>
          </cell>
          <cell r="C990" t="str">
            <v>ArcoMovilFutbol-8(5x2)Tub.Est.Galv+Malla.ImpN°4</v>
          </cell>
          <cell r="D990" t="str">
            <v>JGO</v>
          </cell>
          <cell r="E990" t="str">
            <v>MOBILIARIO</v>
          </cell>
          <cell r="F990">
            <v>4549407.3600000003</v>
          </cell>
        </row>
        <row r="991">
          <cell r="B991">
            <v>15965</v>
          </cell>
          <cell r="C991" t="str">
            <v>ArcoMovilMicrofutbol(3x2)Tub.Est.Galv+Malla.ImpN°4</v>
          </cell>
          <cell r="D991" t="str">
            <v>JGO</v>
          </cell>
          <cell r="E991" t="str">
            <v>MOBILIARIO</v>
          </cell>
          <cell r="F991">
            <v>3144132.08</v>
          </cell>
        </row>
        <row r="992">
          <cell r="B992">
            <v>15506</v>
          </cell>
          <cell r="C992" t="str">
            <v>ARCOS TUNEL PARA GIMNASIO CANINO (SUM+INSTAL)</v>
          </cell>
          <cell r="D992" t="str">
            <v>UN</v>
          </cell>
          <cell r="E992" t="str">
            <v>MOBILIARIO</v>
          </cell>
          <cell r="F992">
            <v>1873292.84</v>
          </cell>
        </row>
        <row r="993">
          <cell r="B993">
            <v>12457</v>
          </cell>
          <cell r="C993" t="str">
            <v>Arena Blanca Fina FlinPeld Suministro y Extendido</v>
          </cell>
          <cell r="D993" t="str">
            <v>M3</v>
          </cell>
          <cell r="E993" t="str">
            <v>05.1 Sub analisis pisos</v>
          </cell>
          <cell r="F993">
            <v>359498.58</v>
          </cell>
        </row>
        <row r="994">
          <cell r="B994">
            <v>15299</v>
          </cell>
          <cell r="C994" t="str">
            <v>ARENA BUNKER (Sumin+Instal)e=0.40M+exc+geotextil</v>
          </cell>
          <cell r="D994" t="str">
            <v>M2</v>
          </cell>
          <cell r="E994" t="str">
            <v>URBANISMO Y OBRAS EXTERIORES</v>
          </cell>
          <cell r="F994">
            <v>135639.26</v>
          </cell>
        </row>
        <row r="995">
          <cell r="B995">
            <v>15400</v>
          </cell>
          <cell r="C995" t="str">
            <v>ARENA BUNKER (Sumin+Instal.)</v>
          </cell>
          <cell r="D995" t="str">
            <v>M3</v>
          </cell>
          <cell r="E995" t="str">
            <v>URBANISMO Y OBRAS EXTERIORES</v>
          </cell>
          <cell r="F995">
            <v>223594.97</v>
          </cell>
        </row>
        <row r="996">
          <cell r="B996">
            <v>17536</v>
          </cell>
          <cell r="C996" t="str">
            <v>Arena para 1 filtro Piscinas</v>
          </cell>
          <cell r="D996" t="str">
            <v>UN</v>
          </cell>
          <cell r="E996" t="str">
            <v>PISCINAS</v>
          </cell>
          <cell r="F996">
            <v>1313850.45</v>
          </cell>
        </row>
        <row r="997">
          <cell r="B997">
            <v>11370</v>
          </cell>
          <cell r="C997" t="str">
            <v>ARENA PELDAR (Sumin+Instal.) Para  Playa</v>
          </cell>
          <cell r="D997" t="str">
            <v>M3</v>
          </cell>
          <cell r="E997" t="str">
            <v>URBANISMO Y OBRAS EXTERIORES</v>
          </cell>
          <cell r="F997">
            <v>416287.01</v>
          </cell>
        </row>
        <row r="998">
          <cell r="B998">
            <v>14723</v>
          </cell>
          <cell r="C998" t="str">
            <v>ARGOLLA ALUMINIO MALEABLE  (SUM + INST)</v>
          </cell>
          <cell r="D998" t="str">
            <v>UN</v>
          </cell>
          <cell r="E998" t="str">
            <v>MOBILIARIO</v>
          </cell>
          <cell r="F998">
            <v>19626.91</v>
          </cell>
        </row>
        <row r="999">
          <cell r="B999">
            <v>14880</v>
          </cell>
          <cell r="C999" t="str">
            <v>ARGOLLA ALUMINIO MALEABLE(DESM+SUM+INST)</v>
          </cell>
          <cell r="D999" t="str">
            <v>UN</v>
          </cell>
          <cell r="E999" t="str">
            <v>MOBILIARIO</v>
          </cell>
          <cell r="F999">
            <v>28634.59</v>
          </cell>
        </row>
        <row r="1000">
          <cell r="B1000">
            <v>164</v>
          </cell>
          <cell r="C1000" t="str">
            <v>ARMADURA MADERA Y MALLA</v>
          </cell>
          <cell r="D1000" t="str">
            <v>M2</v>
          </cell>
          <cell r="E1000" t="str">
            <v>PAÑETES/REPELLOS/REVOQUES</v>
          </cell>
          <cell r="F1000">
            <v>44612.44</v>
          </cell>
        </row>
        <row r="1001">
          <cell r="B1001">
            <v>15358</v>
          </cell>
          <cell r="C1001" t="str">
            <v>Armario ParaEquipoMed.+Transf(CTS)B.T.Norma AE-319</v>
          </cell>
          <cell r="D1001" t="str">
            <v>UN</v>
          </cell>
          <cell r="E1001" t="str">
            <v>INSTALACIONES ELECTRICAS - T.V. - SONIDO COMUNI</v>
          </cell>
          <cell r="F1001">
            <v>5942711.5700000003</v>
          </cell>
        </row>
        <row r="1002">
          <cell r="B1002">
            <v>11935</v>
          </cell>
          <cell r="C1002" t="str">
            <v>Aro Separador Ciclo Ruta SC-01 (Sum+Instal) **</v>
          </cell>
          <cell r="D1002" t="str">
            <v>UN</v>
          </cell>
          <cell r="E1002" t="str">
            <v>10 Mobiliario</v>
          </cell>
          <cell r="F1002">
            <v>211408.43</v>
          </cell>
        </row>
        <row r="1003">
          <cell r="B1003">
            <v>18314</v>
          </cell>
          <cell r="C1003" t="str">
            <v>Aroma Pelagornium  Sp.Sobre Cubierta Verde</v>
          </cell>
          <cell r="D1003" t="str">
            <v>M2</v>
          </cell>
          <cell r="E1003" t="str">
            <v>JARDINERIA  Y GRAMAS</v>
          </cell>
          <cell r="F1003">
            <v>237888.78</v>
          </cell>
        </row>
        <row r="1004">
          <cell r="B1004">
            <v>18313</v>
          </cell>
          <cell r="C1004" t="str">
            <v>Aroma Pelagornium Sp Cubierta Verde</v>
          </cell>
          <cell r="D1004" t="str">
            <v>M2</v>
          </cell>
          <cell r="E1004" t="str">
            <v>JARDINERIA  Y GRAMAS</v>
          </cell>
          <cell r="F1004">
            <v>237888.78</v>
          </cell>
        </row>
        <row r="1005">
          <cell r="B1005">
            <v>18344</v>
          </cell>
          <cell r="C1005" t="str">
            <v>Aroma Pelagornium Sp en Jardineras</v>
          </cell>
          <cell r="D1005" t="str">
            <v>M2</v>
          </cell>
          <cell r="E1005" t="str">
            <v>JARDINERIA  Y GRAMAS</v>
          </cell>
          <cell r="F1005">
            <v>51685.26</v>
          </cell>
        </row>
        <row r="1006">
          <cell r="B1006">
            <v>18267</v>
          </cell>
          <cell r="C1006" t="str">
            <v>Aroma/Pelagornium Sp Taludes Exteriores</v>
          </cell>
          <cell r="D1006" t="str">
            <v>M2</v>
          </cell>
          <cell r="E1006" t="str">
            <v>JARDINERIA  Y GRAMAS</v>
          </cell>
          <cell r="F1006">
            <v>4721.47</v>
          </cell>
        </row>
        <row r="1007">
          <cell r="B1007">
            <v>15507</v>
          </cell>
          <cell r="C1007" t="str">
            <v>AROS DE SALTO PARA GIMNASIO CANINO (SUM+INSTAL)</v>
          </cell>
          <cell r="D1007" t="str">
            <v>UN</v>
          </cell>
          <cell r="E1007" t="str">
            <v>MOBILIARIO</v>
          </cell>
          <cell r="F1007">
            <v>911997.39</v>
          </cell>
        </row>
        <row r="1008">
          <cell r="B1008">
            <v>18446</v>
          </cell>
          <cell r="C1008" t="str">
            <v>ARP ARP INTENC16 NLT 12SPR MVOLT SC SM</v>
          </cell>
          <cell r="D1008" t="str">
            <v>UN</v>
          </cell>
          <cell r="E1008" t="str">
            <v>INSTALACIONES ELECTRICAS - T.V. - SONIDO COMUNI</v>
          </cell>
          <cell r="F1008">
            <v>88201.5</v>
          </cell>
        </row>
        <row r="1009">
          <cell r="B1009">
            <v>17563</v>
          </cell>
          <cell r="C1009" t="str">
            <v>Arrancador suave bomba 50 Hp - 63A / 440V Piscina</v>
          </cell>
          <cell r="D1009" t="str">
            <v>UN</v>
          </cell>
          <cell r="E1009" t="str">
            <v>PISCINAS</v>
          </cell>
          <cell r="F1009">
            <v>127921.32</v>
          </cell>
        </row>
        <row r="1010">
          <cell r="B1010">
            <v>18370</v>
          </cell>
          <cell r="C1010" t="str">
            <v>Arrancador suaveBomba50 HP45A/440V-SUM+INST</v>
          </cell>
          <cell r="D1010" t="str">
            <v>UN</v>
          </cell>
          <cell r="E1010" t="str">
            <v>09 Eléctricas</v>
          </cell>
          <cell r="F1010">
            <v>105482.68</v>
          </cell>
        </row>
        <row r="1011">
          <cell r="B1011">
            <v>12804</v>
          </cell>
          <cell r="C1011" t="str">
            <v>Arreglo de  Graderias para Parque***</v>
          </cell>
          <cell r="D1011" t="str">
            <v>ML</v>
          </cell>
          <cell r="E1011" t="str">
            <v>03 Preliminares</v>
          </cell>
          <cell r="F1011">
            <v>39461.760000000002</v>
          </cell>
        </row>
        <row r="1012">
          <cell r="B1012">
            <v>13368</v>
          </cell>
          <cell r="C1012" t="str">
            <v>ARREGLO PUERTA 4.40 X 1.30 EN TUBO DE 2" Y PINTURA</v>
          </cell>
          <cell r="D1012" t="str">
            <v>UN</v>
          </cell>
          <cell r="E1012" t="str">
            <v>VARIOS</v>
          </cell>
          <cell r="F1012">
            <v>1467388.7</v>
          </cell>
        </row>
        <row r="1013">
          <cell r="B1013">
            <v>12626</v>
          </cell>
          <cell r="C1013" t="str">
            <v>Arreglo y templada Malla Eslab.h=2.0m(Plat+Pint)</v>
          </cell>
          <cell r="D1013" t="str">
            <v>ML</v>
          </cell>
          <cell r="E1013" t="str">
            <v>10 Mobiliario</v>
          </cell>
          <cell r="F1013">
            <v>69580.789999999994</v>
          </cell>
        </row>
        <row r="1014">
          <cell r="B1014">
            <v>10155</v>
          </cell>
          <cell r="C1014" t="str">
            <v>Asador metalico tipo timiza  suministr e instal **</v>
          </cell>
          <cell r="D1014" t="str">
            <v>UN</v>
          </cell>
          <cell r="E1014" t="str">
            <v>10 Mobiliario</v>
          </cell>
          <cell r="F1014">
            <v>2411555.71</v>
          </cell>
        </row>
        <row r="1015">
          <cell r="B1015">
            <v>14716</v>
          </cell>
          <cell r="C1015" t="str">
            <v>ASADORES  (SUM + INST)</v>
          </cell>
          <cell r="D1015" t="str">
            <v>UN</v>
          </cell>
          <cell r="E1015" t="str">
            <v>MOBILIARIO</v>
          </cell>
          <cell r="F1015">
            <v>828704.1</v>
          </cell>
        </row>
        <row r="1016">
          <cell r="B1016">
            <v>14874</v>
          </cell>
          <cell r="C1016" t="str">
            <v>ASADORES(DESM+SUM+INST)</v>
          </cell>
          <cell r="D1016" t="str">
            <v>UN</v>
          </cell>
          <cell r="E1016" t="str">
            <v>MOBILIARIO</v>
          </cell>
          <cell r="F1016">
            <v>875807.37</v>
          </cell>
        </row>
        <row r="1017">
          <cell r="B1017">
            <v>18142</v>
          </cell>
          <cell r="C1017" t="str">
            <v>ASCENSOR 2 PARADAS - 9 PASA-675-Kg CRDC</v>
          </cell>
          <cell r="D1017" t="str">
            <v>UN</v>
          </cell>
          <cell r="E1017" t="str">
            <v>EQUIPOS ESPECIALES</v>
          </cell>
          <cell r="F1017">
            <v>2102070.81</v>
          </cell>
        </row>
        <row r="1018">
          <cell r="B1018">
            <v>11926</v>
          </cell>
          <cell r="C1018" t="str">
            <v>Ascensor 6 paradas/8 personas sin  CEFE COMETAS</v>
          </cell>
          <cell r="D1018" t="str">
            <v>UN</v>
          </cell>
          <cell r="E1018" t="str">
            <v>EQUIPOS ESPECIALES</v>
          </cell>
          <cell r="F1018">
            <v>144906300</v>
          </cell>
        </row>
        <row r="1019">
          <cell r="B1019">
            <v>685</v>
          </cell>
          <cell r="C1019" t="str">
            <v>ASCENSOR 7 PARADAS</v>
          </cell>
          <cell r="D1019" t="str">
            <v>UN</v>
          </cell>
          <cell r="E1019" t="str">
            <v>EQUIPOS ESPECIALES</v>
          </cell>
          <cell r="F1019">
            <v>0</v>
          </cell>
        </row>
        <row r="1020">
          <cell r="B1020">
            <v>12239</v>
          </cell>
          <cell r="C1020" t="str">
            <v>Ascensor EdifiDeportivo 1970 x1788 mm POZO 20,6 6P</v>
          </cell>
          <cell r="D1020" t="str">
            <v>UN</v>
          </cell>
          <cell r="E1020" t="str">
            <v>EQUIPOS ESPECIALES</v>
          </cell>
          <cell r="F1020">
            <v>129186400</v>
          </cell>
        </row>
        <row r="1021">
          <cell r="B1021">
            <v>15478</v>
          </cell>
          <cell r="C1021" t="str">
            <v>Asegurar barandas metalicas, incluye tuercas y ele</v>
          </cell>
          <cell r="D1021" t="str">
            <v>UN</v>
          </cell>
          <cell r="E1021" t="str">
            <v>VARIOS</v>
          </cell>
          <cell r="F1021">
            <v>42266.39</v>
          </cell>
        </row>
        <row r="1022">
          <cell r="B1022">
            <v>730</v>
          </cell>
          <cell r="C1022" t="str">
            <v>ASEO GENERAL</v>
          </cell>
          <cell r="D1022" t="str">
            <v>M2</v>
          </cell>
          <cell r="E1022" t="str">
            <v>URBANISMO Y OBRAS EXTERIORES</v>
          </cell>
          <cell r="F1022">
            <v>11872.71</v>
          </cell>
        </row>
        <row r="1023">
          <cell r="B1023">
            <v>18659</v>
          </cell>
          <cell r="C1023" t="str">
            <v>ASEO GENERAL CDRC</v>
          </cell>
          <cell r="D1023" t="str">
            <v>M2</v>
          </cell>
          <cell r="E1023" t="str">
            <v>URBANISMO Y OBRAS EXTERIORES</v>
          </cell>
          <cell r="F1023">
            <v>11980.48</v>
          </cell>
        </row>
        <row r="1024">
          <cell r="B1024">
            <v>14703</v>
          </cell>
          <cell r="C1024" t="str">
            <v>ASIENTO EN F. DE V. CON SOPORTE   (SUM + INST)</v>
          </cell>
          <cell r="D1024" t="str">
            <v>UN</v>
          </cell>
          <cell r="E1024" t="str">
            <v>MOBILIARIO</v>
          </cell>
          <cell r="F1024">
            <v>213224.15</v>
          </cell>
        </row>
        <row r="1025">
          <cell r="B1025">
            <v>14862</v>
          </cell>
          <cell r="C1025" t="str">
            <v>ASIENTO EN F. DE V. CON SOPORTE(DESM+SUM+INST)</v>
          </cell>
          <cell r="D1025" t="str">
            <v>UN</v>
          </cell>
          <cell r="E1025" t="str">
            <v>MOBILIARIO</v>
          </cell>
          <cell r="F1025">
            <v>230436.66</v>
          </cell>
        </row>
        <row r="1026">
          <cell r="B1026">
            <v>14707</v>
          </cell>
          <cell r="C1026" t="str">
            <v>ASIENTO EN FIBRA DE VIDRIO      (SUM + INST)</v>
          </cell>
          <cell r="D1026" t="str">
            <v>UN</v>
          </cell>
          <cell r="E1026" t="str">
            <v>MOBILIARIO</v>
          </cell>
          <cell r="F1026">
            <v>207904.49</v>
          </cell>
        </row>
        <row r="1027">
          <cell r="B1027">
            <v>14866</v>
          </cell>
          <cell r="C1027" t="str">
            <v>ASIENTO EN FIBRA DE VIDRIO(DESM+SUM+INST)</v>
          </cell>
          <cell r="D1027" t="str">
            <v>UN</v>
          </cell>
          <cell r="E1027" t="str">
            <v>MOBILIARIO</v>
          </cell>
          <cell r="F1027">
            <v>223520.34</v>
          </cell>
        </row>
        <row r="1028">
          <cell r="B1028">
            <v>14617</v>
          </cell>
          <cell r="C1028" t="str">
            <v>ASIENTO FIBRA LONA COLUMP (SUM + INST)</v>
          </cell>
          <cell r="D1028" t="str">
            <v>UN</v>
          </cell>
          <cell r="E1028" t="str">
            <v>MOBILIARIO</v>
          </cell>
          <cell r="F1028">
            <v>157508.04</v>
          </cell>
        </row>
        <row r="1029">
          <cell r="B1029">
            <v>14785</v>
          </cell>
          <cell r="C1029" t="str">
            <v>ASIENTO FIBRA LONA COLUMPIO(DESM+SUM+INST)</v>
          </cell>
          <cell r="D1029" t="str">
            <v>UN</v>
          </cell>
          <cell r="E1029" t="str">
            <v>MOBILIARIO</v>
          </cell>
          <cell r="F1029">
            <v>173716.95</v>
          </cell>
        </row>
        <row r="1030">
          <cell r="B1030">
            <v>20684</v>
          </cell>
          <cell r="C1030" t="str">
            <v>ASIENTO PARA JUEGO MUELLE (INCLUYE TORNILLERIA TAPONES Y SOPORTE) (Suministro e Instalación)</v>
          </cell>
          <cell r="D1030" t="str">
            <v>UN</v>
          </cell>
          <cell r="E1030" t="str">
            <v>MOBILIARIO</v>
          </cell>
          <cell r="F1030">
            <v>3158406</v>
          </cell>
        </row>
        <row r="1031">
          <cell r="B1031">
            <v>12404</v>
          </cell>
          <cell r="C1031" t="str">
            <v>AsientoFibraLonaColumpio(Sumin)- **</v>
          </cell>
          <cell r="D1031" t="str">
            <v>UN</v>
          </cell>
          <cell r="E1031" t="str">
            <v>10 Mobiliario</v>
          </cell>
          <cell r="F1031">
            <v>104864.07</v>
          </cell>
        </row>
        <row r="1032">
          <cell r="B1032">
            <v>14199</v>
          </cell>
          <cell r="C1032" t="str">
            <v>AsientoFibraLonaColumpio(Sumin)-STPM **</v>
          </cell>
          <cell r="D1032" t="str">
            <v>UN</v>
          </cell>
          <cell r="E1032" t="str">
            <v>10 Mobiliario</v>
          </cell>
          <cell r="F1032">
            <v>104864.07</v>
          </cell>
        </row>
        <row r="1033">
          <cell r="B1033">
            <v>14300</v>
          </cell>
          <cell r="C1033" t="str">
            <v>Asoleadora Plástica (suministro)</v>
          </cell>
          <cell r="D1033" t="str">
            <v>??</v>
          </cell>
          <cell r="E1033" t="str">
            <v>MOBILIARIO</v>
          </cell>
          <cell r="F1033">
            <v>0</v>
          </cell>
        </row>
        <row r="1034">
          <cell r="B1034">
            <v>12472</v>
          </cell>
          <cell r="C1034" t="str">
            <v>Aspersor Metálico Bronce Ø= 1/2"(Sum+Instal)**</v>
          </cell>
          <cell r="D1034" t="str">
            <v>UN</v>
          </cell>
          <cell r="E1034" t="str">
            <v>INSTALACIONES HIDRAULICA / SANITARIA / LATONERIA</v>
          </cell>
          <cell r="F1034">
            <v>77101.83</v>
          </cell>
        </row>
        <row r="1035">
          <cell r="B1035">
            <v>12470</v>
          </cell>
          <cell r="C1035" t="str">
            <v>Aspersor Metalico Bronce Ø=1"(Sum+Instal)"**</v>
          </cell>
          <cell r="D1035" t="str">
            <v>UN</v>
          </cell>
          <cell r="E1035" t="str">
            <v>INSTALACIONES HIDRAULICA / SANITARIA / LATONERIA</v>
          </cell>
          <cell r="F1035">
            <v>350657.84</v>
          </cell>
        </row>
        <row r="1036">
          <cell r="B1036">
            <v>12471</v>
          </cell>
          <cell r="C1036" t="str">
            <v>Aspersor Metálico Bronce Ø=3/4"(Sum+Instal)**</v>
          </cell>
          <cell r="D1036" t="str">
            <v>UN</v>
          </cell>
          <cell r="E1036" t="str">
            <v>INSTALACIONES HIDRAULICA / SANITARIA / LATONERIA</v>
          </cell>
          <cell r="F1036">
            <v>146843.35999999999</v>
          </cell>
        </row>
        <row r="1037">
          <cell r="B1037">
            <v>12479</v>
          </cell>
          <cell r="C1037" t="str">
            <v>Aspersor Rotor Turbina (Sum+Instal)r=21m**</v>
          </cell>
          <cell r="D1037" t="str">
            <v>UN</v>
          </cell>
          <cell r="E1037" t="str">
            <v>INSTALACIONES HIDRAULICA / SANITARIA / LATONERIA</v>
          </cell>
          <cell r="F1037">
            <v>756788.78</v>
          </cell>
        </row>
        <row r="1038">
          <cell r="B1038">
            <v>10637</v>
          </cell>
          <cell r="C1038" t="str">
            <v>Aterrizaje varilla cooper well 5/8"y1.8m(tierra) *</v>
          </cell>
          <cell r="D1038" t="str">
            <v>UN</v>
          </cell>
          <cell r="E1038" t="str">
            <v>09 Eléctricas</v>
          </cell>
          <cell r="F1038">
            <v>436480.64</v>
          </cell>
        </row>
        <row r="1039">
          <cell r="B1039">
            <v>10014</v>
          </cell>
          <cell r="C1039" t="str">
            <v>Aterrizaje varilla cooper well 5/8"y2.4m(tierra) *</v>
          </cell>
          <cell r="D1039" t="str">
            <v>UN</v>
          </cell>
          <cell r="E1039" t="str">
            <v>09 Eléctricas</v>
          </cell>
          <cell r="F1039">
            <v>540787.30000000005</v>
          </cell>
        </row>
        <row r="1040">
          <cell r="B1040">
            <v>10621</v>
          </cell>
          <cell r="C1040" t="str">
            <v>Atraque de tuberias **</v>
          </cell>
          <cell r="D1040" t="str">
            <v>UN</v>
          </cell>
          <cell r="E1040" t="str">
            <v>08 Hidráulico</v>
          </cell>
          <cell r="F1040">
            <v>256837.79</v>
          </cell>
        </row>
        <row r="1041">
          <cell r="B1041">
            <v>40</v>
          </cell>
          <cell r="C1041" t="str">
            <v>ATRAQUE PARA ACCESORIOS GRES 6" BASE Concr.</v>
          </cell>
          <cell r="D1041" t="str">
            <v>UN</v>
          </cell>
          <cell r="E1041" t="str">
            <v>REDES SERVICIOS Y DESAGüES</v>
          </cell>
          <cell r="F1041">
            <v>69440.34</v>
          </cell>
        </row>
        <row r="1042">
          <cell r="B1042">
            <v>10830</v>
          </cell>
          <cell r="C1042" t="str">
            <v>atraque triangular en concre contra bordillo **</v>
          </cell>
          <cell r="D1042" t="str">
            <v>ML</v>
          </cell>
          <cell r="E1042" t="str">
            <v>MORTEROS, CONCRETOS Y ENSAYOS</v>
          </cell>
          <cell r="F1042">
            <v>49894.54</v>
          </cell>
        </row>
        <row r="1043">
          <cell r="B1043">
            <v>18560</v>
          </cell>
          <cell r="C1043" t="str">
            <v>AutoservicioCaliente a Gas M-758 (180x95x120cm)</v>
          </cell>
          <cell r="D1043" t="str">
            <v>UN</v>
          </cell>
          <cell r="E1043" t="str">
            <v>CARPINTERIA METALICA</v>
          </cell>
          <cell r="F1043">
            <v>8831.14</v>
          </cell>
        </row>
        <row r="1044">
          <cell r="B1044">
            <v>15994</v>
          </cell>
          <cell r="C1044" t="str">
            <v>AVION DE MERCANCIAS - Juego Inf Incluy (Inst)</v>
          </cell>
          <cell r="D1044" t="str">
            <v>UN</v>
          </cell>
          <cell r="E1044" t="str">
            <v>MOBILIARIO</v>
          </cell>
          <cell r="F1044">
            <v>3684184.92</v>
          </cell>
        </row>
        <row r="1045">
          <cell r="B1045">
            <v>12248</v>
          </cell>
          <cell r="C1045" t="str">
            <v>Aviso Señalizac LED 2 caras SD permanent y apagone</v>
          </cell>
          <cell r="D1045" t="str">
            <v>UN</v>
          </cell>
          <cell r="E1045" t="str">
            <v>INSTALACIONES ELECTRICAS - T.V. - SONIDO COMUNI</v>
          </cell>
          <cell r="F1045">
            <v>127215.48</v>
          </cell>
        </row>
        <row r="1046">
          <cell r="B1046">
            <v>16165</v>
          </cell>
          <cell r="C1046" t="str">
            <v>Aviso(50X100cm)TuboCuadr.3/4";H=1.80PintElect+Bann</v>
          </cell>
          <cell r="D1046" t="str">
            <v>UN</v>
          </cell>
          <cell r="E1046" t="str">
            <v>SEÑALIZACION</v>
          </cell>
          <cell r="F1046">
            <v>142348.37</v>
          </cell>
        </row>
        <row r="1047">
          <cell r="B1047">
            <v>16031</v>
          </cell>
          <cell r="C1047" t="str">
            <v>AvisoMultidirecc(Tub+veletas)+Dado Ø=30cmH=0.80m</v>
          </cell>
          <cell r="D1047" t="str">
            <v>UN</v>
          </cell>
          <cell r="E1047" t="str">
            <v>SEÑALIZACION</v>
          </cell>
          <cell r="F1047">
            <v>788157.62</v>
          </cell>
        </row>
        <row r="1048">
          <cell r="B1048">
            <v>793</v>
          </cell>
          <cell r="C1048" t="str">
            <v>AYUDANTES ADMON. SIN PRESTACIONES + SUB TRANSP</v>
          </cell>
          <cell r="D1048" t="str">
            <v>MES</v>
          </cell>
          <cell r="E1048" t="str">
            <v>SUELDOS Y JORNALES</v>
          </cell>
          <cell r="F1048">
            <v>1423500</v>
          </cell>
        </row>
        <row r="1049">
          <cell r="B1049">
            <v>18564</v>
          </cell>
          <cell r="C1049" t="str">
            <v>Azafate de 1/4" o Fuentes en acero Inoxidable</v>
          </cell>
          <cell r="D1049" t="str">
            <v>UN</v>
          </cell>
          <cell r="E1049" t="str">
            <v>CARPINTERIA METALICA</v>
          </cell>
          <cell r="F1049">
            <v>8831.14</v>
          </cell>
        </row>
        <row r="1050">
          <cell r="B1050">
            <v>13524</v>
          </cell>
          <cell r="C1050" t="str">
            <v>Bajante A.LL. PVC. d=3" **</v>
          </cell>
          <cell r="D1050" t="str">
            <v>ML</v>
          </cell>
          <cell r="E1050" t="str">
            <v>08 Hidráulico</v>
          </cell>
          <cell r="F1050">
            <v>25083.09</v>
          </cell>
        </row>
        <row r="1051">
          <cell r="B1051">
            <v>13522</v>
          </cell>
          <cell r="C1051" t="str">
            <v>Bajante A.LL. PVC. d=3" incl. andamio **</v>
          </cell>
          <cell r="D1051" t="str">
            <v>ML</v>
          </cell>
          <cell r="E1051" t="str">
            <v>08 Hidráulico</v>
          </cell>
          <cell r="F1051">
            <v>30816.74</v>
          </cell>
        </row>
        <row r="1052">
          <cell r="B1052">
            <v>13525</v>
          </cell>
          <cell r="C1052" t="str">
            <v>Bajante A.LL. PVC. d=4" **</v>
          </cell>
          <cell r="D1052" t="str">
            <v>ML</v>
          </cell>
          <cell r="E1052" t="str">
            <v>08 Hidráulico</v>
          </cell>
          <cell r="F1052">
            <v>35375.519999999997</v>
          </cell>
        </row>
        <row r="1053">
          <cell r="B1053">
            <v>12123</v>
          </cell>
          <cell r="C1053" t="str">
            <v>Bajante A.LL. PVC. d=4" incl. andamio **</v>
          </cell>
          <cell r="D1053" t="str">
            <v>ML</v>
          </cell>
          <cell r="E1053" t="str">
            <v>08 Hidráulico</v>
          </cell>
          <cell r="F1053">
            <v>41109.17</v>
          </cell>
        </row>
        <row r="1054">
          <cell r="B1054">
            <v>428</v>
          </cell>
          <cell r="C1054" t="str">
            <v>BAJANTE AGUAS LLUVIAS 3" PVC</v>
          </cell>
          <cell r="D1054" t="str">
            <v>ML</v>
          </cell>
          <cell r="E1054" t="str">
            <v>INSTALACIONES HIDRAULICA / SANITARIA / LATONERIA</v>
          </cell>
          <cell r="F1054">
            <v>33152.629999999997</v>
          </cell>
        </row>
        <row r="1055">
          <cell r="B1055">
            <v>429</v>
          </cell>
          <cell r="C1055" t="str">
            <v>BAJANTE AGUAS LLUVIAS 4" PVC</v>
          </cell>
          <cell r="D1055" t="str">
            <v>ML</v>
          </cell>
          <cell r="E1055" t="str">
            <v>INSTALACIONES HIDRAULICA / SANITARIA / LATONERIA</v>
          </cell>
          <cell r="F1055">
            <v>37476.78</v>
          </cell>
        </row>
        <row r="1056">
          <cell r="B1056">
            <v>11193</v>
          </cell>
          <cell r="C1056" t="str">
            <v>Bajante aguas lluvias HG d=3" bajo placa **</v>
          </cell>
          <cell r="D1056" t="str">
            <v>ML</v>
          </cell>
          <cell r="E1056" t="str">
            <v>INSTALACIONES HIDRAULICA / SANITARIA / LATONERIA</v>
          </cell>
          <cell r="F1056">
            <v>33188.559999999998</v>
          </cell>
        </row>
        <row r="1057">
          <cell r="B1057">
            <v>430</v>
          </cell>
          <cell r="C1057" t="str">
            <v>BAJANTE AGUAS NEGRAS  3" PVC</v>
          </cell>
          <cell r="D1057" t="str">
            <v>ML</v>
          </cell>
          <cell r="E1057" t="str">
            <v>INSTALACIONES HIDRAULICA / SANITARIA / LATONERIA</v>
          </cell>
          <cell r="F1057">
            <v>25083.09</v>
          </cell>
        </row>
        <row r="1058">
          <cell r="B1058">
            <v>431</v>
          </cell>
          <cell r="C1058" t="str">
            <v>BAJANTE AGUAS NEGRAS  4" PVC</v>
          </cell>
          <cell r="D1058" t="str">
            <v>ML</v>
          </cell>
          <cell r="E1058" t="str">
            <v>INSTALACIONES HIDRAULICA / SANITARIA / LATONERIA</v>
          </cell>
          <cell r="F1058">
            <v>35375.519999999997</v>
          </cell>
        </row>
        <row r="1059">
          <cell r="B1059">
            <v>432</v>
          </cell>
          <cell r="C1059" t="str">
            <v>BAJANTE AGUAS NEGRAS  6" PVC</v>
          </cell>
          <cell r="D1059" t="str">
            <v>ML</v>
          </cell>
          <cell r="E1059" t="str">
            <v>INSTALACIONES HIDRAULICA / SANITARIA / LATONERIA</v>
          </cell>
          <cell r="F1059">
            <v>61517.29</v>
          </cell>
        </row>
        <row r="1060">
          <cell r="B1060">
            <v>15439</v>
          </cell>
          <cell r="C1060" t="str">
            <v>BAJANTE EN TUBO IMC Ø2"(Inc. curva + Fijaciones)</v>
          </cell>
          <cell r="D1060" t="str">
            <v>ML</v>
          </cell>
          <cell r="E1060" t="str">
            <v>INSTALACIONES ELECTRICAS - T.V. - SONIDO COMUNI</v>
          </cell>
          <cell r="F1060">
            <v>75930.570000000007</v>
          </cell>
        </row>
        <row r="1061">
          <cell r="B1061">
            <v>20700</v>
          </cell>
          <cell r="C1061" t="str">
            <v>BAJANTE EN TUBO IMC Ø6"(Inc. curva + Fijaciones)</v>
          </cell>
          <cell r="D1061" t="str">
            <v>ML</v>
          </cell>
          <cell r="E1061" t="str">
            <v>INSTALACIONES ELECTRICAS - T.V. - SONIDO COMUNI</v>
          </cell>
          <cell r="F1061">
            <v>553778.15</v>
          </cell>
        </row>
        <row r="1062">
          <cell r="B1062">
            <v>433</v>
          </cell>
          <cell r="C1062" t="str">
            <v>BAJANTE LATON 12x6 Des=.40</v>
          </cell>
          <cell r="D1062" t="str">
            <v>ML</v>
          </cell>
          <cell r="E1062" t="str">
            <v>INSTALACIONES HIDRAULICA / SANITARIA / LATONERIA</v>
          </cell>
          <cell r="F1062">
            <v>36478.589999999997</v>
          </cell>
        </row>
        <row r="1063">
          <cell r="B1063">
            <v>434</v>
          </cell>
          <cell r="C1063" t="str">
            <v>BAJANTE PVC   3" PVC + ACCESORIO</v>
          </cell>
          <cell r="D1063" t="str">
            <v>ML</v>
          </cell>
          <cell r="E1063" t="str">
            <v>INSTALACIONES HIDRAULICA / SANITARIA / LATONERIA</v>
          </cell>
          <cell r="F1063">
            <v>32313.83</v>
          </cell>
        </row>
        <row r="1064">
          <cell r="B1064">
            <v>11421</v>
          </cell>
          <cell r="C1064" t="str">
            <v>Bajante PVC-ALL 6" (inc. uniones, sumin y pint**</v>
          </cell>
          <cell r="D1064" t="str">
            <v>ML</v>
          </cell>
          <cell r="E1064" t="str">
            <v>INSTALACIONES HIDRAULICA / SANITARIA / LATONERIA</v>
          </cell>
          <cell r="F1064">
            <v>67201.02</v>
          </cell>
        </row>
        <row r="1065">
          <cell r="B1065">
            <v>10511</v>
          </cell>
          <cell r="C1065" t="str">
            <v>Bajante PVCS 4" (inc. pintura) **</v>
          </cell>
          <cell r="D1065" t="str">
            <v>ML</v>
          </cell>
          <cell r="E1065" t="str">
            <v>INSTALACIONES HIDRAULICA / SANITARIA / LATONERIA</v>
          </cell>
          <cell r="F1065">
            <v>46988.65</v>
          </cell>
        </row>
        <row r="1066">
          <cell r="B1066">
            <v>17519</v>
          </cell>
          <cell r="C1066" t="str">
            <v>BAJANTE TUBO CONDUIT EMT 1"</v>
          </cell>
          <cell r="D1066" t="str">
            <v>ML</v>
          </cell>
          <cell r="E1066" t="str">
            <v>INSTALACIONES ELECTRICAS - T.V. - SONIDO COMUNI</v>
          </cell>
          <cell r="F1066">
            <v>26641.18</v>
          </cell>
        </row>
        <row r="1067">
          <cell r="B1067">
            <v>16698</v>
          </cell>
          <cell r="C1067" t="str">
            <v>BAJANTE TUBO GALV.Ø3/4"(Inc.Cinta+Hebilla+Cable)</v>
          </cell>
          <cell r="D1067" t="str">
            <v>UN</v>
          </cell>
          <cell r="E1067" t="str">
            <v>INSTALACIONES ELECTRICAS - T.V. - SONIDO COMUNI</v>
          </cell>
          <cell r="F1067">
            <v>744135.41</v>
          </cell>
        </row>
        <row r="1068">
          <cell r="B1068">
            <v>16705</v>
          </cell>
          <cell r="C1068" t="str">
            <v>Bajante Tubo Galv.Ø6" (Inc.curva,unión y terminal)</v>
          </cell>
          <cell r="D1068" t="str">
            <v>ML</v>
          </cell>
          <cell r="E1068" t="str">
            <v>INSTALACIONES ELECTRICAS - T.V. - SONIDO COMUNI</v>
          </cell>
          <cell r="F1068">
            <v>185.99</v>
          </cell>
        </row>
        <row r="1069">
          <cell r="B1069">
            <v>15326</v>
          </cell>
          <cell r="C1069" t="str">
            <v>Bala (2X27W) vidrio+Chasis+Bomb Ahorrad (Sum+Inst)</v>
          </cell>
          <cell r="D1069" t="str">
            <v>UN</v>
          </cell>
          <cell r="E1069" t="str">
            <v>VARIOS</v>
          </cell>
          <cell r="F1069">
            <v>46044.62</v>
          </cell>
        </row>
        <row r="1070">
          <cell r="B1070">
            <v>816</v>
          </cell>
          <cell r="C1070" t="str">
            <v>BALA ALUMINIO No.10</v>
          </cell>
          <cell r="D1070" t="str">
            <v>UN</v>
          </cell>
          <cell r="E1070" t="str">
            <v>INSTALACIONES ELECTRICAS - T.V. - SONIDO COMUNI</v>
          </cell>
          <cell r="F1070">
            <v>34036.1</v>
          </cell>
        </row>
        <row r="1071">
          <cell r="B1071">
            <v>13171</v>
          </cell>
          <cell r="C1071" t="str">
            <v>BALA DULUX (2X26W) BALAST.ELECTRONICO+BOMB.AHORRAD</v>
          </cell>
          <cell r="D1071" t="str">
            <v>UN</v>
          </cell>
          <cell r="E1071" t="str">
            <v>VARIOS</v>
          </cell>
          <cell r="F1071">
            <v>19946</v>
          </cell>
        </row>
        <row r="1072">
          <cell r="B1072">
            <v>12797</v>
          </cell>
          <cell r="C1072" t="str">
            <v>BALA DULUZ 2XE27 SALON DE PERIODISTAS***</v>
          </cell>
          <cell r="D1072" t="str">
            <v>UN</v>
          </cell>
          <cell r="E1072" t="str">
            <v>INSTALACIONES ELECTRICAS - T.V. - SONIDO COMUNI</v>
          </cell>
          <cell r="F1072">
            <v>28615.25</v>
          </cell>
        </row>
        <row r="1073">
          <cell r="B1073">
            <v>14687</v>
          </cell>
          <cell r="C1073" t="str">
            <v>BALA HALOG.SELLADA 50W-12V BALAST. ELECT.TERM LEDS</v>
          </cell>
          <cell r="D1073" t="str">
            <v>ML</v>
          </cell>
          <cell r="E1073" t="str">
            <v>09 Eléctricas</v>
          </cell>
          <cell r="F1073">
            <v>160117.63</v>
          </cell>
        </row>
        <row r="1074">
          <cell r="B1074">
            <v>817</v>
          </cell>
          <cell r="C1074" t="str">
            <v>BALA INCANDECENTE 150W</v>
          </cell>
          <cell r="D1074" t="str">
            <v>UN</v>
          </cell>
          <cell r="E1074" t="str">
            <v>INSTALACIONES ELECTRICAS - T.V. - SONIDO COMUNI</v>
          </cell>
          <cell r="F1074">
            <v>33063.64</v>
          </cell>
        </row>
        <row r="1075">
          <cell r="B1075">
            <v>12194</v>
          </cell>
          <cell r="C1075" t="str">
            <v>BALA INCANDESCENTE HALÓGENA 35 W 12 V</v>
          </cell>
          <cell r="D1075" t="str">
            <v>UN</v>
          </cell>
          <cell r="E1075" t="str">
            <v>INSTALACIONES ELECTRICAS - T.V. - SONIDO COMUNI</v>
          </cell>
          <cell r="F1075">
            <v>31588.27</v>
          </cell>
        </row>
        <row r="1076">
          <cell r="B1076">
            <v>19030</v>
          </cell>
          <cell r="C1076" t="str">
            <v>Bala LED 57,8 W 4730 lm  CRDC COMETAS</v>
          </cell>
          <cell r="D1076" t="str">
            <v>UN</v>
          </cell>
          <cell r="E1076" t="str">
            <v>INSTALACIONES ELECTRICAS - T.V. - SONIDO COMUNI</v>
          </cell>
          <cell r="F1076">
            <v>2494212.2000000002</v>
          </cell>
        </row>
        <row r="1077">
          <cell r="B1077">
            <v>15229</v>
          </cell>
          <cell r="C1077" t="str">
            <v>Bala LED recesada 13.9 W 1093 lm CRDC COMETAS</v>
          </cell>
          <cell r="D1077" t="str">
            <v>UN</v>
          </cell>
          <cell r="E1077" t="str">
            <v>INSTALACIONES ELECTRICAS - T.V. - SONIDO COMUNI</v>
          </cell>
          <cell r="F1077">
            <v>142286.99</v>
          </cell>
        </row>
        <row r="1078">
          <cell r="B1078">
            <v>19203</v>
          </cell>
          <cell r="C1078" t="str">
            <v>BALA LED RECESADA 30,9W 1960 lm CEFE COMETAS</v>
          </cell>
          <cell r="D1078" t="str">
            <v>UN</v>
          </cell>
          <cell r="E1078" t="str">
            <v>INSTALACIONES ELECTRICAS - T.V. - SONIDO COMUNI</v>
          </cell>
          <cell r="F1078">
            <v>182565.35</v>
          </cell>
        </row>
        <row r="1079">
          <cell r="B1079">
            <v>14427</v>
          </cell>
          <cell r="C1079" t="str">
            <v>Bala LED sobreponer 10 W 1118 lm CRDC COMETAS</v>
          </cell>
          <cell r="D1079" t="str">
            <v>UN</v>
          </cell>
          <cell r="E1079" t="str">
            <v>INSTALACIONES ELECTRICAS - T.V. - SONIDO COMUNI</v>
          </cell>
          <cell r="F1079">
            <v>194979.96</v>
          </cell>
        </row>
        <row r="1080">
          <cell r="B1080">
            <v>19028</v>
          </cell>
          <cell r="C1080" t="str">
            <v>Bala LED sobreponer 24 W 1560 lm CRDC COMETAS</v>
          </cell>
          <cell r="D1080" t="str">
            <v>UN</v>
          </cell>
          <cell r="E1080" t="str">
            <v>INSTALACIONES ELECTRICAS - T.V. - SONIDO COMUNI</v>
          </cell>
          <cell r="F1080">
            <v>130765.97</v>
          </cell>
        </row>
        <row r="1081">
          <cell r="B1081">
            <v>14425</v>
          </cell>
          <cell r="C1081" t="str">
            <v>Bala LED sobreponer 4.7 W 185 lm CRDC COMETAS</v>
          </cell>
          <cell r="D1081" t="str">
            <v>UN</v>
          </cell>
          <cell r="E1081" t="str">
            <v>INSTALACIONES ELECTRICAS - T.V. - SONIDO COMUNI</v>
          </cell>
          <cell r="F1081">
            <v>220125.85</v>
          </cell>
        </row>
        <row r="1082">
          <cell r="B1082">
            <v>11415</v>
          </cell>
          <cell r="C1082" t="str">
            <v>Bala LED-15W-1.100Lm(4.000K) Sum+ Instalac</v>
          </cell>
          <cell r="D1082" t="str">
            <v>UN</v>
          </cell>
          <cell r="E1082" t="str">
            <v>INSTALACIONES ELECTRICAS - T.V. - SONIDO COMUNI</v>
          </cell>
          <cell r="F1082">
            <v>180711.67</v>
          </cell>
        </row>
        <row r="1083">
          <cell r="B1083">
            <v>13139</v>
          </cell>
          <cell r="C1083" t="str">
            <v>BALA METALAR CIRCULAR 150W **</v>
          </cell>
          <cell r="D1083" t="str">
            <v>UN</v>
          </cell>
          <cell r="E1083" t="str">
            <v>VARIOS</v>
          </cell>
          <cell r="F1083">
            <v>187770.37</v>
          </cell>
        </row>
        <row r="1084">
          <cell r="B1084">
            <v>11802</v>
          </cell>
          <cell r="C1084" t="str">
            <v>BALA PERFORMA 2X26 W CO1016B O SUPERIOR</v>
          </cell>
          <cell r="D1084" t="str">
            <v>UN</v>
          </cell>
          <cell r="E1084" t="str">
            <v>INSTALACIONES ELECTRICAS - T.V. - SONIDO COMUNI</v>
          </cell>
          <cell r="F1084">
            <v>32075.1</v>
          </cell>
        </row>
        <row r="1085">
          <cell r="B1085">
            <v>15325</v>
          </cell>
          <cell r="C1085" t="str">
            <v>Bala(1x27W)  vidrio+ bomb Ahorrad Rosca (Sum+inst)</v>
          </cell>
          <cell r="D1085" t="str">
            <v>UN</v>
          </cell>
          <cell r="E1085" t="str">
            <v>INSTALACIONES ELECTRICAS - T.V. - SONIDO COMUNI</v>
          </cell>
          <cell r="F1085">
            <v>46044.62</v>
          </cell>
        </row>
        <row r="1086">
          <cell r="B1086">
            <v>18612</v>
          </cell>
          <cell r="C1086" t="str">
            <v xml:space="preserve">BALANCEO Y PRUEBAS DE CAUDALES DE AIRE (EdificCultural)TUBO PITOT Y/O LECTOR DIRECTO.CefeCometas    </v>
          </cell>
          <cell r="D1086" t="str">
            <v>GL</v>
          </cell>
          <cell r="E1086" t="str">
            <v>SISTEMAS VENTILACION</v>
          </cell>
          <cell r="F1086">
            <v>3942271.17</v>
          </cell>
        </row>
        <row r="1087">
          <cell r="B1087">
            <v>19344</v>
          </cell>
          <cell r="C1087" t="str">
            <v>BALANCEO-PRUEBAS CAUDALES AIRE E.DEPORTIVO CEFE  COMETAS</v>
          </cell>
          <cell r="D1087" t="str">
            <v>GL</v>
          </cell>
          <cell r="E1087" t="str">
            <v>VARIOS</v>
          </cell>
          <cell r="F1087">
            <v>4180181.04</v>
          </cell>
        </row>
        <row r="1088">
          <cell r="B1088">
            <v>15217</v>
          </cell>
          <cell r="C1088" t="str">
            <v>Balancin Cintura Twister Triple</v>
          </cell>
          <cell r="D1088" t="str">
            <v>UN</v>
          </cell>
          <cell r="E1088" t="str">
            <v>MOBILIARIO</v>
          </cell>
          <cell r="F1088">
            <v>0</v>
          </cell>
        </row>
        <row r="1089">
          <cell r="B1089">
            <v>14714</v>
          </cell>
          <cell r="C1089" t="str">
            <v>BALANCIN EN MADERA  (SUM + INST)</v>
          </cell>
          <cell r="D1089" t="str">
            <v>UN</v>
          </cell>
          <cell r="E1089" t="str">
            <v>MOBILIARIO</v>
          </cell>
          <cell r="F1089">
            <v>1379497.4</v>
          </cell>
        </row>
        <row r="1090">
          <cell r="B1090">
            <v>14873</v>
          </cell>
          <cell r="C1090" t="str">
            <v>BALANCIN EN MADERA(DESM+SUM+INST)</v>
          </cell>
          <cell r="D1090" t="str">
            <v>UN</v>
          </cell>
          <cell r="E1090" t="str">
            <v>MOBILIARIO</v>
          </cell>
          <cell r="F1090">
            <v>1608331.84</v>
          </cell>
        </row>
        <row r="1091">
          <cell r="B1091">
            <v>16050</v>
          </cell>
          <cell r="C1091" t="str">
            <v>Balancin Tubo Galv.2"x2.00m/2.00m- (Desmonte)**</v>
          </cell>
          <cell r="D1091" t="str">
            <v>UN</v>
          </cell>
          <cell r="E1091" t="str">
            <v>03 Preliminares</v>
          </cell>
          <cell r="F1091">
            <v>64651.68</v>
          </cell>
        </row>
        <row r="1092">
          <cell r="B1092">
            <v>14697</v>
          </cell>
          <cell r="C1092" t="str">
            <v>BALANCIN TUBO GALVANIZADO 2" X 2.00 (SUM + INST)</v>
          </cell>
          <cell r="D1092" t="str">
            <v>UN</v>
          </cell>
          <cell r="E1092" t="str">
            <v>MOBILIARIO</v>
          </cell>
          <cell r="F1092">
            <v>1342970.98</v>
          </cell>
        </row>
        <row r="1093">
          <cell r="B1093">
            <v>14858</v>
          </cell>
          <cell r="C1093" t="str">
            <v>BALANCIN TUBO GALVANIZADO 2" X 2.00(DESM+SUM+INST)</v>
          </cell>
          <cell r="D1093" t="str">
            <v>UN</v>
          </cell>
          <cell r="E1093" t="str">
            <v>MOBILIARIO</v>
          </cell>
          <cell r="F1093">
            <v>1407622.66</v>
          </cell>
        </row>
        <row r="1094">
          <cell r="B1094">
            <v>14698</v>
          </cell>
          <cell r="C1094" t="str">
            <v>BALANCIN TUBO GALVANIZADO 2" X 2.5  (SUM + INST )</v>
          </cell>
          <cell r="D1094" t="str">
            <v>UN</v>
          </cell>
          <cell r="E1094" t="str">
            <v>MOBILIARIO</v>
          </cell>
          <cell r="F1094">
            <v>1640383.97</v>
          </cell>
        </row>
        <row r="1095">
          <cell r="B1095">
            <v>14859</v>
          </cell>
          <cell r="C1095" t="str">
            <v>BALANCIN TUBO GALVANIZADO 2" X 2.5(DESM+SUM+INST)</v>
          </cell>
          <cell r="D1095" t="str">
            <v>UN</v>
          </cell>
          <cell r="E1095" t="str">
            <v>MOBILIARIO</v>
          </cell>
          <cell r="F1095">
            <v>1705035.65</v>
          </cell>
        </row>
        <row r="1096">
          <cell r="B1096">
            <v>13063</v>
          </cell>
          <cell r="C1096" t="str">
            <v>Balasto electrónico 2x26 120V **</v>
          </cell>
          <cell r="D1096" t="str">
            <v>UN</v>
          </cell>
          <cell r="E1096" t="str">
            <v>INSTALACIONES ELECTRICAS - T.V. - SONIDO COMUNI</v>
          </cell>
          <cell r="F1096">
            <v>35996.11</v>
          </cell>
        </row>
        <row r="1097">
          <cell r="B1097">
            <v>12289</v>
          </cell>
          <cell r="C1097" t="str">
            <v>BALDOSA MALLA CERÁMICA 30x30 NEGRO **</v>
          </cell>
          <cell r="D1097" t="str">
            <v>M2</v>
          </cell>
          <cell r="E1097" t="str">
            <v>PISOS (ACABADOS Y BASES)</v>
          </cell>
          <cell r="F1097">
            <v>48638.01</v>
          </cell>
        </row>
        <row r="1098">
          <cell r="B1098">
            <v>19359</v>
          </cell>
          <cell r="C1098" t="str">
            <v>BaldosaFlexExt.Lisa(0.50x0.50m-1.7cm)SBR+EPDM-S+In</v>
          </cell>
          <cell r="D1098" t="str">
            <v>M2</v>
          </cell>
          <cell r="E1098" t="str">
            <v>PISOS</v>
          </cell>
          <cell r="F1098">
            <v>339550.99</v>
          </cell>
        </row>
        <row r="1099">
          <cell r="B1099">
            <v>18579</v>
          </cell>
          <cell r="C1099" t="str">
            <v>BaldosaMicrogranoPerla .3x.3(NL)-C traf comer CDRC</v>
          </cell>
          <cell r="D1099" t="str">
            <v>M2</v>
          </cell>
          <cell r="E1099" t="str">
            <v>PISOS (ACABADOS Y BASES)</v>
          </cell>
          <cell r="F1099">
            <v>50266.51</v>
          </cell>
        </row>
        <row r="1100">
          <cell r="B1100">
            <v>14298</v>
          </cell>
          <cell r="C1100" t="str">
            <v>Banca  M-40 (Suministro)</v>
          </cell>
          <cell r="D1100" t="str">
            <v>UN</v>
          </cell>
          <cell r="E1100" t="str">
            <v>07 Acabados</v>
          </cell>
          <cell r="F1100">
            <v>175658.84</v>
          </cell>
        </row>
        <row r="1101">
          <cell r="B1101">
            <v>20733</v>
          </cell>
          <cell r="C1101" t="str">
            <v xml:space="preserve">BANCA ABDOMEN INCLINADA (SUMINISTRO E INSTALACIÓN)    </v>
          </cell>
          <cell r="D1101" t="str">
            <v>UN</v>
          </cell>
          <cell r="E1101" t="str">
            <v>MOBILIARIO</v>
          </cell>
          <cell r="F1101">
            <v>4585522.99</v>
          </cell>
        </row>
        <row r="1102">
          <cell r="B1102">
            <v>18716</v>
          </cell>
          <cell r="C1102" t="str">
            <v>Banca Anclada A Muro para Vestieres (72x40cm) CDRC</v>
          </cell>
          <cell r="D1102" t="str">
            <v>UN</v>
          </cell>
          <cell r="E1102" t="str">
            <v>MOBILIARIO</v>
          </cell>
          <cell r="F1102">
            <v>15610.89</v>
          </cell>
        </row>
        <row r="1103">
          <cell r="B1103">
            <v>17369</v>
          </cell>
          <cell r="C1103" t="str">
            <v>Banca Circular Pref Tepyl Konkretus o sim D=0.47</v>
          </cell>
          <cell r="D1103" t="str">
            <v>UN</v>
          </cell>
          <cell r="E1103" t="str">
            <v>MOBILIARIO</v>
          </cell>
          <cell r="F1103">
            <v>1346480.47</v>
          </cell>
        </row>
        <row r="1104">
          <cell r="B1104">
            <v>17368</v>
          </cell>
          <cell r="C1104" t="str">
            <v>Banca Circular Pref Tepyl Konkretus o sim D=0.87</v>
          </cell>
          <cell r="D1104" t="str">
            <v>UN</v>
          </cell>
          <cell r="E1104" t="str">
            <v>MOBILIARIO</v>
          </cell>
          <cell r="F1104">
            <v>2296058.9300000002</v>
          </cell>
        </row>
        <row r="1105">
          <cell r="B1105">
            <v>17367</v>
          </cell>
          <cell r="C1105" t="str">
            <v>Banca Circular Pref Tepyl Konkretus o sim D=1.22</v>
          </cell>
          <cell r="D1105" t="str">
            <v>UN</v>
          </cell>
          <cell r="E1105" t="str">
            <v>MOBILIARIO</v>
          </cell>
          <cell r="F1105">
            <v>3018066.22</v>
          </cell>
        </row>
        <row r="1106">
          <cell r="B1106">
            <v>17020</v>
          </cell>
          <cell r="C1106" t="str">
            <v>Banca concreto 21 MPA. LS A: 0.40 M. - E: 0.10 M.</v>
          </cell>
          <cell r="D1106" t="str">
            <v>ML</v>
          </cell>
          <cell r="E1106" t="str">
            <v>URBANISMO Y OBRAS EXTERIORES</v>
          </cell>
          <cell r="F1106">
            <v>216812.09</v>
          </cell>
        </row>
        <row r="1107">
          <cell r="B1107">
            <v>20759</v>
          </cell>
          <cell r="C1107" t="str">
            <v>BANCA CONCRETO GRC 21MPL - 1.93M SOQUIN DISEÑO BANCA MC (Sum + Inst)</v>
          </cell>
          <cell r="D1107" t="str">
            <v>UN</v>
          </cell>
          <cell r="E1107" t="str">
            <v>MOBILIARIO</v>
          </cell>
          <cell r="F1107">
            <v>2391174.2599999998</v>
          </cell>
        </row>
        <row r="1108">
          <cell r="B1108">
            <v>17012</v>
          </cell>
          <cell r="C1108" t="str">
            <v>Banca concreto gris 21 MPA L: 3.50 M. L.S A: 0.79</v>
          </cell>
          <cell r="D1108" t="str">
            <v>UN</v>
          </cell>
          <cell r="E1108" t="str">
            <v>URBANISMO Y OBRAS EXTERIORES</v>
          </cell>
          <cell r="F1108">
            <v>758415.12</v>
          </cell>
        </row>
        <row r="1109">
          <cell r="B1109">
            <v>17016</v>
          </cell>
          <cell r="C1109" t="str">
            <v>Banca concreto gris 21 MPA L: 7.70 M LS A: 0.79 M</v>
          </cell>
          <cell r="D1109" t="str">
            <v>UN</v>
          </cell>
          <cell r="E1109" t="str">
            <v>URBANISMO Y OBRAS EXTERIORES</v>
          </cell>
          <cell r="F1109">
            <v>1569452.03</v>
          </cell>
        </row>
        <row r="1110">
          <cell r="B1110">
            <v>18706</v>
          </cell>
          <cell r="C1110" t="str">
            <v>Banca Concreto Visto Fundida en sitio Anclada a Muro CDRC a=0.45m</v>
          </cell>
          <cell r="D1110" t="str">
            <v>ML</v>
          </cell>
          <cell r="E1110" t="str">
            <v>MOBILIARIO</v>
          </cell>
          <cell r="F1110">
            <v>398169.18</v>
          </cell>
        </row>
        <row r="1111">
          <cell r="B1111">
            <v>16735</v>
          </cell>
          <cell r="C1111" t="str">
            <v>Banca Corrida Concreto(3.000psi- sitio(S/Dise Arqu</v>
          </cell>
          <cell r="D1111" t="str">
            <v>UN</v>
          </cell>
          <cell r="E1111" t="str">
            <v>MOBILIARIO</v>
          </cell>
          <cell r="F1111">
            <v>369620.2</v>
          </cell>
        </row>
        <row r="1112">
          <cell r="B1112">
            <v>15849</v>
          </cell>
          <cell r="C1112" t="str">
            <v>BANCA DE AJEDREZ EN CONCRETO - Tabora -Construccio</v>
          </cell>
          <cell r="D1112" t="str">
            <v>UN</v>
          </cell>
          <cell r="E1112" t="str">
            <v>MOBILIARIO</v>
          </cell>
          <cell r="F1112">
            <v>1047565.26</v>
          </cell>
        </row>
        <row r="1113">
          <cell r="B1113">
            <v>14657</v>
          </cell>
          <cell r="C1113" t="str">
            <v>BANCA EN MADERA M - 50 (SUM + INST)</v>
          </cell>
          <cell r="D1113" t="str">
            <v>UN</v>
          </cell>
          <cell r="E1113" t="str">
            <v>MOBILIARIO</v>
          </cell>
          <cell r="F1113">
            <v>847748.2</v>
          </cell>
        </row>
        <row r="1114">
          <cell r="B1114">
            <v>12981</v>
          </cell>
          <cell r="C1114" t="str">
            <v>Banca en madera M-50 (desmonte) STPM **</v>
          </cell>
          <cell r="D1114" t="str">
            <v>UN</v>
          </cell>
          <cell r="E1114" t="str">
            <v>MOBILIARIO</v>
          </cell>
          <cell r="F1114">
            <v>56688.32</v>
          </cell>
        </row>
        <row r="1115">
          <cell r="B1115">
            <v>12982</v>
          </cell>
          <cell r="C1115" t="str">
            <v>Banca en madera M-50 (instalación) STPM **</v>
          </cell>
          <cell r="D1115" t="str">
            <v>UN</v>
          </cell>
          <cell r="E1115" t="str">
            <v>MOBILIARIO</v>
          </cell>
          <cell r="F1115">
            <v>184229.2</v>
          </cell>
        </row>
        <row r="1116">
          <cell r="B1116">
            <v>12953</v>
          </cell>
          <cell r="C1116" t="str">
            <v>Banca en madera M-50 (suministro) STPM **</v>
          </cell>
          <cell r="D1116" t="str">
            <v>UN</v>
          </cell>
          <cell r="E1116" t="str">
            <v>URBANISMO Y OBRAS EXTERIORES</v>
          </cell>
          <cell r="F1116">
            <v>663519</v>
          </cell>
        </row>
        <row r="1117">
          <cell r="B1117">
            <v>14825</v>
          </cell>
          <cell r="C1117" t="str">
            <v>BANCA EN MADERA M-50(DESM+SUM+INST)</v>
          </cell>
          <cell r="D1117" t="str">
            <v>UN</v>
          </cell>
          <cell r="E1117" t="str">
            <v>MOBILIARIO</v>
          </cell>
          <cell r="F1117">
            <v>904436.52</v>
          </cell>
        </row>
        <row r="1118">
          <cell r="B1118">
            <v>16559</v>
          </cell>
          <cell r="C1118" t="str">
            <v>BANCA EN PERFIL TUBULAR LAMINA MICRO(SUM+INST)</v>
          </cell>
          <cell r="D1118" t="str">
            <v>ML</v>
          </cell>
          <cell r="E1118" t="str">
            <v>CARPINTERIA METALICA</v>
          </cell>
          <cell r="F1118">
            <v>246682.99</v>
          </cell>
        </row>
        <row r="1119">
          <cell r="B1119">
            <v>18590</v>
          </cell>
          <cell r="C1119" t="str">
            <v>Banca Exteri List Mad sobre mamp acab Tarimex CDRC</v>
          </cell>
          <cell r="D1119" t="str">
            <v>ML</v>
          </cell>
          <cell r="E1119" t="str">
            <v>MOBILIARIO</v>
          </cell>
          <cell r="F1119">
            <v>81125.47</v>
          </cell>
        </row>
        <row r="1120">
          <cell r="B1120">
            <v>19340</v>
          </cell>
          <cell r="C1120" t="str">
            <v>Banca individual redonda en concreto 0,45m COMETAS</v>
          </cell>
          <cell r="D1120" t="str">
            <v>UN</v>
          </cell>
          <cell r="E1120" t="str">
            <v>VARIOS</v>
          </cell>
          <cell r="F1120">
            <v>236825.06</v>
          </cell>
        </row>
        <row r="1121">
          <cell r="B1121">
            <v>18127</v>
          </cell>
          <cell r="C1121" t="str">
            <v>Banca L concreto visto color ocre 21 MPA 0.59 M-24</v>
          </cell>
          <cell r="D1121" t="str">
            <v>ML</v>
          </cell>
          <cell r="E1121" t="str">
            <v>MOBILIARIO</v>
          </cell>
          <cell r="F1121">
            <v>208433.6</v>
          </cell>
        </row>
        <row r="1122">
          <cell r="B1122">
            <v>18151</v>
          </cell>
          <cell r="C1122" t="str">
            <v>Banca L concreto visto color ocre 21 MPA 0.59 M-31</v>
          </cell>
          <cell r="D1122" t="str">
            <v>ML</v>
          </cell>
          <cell r="E1122" t="str">
            <v>MOBILIARIO</v>
          </cell>
          <cell r="F1122">
            <v>226402.48</v>
          </cell>
        </row>
        <row r="1123">
          <cell r="B1123">
            <v>15488</v>
          </cell>
          <cell r="C1123" t="str">
            <v>Banca LockerMadera Zapán+Estructura Met (Sum+Inst)</v>
          </cell>
          <cell r="D1123" t="str">
            <v>ML</v>
          </cell>
          <cell r="E1123" t="str">
            <v>10 Mobiliario</v>
          </cell>
          <cell r="F1123">
            <v>0</v>
          </cell>
        </row>
        <row r="1124">
          <cell r="B1124">
            <v>14656</v>
          </cell>
          <cell r="C1124" t="str">
            <v>BANCA M - 31 (SUM + INST)</v>
          </cell>
          <cell r="D1124" t="str">
            <v>UN</v>
          </cell>
          <cell r="E1124" t="str">
            <v>MOBILIARIO</v>
          </cell>
          <cell r="F1124">
            <v>662421.78</v>
          </cell>
        </row>
        <row r="1125">
          <cell r="B1125">
            <v>12978</v>
          </cell>
          <cell r="C1125" t="str">
            <v>Banca M-31 (desmonte) STPM **</v>
          </cell>
          <cell r="D1125" t="str">
            <v>UN</v>
          </cell>
          <cell r="E1125" t="str">
            <v>MOBILIARIO</v>
          </cell>
          <cell r="F1125">
            <v>83917.86</v>
          </cell>
        </row>
        <row r="1126">
          <cell r="B1126">
            <v>12979</v>
          </cell>
          <cell r="C1126" t="str">
            <v>Banca M-31 (instalación) STPM **</v>
          </cell>
          <cell r="D1126" t="str">
            <v>UN</v>
          </cell>
          <cell r="E1126" t="str">
            <v>MOBILIARIO</v>
          </cell>
          <cell r="F1126">
            <v>192835.78</v>
          </cell>
        </row>
        <row r="1127">
          <cell r="B1127">
            <v>12980</v>
          </cell>
          <cell r="C1127" t="str">
            <v>Banca M-31 (suministro) STPM **</v>
          </cell>
          <cell r="D1127" t="str">
            <v>UN</v>
          </cell>
          <cell r="E1127" t="str">
            <v>MOBILIARIO</v>
          </cell>
          <cell r="F1127">
            <v>469586</v>
          </cell>
        </row>
        <row r="1128">
          <cell r="B1128">
            <v>14824</v>
          </cell>
          <cell r="C1128" t="str">
            <v>BANCA M-31(DESM+SUM+INST)</v>
          </cell>
          <cell r="D1128" t="str">
            <v>UN</v>
          </cell>
          <cell r="E1128" t="str">
            <v>MOBILIARIO</v>
          </cell>
          <cell r="F1128">
            <v>746339.64</v>
          </cell>
        </row>
        <row r="1129">
          <cell r="B1129">
            <v>14732</v>
          </cell>
          <cell r="C1129" t="str">
            <v>BANCA M-40  (SUM + INST)</v>
          </cell>
          <cell r="D1129" t="str">
            <v>UN</v>
          </cell>
          <cell r="E1129" t="str">
            <v>MOBILIARIO</v>
          </cell>
          <cell r="F1129">
            <v>288397.83</v>
          </cell>
        </row>
        <row r="1130">
          <cell r="B1130">
            <v>15382</v>
          </cell>
          <cell r="C1130" t="str">
            <v>BANCA M-40 (DESM+SUM+INST)</v>
          </cell>
          <cell r="D1130" t="str">
            <v>UN</v>
          </cell>
          <cell r="E1130" t="str">
            <v>MOBILIARIO</v>
          </cell>
          <cell r="F1130">
            <v>341984.17</v>
          </cell>
        </row>
        <row r="1131">
          <cell r="B1131">
            <v>13917</v>
          </cell>
          <cell r="C1131" t="str">
            <v>Banca M-40 (desmonte)</v>
          </cell>
          <cell r="D1131" t="str">
            <v>UN</v>
          </cell>
          <cell r="E1131" t="str">
            <v>MOBILIARIO</v>
          </cell>
          <cell r="F1131">
            <v>53586.34</v>
          </cell>
        </row>
        <row r="1132">
          <cell r="B1132">
            <v>14888</v>
          </cell>
          <cell r="C1132" t="str">
            <v>BANCA M-40(DESM+SUM+INST)</v>
          </cell>
          <cell r="D1132" t="str">
            <v>UN</v>
          </cell>
          <cell r="E1132" t="str">
            <v>MOBILIARIO</v>
          </cell>
          <cell r="F1132">
            <v>341984.17</v>
          </cell>
        </row>
        <row r="1133">
          <cell r="B1133">
            <v>10917</v>
          </cell>
          <cell r="C1133" t="str">
            <v>Banca Madera M-50  sumin+instala sobre ZD existe**</v>
          </cell>
          <cell r="D1133" t="str">
            <v>UN</v>
          </cell>
          <cell r="E1133" t="str">
            <v>07 Acabados</v>
          </cell>
          <cell r="F1133">
            <v>934500.12</v>
          </cell>
        </row>
        <row r="1134">
          <cell r="B1134">
            <v>10892</v>
          </cell>
          <cell r="C1134" t="str">
            <v>Banca Madera M-50  sumin+instala Z.dura**</v>
          </cell>
          <cell r="D1134" t="str">
            <v>UN</v>
          </cell>
          <cell r="E1134" t="str">
            <v>07 Acabados</v>
          </cell>
          <cell r="F1134">
            <v>793601.99</v>
          </cell>
        </row>
        <row r="1135">
          <cell r="B1135">
            <v>11830</v>
          </cell>
          <cell r="C1135" t="str">
            <v>Banca Matera Concreto InSitu S/Diseño BMX2aEtapa</v>
          </cell>
          <cell r="D1135" t="str">
            <v>M2</v>
          </cell>
          <cell r="E1135" t="str">
            <v>05 Pisos</v>
          </cell>
          <cell r="F1135">
            <v>110349.64</v>
          </cell>
        </row>
        <row r="1136">
          <cell r="B1136">
            <v>11124</v>
          </cell>
          <cell r="C1136" t="str">
            <v>Banca prefab M-30 con espald sumin+instala Z.V**</v>
          </cell>
          <cell r="D1136" t="str">
            <v>UN</v>
          </cell>
          <cell r="E1136" t="str">
            <v>07 Acabados</v>
          </cell>
          <cell r="F1136">
            <v>989233.45</v>
          </cell>
        </row>
        <row r="1137">
          <cell r="B1137">
            <v>11126</v>
          </cell>
          <cell r="C1137" t="str">
            <v>Banca prefab M-30 con espald sumin+instala Z.V**</v>
          </cell>
          <cell r="D1137" t="str">
            <v>UN</v>
          </cell>
          <cell r="E1137" t="str">
            <v>07 Acabados</v>
          </cell>
          <cell r="F1137">
            <v>989233.45</v>
          </cell>
        </row>
        <row r="1138">
          <cell r="B1138">
            <v>10248</v>
          </cell>
          <cell r="C1138" t="str">
            <v>Banca prefab M-30 con espald+Rellenos(sum+inst)ZV</v>
          </cell>
          <cell r="D1138" t="str">
            <v>UN</v>
          </cell>
          <cell r="E1138" t="str">
            <v>10 Mobiliario</v>
          </cell>
          <cell r="F1138">
            <v>1401206.47</v>
          </cell>
        </row>
        <row r="1139">
          <cell r="B1139">
            <v>10427</v>
          </cell>
          <cell r="C1139" t="str">
            <v>Banca prefab M-30 conEspald sumin+instala Z.dura**</v>
          </cell>
          <cell r="D1139" t="str">
            <v>UN</v>
          </cell>
          <cell r="E1139" t="str">
            <v>07 Acabados</v>
          </cell>
          <cell r="F1139">
            <v>681102.6</v>
          </cell>
        </row>
        <row r="1140">
          <cell r="B1140">
            <v>10086</v>
          </cell>
          <cell r="C1140" t="str">
            <v>Banca prefab M-31 sinEspald sumin e instala Z.V.**</v>
          </cell>
          <cell r="D1140" t="str">
            <v>UN</v>
          </cell>
          <cell r="E1140" t="str">
            <v>07 Acabados</v>
          </cell>
          <cell r="F1140">
            <v>1323086.19</v>
          </cell>
        </row>
        <row r="1141">
          <cell r="B1141">
            <v>10313</v>
          </cell>
          <cell r="C1141" t="str">
            <v>Banca prefab M-31 sinEspald sumin+instala Z.dura**</v>
          </cell>
          <cell r="D1141" t="str">
            <v>UN</v>
          </cell>
          <cell r="E1141" t="str">
            <v>07 Acabados</v>
          </cell>
          <cell r="F1141">
            <v>593718.9</v>
          </cell>
        </row>
        <row r="1142">
          <cell r="B1142">
            <v>10271</v>
          </cell>
          <cell r="C1142" t="str">
            <v>Banca prefab M-40 (Inc. Base+ Subb )sumin+inst</v>
          </cell>
          <cell r="D1142" t="str">
            <v>UN</v>
          </cell>
          <cell r="E1142" t="str">
            <v>07 Acabados</v>
          </cell>
          <cell r="F1142">
            <v>324789.26</v>
          </cell>
        </row>
        <row r="1143">
          <cell r="B1143">
            <v>13916</v>
          </cell>
          <cell r="C1143" t="str">
            <v>Banca prefab M-40(Sin Estruct.de Relleno)Instalaci</v>
          </cell>
          <cell r="D1143" t="str">
            <v>UN</v>
          </cell>
          <cell r="E1143" t="str">
            <v>07 Acabados</v>
          </cell>
          <cell r="F1143">
            <v>112738.99</v>
          </cell>
        </row>
        <row r="1144">
          <cell r="B1144">
            <v>13915</v>
          </cell>
          <cell r="C1144" t="str">
            <v>Banca prefab M-40(Sin Estruct.de Relleno)sum+inst.</v>
          </cell>
          <cell r="D1144" t="str">
            <v>UN</v>
          </cell>
          <cell r="E1144" t="str">
            <v>07 Acabados</v>
          </cell>
          <cell r="F1144">
            <v>223709.5</v>
          </cell>
        </row>
        <row r="1145">
          <cell r="B1145">
            <v>15417</v>
          </cell>
          <cell r="C1145" t="str">
            <v>Banca prefab M-41(Sin Estruct.de Relleno)sum+inst.</v>
          </cell>
          <cell r="D1145" t="str">
            <v>UN</v>
          </cell>
          <cell r="E1145" t="str">
            <v>07 Acabados</v>
          </cell>
          <cell r="F1145">
            <v>48050.66</v>
          </cell>
        </row>
        <row r="1146">
          <cell r="B1146">
            <v>11125</v>
          </cell>
          <cell r="C1146" t="str">
            <v>Banca prefab MB-10 sinEspald sumin e instala Z.V.*</v>
          </cell>
          <cell r="D1146" t="str">
            <v>UN</v>
          </cell>
          <cell r="E1146" t="str">
            <v>07 Acabados</v>
          </cell>
          <cell r="F1146">
            <v>988329.04</v>
          </cell>
        </row>
        <row r="1147">
          <cell r="B1147">
            <v>18695</v>
          </cell>
          <cell r="C1147" t="str">
            <v>Banca Superf Liston Madera Choiba Apoyo Concr CDRC</v>
          </cell>
          <cell r="D1147" t="str">
            <v>UN</v>
          </cell>
          <cell r="E1147" t="str">
            <v>MOBILIARIO</v>
          </cell>
          <cell r="F1147">
            <v>587932.87</v>
          </cell>
        </row>
        <row r="1148">
          <cell r="B1148">
            <v>17366</v>
          </cell>
          <cell r="C1148" t="str">
            <v>Banca Trapezo prefab DobbeltKonkretus o similar</v>
          </cell>
          <cell r="D1148" t="str">
            <v>UN</v>
          </cell>
          <cell r="E1148" t="str">
            <v>07 Acabados</v>
          </cell>
          <cell r="F1148">
            <v>1808198.08</v>
          </cell>
        </row>
        <row r="1149">
          <cell r="B1149">
            <v>19333</v>
          </cell>
          <cell r="C1149" t="str">
            <v>BancaConcVistaFund.SitioAncladaMuroCDRC(a=0.36m)</v>
          </cell>
          <cell r="D1149" t="str">
            <v>ML</v>
          </cell>
          <cell r="E1149" t="str">
            <v>MOBILIARIO</v>
          </cell>
          <cell r="F1149">
            <v>198945.64</v>
          </cell>
        </row>
        <row r="1150">
          <cell r="B1150">
            <v>11831</v>
          </cell>
          <cell r="C1150" t="str">
            <v>BancaCorridaMateraConcre1:2:3EnSitio(S/DiseñBMX2Et</v>
          </cell>
          <cell r="D1150" t="str">
            <v>ML</v>
          </cell>
          <cell r="E1150" t="str">
            <v>MOBILIARIO</v>
          </cell>
          <cell r="F1150">
            <v>436004.61</v>
          </cell>
        </row>
        <row r="1151">
          <cell r="B1151">
            <v>18228</v>
          </cell>
          <cell r="C1151" t="str">
            <v>BancaEnPlatinasTubularLamMetalA:0.56mH:0.58mS/Espe</v>
          </cell>
          <cell r="D1151" t="str">
            <v>ML</v>
          </cell>
          <cell r="E1151" t="str">
            <v>CARPINTERIA METALICA</v>
          </cell>
          <cell r="F1151">
            <v>91158.28</v>
          </cell>
        </row>
        <row r="1152">
          <cell r="B1152">
            <v>19309</v>
          </cell>
          <cell r="C1152" t="str">
            <v>BancaIndividualRedondaConc.3.000Psi(Ø=0.36m)Cometa</v>
          </cell>
          <cell r="D1152" t="str">
            <v>UN</v>
          </cell>
          <cell r="E1152" t="str">
            <v>MOBILIARIO</v>
          </cell>
          <cell r="F1152">
            <v>204740</v>
          </cell>
        </row>
        <row r="1153">
          <cell r="B1153">
            <v>18232</v>
          </cell>
          <cell r="C1153" t="str">
            <v>BancaPlatinasTubularLamMetalM04A:0.5mH:0.58mS/Espe</v>
          </cell>
          <cell r="D1153" t="str">
            <v>ML</v>
          </cell>
          <cell r="E1153" t="str">
            <v>CARPINTERIA METALICA</v>
          </cell>
          <cell r="F1153">
            <v>140617.57999999999</v>
          </cell>
        </row>
        <row r="1154">
          <cell r="B1154">
            <v>18233</v>
          </cell>
          <cell r="C1154" t="str">
            <v>BancaPlatinasTubularLamMetalM05A:0.35mH:0.58mS/Esp</v>
          </cell>
          <cell r="D1154" t="str">
            <v>ML</v>
          </cell>
          <cell r="E1154" t="str">
            <v>CARPINTERIA METALICA</v>
          </cell>
          <cell r="F1154">
            <v>81221.919999999998</v>
          </cell>
        </row>
        <row r="1155">
          <cell r="B1155">
            <v>18241</v>
          </cell>
          <cell r="C1155" t="str">
            <v>BancaPlatinaTubularLamMetalM30, A:1.00mH:0.4mS/Esp</v>
          </cell>
          <cell r="D1155" t="str">
            <v>ML</v>
          </cell>
          <cell r="E1155" t="str">
            <v>CARPINTERIA METALICA</v>
          </cell>
          <cell r="F1155">
            <v>1195638.5</v>
          </cell>
        </row>
        <row r="1156">
          <cell r="B1156">
            <v>18245</v>
          </cell>
          <cell r="C1156" t="str">
            <v>BancaPlatinaTubularLamMetalM32,A:0.52mH:0.41mS/Esp</v>
          </cell>
          <cell r="D1156" t="str">
            <v>ML</v>
          </cell>
          <cell r="E1156" t="str">
            <v>CARPINTERIA METALICA</v>
          </cell>
          <cell r="F1156">
            <v>106472.03</v>
          </cell>
        </row>
        <row r="1157">
          <cell r="B1157">
            <v>18238</v>
          </cell>
          <cell r="C1157" t="str">
            <v>BancaPlatinTubulLamMetalM16M17, A:0.5mH:0.4mS/Espe</v>
          </cell>
          <cell r="D1157" t="str">
            <v>ML</v>
          </cell>
          <cell r="E1157" t="str">
            <v>CARPINTERIA METALICA</v>
          </cell>
          <cell r="F1157">
            <v>633138.5</v>
          </cell>
        </row>
        <row r="1158">
          <cell r="B1158">
            <v>17003</v>
          </cell>
          <cell r="C1158" t="str">
            <v>Bancas concreto 21 MPA L: 2.80m LS A: 0.39m E: 0.1</v>
          </cell>
          <cell r="D1158" t="str">
            <v>UN</v>
          </cell>
          <cell r="E1158" t="str">
            <v>URBANISMO Y OBRAS EXTERIORES</v>
          </cell>
          <cell r="F1158">
            <v>450077.27</v>
          </cell>
        </row>
        <row r="1159">
          <cell r="B1159">
            <v>17026</v>
          </cell>
          <cell r="C1159" t="str">
            <v>BANCAS EN TERRAZA CONCRETO VISTO COLOR GRIS CLARO</v>
          </cell>
          <cell r="D1159" t="str">
            <v>ML</v>
          </cell>
          <cell r="E1159" t="str">
            <v>URBANISMO Y OBRAS EXTERIORES</v>
          </cell>
          <cell r="F1159">
            <v>189343.61</v>
          </cell>
        </row>
        <row r="1160">
          <cell r="B1160">
            <v>18953</v>
          </cell>
          <cell r="C1160" t="str">
            <v>BANCO CONDENSADORES 115kVAR CEFECOMETAS</v>
          </cell>
          <cell r="D1160" t="str">
            <v>UN</v>
          </cell>
          <cell r="E1160" t="str">
            <v>EQUIPOS ESPECIALES</v>
          </cell>
          <cell r="F1160">
            <v>14192309.470000001</v>
          </cell>
        </row>
        <row r="1161">
          <cell r="B1161">
            <v>17483</v>
          </cell>
          <cell r="C1161" t="str">
            <v>BANCO DE CONDENSADORES</v>
          </cell>
          <cell r="D1161" t="str">
            <v>UN</v>
          </cell>
          <cell r="E1161" t="str">
            <v>INSTALACIONES ELECTRICAS - T.V. - SONIDO COMUNI</v>
          </cell>
          <cell r="F1161">
            <v>12250367.07</v>
          </cell>
        </row>
        <row r="1162">
          <cell r="B1162">
            <v>18544</v>
          </cell>
          <cell r="C1162" t="str">
            <v>BANCO DE DUCTOS SUBTERRANEO PVC-DB 4X6"</v>
          </cell>
          <cell r="D1162" t="str">
            <v>UN</v>
          </cell>
          <cell r="E1162" t="str">
            <v>INSTALACIONES ELECTRICAS - T.V. - SONIDO COMUNI</v>
          </cell>
          <cell r="F1162">
            <v>161396.28</v>
          </cell>
        </row>
        <row r="1163">
          <cell r="B1163">
            <v>20674</v>
          </cell>
          <cell r="C1163" t="str">
            <v xml:space="preserve">BANCO DE SUPLENTES DE 12 SILLAS PLÁSTICAS EN TUBERÍA RECTANGULAR 40 *80 Y REFUERZOS EN TUBERÍA </v>
          </cell>
          <cell r="D1163" t="str">
            <v>UN</v>
          </cell>
          <cell r="E1163" t="str">
            <v>MOBILIARIO</v>
          </cell>
          <cell r="F1163">
            <v>12481102.68</v>
          </cell>
        </row>
        <row r="1164">
          <cell r="B1164">
            <v>20673</v>
          </cell>
          <cell r="C1164" t="str">
            <v>BANCO DE SUPLENTES DE 3 SILLAS PLÁSTICAS EN TUBERÍA RECTANGULAR 40 *80</v>
          </cell>
          <cell r="D1164" t="str">
            <v>UN</v>
          </cell>
          <cell r="E1164" t="str">
            <v>MOBILIARIO</v>
          </cell>
          <cell r="F1164">
            <v>3686039.35</v>
          </cell>
        </row>
        <row r="1165">
          <cell r="B1165">
            <v>18575</v>
          </cell>
          <cell r="C1165" t="str">
            <v>BANCO DUCTO SUBTERRANEO PVC-TDP 2X2"</v>
          </cell>
          <cell r="D1165" t="str">
            <v>UN</v>
          </cell>
          <cell r="E1165" t="str">
            <v>INSTALACIONES ELECTRICAS - T.V. - SONIDO COMUNI</v>
          </cell>
          <cell r="F1165">
            <v>82054.58</v>
          </cell>
        </row>
        <row r="1166">
          <cell r="B1166">
            <v>18576</v>
          </cell>
          <cell r="C1166" t="str">
            <v>BANCO DUCTO SUBTERRANEO PVC-TDP 2X4"</v>
          </cell>
          <cell r="D1166" t="str">
            <v>UN</v>
          </cell>
          <cell r="E1166" t="str">
            <v>INSTALACIONES ELECTRICAS - T.V. - SONIDO COMUNI</v>
          </cell>
          <cell r="F1166">
            <v>107127.32</v>
          </cell>
        </row>
        <row r="1167">
          <cell r="B1167">
            <v>18587</v>
          </cell>
          <cell r="C1167" t="str">
            <v>BANCO DUCTO SUBTERRANEO PVC-TDP 3X3"</v>
          </cell>
          <cell r="D1167" t="str">
            <v>UN</v>
          </cell>
          <cell r="E1167" t="str">
            <v>INSTALACIONES ELECTRICAS - T.V. - SONIDO COMUNI</v>
          </cell>
          <cell r="F1167">
            <v>110207.18</v>
          </cell>
        </row>
        <row r="1168">
          <cell r="B1168">
            <v>18578</v>
          </cell>
          <cell r="C1168" t="str">
            <v>BANCO DUCTO SUBTERRANEO PVC-TDP 4X4"</v>
          </cell>
          <cell r="D1168" t="str">
            <v>UN</v>
          </cell>
          <cell r="E1168" t="str">
            <v>INSTALACIONES ELECTRICAS - T.V. - SONIDO COMUNI</v>
          </cell>
          <cell r="F1168">
            <v>157793.25</v>
          </cell>
        </row>
        <row r="1169">
          <cell r="B1169">
            <v>18581</v>
          </cell>
          <cell r="C1169" t="str">
            <v>BANCO DUCTO SUBTERRANEO PVC-TDP 6X4"</v>
          </cell>
          <cell r="D1169" t="str">
            <v>UN</v>
          </cell>
          <cell r="E1169" t="str">
            <v>INSTALACIONES ELECTRICAS - T.V. - SONIDO COMUNI</v>
          </cell>
          <cell r="F1169">
            <v>192824.87</v>
          </cell>
        </row>
        <row r="1170">
          <cell r="B1170">
            <v>18583</v>
          </cell>
          <cell r="C1170" t="str">
            <v>BANCO DUCTO SUBTERRANEO PVC-TDP 8X4"</v>
          </cell>
          <cell r="D1170" t="str">
            <v>UN</v>
          </cell>
          <cell r="E1170" t="str">
            <v>INSTALACIONES ELECTRICAS - T.V. - SONIDO COMUNI</v>
          </cell>
          <cell r="F1170">
            <v>243490.82</v>
          </cell>
        </row>
        <row r="1171">
          <cell r="B1171">
            <v>11671</v>
          </cell>
          <cell r="C1171" t="str">
            <v>Bandeja Fibra Optica 12 Ptos LC.</v>
          </cell>
          <cell r="D1171" t="str">
            <v>UN</v>
          </cell>
          <cell r="E1171" t="str">
            <v>CABLEADO ESTRUCTURADO</v>
          </cell>
          <cell r="F1171">
            <v>230150.13</v>
          </cell>
        </row>
        <row r="1172">
          <cell r="B1172">
            <v>17676</v>
          </cell>
          <cell r="C1172" t="str">
            <v>BANDEJA FIBRA OPTICA, CONECTORES 6 PUERTOS</v>
          </cell>
          <cell r="D1172" t="str">
            <v>UN</v>
          </cell>
          <cell r="E1172" t="str">
            <v>INSTALACIONES ELECTRICAS - T.V. - SONIDO COMUNI</v>
          </cell>
          <cell r="F1172">
            <v>195468.21</v>
          </cell>
        </row>
        <row r="1173">
          <cell r="B1173">
            <v>16275</v>
          </cell>
          <cell r="C1173" t="str">
            <v>BANDEJA PARA RACK DE 35CM (Suminist+Instal)</v>
          </cell>
          <cell r="D1173" t="str">
            <v>UN</v>
          </cell>
          <cell r="E1173" t="str">
            <v>INSTALACIONES ELECTRICAS - T.V. - SONIDO COMUNI</v>
          </cell>
          <cell r="F1173">
            <v>13006.94</v>
          </cell>
        </row>
        <row r="1174">
          <cell r="B1174">
            <v>12623</v>
          </cell>
          <cell r="C1174" t="str">
            <v>BANDEJA PORTACABLE 15X50 CAL.18</v>
          </cell>
          <cell r="D1174" t="str">
            <v>ML</v>
          </cell>
          <cell r="E1174" t="str">
            <v>CABLEADO ESTRUCTURADO</v>
          </cell>
          <cell r="F1174">
            <v>170317.07</v>
          </cell>
        </row>
        <row r="1175">
          <cell r="B1175">
            <v>12708</v>
          </cell>
          <cell r="C1175" t="str">
            <v>BANDEJA PORTACABLE 20X5 CAL.18</v>
          </cell>
          <cell r="D1175" t="str">
            <v>ML</v>
          </cell>
          <cell r="E1175" t="str">
            <v>CABLEADO ESTRUCTURADO</v>
          </cell>
          <cell r="F1175">
            <v>165025.21</v>
          </cell>
        </row>
        <row r="1176">
          <cell r="B1176">
            <v>18543</v>
          </cell>
          <cell r="C1176" t="str">
            <v>BANDEJA PORTACABLE PERFORADA (600MMX150MM)</v>
          </cell>
          <cell r="D1176" t="str">
            <v>UN</v>
          </cell>
          <cell r="E1176" t="str">
            <v>INSTALACIONES ELECTRICAS - T.V. - SONIDO COMUNI</v>
          </cell>
          <cell r="F1176">
            <v>59817.4</v>
          </cell>
        </row>
        <row r="1177">
          <cell r="B1177">
            <v>17033</v>
          </cell>
          <cell r="C1177" t="str">
            <v>Bandeja portacables metálica tipo malla de 30 x 5.</v>
          </cell>
          <cell r="D1177" t="str">
            <v>UN</v>
          </cell>
          <cell r="E1177" t="str">
            <v>INSTALACIONES ELECTRICAS - T.V. - SONIDO COMUNI</v>
          </cell>
          <cell r="F1177">
            <v>134910.15</v>
          </cell>
        </row>
        <row r="1178">
          <cell r="B1178">
            <v>475</v>
          </cell>
          <cell r="C1178" t="str">
            <v>BANDEJA TIPO ESCALERA  30X30</v>
          </cell>
          <cell r="D1178" t="str">
            <v>ML</v>
          </cell>
          <cell r="E1178" t="str">
            <v>CABLEADO ESTRUCTURADO</v>
          </cell>
          <cell r="F1178">
            <v>178804.99</v>
          </cell>
        </row>
        <row r="1179">
          <cell r="B1179">
            <v>10046</v>
          </cell>
          <cell r="C1179" t="str">
            <v>Bandeja tipo escalera 0.6*0.1 lamina galvanizada</v>
          </cell>
          <cell r="D1179" t="str">
            <v>ML</v>
          </cell>
          <cell r="E1179" t="str">
            <v>CABLEADO ESTRUCTURADO</v>
          </cell>
          <cell r="F1179">
            <v>153797.87</v>
          </cell>
        </row>
        <row r="1180">
          <cell r="B1180">
            <v>17522</v>
          </cell>
          <cell r="C1180" t="str">
            <v>BANDEJA TIPO MALLA DE 20 CM GALVANIZADA</v>
          </cell>
          <cell r="D1180" t="str">
            <v>ML</v>
          </cell>
          <cell r="E1180" t="str">
            <v>INSTALACIONES ELECTRICAS - T.V. - SONIDO COMUNI</v>
          </cell>
          <cell r="F1180">
            <v>45108.04</v>
          </cell>
        </row>
        <row r="1181">
          <cell r="B1181">
            <v>17523</v>
          </cell>
          <cell r="C1181" t="str">
            <v>BANDEJA TIPO MALLA DE 40 CM GALVANIZADA</v>
          </cell>
          <cell r="D1181" t="str">
            <v>ML</v>
          </cell>
          <cell r="E1181" t="str">
            <v>INSTALACIONES ELECTRICAS - T.V. - SONIDO COMUNI</v>
          </cell>
          <cell r="F1181">
            <v>45108.04</v>
          </cell>
        </row>
        <row r="1182">
          <cell r="B1182">
            <v>13859</v>
          </cell>
          <cell r="C1182" t="str">
            <v>BANDERA FIFA (1.50mx2.25m) ESTADIO EL CAMPIN **</v>
          </cell>
          <cell r="D1182" t="str">
            <v>UN</v>
          </cell>
          <cell r="E1182" t="str">
            <v>CARPINTERIA METALICA</v>
          </cell>
          <cell r="F1182">
            <v>4514919.42</v>
          </cell>
        </row>
        <row r="1183">
          <cell r="B1183">
            <v>13857</v>
          </cell>
          <cell r="C1183" t="str">
            <v>BANDERA FIFA (2.01mx3.01m) ESTADIO EL CAMPIN **</v>
          </cell>
          <cell r="D1183" t="str">
            <v>UN</v>
          </cell>
          <cell r="E1183" t="str">
            <v>CARPINTERIA METALICA</v>
          </cell>
          <cell r="F1183">
            <v>4965495.62</v>
          </cell>
        </row>
        <row r="1184">
          <cell r="B1184">
            <v>13856</v>
          </cell>
          <cell r="C1184" t="str">
            <v>BANDERA FIFA (3.00mx4.50m) ESTADIO EL CAMPIN **</v>
          </cell>
          <cell r="D1184" t="str">
            <v>UN</v>
          </cell>
          <cell r="E1184" t="str">
            <v>CARPINTERIA METALICA</v>
          </cell>
          <cell r="F1184">
            <v>6400892.3099999996</v>
          </cell>
        </row>
        <row r="1185">
          <cell r="B1185">
            <v>16037</v>
          </cell>
          <cell r="C1185" t="str">
            <v>BANDERIN INFORMATIVO (100X300CM) (Sum+Instal)</v>
          </cell>
          <cell r="D1185" t="str">
            <v>UN</v>
          </cell>
          <cell r="E1185" t="str">
            <v>SEÑALIZACION</v>
          </cell>
          <cell r="F1185">
            <v>255133.65</v>
          </cell>
        </row>
        <row r="1186">
          <cell r="B1186">
            <v>12436</v>
          </cell>
          <cell r="C1186" t="str">
            <v>Banderines  Estaca+banderin Futbol(Sum+Inst)**</v>
          </cell>
          <cell r="D1186" t="str">
            <v>JGO</v>
          </cell>
          <cell r="E1186" t="str">
            <v>10 Mobiliario</v>
          </cell>
          <cell r="F1186">
            <v>683948.58</v>
          </cell>
        </row>
        <row r="1187">
          <cell r="B1187">
            <v>19215</v>
          </cell>
          <cell r="C1187" t="str">
            <v>BAÑADOR PISO LED 44.6W 2222 lm CEFE COMETAS</v>
          </cell>
          <cell r="D1187" t="str">
            <v>UN</v>
          </cell>
          <cell r="E1187" t="str">
            <v>INSTALACIONES ELECTRICAS - T.V. - SONIDO COMUNI</v>
          </cell>
          <cell r="F1187">
            <v>384388.93</v>
          </cell>
        </row>
        <row r="1188">
          <cell r="B1188">
            <v>13521</v>
          </cell>
          <cell r="C1188" t="str">
            <v>BAÑO PORTATIL Alquiler (INC.TRANSP+8ASEOS)</v>
          </cell>
          <cell r="D1188" t="str">
            <v>MES</v>
          </cell>
          <cell r="E1188" t="str">
            <v>ACT. PRELIMINARES/LIMPIEZA TER</v>
          </cell>
          <cell r="F1188">
            <v>988594.88</v>
          </cell>
        </row>
        <row r="1189">
          <cell r="B1189">
            <v>1037</v>
          </cell>
          <cell r="C1189" t="str">
            <v>BAÑO PROV OBRA  4m2(SANITARIO) USAR CIO-I-101048</v>
          </cell>
          <cell r="D1189" t="str">
            <v>UN</v>
          </cell>
          <cell r="E1189" t="str">
            <v>ACT. PRELIMINARES/LIMPIEZA TER</v>
          </cell>
          <cell r="F1189">
            <v>2980263.87</v>
          </cell>
        </row>
        <row r="1190">
          <cell r="B1190">
            <v>1036</v>
          </cell>
          <cell r="C1190" t="str">
            <v>BAÑO PROVISIONAL EN OBRA  4m2  USAR CIO-I-101048</v>
          </cell>
          <cell r="D1190" t="str">
            <v>UN</v>
          </cell>
          <cell r="E1190" t="str">
            <v>ACT. PRELIMINARES/LIMPIEZA TER</v>
          </cell>
          <cell r="F1190">
            <v>1844125.38</v>
          </cell>
        </row>
        <row r="1191">
          <cell r="B1191">
            <v>10634</v>
          </cell>
          <cell r="C1191" t="str">
            <v>Baranda Acero Inoxidable (Patinódromo) **</v>
          </cell>
          <cell r="D1191" t="str">
            <v>ML</v>
          </cell>
          <cell r="E1191" t="str">
            <v>10 Mobiliario</v>
          </cell>
          <cell r="F1191">
            <v>31487.39</v>
          </cell>
        </row>
        <row r="1192">
          <cell r="B1192">
            <v>15048</v>
          </cell>
          <cell r="C1192" t="str">
            <v>BARANDA BAÑOSMINUSVALIDOS ACERO INOX  (SUM+INST)</v>
          </cell>
          <cell r="D1192" t="str">
            <v>ML</v>
          </cell>
          <cell r="E1192" t="str">
            <v>CARPINTERIA METALICA</v>
          </cell>
          <cell r="F1192">
            <v>291134.31</v>
          </cell>
        </row>
        <row r="1193">
          <cell r="B1193">
            <v>14811</v>
          </cell>
          <cell r="C1193" t="str">
            <v>BARANDA CERRAMIENTO M-83 ES(DESM+SUM+INST)</v>
          </cell>
          <cell r="D1193" t="str">
            <v>ML</v>
          </cell>
          <cell r="E1193" t="str">
            <v>MOBILIARIO</v>
          </cell>
          <cell r="F1193">
            <v>695510.74</v>
          </cell>
        </row>
        <row r="1194">
          <cell r="B1194">
            <v>14642</v>
          </cell>
          <cell r="C1194" t="str">
            <v>BARANDA CERRAMIENTOS M-83  (SUM + INST)</v>
          </cell>
          <cell r="D1194" t="str">
            <v>ML</v>
          </cell>
          <cell r="E1194" t="str">
            <v>MOBILIARIO</v>
          </cell>
          <cell r="F1194">
            <v>677202.13</v>
          </cell>
        </row>
        <row r="1195">
          <cell r="B1195">
            <v>13359</v>
          </cell>
          <cell r="C1195" t="str">
            <v>Baranda Curva de Deslizamiento (Tub.Acero 11/2")</v>
          </cell>
          <cell r="D1195" t="str">
            <v>ML</v>
          </cell>
          <cell r="E1195" t="str">
            <v>10 Mobiliario</v>
          </cell>
          <cell r="F1195">
            <v>273623.36</v>
          </cell>
        </row>
        <row r="1196">
          <cell r="B1196">
            <v>12904</v>
          </cell>
          <cell r="C1196" t="str">
            <v>Baranda de Deslizamiento (Tub.Acero Negra 2")***</v>
          </cell>
          <cell r="D1196" t="str">
            <v>ML</v>
          </cell>
          <cell r="E1196" t="str">
            <v>10 Mobiliario</v>
          </cell>
          <cell r="F1196">
            <v>265274.15999999997</v>
          </cell>
        </row>
        <row r="1197">
          <cell r="B1197">
            <v>11433</v>
          </cell>
          <cell r="C1197" t="str">
            <v>Baranda de Deslizamiento Virgilio B **</v>
          </cell>
          <cell r="D1197" t="str">
            <v>UN</v>
          </cell>
          <cell r="E1197" t="str">
            <v>08 Hidráulico</v>
          </cell>
          <cell r="F1197">
            <v>66572.62</v>
          </cell>
        </row>
        <row r="1198">
          <cell r="B1198">
            <v>10877</v>
          </cell>
          <cell r="C1198" t="str">
            <v>Baranda de Deslizamiento***</v>
          </cell>
          <cell r="D1198" t="str">
            <v>ML</v>
          </cell>
          <cell r="E1198" t="str">
            <v>08 Hidráulico</v>
          </cell>
          <cell r="F1198">
            <v>265274.15999999997</v>
          </cell>
        </row>
        <row r="1199">
          <cell r="B1199">
            <v>14644</v>
          </cell>
          <cell r="C1199" t="str">
            <v>BARANDA DISCAPACITADOS (SUM + INST)</v>
          </cell>
          <cell r="D1199" t="str">
            <v>ML</v>
          </cell>
          <cell r="E1199" t="str">
            <v>MOBILIARIO</v>
          </cell>
          <cell r="F1199">
            <v>320224.15999999997</v>
          </cell>
        </row>
        <row r="1200">
          <cell r="B1200">
            <v>14813</v>
          </cell>
          <cell r="C1200" t="str">
            <v>BARANDA DISCAPACITADOS(DESM+SUM+INST)</v>
          </cell>
          <cell r="D1200" t="str">
            <v>ML</v>
          </cell>
          <cell r="E1200" t="str">
            <v>MOBILIARIO</v>
          </cell>
          <cell r="F1200">
            <v>343961.94</v>
          </cell>
        </row>
        <row r="1201">
          <cell r="B1201">
            <v>15385</v>
          </cell>
          <cell r="C1201" t="str">
            <v>BARANDA DISCAPACITADOS.(DESM+SUM+INST)</v>
          </cell>
          <cell r="D1201" t="str">
            <v>ML</v>
          </cell>
          <cell r="E1201" t="str">
            <v>MOBILIARIO</v>
          </cell>
          <cell r="F1201">
            <v>0</v>
          </cell>
        </row>
        <row r="1202">
          <cell r="B1202">
            <v>14735</v>
          </cell>
          <cell r="C1202" t="str">
            <v>BARANDA EXISTENTE DISCAPACITADOS (SUM + INST)</v>
          </cell>
          <cell r="D1202" t="str">
            <v>ML</v>
          </cell>
          <cell r="E1202" t="str">
            <v>MOBILIARIO</v>
          </cell>
          <cell r="F1202">
            <v>447639.18</v>
          </cell>
        </row>
        <row r="1203">
          <cell r="B1203">
            <v>14891</v>
          </cell>
          <cell r="C1203" t="str">
            <v>BARANDA EXISTENTE DISCAPACITADOS(DESM+SUM+INST)</v>
          </cell>
          <cell r="D1203" t="str">
            <v>ML</v>
          </cell>
          <cell r="E1203" t="str">
            <v>MOBILIARIO</v>
          </cell>
          <cell r="F1203">
            <v>471376.96</v>
          </cell>
        </row>
        <row r="1204">
          <cell r="B1204">
            <v>15046</v>
          </cell>
          <cell r="C1204" t="str">
            <v>Baranda H=0.58mTub.2"Estr.Galv y Tubo 1x1"CR</v>
          </cell>
          <cell r="D1204" t="str">
            <v>ML</v>
          </cell>
          <cell r="E1204" t="str">
            <v>10 Mobiliario</v>
          </cell>
          <cell r="F1204">
            <v>224238.81</v>
          </cell>
        </row>
        <row r="1205">
          <cell r="B1205">
            <v>13182</v>
          </cell>
          <cell r="C1205" t="str">
            <v>Baranda H=1.00mTub.11/2"A.N.y Platina 21/2x3/16"</v>
          </cell>
          <cell r="D1205" t="str">
            <v>ML</v>
          </cell>
          <cell r="E1205" t="str">
            <v>10 Mobiliario</v>
          </cell>
          <cell r="F1205">
            <v>360831.35</v>
          </cell>
        </row>
        <row r="1206">
          <cell r="B1206">
            <v>10292</v>
          </cell>
          <cell r="C1206" t="str">
            <v>Baranda juegos infant M-80 sin viga +Dado(Sum+Inst</v>
          </cell>
          <cell r="D1206" t="str">
            <v>ML</v>
          </cell>
          <cell r="E1206" t="str">
            <v>10 Mobiliario</v>
          </cell>
          <cell r="F1206">
            <v>614289.36</v>
          </cell>
        </row>
        <row r="1207">
          <cell r="B1207">
            <v>13959</v>
          </cell>
          <cell r="C1207" t="str">
            <v>Baranda juegos infant M-80 sin viga+Anclaj(Sum+Ins</v>
          </cell>
          <cell r="D1207" t="str">
            <v>ML</v>
          </cell>
          <cell r="E1207" t="str">
            <v>10 Mobiliario</v>
          </cell>
          <cell r="F1207">
            <v>566094.79</v>
          </cell>
        </row>
        <row r="1208">
          <cell r="B1208">
            <v>10203</v>
          </cell>
          <cell r="C1208" t="str">
            <v>Baranda juegos infantiles M-80 con viga (sum+inst)</v>
          </cell>
          <cell r="D1208" t="str">
            <v>ML</v>
          </cell>
          <cell r="E1208" t="str">
            <v>10 Mobiliario</v>
          </cell>
          <cell r="F1208">
            <v>682181.73</v>
          </cell>
        </row>
        <row r="1209">
          <cell r="B1209">
            <v>12427</v>
          </cell>
          <cell r="C1209" t="str">
            <v>Baranda juegos infantiles M-80 sin viga(Suminist)*</v>
          </cell>
          <cell r="D1209" t="str">
            <v>ML</v>
          </cell>
          <cell r="E1209" t="str">
            <v>10 Mobiliario</v>
          </cell>
          <cell r="F1209">
            <v>499443.13</v>
          </cell>
        </row>
        <row r="1210">
          <cell r="B1210">
            <v>11542</v>
          </cell>
          <cell r="C1210" t="str">
            <v>Baranda juegos infantiles M-81(2 Travesaños-2")sin viga-Incluye Excavac.+Dado  concreto(Sum+Inst)</v>
          </cell>
          <cell r="D1210" t="str">
            <v>ML</v>
          </cell>
          <cell r="E1210" t="str">
            <v>10 Mobiliario</v>
          </cell>
          <cell r="F1210">
            <v>349663.76</v>
          </cell>
        </row>
        <row r="1211">
          <cell r="B1211">
            <v>11540</v>
          </cell>
          <cell r="C1211" t="str">
            <v>Baranda juegos infantilesM-81(Pas3"+2Trav-2")+Viga</v>
          </cell>
          <cell r="D1211" t="str">
            <v>ML</v>
          </cell>
          <cell r="E1211" t="str">
            <v>10 Mobiliario</v>
          </cell>
          <cell r="F1211">
            <v>641953.01</v>
          </cell>
        </row>
        <row r="1212">
          <cell r="B1212">
            <v>13976</v>
          </cell>
          <cell r="C1212" t="str">
            <v>Baranda m-80TubGal.21/2"Paral11/2"Tub.Infer11/2"</v>
          </cell>
          <cell r="D1212" t="str">
            <v>ML</v>
          </cell>
          <cell r="E1212" t="str">
            <v>MOBILIARIO</v>
          </cell>
          <cell r="F1212">
            <v>384554.23</v>
          </cell>
        </row>
        <row r="1213">
          <cell r="B1213">
            <v>20822</v>
          </cell>
          <cell r="C1213" t="str">
            <v>BARANDA M-81 ANCLADA CON PLATINA Y CHAZO  (Sum + Inst)</v>
          </cell>
          <cell r="D1213" t="str">
            <v>ML</v>
          </cell>
          <cell r="E1213" t="str">
            <v>10 Mobiliario</v>
          </cell>
          <cell r="F1213">
            <v>470925.02</v>
          </cell>
        </row>
        <row r="1214">
          <cell r="B1214">
            <v>16085</v>
          </cell>
          <cell r="C1214" t="str">
            <v>Baranda M-82(Pasam2"+ Traves-2"+3Trraves1.5")CMU.</v>
          </cell>
          <cell r="D1214" t="str">
            <v>ML</v>
          </cell>
          <cell r="E1214" t="str">
            <v>10 Mobiliario</v>
          </cell>
          <cell r="F1214">
            <v>275302.06</v>
          </cell>
        </row>
        <row r="1215">
          <cell r="B1215">
            <v>10598</v>
          </cell>
          <cell r="C1215" t="str">
            <v>Baranda madera polipropileno (2 Travesaños-2") sin viga-Incl Excav.+Dado concreto - Pico del Águila</v>
          </cell>
          <cell r="D1215" t="str">
            <v>ML</v>
          </cell>
          <cell r="E1215" t="str">
            <v>10 Mobiliario</v>
          </cell>
          <cell r="F1215">
            <v>1040791.8</v>
          </cell>
        </row>
        <row r="1216">
          <cell r="B1216">
            <v>13467</v>
          </cell>
          <cell r="C1216" t="str">
            <v>BARANDA MADERA ROLLIZ(S/DIS.MONSERR)2.000MSIN DADO</v>
          </cell>
          <cell r="D1216" t="str">
            <v>ML</v>
          </cell>
          <cell r="E1216" t="str">
            <v>URBANISMO Y OBRAS EXTERIORES</v>
          </cell>
          <cell r="F1216">
            <v>70405.91</v>
          </cell>
        </row>
        <row r="1217">
          <cell r="B1217">
            <v>14436</v>
          </cell>
          <cell r="C1217" t="str">
            <v>BARANDA MADERA ROLLIZ(S/DISEÑ.MONSERR)CON DADO</v>
          </cell>
          <cell r="D1217" t="str">
            <v>ML</v>
          </cell>
          <cell r="E1217" t="str">
            <v>URBANISMO Y OBRAS EXTERIORES</v>
          </cell>
          <cell r="F1217">
            <v>126813.89</v>
          </cell>
        </row>
        <row r="1218">
          <cell r="B1218">
            <v>13469</v>
          </cell>
          <cell r="C1218" t="str">
            <v>BARANDA MADERA ROLLIZ(S/DISEÑ.MONSERR)SIN DADO</v>
          </cell>
          <cell r="D1218" t="str">
            <v>ML</v>
          </cell>
          <cell r="E1218" t="str">
            <v>URBANISMO Y OBRAS EXTERIORES</v>
          </cell>
          <cell r="F1218">
            <v>135939.9</v>
          </cell>
        </row>
        <row r="1219">
          <cell r="B1219">
            <v>20633</v>
          </cell>
          <cell r="C1219" t="str">
            <v>BARANDA MADERA ROLLIZA (S/DISEÑO MONSERRATE) SIN DADO</v>
          </cell>
          <cell r="D1219" t="str">
            <v>ML</v>
          </cell>
          <cell r="E1219" t="str">
            <v>CARPINTERIA DE MADERA</v>
          </cell>
          <cell r="F1219">
            <v>143854.57</v>
          </cell>
        </row>
        <row r="1220">
          <cell r="B1220">
            <v>10599</v>
          </cell>
          <cell r="C1220" t="str">
            <v>Baranda madera rolliza mantenimiento - Pico del Aguila</v>
          </cell>
          <cell r="D1220" t="str">
            <v>ML</v>
          </cell>
          <cell r="E1220" t="str">
            <v>URBANISMO Y OBRAS EXTERIORES</v>
          </cell>
          <cell r="F1220">
            <v>19721.28</v>
          </cell>
        </row>
        <row r="1221">
          <cell r="B1221">
            <v>20756</v>
          </cell>
          <cell r="C1221" t="str">
            <v xml:space="preserve">Baranda metálica escaleras tubo 2" </v>
          </cell>
          <cell r="D1221" t="str">
            <v>M2/DD</v>
          </cell>
          <cell r="E1221" t="str">
            <v>10 Mobiliario</v>
          </cell>
          <cell r="F1221">
            <v>211834.57</v>
          </cell>
        </row>
        <row r="1222">
          <cell r="B1222">
            <v>20757</v>
          </cell>
          <cell r="C1222" t="str">
            <v xml:space="preserve">Baranda metálica rampas 4 tubos 2" </v>
          </cell>
          <cell r="D1222" t="str">
            <v>M2/DD</v>
          </cell>
          <cell r="E1222" t="str">
            <v>ESTRUCTURA METALICA</v>
          </cell>
          <cell r="F1222">
            <v>647018.64</v>
          </cell>
        </row>
        <row r="1223">
          <cell r="B1223">
            <v>20821</v>
          </cell>
          <cell r="C1223" t="str">
            <v xml:space="preserve">BARANDA PASAMANOS M-80 CON PLATINA Y CHAZO (Sum + Inst)    </v>
          </cell>
          <cell r="D1223" t="str">
            <v>ML</v>
          </cell>
          <cell r="E1223" t="str">
            <v>MOBILIARIO</v>
          </cell>
          <cell r="F1223">
            <v>375581.43</v>
          </cell>
        </row>
        <row r="1224">
          <cell r="B1224">
            <v>15372</v>
          </cell>
          <cell r="C1224" t="str">
            <v>Baranda PasamTub.4" y 21/2" estructural Parkour"</v>
          </cell>
          <cell r="D1224" t="str">
            <v>UN</v>
          </cell>
          <cell r="E1224" t="str">
            <v>MOBILIARIO</v>
          </cell>
          <cell r="F1224">
            <v>2957561.22</v>
          </cell>
        </row>
        <row r="1225">
          <cell r="B1225">
            <v>13031</v>
          </cell>
          <cell r="C1225" t="str">
            <v>Baranda Patinodromo+Viga Conc.(Tub. Galvanizada)</v>
          </cell>
          <cell r="D1225" t="str">
            <v>ML</v>
          </cell>
          <cell r="E1225" t="str">
            <v>10 Mobiliario</v>
          </cell>
          <cell r="F1225">
            <v>226715.1</v>
          </cell>
        </row>
        <row r="1226">
          <cell r="B1226">
            <v>15061</v>
          </cell>
          <cell r="C1226" t="str">
            <v>Baranda Tubo 2" Estructural Galvanizado</v>
          </cell>
          <cell r="D1226" t="str">
            <v>ML</v>
          </cell>
          <cell r="E1226" t="str">
            <v>10 Mobiliario</v>
          </cell>
          <cell r="F1226">
            <v>110930.67</v>
          </cell>
        </row>
        <row r="1227">
          <cell r="B1227">
            <v>15063</v>
          </cell>
          <cell r="C1227" t="str">
            <v>Baranda Tubo 2" Estructural Galvanizado  Gim Tunal</v>
          </cell>
          <cell r="D1227" t="str">
            <v>ML</v>
          </cell>
          <cell r="E1227" t="str">
            <v>10 Mobiliario</v>
          </cell>
          <cell r="F1227">
            <v>197116.24</v>
          </cell>
        </row>
        <row r="1228">
          <cell r="B1228">
            <v>14625</v>
          </cell>
          <cell r="C1228" t="str">
            <v>BARANDAS CERRAMIENTO M - 80 (SUM + INST)</v>
          </cell>
          <cell r="D1228" t="str">
            <v>ML</v>
          </cell>
          <cell r="E1228" t="str">
            <v>MOBILIARIO</v>
          </cell>
          <cell r="F1228">
            <v>588596.96</v>
          </cell>
        </row>
        <row r="1229">
          <cell r="B1229">
            <v>14793</v>
          </cell>
          <cell r="C1229" t="str">
            <v>BARANDAS CERRAMIENTO M-80(DESM+SUM+INST)</v>
          </cell>
          <cell r="D1229" t="str">
            <v>ML</v>
          </cell>
          <cell r="E1229" t="str">
            <v>MOBILIARIO</v>
          </cell>
          <cell r="F1229">
            <v>610959.14</v>
          </cell>
        </row>
        <row r="1230">
          <cell r="B1230">
            <v>18541</v>
          </cell>
          <cell r="C1230" t="str">
            <v>BarandaVidrioypasamanosAceroEscalerasyGraderíaCDRC</v>
          </cell>
          <cell r="D1230" t="str">
            <v>ML</v>
          </cell>
          <cell r="E1230" t="str">
            <v>CARPINTERIA METALICA</v>
          </cell>
          <cell r="F1230">
            <v>339675.54</v>
          </cell>
        </row>
        <row r="1231">
          <cell r="B1231">
            <v>623</v>
          </cell>
          <cell r="C1231" t="str">
            <v>BARNIZ SOBRE MADERA</v>
          </cell>
          <cell r="D1231" t="str">
            <v>M2</v>
          </cell>
          <cell r="E1231" t="str">
            <v>PINTURA</v>
          </cell>
          <cell r="F1231">
            <v>13432.89</v>
          </cell>
        </row>
        <row r="1232">
          <cell r="B1232">
            <v>18943</v>
          </cell>
          <cell r="C1232" t="str">
            <v>Barra Antipanico Schlage Ref Von Durpin 98/99 Crom</v>
          </cell>
          <cell r="D1232" t="str">
            <v>UN</v>
          </cell>
          <cell r="E1232" t="str">
            <v>VIDRIOS Y CERRADURAS</v>
          </cell>
          <cell r="F1232">
            <v>19317.78</v>
          </cell>
        </row>
        <row r="1233">
          <cell r="B1233">
            <v>18654</v>
          </cell>
          <cell r="C1233" t="str">
            <v>BARRA DE DISCAPACITADOS A PISO Ref. 219059 SOCODA</v>
          </cell>
          <cell r="D1233" t="str">
            <v>UN</v>
          </cell>
          <cell r="E1233" t="str">
            <v>ENCHAPES, ACCESORIOS Y PAPELES</v>
          </cell>
          <cell r="F1233">
            <v>257123.44</v>
          </cell>
        </row>
        <row r="1234">
          <cell r="B1234">
            <v>16608</v>
          </cell>
          <cell r="C1234" t="str">
            <v>Barra de Giro travezaño L=1.47m; Ø=11/4" e=2.5mm</v>
          </cell>
          <cell r="D1234" t="str">
            <v>UN</v>
          </cell>
          <cell r="E1234" t="str">
            <v>MOBILIARIO</v>
          </cell>
          <cell r="F1234">
            <v>117961.17</v>
          </cell>
        </row>
        <row r="1235">
          <cell r="B1235">
            <v>14052</v>
          </cell>
          <cell r="C1235" t="str">
            <v>Barra de Seguridad 12"acero inoxid Satin.Import</v>
          </cell>
          <cell r="D1235" t="str">
            <v>UN</v>
          </cell>
          <cell r="E1235" t="str">
            <v>ENCHAPES, ACCESORIOS Y PAPELES</v>
          </cell>
          <cell r="F1235">
            <v>49459.05</v>
          </cell>
        </row>
        <row r="1236">
          <cell r="B1236">
            <v>18655</v>
          </cell>
          <cell r="C1236" t="str">
            <v>BARRA DE SEGURIDAD HORIZONTAL EN L</v>
          </cell>
          <cell r="D1236" t="str">
            <v>UN</v>
          </cell>
          <cell r="E1236" t="str">
            <v>ENCHAPES, ACCESORIOS Y PAPELES</v>
          </cell>
          <cell r="F1236">
            <v>40514.44</v>
          </cell>
        </row>
        <row r="1237">
          <cell r="B1237">
            <v>14051</v>
          </cell>
          <cell r="C1237" t="str">
            <v>Barra de Seguridad pared a piso acero inoxid impor</v>
          </cell>
          <cell r="D1237" t="str">
            <v>UN</v>
          </cell>
          <cell r="E1237" t="str">
            <v>ENCHAPES, ACCESORIOS Y PAPELES</v>
          </cell>
          <cell r="F1237">
            <v>256188.88</v>
          </cell>
        </row>
        <row r="1238">
          <cell r="B1238">
            <v>17360</v>
          </cell>
          <cell r="C1238" t="str">
            <v>BARRA DE SEGURIDAD PLEGABLE PARA BAÑOS PMR EN ACER</v>
          </cell>
          <cell r="D1238" t="str">
            <v>UN</v>
          </cell>
          <cell r="E1238" t="str">
            <v>ENCHAPES, ACCESORIOS Y PAPELES</v>
          </cell>
          <cell r="F1238">
            <v>118715.22</v>
          </cell>
        </row>
        <row r="1239">
          <cell r="B1239">
            <v>20685</v>
          </cell>
          <cell r="C1239" t="str">
            <v>BARRA PARA JUEGO MUELLE (INCLUYE TORNILLERIA Y TAPONES)</v>
          </cell>
          <cell r="D1239" t="str">
            <v>UN</v>
          </cell>
          <cell r="E1239" t="str">
            <v>MOBILIARIO</v>
          </cell>
          <cell r="F1239">
            <v>770530</v>
          </cell>
        </row>
        <row r="1240">
          <cell r="B1240">
            <v>16601</v>
          </cell>
          <cell r="C1240" t="str">
            <v>Barra Para Pasamanos AnguladoTuboØ1"e=2.5mmL=1.47m</v>
          </cell>
          <cell r="D1240" t="str">
            <v>UN</v>
          </cell>
          <cell r="E1240" t="str">
            <v>MOBILIARIO</v>
          </cell>
          <cell r="F1240">
            <v>117753.46</v>
          </cell>
        </row>
        <row r="1241">
          <cell r="B1241">
            <v>15049</v>
          </cell>
          <cell r="C1241" t="str">
            <v>Barra Seg. pared a piso+Barra 18" A.I.</v>
          </cell>
          <cell r="D1241" t="str">
            <v>UN</v>
          </cell>
          <cell r="E1241" t="str">
            <v>ENCHAPES, ACCESORIOS Y PAPELES</v>
          </cell>
          <cell r="F1241">
            <v>256336.69</v>
          </cell>
        </row>
        <row r="1242">
          <cell r="B1242">
            <v>14534</v>
          </cell>
          <cell r="C1242" t="str">
            <v>Barra Seg. pared a piso+Barra 18" A.I. Col Gim Sur</v>
          </cell>
          <cell r="D1242" t="str">
            <v>UN</v>
          </cell>
          <cell r="E1242" t="str">
            <v>ENCHAPES, ACCESORIOS Y PAPELES</v>
          </cell>
          <cell r="F1242">
            <v>255209.25</v>
          </cell>
        </row>
        <row r="1243">
          <cell r="B1243">
            <v>14465</v>
          </cell>
          <cell r="C1243" t="str">
            <v>Barra Seguridad 36" Acero Inox Sat - Coli Gim Sur</v>
          </cell>
          <cell r="D1243" t="str">
            <v>UN</v>
          </cell>
          <cell r="E1243" t="str">
            <v>ENCHAPES, ACCESORIOS Y PAPELES</v>
          </cell>
          <cell r="F1243">
            <v>19858.88</v>
          </cell>
        </row>
        <row r="1244">
          <cell r="B1244">
            <v>12252</v>
          </cell>
          <cell r="C1244" t="str">
            <v>BarradeSegur.18"Acer Sobrep.Pared tornillos(Sum+</v>
          </cell>
          <cell r="D1244" t="str">
            <v>UN</v>
          </cell>
          <cell r="E1244" t="str">
            <v>INSTALACIONES HIDRAULICA / SANITARIA / LATONERIA</v>
          </cell>
          <cell r="F1244">
            <v>118715.22</v>
          </cell>
        </row>
        <row r="1245">
          <cell r="B1245">
            <v>16514</v>
          </cell>
          <cell r="C1245" t="str">
            <v>BarradeSegur.Discapac.Acero.Abatible Sanit.sinTanq</v>
          </cell>
          <cell r="D1245" t="str">
            <v>UN</v>
          </cell>
          <cell r="E1245" t="str">
            <v>INSTALACIONES HIDRAULICA / SANITARIA / LATONERIA</v>
          </cell>
          <cell r="F1245">
            <v>103706.24000000001</v>
          </cell>
        </row>
        <row r="1246">
          <cell r="B1246">
            <v>12250</v>
          </cell>
          <cell r="C1246" t="str">
            <v>BarradeSegur.Discapac.Acero.Sanit.sinTanq(Sum+Inst</v>
          </cell>
          <cell r="D1246" t="str">
            <v>UN</v>
          </cell>
          <cell r="E1246" t="str">
            <v>INSTALACIONES HIDRAULICA / SANITARIA / LATONERIA</v>
          </cell>
          <cell r="F1246">
            <v>538958.71</v>
          </cell>
        </row>
        <row r="1247">
          <cell r="B1247">
            <v>12251</v>
          </cell>
          <cell r="C1247" t="str">
            <v>BarradeSegur.Pared a PisoAcero tornillos(Sum+Inst)</v>
          </cell>
          <cell r="D1247" t="str">
            <v>UN</v>
          </cell>
          <cell r="E1247" t="str">
            <v>INSTALACIONES HIDRAULICA / SANITARIA / LATONERIA</v>
          </cell>
          <cell r="F1247">
            <v>338834.21</v>
          </cell>
        </row>
        <row r="1248">
          <cell r="B1248">
            <v>11873</v>
          </cell>
          <cell r="C1248" t="str">
            <v>Barraje BT preformado 500 A 6x1/2 para caja CS 275</v>
          </cell>
          <cell r="D1248" t="str">
            <v>UN</v>
          </cell>
          <cell r="E1248" t="str">
            <v>INSTALACIONES ELECTRICAS - T.V. - SONIDO COMUNI</v>
          </cell>
          <cell r="F1248">
            <v>418834.94</v>
          </cell>
        </row>
        <row r="1249">
          <cell r="B1249">
            <v>14361</v>
          </cell>
          <cell r="C1249" t="str">
            <v>BARRAS ADULTOS/MAYORES-DISEÑ-IDRD(suminist)</v>
          </cell>
          <cell r="D1249" t="str">
            <v>UN</v>
          </cell>
          <cell r="E1249" t="str">
            <v>MOBILIARIO</v>
          </cell>
          <cell r="F1249">
            <v>1891853</v>
          </cell>
        </row>
        <row r="1250">
          <cell r="B1250">
            <v>14624</v>
          </cell>
          <cell r="C1250" t="str">
            <v>BARRAS DE GIRO TRAVEZAÑO (SUM + INST)</v>
          </cell>
          <cell r="D1250" t="str">
            <v>UN</v>
          </cell>
          <cell r="E1250" t="str">
            <v>MOBILIARIO</v>
          </cell>
          <cell r="F1250">
            <v>224588.95</v>
          </cell>
        </row>
        <row r="1251">
          <cell r="B1251">
            <v>14792</v>
          </cell>
          <cell r="C1251" t="str">
            <v>BARRAS DE GIRO TRAVEZAÑO(DESM+SUM+INST)</v>
          </cell>
          <cell r="D1251" t="str">
            <v>UN</v>
          </cell>
          <cell r="E1251" t="str">
            <v>MOBILIARIO</v>
          </cell>
          <cell r="F1251">
            <v>242478.55</v>
          </cell>
        </row>
        <row r="1252">
          <cell r="B1252">
            <v>12425</v>
          </cell>
          <cell r="C1252" t="str">
            <v>Barras de Giro Travezaño(Suministro)-STPM**</v>
          </cell>
          <cell r="D1252" t="str">
            <v>UN</v>
          </cell>
          <cell r="E1252" t="str">
            <v>07 Acabados</v>
          </cell>
          <cell r="F1252">
            <v>191865</v>
          </cell>
        </row>
        <row r="1253">
          <cell r="B1253">
            <v>14623</v>
          </cell>
          <cell r="C1253" t="str">
            <v>BARRAS RODADERO (SUM + INST)</v>
          </cell>
          <cell r="D1253" t="str">
            <v>UN</v>
          </cell>
          <cell r="E1253" t="str">
            <v>MOBILIARIO</v>
          </cell>
          <cell r="F1253">
            <v>366193.03</v>
          </cell>
        </row>
        <row r="1254">
          <cell r="B1254">
            <v>14791</v>
          </cell>
          <cell r="C1254" t="str">
            <v>BARRAS RODADERO(DESM+SUM+INST)</v>
          </cell>
          <cell r="D1254" t="str">
            <v>UN</v>
          </cell>
          <cell r="E1254" t="str">
            <v>MOBILIARIO</v>
          </cell>
          <cell r="F1254">
            <v>391848.78</v>
          </cell>
        </row>
        <row r="1255">
          <cell r="B1255">
            <v>12422</v>
          </cell>
          <cell r="C1255" t="str">
            <v>Barras Rodadero(Suministro)-STPM**</v>
          </cell>
          <cell r="D1255" t="str">
            <v>UN</v>
          </cell>
          <cell r="E1255" t="str">
            <v>07 Acabados</v>
          </cell>
          <cell r="F1255">
            <v>310522</v>
          </cell>
        </row>
        <row r="1256">
          <cell r="B1256">
            <v>13060</v>
          </cell>
          <cell r="C1256" t="str">
            <v>Barrera Autollenable(o Maletín) para Contenc.Arena</v>
          </cell>
          <cell r="D1256" t="str">
            <v>UN</v>
          </cell>
          <cell r="E1256" t="str">
            <v>MOBILIARIO</v>
          </cell>
          <cell r="F1256">
            <v>108156.3</v>
          </cell>
        </row>
        <row r="1257">
          <cell r="B1257">
            <v>10419</v>
          </cell>
          <cell r="C1257" t="str">
            <v>Barrera Cicloruta A-130 prefab. h=0.40m  **</v>
          </cell>
          <cell r="D1257" t="str">
            <v>UN</v>
          </cell>
          <cell r="E1257" t="str">
            <v>05 Pisos</v>
          </cell>
          <cell r="F1257">
            <v>55923.67</v>
          </cell>
        </row>
        <row r="1258">
          <cell r="B1258">
            <v>10420</v>
          </cell>
          <cell r="C1258" t="str">
            <v>Barrera Cicloruta A-140 prefab. h=0.40m  **</v>
          </cell>
          <cell r="D1258" t="str">
            <v>UN</v>
          </cell>
          <cell r="E1258" t="str">
            <v>05 Pisos</v>
          </cell>
          <cell r="F1258">
            <v>55876.26</v>
          </cell>
        </row>
        <row r="1259">
          <cell r="B1259">
            <v>10421</v>
          </cell>
          <cell r="C1259" t="str">
            <v>Barrera Cicloruta A-150 prefab. h=0.40m  **</v>
          </cell>
          <cell r="D1259" t="str">
            <v>UN</v>
          </cell>
          <cell r="E1259" t="str">
            <v>05 Pisos</v>
          </cell>
          <cell r="F1259">
            <v>55876.26</v>
          </cell>
        </row>
        <row r="1260">
          <cell r="B1260">
            <v>10422</v>
          </cell>
          <cell r="C1260" t="str">
            <v>Barrera Cicloruta A-160 prefab. h=0.30m  **</v>
          </cell>
          <cell r="D1260" t="str">
            <v>UN</v>
          </cell>
          <cell r="E1260" t="str">
            <v>05 Pisos</v>
          </cell>
          <cell r="F1260">
            <v>55828.85</v>
          </cell>
        </row>
        <row r="1261">
          <cell r="B1261">
            <v>18023</v>
          </cell>
          <cell r="C1261" t="str">
            <v>BARRETES EN CONCRETO TIPO TREMIE F'C 28 MPA CDRC</v>
          </cell>
          <cell r="D1261" t="str">
            <v>M3</v>
          </cell>
          <cell r="E1261" t="str">
            <v>CIMENTACION Y ESTRUCTURA</v>
          </cell>
          <cell r="F1261">
            <v>682597.11</v>
          </cell>
        </row>
        <row r="1262">
          <cell r="B1262">
            <v>66</v>
          </cell>
          <cell r="C1262" t="str">
            <v>BASE ARENA Cemto 1:20 Com.Mec.</v>
          </cell>
          <cell r="D1262" t="str">
            <v>M3</v>
          </cell>
          <cell r="E1262" t="str">
            <v>PISOS (ACABADOS Y BASES)</v>
          </cell>
          <cell r="F1262">
            <v>432557.45</v>
          </cell>
        </row>
        <row r="1263">
          <cell r="B1263">
            <v>10407</v>
          </cell>
          <cell r="C1263" t="str">
            <v>Base asfaltica B-1350 e=5cm  compactado**</v>
          </cell>
          <cell r="D1263" t="str">
            <v>M2</v>
          </cell>
          <cell r="E1263" t="str">
            <v>05 Pisos</v>
          </cell>
          <cell r="F1263">
            <v>69716.75</v>
          </cell>
        </row>
        <row r="1264">
          <cell r="B1264">
            <v>13755</v>
          </cell>
          <cell r="C1264" t="str">
            <v>BASE ASFALTICA MDC-1 (e=4 cm) COMPACTADO+IMPRI</v>
          </cell>
          <cell r="D1264" t="str">
            <v>M3</v>
          </cell>
          <cell r="E1264" t="str">
            <v>URBANISMO Y OBRAS EXTERIORES</v>
          </cell>
          <cell r="F1264">
            <v>925445.08</v>
          </cell>
        </row>
        <row r="1265">
          <cell r="B1265">
            <v>13736</v>
          </cell>
          <cell r="C1265" t="str">
            <v>BASE ASFALTICA MDC-1 (e=6 cm) COMPACTADO-SIN IMPRI</v>
          </cell>
          <cell r="D1265" t="str">
            <v>M3</v>
          </cell>
          <cell r="E1265" t="str">
            <v>URBANISMO Y OBRAS EXTERIORES</v>
          </cell>
          <cell r="F1265">
            <v>766060.95</v>
          </cell>
        </row>
        <row r="1266">
          <cell r="B1266">
            <v>13738</v>
          </cell>
          <cell r="C1266" t="str">
            <v>BASE ASFALTICA MDC-3 (e=4 cm) COMPACTADO-SIN IMPRI</v>
          </cell>
          <cell r="D1266" t="str">
            <v>M3</v>
          </cell>
          <cell r="E1266" t="str">
            <v>URBANISMO Y OBRAS EXTERIORES</v>
          </cell>
          <cell r="F1266">
            <v>1009935.81</v>
          </cell>
        </row>
        <row r="1267">
          <cell r="B1267">
            <v>13737</v>
          </cell>
          <cell r="C1267" t="str">
            <v>Base asfaltica MDC-3 e=4cm compactado**</v>
          </cell>
          <cell r="D1267" t="str">
            <v>M2</v>
          </cell>
          <cell r="E1267" t="str">
            <v>05 Pisos</v>
          </cell>
          <cell r="F1267">
            <v>65348.07</v>
          </cell>
        </row>
        <row r="1268">
          <cell r="B1268">
            <v>11559</v>
          </cell>
          <cell r="C1268" t="str">
            <v>Base asfaltica MDC-3 e=5cm compactado**</v>
          </cell>
          <cell r="D1268" t="str">
            <v>M2</v>
          </cell>
          <cell r="E1268" t="str">
            <v>05 Pisos</v>
          </cell>
          <cell r="F1268">
            <v>73394.81</v>
          </cell>
        </row>
        <row r="1269">
          <cell r="B1269">
            <v>11931</v>
          </cell>
          <cell r="C1269" t="str">
            <v>Base asfaltica MDC-3 e=7cm compactado**</v>
          </cell>
          <cell r="D1269" t="str">
            <v>M2</v>
          </cell>
          <cell r="E1269" t="str">
            <v>05 Pisos</v>
          </cell>
          <cell r="F1269">
            <v>90136.65</v>
          </cell>
        </row>
        <row r="1270">
          <cell r="B1270">
            <v>14256</v>
          </cell>
          <cell r="C1270" t="str">
            <v>Base Cilindro Caneca M-120 (suministro) STPM **</v>
          </cell>
          <cell r="D1270" t="str">
            <v>UN</v>
          </cell>
          <cell r="E1270" t="str">
            <v>MOBILIARIO</v>
          </cell>
          <cell r="F1270">
            <v>0</v>
          </cell>
        </row>
        <row r="1271">
          <cell r="B1271">
            <v>19137</v>
          </cell>
          <cell r="C1271" t="str">
            <v>BASE CONCRETO 17.5 MPa - 2500psi GC - Tubería EAAB CEFE COMETAS</v>
          </cell>
          <cell r="D1271" t="str">
            <v>M3</v>
          </cell>
          <cell r="E1271" t="str">
            <v>URBANISMO Y OBRAS EXTERIORES</v>
          </cell>
          <cell r="F1271">
            <v>767584.14</v>
          </cell>
        </row>
        <row r="1272">
          <cell r="B1272">
            <v>17032</v>
          </cell>
          <cell r="C1272" t="str">
            <v>Base concreto 21 MPA  LS A: 1.20m E: 0.15m + muret</v>
          </cell>
          <cell r="D1272" t="str">
            <v>ML</v>
          </cell>
          <cell r="E1272" t="str">
            <v>URBANISMO Y OBRAS EXTERIORES</v>
          </cell>
          <cell r="F1272">
            <v>436562.08</v>
          </cell>
        </row>
        <row r="1273">
          <cell r="B1273">
            <v>17028</v>
          </cell>
          <cell r="C1273" t="str">
            <v>Base concreto 21 MPA LS A: 0.80 m E: 0.10 m + mure</v>
          </cell>
          <cell r="D1273" t="str">
            <v>ML</v>
          </cell>
          <cell r="E1273" t="str">
            <v>URBANISMO Y OBRAS EXTERIORES</v>
          </cell>
          <cell r="F1273">
            <v>306387.67</v>
          </cell>
        </row>
        <row r="1274">
          <cell r="B1274">
            <v>12105</v>
          </cell>
          <cell r="C1274" t="str">
            <v>BASE CONCRETO CICLOPEO 2500 p.s.i.0.30X0.40</v>
          </cell>
          <cell r="D1274" t="str">
            <v>ML</v>
          </cell>
          <cell r="E1274" t="str">
            <v>CIMENTACION Y ESTRUCTURA</v>
          </cell>
          <cell r="F1274">
            <v>57815.98</v>
          </cell>
        </row>
        <row r="1275">
          <cell r="B1275">
            <v>782</v>
          </cell>
          <cell r="C1275" t="str">
            <v>BASE DE ASFALTO 1350</v>
          </cell>
          <cell r="D1275" t="str">
            <v>M2</v>
          </cell>
          <cell r="E1275" t="str">
            <v>VIAS</v>
          </cell>
          <cell r="F1275">
            <v>48809.41</v>
          </cell>
        </row>
        <row r="1276">
          <cell r="B1276">
            <v>17723</v>
          </cell>
          <cell r="C1276" t="str">
            <v>Base detector estandar 43SM5KB (SUMI INST)</v>
          </cell>
          <cell r="D1276" t="str">
            <v>UN</v>
          </cell>
          <cell r="E1276" t="str">
            <v>INSTALACIONES ELECTRICAS - T.V. - SONIDO COMUNI</v>
          </cell>
          <cell r="F1276">
            <v>25022.86</v>
          </cell>
        </row>
        <row r="1277">
          <cell r="B1277">
            <v>17046</v>
          </cell>
          <cell r="C1277" t="str">
            <v>BASE EN CONCRETO VISTO COLOR GRIS CLARO</v>
          </cell>
          <cell r="D1277" t="str">
            <v>ML</v>
          </cell>
          <cell r="E1277" t="str">
            <v>URBANISMO Y OBRAS EXTERIORES</v>
          </cell>
          <cell r="F1277">
            <v>207106.01</v>
          </cell>
        </row>
        <row r="1278">
          <cell r="B1278">
            <v>20848</v>
          </cell>
          <cell r="C1278" t="str">
            <v>Base en Tierra cemento (E=0,15)</v>
          </cell>
          <cell r="D1278" t="str">
            <v>M2</v>
          </cell>
          <cell r="E1278" t="str">
            <v>05 Pisos</v>
          </cell>
          <cell r="F1278">
            <v>206737.33</v>
          </cell>
        </row>
        <row r="1279">
          <cell r="B1279">
            <v>785</v>
          </cell>
          <cell r="C1279" t="str">
            <v>Base granular</v>
          </cell>
          <cell r="D1279" t="str">
            <v>M3</v>
          </cell>
          <cell r="E1279" t="str">
            <v>VIAS</v>
          </cell>
          <cell r="F1279">
            <v>161298.38</v>
          </cell>
        </row>
        <row r="1280">
          <cell r="B1280">
            <v>13746</v>
          </cell>
          <cell r="C1280" t="str">
            <v>BASE GRANULAR BG-1, Y BG-2(SIN IMPRIMACIÓN)</v>
          </cell>
          <cell r="D1280" t="str">
            <v>M3</v>
          </cell>
          <cell r="E1280" t="str">
            <v>PISOS (ACABADOS Y BASES)</v>
          </cell>
          <cell r="F1280">
            <v>249226.59</v>
          </cell>
        </row>
        <row r="1281">
          <cell r="B1281">
            <v>13862</v>
          </cell>
          <cell r="C1281" t="str">
            <v>BASE GRANULAR BG-1, Y BG-2VISTA HERM(SIN IMPRIMAC</v>
          </cell>
          <cell r="D1281" t="str">
            <v>M3</v>
          </cell>
          <cell r="E1281" t="str">
            <v>PISOS (ACABADOS Y BASES)</v>
          </cell>
          <cell r="F1281">
            <v>224273.13</v>
          </cell>
        </row>
        <row r="1282">
          <cell r="B1282">
            <v>839</v>
          </cell>
          <cell r="C1282" t="str">
            <v>BASE GRAVA RECEBO Compac. Mec.</v>
          </cell>
          <cell r="D1282" t="str">
            <v>M3</v>
          </cell>
          <cell r="E1282" t="str">
            <v>PISOS (ACABADOS Y BASES)</v>
          </cell>
          <cell r="F1282">
            <v>169413.81</v>
          </cell>
        </row>
        <row r="1283">
          <cell r="B1283" t="str">
            <v>10657-1</v>
          </cell>
          <cell r="C1283" t="str">
            <v xml:space="preserve">BASE MDC1 COMPACTO ESPESOR 5.0 Cm PARA RECONSTRUCCION DE PAVIMENTO </v>
          </cell>
          <cell r="D1283" t="str">
            <v>UN</v>
          </cell>
          <cell r="E1283" t="str">
            <v>URBANISMO Y OBRAS EXTERIORES</v>
          </cell>
          <cell r="F1283">
            <v>78089.429999999993</v>
          </cell>
        </row>
        <row r="1284">
          <cell r="B1284">
            <v>778</v>
          </cell>
          <cell r="C1284" t="str">
            <v>BASE MURO CERRAMIENTO EN LADRILLO H=0.60</v>
          </cell>
          <cell r="D1284" t="str">
            <v>ML</v>
          </cell>
          <cell r="E1284" t="str">
            <v>INSTALACIONES DEPORTIVAS</v>
          </cell>
          <cell r="F1284">
            <v>33328.06</v>
          </cell>
        </row>
        <row r="1285">
          <cell r="B1285">
            <v>13828</v>
          </cell>
          <cell r="C1285" t="str">
            <v>BASE PARRILLA REFLECTORES-TORRES CAMPIN(S/DISEÑ)</v>
          </cell>
          <cell r="D1285" t="str">
            <v>UN</v>
          </cell>
          <cell r="E1285" t="str">
            <v>CARPINTERIA METALICA</v>
          </cell>
          <cell r="F1285">
            <v>25393851.280000001</v>
          </cell>
        </row>
        <row r="1286">
          <cell r="B1286">
            <v>67</v>
          </cell>
          <cell r="C1286" t="str">
            <v>BASE PLACA CONCRETO POBRE</v>
          </cell>
          <cell r="D1286" t="str">
            <v>M3</v>
          </cell>
          <cell r="E1286" t="str">
            <v>PISOS (ACABADOS Y BASES)</v>
          </cell>
          <cell r="F1286">
            <v>698987.47</v>
          </cell>
        </row>
        <row r="1287">
          <cell r="B1287">
            <v>12524</v>
          </cell>
          <cell r="C1287" t="str">
            <v>BASE PLACA CONCRETO POBRE(2000psi)</v>
          </cell>
          <cell r="D1287" t="str">
            <v>M3</v>
          </cell>
          <cell r="E1287" t="str">
            <v>PISOS (ACABADOS Y BASES)</v>
          </cell>
          <cell r="F1287">
            <v>734039.73</v>
          </cell>
        </row>
        <row r="1288">
          <cell r="B1288">
            <v>12497</v>
          </cell>
          <cell r="C1288" t="str">
            <v>Base placa e=0.03 Concr. Pobre 2000psi**</v>
          </cell>
          <cell r="D1288" t="str">
            <v>M2</v>
          </cell>
          <cell r="E1288" t="str">
            <v>PISOS (ACABADOS Y BASES)</v>
          </cell>
          <cell r="F1288">
            <v>25729.8</v>
          </cell>
        </row>
        <row r="1289">
          <cell r="B1289">
            <v>742</v>
          </cell>
          <cell r="C1289" t="str">
            <v>BASE PLACA e=0.05 Concr. Pobre (1,500 psi)</v>
          </cell>
          <cell r="D1289" t="str">
            <v>M2</v>
          </cell>
          <cell r="E1289" t="str">
            <v>PISOS (ACABADOS Y BASES)</v>
          </cell>
          <cell r="F1289">
            <v>34655.65</v>
          </cell>
        </row>
        <row r="1290">
          <cell r="B1290">
            <v>11376</v>
          </cell>
          <cell r="C1290" t="str">
            <v>Base placa e=0.05 Concr. Pobre 2000psi**</v>
          </cell>
          <cell r="D1290" t="str">
            <v>M2</v>
          </cell>
          <cell r="E1290" t="str">
            <v>PISOS (ACABADOS Y BASES)</v>
          </cell>
          <cell r="F1290">
            <v>37414.94</v>
          </cell>
        </row>
        <row r="1291">
          <cell r="B1291">
            <v>11640</v>
          </cell>
          <cell r="C1291" t="str">
            <v>Base placa e=0.05 Concr. Pobre 2500psi**</v>
          </cell>
          <cell r="D1291" t="str">
            <v>M2</v>
          </cell>
          <cell r="E1291" t="str">
            <v>PISOS (ACABADOS Y BASES)</v>
          </cell>
          <cell r="F1291">
            <v>37967.82</v>
          </cell>
        </row>
        <row r="1292">
          <cell r="B1292">
            <v>11780</v>
          </cell>
          <cell r="C1292" t="str">
            <v>Base plana para punta 5/8" en cobre</v>
          </cell>
          <cell r="D1292" t="str">
            <v>UN</v>
          </cell>
          <cell r="E1292" t="str">
            <v>INSTALACIONES ELECTRICAS - T.V. - SONIDO COMUNI</v>
          </cell>
          <cell r="F1292">
            <v>3902.08</v>
          </cell>
        </row>
        <row r="1293">
          <cell r="B1293">
            <v>14313</v>
          </cell>
          <cell r="C1293" t="str">
            <v>Base Plastica Parasol (suministro)</v>
          </cell>
          <cell r="D1293" t="str">
            <v>UN</v>
          </cell>
          <cell r="E1293" t="str">
            <v>MOBILIARIO</v>
          </cell>
          <cell r="F1293">
            <v>0</v>
          </cell>
        </row>
        <row r="1294">
          <cell r="B1294">
            <v>68</v>
          </cell>
          <cell r="C1294" t="str">
            <v>BASE RECEBO SUBBASE COMPACTACION Mec.</v>
          </cell>
          <cell r="D1294" t="str">
            <v>M3</v>
          </cell>
          <cell r="E1294" t="str">
            <v>PISOS (ACABADOS Y BASES)</v>
          </cell>
          <cell r="F1294">
            <v>160873.32</v>
          </cell>
        </row>
        <row r="1295">
          <cell r="B1295">
            <v>838</v>
          </cell>
          <cell r="C1295" t="str">
            <v>BASE TIERRA CEMENTO Compac.Mec</v>
          </cell>
          <cell r="D1295" t="str">
            <v>M3</v>
          </cell>
          <cell r="E1295" t="str">
            <v>PISOS (ACABADOS Y BASES)</v>
          </cell>
          <cell r="F1295">
            <v>477195.49</v>
          </cell>
        </row>
        <row r="1296">
          <cell r="B1296">
            <v>69</v>
          </cell>
          <cell r="C1296" t="str">
            <v>BASE TIERRA COMPACTACION Mec.</v>
          </cell>
          <cell r="D1296" t="str">
            <v>M3</v>
          </cell>
          <cell r="E1296" t="str">
            <v>PISOS (ACABADOS Y BASES)</v>
          </cell>
          <cell r="F1296">
            <v>204319.02</v>
          </cell>
        </row>
        <row r="1297">
          <cell r="B1297">
            <v>126</v>
          </cell>
          <cell r="C1297" t="str">
            <v>BASE VENTANA T/FINO STA/FE</v>
          </cell>
          <cell r="D1297" t="str">
            <v>ML</v>
          </cell>
          <cell r="E1297" t="str">
            <v>MAMPOSTERIA</v>
          </cell>
          <cell r="F1297">
            <v>53255.73</v>
          </cell>
        </row>
        <row r="1298">
          <cell r="B1298">
            <v>11782</v>
          </cell>
          <cell r="C1298" t="str">
            <v>Base vertical 90° para punta 5/8" en cobre</v>
          </cell>
          <cell r="D1298" t="str">
            <v>UN</v>
          </cell>
          <cell r="E1298" t="str">
            <v>INSTALACIONES ELECTRICAS - T.V. - SONIDO COMUNI</v>
          </cell>
          <cell r="F1298">
            <v>112520.08</v>
          </cell>
        </row>
        <row r="1299">
          <cell r="B1299">
            <v>13712</v>
          </cell>
          <cell r="C1299" t="str">
            <v>Basurera Caneca  inoxidable (Instal)</v>
          </cell>
          <cell r="D1299" t="str">
            <v>UN</v>
          </cell>
          <cell r="E1299" t="str">
            <v>10 Mobiliario</v>
          </cell>
          <cell r="F1299">
            <v>87971.69</v>
          </cell>
        </row>
        <row r="1300">
          <cell r="B1300">
            <v>12688</v>
          </cell>
          <cell r="C1300" t="str">
            <v>Basurera Caneca  inoxidable (sumin) **</v>
          </cell>
          <cell r="D1300" t="str">
            <v>UN</v>
          </cell>
          <cell r="E1300" t="str">
            <v>10 Mobiliario</v>
          </cell>
          <cell r="F1300">
            <v>561471</v>
          </cell>
        </row>
        <row r="1301">
          <cell r="B1301">
            <v>17381</v>
          </cell>
          <cell r="C1301" t="str">
            <v>Basurera Caneca M-120 (sumin e insta) CDRC</v>
          </cell>
          <cell r="D1301" t="str">
            <v>UN</v>
          </cell>
          <cell r="E1301" t="str">
            <v>10 Mobiliario</v>
          </cell>
          <cell r="F1301">
            <v>473492.55</v>
          </cell>
        </row>
        <row r="1302">
          <cell r="B1302">
            <v>12092</v>
          </cell>
          <cell r="C1302" t="str">
            <v>BasureraCaneca M-120 (instalación) STPM **</v>
          </cell>
          <cell r="D1302" t="str">
            <v>UN</v>
          </cell>
          <cell r="E1302" t="str">
            <v>10 Mobiliario</v>
          </cell>
          <cell r="F1302">
            <v>130510.65</v>
          </cell>
        </row>
        <row r="1303">
          <cell r="B1303">
            <v>10356</v>
          </cell>
          <cell r="C1303" t="str">
            <v>BasureraCaneca M-120 (sumin e insta) **</v>
          </cell>
          <cell r="D1303" t="str">
            <v>UN</v>
          </cell>
          <cell r="E1303" t="str">
            <v>10 Mobiliario</v>
          </cell>
          <cell r="F1303">
            <v>469077.32</v>
          </cell>
        </row>
        <row r="1304">
          <cell r="B1304">
            <v>12318</v>
          </cell>
          <cell r="C1304" t="str">
            <v>BasureraCaneca rebord. sum. inst. (8-AA-940) **</v>
          </cell>
          <cell r="D1304" t="str">
            <v>UN</v>
          </cell>
          <cell r="E1304" t="str">
            <v>10 Mobiliario</v>
          </cell>
          <cell r="F1304">
            <v>692929.23</v>
          </cell>
        </row>
        <row r="1305">
          <cell r="B1305">
            <v>17733</v>
          </cell>
          <cell r="C1305" t="str">
            <v>Bateria para el panel 12V 24A (SUMI INST)</v>
          </cell>
          <cell r="D1305" t="str">
            <v>UN</v>
          </cell>
          <cell r="E1305" t="str">
            <v>INSTALACIONES ELECTRICAS - T.V. - SONIDO COMUNI</v>
          </cell>
          <cell r="F1305">
            <v>22297.599999999999</v>
          </cell>
        </row>
        <row r="1306">
          <cell r="B1306">
            <v>12919</v>
          </cell>
          <cell r="C1306" t="str">
            <v>BATERIA PARA TRACTOR (Suministro)</v>
          </cell>
          <cell r="D1306" t="str">
            <v>UN</v>
          </cell>
          <cell r="E1306" t="str">
            <v>HERRAMIENTAS Y EQUIPO MENOR</v>
          </cell>
          <cell r="F1306">
            <v>20950.91</v>
          </cell>
        </row>
        <row r="1307">
          <cell r="B1307">
            <v>17748</v>
          </cell>
          <cell r="C1307" t="str">
            <v>Baterias 12 VDC 50Ah (SUMI INST)</v>
          </cell>
          <cell r="D1307" t="str">
            <v>UN</v>
          </cell>
          <cell r="E1307" t="str">
            <v>INSTALACIONES ELECTRICAS - T.V. - SONIDO COMUNI</v>
          </cell>
          <cell r="F1307">
            <v>17854.189999999999</v>
          </cell>
        </row>
        <row r="1308">
          <cell r="B1308">
            <v>11746</v>
          </cell>
          <cell r="C1308" t="str">
            <v>Bebedero M-110  Inc.Dado 3000psi(Sumi+ Instal) **</v>
          </cell>
          <cell r="D1308" t="str">
            <v>UN</v>
          </cell>
          <cell r="E1308" t="str">
            <v>10 Mobiliario</v>
          </cell>
          <cell r="F1308">
            <v>3610204.99</v>
          </cell>
        </row>
        <row r="1309">
          <cell r="B1309">
            <v>15939</v>
          </cell>
          <cell r="C1309" t="str">
            <v>BebederoCaninoDoble(AceroInox.304Cal.18)+Dado+Plac</v>
          </cell>
          <cell r="D1309" t="str">
            <v>UN</v>
          </cell>
          <cell r="E1309" t="str">
            <v>MOBILIARIO</v>
          </cell>
          <cell r="F1309">
            <v>2135378.7400000002</v>
          </cell>
        </row>
        <row r="1310">
          <cell r="B1310">
            <v>16566</v>
          </cell>
          <cell r="C1310" t="str">
            <v>BebederoCon.3.000 psi Ø=1.0m (Sin tub y sin acces)</v>
          </cell>
          <cell r="D1310" t="str">
            <v>UN</v>
          </cell>
          <cell r="E1310" t="str">
            <v>INSTALACIONES HIDRAULICA / SANITARIA / LATONERIA</v>
          </cell>
          <cell r="F1310">
            <v>217419.78</v>
          </cell>
        </row>
        <row r="1311">
          <cell r="B1311">
            <v>18317</v>
          </cell>
          <cell r="C1311" t="str">
            <v>Bergenia/Bergenia Winterglut Sobre Cubierta Verde</v>
          </cell>
          <cell r="D1311" t="str">
            <v>M2</v>
          </cell>
          <cell r="E1311" t="str">
            <v>JARDINERIA  Y GRAMAS</v>
          </cell>
          <cell r="F1311">
            <v>237888.78</v>
          </cell>
        </row>
        <row r="1312">
          <cell r="B1312">
            <v>18261</v>
          </cell>
          <cell r="C1312" t="str">
            <v>Bergenia/Bergenia Winterglut Talud Exterior</v>
          </cell>
          <cell r="D1312" t="str">
            <v>M2</v>
          </cell>
          <cell r="E1312" t="str">
            <v>JARDINERIA  Y GRAMAS</v>
          </cell>
          <cell r="F1312">
            <v>4721.47</v>
          </cell>
        </row>
        <row r="1313">
          <cell r="B1313">
            <v>11020</v>
          </cell>
          <cell r="C1313" t="str">
            <v>Bicicletero de arco M-100 (Sum+Instal) **</v>
          </cell>
          <cell r="D1313" t="str">
            <v>UN</v>
          </cell>
          <cell r="E1313" t="str">
            <v>10 Mobiliario</v>
          </cell>
          <cell r="F1313">
            <v>532488.06999999995</v>
          </cell>
        </row>
        <row r="1314">
          <cell r="B1314">
            <v>10450</v>
          </cell>
          <cell r="C1314" t="str">
            <v>Bicicletero de arco M-101 (Sum+Instal) **</v>
          </cell>
          <cell r="D1314" t="str">
            <v>UN</v>
          </cell>
          <cell r="E1314" t="str">
            <v>10 Mobiliario</v>
          </cell>
          <cell r="F1314">
            <v>1224880.8</v>
          </cell>
        </row>
        <row r="1315">
          <cell r="B1315">
            <v>17380</v>
          </cell>
          <cell r="C1315" t="str">
            <v>Bicicletero de arco M-101 (Sum+Instal) CDRC</v>
          </cell>
          <cell r="D1315" t="str">
            <v>UN</v>
          </cell>
          <cell r="E1315" t="str">
            <v>10 Mobiliario</v>
          </cell>
          <cell r="F1315">
            <v>1225660.18</v>
          </cell>
        </row>
        <row r="1316">
          <cell r="B1316">
            <v>15489</v>
          </cell>
          <cell r="C1316" t="str">
            <v>Bicicletero Espiral Acero Inox(10 Puestos)Sum+Inst</v>
          </cell>
          <cell r="D1316" t="str">
            <v>UN</v>
          </cell>
          <cell r="E1316" t="str">
            <v>10 Mobiliario</v>
          </cell>
          <cell r="F1316">
            <v>3265961.21</v>
          </cell>
        </row>
        <row r="1317">
          <cell r="B1317">
            <v>435</v>
          </cell>
          <cell r="C1317" t="str">
            <v>BIDE ELITE BLANCO CORONA 8470</v>
          </cell>
          <cell r="D1317" t="str">
            <v>UN</v>
          </cell>
          <cell r="E1317" t="str">
            <v>INSTALACIONES HIDRAULICA / SANITARIA / LATONERIA</v>
          </cell>
          <cell r="F1317">
            <v>83228.55</v>
          </cell>
        </row>
        <row r="1318">
          <cell r="B1318">
            <v>436</v>
          </cell>
          <cell r="C1318" t="str">
            <v>BIDET STILO Cte. CORONA 8458</v>
          </cell>
          <cell r="D1318" t="str">
            <v>UN</v>
          </cell>
          <cell r="E1318" t="str">
            <v>INSTALACIONES HIDRAULICA / SANITARIA / LATONERIA</v>
          </cell>
          <cell r="F1318">
            <v>83228.55</v>
          </cell>
        </row>
        <row r="1319">
          <cell r="B1319">
            <v>437</v>
          </cell>
          <cell r="C1319" t="str">
            <v>BIDET TIFFANY BLANCO CORONA</v>
          </cell>
          <cell r="D1319" t="str">
            <v>UN</v>
          </cell>
          <cell r="E1319" t="str">
            <v>INSTALACIONES HIDRAULICA / SANITARIA / LATONERIA</v>
          </cell>
          <cell r="F1319">
            <v>83228.55</v>
          </cell>
        </row>
        <row r="1320">
          <cell r="B1320">
            <v>12715</v>
          </cell>
          <cell r="C1320" t="str">
            <v>Biocuneta A=1.00m;H=0.30m(Sum+Inst).  **</v>
          </cell>
          <cell r="D1320" t="str">
            <v>ML</v>
          </cell>
          <cell r="E1320" t="str">
            <v>03 Preliminares</v>
          </cell>
          <cell r="F1320">
            <v>146108.89000000001</v>
          </cell>
        </row>
        <row r="1321">
          <cell r="B1321">
            <v>14920</v>
          </cell>
          <cell r="C1321" t="str">
            <v>BISAGRA HIDRÁULICA SPEEDY M-25 (Sum + Inst)</v>
          </cell>
          <cell r="D1321" t="str">
            <v>UN</v>
          </cell>
          <cell r="E1321" t="str">
            <v>VIDRIOS Y CERRADURAS</v>
          </cell>
          <cell r="F1321">
            <v>777303.21</v>
          </cell>
        </row>
        <row r="1322">
          <cell r="B1322">
            <v>648</v>
          </cell>
          <cell r="C1322" t="str">
            <v>BISAGRA VAIVEN</v>
          </cell>
          <cell r="D1322" t="str">
            <v>UN</v>
          </cell>
          <cell r="E1322" t="str">
            <v>VIDRIOS Y CERRADURAS</v>
          </cell>
          <cell r="F1322">
            <v>12265.26</v>
          </cell>
        </row>
        <row r="1323">
          <cell r="B1323">
            <v>13682</v>
          </cell>
          <cell r="C1323" t="str">
            <v>BISELADO PARA ENCHAPES</v>
          </cell>
          <cell r="D1323" t="str">
            <v>ML</v>
          </cell>
          <cell r="E1323" t="str">
            <v>ENCHAPES, ACCESORIOS Y PAPELES</v>
          </cell>
          <cell r="F1323">
            <v>15286.02</v>
          </cell>
        </row>
        <row r="1324">
          <cell r="B1324">
            <v>16661</v>
          </cell>
          <cell r="C1324" t="str">
            <v>Black Out Blanco (Suministro e Instalación)H=3.0m</v>
          </cell>
          <cell r="D1324" t="str">
            <v>M2</v>
          </cell>
          <cell r="E1324" t="str">
            <v>ACT. PRELIMINARES/LIMPIEZA TER</v>
          </cell>
          <cell r="F1324">
            <v>16780.36</v>
          </cell>
        </row>
        <row r="1325">
          <cell r="B1325">
            <v>11444</v>
          </cell>
          <cell r="C1325" t="str">
            <v>Black Out Negro (Suministro e Instalación)**</v>
          </cell>
          <cell r="D1325" t="str">
            <v>M2</v>
          </cell>
          <cell r="E1325" t="str">
            <v>ACT. PRELIMINARES/LIMPIEZA TER</v>
          </cell>
          <cell r="F1325">
            <v>13948.49</v>
          </cell>
        </row>
        <row r="1326">
          <cell r="B1326">
            <v>979</v>
          </cell>
          <cell r="C1326" t="str">
            <v>BLOQUE #4 TBCON .23 STA/FE</v>
          </cell>
          <cell r="D1326" t="str">
            <v>M2</v>
          </cell>
          <cell r="E1326" t="str">
            <v>MAMPOSTERIA</v>
          </cell>
          <cell r="F1326">
            <v>55345.03</v>
          </cell>
        </row>
        <row r="1327">
          <cell r="B1327">
            <v>128</v>
          </cell>
          <cell r="C1327" t="str">
            <v>BLOQUE #4 TBQUE .09   STA/FE</v>
          </cell>
          <cell r="D1327" t="str">
            <v>M2</v>
          </cell>
          <cell r="E1327" t="str">
            <v>MAMPOSTERIA</v>
          </cell>
          <cell r="F1327">
            <v>43968.43</v>
          </cell>
        </row>
        <row r="1328">
          <cell r="B1328">
            <v>127</v>
          </cell>
          <cell r="C1328" t="str">
            <v>BLOQUE #4 TBQUE .09 HELIOS</v>
          </cell>
          <cell r="D1328" t="str">
            <v>M2</v>
          </cell>
          <cell r="E1328" t="str">
            <v>MAMPOSTERIA</v>
          </cell>
          <cell r="F1328">
            <v>29721.17</v>
          </cell>
        </row>
        <row r="1329">
          <cell r="B1329">
            <v>18748</v>
          </cell>
          <cell r="C1329" t="str">
            <v>BLOQUE #4 TBQUE .09 STA/FE + Grafil CDRC</v>
          </cell>
          <cell r="D1329" t="str">
            <v>M2</v>
          </cell>
          <cell r="E1329" t="str">
            <v>MAMPOSTERIA</v>
          </cell>
          <cell r="F1329">
            <v>59911.57</v>
          </cell>
        </row>
        <row r="1330">
          <cell r="B1330">
            <v>10652</v>
          </cell>
          <cell r="C1330" t="str">
            <v>Bloque #5 Tabique .12  (a=0.3) **</v>
          </cell>
          <cell r="D1330" t="str">
            <v>ML</v>
          </cell>
          <cell r="E1330" t="str">
            <v>06 Mampostería y pañetes</v>
          </cell>
          <cell r="F1330">
            <v>26889.06</v>
          </cell>
        </row>
        <row r="1331">
          <cell r="B1331">
            <v>12539</v>
          </cell>
          <cell r="C1331" t="str">
            <v>BLOQUE #5 TABIQUE 11.5cm SANTAFE **</v>
          </cell>
          <cell r="D1331" t="str">
            <v>M2</v>
          </cell>
          <cell r="E1331" t="str">
            <v>MAMPOSTERIA</v>
          </cell>
          <cell r="F1331">
            <v>52895.92</v>
          </cell>
        </row>
        <row r="1332">
          <cell r="B1332">
            <v>905</v>
          </cell>
          <cell r="C1332" t="str">
            <v>BLOQUE #5 TBCON .23  HELIOS</v>
          </cell>
          <cell r="D1332" t="str">
            <v>M2</v>
          </cell>
          <cell r="E1332" t="str">
            <v>MAMPOSTERIA</v>
          </cell>
          <cell r="F1332">
            <v>75770.98</v>
          </cell>
        </row>
        <row r="1333">
          <cell r="B1333">
            <v>10605</v>
          </cell>
          <cell r="C1333" t="str">
            <v>BLOQUE #5 TBCON .23  HELIOS</v>
          </cell>
          <cell r="D1333" t="str">
            <v>ML</v>
          </cell>
          <cell r="E1333" t="str">
            <v>MAMPOSTERIA</v>
          </cell>
          <cell r="F1333">
            <v>169134.4</v>
          </cell>
        </row>
        <row r="1334">
          <cell r="B1334">
            <v>132</v>
          </cell>
          <cell r="C1334" t="str">
            <v>BLOQUE #5 TBCON .23 STA/FE</v>
          </cell>
          <cell r="D1334" t="str">
            <v>M2</v>
          </cell>
          <cell r="E1334" t="str">
            <v>MAMPOSTERIA</v>
          </cell>
          <cell r="F1334">
            <v>74848.210000000006</v>
          </cell>
        </row>
        <row r="1335">
          <cell r="B1335">
            <v>904</v>
          </cell>
          <cell r="C1335" t="str">
            <v>BLOQUE #5 TBQUE .12  HELIOS</v>
          </cell>
          <cell r="D1335" t="str">
            <v>M2</v>
          </cell>
          <cell r="E1335" t="str">
            <v>MAMPOSTERIA</v>
          </cell>
          <cell r="F1335">
            <v>43901.73</v>
          </cell>
        </row>
        <row r="1336">
          <cell r="B1336">
            <v>129</v>
          </cell>
          <cell r="C1336" t="str">
            <v>BLOQUE #5 TBQUE .12 YOMASA</v>
          </cell>
          <cell r="D1336" t="str">
            <v>M2</v>
          </cell>
          <cell r="E1336" t="str">
            <v>MAMPOSTERIA</v>
          </cell>
          <cell r="F1336">
            <v>27458.95</v>
          </cell>
        </row>
        <row r="1337">
          <cell r="B1337">
            <v>131</v>
          </cell>
          <cell r="C1337" t="str">
            <v>BLOQUE #5 TBQUE 11.5cm STA/FE</v>
          </cell>
          <cell r="D1337" t="str">
            <v>M2</v>
          </cell>
          <cell r="E1337" t="str">
            <v>MAMPOSTERIA</v>
          </cell>
          <cell r="F1337">
            <v>57117.08</v>
          </cell>
        </row>
        <row r="1338">
          <cell r="B1338">
            <v>130</v>
          </cell>
          <cell r="C1338" t="str">
            <v>BLOQUE #5S TBCON .20 YOMASA</v>
          </cell>
          <cell r="D1338" t="str">
            <v>M2</v>
          </cell>
          <cell r="E1338" t="str">
            <v>MAMPOSTERIA</v>
          </cell>
          <cell r="F1338">
            <v>50791.79</v>
          </cell>
        </row>
        <row r="1339">
          <cell r="B1339">
            <v>134</v>
          </cell>
          <cell r="C1339" t="str">
            <v>BLOQUE CONCRETO .10 C/BLCK</v>
          </cell>
          <cell r="D1339" t="str">
            <v>M2</v>
          </cell>
          <cell r="E1339" t="str">
            <v>MAMPOSTERIA</v>
          </cell>
          <cell r="F1339">
            <v>31065.09</v>
          </cell>
        </row>
        <row r="1340">
          <cell r="B1340">
            <v>750</v>
          </cell>
          <cell r="C1340" t="str">
            <v>BLOQUE CONCRETO .10 CONCRETODO</v>
          </cell>
          <cell r="D1340" t="str">
            <v>M2</v>
          </cell>
          <cell r="E1340" t="str">
            <v>MAMPOSTERIA</v>
          </cell>
          <cell r="F1340">
            <v>31065.09</v>
          </cell>
        </row>
        <row r="1341">
          <cell r="B1341">
            <v>135</v>
          </cell>
          <cell r="C1341" t="str">
            <v>BLOQUE CONCRETO .20 C/BLCK</v>
          </cell>
          <cell r="D1341" t="str">
            <v>M2</v>
          </cell>
          <cell r="E1341" t="str">
            <v>MAMPOSTERIA</v>
          </cell>
          <cell r="F1341">
            <v>44808.76</v>
          </cell>
        </row>
        <row r="1342">
          <cell r="B1342">
            <v>903</v>
          </cell>
          <cell r="C1342" t="str">
            <v>BLOQUE DE EMPRADIZADO FIBRIT</v>
          </cell>
          <cell r="D1342" t="str">
            <v>M2</v>
          </cell>
          <cell r="E1342" t="str">
            <v>PISOS (ACABADOS Y BASES)</v>
          </cell>
          <cell r="F1342">
            <v>86451.43</v>
          </cell>
        </row>
        <row r="1343">
          <cell r="B1343">
            <v>983</v>
          </cell>
          <cell r="C1343" t="str">
            <v>BLOQUE ESCORIA .10 PAÑETADO C/BLC</v>
          </cell>
          <cell r="D1343" t="str">
            <v>M2</v>
          </cell>
          <cell r="E1343" t="str">
            <v>MAMPOSTERIA</v>
          </cell>
          <cell r="F1343">
            <v>50156.37</v>
          </cell>
        </row>
        <row r="1344">
          <cell r="B1344">
            <v>989</v>
          </cell>
          <cell r="C1344" t="str">
            <v>BLOQUE ESCORIA 10 P/P    C/BLC</v>
          </cell>
          <cell r="D1344" t="str">
            <v>M2</v>
          </cell>
          <cell r="E1344" t="str">
            <v>MAMPOSTERIA</v>
          </cell>
          <cell r="F1344">
            <v>31065.09</v>
          </cell>
        </row>
        <row r="1345">
          <cell r="B1345">
            <v>765</v>
          </cell>
          <cell r="C1345" t="str">
            <v>BLOQUE HORIZ .15 P/P     LUNSA</v>
          </cell>
          <cell r="D1345" t="str">
            <v>M2</v>
          </cell>
          <cell r="E1345" t="str">
            <v>MAMPOSTERIA</v>
          </cell>
          <cell r="F1345">
            <v>32084.34</v>
          </cell>
        </row>
        <row r="1346">
          <cell r="B1346">
            <v>14060</v>
          </cell>
          <cell r="C1346" t="str">
            <v>BLOQUE MEDIO #5 (33X11.5X11.5CM) HELIOS</v>
          </cell>
          <cell r="D1346" t="str">
            <v>M2</v>
          </cell>
          <cell r="E1346" t="str">
            <v>MAMPOSTERIA</v>
          </cell>
          <cell r="F1346">
            <v>32859.89</v>
          </cell>
        </row>
        <row r="1347">
          <cell r="B1347">
            <v>17414</v>
          </cell>
          <cell r="C1347" t="str">
            <v>Bloqueo de Arbol &gt; a  3mts de Altura (CDRC-Tunal)</v>
          </cell>
          <cell r="D1347" t="str">
            <v>UN</v>
          </cell>
          <cell r="E1347" t="str">
            <v>JARDINERIA  Y GRAMAS</v>
          </cell>
          <cell r="F1347">
            <v>250285.05</v>
          </cell>
        </row>
        <row r="1348">
          <cell r="B1348">
            <v>17409</v>
          </cell>
          <cell r="C1348" t="str">
            <v>Bloqueo de Arbol hasta  3mts de Altura (CDRC-tunal</v>
          </cell>
          <cell r="D1348" t="str">
            <v>UN</v>
          </cell>
          <cell r="E1348" t="str">
            <v>JARDINERIA  Y GRAMAS</v>
          </cell>
          <cell r="F1348">
            <v>186073.25</v>
          </cell>
        </row>
        <row r="1349">
          <cell r="B1349">
            <v>15610</v>
          </cell>
          <cell r="C1349" t="str">
            <v>BLOQUEO Y TRASLADO DE ARBOLES .entre 10 – 14,99 mt</v>
          </cell>
          <cell r="D1349" t="str">
            <v>UN</v>
          </cell>
          <cell r="E1349" t="str">
            <v>JARDINERIA  Y GRAMAS</v>
          </cell>
          <cell r="F1349">
            <v>0</v>
          </cell>
        </row>
        <row r="1350">
          <cell r="B1350">
            <v>15609</v>
          </cell>
          <cell r="C1350" t="str">
            <v>BLOQUEO Y TRASLADO DE ARBOLES .entre 5 – 9,99 mts</v>
          </cell>
          <cell r="D1350" t="str">
            <v>UN</v>
          </cell>
          <cell r="E1350" t="str">
            <v>JARDINERIA  Y GRAMAS</v>
          </cell>
          <cell r="F1350">
            <v>510773</v>
          </cell>
        </row>
        <row r="1351">
          <cell r="B1351">
            <v>15607</v>
          </cell>
          <cell r="C1351" t="str">
            <v>BLOQUEO Y TRASLADO DE ARBOLES entre 2 – 4,99 mts</v>
          </cell>
          <cell r="D1351" t="str">
            <v>UN</v>
          </cell>
          <cell r="E1351" t="str">
            <v>JARDINERIA  Y GRAMAS</v>
          </cell>
          <cell r="F1351">
            <v>493660</v>
          </cell>
        </row>
        <row r="1352">
          <cell r="B1352">
            <v>18131</v>
          </cell>
          <cell r="C1352" t="str">
            <v>Bloqueo,Traslado y Tala Arboles Existentes</v>
          </cell>
          <cell r="D1352" t="str">
            <v>GL</v>
          </cell>
          <cell r="E1352" t="str">
            <v>JARDINERIA  Y GRAMAS</v>
          </cell>
          <cell r="F1352">
            <v>0</v>
          </cell>
        </row>
        <row r="1353">
          <cell r="B1353">
            <v>13210</v>
          </cell>
          <cell r="C1353" t="str">
            <v>Bocel (perfil T) laminado nacional **</v>
          </cell>
          <cell r="D1353" t="str">
            <v>ML</v>
          </cell>
          <cell r="E1353" t="str">
            <v>VARIOS</v>
          </cell>
          <cell r="F1353">
            <v>0</v>
          </cell>
        </row>
        <row r="1354">
          <cell r="B1354">
            <v>13546</v>
          </cell>
          <cell r="C1354" t="str">
            <v>Bocel en tubo metalSkatePark (SUM+INST)+Grouting</v>
          </cell>
          <cell r="D1354" t="str">
            <v>ML</v>
          </cell>
          <cell r="E1354" t="str">
            <v>CARPINTERIA METALICA</v>
          </cell>
          <cell r="F1354">
            <v>205050.4</v>
          </cell>
        </row>
        <row r="1355">
          <cell r="B1355">
            <v>14695</v>
          </cell>
          <cell r="C1355" t="str">
            <v>BOLARDO ALTO EN HIERRO M-63 (SUM + INST)</v>
          </cell>
          <cell r="D1355" t="str">
            <v>UN</v>
          </cell>
          <cell r="E1355" t="str">
            <v>MOBILIARIO</v>
          </cell>
          <cell r="F1355">
            <v>351748.29</v>
          </cell>
        </row>
        <row r="1356">
          <cell r="B1356">
            <v>14856</v>
          </cell>
          <cell r="C1356" t="str">
            <v>BOLARDO ALTO EN HIERRO M-63(DESM+SUM+INST)</v>
          </cell>
          <cell r="D1356" t="str">
            <v>UN</v>
          </cell>
          <cell r="E1356" t="str">
            <v>MOBILIARIO</v>
          </cell>
          <cell r="F1356">
            <v>394374.61</v>
          </cell>
        </row>
        <row r="1357">
          <cell r="B1357">
            <v>14693</v>
          </cell>
          <cell r="C1357" t="str">
            <v>BOLARDO BAJO EN CONCRETO M-61 (SUM + INS)</v>
          </cell>
          <cell r="D1357" t="str">
            <v>UN</v>
          </cell>
          <cell r="E1357" t="str">
            <v>MOBILIARIO</v>
          </cell>
          <cell r="F1357">
            <v>179434.3</v>
          </cell>
        </row>
        <row r="1358">
          <cell r="B1358">
            <v>14854</v>
          </cell>
          <cell r="C1358" t="str">
            <v>BOLARDO BAJO EN CONCRETO M-61(DESM+SUM+INST)</v>
          </cell>
          <cell r="D1358" t="str">
            <v>UN</v>
          </cell>
          <cell r="E1358" t="str">
            <v>MOBILIARIO</v>
          </cell>
          <cell r="F1358">
            <v>219700.48000000001</v>
          </cell>
        </row>
        <row r="1359">
          <cell r="B1359">
            <v>13724</v>
          </cell>
          <cell r="C1359" t="str">
            <v>Bolardo bajo en Concreto M-61(Instalación)-STPM**</v>
          </cell>
          <cell r="D1359" t="str">
            <v>UN</v>
          </cell>
          <cell r="E1359" t="str">
            <v>04 Estructuras</v>
          </cell>
          <cell r="F1359">
            <v>139106.29</v>
          </cell>
        </row>
        <row r="1360">
          <cell r="B1360">
            <v>14274</v>
          </cell>
          <cell r="C1360" t="str">
            <v>Bolardo bajo en Concreto M-61(Suministro)-STPM**</v>
          </cell>
          <cell r="D1360" t="str">
            <v>UN</v>
          </cell>
          <cell r="E1360" t="str">
            <v>04 Estructuras</v>
          </cell>
          <cell r="F1360">
            <v>40328.01</v>
          </cell>
        </row>
        <row r="1361">
          <cell r="B1361">
            <v>14694</v>
          </cell>
          <cell r="C1361" t="str">
            <v>BOLARDO BAJO HIERRO M-62 (SUM + INST)</v>
          </cell>
          <cell r="D1361" t="str">
            <v>UN</v>
          </cell>
          <cell r="E1361" t="str">
            <v>MOBILIARIO</v>
          </cell>
          <cell r="F1361">
            <v>257640.99</v>
          </cell>
        </row>
        <row r="1362">
          <cell r="B1362">
            <v>14855</v>
          </cell>
          <cell r="C1362" t="str">
            <v>BOLARDO BAJO HIERRO M-62(DESM+SUM+INST)</v>
          </cell>
          <cell r="D1362" t="str">
            <v>UN</v>
          </cell>
          <cell r="E1362" t="str">
            <v>MOBILIARIO</v>
          </cell>
          <cell r="F1362">
            <v>294934.84999999998</v>
          </cell>
        </row>
        <row r="1363">
          <cell r="B1363">
            <v>14692</v>
          </cell>
          <cell r="C1363" t="str">
            <v>BOLARDO EN CONCRETO M - 60 (SUM + INST)</v>
          </cell>
          <cell r="D1363" t="str">
            <v>UN</v>
          </cell>
          <cell r="E1363" t="str">
            <v>MOBILIARIO</v>
          </cell>
          <cell r="F1363">
            <v>179901.85</v>
          </cell>
        </row>
        <row r="1364">
          <cell r="B1364">
            <v>14853</v>
          </cell>
          <cell r="C1364" t="str">
            <v>BOLARDO EN CONCRETO M-60(DESM+SUM+INST)</v>
          </cell>
          <cell r="D1364" t="str">
            <v>UN</v>
          </cell>
          <cell r="E1364" t="str">
            <v>MOBILIARIO</v>
          </cell>
          <cell r="F1364">
            <v>218228.44</v>
          </cell>
        </row>
        <row r="1365">
          <cell r="B1365">
            <v>17212</v>
          </cell>
          <cell r="C1365" t="str">
            <v>Bolardo LED 13,6 W 1216 lm - CRDC-Cometas</v>
          </cell>
          <cell r="D1365" t="str">
            <v>UN</v>
          </cell>
          <cell r="E1365" t="str">
            <v>INSTALACIONES ELECTRICAS - T.V. - SONIDO COMUNI</v>
          </cell>
          <cell r="F1365">
            <v>3319237.83</v>
          </cell>
        </row>
        <row r="1366">
          <cell r="B1366">
            <v>10252</v>
          </cell>
          <cell r="C1366" t="str">
            <v>Bolardo M-60 (Suministro + Instalac)**</v>
          </cell>
          <cell r="D1366" t="str">
            <v>UN</v>
          </cell>
          <cell r="E1366" t="str">
            <v>07 Acabados</v>
          </cell>
          <cell r="F1366">
            <v>179901.85</v>
          </cell>
        </row>
        <row r="1367">
          <cell r="B1367">
            <v>14343</v>
          </cell>
          <cell r="C1367" t="str">
            <v>Bolardo M-60 (Suministro)**</v>
          </cell>
          <cell r="D1367" t="str">
            <v>UN</v>
          </cell>
          <cell r="E1367" t="str">
            <v>07 Acabados</v>
          </cell>
          <cell r="F1367">
            <v>74274</v>
          </cell>
        </row>
        <row r="1368">
          <cell r="B1368">
            <v>10428</v>
          </cell>
          <cell r="C1368" t="str">
            <v>Bolardo metalico M-63 Sum+Instal **</v>
          </cell>
          <cell r="D1368" t="str">
            <v>UN</v>
          </cell>
          <cell r="E1368" t="str">
            <v>07 Acabados</v>
          </cell>
          <cell r="F1368">
            <v>271242.83</v>
          </cell>
        </row>
        <row r="1369">
          <cell r="B1369">
            <v>12855</v>
          </cell>
          <cell r="C1369" t="str">
            <v>Bolardo metalico M-63 Suministro-STPM **</v>
          </cell>
          <cell r="D1369" t="str">
            <v>UN</v>
          </cell>
          <cell r="E1369" t="str">
            <v>07 Acabados</v>
          </cell>
          <cell r="F1369">
            <v>212642</v>
          </cell>
        </row>
        <row r="1370">
          <cell r="B1370">
            <v>10085</v>
          </cell>
          <cell r="C1370" t="str">
            <v>Bolardo metalico tipo IDU **</v>
          </cell>
          <cell r="D1370" t="str">
            <v>UN</v>
          </cell>
          <cell r="E1370" t="str">
            <v>07 Acabados</v>
          </cell>
          <cell r="F1370">
            <v>271633.34999999998</v>
          </cell>
        </row>
        <row r="1371">
          <cell r="B1371">
            <v>688</v>
          </cell>
          <cell r="C1371" t="str">
            <v>BOMBA  SUMERGIBLE POZO 4" 1HP</v>
          </cell>
          <cell r="D1371" t="str">
            <v>UN</v>
          </cell>
          <cell r="E1371" t="str">
            <v>EQUIPOS ESPECIALES</v>
          </cell>
          <cell r="F1371">
            <v>0</v>
          </cell>
        </row>
        <row r="1372">
          <cell r="B1372">
            <v>11359</v>
          </cell>
          <cell r="C1372" t="str">
            <v>BOMBA AGUA 2 1/2 HP. 110V**</v>
          </cell>
          <cell r="D1372" t="str">
            <v>UN</v>
          </cell>
          <cell r="E1372" t="str">
            <v>EQUIPOS ESPECIALES</v>
          </cell>
          <cell r="F1372">
            <v>753156.2</v>
          </cell>
        </row>
        <row r="1373">
          <cell r="B1373">
            <v>687</v>
          </cell>
          <cell r="C1373" t="str">
            <v>BOMBA AGUA 3"- 1 HP</v>
          </cell>
          <cell r="D1373" t="str">
            <v>UN</v>
          </cell>
          <cell r="E1373" t="str">
            <v>EQUIPOS ESPECIALES</v>
          </cell>
          <cell r="F1373">
            <v>0</v>
          </cell>
        </row>
        <row r="1374">
          <cell r="B1374">
            <v>686</v>
          </cell>
          <cell r="C1374" t="str">
            <v>BOMBA ALTA PRESION</v>
          </cell>
          <cell r="D1374" t="str">
            <v>UN</v>
          </cell>
          <cell r="E1374" t="str">
            <v>EQUIPOS ESPECIALES</v>
          </cell>
          <cell r="F1374">
            <v>0</v>
          </cell>
        </row>
        <row r="1375">
          <cell r="B1375">
            <v>17287</v>
          </cell>
          <cell r="C1375" t="str">
            <v>BOMBA CONTRA INCENDIO 750 GPM @ 135 PSI  (SUM+INS)</v>
          </cell>
          <cell r="D1375" t="str">
            <v>UN</v>
          </cell>
          <cell r="E1375" t="str">
            <v>INSTALACIONES REDES INCENDIO</v>
          </cell>
          <cell r="F1375">
            <v>16622210.07</v>
          </cell>
        </row>
        <row r="1376">
          <cell r="B1376">
            <v>17910</v>
          </cell>
          <cell r="C1376" t="str">
            <v>BOMBA DE CONDENSADO HASTA 5 T.R. @ 220/1/60  INCLU</v>
          </cell>
          <cell r="D1376" t="str">
            <v>UN</v>
          </cell>
          <cell r="E1376" t="str">
            <v>SISTEMAS VENTILACION</v>
          </cell>
          <cell r="F1376">
            <v>151592.49</v>
          </cell>
        </row>
        <row r="1377">
          <cell r="B1377">
            <v>17837</v>
          </cell>
          <cell r="C1377" t="str">
            <v>BOMBA EYECTORA CON H = 6.26M Y Q=3.0 L/S</v>
          </cell>
          <cell r="D1377" t="str">
            <v>UN</v>
          </cell>
          <cell r="E1377" t="str">
            <v>08 Hidráulico</v>
          </cell>
          <cell r="F1377">
            <v>368266.79</v>
          </cell>
        </row>
        <row r="1378">
          <cell r="B1378">
            <v>17289</v>
          </cell>
          <cell r="C1378" t="str">
            <v>BOMBA JOCKEY  (SUM+INS)</v>
          </cell>
          <cell r="D1378" t="str">
            <v>UN</v>
          </cell>
          <cell r="E1378" t="str">
            <v>INSTALACIONES REDES INCENDIO</v>
          </cell>
          <cell r="F1378">
            <v>1293871.58</v>
          </cell>
        </row>
        <row r="1379">
          <cell r="B1379">
            <v>20833</v>
          </cell>
          <cell r="C1379" t="str">
            <v>BOMBA SUMERGIBLE TIPO LAPICERO 1.0 HP - Suministro e Instalación</v>
          </cell>
          <cell r="D1379" t="str">
            <v>UN</v>
          </cell>
          <cell r="E1379" t="str">
            <v>INSTALACIONES HIDRAULICA / SANITARIA / LATONERIA</v>
          </cell>
          <cell r="F1379">
            <v>1443371.59</v>
          </cell>
        </row>
        <row r="1380">
          <cell r="B1380">
            <v>19181</v>
          </cell>
          <cell r="C1380" t="str">
            <v>BombaCentQ:41M3/H 5.5 HP CRDC-CometasSUM+INS</v>
          </cell>
          <cell r="D1380" t="str">
            <v>UN</v>
          </cell>
          <cell r="E1380" t="str">
            <v>PISCINAS</v>
          </cell>
          <cell r="F1380">
            <v>9470113.1500000004</v>
          </cell>
        </row>
        <row r="1381">
          <cell r="B1381">
            <v>19011</v>
          </cell>
          <cell r="C1381" t="str">
            <v>BombaCentQ:70M3/H 7.5 HP CRDC-CometasSUM+INS</v>
          </cell>
          <cell r="D1381" t="str">
            <v>UN</v>
          </cell>
          <cell r="E1381" t="str">
            <v>PISCINAS</v>
          </cell>
          <cell r="F1381">
            <v>28024932.809999999</v>
          </cell>
        </row>
        <row r="1382">
          <cell r="B1382">
            <v>18595</v>
          </cell>
          <cell r="C1382" t="str">
            <v>Bombas Eyectoras</v>
          </cell>
          <cell r="D1382" t="str">
            <v>??</v>
          </cell>
          <cell r="E1382" t="str">
            <v>INSTALACIONES HIDRAULICA / SANITARIA / LATONERIA</v>
          </cell>
          <cell r="F1382">
            <v>0</v>
          </cell>
        </row>
        <row r="1383">
          <cell r="B1383">
            <v>689</v>
          </cell>
          <cell r="C1383" t="str">
            <v>BOMBAS EYECTORAS SUMERGIBLES AN</v>
          </cell>
          <cell r="D1383" t="str">
            <v>UN</v>
          </cell>
          <cell r="E1383" t="str">
            <v>EQUIPOS ESPECIALES</v>
          </cell>
          <cell r="F1383">
            <v>674725.36</v>
          </cell>
        </row>
        <row r="1384">
          <cell r="B1384">
            <v>20646</v>
          </cell>
          <cell r="C1384" t="str">
            <v>BOMBAS EYECTORAS SUMERGIBLES AN</v>
          </cell>
          <cell r="D1384" t="str">
            <v>UN</v>
          </cell>
          <cell r="E1384" t="str">
            <v>INSTALACIONES HIDRAULICA / SANITARIA / LATONERIA</v>
          </cell>
          <cell r="F1384">
            <v>2597225.36</v>
          </cell>
        </row>
        <row r="1385">
          <cell r="B1385">
            <v>14292</v>
          </cell>
          <cell r="C1385" t="str">
            <v>BOMBILLA  METAL HALIDE 250W (SUM + INST)</v>
          </cell>
          <cell r="D1385" t="str">
            <v>UN</v>
          </cell>
          <cell r="E1385" t="str">
            <v>INSTALACIONES ELECTRICAS - T.V. - SONIDO COMUNI</v>
          </cell>
          <cell r="F1385">
            <v>257328.1</v>
          </cell>
        </row>
        <row r="1386">
          <cell r="B1386">
            <v>13832</v>
          </cell>
          <cell r="C1386" t="str">
            <v>BOMBILLA  SODIO 250W - SUM + INST</v>
          </cell>
          <cell r="D1386" t="str">
            <v>UN</v>
          </cell>
          <cell r="E1386" t="str">
            <v>INSTALACIONES ELECTRICAS - T.V. - SONIDO COMUNI</v>
          </cell>
          <cell r="F1386">
            <v>245014</v>
          </cell>
        </row>
        <row r="1387">
          <cell r="B1387">
            <v>13973</v>
          </cell>
          <cell r="C1387" t="str">
            <v>BOMBILLA METAL HALIDE 1000W (Sum+Inst)</v>
          </cell>
          <cell r="D1387" t="str">
            <v>UN</v>
          </cell>
          <cell r="E1387" t="str">
            <v>INSTALACIONES ELECTRICAS - T.V. - SONIDO COMUNI</v>
          </cell>
          <cell r="F1387">
            <v>362183.1</v>
          </cell>
        </row>
        <row r="1388">
          <cell r="B1388">
            <v>14387</v>
          </cell>
          <cell r="C1388" t="str">
            <v>BOMBILLA METAL HALIDE 150W (SUM + INST)</v>
          </cell>
          <cell r="D1388" t="str">
            <v>UN</v>
          </cell>
          <cell r="E1388" t="str">
            <v>INSTALACIONES ELECTRICAS - T.V. - SONIDO COMUNI</v>
          </cell>
          <cell r="F1388">
            <v>290063.11</v>
          </cell>
        </row>
        <row r="1389">
          <cell r="B1389">
            <v>14293</v>
          </cell>
          <cell r="C1389" t="str">
            <v>BOMBILLA METAL HALIDE 400W (SUM+INST)</v>
          </cell>
          <cell r="D1389" t="str">
            <v>UN</v>
          </cell>
          <cell r="E1389" t="str">
            <v>INSTALACIONES ELECTRICAS - T.V. - SONIDO COMUNI</v>
          </cell>
          <cell r="F1389">
            <v>262172.09999999998</v>
          </cell>
        </row>
        <row r="1390">
          <cell r="B1390">
            <v>14291</v>
          </cell>
          <cell r="C1390" t="str">
            <v>BOMBILLA METAL HALIDE 70W (SUM + INST)</v>
          </cell>
          <cell r="D1390" t="str">
            <v>UN</v>
          </cell>
          <cell r="E1390" t="str">
            <v>INSTALACIONES ELECTRICAS - T.V. - SONIDO COMUNI</v>
          </cell>
          <cell r="F1390">
            <v>244787.1</v>
          </cell>
        </row>
        <row r="1391">
          <cell r="B1391">
            <v>14252</v>
          </cell>
          <cell r="C1391" t="str">
            <v>BOMBILLA SODIO  1000W (SUM+INST)</v>
          </cell>
          <cell r="D1391" t="str">
            <v>UN</v>
          </cell>
          <cell r="E1391" t="str">
            <v>INSTALACIONES ELECTRICAS - T.V. - SONIDO COMUNI</v>
          </cell>
          <cell r="F1391">
            <v>200292.1</v>
          </cell>
        </row>
        <row r="1392">
          <cell r="B1392">
            <v>13834</v>
          </cell>
          <cell r="C1392" t="str">
            <v>BOMBILLA SODIO  400W (SUM+INST)</v>
          </cell>
          <cell r="D1392" t="str">
            <v>UN</v>
          </cell>
          <cell r="E1392" t="str">
            <v>INSTALACIONES ELECTRICAS - T.V. - SONIDO COMUNI</v>
          </cell>
          <cell r="F1392">
            <v>289758.09999999998</v>
          </cell>
        </row>
        <row r="1393">
          <cell r="B1393">
            <v>13831</v>
          </cell>
          <cell r="C1393" t="str">
            <v>bombilla Sodio 150W (Sum+Instal) **</v>
          </cell>
          <cell r="D1393" t="str">
            <v>UN</v>
          </cell>
          <cell r="E1393" t="str">
            <v>09 Eléctricas</v>
          </cell>
          <cell r="F1393">
            <v>200292.1</v>
          </cell>
        </row>
        <row r="1394">
          <cell r="B1394">
            <v>12760</v>
          </cell>
          <cell r="C1394" t="str">
            <v>BOMBILLO AHORRADOR  26W 120V ESPIRAL (SUM+INST)**</v>
          </cell>
          <cell r="D1394" t="str">
            <v>UN</v>
          </cell>
          <cell r="E1394" t="str">
            <v>INSTALACIONES ELECTRICAS - T.V. - SONIDO COMUNI</v>
          </cell>
          <cell r="F1394">
            <v>9104.85</v>
          </cell>
        </row>
        <row r="1395">
          <cell r="B1395">
            <v>11524</v>
          </cell>
          <cell r="C1395" t="str">
            <v>BOMBILLO AHORRADOR  DE  26W (SUM+INST)**</v>
          </cell>
          <cell r="D1395" t="str">
            <v>UN</v>
          </cell>
          <cell r="E1395" t="str">
            <v>INSTALACIONES ELECTRICAS - T.V. - SONIDO COMUNI</v>
          </cell>
          <cell r="F1395">
            <v>11723.23</v>
          </cell>
        </row>
        <row r="1396">
          <cell r="B1396">
            <v>13653</v>
          </cell>
          <cell r="C1396" t="str">
            <v>bombillo ahorrador 1x15 W (Sumi+Inst)</v>
          </cell>
          <cell r="D1396" t="str">
            <v>UN</v>
          </cell>
          <cell r="E1396" t="str">
            <v>INSTALACIONES ELECTRICAS - T.V. - SONIDO COMUNI</v>
          </cell>
          <cell r="F1396">
            <v>14493.48</v>
          </cell>
        </row>
        <row r="1397">
          <cell r="B1397">
            <v>12761</v>
          </cell>
          <cell r="C1397" t="str">
            <v>BOMBILLO AHORRADOR 4PIN DE 32 A 42W (SUM+INST)**</v>
          </cell>
          <cell r="D1397" t="str">
            <v>UN</v>
          </cell>
          <cell r="E1397" t="str">
            <v>INSTALACIONES ELECTRICAS - T.V. - SONIDO COMUNI</v>
          </cell>
          <cell r="F1397">
            <v>12201.93</v>
          </cell>
        </row>
        <row r="1398">
          <cell r="B1398">
            <v>13145</v>
          </cell>
          <cell r="C1398" t="str">
            <v>BOMBILLO AHORRADOR DE 13W (SUM+INST) **</v>
          </cell>
          <cell r="D1398" t="str">
            <v>UN</v>
          </cell>
          <cell r="E1398" t="str">
            <v>INSTALACIONES ELECTRICAS - T.V. - SONIDO COMUNI</v>
          </cell>
          <cell r="F1398">
            <v>18320.91</v>
          </cell>
        </row>
        <row r="1399">
          <cell r="B1399">
            <v>13134</v>
          </cell>
          <cell r="C1399" t="str">
            <v>BOMBILLO AHORRADOR DE 20W (SUM+INST) **</v>
          </cell>
          <cell r="D1399" t="str">
            <v>UN</v>
          </cell>
          <cell r="E1399" t="str">
            <v>INSTALACIONES ELECTRICAS - T.V. - SONIDO COMUNI</v>
          </cell>
          <cell r="F1399">
            <v>15535.46</v>
          </cell>
        </row>
        <row r="1400">
          <cell r="B1400">
            <v>13146</v>
          </cell>
          <cell r="C1400" t="str">
            <v>BOMBILLO AHORRADOR DE 32W (SUM+INST) **</v>
          </cell>
          <cell r="D1400" t="str">
            <v>UN</v>
          </cell>
          <cell r="E1400" t="str">
            <v>INSTALACIONES ELECTRICAS - T.V. - SONIDO COMUNI</v>
          </cell>
          <cell r="F1400">
            <v>22836.26</v>
          </cell>
        </row>
        <row r="1401">
          <cell r="B1401">
            <v>19278</v>
          </cell>
          <cell r="C1401" t="str">
            <v>Boquilla Aspiración Acero Inox pisc Liner COMETAS</v>
          </cell>
          <cell r="D1401" t="str">
            <v>UN</v>
          </cell>
          <cell r="E1401" t="str">
            <v>PISCINAS</v>
          </cell>
          <cell r="F1401">
            <v>732024.89</v>
          </cell>
        </row>
        <row r="1402">
          <cell r="B1402">
            <v>17498</v>
          </cell>
          <cell r="C1402" t="str">
            <v>BOQUILLA ASPIRADO INSERTO TAPON rosca int ø2"metal</v>
          </cell>
          <cell r="D1402" t="str">
            <v>UN</v>
          </cell>
          <cell r="E1402" t="str">
            <v>PISCINAS</v>
          </cell>
          <cell r="F1402">
            <v>83044.03</v>
          </cell>
        </row>
        <row r="1403">
          <cell r="B1403">
            <v>17643</v>
          </cell>
          <cell r="C1403" t="str">
            <v>BOQUILLA DE INYECCIÓN AGUA CALIENTE-POLIPROPILENO</v>
          </cell>
          <cell r="D1403" t="str">
            <v>UN</v>
          </cell>
          <cell r="E1403" t="str">
            <v>PISCINAS</v>
          </cell>
          <cell r="F1403">
            <v>77631.399999999994</v>
          </cell>
        </row>
        <row r="1404">
          <cell r="B1404">
            <v>19280</v>
          </cell>
          <cell r="C1404" t="str">
            <v>Boquilla Impulsión Acero Inox pisc Liner COMETAS</v>
          </cell>
          <cell r="D1404" t="str">
            <v>UN</v>
          </cell>
          <cell r="E1404" t="str">
            <v>PISCINAS</v>
          </cell>
          <cell r="F1404">
            <v>378325.56</v>
          </cell>
        </row>
        <row r="1405">
          <cell r="B1405">
            <v>17500</v>
          </cell>
          <cell r="C1405" t="str">
            <v>Boquilla inyeccion agua caliente - 60gpm AceroInox</v>
          </cell>
          <cell r="D1405" t="str">
            <v>UN</v>
          </cell>
          <cell r="E1405" t="str">
            <v>PISCINAS</v>
          </cell>
          <cell r="F1405">
            <v>83044.03</v>
          </cell>
        </row>
        <row r="1406">
          <cell r="B1406">
            <v>18311</v>
          </cell>
          <cell r="C1406" t="str">
            <v>BOQUILLA- INYECCIÓN AGUA C-POLIPROPILENO CRDC</v>
          </cell>
          <cell r="D1406" t="str">
            <v>UN</v>
          </cell>
          <cell r="E1406" t="str">
            <v>PISCINAS</v>
          </cell>
          <cell r="F1406">
            <v>42731.4</v>
          </cell>
        </row>
        <row r="1407">
          <cell r="B1407">
            <v>19189</v>
          </cell>
          <cell r="C1407" t="str">
            <v>BOQUILLA LINER PARA TRAGANTE CANAL 3" CEFE COMETAS</v>
          </cell>
          <cell r="D1407" t="str">
            <v>UN</v>
          </cell>
          <cell r="E1407" t="str">
            <v>INSTALACIONES HIDRAULICA / SANITARIA / LATONERIA</v>
          </cell>
          <cell r="F1407">
            <v>350950.52</v>
          </cell>
        </row>
        <row r="1408">
          <cell r="B1408">
            <v>11879</v>
          </cell>
          <cell r="C1408" t="str">
            <v>Borde separador verde A-170 **</v>
          </cell>
          <cell r="D1408" t="str">
            <v>ML</v>
          </cell>
          <cell r="E1408" t="str">
            <v>05 Pisos</v>
          </cell>
          <cell r="F1408">
            <v>220047.51</v>
          </cell>
        </row>
        <row r="1409">
          <cell r="B1409">
            <v>12484</v>
          </cell>
          <cell r="C1409" t="str">
            <v>BORDEO CON GUADAÑA CAMPO DEPORTIVO</v>
          </cell>
          <cell r="D1409" t="str">
            <v>UN</v>
          </cell>
          <cell r="E1409" t="str">
            <v>ACT. PRELIMINARES/LIMPIEZA TER</v>
          </cell>
          <cell r="F1409">
            <v>12435.71</v>
          </cell>
        </row>
        <row r="1410">
          <cell r="B1410">
            <v>18762</v>
          </cell>
          <cell r="C1410" t="str">
            <v>Bordillo en L 68x80cm sitio + concreto 3000</v>
          </cell>
          <cell r="D1410" t="str">
            <v>ML</v>
          </cell>
          <cell r="E1410" t="str">
            <v>05 Pisos</v>
          </cell>
          <cell r="F1410">
            <v>308297.08</v>
          </cell>
        </row>
        <row r="1411">
          <cell r="B1411">
            <v>14380</v>
          </cell>
          <cell r="C1411" t="str">
            <v>Bordillo en ladrillo hilada parada  h=0.25 m</v>
          </cell>
          <cell r="D1411" t="str">
            <v>ML</v>
          </cell>
          <cell r="E1411" t="str">
            <v>05 Pisos</v>
          </cell>
          <cell r="F1411">
            <v>57194.36</v>
          </cell>
        </row>
        <row r="1412">
          <cell r="B1412">
            <v>20847</v>
          </cell>
          <cell r="C1412" t="str">
            <v>BORDILLO EN MADEROS L=0,5 m y D=10 cm</v>
          </cell>
          <cell r="D1412" t="str">
            <v>ML</v>
          </cell>
          <cell r="E1412" t="str">
            <v>MOBILIARIO</v>
          </cell>
          <cell r="F1412">
            <v>85432.05</v>
          </cell>
        </row>
        <row r="1413">
          <cell r="B1413">
            <v>10169</v>
          </cell>
          <cell r="C1413" t="str">
            <v>Bordillo en Piedra muñeca 0.1*0.3 **</v>
          </cell>
          <cell r="D1413" t="str">
            <v>ML</v>
          </cell>
          <cell r="E1413" t="str">
            <v>05 Pisos</v>
          </cell>
          <cell r="F1413">
            <v>64401.32</v>
          </cell>
        </row>
        <row r="1414">
          <cell r="B1414">
            <v>11471</v>
          </cell>
          <cell r="C1414" t="str">
            <v>Bordillo en sitio + concreto 0.094 sin refuerzo **</v>
          </cell>
          <cell r="D1414" t="str">
            <v>ML</v>
          </cell>
          <cell r="E1414" t="str">
            <v>05 Pisos</v>
          </cell>
          <cell r="F1414">
            <v>94195.65</v>
          </cell>
        </row>
        <row r="1415">
          <cell r="B1415">
            <v>11554</v>
          </cell>
          <cell r="C1415" t="str">
            <v>Bordillo en sitio + concreto 0.1125 ni refuerzo  *</v>
          </cell>
          <cell r="D1415" t="str">
            <v>ML</v>
          </cell>
          <cell r="E1415" t="str">
            <v>05 Pisos</v>
          </cell>
          <cell r="F1415">
            <v>105256.37</v>
          </cell>
        </row>
        <row r="1416">
          <cell r="B1416">
            <v>11470</v>
          </cell>
          <cell r="C1416" t="str">
            <v>Bordillo en sitio + concreto sin refuerzo **</v>
          </cell>
          <cell r="D1416" t="str">
            <v>ML</v>
          </cell>
          <cell r="E1416" t="str">
            <v>05 Pisos</v>
          </cell>
          <cell r="F1416">
            <v>79217.59</v>
          </cell>
        </row>
        <row r="1417">
          <cell r="B1417">
            <v>11111</v>
          </cell>
          <cell r="C1417" t="str">
            <v>Bordillo en sitio 0.10*0.20 m 2500 psi   **</v>
          </cell>
          <cell r="D1417" t="str">
            <v>ML</v>
          </cell>
          <cell r="E1417" t="str">
            <v>05 Pisos</v>
          </cell>
          <cell r="F1417">
            <v>63855.199999999997</v>
          </cell>
        </row>
        <row r="1418">
          <cell r="B1418">
            <v>11122</v>
          </cell>
          <cell r="C1418" t="str">
            <v>Bordillo en sitio 0.10*0.30 m 2500 psi +Enchape**</v>
          </cell>
          <cell r="D1418" t="str">
            <v>ML</v>
          </cell>
          <cell r="E1418" t="str">
            <v>05 Pisos</v>
          </cell>
          <cell r="F1418">
            <v>167424.10999999999</v>
          </cell>
        </row>
        <row r="1419">
          <cell r="B1419">
            <v>12066</v>
          </cell>
          <cell r="C1419" t="str">
            <v>Bordillo en sitio 0.10*0.30 m 2500PSI Subbas IDRD</v>
          </cell>
          <cell r="D1419" t="str">
            <v>ML</v>
          </cell>
          <cell r="E1419" t="str">
            <v>05 Pisos</v>
          </cell>
          <cell r="F1419">
            <v>125504.01</v>
          </cell>
        </row>
        <row r="1420">
          <cell r="B1420">
            <v>11079</v>
          </cell>
          <cell r="C1420" t="str">
            <v>Bordillo en sitio 0.10*0.30 m 3000 psi ocre   **</v>
          </cell>
          <cell r="D1420" t="str">
            <v>ML</v>
          </cell>
          <cell r="E1420" t="str">
            <v>05 Pisos</v>
          </cell>
          <cell r="F1420">
            <v>117668.89</v>
          </cell>
        </row>
        <row r="1421">
          <cell r="B1421">
            <v>11080</v>
          </cell>
          <cell r="C1421" t="str">
            <v>Bordillo en sitio 0.10*0.40 m 3000 psi ocre   **</v>
          </cell>
          <cell r="D1421" t="str">
            <v>ML</v>
          </cell>
          <cell r="E1421" t="str">
            <v>05 Pisos</v>
          </cell>
          <cell r="F1421">
            <v>127218.2</v>
          </cell>
        </row>
        <row r="1422">
          <cell r="B1422">
            <v>10417</v>
          </cell>
          <cell r="C1422" t="str">
            <v>Bordillo en sitio 0.135*0.12 m 2500 psi   **</v>
          </cell>
          <cell r="D1422" t="str">
            <v>ML</v>
          </cell>
          <cell r="E1422" t="str">
            <v>05 Pisos</v>
          </cell>
          <cell r="F1422">
            <v>70903.73</v>
          </cell>
        </row>
        <row r="1423">
          <cell r="B1423">
            <v>13281</v>
          </cell>
          <cell r="C1423" t="str">
            <v>Bordillo en sitio 0.20*0.30 m 2500 psi   **</v>
          </cell>
          <cell r="D1423" t="str">
            <v>ML</v>
          </cell>
          <cell r="E1423" t="str">
            <v>05 Pisos</v>
          </cell>
          <cell r="F1423">
            <v>130615.79</v>
          </cell>
        </row>
        <row r="1424">
          <cell r="B1424">
            <v>13943</v>
          </cell>
          <cell r="C1424" t="str">
            <v>Bordillo en sitio 0.20*0.35 m 3000 psi   **</v>
          </cell>
          <cell r="D1424" t="str">
            <v>ML</v>
          </cell>
          <cell r="E1424" t="str">
            <v>05 Pisos</v>
          </cell>
          <cell r="F1424">
            <v>88788.24</v>
          </cell>
        </row>
        <row r="1425">
          <cell r="B1425">
            <v>10761</v>
          </cell>
          <cell r="C1425" t="str">
            <v>Bordillo en sitio 0.20*0.40 m 2500 psi   **</v>
          </cell>
          <cell r="D1425" t="str">
            <v>ML</v>
          </cell>
          <cell r="E1425" t="str">
            <v>05 Pisos</v>
          </cell>
          <cell r="F1425">
            <v>129807.33</v>
          </cell>
        </row>
        <row r="1426">
          <cell r="B1426">
            <v>12543</v>
          </cell>
          <cell r="C1426" t="str">
            <v>Bordillo en sitio 0.22*0.45 m 3000 psi   **</v>
          </cell>
          <cell r="D1426" t="str">
            <v>ML</v>
          </cell>
          <cell r="E1426" t="str">
            <v>05 Pisos</v>
          </cell>
          <cell r="F1426">
            <v>148838.25</v>
          </cell>
        </row>
        <row r="1427">
          <cell r="B1427">
            <v>11112</v>
          </cell>
          <cell r="C1427" t="str">
            <v>Bordillo en sitio circular 0.15*0.20 m 3000 psi **</v>
          </cell>
          <cell r="D1427" t="str">
            <v>ML</v>
          </cell>
          <cell r="E1427" t="str">
            <v>05 Pisos</v>
          </cell>
          <cell r="F1427">
            <v>324159.05</v>
          </cell>
        </row>
        <row r="1428">
          <cell r="B1428">
            <v>11113</v>
          </cell>
          <cell r="C1428" t="str">
            <v>Bordillo en sitio circular d=1.2m0.15*0.20 m encha</v>
          </cell>
          <cell r="D1428" t="str">
            <v>UN</v>
          </cell>
          <cell r="E1428" t="str">
            <v>05 Pisos</v>
          </cell>
          <cell r="F1428">
            <v>1348972.12</v>
          </cell>
        </row>
        <row r="1429">
          <cell r="B1429">
            <v>15451</v>
          </cell>
          <cell r="C1429" t="str">
            <v>Bordillo en sitio Contenedor 0.135*0.12 m 2500 psi</v>
          </cell>
          <cell r="D1429" t="str">
            <v>UN</v>
          </cell>
          <cell r="E1429" t="str">
            <v>05 Pisos</v>
          </cell>
          <cell r="F1429">
            <v>351682.5</v>
          </cell>
        </row>
        <row r="1430">
          <cell r="B1430">
            <v>11468</v>
          </cell>
          <cell r="C1430" t="str">
            <v>Bordillo en sitio sin concreto con refuerzo  **</v>
          </cell>
          <cell r="D1430" t="str">
            <v>ML</v>
          </cell>
          <cell r="E1430" t="str">
            <v>05 Pisos</v>
          </cell>
          <cell r="F1430">
            <v>43150.74</v>
          </cell>
        </row>
        <row r="1431">
          <cell r="B1431">
            <v>11553</v>
          </cell>
          <cell r="C1431" t="str">
            <v>Bordillo en sitio sin concreto ni refuerzo **</v>
          </cell>
          <cell r="D1431" t="str">
            <v>ML</v>
          </cell>
          <cell r="E1431" t="str">
            <v>05 Pisos</v>
          </cell>
          <cell r="F1431">
            <v>41596.239999999998</v>
          </cell>
        </row>
        <row r="1432">
          <cell r="B1432">
            <v>11469</v>
          </cell>
          <cell r="C1432" t="str">
            <v>Bordillo en sitio sin concreto ni refuerzo abujard</v>
          </cell>
          <cell r="D1432" t="str">
            <v>ML</v>
          </cell>
          <cell r="E1432" t="str">
            <v>05 Pisos</v>
          </cell>
          <cell r="F1432">
            <v>114497.09</v>
          </cell>
        </row>
        <row r="1433">
          <cell r="B1433">
            <v>11555</v>
          </cell>
          <cell r="C1433" t="str">
            <v>Bordillo en sitio sin concreto sin refuerzo **</v>
          </cell>
          <cell r="D1433" t="str">
            <v>ML</v>
          </cell>
          <cell r="E1433" t="str">
            <v>05 Pisos</v>
          </cell>
          <cell r="F1433">
            <v>43648.92</v>
          </cell>
        </row>
        <row r="1434">
          <cell r="B1434">
            <v>16082</v>
          </cell>
          <cell r="C1434" t="str">
            <v>Bordillo enSitio(0.20x0.35m)2.500psi(Sin Recebo)</v>
          </cell>
          <cell r="D1434" t="str">
            <v>ML</v>
          </cell>
          <cell r="E1434" t="str">
            <v>PISOS</v>
          </cell>
          <cell r="F1434">
            <v>99973.81</v>
          </cell>
        </row>
        <row r="1435">
          <cell r="B1435">
            <v>12053</v>
          </cell>
          <cell r="C1435" t="str">
            <v>Bordillo ladrillo hilada parada  h=0.25 m sin atra</v>
          </cell>
          <cell r="D1435" t="str">
            <v>ML</v>
          </cell>
          <cell r="E1435" t="str">
            <v>05 Pisos</v>
          </cell>
          <cell r="F1435">
            <v>100645.63</v>
          </cell>
        </row>
        <row r="1436">
          <cell r="B1436">
            <v>15423</v>
          </cell>
          <cell r="C1436" t="str">
            <v>Bordillo ladrillo prens.4 x ml lineal (excav+mort)</v>
          </cell>
          <cell r="D1436" t="str">
            <v>ML</v>
          </cell>
          <cell r="E1436" t="str">
            <v>INSTALACIONES DEPORTIVAS</v>
          </cell>
          <cell r="F1436">
            <v>30007.31</v>
          </cell>
        </row>
        <row r="1437">
          <cell r="B1437">
            <v>12667</v>
          </cell>
          <cell r="C1437" t="str">
            <v>Bordillo prefabri a=0.10*h=0.20 m+Atraq Receb/Cem</v>
          </cell>
          <cell r="D1437" t="str">
            <v>ML</v>
          </cell>
          <cell r="E1437" t="str">
            <v>05 Pisos</v>
          </cell>
          <cell r="F1437">
            <v>69427.039999999994</v>
          </cell>
        </row>
        <row r="1438">
          <cell r="B1438">
            <v>10269</v>
          </cell>
          <cell r="C1438" t="str">
            <v>Bordillo prefabricado B-30 (a=0.1*h=0.3 mL=1.0M)</v>
          </cell>
          <cell r="D1438" t="str">
            <v>ML</v>
          </cell>
          <cell r="E1438" t="str">
            <v>05 Pisos</v>
          </cell>
          <cell r="F1438">
            <v>86539.83</v>
          </cell>
        </row>
        <row r="1439">
          <cell r="B1439">
            <v>16056</v>
          </cell>
          <cell r="C1439" t="str">
            <v>Bordillo prefabricado(0.35x0.2) con borde blando</v>
          </cell>
          <cell r="D1439" t="str">
            <v>ML</v>
          </cell>
          <cell r="E1439" t="str">
            <v>05 Pisos</v>
          </cell>
          <cell r="F1439">
            <v>278336.94</v>
          </cell>
        </row>
        <row r="1440">
          <cell r="B1440">
            <v>17356</v>
          </cell>
          <cell r="C1440" t="str">
            <v>Bordillo prefabricadoA-80(0.35x0.2x0.80m)ZV- CDRC</v>
          </cell>
          <cell r="D1440" t="str">
            <v>ML</v>
          </cell>
          <cell r="E1440" t="str">
            <v>05 Pisos</v>
          </cell>
          <cell r="F1440">
            <v>88536.14</v>
          </cell>
        </row>
        <row r="1441">
          <cell r="B1441">
            <v>12065</v>
          </cell>
          <cell r="C1441" t="str">
            <v>Bordillo prefabricadoA-80(0.35x0.2x0.80m)ZV-conAtr</v>
          </cell>
          <cell r="D1441" t="str">
            <v>ML</v>
          </cell>
          <cell r="E1441" t="str">
            <v>05 Pisos</v>
          </cell>
          <cell r="F1441">
            <v>127438.36</v>
          </cell>
        </row>
        <row r="1442">
          <cell r="B1442">
            <v>13824</v>
          </cell>
          <cell r="C1442" t="str">
            <v>Bordillo sitio0.15*0.30 m3.000psi+Refz-Sin excav</v>
          </cell>
          <cell r="D1442" t="str">
            <v>ML</v>
          </cell>
          <cell r="E1442" t="str">
            <v>05 Pisos</v>
          </cell>
          <cell r="F1442">
            <v>65394.7</v>
          </cell>
        </row>
        <row r="1443">
          <cell r="B1443">
            <v>10418</v>
          </cell>
          <cell r="C1443" t="str">
            <v>Bordillo transición A-95 prefab. h=0.35m  **</v>
          </cell>
          <cell r="D1443" t="str">
            <v>UN</v>
          </cell>
          <cell r="E1443" t="str">
            <v>05 Pisos</v>
          </cell>
          <cell r="F1443">
            <v>21275.81</v>
          </cell>
        </row>
        <row r="1444">
          <cell r="B1444">
            <v>16080</v>
          </cell>
          <cell r="C1444" t="str">
            <v>Bordillo Zarpa (e=0.15m;A=0.50m;H=0.40m)2.500psi</v>
          </cell>
          <cell r="D1444" t="str">
            <v>ML</v>
          </cell>
          <cell r="E1444" t="str">
            <v>PISOS</v>
          </cell>
          <cell r="F1444">
            <v>236051.42</v>
          </cell>
        </row>
        <row r="1445">
          <cell r="B1445">
            <v>10708</v>
          </cell>
          <cell r="C1445" t="str">
            <v>Bordillo Zarpa 0.10*0.4*0.30 m 3000 psi  D-065a **</v>
          </cell>
          <cell r="D1445" t="str">
            <v>ML</v>
          </cell>
          <cell r="E1445" t="str">
            <v>05 Pisos</v>
          </cell>
          <cell r="F1445">
            <v>206192.52</v>
          </cell>
        </row>
        <row r="1446">
          <cell r="B1446">
            <v>12052</v>
          </cell>
          <cell r="C1446" t="str">
            <v>Bordillo Zarpa 0.10*0.6*0.40 m 2500 psi  D-065b **</v>
          </cell>
          <cell r="D1446" t="str">
            <v>ML</v>
          </cell>
          <cell r="E1446" t="str">
            <v>05 Pisos</v>
          </cell>
          <cell r="F1446">
            <v>236179.05</v>
          </cell>
        </row>
        <row r="1447">
          <cell r="B1447">
            <v>10660</v>
          </cell>
          <cell r="C1447" t="str">
            <v>Bordillo Zarpa 0.15*0.5*0.98 m 2500 psi  D-065a **</v>
          </cell>
          <cell r="D1447" t="str">
            <v>ML</v>
          </cell>
          <cell r="E1447" t="str">
            <v>05 Pisos</v>
          </cell>
          <cell r="F1447">
            <v>294552.19</v>
          </cell>
        </row>
        <row r="1448">
          <cell r="B1448">
            <v>12051</v>
          </cell>
          <cell r="C1448" t="str">
            <v>Bordillo Zarpa e=0.10;a=0.4;h=0.30 m -2500 psiObra</v>
          </cell>
          <cell r="D1448" t="str">
            <v>ML</v>
          </cell>
          <cell r="E1448" t="str">
            <v>05 Pisos</v>
          </cell>
          <cell r="F1448">
            <v>153647.4</v>
          </cell>
        </row>
        <row r="1449">
          <cell r="B1449">
            <v>20778</v>
          </cell>
          <cell r="C1449" t="str">
            <v>Bordillo Zarpa e=0.15;a=0.40;h=0.35 m -3000 psiObra (Sum+Inst)</v>
          </cell>
          <cell r="D1449" t="str">
            <v>ML</v>
          </cell>
          <cell r="E1449" t="str">
            <v>05 Pisos</v>
          </cell>
          <cell r="F1449">
            <v>128859.14</v>
          </cell>
        </row>
        <row r="1450">
          <cell r="B1450">
            <v>16087</v>
          </cell>
          <cell r="C1450" t="str">
            <v>BordilloSitio(0.20x0.35m)2.500psiConc-Ocre(SinRece</v>
          </cell>
          <cell r="D1450" t="str">
            <v>ML</v>
          </cell>
          <cell r="E1450" t="str">
            <v>PISOS</v>
          </cell>
          <cell r="F1450">
            <v>57893.25</v>
          </cell>
        </row>
        <row r="1451">
          <cell r="B1451">
            <v>13212</v>
          </cell>
          <cell r="C1451" t="str">
            <v>Borrada y Demarcac pintura trafico microfutbol**</v>
          </cell>
          <cell r="D1451" t="str">
            <v>M2</v>
          </cell>
          <cell r="E1451" t="str">
            <v>05 Pisos</v>
          </cell>
          <cell r="F1451">
            <v>5668.1</v>
          </cell>
        </row>
        <row r="1452">
          <cell r="B1452">
            <v>17583</v>
          </cell>
          <cell r="C1452" t="str">
            <v>Botiquin basico de primeros auxilios - Contenido s</v>
          </cell>
          <cell r="D1452" t="str">
            <v>UN</v>
          </cell>
          <cell r="E1452" t="str">
            <v>PISCINAS</v>
          </cell>
          <cell r="F1452">
            <v>362275.9</v>
          </cell>
        </row>
        <row r="1453">
          <cell r="B1453">
            <v>18455</v>
          </cell>
          <cell r="C1453" t="str">
            <v>BOTON DE EMERGENCIA</v>
          </cell>
          <cell r="D1453" t="str">
            <v>UN</v>
          </cell>
          <cell r="E1453" t="str">
            <v>INSTALACIONES ELECTRICAS - T.V. - SONIDO COMUNI</v>
          </cell>
          <cell r="F1453">
            <v>56550.16</v>
          </cell>
        </row>
        <row r="1454">
          <cell r="B1454">
            <v>18478</v>
          </cell>
          <cell r="C1454" t="str">
            <v>BOTON DE PANICO</v>
          </cell>
          <cell r="D1454" t="str">
            <v>UN</v>
          </cell>
          <cell r="E1454" t="str">
            <v>INSTALACIONES ELECTRICAS - T.V. - SONIDO COMUNI</v>
          </cell>
          <cell r="F1454">
            <v>48646.65</v>
          </cell>
        </row>
        <row r="1455">
          <cell r="B1455">
            <v>17770</v>
          </cell>
          <cell r="C1455" t="str">
            <v>Botón de pánico inalámbrico (SUMI INST)</v>
          </cell>
          <cell r="D1455" t="str">
            <v>UN</v>
          </cell>
          <cell r="E1455" t="str">
            <v>INSTALACIONES ELECTRICAS - T.V. - SONIDO COMUNI</v>
          </cell>
          <cell r="F1455">
            <v>7432.53</v>
          </cell>
        </row>
        <row r="1456">
          <cell r="B1456">
            <v>17772</v>
          </cell>
          <cell r="C1456" t="str">
            <v>Botón de pánico sencillo N.A (SUMI INST)</v>
          </cell>
          <cell r="D1456" t="str">
            <v>UN</v>
          </cell>
          <cell r="E1456" t="str">
            <v>INSTALACIONES ELECTRICAS - T.V. - SONIDO COMUNI</v>
          </cell>
          <cell r="F1456">
            <v>33528.160000000003</v>
          </cell>
        </row>
        <row r="1457">
          <cell r="B1457">
            <v>17575</v>
          </cell>
          <cell r="C1457" t="str">
            <v>Boton de parada de emerge (piscinas recreativa)</v>
          </cell>
          <cell r="D1457" t="str">
            <v>UN</v>
          </cell>
          <cell r="E1457" t="str">
            <v>PISCINAS</v>
          </cell>
          <cell r="F1457">
            <v>85462.78</v>
          </cell>
        </row>
        <row r="1458">
          <cell r="B1458">
            <v>17574</v>
          </cell>
          <cell r="C1458" t="str">
            <v>Boton de parada de emergencia (piscina olimpica)</v>
          </cell>
          <cell r="D1458" t="str">
            <v>UN</v>
          </cell>
          <cell r="E1458" t="str">
            <v>PISCINAS</v>
          </cell>
          <cell r="F1458">
            <v>85462.78</v>
          </cell>
        </row>
        <row r="1459">
          <cell r="B1459">
            <v>17779</v>
          </cell>
          <cell r="C1459" t="str">
            <v>Botón salida iluminado antivandálico (SUMI INST)</v>
          </cell>
          <cell r="D1459" t="str">
            <v>UN</v>
          </cell>
          <cell r="E1459" t="str">
            <v>INSTALACIONES ELECTRICAS - T.V. - SONIDO COMUNI</v>
          </cell>
          <cell r="F1459">
            <v>36568.07</v>
          </cell>
        </row>
        <row r="1460">
          <cell r="B1460">
            <v>17695</v>
          </cell>
          <cell r="C1460" t="str">
            <v>BOTONERA  DE PARED INALÁMBRICO  (sum ins)</v>
          </cell>
          <cell r="D1460" t="str">
            <v>ML</v>
          </cell>
          <cell r="E1460" t="str">
            <v>INSTALACIONES ELECTRICAS - T.V. - SONIDO COMUNI</v>
          </cell>
          <cell r="F1460">
            <v>0</v>
          </cell>
        </row>
        <row r="1461">
          <cell r="B1461">
            <v>19230</v>
          </cell>
          <cell r="C1461" t="str">
            <v>Botonera dig 8 control de Iluminación CDRC Cometas</v>
          </cell>
          <cell r="D1461" t="str">
            <v>UN</v>
          </cell>
          <cell r="E1461" t="str">
            <v>INSTALACIONES ELECTRICAS - T.V. - SONIDO COMUNI</v>
          </cell>
          <cell r="F1461">
            <v>1372581.09</v>
          </cell>
        </row>
        <row r="1462">
          <cell r="B1462">
            <v>136</v>
          </cell>
          <cell r="C1462" t="str">
            <v>BOVEDA DE LAD. PRENSADO STA/FE</v>
          </cell>
          <cell r="D1462" t="str">
            <v>M2</v>
          </cell>
          <cell r="E1462" t="str">
            <v>MAMPOSTERIA</v>
          </cell>
          <cell r="F1462">
            <v>342594.3</v>
          </cell>
        </row>
        <row r="1463">
          <cell r="B1463">
            <v>11337</v>
          </cell>
          <cell r="C1463" t="str">
            <v>BOX CULVERT (Secc:2X1M)Conc-3.000psiG.F.SinRefuerz</v>
          </cell>
          <cell r="D1463" t="str">
            <v>M3</v>
          </cell>
          <cell r="E1463" t="str">
            <v>CIMENTACION Y ESTRUCTURA</v>
          </cell>
          <cell r="F1463">
            <v>1337802.1499999999</v>
          </cell>
        </row>
        <row r="1464">
          <cell r="B1464">
            <v>18148</v>
          </cell>
          <cell r="C1464" t="str">
            <v xml:space="preserve">BRANCH 1 - CONEXIÓN DE UNIDADES INTERIORES LIQ - GAS -Cefe Cometas (Sum+instalación)   </v>
          </cell>
          <cell r="D1464" t="str">
            <v>UN</v>
          </cell>
          <cell r="E1464" t="str">
            <v>SISTEMAS VENTILACION</v>
          </cell>
          <cell r="F1464">
            <v>173286.9</v>
          </cell>
        </row>
        <row r="1465">
          <cell r="B1465">
            <v>15697</v>
          </cell>
          <cell r="C1465" t="str">
            <v>BRAZO DOBLE LUMINARIA - SUM.MONT E INST. (Ver descripción)</v>
          </cell>
          <cell r="D1465" t="str">
            <v>UN</v>
          </cell>
          <cell r="E1465" t="str">
            <v>INSTALACIONES ELECTRICAS - T.V. - SONIDO COMUNI</v>
          </cell>
          <cell r="F1465">
            <v>232874.83</v>
          </cell>
        </row>
        <row r="1466">
          <cell r="B1466">
            <v>12641</v>
          </cell>
          <cell r="C1466" t="str">
            <v>BRAZO HIDRÁULICO</v>
          </cell>
          <cell r="D1466" t="str">
            <v>UN</v>
          </cell>
          <cell r="E1466" t="str">
            <v>VIDRIOS Y CERRADURAS</v>
          </cell>
          <cell r="F1466">
            <v>45556.68</v>
          </cell>
        </row>
        <row r="1467">
          <cell r="B1467">
            <v>12643</v>
          </cell>
          <cell r="C1467" t="str">
            <v>BRAZO HIDRÁULICO</v>
          </cell>
          <cell r="D1467" t="str">
            <v>UN</v>
          </cell>
          <cell r="E1467" t="str">
            <v>VIDRIOS Y CERRADURAS</v>
          </cell>
          <cell r="F1467">
            <v>210072.17</v>
          </cell>
        </row>
        <row r="1468">
          <cell r="B1468">
            <v>650</v>
          </cell>
          <cell r="C1468" t="str">
            <v>BRAZO RETENEDOR</v>
          </cell>
          <cell r="D1468" t="str">
            <v>UN</v>
          </cell>
          <cell r="E1468" t="str">
            <v>VIDRIOS Y CERRADURAS</v>
          </cell>
          <cell r="F1468">
            <v>45556.68</v>
          </cell>
        </row>
        <row r="1469">
          <cell r="B1469">
            <v>15666</v>
          </cell>
          <cell r="C1469" t="str">
            <v xml:space="preserve">BRAZO SENCILLO LUMINARIA (Ver descripción) SUM.MONT E INST. </v>
          </cell>
          <cell r="D1469" t="str">
            <v>UN</v>
          </cell>
          <cell r="E1469" t="str">
            <v>INSTALACIONES ELECTRICAS - T.V. - SONIDO COMUNI</v>
          </cell>
          <cell r="F1469">
            <v>189567.58</v>
          </cell>
        </row>
        <row r="1470">
          <cell r="B1470">
            <v>13353</v>
          </cell>
          <cell r="C1470" t="str">
            <v>Breaker (Taco) Enchufable15-30 Amp.(Sum+Inst)</v>
          </cell>
          <cell r="D1470" t="str">
            <v>UN</v>
          </cell>
          <cell r="E1470" t="str">
            <v>INSTALACIONES ELECTRICAS - T.V. - SONIDO COMUNI</v>
          </cell>
          <cell r="F1470">
            <v>33628.42</v>
          </cell>
        </row>
        <row r="1471">
          <cell r="B1471">
            <v>13615</v>
          </cell>
          <cell r="C1471" t="str">
            <v>Breaker 1 x 15/20/30 Amp.- 10 KA (Sum+Inst.)</v>
          </cell>
          <cell r="D1471" t="str">
            <v>UN</v>
          </cell>
          <cell r="E1471" t="str">
            <v>INSTALACIONES ELECTRICAS - T.V. - SONIDO COMUNI</v>
          </cell>
          <cell r="F1471">
            <v>27124.959999999999</v>
          </cell>
        </row>
        <row r="1472">
          <cell r="B1472">
            <v>13614</v>
          </cell>
          <cell r="C1472" t="str">
            <v>breaker 1 x 40 A (Sum+Inst.)</v>
          </cell>
          <cell r="D1472" t="str">
            <v>UN</v>
          </cell>
          <cell r="E1472" t="str">
            <v>INSTALACIONES ELECTRICAS - T.V. - SONIDO COMUNI</v>
          </cell>
          <cell r="F1472">
            <v>26326.51</v>
          </cell>
        </row>
        <row r="1473">
          <cell r="B1473">
            <v>13613</v>
          </cell>
          <cell r="C1473" t="str">
            <v>breaker 1 x 50 A (Sum+Inst.)</v>
          </cell>
          <cell r="D1473" t="str">
            <v>UN</v>
          </cell>
          <cell r="E1473" t="str">
            <v>INSTALACIONES ELECTRICAS - T.V. - SONIDO COMUNI</v>
          </cell>
          <cell r="F1473">
            <v>25064.33</v>
          </cell>
        </row>
        <row r="1474">
          <cell r="B1474">
            <v>11207</v>
          </cell>
          <cell r="C1474" t="str">
            <v>Breaker 1*20 amp Suministro e Instalacion**</v>
          </cell>
          <cell r="D1474" t="str">
            <v>UN</v>
          </cell>
          <cell r="E1474" t="str">
            <v>INSTALACIONES ELECTRICAS - T.V. - SONIDO COMUNI</v>
          </cell>
          <cell r="F1474">
            <v>50557.99</v>
          </cell>
        </row>
        <row r="1475">
          <cell r="B1475">
            <v>13126</v>
          </cell>
          <cell r="C1475" t="str">
            <v>Breaker 2 X 20/30 Amperios - 10 KA (Suministro + instalación)</v>
          </cell>
          <cell r="D1475" t="str">
            <v>UN</v>
          </cell>
          <cell r="E1475" t="str">
            <v>INSTALACIONES ELECTRICAS - T.V. - SONIDO COMUNI</v>
          </cell>
          <cell r="F1475">
            <v>38591.72</v>
          </cell>
        </row>
        <row r="1476">
          <cell r="B1476">
            <v>13612</v>
          </cell>
          <cell r="C1476" t="str">
            <v>breaker 2 x 30 A (Sum+Inst.)</v>
          </cell>
          <cell r="D1476" t="str">
            <v>UN</v>
          </cell>
          <cell r="E1476" t="str">
            <v>INSTALACIONES ELECTRICAS - T.V. - SONIDO COMUNI</v>
          </cell>
          <cell r="F1476">
            <v>39357.730000000003</v>
          </cell>
        </row>
        <row r="1477">
          <cell r="B1477">
            <v>11208</v>
          </cell>
          <cell r="C1477" t="str">
            <v>Breaker 2*20 amp Suministro e Instalacion**</v>
          </cell>
          <cell r="D1477" t="str">
            <v>UN</v>
          </cell>
          <cell r="E1477" t="str">
            <v>INSTALACIONES ELECTRICAS - T.V. - SONIDO COMUNI</v>
          </cell>
          <cell r="F1477">
            <v>33219.71</v>
          </cell>
        </row>
        <row r="1478">
          <cell r="B1478">
            <v>12292</v>
          </cell>
          <cell r="C1478" t="str">
            <v>Breaker 20 A</v>
          </cell>
          <cell r="D1478" t="str">
            <v>UN</v>
          </cell>
          <cell r="E1478" t="str">
            <v>INSTALACIONES ELECTRICAS - T.V. - SONIDO COMUNI</v>
          </cell>
          <cell r="F1478">
            <v>22208.29</v>
          </cell>
        </row>
        <row r="1479">
          <cell r="B1479">
            <v>15175</v>
          </cell>
          <cell r="C1479" t="str">
            <v>breaker 3 x 20/ 30 Amperios- 10 KA (Sum+Inst.)</v>
          </cell>
          <cell r="D1479" t="str">
            <v>UN</v>
          </cell>
          <cell r="E1479" t="str">
            <v>INSTALACIONES ELECTRICAS - T.V. - SONIDO COMUNI</v>
          </cell>
          <cell r="F1479">
            <v>83997.18</v>
          </cell>
        </row>
        <row r="1480">
          <cell r="B1480">
            <v>13616</v>
          </cell>
          <cell r="C1480" t="str">
            <v>Breaker 3 x 50 A (Suministro+Instalación)</v>
          </cell>
          <cell r="D1480" t="str">
            <v>UN</v>
          </cell>
          <cell r="E1480" t="str">
            <v>INSTALACIONES ELECTRICAS - T.V. - SONIDO COMUNI</v>
          </cell>
          <cell r="F1480">
            <v>160125.31</v>
          </cell>
        </row>
        <row r="1481">
          <cell r="B1481">
            <v>13125</v>
          </cell>
          <cell r="C1481" t="str">
            <v>Breaker 3*20 amp (SUM E INST) **</v>
          </cell>
          <cell r="D1481" t="str">
            <v>UN</v>
          </cell>
          <cell r="E1481" t="str">
            <v>INSTALACIONES ELECTRICAS - T.V. - SONIDO COMUNI</v>
          </cell>
          <cell r="F1481">
            <v>85297.87</v>
          </cell>
        </row>
        <row r="1482">
          <cell r="B1482">
            <v>13342</v>
          </cell>
          <cell r="C1482" t="str">
            <v>BREAKER DE 300 AMP. (Suministro+Instalación)Cefe Cometas</v>
          </cell>
          <cell r="D1482" t="str">
            <v>UN</v>
          </cell>
          <cell r="E1482" t="str">
            <v>ELECTRICOS IDRD</v>
          </cell>
          <cell r="F1482">
            <v>695812.62</v>
          </cell>
        </row>
        <row r="1483">
          <cell r="B1483">
            <v>15885</v>
          </cell>
          <cell r="C1483" t="str">
            <v>Breaker enchufable de 1x20A, 10 kA, 120 V</v>
          </cell>
          <cell r="D1483" t="str">
            <v>UN</v>
          </cell>
          <cell r="E1483" t="str">
            <v>MANT. EQUIPOS ELECTROMECANICOS</v>
          </cell>
          <cell r="F1483">
            <v>2601.39</v>
          </cell>
        </row>
        <row r="1484">
          <cell r="B1484">
            <v>16987</v>
          </cell>
          <cell r="C1484" t="str">
            <v>Breaker enchufable de 2x20A, 10 kA, 208 V</v>
          </cell>
          <cell r="D1484" t="str">
            <v>UN</v>
          </cell>
          <cell r="E1484" t="str">
            <v>INSTALACIONES ELECTRICAS - T.V. - SONIDO COMUNI</v>
          </cell>
          <cell r="F1484">
            <v>2601.39</v>
          </cell>
        </row>
        <row r="1485">
          <cell r="B1485">
            <v>20687</v>
          </cell>
          <cell r="C1485" t="str">
            <v>BREAKER ENCHUFABLE DE 2X20A, 10 KA, 208 V (SUMINISTRO E INSTALACIÓN)</v>
          </cell>
          <cell r="D1485" t="str">
            <v>UN</v>
          </cell>
          <cell r="E1485" t="str">
            <v>MOBILIARIO</v>
          </cell>
          <cell r="F1485">
            <v>24201.39</v>
          </cell>
        </row>
        <row r="1486">
          <cell r="B1486">
            <v>17007</v>
          </cell>
          <cell r="C1486" t="str">
            <v>Breaker enchufable de 2x30A, 10 kA, 208 V</v>
          </cell>
          <cell r="D1486" t="str">
            <v>UN</v>
          </cell>
          <cell r="E1486" t="str">
            <v>INSTALACIONES ELECTRICAS - T.V. - SONIDO COMUNI</v>
          </cell>
          <cell r="F1486">
            <v>2601.39</v>
          </cell>
        </row>
        <row r="1487">
          <cell r="B1487">
            <v>17017</v>
          </cell>
          <cell r="C1487" t="str">
            <v>Breaker enchufable de 3x20A, 10 kA, 208 V</v>
          </cell>
          <cell r="D1487" t="str">
            <v>UN</v>
          </cell>
          <cell r="E1487" t="str">
            <v>INSTALACIONES ELECTRICAS - T.V. - SONIDO COMUNI</v>
          </cell>
          <cell r="F1487">
            <v>68339.31</v>
          </cell>
        </row>
        <row r="1488">
          <cell r="B1488">
            <v>17024</v>
          </cell>
          <cell r="C1488" t="str">
            <v>Breaker enchufe de 3x40A, 10Ka,208 V</v>
          </cell>
          <cell r="D1488" t="str">
            <v>UN</v>
          </cell>
          <cell r="E1488" t="str">
            <v>INSTALACIONES ELECTRICAS - T.V. - SONIDO COMUNI</v>
          </cell>
          <cell r="F1488">
            <v>95748.77</v>
          </cell>
        </row>
        <row r="1489">
          <cell r="B1489">
            <v>15177</v>
          </cell>
          <cell r="C1489" t="str">
            <v>Breaker Indust.TrifásicoGraduab.de 50KA a 125 Amp</v>
          </cell>
          <cell r="D1489" t="str">
            <v>UN</v>
          </cell>
          <cell r="E1489" t="str">
            <v>INSTALACIONES ELECTRICAS - T.V. - SONIDO COMUNI</v>
          </cell>
          <cell r="F1489">
            <v>505358.72</v>
          </cell>
        </row>
        <row r="1490">
          <cell r="B1490">
            <v>16713</v>
          </cell>
          <cell r="C1490" t="str">
            <v>Breaker Industrial 3 x 100 AMP (25 KA)sum + inst.</v>
          </cell>
          <cell r="D1490" t="str">
            <v>UN</v>
          </cell>
          <cell r="E1490" t="str">
            <v>INSTALACIONES ELECTRICAS - T.V. - SONIDO COMUNI</v>
          </cell>
          <cell r="F1490">
            <v>63176.54</v>
          </cell>
        </row>
        <row r="1491">
          <cell r="B1491">
            <v>14923</v>
          </cell>
          <cell r="C1491" t="str">
            <v>Breaker Industrial 3 x 100 AMP (sum + inst)</v>
          </cell>
          <cell r="D1491" t="str">
            <v>UN</v>
          </cell>
          <cell r="E1491" t="str">
            <v>INSTALACIONES ELECTRICAS - T.V. - SONIDO COMUNI</v>
          </cell>
          <cell r="F1491">
            <v>265801.32</v>
          </cell>
        </row>
        <row r="1492">
          <cell r="B1492">
            <v>16714</v>
          </cell>
          <cell r="C1492" t="str">
            <v>Breaker Industrial 3 x 25 AMP (25 KA)sum + inst.</v>
          </cell>
          <cell r="D1492" t="str">
            <v>UN</v>
          </cell>
          <cell r="E1492" t="str">
            <v>INSTALACIONES ELECTRICAS - T.V. - SONIDO COMUNI</v>
          </cell>
          <cell r="F1492">
            <v>209644.54</v>
          </cell>
        </row>
        <row r="1493">
          <cell r="B1493">
            <v>16712</v>
          </cell>
          <cell r="C1493" t="str">
            <v>Breaker Industrial 3 x 250 AMP (25 KA)sum + inst.</v>
          </cell>
          <cell r="D1493" t="str">
            <v>UN</v>
          </cell>
          <cell r="E1493" t="str">
            <v>INSTALACIONES ELECTRICAS - T.V. - SONIDO COMUNI</v>
          </cell>
          <cell r="F1493">
            <v>763427.36</v>
          </cell>
        </row>
        <row r="1494">
          <cell r="B1494">
            <v>16715</v>
          </cell>
          <cell r="C1494" t="str">
            <v>Breaker Industrial 3 x 40 AMP (25 KA)sum + inst.</v>
          </cell>
          <cell r="D1494" t="str">
            <v>UN</v>
          </cell>
          <cell r="E1494" t="str">
            <v>INSTALACIONES ELECTRICAS - T.V. - SONIDO COMUNI</v>
          </cell>
          <cell r="F1494">
            <v>63176.54</v>
          </cell>
        </row>
        <row r="1495">
          <cell r="B1495">
            <v>15346</v>
          </cell>
          <cell r="C1495" t="str">
            <v>Breaker Industrial 3 x 70  AMP (sum + inst)</v>
          </cell>
          <cell r="D1495" t="str">
            <v>UN</v>
          </cell>
          <cell r="E1495" t="str">
            <v>INSTALACIONES ELECTRICAS - T.V. - SONIDO COMUNI</v>
          </cell>
          <cell r="F1495">
            <v>274639.32</v>
          </cell>
        </row>
        <row r="1496">
          <cell r="B1496">
            <v>15347</v>
          </cell>
          <cell r="C1496" t="str">
            <v>Breaker Industrial 3 x 80  AMP (sum + inst)</v>
          </cell>
          <cell r="D1496" t="str">
            <v>UN</v>
          </cell>
          <cell r="E1496" t="str">
            <v>INSTALACIONES ELECTRICAS - T.V. - SONIDO COMUNI</v>
          </cell>
          <cell r="F1496">
            <v>289370.59000000003</v>
          </cell>
        </row>
        <row r="1497">
          <cell r="B1497">
            <v>13775</v>
          </cell>
          <cell r="C1497" t="str">
            <v>BREAKER INDUSTRIAL 3x100 AMP. (Sum+Inst)</v>
          </cell>
          <cell r="D1497" t="str">
            <v>UN</v>
          </cell>
          <cell r="E1497" t="str">
            <v>VARIOS</v>
          </cell>
          <cell r="F1497">
            <v>260568.82</v>
          </cell>
        </row>
        <row r="1498">
          <cell r="B1498">
            <v>15882</v>
          </cell>
          <cell r="C1498" t="str">
            <v xml:space="preserve">BREAKER INDUSTRIAL 3X100AMP Sumini. e inst.  </v>
          </cell>
          <cell r="D1498" t="str">
            <v>UN</v>
          </cell>
          <cell r="E1498" t="str">
            <v>MANT. EQUIPOS ELECTROMECANICOS</v>
          </cell>
          <cell r="F1498">
            <v>250405.07</v>
          </cell>
        </row>
        <row r="1499">
          <cell r="B1499">
            <v>16479</v>
          </cell>
          <cell r="C1499" t="str">
            <v xml:space="preserve">BREAKER INDUSTRIAL 3X28 A 40 AMP - SUM E INSTALA  </v>
          </cell>
          <cell r="D1499" t="str">
            <v>UN</v>
          </cell>
          <cell r="E1499" t="str">
            <v>MANT. EQUIPOS ELECTROMECANICOS</v>
          </cell>
          <cell r="F1499">
            <v>59831.9</v>
          </cell>
        </row>
        <row r="1500">
          <cell r="B1500">
            <v>16480</v>
          </cell>
          <cell r="C1500" t="str">
            <v xml:space="preserve">BREAKER INDUSTRIAL 3X40 A 63 AMP - SUM E INSTALA  </v>
          </cell>
          <cell r="D1500" t="str">
            <v>UN</v>
          </cell>
          <cell r="E1500" t="str">
            <v>MANT. EQUIPOS ELECTROMECANICOS</v>
          </cell>
          <cell r="F1500">
            <v>205711.43</v>
          </cell>
        </row>
        <row r="1501">
          <cell r="B1501">
            <v>16481</v>
          </cell>
          <cell r="C1501" t="str">
            <v xml:space="preserve">BREAKER INDUSTRIAL 3X50 A - SUM E INSTALA  </v>
          </cell>
          <cell r="D1501" t="str">
            <v>UN</v>
          </cell>
          <cell r="E1501" t="str">
            <v>MANT. EQUIPOS ELECTROMECANICOS</v>
          </cell>
          <cell r="F1501">
            <v>174831.91</v>
          </cell>
        </row>
        <row r="1502">
          <cell r="B1502">
            <v>14924</v>
          </cell>
          <cell r="C1502" t="str">
            <v>Breaker Industrial 50/60 AMP-25KA (sum + inst)</v>
          </cell>
          <cell r="D1502" t="str">
            <v>UN</v>
          </cell>
          <cell r="E1502" t="str">
            <v>INSTALACIONES ELECTRICAS - T.V. - SONIDO COMUNI</v>
          </cell>
          <cell r="F1502">
            <v>234854.87</v>
          </cell>
        </row>
        <row r="1503">
          <cell r="B1503">
            <v>17044</v>
          </cell>
          <cell r="C1503" t="str">
            <v>Breaker industrial de 3x30A Icc 10KA. 208 V</v>
          </cell>
          <cell r="D1503" t="str">
            <v>UN</v>
          </cell>
          <cell r="E1503" t="str">
            <v>INSTALACIONES ELECTRICAS - T.V. - SONIDO COMUNI</v>
          </cell>
          <cell r="F1503">
            <v>244922.84</v>
          </cell>
        </row>
        <row r="1504">
          <cell r="B1504">
            <v>17030</v>
          </cell>
          <cell r="C1504" t="str">
            <v>Breaker industrial de 3x40A Icc 10KA. 208 V</v>
          </cell>
          <cell r="D1504" t="str">
            <v>UN</v>
          </cell>
          <cell r="E1504" t="str">
            <v>INSTALACIONES ELECTRICAS - T.V. - SONIDO COMUNI</v>
          </cell>
          <cell r="F1504">
            <v>153459.04</v>
          </cell>
        </row>
        <row r="1505">
          <cell r="B1505">
            <v>17039</v>
          </cell>
          <cell r="C1505" t="str">
            <v>Breaker industrial de 3x50A Icc 10KA. 208 V</v>
          </cell>
          <cell r="D1505" t="str">
            <v>UN</v>
          </cell>
          <cell r="E1505" t="str">
            <v>INSTALACIONES ELECTRICAS - T.V. - SONIDO COMUNI</v>
          </cell>
          <cell r="F1505">
            <v>176997.15</v>
          </cell>
        </row>
        <row r="1506">
          <cell r="B1506">
            <v>17034</v>
          </cell>
          <cell r="C1506" t="str">
            <v>Breaker industrial de 3x60A Icc 10KA. 208 V</v>
          </cell>
          <cell r="D1506" t="str">
            <v>UN</v>
          </cell>
          <cell r="E1506" t="str">
            <v>INSTALACIONES ELECTRICAS - T.V. - SONIDO COMUNI</v>
          </cell>
          <cell r="F1506">
            <v>153161.74</v>
          </cell>
        </row>
        <row r="1507">
          <cell r="B1507">
            <v>17043</v>
          </cell>
          <cell r="C1507" t="str">
            <v>Breaker industrial de 3x70A Icc 10KA. 208 V</v>
          </cell>
          <cell r="D1507" t="str">
            <v>UN</v>
          </cell>
          <cell r="E1507" t="str">
            <v>INSTALACIONES ELECTRICAS - T.V. - SONIDO COMUNI</v>
          </cell>
          <cell r="F1507">
            <v>204178.9</v>
          </cell>
        </row>
        <row r="1508">
          <cell r="B1508">
            <v>13148</v>
          </cell>
          <cell r="C1508" t="str">
            <v>Breaker Industrial30 Amp(Sum+Inst.)**</v>
          </cell>
          <cell r="D1508" t="str">
            <v>UN</v>
          </cell>
          <cell r="E1508" t="str">
            <v>INSTALACIONES ELECTRICAS - T.V. - SONIDO COMUNI</v>
          </cell>
          <cell r="F1508">
            <v>20439.46</v>
          </cell>
        </row>
        <row r="1509">
          <cell r="B1509">
            <v>14925</v>
          </cell>
          <cell r="C1509" t="str">
            <v>Breaker Industrial40 Amp 'para 25 KA(Sum+Inst.)**</v>
          </cell>
          <cell r="D1509" t="str">
            <v>UN</v>
          </cell>
          <cell r="E1509" t="str">
            <v>INSTALACIONES ELECTRICAS - T.V. - SONIDO COMUNI</v>
          </cell>
          <cell r="F1509">
            <v>240314.67</v>
          </cell>
        </row>
        <row r="1510">
          <cell r="B1510">
            <v>12275</v>
          </cell>
          <cell r="C1510" t="str">
            <v>Breaker Normal 1x30 Amp(Sum+Inst.)**</v>
          </cell>
          <cell r="D1510" t="str">
            <v>UN</v>
          </cell>
          <cell r="E1510" t="str">
            <v>INSTALACIONES ELECTRICAS - T.V. - SONIDO COMUNI</v>
          </cell>
          <cell r="F1510">
            <v>13626.32</v>
          </cell>
        </row>
        <row r="1511">
          <cell r="B1511">
            <v>12274</v>
          </cell>
          <cell r="C1511" t="str">
            <v>Breaker para barraje 20 Amp(Sum+Inst.)**</v>
          </cell>
          <cell r="D1511" t="str">
            <v>UN</v>
          </cell>
          <cell r="E1511" t="str">
            <v>INSTALACIONES ELECTRICAS - T.V. - SONIDO COMUNI</v>
          </cell>
          <cell r="F1511">
            <v>38535.54</v>
          </cell>
        </row>
        <row r="1512">
          <cell r="B1512">
            <v>13611</v>
          </cell>
          <cell r="C1512" t="str">
            <v>Breaker(3 x 30 Amperios) Suministro+Instalación.</v>
          </cell>
          <cell r="D1512" t="str">
            <v>UN</v>
          </cell>
          <cell r="E1512" t="str">
            <v>INSTALACIONES ELECTRICAS - T.V. - SONIDO COMUNI</v>
          </cell>
          <cell r="F1512">
            <v>121954.89</v>
          </cell>
        </row>
        <row r="1513">
          <cell r="B1513">
            <v>15195</v>
          </cell>
          <cell r="C1513" t="str">
            <v>Brida CPVC lisa d=4" **</v>
          </cell>
          <cell r="D1513" t="str">
            <v>UN</v>
          </cell>
          <cell r="E1513" t="str">
            <v>CABLEADO ESTRUCTURADO</v>
          </cell>
          <cell r="F1513">
            <v>54973.97</v>
          </cell>
        </row>
        <row r="1514">
          <cell r="B1514">
            <v>10465</v>
          </cell>
          <cell r="C1514" t="str">
            <v>Brida CPVC Sch80 d=6" **</v>
          </cell>
          <cell r="D1514" t="str">
            <v>UN</v>
          </cell>
          <cell r="E1514" t="str">
            <v>CABLEADO ESTRUCTURADO</v>
          </cell>
          <cell r="F1514">
            <v>170953.37</v>
          </cell>
        </row>
        <row r="1515">
          <cell r="B1515">
            <v>17277</v>
          </cell>
          <cell r="C1515" t="str">
            <v>BRIDA INDIVIDUAL HIERRO DUCTIL RANURADA</v>
          </cell>
          <cell r="D1515" t="str">
            <v>UN</v>
          </cell>
          <cell r="E1515" t="str">
            <v>INSTALACIONES REDES INCENDIO</v>
          </cell>
          <cell r="F1515">
            <v>10204.370000000001</v>
          </cell>
        </row>
        <row r="1516">
          <cell r="B1516">
            <v>16372</v>
          </cell>
          <cell r="C1516" t="str">
            <v>BRIDA RANURADA HIERRO DUCTIL 2" (sum+inst)</v>
          </cell>
          <cell r="D1516" t="str">
            <v>UN</v>
          </cell>
          <cell r="E1516" t="str">
            <v>INSTALACIONES REDES INCENDIO</v>
          </cell>
          <cell r="F1516">
            <v>15555.94</v>
          </cell>
        </row>
        <row r="1517">
          <cell r="B1517">
            <v>16373</v>
          </cell>
          <cell r="C1517" t="str">
            <v>BRIDA RANURADA HIERRO DUCTIL 6" (sum+inst)</v>
          </cell>
          <cell r="D1517" t="str">
            <v>UN</v>
          </cell>
          <cell r="E1517" t="str">
            <v>INSTALACIONES REDES INCENDIO</v>
          </cell>
          <cell r="F1517">
            <v>28519.22</v>
          </cell>
        </row>
        <row r="1518">
          <cell r="B1518">
            <v>10483</v>
          </cell>
          <cell r="C1518" t="str">
            <v>Brida roscada d=2" 125Lbs **</v>
          </cell>
          <cell r="D1518" t="str">
            <v>UN</v>
          </cell>
          <cell r="E1518" t="str">
            <v>CABLEADO ESTRUCTURADO</v>
          </cell>
          <cell r="F1518">
            <v>143933.93</v>
          </cell>
        </row>
        <row r="1519">
          <cell r="B1519">
            <v>15583</v>
          </cell>
          <cell r="C1519" t="str">
            <v>Brida roscada d=4" 125Lbs **</v>
          </cell>
          <cell r="D1519" t="str">
            <v>UN</v>
          </cell>
          <cell r="E1519" t="str">
            <v>CABLEADO ESTRUCTURADO</v>
          </cell>
          <cell r="F1519">
            <v>164201.1</v>
          </cell>
        </row>
        <row r="1520">
          <cell r="B1520">
            <v>16401</v>
          </cell>
          <cell r="C1520" t="str">
            <v>BRIDA ROSCADA DE ACERO Ø3”</v>
          </cell>
          <cell r="D1520" t="str">
            <v>UN</v>
          </cell>
          <cell r="E1520" t="str">
            <v>INSTALACIONES HIDRAULICA / SANITARIA / LATONERIA</v>
          </cell>
          <cell r="F1520">
            <v>25926.560000000001</v>
          </cell>
        </row>
        <row r="1521">
          <cell r="B1521">
            <v>16409</v>
          </cell>
          <cell r="C1521" t="str">
            <v>BRIDA ROSCADA DE ACERO Ø3” -150 lb</v>
          </cell>
          <cell r="D1521" t="str">
            <v>UN</v>
          </cell>
          <cell r="E1521" t="str">
            <v>INSTALACIONES HIDRAULICA / SANITARIA / LATONERIA</v>
          </cell>
          <cell r="F1521">
            <v>20741.25</v>
          </cell>
        </row>
        <row r="1522">
          <cell r="B1522">
            <v>16400</v>
          </cell>
          <cell r="C1522" t="str">
            <v>BRIDA ROSCADA DE ACERO Ø4”-150 lb</v>
          </cell>
          <cell r="D1522" t="str">
            <v>UN</v>
          </cell>
          <cell r="E1522" t="str">
            <v>INSTALACIONES HIDRAULICA / SANITARIA / LATONERIA</v>
          </cell>
          <cell r="F1522">
            <v>51853.120000000003</v>
          </cell>
        </row>
        <row r="1523">
          <cell r="B1523">
            <v>16399</v>
          </cell>
          <cell r="C1523" t="str">
            <v>BRIDA ROSCADA DE ACERO Ø6”-150lb</v>
          </cell>
          <cell r="D1523" t="str">
            <v>UN</v>
          </cell>
          <cell r="E1523" t="str">
            <v>INSTALACIONES HIDRAULICA / SANITARIA / LATONERIA</v>
          </cell>
          <cell r="F1523">
            <v>77779.679999999993</v>
          </cell>
        </row>
        <row r="1524">
          <cell r="B1524">
            <v>15087</v>
          </cell>
          <cell r="C1524" t="str">
            <v>BRIGADA DE ASEO MANEJO AMBIENTAL</v>
          </cell>
          <cell r="D1524" t="str">
            <v>DD</v>
          </cell>
          <cell r="E1524" t="str">
            <v>VARIOS</v>
          </cell>
          <cell r="F1524">
            <v>181429.27</v>
          </cell>
        </row>
        <row r="1525">
          <cell r="B1525">
            <v>10478</v>
          </cell>
          <cell r="C1525" t="str">
            <v>Buje 1 1/2" x 1 1/4" PVC Sch80 **</v>
          </cell>
          <cell r="D1525" t="str">
            <v>UN</v>
          </cell>
          <cell r="E1525" t="str">
            <v>CABLEADO ESTRUCTURADO</v>
          </cell>
          <cell r="F1525">
            <v>28740.49</v>
          </cell>
        </row>
        <row r="1526">
          <cell r="B1526">
            <v>10479</v>
          </cell>
          <cell r="C1526" t="str">
            <v>Buje 1" x 1/2" PVC Sch80 **</v>
          </cell>
          <cell r="D1526" t="str">
            <v>UN</v>
          </cell>
          <cell r="E1526" t="str">
            <v>CABLEADO ESTRUCTURADO</v>
          </cell>
          <cell r="F1526">
            <v>48422.75</v>
          </cell>
        </row>
        <row r="1527">
          <cell r="B1527">
            <v>10476</v>
          </cell>
          <cell r="C1527" t="str">
            <v>Buje 2 1/2" x 2" PVC Sch80 **</v>
          </cell>
          <cell r="D1527" t="str">
            <v>UN</v>
          </cell>
          <cell r="E1527" t="str">
            <v>CABLEADO ESTRUCTURADO</v>
          </cell>
          <cell r="F1527">
            <v>70754.740000000005</v>
          </cell>
        </row>
        <row r="1528">
          <cell r="B1528">
            <v>10477</v>
          </cell>
          <cell r="C1528" t="str">
            <v>Buje 2" x 1 1/4" PVC Sch80 **</v>
          </cell>
          <cell r="D1528" t="str">
            <v>UN</v>
          </cell>
          <cell r="E1528" t="str">
            <v>CABLEADO ESTRUCTURADO</v>
          </cell>
          <cell r="F1528">
            <v>83559.850000000006</v>
          </cell>
        </row>
        <row r="1529">
          <cell r="B1529">
            <v>10475</v>
          </cell>
          <cell r="C1529" t="str">
            <v>Buje 3" x 2 1/2" PVC Sch80 **</v>
          </cell>
          <cell r="D1529" t="str">
            <v>UN</v>
          </cell>
          <cell r="E1529" t="str">
            <v>CABLEADO ESTRUCTURADO</v>
          </cell>
          <cell r="F1529">
            <v>119770.67</v>
          </cell>
        </row>
        <row r="1530">
          <cell r="B1530">
            <v>10473</v>
          </cell>
          <cell r="C1530" t="str">
            <v>Buje 4" x 3" PVC Sch80 **</v>
          </cell>
          <cell r="D1530" t="str">
            <v>UN</v>
          </cell>
          <cell r="E1530" t="str">
            <v>CABLEADO ESTRUCTURADO</v>
          </cell>
          <cell r="F1530">
            <v>154622.67000000001</v>
          </cell>
        </row>
        <row r="1531">
          <cell r="B1531">
            <v>13505</v>
          </cell>
          <cell r="C1531" t="str">
            <v>BUJE SOLDADO SANITARIO 6X4"</v>
          </cell>
          <cell r="D1531" t="str">
            <v>UN</v>
          </cell>
          <cell r="E1531" t="str">
            <v>VARIOS</v>
          </cell>
          <cell r="F1531">
            <v>46056.83</v>
          </cell>
        </row>
        <row r="1532">
          <cell r="B1532">
            <v>17742</v>
          </cell>
          <cell r="C1532" t="str">
            <v>Burbuja ignífuga LBC3080/11 (SUMI INST)</v>
          </cell>
          <cell r="D1532" t="str">
            <v>UN</v>
          </cell>
          <cell r="E1532" t="str">
            <v>INSTALACIONES ELECTRICAS - T.V. - SONIDO COMUNI</v>
          </cell>
          <cell r="F1532">
            <v>7651.79</v>
          </cell>
        </row>
        <row r="1533">
          <cell r="B1533">
            <v>18919</v>
          </cell>
          <cell r="C1533" t="str">
            <v>BYPASS 50A/10KA 5 HILOS</v>
          </cell>
          <cell r="D1533" t="str">
            <v>UN</v>
          </cell>
          <cell r="E1533" t="str">
            <v>INSTALACIONES ELECTRICAS - T.V. - SONIDO COMUNI</v>
          </cell>
          <cell r="F1533">
            <v>476406.91</v>
          </cell>
        </row>
        <row r="1534">
          <cell r="B1534">
            <v>110</v>
          </cell>
          <cell r="C1534" t="str">
            <v>CABALLETE CANAL 43 FIJO ETERNIT</v>
          </cell>
          <cell r="D1534" t="str">
            <v>ML</v>
          </cell>
          <cell r="E1534" t="str">
            <v>CUBIERTAS</v>
          </cell>
          <cell r="F1534">
            <v>36628.97</v>
          </cell>
        </row>
        <row r="1535">
          <cell r="B1535">
            <v>14408</v>
          </cell>
          <cell r="C1535" t="str">
            <v>CABALLETE TEJA BARRO/TEJA AC(Instalacion)</v>
          </cell>
          <cell r="D1535" t="str">
            <v>ML</v>
          </cell>
          <cell r="E1535" t="str">
            <v>CUBIERTAS</v>
          </cell>
          <cell r="F1535">
            <v>40100.19</v>
          </cell>
        </row>
        <row r="1536">
          <cell r="B1536">
            <v>198</v>
          </cell>
          <cell r="C1536" t="str">
            <v>CABALLETE TEJA BARRO/TEJA AC(sum+inst)</v>
          </cell>
          <cell r="D1536" t="str">
            <v>ML</v>
          </cell>
          <cell r="E1536" t="str">
            <v>CUBIERTAS</v>
          </cell>
          <cell r="F1536">
            <v>95735.14</v>
          </cell>
        </row>
        <row r="1537">
          <cell r="B1537">
            <v>199</v>
          </cell>
          <cell r="C1537" t="str">
            <v>CABALLETE TEJA ETERNIT</v>
          </cell>
          <cell r="D1537" t="str">
            <v>ML</v>
          </cell>
          <cell r="E1537" t="str">
            <v>CUBIERTAS</v>
          </cell>
          <cell r="F1537">
            <v>79933.8</v>
          </cell>
        </row>
        <row r="1538">
          <cell r="B1538">
            <v>200</v>
          </cell>
          <cell r="C1538" t="str">
            <v>CABALLETE TEJA MOORE</v>
          </cell>
          <cell r="D1538" t="str">
            <v>ML</v>
          </cell>
          <cell r="E1538" t="str">
            <v>CUBIERTAS</v>
          </cell>
          <cell r="F1538">
            <v>22598.48</v>
          </cell>
        </row>
        <row r="1539">
          <cell r="B1539">
            <v>13179</v>
          </cell>
          <cell r="C1539" t="str">
            <v>CABEZAL DE PRUEBA  DE 21/2"- CEFE COMETAS (Sumnistro  e Instalación)</v>
          </cell>
          <cell r="D1539" t="str">
            <v>UN</v>
          </cell>
          <cell r="E1539" t="str">
            <v>INSTALACIONES HIDRAULICA / SANITARIA / LATONERIA</v>
          </cell>
          <cell r="F1539">
            <v>2104206.4900000002</v>
          </cell>
        </row>
        <row r="1540">
          <cell r="B1540">
            <v>17291</v>
          </cell>
          <cell r="C1540" t="str">
            <v>CABEZAL DE PRUEBA 6 x 4 x 2 1/2"</v>
          </cell>
          <cell r="D1540" t="str">
            <v>UN</v>
          </cell>
          <cell r="E1540" t="str">
            <v>INSTALACIONES REDES INCENDIO</v>
          </cell>
          <cell r="F1540">
            <v>996505.34</v>
          </cell>
        </row>
        <row r="1541">
          <cell r="B1541">
            <v>11693</v>
          </cell>
          <cell r="C1541" t="str">
            <v>Cabezal en concreto 4000psi 1x1x1.75</v>
          </cell>
          <cell r="D1541" t="str">
            <v>UN</v>
          </cell>
          <cell r="E1541" t="str">
            <v>08 Hidráulico</v>
          </cell>
          <cell r="F1541">
            <v>2686572.2</v>
          </cell>
        </row>
        <row r="1542">
          <cell r="B1542">
            <v>12229</v>
          </cell>
          <cell r="C1542" t="str">
            <v>Cable  3 N° 12 Sum e Instal**</v>
          </cell>
          <cell r="D1542" t="str">
            <v>ML</v>
          </cell>
          <cell r="E1542" t="str">
            <v>INSTALACIONES ELECTRICAS - T.V. - SONIDO COMUNI</v>
          </cell>
          <cell r="F1542">
            <v>11549.22</v>
          </cell>
        </row>
        <row r="1543">
          <cell r="B1543">
            <v>12576</v>
          </cell>
          <cell r="C1543" t="str">
            <v>Cable  3 N° 12 Trenzado 75°C600v( Sum e Instal)**</v>
          </cell>
          <cell r="D1543" t="str">
            <v>ML</v>
          </cell>
          <cell r="E1543" t="str">
            <v>INSTALACIONES ELECTRICAS - T.V. - SONIDO COMUNI</v>
          </cell>
          <cell r="F1543">
            <v>6751.22</v>
          </cell>
        </row>
        <row r="1544">
          <cell r="B1544">
            <v>13701</v>
          </cell>
          <cell r="C1544" t="str">
            <v>Cable  Cu 1#6</v>
          </cell>
          <cell r="D1544" t="str">
            <v>ML</v>
          </cell>
          <cell r="E1544" t="str">
            <v>INSTALACIONES ELECTRICAS - T.V. - SONIDO COMUNI</v>
          </cell>
          <cell r="F1544">
            <v>16356.61</v>
          </cell>
        </row>
        <row r="1545">
          <cell r="B1545">
            <v>12340</v>
          </cell>
          <cell r="C1545" t="str">
            <v>Cable  de  20  Pares siliconado **</v>
          </cell>
          <cell r="D1545" t="str">
            <v>ML</v>
          </cell>
          <cell r="E1545" t="str">
            <v>09 Eléctricas</v>
          </cell>
          <cell r="F1545">
            <v>16648.87</v>
          </cell>
        </row>
        <row r="1546">
          <cell r="B1546">
            <v>15442</v>
          </cell>
          <cell r="C1546" t="str">
            <v>CABLE  Duplex 2x20</v>
          </cell>
          <cell r="D1546" t="str">
            <v>ML</v>
          </cell>
          <cell r="E1546" t="str">
            <v>INSTALACIONES ELECTRICAS - T.V. - SONIDO COMUNI</v>
          </cell>
          <cell r="F1546">
            <v>5450.52</v>
          </cell>
        </row>
        <row r="1547">
          <cell r="B1547">
            <v>12095</v>
          </cell>
          <cell r="C1547" t="str">
            <v>Cable 1#2 AWG (SUM+INST)</v>
          </cell>
          <cell r="D1547" t="str">
            <v>ML</v>
          </cell>
          <cell r="E1547" t="str">
            <v>INSTALACIONES ELECTRICAS - T.V. - SONIDO COMUNI</v>
          </cell>
          <cell r="F1547">
            <v>31339.33</v>
          </cell>
        </row>
        <row r="1548">
          <cell r="B1548">
            <v>15435</v>
          </cell>
          <cell r="C1548" t="str">
            <v>Cable 2#10</v>
          </cell>
          <cell r="D1548" t="str">
            <v>ML</v>
          </cell>
          <cell r="E1548" t="str">
            <v>INSTALACIONES ELECTRICAS - T.V. - SONIDO COMUNI</v>
          </cell>
          <cell r="F1548">
            <v>13066.05</v>
          </cell>
        </row>
        <row r="1549">
          <cell r="B1549">
            <v>15436</v>
          </cell>
          <cell r="C1549" t="str">
            <v>Cable 2#6</v>
          </cell>
          <cell r="D1549" t="str">
            <v>ML</v>
          </cell>
          <cell r="E1549" t="str">
            <v>INSTALACIONES ELECTRICAS - T.V. - SONIDO COMUNI</v>
          </cell>
          <cell r="F1549">
            <v>26234.95</v>
          </cell>
        </row>
        <row r="1550">
          <cell r="B1550">
            <v>17750</v>
          </cell>
          <cell r="C1550" t="str">
            <v>Cable 2X18 polarizado retardante llama (SUMI INST)</v>
          </cell>
          <cell r="D1550" t="str">
            <v>ML</v>
          </cell>
          <cell r="E1550" t="str">
            <v>INSTALACIONES ELECTRICAS - T.V. - SONIDO COMUNI</v>
          </cell>
          <cell r="F1550">
            <v>2675.71</v>
          </cell>
        </row>
        <row r="1551">
          <cell r="B1551">
            <v>17691</v>
          </cell>
          <cell r="C1551" t="str">
            <v>CABLE 2X18AWG APANTALLADO,LUTRON (SUM INS)</v>
          </cell>
          <cell r="D1551" t="str">
            <v>ML</v>
          </cell>
          <cell r="E1551" t="str">
            <v>INSTALACIONES ELECTRICAS - T.V. - SONIDO COMUNI</v>
          </cell>
          <cell r="F1551">
            <v>2992.01</v>
          </cell>
        </row>
        <row r="1552">
          <cell r="B1552">
            <v>15300</v>
          </cell>
          <cell r="C1552" t="str">
            <v>Cable 3Nº4 AWG (Sum+Instal) Aluminio</v>
          </cell>
          <cell r="D1552" t="str">
            <v>ML</v>
          </cell>
          <cell r="E1552" t="str">
            <v>09 Eléctricas</v>
          </cell>
          <cell r="F1552">
            <v>17977.16</v>
          </cell>
        </row>
        <row r="1553">
          <cell r="B1553">
            <v>10686</v>
          </cell>
          <cell r="C1553" t="str">
            <v>Cable 3x185 mm. 15 kV XLPE Aluminio - Suministro e Instalación</v>
          </cell>
          <cell r="D1553" t="str">
            <v>ML</v>
          </cell>
          <cell r="E1553" t="str">
            <v>INSTALACIONES ELECTRICAS - T.V. - SONIDO COMUNI</v>
          </cell>
          <cell r="F1553">
            <v>163930.92000000001</v>
          </cell>
        </row>
        <row r="1554">
          <cell r="B1554">
            <v>15443</v>
          </cell>
          <cell r="C1554" t="str">
            <v>CABLE 3X2/0-Aluminio- XLPE-15KV M.T. (+Accesorios)</v>
          </cell>
          <cell r="D1554" t="str">
            <v>ML</v>
          </cell>
          <cell r="E1554" t="str">
            <v>INSTALACIONES ELECTRICAS - T.V. - SONIDO COMUNI</v>
          </cell>
          <cell r="F1554">
            <v>136436.35999999999</v>
          </cell>
        </row>
        <row r="1555">
          <cell r="B1555">
            <v>15342</v>
          </cell>
          <cell r="C1555" t="str">
            <v>CABLE 3X2/0-Cu XLPE-15KV M.T. (Cables+Accesorios)</v>
          </cell>
          <cell r="D1555" t="str">
            <v>ML</v>
          </cell>
          <cell r="E1555" t="str">
            <v>INSTALACIONES ELECTRICAS - T.V. - SONIDO COMUNI</v>
          </cell>
          <cell r="F1555">
            <v>78761.490000000005</v>
          </cell>
        </row>
        <row r="1556">
          <cell r="B1556">
            <v>15340</v>
          </cell>
          <cell r="C1556" t="str">
            <v>CABLE 3X2/0-Cu XLPE-15KV M.T.+Terminal (Interc+Ins</v>
          </cell>
          <cell r="D1556" t="str">
            <v>ML</v>
          </cell>
          <cell r="E1556" t="str">
            <v>INSTALACIONES ELECTRICAS - T.V. - SONIDO COMUNI</v>
          </cell>
          <cell r="F1556">
            <v>366606.89</v>
          </cell>
        </row>
        <row r="1557">
          <cell r="B1557">
            <v>13312</v>
          </cell>
          <cell r="C1557" t="str">
            <v>Cable Acero Galvanizado Malla Cerram.3/16"(Sum+Ins</v>
          </cell>
          <cell r="D1557" t="str">
            <v>ML</v>
          </cell>
          <cell r="E1557" t="str">
            <v>VARIOS</v>
          </cell>
          <cell r="F1557">
            <v>18063.150000000001</v>
          </cell>
        </row>
        <row r="1558">
          <cell r="B1558">
            <v>11842</v>
          </cell>
          <cell r="C1558" t="str">
            <v>Cable Al 1#2+1#2+1#6 THW 600 V 75°C</v>
          </cell>
          <cell r="D1558" t="str">
            <v>ML</v>
          </cell>
          <cell r="E1558" t="str">
            <v>09 Eléctricas</v>
          </cell>
          <cell r="F1558">
            <v>11033.08</v>
          </cell>
        </row>
        <row r="1559">
          <cell r="B1559">
            <v>11841</v>
          </cell>
          <cell r="C1559" t="str">
            <v>Cable Al 2#2+1#2+1#6 THW 600 V 75°C</v>
          </cell>
          <cell r="D1559" t="str">
            <v>ML</v>
          </cell>
          <cell r="E1559" t="str">
            <v>09 Eléctricas</v>
          </cell>
          <cell r="F1559">
            <v>11033.08</v>
          </cell>
        </row>
        <row r="1560">
          <cell r="B1560">
            <v>11838</v>
          </cell>
          <cell r="C1560" t="str">
            <v>Cable Al 3#1/0+1#2+1#4 THW 600 V 75°C</v>
          </cell>
          <cell r="D1560" t="str">
            <v>ML</v>
          </cell>
          <cell r="E1560" t="str">
            <v>09 Eléctricas</v>
          </cell>
          <cell r="F1560">
            <v>43797.56</v>
          </cell>
        </row>
        <row r="1561">
          <cell r="B1561">
            <v>11840</v>
          </cell>
          <cell r="C1561" t="str">
            <v>Cable Al 3#2+1#2+1#6 THW 600 V 75°C</v>
          </cell>
          <cell r="D1561" t="str">
            <v>ML</v>
          </cell>
          <cell r="E1561" t="str">
            <v>09 Eléctricas</v>
          </cell>
          <cell r="F1561">
            <v>35539.31</v>
          </cell>
        </row>
        <row r="1562">
          <cell r="B1562">
            <v>11839</v>
          </cell>
          <cell r="C1562" t="str">
            <v>Cable Al 3#2+1#4+1#6 THW 600 V 75°C</v>
          </cell>
          <cell r="D1562" t="str">
            <v>ML</v>
          </cell>
          <cell r="E1562" t="str">
            <v>09 Eléctricas</v>
          </cell>
          <cell r="F1562">
            <v>28789.32</v>
          </cell>
        </row>
        <row r="1563">
          <cell r="B1563">
            <v>11837</v>
          </cell>
          <cell r="C1563" t="str">
            <v>Cable Al 3#4/0+1#2/0+1#4 THW 600 V 75°C</v>
          </cell>
          <cell r="D1563" t="str">
            <v>ML</v>
          </cell>
          <cell r="E1563" t="str">
            <v>09 Eléctricas</v>
          </cell>
          <cell r="F1563">
            <v>48197.94</v>
          </cell>
        </row>
        <row r="1564">
          <cell r="B1564">
            <v>11843</v>
          </cell>
          <cell r="C1564" t="str">
            <v>Cable Al 3#4+1#4+1#6 THW 600 V 75°C</v>
          </cell>
          <cell r="D1564" t="str">
            <v>ML</v>
          </cell>
          <cell r="E1564" t="str">
            <v>09 Eléctricas</v>
          </cell>
          <cell r="F1564">
            <v>23570.55</v>
          </cell>
        </row>
        <row r="1565">
          <cell r="B1565">
            <v>16577</v>
          </cell>
          <cell r="C1565" t="str">
            <v>Cable Aluminio  3N°6 AWG (Suministro+instalación)</v>
          </cell>
          <cell r="D1565" t="str">
            <v>ML</v>
          </cell>
          <cell r="E1565" t="str">
            <v>INSTALACIONES ELECTRICAS - T.V. - SONIDO COMUNI</v>
          </cell>
          <cell r="F1565">
            <v>9658.7800000000007</v>
          </cell>
        </row>
        <row r="1566">
          <cell r="B1566">
            <v>16588</v>
          </cell>
          <cell r="C1566" t="str">
            <v>Cable Aluminio  N°6  (Sum + Instalación)</v>
          </cell>
          <cell r="D1566" t="str">
            <v>ML</v>
          </cell>
          <cell r="E1566" t="str">
            <v>VARIOS</v>
          </cell>
          <cell r="F1566">
            <v>8752.17</v>
          </cell>
        </row>
        <row r="1567">
          <cell r="B1567">
            <v>16696</v>
          </cell>
          <cell r="C1567" t="str">
            <v>Cable Aluminio 1#2</v>
          </cell>
          <cell r="D1567" t="str">
            <v>ML</v>
          </cell>
          <cell r="E1567" t="str">
            <v>VARIOS</v>
          </cell>
          <cell r="F1567">
            <v>10435.969999999999</v>
          </cell>
        </row>
        <row r="1568">
          <cell r="B1568">
            <v>12093</v>
          </cell>
          <cell r="C1568" t="str">
            <v>Cable Aluminio 1#4</v>
          </cell>
          <cell r="D1568" t="str">
            <v>ML</v>
          </cell>
          <cell r="E1568" t="str">
            <v>INSTALACIONES ELECTRICAS - T.V. - SONIDO COMUNI</v>
          </cell>
          <cell r="F1568">
            <v>6651.43</v>
          </cell>
        </row>
        <row r="1569">
          <cell r="B1569">
            <v>16697</v>
          </cell>
          <cell r="C1569" t="str">
            <v>Cable Aluminio 1#6 AWG</v>
          </cell>
          <cell r="D1569" t="str">
            <v>ML</v>
          </cell>
          <cell r="E1569" t="str">
            <v>VARIOS</v>
          </cell>
          <cell r="F1569">
            <v>5972.39</v>
          </cell>
        </row>
        <row r="1570">
          <cell r="B1570">
            <v>15339</v>
          </cell>
          <cell r="C1570" t="str">
            <v>Cable Aluminio 15 KV, 3 # 2  XLPE 90°C (sum+inst)</v>
          </cell>
          <cell r="D1570" t="str">
            <v>ML</v>
          </cell>
          <cell r="E1570" t="str">
            <v>INSTALACIONES ELECTRICAS - T.V. - SONIDO COMUNI</v>
          </cell>
          <cell r="F1570">
            <v>135200.76999999999</v>
          </cell>
        </row>
        <row r="1571">
          <cell r="B1571">
            <v>11203</v>
          </cell>
          <cell r="C1571" t="str">
            <v>Cable Aluminio 2 N° 4 Sum e Instal**</v>
          </cell>
          <cell r="D1571" t="str">
            <v>ML</v>
          </cell>
          <cell r="E1571" t="str">
            <v>INSTALACIONES ELECTRICAS - T.V. - SONIDO COMUNI</v>
          </cell>
          <cell r="F1571">
            <v>15161.24</v>
          </cell>
        </row>
        <row r="1572">
          <cell r="B1572">
            <v>16586</v>
          </cell>
          <cell r="C1572" t="str">
            <v>Cable Aluminio 2/0 THNN_600V (Sum+Insta)</v>
          </cell>
          <cell r="D1572" t="str">
            <v>ML</v>
          </cell>
          <cell r="E1572" t="str">
            <v>INSTALACIONES ELECTRICAS - T.V. - SONIDO COMUNI</v>
          </cell>
          <cell r="F1572">
            <v>19785.5</v>
          </cell>
        </row>
        <row r="1573">
          <cell r="B1573">
            <v>11202</v>
          </cell>
          <cell r="C1573" t="str">
            <v>Cable Aluminio 3 N° 4 Sum e Instal**</v>
          </cell>
          <cell r="D1573" t="str">
            <v>ML</v>
          </cell>
          <cell r="E1573" t="str">
            <v>INSTALACIONES ELECTRICAS - T.V. - SONIDO COMUNI</v>
          </cell>
          <cell r="F1573">
            <v>25067</v>
          </cell>
        </row>
        <row r="1574">
          <cell r="B1574">
            <v>16449</v>
          </cell>
          <cell r="C1574" t="str">
            <v>Cable Aluminio 350-MCM-THHW (Suministro+Instalac)</v>
          </cell>
          <cell r="D1574" t="str">
            <v>ML</v>
          </cell>
          <cell r="E1574" t="str">
            <v>INSTALACIONES ELECTRICAS - T.V. - SONIDO COMUNI</v>
          </cell>
          <cell r="F1574">
            <v>32278.720000000001</v>
          </cell>
        </row>
        <row r="1575">
          <cell r="B1575">
            <v>16450</v>
          </cell>
          <cell r="C1575" t="str">
            <v>Cable Aluminio 4/0 - AWG- 600V-75°C</v>
          </cell>
          <cell r="D1575" t="str">
            <v>ML</v>
          </cell>
          <cell r="E1575" t="str">
            <v>INSTALACIONES ELECTRICAS - T.V. - SONIDO COMUNI</v>
          </cell>
          <cell r="F1575">
            <v>16062.91</v>
          </cell>
        </row>
        <row r="1576">
          <cell r="B1576">
            <v>16587</v>
          </cell>
          <cell r="C1576" t="str">
            <v>Cable Aluminio Aislado 1/0 THW (Suminist+Instalac)</v>
          </cell>
          <cell r="D1576" t="str">
            <v>ML</v>
          </cell>
          <cell r="E1576" t="str">
            <v>INSTALACIONES ELECTRICAS - T.V. - SONIDO COMUNI</v>
          </cell>
          <cell r="F1576">
            <v>16576.560000000001</v>
          </cell>
        </row>
        <row r="1577">
          <cell r="B1577">
            <v>11294</v>
          </cell>
          <cell r="C1577" t="str">
            <v>Cable AMP UTP  CAT-6</v>
          </cell>
          <cell r="D1577" t="str">
            <v>ML</v>
          </cell>
          <cell r="E1577" t="str">
            <v>CABLEADO ESTRUCTURADO</v>
          </cell>
          <cell r="F1577">
            <v>4451.74</v>
          </cell>
        </row>
        <row r="1578">
          <cell r="B1578">
            <v>18821</v>
          </cell>
          <cell r="C1578" t="str">
            <v>cable ANTIFLAMA 2 X 18 para Sistema de Deteción de</v>
          </cell>
          <cell r="D1578" t="str">
            <v>ML</v>
          </cell>
          <cell r="E1578" t="str">
            <v>INSTALACIONES ELECTRICAS - T.V. - SONIDO COMUNI</v>
          </cell>
          <cell r="F1578">
            <v>58667.23</v>
          </cell>
        </row>
        <row r="1579">
          <cell r="B1579">
            <v>15634</v>
          </cell>
          <cell r="C1579" t="str">
            <v>Cable Antiflama 2x16 AWG tipo FPLR - Suministro e instalación</v>
          </cell>
          <cell r="D1579" t="str">
            <v>ML</v>
          </cell>
          <cell r="E1579" t="str">
            <v>INSTALACIONES ELECTRICAS - T.V. - SONIDO COMUNI</v>
          </cell>
          <cell r="F1579">
            <v>7382.51</v>
          </cell>
        </row>
        <row r="1580">
          <cell r="B1580">
            <v>19146</v>
          </cell>
          <cell r="C1580" t="str">
            <v>Cable Cat-6A comunicaciónes + tubería</v>
          </cell>
          <cell r="D1580" t="str">
            <v>ML</v>
          </cell>
          <cell r="E1580" t="str">
            <v>INSTALACIONES ELECTRICAS - T.V. - SONIDO COMUNI</v>
          </cell>
          <cell r="F1580">
            <v>13656.53</v>
          </cell>
        </row>
        <row r="1581">
          <cell r="B1581">
            <v>15302</v>
          </cell>
          <cell r="C1581" t="str">
            <v>Cable Cobre # 2 AWG THHN  (sum+inst)</v>
          </cell>
          <cell r="D1581" t="str">
            <v>ML</v>
          </cell>
          <cell r="E1581" t="str">
            <v>INSTALACIONES ELECTRICAS - T.V. - SONIDO COMUNI</v>
          </cell>
          <cell r="F1581">
            <v>29016.080000000002</v>
          </cell>
        </row>
        <row r="1582">
          <cell r="B1582">
            <v>18986</v>
          </cell>
          <cell r="C1582" t="str">
            <v>CABLE COMUNICACIÓN (INCLUYE TUBERIA) CEFE COMETAS</v>
          </cell>
          <cell r="D1582" t="str">
            <v>ML</v>
          </cell>
          <cell r="E1582" t="str">
            <v>CABLEADO ESTRUCTURADO</v>
          </cell>
          <cell r="F1582">
            <v>13553.52</v>
          </cell>
        </row>
        <row r="1583">
          <cell r="B1583">
            <v>16009</v>
          </cell>
          <cell r="C1583" t="str">
            <v>Cable Cu  # 1/0 THNN-90-600v AWG  (sum+instal)</v>
          </cell>
          <cell r="D1583" t="str">
            <v>ML</v>
          </cell>
          <cell r="E1583" t="str">
            <v>INSTALACIONES ELECTRICAS - T.V. - SONIDO COMUNI</v>
          </cell>
          <cell r="F1583">
            <v>45232.17</v>
          </cell>
        </row>
        <row r="1584">
          <cell r="B1584">
            <v>16010</v>
          </cell>
          <cell r="C1584" t="str">
            <v>Cable Cu  # 4/0  THNN-AWG(sum+instalación)</v>
          </cell>
          <cell r="D1584" t="str">
            <v>ML</v>
          </cell>
          <cell r="E1584" t="str">
            <v>INSTALACIONES ELECTRICAS - T.V. - SONIDO COMUNI</v>
          </cell>
          <cell r="F1584">
            <v>90857.9</v>
          </cell>
        </row>
        <row r="1585">
          <cell r="B1585">
            <v>13589</v>
          </cell>
          <cell r="C1585" t="str">
            <v>Cable Cu  3#10 + 1#12 + 1#12</v>
          </cell>
          <cell r="D1585" t="str">
            <v>ML</v>
          </cell>
          <cell r="E1585" t="str">
            <v>09 Eléctricas</v>
          </cell>
          <cell r="F1585">
            <v>24052.1</v>
          </cell>
        </row>
        <row r="1586">
          <cell r="B1586">
            <v>13590</v>
          </cell>
          <cell r="C1586" t="str">
            <v>Cable Cu  3#12+1#12+1#12 AWG THHN SUM+INS</v>
          </cell>
          <cell r="D1586" t="str">
            <v>ML</v>
          </cell>
          <cell r="E1586" t="str">
            <v>09 Eléctricas</v>
          </cell>
          <cell r="F1586">
            <v>14673.01</v>
          </cell>
        </row>
        <row r="1587">
          <cell r="B1587">
            <v>13582</v>
          </cell>
          <cell r="C1587" t="str">
            <v>Cable Cu  3#4/0+1#2/0+1#1/0 AWG THHN sum+ins</v>
          </cell>
          <cell r="D1587" t="str">
            <v>ML</v>
          </cell>
          <cell r="E1587" t="str">
            <v>09 Eléctricas</v>
          </cell>
          <cell r="F1587">
            <v>347963.88</v>
          </cell>
        </row>
        <row r="1588">
          <cell r="B1588">
            <v>16594</v>
          </cell>
          <cell r="C1588" t="str">
            <v>Cable Cu  4 # 4/0  THNN-AWG(sum+instalación)</v>
          </cell>
          <cell r="D1588" t="str">
            <v>ML</v>
          </cell>
          <cell r="E1588" t="str">
            <v>INSTALACIONES ELECTRICAS - T.V. - SONIDO COMUNI</v>
          </cell>
          <cell r="F1588">
            <v>352668.87</v>
          </cell>
        </row>
        <row r="1589">
          <cell r="B1589">
            <v>12099</v>
          </cell>
          <cell r="C1589" t="str">
            <v>Cable Cu 1#10</v>
          </cell>
          <cell r="D1589" t="str">
            <v>ML</v>
          </cell>
          <cell r="E1589" t="str">
            <v>INSTALACIONES ELECTRICAS - T.V. - SONIDO COMUNI</v>
          </cell>
          <cell r="F1589">
            <v>9899.15</v>
          </cell>
        </row>
        <row r="1590">
          <cell r="B1590">
            <v>13593</v>
          </cell>
          <cell r="C1590" t="str">
            <v>Cable Cu 1#10 + 1#10 + 1#10</v>
          </cell>
          <cell r="D1590" t="str">
            <v>ML</v>
          </cell>
          <cell r="E1590" t="str">
            <v>09 Eléctricas</v>
          </cell>
          <cell r="F1590">
            <v>15992.43</v>
          </cell>
        </row>
        <row r="1591">
          <cell r="B1591">
            <v>13705</v>
          </cell>
          <cell r="C1591" t="str">
            <v>Cable Cu 1#10 AWG</v>
          </cell>
          <cell r="D1591" t="str">
            <v>ML</v>
          </cell>
          <cell r="E1591" t="str">
            <v>INSTALACIONES ELECTRICAS - T.V. - SONIDO COMUNI</v>
          </cell>
          <cell r="F1591">
            <v>8081.26</v>
          </cell>
        </row>
        <row r="1592">
          <cell r="B1592">
            <v>15851</v>
          </cell>
          <cell r="C1592" t="str">
            <v>Cable Cu 1#12</v>
          </cell>
          <cell r="D1592" t="str">
            <v>ML</v>
          </cell>
          <cell r="E1592" t="str">
            <v>VARIOS</v>
          </cell>
          <cell r="F1592">
            <v>6445.15</v>
          </cell>
        </row>
        <row r="1593">
          <cell r="B1593">
            <v>13592</v>
          </cell>
          <cell r="C1593" t="str">
            <v>Cable Cu 1#12+1#12+1#12 AWG THHN sum+ins</v>
          </cell>
          <cell r="D1593" t="str">
            <v>ML</v>
          </cell>
          <cell r="E1593" t="str">
            <v>09 Eléctricas</v>
          </cell>
          <cell r="F1593">
            <v>11847.42</v>
          </cell>
        </row>
        <row r="1594">
          <cell r="B1594">
            <v>14251</v>
          </cell>
          <cell r="C1594" t="str">
            <v>Cable Cu 1#4</v>
          </cell>
          <cell r="D1594" t="str">
            <v>ML</v>
          </cell>
          <cell r="E1594" t="str">
            <v>INSTALACIONES ELECTRICAS - T.V. - SONIDO COMUNI</v>
          </cell>
          <cell r="F1594">
            <v>21877.200000000001</v>
          </cell>
        </row>
        <row r="1595">
          <cell r="B1595">
            <v>13702</v>
          </cell>
          <cell r="C1595" t="str">
            <v>Cable Cu 1#8 AWG (Sum+Inst)</v>
          </cell>
          <cell r="D1595" t="str">
            <v>ML</v>
          </cell>
          <cell r="E1595" t="str">
            <v>INSTALACIONES ELECTRICAS - T.V. - SONIDO COMUNI</v>
          </cell>
          <cell r="F1595">
            <v>10716.03</v>
          </cell>
        </row>
        <row r="1596">
          <cell r="B1596">
            <v>11824</v>
          </cell>
          <cell r="C1596" t="str">
            <v>Cable Cu 15 KV, 3 # 2  XLPE 90°C (sum+inst)</v>
          </cell>
          <cell r="D1596" t="str">
            <v>ML</v>
          </cell>
          <cell r="E1596" t="str">
            <v>INSTALACIONES ELECTRICAS - T.V. - SONIDO COMUNI</v>
          </cell>
          <cell r="F1596">
            <v>12566.81</v>
          </cell>
        </row>
        <row r="1597">
          <cell r="B1597">
            <v>13591</v>
          </cell>
          <cell r="C1597" t="str">
            <v>Cable Cu 2#10 + 1#10 + 1#10</v>
          </cell>
          <cell r="D1597" t="str">
            <v>ML</v>
          </cell>
          <cell r="E1597" t="str">
            <v>09 Eléctricas</v>
          </cell>
          <cell r="F1597">
            <v>24011.35</v>
          </cell>
        </row>
        <row r="1598">
          <cell r="B1598">
            <v>9012</v>
          </cell>
          <cell r="C1598" t="str">
            <v>CABLE Cu 2#8 + 1#10 T EMT 1" Fontanar**</v>
          </cell>
          <cell r="D1598" t="str">
            <v>ML</v>
          </cell>
          <cell r="E1598" t="str">
            <v>INSTALACIONES ELECTRICAS - T.V. - SONIDO COMUNI</v>
          </cell>
          <cell r="F1598">
            <v>0</v>
          </cell>
        </row>
        <row r="1599">
          <cell r="B1599">
            <v>11965</v>
          </cell>
          <cell r="C1599" t="str">
            <v>CABLE Cu 2#8 + 1#10 T EMT 1" Fontanar**</v>
          </cell>
          <cell r="D1599" t="str">
            <v>ML</v>
          </cell>
          <cell r="E1599" t="str">
            <v>INSTALACIONES ELECTRICAS - T.V. - SONIDO COMUNI</v>
          </cell>
          <cell r="F1599">
            <v>84581.54</v>
          </cell>
        </row>
        <row r="1600">
          <cell r="B1600">
            <v>13584</v>
          </cell>
          <cell r="C1600" t="str">
            <v>Cable Cu 3#1/0 + 1#2 + 1#4</v>
          </cell>
          <cell r="D1600" t="str">
            <v>ML</v>
          </cell>
          <cell r="E1600" t="str">
            <v>09 Eléctricas</v>
          </cell>
          <cell r="F1600">
            <v>173068.14</v>
          </cell>
        </row>
        <row r="1601">
          <cell r="B1601">
            <v>12297</v>
          </cell>
          <cell r="C1601" t="str">
            <v>CABLE Cu 3#10 +1#10 + 1#10 T</v>
          </cell>
          <cell r="D1601" t="str">
            <v>ML</v>
          </cell>
          <cell r="E1601" t="str">
            <v>INSTALACIONES ELECTRICAS - T.V. - SONIDO COMUNI</v>
          </cell>
          <cell r="F1601">
            <v>78791</v>
          </cell>
        </row>
        <row r="1602">
          <cell r="B1602">
            <v>9009</v>
          </cell>
          <cell r="C1602" t="str">
            <v>CABLE Cu 3#2 + 1#4 + 1#8 T EMT 2" Fontanar**</v>
          </cell>
          <cell r="D1602" t="str">
            <v>ML</v>
          </cell>
          <cell r="E1602" t="str">
            <v>INSTALACIONES ELECTRICAS - T.V. - SONIDO COMUNI</v>
          </cell>
          <cell r="F1602">
            <v>0</v>
          </cell>
        </row>
        <row r="1603">
          <cell r="B1603">
            <v>11962</v>
          </cell>
          <cell r="C1603" t="str">
            <v>CABLE Cu 3#2 + 1#4 + 1#8 T EMT 2" Fontanar**</v>
          </cell>
          <cell r="D1603" t="str">
            <v>ML</v>
          </cell>
          <cell r="E1603" t="str">
            <v>INSTALACIONES ELECTRICAS - T.V. - SONIDO COMUNI</v>
          </cell>
          <cell r="F1603">
            <v>203524.07</v>
          </cell>
        </row>
        <row r="1604">
          <cell r="B1604">
            <v>13583</v>
          </cell>
          <cell r="C1604" t="str">
            <v>Cable Cu 3#2/0 + 1#1/0 + 1#2</v>
          </cell>
          <cell r="D1604" t="str">
            <v>ML</v>
          </cell>
          <cell r="E1604" t="str">
            <v>09 Eléctricas</v>
          </cell>
          <cell r="F1604">
            <v>230451.46</v>
          </cell>
        </row>
        <row r="1605">
          <cell r="B1605">
            <v>9010</v>
          </cell>
          <cell r="C1605" t="str">
            <v>CABLE Cu 3#4 + 1#6 + 1#8 T EMT 2" Fontanar**</v>
          </cell>
          <cell r="D1605" t="str">
            <v>ML</v>
          </cell>
          <cell r="E1605" t="str">
            <v>INSTALACIONES ELECTRICAS - T.V. - SONIDO COMUNI</v>
          </cell>
          <cell r="F1605">
            <v>0</v>
          </cell>
        </row>
        <row r="1606">
          <cell r="B1606">
            <v>11963</v>
          </cell>
          <cell r="C1606" t="str">
            <v>CABLE Cu 3#4 + 1#6 + 1#8 T EMT 2" Fontanar**</v>
          </cell>
          <cell r="D1606" t="str">
            <v>ML</v>
          </cell>
          <cell r="E1606" t="str">
            <v>INSTALACIONES ELECTRICAS - T.V. - SONIDO COMUNI</v>
          </cell>
          <cell r="F1606">
            <v>169615.64</v>
          </cell>
        </row>
        <row r="1607">
          <cell r="B1607">
            <v>9011</v>
          </cell>
          <cell r="C1607" t="str">
            <v>CABLE Cu 3#6 + 1#8 + 1#10 T EMT 1" Fontanar**</v>
          </cell>
          <cell r="D1607" t="str">
            <v>ML</v>
          </cell>
          <cell r="E1607" t="str">
            <v>INSTALACIONES ELECTRICAS - T.V. - SONIDO COMUNI</v>
          </cell>
          <cell r="F1607">
            <v>0</v>
          </cell>
        </row>
        <row r="1608">
          <cell r="B1608">
            <v>11964</v>
          </cell>
          <cell r="C1608" t="str">
            <v>CABLE Cu 3#6 + 1#8 + 1#10 T EMT 1" Fontanar**</v>
          </cell>
          <cell r="D1608" t="str">
            <v>ML</v>
          </cell>
          <cell r="E1608" t="str">
            <v>INSTALACIONES ELECTRICAS - T.V. - SONIDO COMUNI</v>
          </cell>
          <cell r="F1608">
            <v>121138.18</v>
          </cell>
        </row>
        <row r="1609">
          <cell r="B1609">
            <v>12386</v>
          </cell>
          <cell r="C1609" t="str">
            <v>CABLE Cu 3#6 +1# 8</v>
          </cell>
          <cell r="D1609" t="str">
            <v>ML</v>
          </cell>
          <cell r="E1609" t="str">
            <v>INSTALACIONES ELECTRICAS - T.V. - SONIDO COMUNI</v>
          </cell>
          <cell r="F1609">
            <v>44168.959999999999</v>
          </cell>
        </row>
        <row r="1610">
          <cell r="B1610">
            <v>12295</v>
          </cell>
          <cell r="C1610" t="str">
            <v>CABLE Cu 3#6 Acometida Archivo**</v>
          </cell>
          <cell r="D1610" t="str">
            <v>ML</v>
          </cell>
          <cell r="E1610" t="str">
            <v>INSTALACIONES ELECTRICAS - T.V. - SONIDO COMUNI</v>
          </cell>
          <cell r="F1610">
            <v>59271.06</v>
          </cell>
        </row>
        <row r="1611">
          <cell r="B1611">
            <v>12298</v>
          </cell>
          <cell r="C1611" t="str">
            <v>CABLE Cu 3#8 (suministro+instalacion) **</v>
          </cell>
          <cell r="D1611" t="str">
            <v>ML</v>
          </cell>
          <cell r="E1611" t="str">
            <v>INSTALACIONES ELECTRICAS - T.V. - SONIDO COMUNI</v>
          </cell>
          <cell r="F1611">
            <v>48786.9</v>
          </cell>
        </row>
        <row r="1612">
          <cell r="B1612">
            <v>11961</v>
          </cell>
          <cell r="C1612" t="str">
            <v>CABLE Cu 3#8 + 1#10 + 1#10 T EMT 1"</v>
          </cell>
          <cell r="D1612" t="str">
            <v>ML</v>
          </cell>
          <cell r="E1612" t="str">
            <v>INSTALACIONES ELECTRICAS - T.V. - SONIDO COMUNI</v>
          </cell>
          <cell r="F1612">
            <v>102812.85</v>
          </cell>
        </row>
        <row r="1613">
          <cell r="B1613">
            <v>9008</v>
          </cell>
          <cell r="C1613" t="str">
            <v>CABLE Cu 3#8 + 1#10 + 1#10 T EMT 1" Fontanar**</v>
          </cell>
          <cell r="D1613" t="str">
            <v>ML</v>
          </cell>
          <cell r="E1613" t="str">
            <v>INSTALACIONES ELECTRICAS - T.V. - SONIDO COMUNI</v>
          </cell>
          <cell r="F1613">
            <v>0</v>
          </cell>
        </row>
        <row r="1614">
          <cell r="B1614">
            <v>13588</v>
          </cell>
          <cell r="C1614" t="str">
            <v>Cable Cu 3#8 + 1#10 + 1#12</v>
          </cell>
          <cell r="D1614" t="str">
            <v>ML</v>
          </cell>
          <cell r="E1614" t="str">
            <v>09 Eléctricas</v>
          </cell>
          <cell r="F1614">
            <v>39202.910000000003</v>
          </cell>
        </row>
        <row r="1615">
          <cell r="B1615">
            <v>12255</v>
          </cell>
          <cell r="C1615" t="str">
            <v>CABLE Cu 4#4 (2 FASES+N+T) **</v>
          </cell>
          <cell r="D1615" t="str">
            <v>ML</v>
          </cell>
          <cell r="E1615" t="str">
            <v>INSTALACIONES ELECTRICAS - T.V. - SONIDO COMUNI</v>
          </cell>
          <cell r="F1615">
            <v>75516.63</v>
          </cell>
        </row>
        <row r="1616">
          <cell r="B1616">
            <v>12254</v>
          </cell>
          <cell r="C1616" t="str">
            <v>CABLE Cu 4#4 AWG (2F+N+T) **</v>
          </cell>
          <cell r="D1616" t="str">
            <v>ML</v>
          </cell>
          <cell r="E1616" t="str">
            <v>INSTALACIONES ELECTRICAS - T.V. - SONIDO COMUNI</v>
          </cell>
          <cell r="F1616">
            <v>0</v>
          </cell>
        </row>
        <row r="1617">
          <cell r="B1617">
            <v>12096</v>
          </cell>
          <cell r="C1617" t="str">
            <v>Cable Cu aislado 4 N° 8 (suminis y mano de obra)</v>
          </cell>
          <cell r="D1617" t="str">
            <v>ML</v>
          </cell>
          <cell r="E1617" t="str">
            <v>INSTALACIONES ELECTRICAS - T.V. - SONIDO COMUNI</v>
          </cell>
          <cell r="F1617">
            <v>26984.799999999999</v>
          </cell>
        </row>
        <row r="1618">
          <cell r="B1618">
            <v>16007</v>
          </cell>
          <cell r="C1618" t="str">
            <v>Cable Cu desnudo # 1/0 AWG  (sum+instal)</v>
          </cell>
          <cell r="D1618" t="str">
            <v>ML</v>
          </cell>
          <cell r="E1618" t="str">
            <v>INSTALACIONES ELECTRICAS - T.V. - SONIDO COMUNI</v>
          </cell>
          <cell r="F1618">
            <v>42145.65</v>
          </cell>
        </row>
        <row r="1619">
          <cell r="B1619">
            <v>11769</v>
          </cell>
          <cell r="C1619" t="str">
            <v>Cable Cu desnudo # 2 AWG inst internas (sum+inst)</v>
          </cell>
          <cell r="D1619" t="str">
            <v>UN</v>
          </cell>
          <cell r="E1619" t="str">
            <v>INSTALACIONES ELECTRICAS - T.V. - SONIDO COMUNI</v>
          </cell>
          <cell r="F1619">
            <v>37487.65</v>
          </cell>
        </row>
        <row r="1620">
          <cell r="B1620">
            <v>13329</v>
          </cell>
          <cell r="C1620" t="str">
            <v>Cable Cu desnudo # 2/0 AWG inst internas (sum+inst</v>
          </cell>
          <cell r="D1620" t="str">
            <v>ML</v>
          </cell>
          <cell r="E1620" t="str">
            <v>INSTALACIONES ELECTRICAS - T.V. - SONIDO COMUNI</v>
          </cell>
          <cell r="F1620">
            <v>48543.99</v>
          </cell>
        </row>
        <row r="1621">
          <cell r="B1621">
            <v>11770</v>
          </cell>
          <cell r="C1621" t="str">
            <v>Cable Cu desnudo # 2/0 enterrado (sum+inst)</v>
          </cell>
          <cell r="D1621" t="str">
            <v>ML</v>
          </cell>
          <cell r="E1621" t="str">
            <v>INSTALACIONES ELECTRICAS - T.V. - SONIDO COMUNI</v>
          </cell>
          <cell r="F1621">
            <v>55730.81</v>
          </cell>
        </row>
        <row r="1622">
          <cell r="B1622">
            <v>12595</v>
          </cell>
          <cell r="C1622" t="str">
            <v>CABLE Cu Duplex N°12</v>
          </cell>
          <cell r="D1622" t="str">
            <v>ML</v>
          </cell>
          <cell r="E1622" t="str">
            <v>INSTALACIONES ELECTRICAS - T.V. - SONIDO COMUNI</v>
          </cell>
          <cell r="F1622">
            <v>11396.52</v>
          </cell>
        </row>
        <row r="1623">
          <cell r="B1623">
            <v>17145</v>
          </cell>
          <cell r="C1623" t="str">
            <v>Cable Cu No. 2/0 AWG desnudo</v>
          </cell>
          <cell r="D1623" t="str">
            <v>ML</v>
          </cell>
          <cell r="E1623" t="str">
            <v>INSTALACIONES ELECTRICAS - T.V. - SONIDO COMUNI</v>
          </cell>
          <cell r="F1623">
            <v>63733.97</v>
          </cell>
        </row>
        <row r="1624">
          <cell r="B1624">
            <v>13111</v>
          </cell>
          <cell r="C1624" t="str">
            <v>CABLE Cu RG59 Amaerican( Suministro e instalación)</v>
          </cell>
          <cell r="D1624" t="str">
            <v>ML</v>
          </cell>
          <cell r="E1624" t="str">
            <v>INSTALACIONES ELECTRICAS - T.V. - SONIDO COMUNI</v>
          </cell>
          <cell r="F1624">
            <v>3824.04</v>
          </cell>
        </row>
        <row r="1625">
          <cell r="B1625">
            <v>17088</v>
          </cell>
          <cell r="C1625" t="str">
            <v>Cable de alum.1/0 AWG aisl. para equipot. en cubie</v>
          </cell>
          <cell r="D1625" t="str">
            <v>UN</v>
          </cell>
          <cell r="E1625" t="str">
            <v>INSTALACIONES ELECTRICAS - T.V. - SONIDO COMUNI</v>
          </cell>
          <cell r="F1625">
            <v>461790.89</v>
          </cell>
        </row>
        <row r="1626">
          <cell r="B1626">
            <v>15243</v>
          </cell>
          <cell r="C1626" t="str">
            <v>CABLE DE ALUMINIO  (4X2/0) THHN-600V</v>
          </cell>
          <cell r="D1626" t="str">
            <v>ML</v>
          </cell>
          <cell r="E1626" t="str">
            <v>INSTALACIONES ELECTRICAS - T.V. - SONIDO COMUNI</v>
          </cell>
          <cell r="F1626">
            <v>68049.710000000006</v>
          </cell>
        </row>
        <row r="1627">
          <cell r="B1627">
            <v>15244</v>
          </cell>
          <cell r="C1627" t="str">
            <v>CABLE DE ALUMINIO  2(4X2/0) THHN-600V)</v>
          </cell>
          <cell r="D1627" t="str">
            <v>ML</v>
          </cell>
          <cell r="E1627" t="str">
            <v>INSTALACIONES ELECTRICAS - T.V. - SONIDO COMUNI</v>
          </cell>
          <cell r="F1627">
            <v>139215.03</v>
          </cell>
        </row>
        <row r="1628">
          <cell r="B1628">
            <v>17091</v>
          </cell>
          <cell r="C1628" t="str">
            <v>Cable de Aluminio 1/0 AWG Aislad. (inc. accesorios</v>
          </cell>
          <cell r="D1628" t="str">
            <v>UN</v>
          </cell>
          <cell r="E1628" t="str">
            <v>INSTALACIONES ELECTRICAS - T.V. - SONIDO COMUNI</v>
          </cell>
          <cell r="F1628">
            <v>16004.16</v>
          </cell>
        </row>
        <row r="1629">
          <cell r="B1629">
            <v>16825</v>
          </cell>
          <cell r="C1629" t="str">
            <v>Cable de aluminio 1/0 AWG Aislado para aquipotenci</v>
          </cell>
          <cell r="D1629" t="str">
            <v>UN</v>
          </cell>
          <cell r="E1629" t="str">
            <v>INSTALACIONES ELECTRICAS - T.V. - SONIDO COMUNI</v>
          </cell>
          <cell r="F1629">
            <v>44487.28</v>
          </cell>
        </row>
        <row r="1630">
          <cell r="B1630">
            <v>20651</v>
          </cell>
          <cell r="C1630" t="str">
            <v>CABLE DE ALUMINIO 4/O SERIE 8000</v>
          </cell>
          <cell r="D1630" t="str">
            <v>ML</v>
          </cell>
          <cell r="E1630" t="str">
            <v>INSTALACIONES ELECTRICAS - T.V. - SONIDO COMUNI</v>
          </cell>
          <cell r="F1630">
            <v>30529.51</v>
          </cell>
        </row>
        <row r="1631">
          <cell r="B1631">
            <v>15242</v>
          </cell>
          <cell r="C1631" t="str">
            <v>CABLE DE ALUMINIO DESNUDO ACSR (3X2/0) AWG+ACCESOR</v>
          </cell>
          <cell r="D1631" t="str">
            <v>ML</v>
          </cell>
          <cell r="E1631" t="str">
            <v>INSTALACIONES ELECTRICAS - T.V. - SONIDO COMUNI</v>
          </cell>
          <cell r="F1631">
            <v>41533.980000000003</v>
          </cell>
        </row>
        <row r="1632">
          <cell r="B1632">
            <v>12339</v>
          </cell>
          <cell r="C1632" t="str">
            <v>Cable de Belden de 1 Par**</v>
          </cell>
          <cell r="D1632" t="str">
            <v>ML</v>
          </cell>
          <cell r="E1632" t="str">
            <v>09 Eléctricas</v>
          </cell>
          <cell r="F1632">
            <v>4942.63</v>
          </cell>
        </row>
        <row r="1633">
          <cell r="B1633">
            <v>15501</v>
          </cell>
          <cell r="C1633" t="str">
            <v>Cable de Cobre 1#10</v>
          </cell>
          <cell r="D1633" t="str">
            <v>ML</v>
          </cell>
          <cell r="E1633" t="str">
            <v>VARIOS</v>
          </cell>
          <cell r="F1633">
            <v>9711.0499999999993</v>
          </cell>
        </row>
        <row r="1634">
          <cell r="B1634">
            <v>15502</v>
          </cell>
          <cell r="C1634" t="str">
            <v>Cable de Cobre 1#10  (Instalación)</v>
          </cell>
          <cell r="D1634" t="str">
            <v>ML</v>
          </cell>
          <cell r="E1634" t="str">
            <v>VARIOS</v>
          </cell>
          <cell r="F1634">
            <v>4014.13</v>
          </cell>
        </row>
        <row r="1635">
          <cell r="B1635">
            <v>12094</v>
          </cell>
          <cell r="C1635" t="str">
            <v>Cable de Cobre 1#6</v>
          </cell>
          <cell r="D1635" t="str">
            <v>ML</v>
          </cell>
          <cell r="E1635" t="str">
            <v>INSTALACIONES ELECTRICAS - T.V. - SONIDO COMUNI</v>
          </cell>
          <cell r="F1635">
            <v>15885.77</v>
          </cell>
        </row>
        <row r="1636">
          <cell r="B1636">
            <v>12336</v>
          </cell>
          <cell r="C1636" t="str">
            <v>Cable de Cobre 1#8</v>
          </cell>
          <cell r="D1636" t="str">
            <v>ML</v>
          </cell>
          <cell r="E1636" t="str">
            <v>INSTALACIONES ELECTRICAS - T.V. - SONIDO COMUNI</v>
          </cell>
          <cell r="F1636">
            <v>12103.77</v>
          </cell>
        </row>
        <row r="1637">
          <cell r="B1637">
            <v>16725</v>
          </cell>
          <cell r="C1637" t="str">
            <v>Cable de Cobre 2#12 (Suministro+Instalación)</v>
          </cell>
          <cell r="D1637" t="str">
            <v>ML</v>
          </cell>
          <cell r="E1637" t="str">
            <v>VARIOS</v>
          </cell>
          <cell r="F1637">
            <v>12890.3</v>
          </cell>
        </row>
        <row r="1638">
          <cell r="B1638">
            <v>17093</v>
          </cell>
          <cell r="C1638" t="str">
            <v>Cable de Cobre Desnudo 1/0 AWG</v>
          </cell>
          <cell r="D1638" t="str">
            <v>UN</v>
          </cell>
          <cell r="E1638" t="str">
            <v>INSTALACIONES ELECTRICAS - T.V. - SONIDO COMUNI</v>
          </cell>
          <cell r="F1638">
            <v>54793.63</v>
          </cell>
        </row>
        <row r="1639">
          <cell r="B1639">
            <v>18449</v>
          </cell>
          <cell r="C1639" t="str">
            <v>CABLE DE CONTROL DIM 2X16AWG 0-10V</v>
          </cell>
          <cell r="D1639" t="str">
            <v>UN</v>
          </cell>
          <cell r="E1639" t="str">
            <v>INSTALACIONES ELECTRICAS - T.V. - SONIDO COMUNI</v>
          </cell>
          <cell r="F1639">
            <v>70566.320000000007</v>
          </cell>
        </row>
        <row r="1640">
          <cell r="B1640">
            <v>17788</v>
          </cell>
          <cell r="C1640" t="str">
            <v>Cable de control en 3 No 10 (Fase) y tubería EMT</v>
          </cell>
          <cell r="D1640" t="str">
            <v>UN</v>
          </cell>
          <cell r="E1640" t="str">
            <v>INSTALACIONES ELECTRICAS - T.V. - SONIDO COMUNI</v>
          </cell>
          <cell r="F1640">
            <v>43142.23</v>
          </cell>
        </row>
        <row r="1641">
          <cell r="B1641">
            <v>18450</v>
          </cell>
          <cell r="C1641" t="str">
            <v>CABLE DE CONTROL TABLERO - CABLE UTP CATEGORIA 5V</v>
          </cell>
          <cell r="D1641" t="str">
            <v>UN</v>
          </cell>
          <cell r="E1641" t="str">
            <v>INSTALACIONES ELECTRICAS - T.V. - SONIDO COMUNI</v>
          </cell>
          <cell r="F1641">
            <v>2477.5100000000002</v>
          </cell>
        </row>
        <row r="1642">
          <cell r="B1642">
            <v>14955</v>
          </cell>
          <cell r="C1642" t="str">
            <v>Cable de Fibra 12 Fibres -140 M (SUMI INST)</v>
          </cell>
          <cell r="D1642" t="str">
            <v>UN</v>
          </cell>
          <cell r="E1642" t="str">
            <v>CABLEADO ESTRUCTURADO</v>
          </cell>
          <cell r="F1642">
            <v>625571.61</v>
          </cell>
        </row>
        <row r="1643">
          <cell r="B1643">
            <v>17148</v>
          </cell>
          <cell r="C1643" t="str">
            <v>Cable de Fibra 12 Fibres -200 M (SUMI INST)</v>
          </cell>
          <cell r="D1643" t="str">
            <v>UN</v>
          </cell>
          <cell r="E1643" t="str">
            <v>CABLEADO ESTRUCTURADO</v>
          </cell>
          <cell r="F1643">
            <v>625571.61</v>
          </cell>
        </row>
        <row r="1644">
          <cell r="B1644">
            <v>17149</v>
          </cell>
          <cell r="C1644" t="str">
            <v>Cable de Fibra 12 Fibres -230 M (SUMI INST)</v>
          </cell>
          <cell r="D1644" t="str">
            <v>UN</v>
          </cell>
          <cell r="E1644" t="str">
            <v>CABLEADO ESTRUCTURADO</v>
          </cell>
          <cell r="F1644">
            <v>625571.61</v>
          </cell>
        </row>
        <row r="1645">
          <cell r="B1645">
            <v>17150</v>
          </cell>
          <cell r="C1645" t="str">
            <v>Cable de Fibra 12 Fibres -270 M (SUMI INST)</v>
          </cell>
          <cell r="D1645" t="str">
            <v>UN</v>
          </cell>
          <cell r="E1645" t="str">
            <v>CABLEADO ESTRUCTURADO</v>
          </cell>
          <cell r="F1645">
            <v>625571.61</v>
          </cell>
        </row>
        <row r="1646">
          <cell r="B1646">
            <v>17736</v>
          </cell>
          <cell r="C1646" t="str">
            <v>Cable de incendio 2X16 Honeywell (SUMI INST)</v>
          </cell>
          <cell r="D1646" t="str">
            <v>ML</v>
          </cell>
          <cell r="E1646" t="str">
            <v>INSTALACIONES ELECTRICAS - T.V. - SONIDO COMUNI</v>
          </cell>
          <cell r="F1646">
            <v>4688.84</v>
          </cell>
        </row>
        <row r="1647">
          <cell r="B1647">
            <v>13144</v>
          </cell>
          <cell r="C1647" t="str">
            <v>Cable de Neopreno 2x18 Teléfonos (Sum e Instalac)*</v>
          </cell>
          <cell r="D1647" t="str">
            <v>ML</v>
          </cell>
          <cell r="E1647" t="str">
            <v>INSTALACIONES ELECTRICAS - T.V. - SONIDO COMUNI</v>
          </cell>
          <cell r="F1647">
            <v>7894.85</v>
          </cell>
        </row>
        <row r="1648">
          <cell r="B1648">
            <v>17499</v>
          </cell>
          <cell r="C1648" t="str">
            <v>CABLE DESNUDO 2/0 EN Cu</v>
          </cell>
          <cell r="D1648" t="str">
            <v>ML</v>
          </cell>
          <cell r="E1648" t="str">
            <v>INSTALACIONES ELECTRICAS - T.V. - SONIDO COMUNI</v>
          </cell>
          <cell r="F1648">
            <v>65759.02</v>
          </cell>
        </row>
        <row r="1649">
          <cell r="B1649">
            <v>13247</v>
          </cell>
          <cell r="C1649" t="str">
            <v>Cable Encauchetado 2x16 (Sum e Instalación).</v>
          </cell>
          <cell r="D1649" t="str">
            <v>ML</v>
          </cell>
          <cell r="E1649" t="str">
            <v>INSTALACIONES ELECTRICAS - T.V. - SONIDO COMUNI</v>
          </cell>
          <cell r="F1649">
            <v>7873.03</v>
          </cell>
        </row>
        <row r="1650">
          <cell r="B1650">
            <v>13595</v>
          </cell>
          <cell r="C1650" t="str">
            <v>Cable Encauchetado 2x18 (Sum e Instalación).</v>
          </cell>
          <cell r="D1650" t="str">
            <v>ML</v>
          </cell>
          <cell r="E1650" t="str">
            <v>INSTALACIONES ELECTRICAS - T.V. - SONIDO COMUNI</v>
          </cell>
          <cell r="F1650">
            <v>5470.2</v>
          </cell>
        </row>
        <row r="1651">
          <cell r="B1651">
            <v>13133</v>
          </cell>
          <cell r="C1651" t="str">
            <v>Cable Encauchetado 2x8 (Sum e Instalación).</v>
          </cell>
          <cell r="D1651" t="str">
            <v>ML</v>
          </cell>
          <cell r="E1651" t="str">
            <v>INSTALACIONES ELECTRICAS - T.V. - SONIDO COMUNI</v>
          </cell>
          <cell r="F1651">
            <v>7611.98</v>
          </cell>
        </row>
        <row r="1652">
          <cell r="B1652">
            <v>13598</v>
          </cell>
          <cell r="C1652" t="str">
            <v>Cable Encauchetado 3 x10 (Sum + Instalación).</v>
          </cell>
          <cell r="D1652" t="str">
            <v>ML</v>
          </cell>
          <cell r="E1652" t="str">
            <v>INSTALACIONES ELECTRICAS - T.V. - SONIDO COMUNI</v>
          </cell>
          <cell r="F1652">
            <v>6243.33</v>
          </cell>
        </row>
        <row r="1653">
          <cell r="B1653">
            <v>13597</v>
          </cell>
          <cell r="C1653" t="str">
            <v>Cable Encauchetado 3 x12 (Sum e Instalación).</v>
          </cell>
          <cell r="D1653" t="str">
            <v>ML</v>
          </cell>
          <cell r="E1653" t="str">
            <v>INSTALACIONES ELECTRICAS - T.V. - SONIDO COMUNI</v>
          </cell>
          <cell r="F1653">
            <v>15471.15</v>
          </cell>
        </row>
        <row r="1654">
          <cell r="B1654">
            <v>13596</v>
          </cell>
          <cell r="C1654" t="str">
            <v>Cable Encauchetado 3 x14 (Sum e Instalación).</v>
          </cell>
          <cell r="D1654" t="str">
            <v>ML</v>
          </cell>
          <cell r="E1654" t="str">
            <v>INSTALACIONES ELECTRICAS - T.V. - SONIDO COMUNI</v>
          </cell>
          <cell r="F1654">
            <v>9165.59</v>
          </cell>
        </row>
        <row r="1655">
          <cell r="B1655">
            <v>16824</v>
          </cell>
          <cell r="C1655" t="str">
            <v>Cable encauchetado 3N14 Cu (SUMI INST)</v>
          </cell>
          <cell r="D1655" t="str">
            <v>UN</v>
          </cell>
          <cell r="E1655" t="str">
            <v>INSTALACIONES ELECTRICAS - T.V. - SONIDO COMUNI</v>
          </cell>
          <cell r="F1655">
            <v>30697.99</v>
          </cell>
        </row>
        <row r="1656">
          <cell r="B1656">
            <v>20686</v>
          </cell>
          <cell r="C1656" t="str">
            <v>CABLE ENCAUCHETADO 3X4 (SUM+INS)</v>
          </cell>
          <cell r="D1656" t="str">
            <v>UN</v>
          </cell>
          <cell r="E1656" t="str">
            <v>MOBILIARIO</v>
          </cell>
          <cell r="F1656">
            <v>80432.91</v>
          </cell>
        </row>
        <row r="1657">
          <cell r="B1657">
            <v>17124</v>
          </cell>
          <cell r="C1657" t="str">
            <v>Cable F/UTP categoría 6A blindado (SUMI INST)</v>
          </cell>
          <cell r="D1657" t="str">
            <v>ML</v>
          </cell>
          <cell r="E1657" t="str">
            <v>CABLEADO ESTRUCTURADO</v>
          </cell>
          <cell r="F1657">
            <v>2698.55</v>
          </cell>
        </row>
        <row r="1658">
          <cell r="B1658">
            <v>17115</v>
          </cell>
          <cell r="C1658" t="str">
            <v>Cable HDMI 4K 15m (SUMI INST)</v>
          </cell>
          <cell r="D1658" t="str">
            <v>UN</v>
          </cell>
          <cell r="E1658" t="str">
            <v>CABLEADO ESTRUCTURADO</v>
          </cell>
          <cell r="F1658">
            <v>110348.71</v>
          </cell>
        </row>
        <row r="1659">
          <cell r="B1659">
            <v>12097</v>
          </cell>
          <cell r="C1659" t="str">
            <v>Cable multiconductor portátil 4X10 Cu aislado</v>
          </cell>
          <cell r="D1659" t="str">
            <v>ML</v>
          </cell>
          <cell r="E1659" t="str">
            <v>INSTALACIONES ELECTRICAS - T.V. - SONIDO COMUNI</v>
          </cell>
          <cell r="F1659">
            <v>6884.8</v>
          </cell>
        </row>
        <row r="1660">
          <cell r="B1660">
            <v>12098</v>
          </cell>
          <cell r="C1660" t="str">
            <v>Cable multiconductor portátil 4X8 Cu aislado</v>
          </cell>
          <cell r="D1660" t="str">
            <v>ML</v>
          </cell>
          <cell r="E1660" t="str">
            <v>INSTALACIONES ELECTRICAS - T.V. - SONIDO COMUNI</v>
          </cell>
          <cell r="F1660">
            <v>6884.8</v>
          </cell>
        </row>
        <row r="1661">
          <cell r="B1661">
            <v>17037</v>
          </cell>
          <cell r="C1661" t="str">
            <v>Cable Nº 8 AWG desnudo (SUMI+INST)</v>
          </cell>
          <cell r="D1661" t="str">
            <v>UN</v>
          </cell>
          <cell r="E1661" t="str">
            <v>INSTALACIONES ELECTRICAS - T.V. - SONIDO COMUNI</v>
          </cell>
          <cell r="F1661">
            <v>2551.84</v>
          </cell>
        </row>
        <row r="1662">
          <cell r="B1662">
            <v>13774</v>
          </cell>
          <cell r="C1662" t="str">
            <v>Cable telefónico 10 pares (Exterior)</v>
          </cell>
          <cell r="D1662" t="str">
            <v>ML</v>
          </cell>
          <cell r="E1662" t="str">
            <v>09 Eléctricas</v>
          </cell>
          <cell r="F1662">
            <v>6503.47</v>
          </cell>
        </row>
        <row r="1663">
          <cell r="B1663">
            <v>13773</v>
          </cell>
          <cell r="C1663" t="str">
            <v>Cable telefónico 10 pares (Interior)</v>
          </cell>
          <cell r="D1663" t="str">
            <v>ML</v>
          </cell>
          <cell r="E1663" t="str">
            <v>09 Eléctricas</v>
          </cell>
          <cell r="F1663">
            <v>6503.47</v>
          </cell>
        </row>
        <row r="1664">
          <cell r="B1664">
            <v>15034</v>
          </cell>
          <cell r="C1664" t="str">
            <v>Cable Telefónico 50 pares Interior</v>
          </cell>
          <cell r="D1664" t="str">
            <v>ML</v>
          </cell>
          <cell r="E1664" t="str">
            <v>INSTALACIONES ELECTRICAS - T.V. - SONIDO COMUNI</v>
          </cell>
          <cell r="F1664">
            <v>16365.72</v>
          </cell>
        </row>
        <row r="1665">
          <cell r="B1665">
            <v>13401</v>
          </cell>
          <cell r="C1665" t="str">
            <v>Cable Telefónico CABLE 2Nº22 **</v>
          </cell>
          <cell r="D1665" t="str">
            <v>ML</v>
          </cell>
          <cell r="E1665" t="str">
            <v>09 Eléctricas</v>
          </cell>
          <cell r="F1665">
            <v>3850.06</v>
          </cell>
        </row>
        <row r="1666">
          <cell r="B1666">
            <v>12338</v>
          </cell>
          <cell r="C1666" t="str">
            <v>Cable Telefónico de  2 Pares **</v>
          </cell>
          <cell r="D1666" t="str">
            <v>ML</v>
          </cell>
          <cell r="E1666" t="str">
            <v>09 Eléctricas</v>
          </cell>
          <cell r="F1666">
            <v>3850.06</v>
          </cell>
        </row>
        <row r="1667">
          <cell r="B1667">
            <v>17661</v>
          </cell>
          <cell r="C1667" t="str">
            <v>CABLE UTP 4 PARES CATEGORIA 6A</v>
          </cell>
          <cell r="D1667" t="str">
            <v>ML</v>
          </cell>
          <cell r="E1667" t="str">
            <v>INSTALACIONES ELECTRICAS - T.V. - SONIDO COMUNI</v>
          </cell>
          <cell r="F1667">
            <v>7144.05</v>
          </cell>
        </row>
        <row r="1668">
          <cell r="B1668">
            <v>12863</v>
          </cell>
          <cell r="C1668" t="str">
            <v>Cable UTP CAT-5***</v>
          </cell>
          <cell r="D1668" t="str">
            <v>ML</v>
          </cell>
          <cell r="E1668" t="str">
            <v>CABLEADO ESTRUCTURADO</v>
          </cell>
          <cell r="F1668">
            <v>8192.49</v>
          </cell>
        </row>
        <row r="1669">
          <cell r="B1669">
            <v>17776</v>
          </cell>
          <cell r="C1669" t="str">
            <v>Cable UTP categoria 5e (SUMI INST)</v>
          </cell>
          <cell r="D1669" t="str">
            <v>ML</v>
          </cell>
          <cell r="E1669" t="str">
            <v>INSTALACIONES ELECTRICAS - T.V. - SONIDO COMUNI</v>
          </cell>
          <cell r="F1669">
            <v>3518.41</v>
          </cell>
        </row>
        <row r="1670">
          <cell r="B1670">
            <v>17749</v>
          </cell>
          <cell r="C1670" t="str">
            <v>Cable UTP categoría 6 (SUMI INST)</v>
          </cell>
          <cell r="D1670" t="str">
            <v>ML</v>
          </cell>
          <cell r="E1670" t="str">
            <v>INSTALACIONES ELECTRICAS - T.V. - SONIDO COMUNI</v>
          </cell>
          <cell r="F1670">
            <v>2944.74</v>
          </cell>
        </row>
        <row r="1671">
          <cell r="B1671">
            <v>15297</v>
          </cell>
          <cell r="C1671" t="str">
            <v>Cable XPLE Aluminio 3x120 mm2 15 KV CDRC Cometas</v>
          </cell>
          <cell r="D1671" t="str">
            <v>ML</v>
          </cell>
          <cell r="E1671" t="str">
            <v>INSTALACIONES ELECTRICAS - T.V. - SONIDO COMUNI</v>
          </cell>
          <cell r="F1671">
            <v>129564.33</v>
          </cell>
        </row>
        <row r="1672">
          <cell r="B1672">
            <v>18995</v>
          </cell>
          <cell r="C1672" t="str">
            <v>CABLE2x18AWG INSTRUMENTAC APANTALLAM CEFE COMETAS</v>
          </cell>
          <cell r="D1672" t="str">
            <v>ML</v>
          </cell>
          <cell r="E1672" t="str">
            <v>CABLEADO ESTRUCTURADO</v>
          </cell>
          <cell r="F1672">
            <v>8330.1299999999992</v>
          </cell>
        </row>
        <row r="1673">
          <cell r="B1673">
            <v>18991</v>
          </cell>
          <cell r="C1673" t="str">
            <v>CABLE3x16 AWG POLIFUNCIONAL+1 x12 AWG CEFE COMETAS</v>
          </cell>
          <cell r="D1673" t="str">
            <v>ML</v>
          </cell>
          <cell r="E1673" t="str">
            <v>CABLEADO ESTRUCTURADO</v>
          </cell>
          <cell r="F1673">
            <v>12430.69</v>
          </cell>
        </row>
        <row r="1674">
          <cell r="B1674">
            <v>18517</v>
          </cell>
          <cell r="C1674" t="str">
            <v>CABLEADO GLOBAL</v>
          </cell>
          <cell r="D1674" t="str">
            <v>UN</v>
          </cell>
          <cell r="E1674" t="str">
            <v>INSTALACIONES ELECTRICAS - T.V. - SONIDO COMUNI</v>
          </cell>
          <cell r="F1674">
            <v>25295.89</v>
          </cell>
        </row>
        <row r="1675">
          <cell r="B1675">
            <v>17539</v>
          </cell>
          <cell r="C1675" t="str">
            <v>CABLEADO PARA INST Y CONTROL 2X18 AWG  SUM E INST</v>
          </cell>
          <cell r="D1675" t="str">
            <v>ML</v>
          </cell>
          <cell r="E1675" t="str">
            <v>SISTEMAS VENTILACION</v>
          </cell>
          <cell r="F1675">
            <v>4387.54</v>
          </cell>
        </row>
        <row r="1676">
          <cell r="B1676">
            <v>13801</v>
          </cell>
          <cell r="C1676" t="str">
            <v>CableDuplex 2x10 AWG (S+I)trab.gran  Altura)</v>
          </cell>
          <cell r="D1676" t="str">
            <v>ML</v>
          </cell>
          <cell r="E1676" t="str">
            <v>VARIOS</v>
          </cell>
          <cell r="F1676">
            <v>18403.14</v>
          </cell>
        </row>
        <row r="1677">
          <cell r="B1677">
            <v>13800</v>
          </cell>
          <cell r="C1677" t="str">
            <v>CableFibraOptica2x12HilosMultimodo50/125GranAltura</v>
          </cell>
          <cell r="D1677" t="str">
            <v>ML</v>
          </cell>
          <cell r="E1677" t="str">
            <v>VARIOS</v>
          </cell>
          <cell r="F1677">
            <v>46678.73</v>
          </cell>
        </row>
        <row r="1678">
          <cell r="B1678">
            <v>12766</v>
          </cell>
          <cell r="C1678" t="str">
            <v>CABLES 1#1/0 + 1#2 EN TUBERIA PVC CONDUIT 2"</v>
          </cell>
          <cell r="D1678" t="str">
            <v>ML</v>
          </cell>
          <cell r="E1678" t="str">
            <v>INSTALACIONES ELECTRICAS - T.V. - SONIDO COMUNI</v>
          </cell>
          <cell r="F1678">
            <v>63482.71</v>
          </cell>
        </row>
        <row r="1679">
          <cell r="B1679">
            <v>18371</v>
          </cell>
          <cell r="C1679" t="str">
            <v>CABLES DE POSTENSADO LOSAS VIGAS DE PUENTES CDRC</v>
          </cell>
          <cell r="D1679" t="str">
            <v>ML</v>
          </cell>
          <cell r="E1679" t="str">
            <v>CIMENTACION Y ESTRUCTURA</v>
          </cell>
          <cell r="F1679">
            <v>0</v>
          </cell>
        </row>
        <row r="1680">
          <cell r="B1680">
            <v>18369</v>
          </cell>
          <cell r="C1680" t="str">
            <v>CABLES DE POSTENSADO PARA VIGAS DE FACHADA CDRC</v>
          </cell>
          <cell r="D1680" t="str">
            <v>ML</v>
          </cell>
          <cell r="E1680" t="str">
            <v>CIMENTACION Y ESTRUCTURA</v>
          </cell>
          <cell r="F1680">
            <v>0</v>
          </cell>
        </row>
        <row r="1681">
          <cell r="B1681">
            <v>14616</v>
          </cell>
          <cell r="C1681" t="str">
            <v>CADENA GALVA COLUMPIO M-5 3/8" (SUM + INST)</v>
          </cell>
          <cell r="D1681" t="str">
            <v>UN</v>
          </cell>
          <cell r="E1681" t="str">
            <v>MOBILIARIO</v>
          </cell>
          <cell r="F1681">
            <v>111749.58</v>
          </cell>
        </row>
        <row r="1682">
          <cell r="B1682">
            <v>12401</v>
          </cell>
          <cell r="C1682" t="str">
            <v>Cadena Galvan.3/8"(1.5-2.0m) (Suministro)-STPM**</v>
          </cell>
          <cell r="D1682" t="str">
            <v>UN</v>
          </cell>
          <cell r="E1682" t="str">
            <v>10 Mobiliario</v>
          </cell>
          <cell r="F1682">
            <v>61930.38</v>
          </cell>
        </row>
        <row r="1683">
          <cell r="B1683">
            <v>12942</v>
          </cell>
          <cell r="C1683" t="str">
            <v>Cadena Galvanizada 1/4" (Desmonte ) -STPM**</v>
          </cell>
          <cell r="D1683" t="str">
            <v>UN</v>
          </cell>
          <cell r="E1683" t="str">
            <v>10 Mobiliario</v>
          </cell>
          <cell r="F1683">
            <v>3679.58</v>
          </cell>
        </row>
        <row r="1684">
          <cell r="B1684">
            <v>12943</v>
          </cell>
          <cell r="C1684" t="str">
            <v>Cadena Galvanizada 1/4"- (Instalación) STPM</v>
          </cell>
          <cell r="D1684" t="str">
            <v>UN</v>
          </cell>
          <cell r="E1684" t="str">
            <v>10 Mobiliario</v>
          </cell>
          <cell r="F1684">
            <v>20436.98</v>
          </cell>
        </row>
        <row r="1685">
          <cell r="B1685">
            <v>13316</v>
          </cell>
          <cell r="C1685" t="str">
            <v>Cadena Galvanizada 1/4" (Suministro) -STPM</v>
          </cell>
          <cell r="D1685" t="str">
            <v>UN</v>
          </cell>
          <cell r="E1685" t="str">
            <v>VARIOS</v>
          </cell>
          <cell r="F1685">
            <v>17025</v>
          </cell>
        </row>
        <row r="1686">
          <cell r="B1686">
            <v>12944</v>
          </cell>
          <cell r="C1686" t="str">
            <v>Cadena Galvanizada 1/4"-STPM   Suministro</v>
          </cell>
          <cell r="D1686" t="str">
            <v>UN</v>
          </cell>
          <cell r="E1686" t="str">
            <v>10 Mobiliario</v>
          </cell>
          <cell r="F1686">
            <v>17025</v>
          </cell>
        </row>
        <row r="1687">
          <cell r="B1687">
            <v>14725</v>
          </cell>
          <cell r="C1687" t="str">
            <v>CADENA GALVANIZADA DE 1/4    (SUM + INST)</v>
          </cell>
          <cell r="D1687" t="str">
            <v>UN</v>
          </cell>
          <cell r="E1687" t="str">
            <v>MOBILIARIO</v>
          </cell>
          <cell r="F1687">
            <v>37461.980000000003</v>
          </cell>
        </row>
        <row r="1688">
          <cell r="B1688">
            <v>14882</v>
          </cell>
          <cell r="C1688" t="str">
            <v>CADENA GALVANIZADA DE 1/4(DESM+SUM+INST)</v>
          </cell>
          <cell r="D1688" t="str">
            <v>UN</v>
          </cell>
          <cell r="E1688" t="str">
            <v>MOBILIARIO</v>
          </cell>
          <cell r="F1688">
            <v>41141.56</v>
          </cell>
        </row>
        <row r="1689">
          <cell r="B1689">
            <v>14783</v>
          </cell>
          <cell r="C1689" t="str">
            <v>CADENAS GALVA COLUMPI0 M-5; 3/8"(DESM+SUM+INST)</v>
          </cell>
          <cell r="D1689" t="str">
            <v>UN</v>
          </cell>
          <cell r="E1689" t="str">
            <v>MOBILIARIO</v>
          </cell>
          <cell r="F1689">
            <v>125579.76</v>
          </cell>
        </row>
        <row r="1690">
          <cell r="B1690">
            <v>11667</v>
          </cell>
          <cell r="C1690" t="str">
            <v>Caisson ( solo relleno de concreto 3000psi) d=1.2</v>
          </cell>
          <cell r="D1690" t="str">
            <v>ML</v>
          </cell>
          <cell r="E1690" t="str">
            <v>ACT. PRELIMINARES/LIMPIEZA TER</v>
          </cell>
          <cell r="F1690">
            <v>778446.12</v>
          </cell>
        </row>
        <row r="1691">
          <cell r="B1691">
            <v>18486</v>
          </cell>
          <cell r="C1691" t="str">
            <v>Caisson (AnilloConcret+ciclopeo relleno d=1.2 CDRC</v>
          </cell>
          <cell r="D1691" t="str">
            <v>ML</v>
          </cell>
          <cell r="E1691" t="str">
            <v>ACT. PRELIMINARES/LIMPIEZA TER</v>
          </cell>
          <cell r="F1691">
            <v>1496937.03</v>
          </cell>
        </row>
        <row r="1692">
          <cell r="B1692">
            <v>11152</v>
          </cell>
          <cell r="C1692" t="str">
            <v>Caisson (AnilloConcret+ciclopeo relleno) d=1.2 **</v>
          </cell>
          <cell r="D1692" t="str">
            <v>ML</v>
          </cell>
          <cell r="E1692" t="str">
            <v>ACT. PRELIMINARES/LIMPIEZA TER</v>
          </cell>
          <cell r="F1692">
            <v>1501382.14</v>
          </cell>
        </row>
        <row r="1693">
          <cell r="B1693">
            <v>18483</v>
          </cell>
          <cell r="C1693" t="str">
            <v>Caisson (AnilloConcret+ciclopeo relleno) d=1.2 **</v>
          </cell>
          <cell r="D1693" t="str">
            <v>ML</v>
          </cell>
          <cell r="E1693" t="str">
            <v>ACT. PRELIMINARES/LIMPIEZA TER</v>
          </cell>
          <cell r="F1693">
            <v>1501382.14</v>
          </cell>
        </row>
        <row r="1694">
          <cell r="B1694">
            <v>12133</v>
          </cell>
          <cell r="C1694" t="str">
            <v>Caisson (AnilloConcret+ciclopeo relleno) d=1.3 **</v>
          </cell>
          <cell r="D1694" t="str">
            <v>ML</v>
          </cell>
          <cell r="E1694" t="str">
            <v>ACT. PRELIMINARES/LIMPIEZA TER</v>
          </cell>
          <cell r="F1694">
            <v>1737090.61</v>
          </cell>
        </row>
        <row r="1695">
          <cell r="B1695">
            <v>15649</v>
          </cell>
          <cell r="C1695" t="str">
            <v>Caisson (AnilloConcret+grav)d=1.2chimenea filtrant</v>
          </cell>
          <cell r="D1695" t="str">
            <v>ML</v>
          </cell>
          <cell r="E1695" t="str">
            <v>ACT. PRELIMINARES/LIMPIEZA TER</v>
          </cell>
          <cell r="F1695">
            <v>1078902.3</v>
          </cell>
        </row>
        <row r="1696">
          <cell r="B1696">
            <v>19205</v>
          </cell>
          <cell r="C1696" t="str">
            <v>Caisson (ExcavManual+Anillo Concreto) d=1.30COMETA</v>
          </cell>
          <cell r="D1696" t="str">
            <v>ML</v>
          </cell>
          <cell r="E1696" t="str">
            <v>ACT. PRELIMINARES/LIMPIEZA TER</v>
          </cell>
          <cell r="F1696">
            <v>1090794.92</v>
          </cell>
        </row>
        <row r="1697">
          <cell r="B1697">
            <v>11676</v>
          </cell>
          <cell r="C1697" t="str">
            <v>Caisson relleno (Concret 3000psi bombeado) d=1.20 *</v>
          </cell>
          <cell r="D1697" t="str">
            <v>M3</v>
          </cell>
          <cell r="E1697" t="str">
            <v>ACT. PRELIMINARES/LIMPIEZA TER</v>
          </cell>
          <cell r="F1697">
            <v>754137.35</v>
          </cell>
        </row>
        <row r="1698">
          <cell r="B1698">
            <v>15240</v>
          </cell>
          <cell r="C1698" t="str">
            <v>Caisson relleno (Concret 4000psi bombeado) d=1.2 *</v>
          </cell>
          <cell r="D1698" t="str">
            <v>M3</v>
          </cell>
          <cell r="E1698" t="str">
            <v>ACT. PRELIMINARES/LIMPIEZA TER</v>
          </cell>
          <cell r="F1698">
            <v>616329.9</v>
          </cell>
        </row>
        <row r="1699">
          <cell r="B1699">
            <v>19153</v>
          </cell>
          <cell r="C1699" t="str">
            <v>Caisson(Excavación+AnilloConcret) d=1.3 CEFE COMET</v>
          </cell>
          <cell r="D1699" t="str">
            <v>ML</v>
          </cell>
          <cell r="E1699" t="str">
            <v>ACT. PRELIMINARES/LIMPIEZA TER</v>
          </cell>
          <cell r="F1699">
            <v>1090794.92</v>
          </cell>
        </row>
        <row r="1700">
          <cell r="B1700">
            <v>14950</v>
          </cell>
          <cell r="C1700" t="str">
            <v>CAJA (30X20X12CM)INCRUST- PARA  AUTOMÁTICO INDUST.</v>
          </cell>
          <cell r="D1700" t="str">
            <v>UN</v>
          </cell>
          <cell r="E1700" t="str">
            <v>INSTALACIONES ELECTRICAS - T.V. - SONIDO COMUNI</v>
          </cell>
          <cell r="F1700">
            <v>194583.74</v>
          </cell>
        </row>
        <row r="1701">
          <cell r="B1701">
            <v>1009</v>
          </cell>
          <cell r="C1701" t="str">
            <v>CAJA AMPLIFICADOR T.V.</v>
          </cell>
          <cell r="D1701" t="str">
            <v>UN</v>
          </cell>
          <cell r="E1701" t="str">
            <v>INSTALACIONES ELECTRICAS - T.V. - SONIDO COMUNI</v>
          </cell>
          <cell r="F1701">
            <v>61632.93</v>
          </cell>
        </row>
        <row r="1702">
          <cell r="B1702">
            <v>17493</v>
          </cell>
          <cell r="C1702" t="str">
            <v>CAJA CON BREAKER INDUSTRIAL ASCENSORES</v>
          </cell>
          <cell r="D1702" t="str">
            <v>UN</v>
          </cell>
          <cell r="E1702" t="str">
            <v>INSTALACIONES ELECTRICAS - T.V. - SONIDO COMUNI</v>
          </cell>
          <cell r="F1702">
            <v>175420.19</v>
          </cell>
        </row>
        <row r="1703">
          <cell r="B1703">
            <v>13225</v>
          </cell>
          <cell r="C1703" t="str">
            <v>CAJA D/PASO 28X28X15cm INCL. BARRAJES **</v>
          </cell>
          <cell r="D1703" t="str">
            <v>UN</v>
          </cell>
          <cell r="E1703" t="str">
            <v>VARIOS</v>
          </cell>
          <cell r="F1703">
            <v>971807.13</v>
          </cell>
        </row>
        <row r="1704">
          <cell r="B1704">
            <v>18630</v>
          </cell>
          <cell r="C1704" t="str">
            <v>caja de aforo y muestras</v>
          </cell>
          <cell r="D1704" t="str">
            <v>UN</v>
          </cell>
          <cell r="E1704" t="str">
            <v>VARIOS</v>
          </cell>
          <cell r="F1704">
            <v>778268.87</v>
          </cell>
        </row>
        <row r="1705">
          <cell r="B1705">
            <v>12607</v>
          </cell>
          <cell r="C1705" t="str">
            <v>Caja de cambio de nivel según norma AE-287-1</v>
          </cell>
          <cell r="D1705" t="str">
            <v>UN</v>
          </cell>
          <cell r="E1705" t="str">
            <v>EQUIPOS ESPECIALES</v>
          </cell>
          <cell r="F1705">
            <v>1484105.76</v>
          </cell>
        </row>
        <row r="1706">
          <cell r="B1706">
            <v>10728</v>
          </cell>
          <cell r="C1706" t="str">
            <v>Caja de inspeccion (0.40x0.40m-Externo) h=1.0 **</v>
          </cell>
          <cell r="D1706" t="str">
            <v>UN</v>
          </cell>
          <cell r="E1706" t="str">
            <v>08 Hidráulico</v>
          </cell>
          <cell r="F1706">
            <v>386769</v>
          </cell>
        </row>
        <row r="1707">
          <cell r="B1707">
            <v>14451</v>
          </cell>
          <cell r="C1707" t="str">
            <v>Caja de inspeccion (0.40x0.40m-Interno) h=1.0 **</v>
          </cell>
          <cell r="D1707" t="str">
            <v>UN</v>
          </cell>
          <cell r="E1707" t="str">
            <v>08 Hidráulico</v>
          </cell>
          <cell r="F1707">
            <v>413095.32</v>
          </cell>
        </row>
        <row r="1708">
          <cell r="B1708">
            <v>15134</v>
          </cell>
          <cell r="C1708" t="str">
            <v>Caja de inspeccion .40x.40 h=0.60+Excav(ESPEC/IDRD</v>
          </cell>
          <cell r="D1708" t="str">
            <v>UN</v>
          </cell>
          <cell r="E1708" t="str">
            <v>08 Hidráulico</v>
          </cell>
          <cell r="F1708">
            <v>406968.11</v>
          </cell>
        </row>
        <row r="1709">
          <cell r="B1709">
            <v>10300</v>
          </cell>
          <cell r="C1709" t="str">
            <v>Caja de inspeccion .50x.50 h=1.0 **</v>
          </cell>
          <cell r="D1709" t="str">
            <v>UN</v>
          </cell>
          <cell r="E1709" t="str">
            <v>08 Hidráulico</v>
          </cell>
          <cell r="F1709">
            <v>550748.76</v>
          </cell>
        </row>
        <row r="1710">
          <cell r="B1710">
            <v>15089</v>
          </cell>
          <cell r="C1710" t="str">
            <v>Caja de inspeccion .50x.50 h=1.0+Excav(ESPEC/IDRD)</v>
          </cell>
          <cell r="D1710" t="str">
            <v>UN</v>
          </cell>
          <cell r="E1710" t="str">
            <v>08 Hidráulico</v>
          </cell>
          <cell r="F1710">
            <v>690277.96</v>
          </cell>
        </row>
        <row r="1711">
          <cell r="B1711">
            <v>10301</v>
          </cell>
          <cell r="C1711" t="str">
            <v>Caja de inspeccion .60x.60 h=1.0 **</v>
          </cell>
          <cell r="D1711" t="str">
            <v>UN</v>
          </cell>
          <cell r="E1711" t="str">
            <v>08 Hidráulico</v>
          </cell>
          <cell r="F1711">
            <v>653728.46</v>
          </cell>
        </row>
        <row r="1712">
          <cell r="B1712">
            <v>14486</v>
          </cell>
          <cell r="C1712" t="str">
            <v>Caja de inspeccion .60x.60 h=1.0+Excav(ESPEC/IDRD)</v>
          </cell>
          <cell r="D1712" t="str">
            <v>UN</v>
          </cell>
          <cell r="E1712" t="str">
            <v>08 Hidráulico</v>
          </cell>
          <cell r="F1712">
            <v>770273.58</v>
          </cell>
        </row>
        <row r="1713">
          <cell r="B1713">
            <v>10963</v>
          </cell>
          <cell r="C1713" t="str">
            <v>Caja de inspeccion .70x.70 h=1.0  **</v>
          </cell>
          <cell r="D1713" t="str">
            <v>UN</v>
          </cell>
          <cell r="E1713" t="str">
            <v>08 Hidráulico</v>
          </cell>
          <cell r="F1713">
            <v>741517.96</v>
          </cell>
        </row>
        <row r="1714">
          <cell r="B1714">
            <v>14487</v>
          </cell>
          <cell r="C1714" t="str">
            <v>Caja de inspeccion .70x.70 h=1.0+Exac(ESPEC/IDRD)</v>
          </cell>
          <cell r="D1714" t="str">
            <v>UN</v>
          </cell>
          <cell r="E1714" t="str">
            <v>08 Hidráulico</v>
          </cell>
          <cell r="F1714">
            <v>880606.5</v>
          </cell>
        </row>
        <row r="1715">
          <cell r="B1715">
            <v>10548</v>
          </cell>
          <cell r="C1715" t="str">
            <v>Caja de inspeccion .80x.80 h=1.0**</v>
          </cell>
          <cell r="D1715" t="str">
            <v>UN</v>
          </cell>
          <cell r="E1715" t="str">
            <v>08 Hidráulico</v>
          </cell>
          <cell r="F1715">
            <v>892830.82</v>
          </cell>
        </row>
        <row r="1716">
          <cell r="B1716">
            <v>14488</v>
          </cell>
          <cell r="C1716" t="str">
            <v>Caja de inspeccion .80x.80 h=1.0+ExcaV(ESPEC/IDRD)</v>
          </cell>
          <cell r="D1716" t="str">
            <v>UN</v>
          </cell>
          <cell r="E1716" t="str">
            <v>08 Hidráulico</v>
          </cell>
          <cell r="F1716">
            <v>1023874.28</v>
          </cell>
        </row>
        <row r="1717">
          <cell r="B1717">
            <v>15090</v>
          </cell>
          <cell r="C1717" t="str">
            <v>Caja de inspeccion .80x.80 h=1.5+ExcaV(ESPEC/IDRD</v>
          </cell>
          <cell r="D1717" t="str">
            <v>UN</v>
          </cell>
          <cell r="E1717" t="str">
            <v>08 Hidráulico</v>
          </cell>
          <cell r="F1717">
            <v>1291281</v>
          </cell>
        </row>
        <row r="1718">
          <cell r="B1718">
            <v>10690</v>
          </cell>
          <cell r="C1718" t="str">
            <v>Caja de inspeccion .80x.80 h=1.50+Excavac **</v>
          </cell>
          <cell r="D1718" t="str">
            <v>UN</v>
          </cell>
          <cell r="E1718" t="str">
            <v>08 Hidráulico</v>
          </cell>
          <cell r="F1718">
            <v>1190854.3999999999</v>
          </cell>
        </row>
        <row r="1719">
          <cell r="B1719">
            <v>10822</v>
          </cell>
          <cell r="C1719" t="str">
            <v>Caja de inspeccion .80x.80 h=1.60 **</v>
          </cell>
          <cell r="D1719" t="str">
            <v>UN</v>
          </cell>
          <cell r="E1719" t="str">
            <v>08 Hidráulico</v>
          </cell>
          <cell r="F1719">
            <v>1360928.25</v>
          </cell>
        </row>
        <row r="1720">
          <cell r="B1720">
            <v>12716</v>
          </cell>
          <cell r="C1720" t="str">
            <v>Caja de Inspección 120x120x120**</v>
          </cell>
          <cell r="D1720" t="str">
            <v>UN</v>
          </cell>
          <cell r="E1720" t="str">
            <v>08 Hidráulico</v>
          </cell>
          <cell r="F1720">
            <v>1926440.95</v>
          </cell>
        </row>
        <row r="1721">
          <cell r="B1721">
            <v>15286</v>
          </cell>
          <cell r="C1721" t="str">
            <v>Caja de Inspección 120x120x120+Exca(ESPECIFIC-IDRD</v>
          </cell>
          <cell r="D1721" t="str">
            <v>UN</v>
          </cell>
          <cell r="E1721" t="str">
            <v>08 Hidráulico</v>
          </cell>
          <cell r="F1721">
            <v>1588946.06</v>
          </cell>
        </row>
        <row r="1722">
          <cell r="B1722">
            <v>18525</v>
          </cell>
          <cell r="C1722" t="str">
            <v>CAJA DE INSPECCION CODENSA CS-274</v>
          </cell>
          <cell r="D1722" t="str">
            <v>UN</v>
          </cell>
          <cell r="E1722" t="str">
            <v>REDES SERVICIOS Y DESAGüES</v>
          </cell>
          <cell r="F1722">
            <v>992348.32</v>
          </cell>
        </row>
        <row r="1723">
          <cell r="B1723">
            <v>18524</v>
          </cell>
          <cell r="C1723" t="str">
            <v>CAJA DE INSPECCION CODENSA CS-275</v>
          </cell>
          <cell r="D1723" t="str">
            <v>UN</v>
          </cell>
          <cell r="E1723" t="str">
            <v>REDES SERVICIOS Y DESAGüES</v>
          </cell>
          <cell r="F1723">
            <v>1484409.84</v>
          </cell>
        </row>
        <row r="1724">
          <cell r="B1724">
            <v>18522</v>
          </cell>
          <cell r="C1724" t="str">
            <v>CAJA DE INSPECCION CODENSA CS-276</v>
          </cell>
          <cell r="D1724" t="str">
            <v>UN</v>
          </cell>
          <cell r="E1724" t="str">
            <v>REDES SERVICIOS Y DESAGüES</v>
          </cell>
          <cell r="F1724">
            <v>2566637.69</v>
          </cell>
        </row>
        <row r="1725">
          <cell r="B1725">
            <v>17506</v>
          </cell>
          <cell r="C1725" t="str">
            <v>CAJA DE INSPECCIÓN DE 30X30X30 CM MAMPOSTERIA</v>
          </cell>
          <cell r="D1725" t="str">
            <v>UN</v>
          </cell>
          <cell r="E1725" t="str">
            <v>INSTALACIONES ELECTRICAS - T.V. - SONIDO COMUNI</v>
          </cell>
          <cell r="F1725">
            <v>501139.75</v>
          </cell>
        </row>
        <row r="1726">
          <cell r="B1726">
            <v>17457</v>
          </cell>
          <cell r="C1726" t="str">
            <v xml:space="preserve">CAJA DE INSPECCION DOBLE CS276 - EXCAVACION Y CONSTRUC </v>
          </cell>
          <cell r="D1726" t="str">
            <v>UN</v>
          </cell>
          <cell r="E1726" t="str">
            <v>03 Preliminares</v>
          </cell>
          <cell r="F1726">
            <v>3677898.18</v>
          </cell>
        </row>
        <row r="1727">
          <cell r="B1727">
            <v>14489</v>
          </cell>
          <cell r="C1727" t="str">
            <v>Caja de Inspección100x100x100+Exca(ESPECIFIC-IDRD)</v>
          </cell>
          <cell r="D1727" t="str">
            <v>UN</v>
          </cell>
          <cell r="E1727" t="str">
            <v>REDES SERVICIOS Y DESAGüES</v>
          </cell>
          <cell r="F1727">
            <v>1117441.95</v>
          </cell>
        </row>
        <row r="1728">
          <cell r="B1728">
            <v>17678</v>
          </cell>
          <cell r="C1728" t="str">
            <v>CAJA DE MAMPOSTERIA  SENCILLA ETB</v>
          </cell>
          <cell r="D1728" t="str">
            <v>UN</v>
          </cell>
          <cell r="E1728" t="str">
            <v>INSTALACIONES ELECTRICAS - T.V. - SONIDO COMUNI</v>
          </cell>
          <cell r="F1728">
            <v>929674.61</v>
          </cell>
        </row>
        <row r="1729">
          <cell r="B1729">
            <v>806</v>
          </cell>
          <cell r="C1729" t="str">
            <v>CAJA DE PASO 40x.40x.40(Mampost+Subbase)</v>
          </cell>
          <cell r="D1729" t="str">
            <v>UN</v>
          </cell>
          <cell r="E1729" t="str">
            <v>REDES SERVICIOS Y DESAGüES</v>
          </cell>
          <cell r="F1729">
            <v>182786.91</v>
          </cell>
        </row>
        <row r="1730">
          <cell r="B1730">
            <v>13156</v>
          </cell>
          <cell r="C1730" t="str">
            <v>CAJA DE PASO ELECTRICA 20X25 **</v>
          </cell>
          <cell r="D1730" t="str">
            <v>UN</v>
          </cell>
          <cell r="E1730" t="str">
            <v>INSTALACIONES ELECTRICAS - T.V. - SONIDO COMUNI</v>
          </cell>
          <cell r="F1730">
            <v>38777.57</v>
          </cell>
        </row>
        <row r="1731">
          <cell r="B1731">
            <v>12394</v>
          </cell>
          <cell r="C1731" t="str">
            <v>CAJA DE PASO ELECTRICA 30X30X15 EN ALTURA</v>
          </cell>
          <cell r="D1731" t="str">
            <v>UN</v>
          </cell>
          <cell r="E1731" t="str">
            <v>INSTALACIONES ELECTRICAS - T.V. - SONIDO COMUNI</v>
          </cell>
          <cell r="F1731">
            <v>182598.92</v>
          </cell>
        </row>
        <row r="1732">
          <cell r="B1732">
            <v>16518</v>
          </cell>
          <cell r="C1732" t="str">
            <v>CAJA DE PASO ELECTRICA 40X40</v>
          </cell>
          <cell r="D1732" t="str">
            <v>UN</v>
          </cell>
          <cell r="E1732" t="str">
            <v>INSTALACIONES ELECTRICAS - T.V. - SONIDO COMUNI</v>
          </cell>
          <cell r="F1732">
            <v>208823.26</v>
          </cell>
        </row>
        <row r="1733">
          <cell r="B1733">
            <v>18248</v>
          </cell>
          <cell r="C1733" t="str">
            <v>CAJA DE PASO ELECTRICA CRDC</v>
          </cell>
          <cell r="D1733" t="str">
            <v>UN</v>
          </cell>
          <cell r="E1733" t="str">
            <v>INSTALACIONES ELECTRICAS - T.V. - SONIDO COMUNI</v>
          </cell>
          <cell r="F1733">
            <v>38777.57</v>
          </cell>
        </row>
        <row r="1734">
          <cell r="B1734">
            <v>17531</v>
          </cell>
          <cell r="C1734" t="str">
            <v>Caja de paso electrica plastica Piscina</v>
          </cell>
          <cell r="D1734" t="str">
            <v>UN</v>
          </cell>
          <cell r="E1734" t="str">
            <v>PISCINAS</v>
          </cell>
          <cell r="F1734">
            <v>127921.32</v>
          </cell>
        </row>
        <row r="1735">
          <cell r="B1735">
            <v>11423</v>
          </cell>
          <cell r="C1735" t="str">
            <v>Caja de Registro 20x20x20 8(INSTALACIÓN)</v>
          </cell>
          <cell r="D1735" t="str">
            <v>UN</v>
          </cell>
          <cell r="E1735" t="str">
            <v>REDES SERVICIOS Y DESAGüES</v>
          </cell>
          <cell r="F1735">
            <v>34075.69</v>
          </cell>
        </row>
        <row r="1736">
          <cell r="B1736">
            <v>12159</v>
          </cell>
          <cell r="C1736" t="str">
            <v>Caja de Registro 40x20x20</v>
          </cell>
          <cell r="D1736" t="str">
            <v>UN</v>
          </cell>
          <cell r="E1736" t="str">
            <v>REDES SERVICIOS Y DESAGüES</v>
          </cell>
          <cell r="F1736">
            <v>69139.45</v>
          </cell>
        </row>
        <row r="1737">
          <cell r="B1737">
            <v>17516</v>
          </cell>
          <cell r="C1737" t="str">
            <v>CAJA DE REGISTRO DE 220X175X150 mm</v>
          </cell>
          <cell r="D1737" t="str">
            <v>UN</v>
          </cell>
          <cell r="E1737" t="str">
            <v>INSTALACIONES ELECTRICAS - T.V. - SONIDO COMUNI</v>
          </cell>
          <cell r="F1737">
            <v>125300.14</v>
          </cell>
        </row>
        <row r="1738">
          <cell r="B1738">
            <v>12341</v>
          </cell>
          <cell r="C1738" t="str">
            <v>CAJA DE STRIP TELEFONICO Y REGLETA 20 PARES</v>
          </cell>
          <cell r="D1738" t="str">
            <v>UN</v>
          </cell>
          <cell r="E1738" t="str">
            <v>INSTALACIONES ELECTRICAS - T.V. - SONIDO COMUNI</v>
          </cell>
          <cell r="F1738">
            <v>67810.64</v>
          </cell>
        </row>
        <row r="1739">
          <cell r="B1739">
            <v>17901</v>
          </cell>
          <cell r="C1739" t="str">
            <v>CAJA DE SUMINISTRO E INSTALACIÓN VENTILADOR CENTRÍ</v>
          </cell>
          <cell r="D1739" t="str">
            <v>UN</v>
          </cell>
          <cell r="E1739" t="str">
            <v>SISTEMAS VENTILACION</v>
          </cell>
          <cell r="F1739">
            <v>276934.28000000003</v>
          </cell>
        </row>
        <row r="1740">
          <cell r="B1740">
            <v>17889</v>
          </cell>
          <cell r="C1740" t="str">
            <v>CAJA DE VENTILACION EN LINEA CENTRIFUGO ALETAS INC</v>
          </cell>
          <cell r="D1740" t="str">
            <v>UN</v>
          </cell>
          <cell r="E1740" t="str">
            <v>SISTEMAS VENTILACION</v>
          </cell>
          <cell r="F1740">
            <v>277969.24</v>
          </cell>
        </row>
        <row r="1741">
          <cell r="B1741">
            <v>17891</v>
          </cell>
          <cell r="C1741" t="str">
            <v>CAJA DE VENTILACION EN LINEA CENTRIFUGO ALETAS INC</v>
          </cell>
          <cell r="D1741" t="str">
            <v>UN</v>
          </cell>
          <cell r="E1741" t="str">
            <v>SISTEMAS VENTILACION</v>
          </cell>
          <cell r="F1741">
            <v>281576.43</v>
          </cell>
        </row>
        <row r="1742">
          <cell r="B1742">
            <v>17895</v>
          </cell>
          <cell r="C1742" t="str">
            <v>CAJA DE VENTILACION EN LINEA CENTRIFUGO ALETAS INC</v>
          </cell>
          <cell r="D1742" t="str">
            <v>UN</v>
          </cell>
          <cell r="E1742" t="str">
            <v>SISTEMAS VENTILACION</v>
          </cell>
          <cell r="F1742">
            <v>281576.43</v>
          </cell>
        </row>
        <row r="1743">
          <cell r="B1743">
            <v>18183</v>
          </cell>
          <cell r="C1743" t="str">
            <v>CAJA DE VENTILACION EN LINEA CENTRIFUGO ALETAS INC</v>
          </cell>
          <cell r="D1743" t="str">
            <v>UN</v>
          </cell>
          <cell r="E1743" t="str">
            <v>SISTEMAS VENTILACION</v>
          </cell>
          <cell r="F1743">
            <v>281576.43</v>
          </cell>
        </row>
        <row r="1744">
          <cell r="B1744">
            <v>18185</v>
          </cell>
          <cell r="C1744" t="str">
            <v>CAJA DE VENTILACION EN LINEA CENTRIFUGO ALETAS INC</v>
          </cell>
          <cell r="D1744" t="str">
            <v>UN</v>
          </cell>
          <cell r="E1744" t="str">
            <v>SISTEMAS VENTILACION</v>
          </cell>
          <cell r="F1744">
            <v>281576.43</v>
          </cell>
        </row>
        <row r="1745">
          <cell r="B1745">
            <v>18184</v>
          </cell>
          <cell r="C1745" t="str">
            <v>CAJA DE VENTILACIÓN EN LINEA CENTRIFUGO ALETAS INC</v>
          </cell>
          <cell r="D1745" t="str">
            <v>UN</v>
          </cell>
          <cell r="E1745" t="str">
            <v>SISTEMAS VENTILACION</v>
          </cell>
          <cell r="F1745">
            <v>281576.43</v>
          </cell>
        </row>
        <row r="1746">
          <cell r="B1746">
            <v>10622</v>
          </cell>
          <cell r="C1746" t="str">
            <v>Caja doble para conexion medidor (1.8x1x1)**</v>
          </cell>
          <cell r="D1746" t="str">
            <v>UN</v>
          </cell>
          <cell r="E1746" t="str">
            <v>REDES SERVICIOS Y DESAGüES</v>
          </cell>
          <cell r="F1746">
            <v>1598193.06</v>
          </cell>
        </row>
        <row r="1747">
          <cell r="B1747">
            <v>12346</v>
          </cell>
          <cell r="C1747" t="str">
            <v>CAJA ELECT. 10X10X10</v>
          </cell>
          <cell r="D1747" t="str">
            <v>UN</v>
          </cell>
          <cell r="E1747" t="str">
            <v>INSTALACIONES ELECTRICAS - T.V. - SONIDO COMUNI</v>
          </cell>
          <cell r="F1747">
            <v>46151.51</v>
          </cell>
        </row>
        <row r="1748">
          <cell r="B1748">
            <v>13114</v>
          </cell>
          <cell r="C1748" t="str">
            <v>CAJA ELECT. DE PASO TAPA BISAGRA 15X15X10</v>
          </cell>
          <cell r="D1748" t="str">
            <v>UN</v>
          </cell>
          <cell r="E1748" t="str">
            <v>INSTALACIONES ELECTRICAS - T.V. - SONIDO COMUNI</v>
          </cell>
          <cell r="F1748">
            <v>41321.53</v>
          </cell>
        </row>
        <row r="1749">
          <cell r="B1749">
            <v>12344</v>
          </cell>
          <cell r="C1749" t="str">
            <v>CAJA ELECT. DE PASO TAPA BISAGRA 20X20X15</v>
          </cell>
          <cell r="D1749" t="str">
            <v>UN</v>
          </cell>
          <cell r="E1749" t="str">
            <v>INSTALACIONES ELECTRICAS - T.V. - SONIDO COMUNI</v>
          </cell>
          <cell r="F1749">
            <v>88715.51</v>
          </cell>
        </row>
        <row r="1750">
          <cell r="B1750">
            <v>15321</v>
          </cell>
          <cell r="C1750" t="str">
            <v>CAJA ELECT. EMPOT . TAPA BISAGRA 20X20X20 CM</v>
          </cell>
          <cell r="D1750" t="str">
            <v>UN</v>
          </cell>
          <cell r="E1750" t="str">
            <v>INSTALACIONES ELECTRICAS - T.V. - SONIDO COMUNI</v>
          </cell>
          <cell r="F1750">
            <v>57230.51</v>
          </cell>
        </row>
        <row r="1751">
          <cell r="B1751">
            <v>10162</v>
          </cell>
          <cell r="C1751" t="str">
            <v>Caja electrica  Muro Doble  CS 275 Codensa **</v>
          </cell>
          <cell r="D1751" t="str">
            <v>UN</v>
          </cell>
          <cell r="E1751" t="str">
            <v>REDES SERVICIOS Y DESAGüES</v>
          </cell>
          <cell r="F1751">
            <v>3366904.24</v>
          </cell>
        </row>
        <row r="1752">
          <cell r="B1752">
            <v>10474</v>
          </cell>
          <cell r="C1752" t="str">
            <v>Caja electrica  MuroDoble  CS 276 Codensa **</v>
          </cell>
          <cell r="D1752" t="str">
            <v>UN</v>
          </cell>
          <cell r="E1752" t="str">
            <v>REDES SERVICIOS Y DESAGüES</v>
          </cell>
          <cell r="F1752">
            <v>4611494.97</v>
          </cell>
        </row>
        <row r="1753">
          <cell r="B1753">
            <v>10563</v>
          </cell>
          <cell r="C1753" t="str">
            <v>Caja electrica de inspección  AP  274 Codensa **</v>
          </cell>
          <cell r="D1753" t="str">
            <v>UN</v>
          </cell>
          <cell r="E1753" t="str">
            <v>REDES SERVICIOS Y DESAGüES</v>
          </cell>
          <cell r="F1753">
            <v>822100</v>
          </cell>
        </row>
        <row r="1754">
          <cell r="B1754">
            <v>11860</v>
          </cell>
          <cell r="C1754" t="str">
            <v>Caja en fundic. de AI IP 55 para breaker 50x40x20</v>
          </cell>
          <cell r="D1754" t="str">
            <v>UN</v>
          </cell>
          <cell r="E1754" t="str">
            <v>INSTALACIONES ELECTRICAS - T.V. - SONIDO COMUNI</v>
          </cell>
          <cell r="F1754">
            <v>177934.86</v>
          </cell>
        </row>
        <row r="1755">
          <cell r="B1755">
            <v>13159</v>
          </cell>
          <cell r="C1755" t="str">
            <v>Caja galvanizada 5800 **</v>
          </cell>
          <cell r="D1755" t="str">
            <v>UN</v>
          </cell>
          <cell r="E1755" t="str">
            <v>VARIOS</v>
          </cell>
          <cell r="F1755">
            <v>8280.8799999999992</v>
          </cell>
        </row>
        <row r="1756">
          <cell r="B1756">
            <v>16745</v>
          </cell>
          <cell r="C1756" t="str">
            <v>Caja Inspección (0.50x0.50m) Hprom=0.32m (Inc.Exca</v>
          </cell>
          <cell r="D1756" t="str">
            <v>UN</v>
          </cell>
          <cell r="E1756" t="str">
            <v>INSTALACIONES HIDRAULICA / SANITARIA / LATONERIA</v>
          </cell>
          <cell r="F1756">
            <v>383153.03</v>
          </cell>
        </row>
        <row r="1757">
          <cell r="B1757">
            <v>16746</v>
          </cell>
          <cell r="C1757" t="str">
            <v>Caja Inspección (0.50x0.50m) Hprom=0.47m (Inc.Ex</v>
          </cell>
          <cell r="D1757" t="str">
            <v>UN</v>
          </cell>
          <cell r="E1757" t="str">
            <v>INSTALACIONES HIDRAULICA / SANITARIA / LATONERIA</v>
          </cell>
          <cell r="F1757">
            <v>427011.72</v>
          </cell>
        </row>
        <row r="1758">
          <cell r="B1758">
            <v>16744</v>
          </cell>
          <cell r="C1758" t="str">
            <v>Caja Inspección (0.60x0.60m) Hprom=0.74m (Inc.Exca</v>
          </cell>
          <cell r="D1758" t="str">
            <v>UN</v>
          </cell>
          <cell r="E1758" t="str">
            <v>INSTALACIONES HIDRAULICA / SANITARIA / LATONERIA</v>
          </cell>
          <cell r="F1758">
            <v>589650.52</v>
          </cell>
        </row>
        <row r="1759">
          <cell r="B1759">
            <v>16742</v>
          </cell>
          <cell r="C1759" t="str">
            <v>Caja Inspección (1.0x1.0m) Hprom=1.55m (Inc. .Exca</v>
          </cell>
          <cell r="D1759" t="str">
            <v>UN</v>
          </cell>
          <cell r="E1759" t="str">
            <v>INSTALACIONES HIDRAULICA / SANITARIA / LATONERIA</v>
          </cell>
          <cell r="F1759">
            <v>1177663.31</v>
          </cell>
        </row>
        <row r="1760">
          <cell r="B1760">
            <v>16743</v>
          </cell>
          <cell r="C1760" t="str">
            <v>Caja Inspección (1.0x1.0m) Hprom=2.25m (Inc.Excava</v>
          </cell>
          <cell r="D1760" t="str">
            <v>UN</v>
          </cell>
          <cell r="E1760" t="str">
            <v>INSTALACIONES HIDRAULICA / SANITARIA / LATONERIA</v>
          </cell>
          <cell r="F1760">
            <v>1650271.25</v>
          </cell>
        </row>
        <row r="1761">
          <cell r="B1761">
            <v>44</v>
          </cell>
          <cell r="C1761" t="str">
            <v>CAJA INSPECCION .40x.40x.40</v>
          </cell>
          <cell r="D1761" t="str">
            <v>UN</v>
          </cell>
          <cell r="E1761" t="str">
            <v>REDES SERVICIOS Y DESAGüES</v>
          </cell>
          <cell r="F1761">
            <v>354691.67</v>
          </cell>
        </row>
        <row r="1762">
          <cell r="B1762">
            <v>45</v>
          </cell>
          <cell r="C1762" t="str">
            <v>CAJA INSPECCION .50x.50x.50</v>
          </cell>
          <cell r="D1762" t="str">
            <v>UN</v>
          </cell>
          <cell r="E1762" t="str">
            <v>REDES SERVICIOS Y DESAGüES</v>
          </cell>
          <cell r="F1762">
            <v>413199.57</v>
          </cell>
        </row>
        <row r="1763">
          <cell r="B1763">
            <v>12473</v>
          </cell>
          <cell r="C1763" t="str">
            <v>CAJA INSPECCION .60x.60 H=0.30m Concreto.</v>
          </cell>
          <cell r="D1763" t="str">
            <v>UN</v>
          </cell>
          <cell r="E1763" t="str">
            <v>REDES SERVICIOS Y DESAGüES</v>
          </cell>
          <cell r="F1763">
            <v>517810.06</v>
          </cell>
        </row>
        <row r="1764">
          <cell r="B1764">
            <v>46</v>
          </cell>
          <cell r="C1764" t="str">
            <v>CAJA INSPECCION .60x.60x.60</v>
          </cell>
          <cell r="D1764" t="str">
            <v>UN</v>
          </cell>
          <cell r="E1764" t="str">
            <v>REDES SERVICIOS Y DESAGüES</v>
          </cell>
          <cell r="F1764">
            <v>461099.77</v>
          </cell>
        </row>
        <row r="1765">
          <cell r="B1765">
            <v>12491</v>
          </cell>
          <cell r="C1765" t="str">
            <v>CAJA INSPECCION .60x.60x.60 (Inc. Excavac.)</v>
          </cell>
          <cell r="D1765" t="str">
            <v>UN</v>
          </cell>
          <cell r="E1765" t="str">
            <v>REDES SERVICIOS Y DESAGüES</v>
          </cell>
          <cell r="F1765">
            <v>539022.89</v>
          </cell>
        </row>
        <row r="1766">
          <cell r="B1766">
            <v>38</v>
          </cell>
          <cell r="C1766" t="str">
            <v>CAJA INSPECCION .70x.70x.70 (Inc. Excavac.)</v>
          </cell>
          <cell r="D1766" t="str">
            <v>UN</v>
          </cell>
          <cell r="E1766" t="str">
            <v>REDES SERVICIOS Y DESAGüES</v>
          </cell>
          <cell r="F1766">
            <v>596695.84</v>
          </cell>
        </row>
        <row r="1767">
          <cell r="B1767">
            <v>11654</v>
          </cell>
          <cell r="C1767" t="str">
            <v>CAJA INSPECCION .80x.80x.7O</v>
          </cell>
          <cell r="D1767" t="str">
            <v>UN</v>
          </cell>
          <cell r="E1767" t="str">
            <v>REDES SERVICIOS Y DESAGüES</v>
          </cell>
          <cell r="F1767">
            <v>690190.02</v>
          </cell>
        </row>
        <row r="1768">
          <cell r="B1768">
            <v>12490</v>
          </cell>
          <cell r="C1768" t="str">
            <v>CAJA INSPECCION .80x.80x.80</v>
          </cell>
          <cell r="D1768" t="str">
            <v>UN</v>
          </cell>
          <cell r="E1768" t="str">
            <v>REDES SERVICIOS Y DESAGüES</v>
          </cell>
          <cell r="F1768">
            <v>682165.53</v>
          </cell>
        </row>
        <row r="1769">
          <cell r="B1769">
            <v>47</v>
          </cell>
          <cell r="C1769" t="str">
            <v>CAJA INSPECCION .80x.80x.8O-(Inc. Excavación)</v>
          </cell>
          <cell r="D1769" t="str">
            <v>UN</v>
          </cell>
          <cell r="E1769" t="str">
            <v>REDES SERVICIOS Y DESAGüES</v>
          </cell>
          <cell r="F1769">
            <v>736129.29</v>
          </cell>
        </row>
        <row r="1770">
          <cell r="B1770">
            <v>692</v>
          </cell>
          <cell r="C1770" t="str">
            <v>CAJA INSPECCION .90x.90x.90</v>
          </cell>
          <cell r="D1770" t="str">
            <v>UN</v>
          </cell>
          <cell r="E1770" t="str">
            <v>REDES SERVICIOS Y DESAGüES</v>
          </cell>
          <cell r="F1770">
            <v>969786.27</v>
          </cell>
        </row>
        <row r="1771">
          <cell r="B1771">
            <v>48</v>
          </cell>
          <cell r="C1771" t="str">
            <v>CAJA INSPECCION 100x100x100 + Excavación</v>
          </cell>
          <cell r="D1771" t="str">
            <v>UN</v>
          </cell>
          <cell r="E1771" t="str">
            <v>REDES SERVICIOS Y DESAGüES</v>
          </cell>
          <cell r="F1771">
            <v>952687.74</v>
          </cell>
        </row>
        <row r="1772">
          <cell r="B1772">
            <v>10658</v>
          </cell>
          <cell r="C1772" t="str">
            <v>Caja Inspección 120x120x200 interior  sin exc**</v>
          </cell>
          <cell r="D1772" t="str">
            <v>UN</v>
          </cell>
          <cell r="E1772" t="str">
            <v>08 Hidráulico</v>
          </cell>
          <cell r="F1772">
            <v>1081279.6200000001</v>
          </cell>
        </row>
        <row r="1773">
          <cell r="B1773">
            <v>11336</v>
          </cell>
          <cell r="C1773" t="str">
            <v>CAJA INSPECCION 200x200x100</v>
          </cell>
          <cell r="D1773" t="str">
            <v>UN</v>
          </cell>
          <cell r="E1773" t="str">
            <v>REDES SERVICIOS Y DESAGüES</v>
          </cell>
          <cell r="F1773">
            <v>1504396.73</v>
          </cell>
        </row>
        <row r="1774">
          <cell r="B1774">
            <v>43</v>
          </cell>
          <cell r="C1774" t="str">
            <v>CAJA INSPECCION FIBRIT h=30. TR.LIV.</v>
          </cell>
          <cell r="D1774" t="str">
            <v>UN</v>
          </cell>
          <cell r="E1774" t="str">
            <v>REDES SERVICIOS Y DESAGüES</v>
          </cell>
          <cell r="F1774">
            <v>196859.87</v>
          </cell>
        </row>
        <row r="1775">
          <cell r="B1775">
            <v>42</v>
          </cell>
          <cell r="C1775" t="str">
            <v>CAJA INSPECCION FIBRIT h=50  TR.PES.</v>
          </cell>
          <cell r="D1775" t="str">
            <v>UN</v>
          </cell>
          <cell r="E1775" t="str">
            <v>REDES SERVICIOS Y DESAGüES</v>
          </cell>
          <cell r="F1775">
            <v>88832.1</v>
          </cell>
        </row>
        <row r="1776">
          <cell r="B1776">
            <v>13537</v>
          </cell>
          <cell r="C1776" t="str">
            <v>CAJA INSPECCION varias medidas STP **</v>
          </cell>
          <cell r="D1776" t="str">
            <v>M3</v>
          </cell>
          <cell r="E1776" t="str">
            <v>REDES SERVICIOS Y DESAGüES</v>
          </cell>
          <cell r="F1776">
            <v>732851.47</v>
          </cell>
        </row>
        <row r="1777">
          <cell r="B1777">
            <v>14517</v>
          </cell>
          <cell r="C1777" t="str">
            <v>CAJA INSPECCION(.60x.60x.60) ESPEC-IDRD</v>
          </cell>
          <cell r="D1777" t="str">
            <v>UN</v>
          </cell>
          <cell r="E1777" t="str">
            <v>REDES SERVICIOS Y DESAGüES</v>
          </cell>
          <cell r="F1777">
            <v>583249.78</v>
          </cell>
        </row>
        <row r="1778">
          <cell r="B1778">
            <v>14518</v>
          </cell>
          <cell r="C1778" t="str">
            <v>CAJA INSPECCION(.80x.80x.80) ESPEC-IDRD</v>
          </cell>
          <cell r="D1778" t="str">
            <v>UN</v>
          </cell>
          <cell r="E1778" t="str">
            <v>REDES SERVICIOS Y DESAGüES</v>
          </cell>
          <cell r="F1778">
            <v>804985.76</v>
          </cell>
        </row>
        <row r="1779">
          <cell r="B1779">
            <v>11897</v>
          </cell>
          <cell r="C1779" t="str">
            <v>Caja maniobras 3 vías S/E tipo pedestal intemperie</v>
          </cell>
          <cell r="D1779" t="str">
            <v>UN</v>
          </cell>
          <cell r="E1779" t="str">
            <v>INSTALACIONES ELECTRICAS - T.V. - SONIDO COMUNI</v>
          </cell>
          <cell r="F1779">
            <v>0</v>
          </cell>
        </row>
        <row r="1780">
          <cell r="B1780">
            <v>11896</v>
          </cell>
          <cell r="C1780" t="str">
            <v>Caja maniobras 4 vías S/E tipo pedestal intemperie</v>
          </cell>
          <cell r="D1780" t="str">
            <v>UN</v>
          </cell>
          <cell r="E1780" t="str">
            <v>INSTALACIONES ELECTRICAS - T.V. - SONIDO COMUNI</v>
          </cell>
          <cell r="F1780">
            <v>0</v>
          </cell>
        </row>
        <row r="1781">
          <cell r="B1781">
            <v>3928</v>
          </cell>
          <cell r="C1781" t="str">
            <v>CAJA MEDIDOR GAS 140X45</v>
          </cell>
          <cell r="D1781" t="str">
            <v>UN</v>
          </cell>
          <cell r="E1781" t="str">
            <v>INSTALACIONES GAS</v>
          </cell>
          <cell r="F1781">
            <v>288045.63</v>
          </cell>
        </row>
        <row r="1782">
          <cell r="B1782">
            <v>3042</v>
          </cell>
          <cell r="C1782" t="str">
            <v>CAJA MEDIDOR GAS 45X45</v>
          </cell>
          <cell r="D1782" t="str">
            <v>UN</v>
          </cell>
          <cell r="E1782" t="str">
            <v>INSTALACIONES GAS</v>
          </cell>
          <cell r="F1782">
            <v>191225.77</v>
          </cell>
        </row>
        <row r="1783">
          <cell r="B1783">
            <v>720</v>
          </cell>
          <cell r="C1783" t="str">
            <v>CAJA MEDIDOR GAS 72x45</v>
          </cell>
          <cell r="D1783" t="str">
            <v>UN</v>
          </cell>
          <cell r="E1783" t="str">
            <v>INSTALACIONES GAS</v>
          </cell>
          <cell r="F1783">
            <v>190942.19</v>
          </cell>
        </row>
        <row r="1784">
          <cell r="B1784">
            <v>12160</v>
          </cell>
          <cell r="C1784" t="str">
            <v>CAJA MEDIDOR PREFABRICADA DE PISO ACUEDUCTO</v>
          </cell>
          <cell r="D1784" t="str">
            <v>UN</v>
          </cell>
          <cell r="E1784" t="str">
            <v>REDES SERVICIOS Y DESAGüES</v>
          </cell>
          <cell r="F1784">
            <v>80135.11</v>
          </cell>
        </row>
        <row r="1785">
          <cell r="B1785">
            <v>17734</v>
          </cell>
          <cell r="C1785" t="str">
            <v>Caja metálica con tapa universal (SUMI INST)</v>
          </cell>
          <cell r="D1785" t="str">
            <v>UN</v>
          </cell>
          <cell r="E1785" t="str">
            <v>INSTALACIONES ELECTRICAS - T.V. - SONIDO COMUNI</v>
          </cell>
          <cell r="F1785">
            <v>7368.83</v>
          </cell>
        </row>
        <row r="1786">
          <cell r="B1786">
            <v>17774</v>
          </cell>
          <cell r="C1786" t="str">
            <v>Caja metálica pequeña expansora tamper (SUMI INST)</v>
          </cell>
          <cell r="D1786" t="str">
            <v>UN</v>
          </cell>
          <cell r="E1786" t="str">
            <v>INSTALACIONES ELECTRICAS - T.V. - SONIDO COMUNI</v>
          </cell>
          <cell r="F1786">
            <v>14988.95</v>
          </cell>
        </row>
        <row r="1787">
          <cell r="B1787">
            <v>15444</v>
          </cell>
          <cell r="C1787" t="str">
            <v>CAJA MONOFASICA  SEIS CIRCUITOS BARRAJE DE 100 AMP</v>
          </cell>
          <cell r="D1787" t="str">
            <v>UN</v>
          </cell>
          <cell r="E1787" t="str">
            <v>INSTALACIONES ELECTRICAS - T.V. - SONIDO COMUNI</v>
          </cell>
          <cell r="F1787">
            <v>13989.47</v>
          </cell>
        </row>
        <row r="1788">
          <cell r="B1788">
            <v>12137</v>
          </cell>
          <cell r="C1788" t="str">
            <v>CAJA PARA TACO 20X20X20X+  BREAKER INDUSTRIAL **</v>
          </cell>
          <cell r="D1788" t="str">
            <v>UN</v>
          </cell>
          <cell r="E1788" t="str">
            <v>INSTALACIONES ELECTRICAS - T.V. - SONIDO COMUNI</v>
          </cell>
          <cell r="F1788">
            <v>333413.68</v>
          </cell>
        </row>
        <row r="1789">
          <cell r="B1789">
            <v>18251</v>
          </cell>
          <cell r="C1789" t="str">
            <v>Caja paso electrica plast Piscina SUM+INST CRDC</v>
          </cell>
          <cell r="D1789" t="str">
            <v>UN</v>
          </cell>
          <cell r="E1789" t="str">
            <v>PISCINAS</v>
          </cell>
          <cell r="F1789">
            <v>127921.32</v>
          </cell>
        </row>
        <row r="1790">
          <cell r="B1790">
            <v>19015</v>
          </cell>
          <cell r="C1790" t="str">
            <v>CAJA PASO ELÉCTRICA PLÁSTICA PISCINA (CEFE COMETAS</v>
          </cell>
          <cell r="D1790" t="str">
            <v>UN</v>
          </cell>
          <cell r="E1790" t="str">
            <v>INSTALACIONES ELECTRICAS - T.V. - SONIDO COMUNI</v>
          </cell>
          <cell r="F1790">
            <v>134897.03</v>
          </cell>
        </row>
        <row r="1791">
          <cell r="B1791">
            <v>15338</v>
          </cell>
          <cell r="C1791" t="str">
            <v>CAJA PASO(.30x.30x.30) Control Tierras</v>
          </cell>
          <cell r="D1791" t="str">
            <v>UN</v>
          </cell>
          <cell r="E1791" t="str">
            <v>REDES SERVICIOS Y DESAGüES</v>
          </cell>
          <cell r="F1791">
            <v>330651.03999999998</v>
          </cell>
        </row>
        <row r="1792">
          <cell r="B1792">
            <v>15336</v>
          </cell>
          <cell r="C1792" t="str">
            <v>CAJA PASO(.40x.40x.40) Red Telefónica</v>
          </cell>
          <cell r="D1792" t="str">
            <v>UN</v>
          </cell>
          <cell r="E1792" t="str">
            <v>REDES SERVICIOS Y DESAGüES</v>
          </cell>
          <cell r="F1792">
            <v>384051.94</v>
          </cell>
        </row>
        <row r="1793">
          <cell r="B1793">
            <v>15222</v>
          </cell>
          <cell r="C1793" t="str">
            <v>CAJA PASO(.60x.60x.60) Medicion Sistema Tierra Apa</v>
          </cell>
          <cell r="D1793" t="str">
            <v>UN</v>
          </cell>
          <cell r="E1793" t="str">
            <v>REDES SERVICIOS Y DESAGüES</v>
          </cell>
          <cell r="F1793">
            <v>594556.24</v>
          </cell>
        </row>
        <row r="1794">
          <cell r="B1794">
            <v>15223</v>
          </cell>
          <cell r="C1794" t="str">
            <v>CAJA PASO(.60x.60x.60) Red Comunicaciones</v>
          </cell>
          <cell r="D1794" t="str">
            <v>UN</v>
          </cell>
          <cell r="E1794" t="str">
            <v>REDES SERVICIOS Y DESAGüES</v>
          </cell>
          <cell r="F1794">
            <v>583719.11</v>
          </cell>
        </row>
        <row r="1795">
          <cell r="B1795">
            <v>20813</v>
          </cell>
          <cell r="C1795" t="str">
            <v xml:space="preserve">CAJA RAWELT 4 SALIDAS 3/4"-2.400 (4X4) (sum + inst)    </v>
          </cell>
          <cell r="D1795" t="str">
            <v>UN</v>
          </cell>
          <cell r="E1795" t="str">
            <v>ELECTRICOS IDRD</v>
          </cell>
          <cell r="F1795">
            <v>30508.77</v>
          </cell>
        </row>
        <row r="1796">
          <cell r="B1796">
            <v>18632</v>
          </cell>
          <cell r="C1796" t="str">
            <v>CAJA SIFONADA</v>
          </cell>
          <cell r="D1796" t="str">
            <v>UN</v>
          </cell>
          <cell r="E1796" t="str">
            <v>VARIOS</v>
          </cell>
          <cell r="F1796">
            <v>1592444.4</v>
          </cell>
        </row>
        <row r="1797">
          <cell r="B1797">
            <v>17735</v>
          </cell>
          <cell r="C1797" t="str">
            <v>Caja tipo rawell 4X2 con tapa (SUMI INST)</v>
          </cell>
          <cell r="D1797" t="str">
            <v>UN</v>
          </cell>
          <cell r="E1797" t="str">
            <v>INSTALACIONES ELECTRICAS - T.V. - SONIDO COMUNI</v>
          </cell>
          <cell r="F1797">
            <v>2551.84</v>
          </cell>
        </row>
        <row r="1798">
          <cell r="B1798">
            <v>18783</v>
          </cell>
          <cell r="C1798" t="str">
            <v>CAJA TOMAS DE PISO TIPO POP UP</v>
          </cell>
          <cell r="D1798" t="str">
            <v>UN</v>
          </cell>
          <cell r="E1798" t="str">
            <v>INSTALACIONES ELECTRICAS - T.V. - SONIDO COMUNI</v>
          </cell>
          <cell r="F1798">
            <v>80428.960000000006</v>
          </cell>
        </row>
        <row r="1799">
          <cell r="B1799">
            <v>18512</v>
          </cell>
          <cell r="C1799" t="str">
            <v>Caja ventilación inyección de aleta curva 2400cfm</v>
          </cell>
          <cell r="D1799" t="str">
            <v>UN</v>
          </cell>
          <cell r="E1799" t="str">
            <v>SISTEMAS VENTILACION</v>
          </cell>
          <cell r="F1799">
            <v>2895434.82</v>
          </cell>
        </row>
        <row r="1800">
          <cell r="B1800">
            <v>15683</v>
          </cell>
          <cell r="C1800" t="str">
            <v>CAJA+ MEDIDOR TRIFASICO 100 AMP+Breaker ind. ajust</v>
          </cell>
          <cell r="D1800" t="str">
            <v>UN</v>
          </cell>
          <cell r="E1800" t="str">
            <v>INSTALACIONES ELECTRICAS - T.V. - SONIDO COMUNI</v>
          </cell>
          <cell r="F1800">
            <v>2395737.37</v>
          </cell>
        </row>
        <row r="1801">
          <cell r="B1801">
            <v>15445</v>
          </cell>
          <cell r="C1801" t="str">
            <v>CAJA+ MEDIDOR TRIFASICO DE 100 AMP</v>
          </cell>
          <cell r="D1801" t="str">
            <v>UN</v>
          </cell>
          <cell r="E1801" t="str">
            <v>INSTALACIONES ELECTRICAS - T.V. - SONIDO COMUNI</v>
          </cell>
          <cell r="F1801">
            <v>605911.77</v>
          </cell>
        </row>
        <row r="1802">
          <cell r="B1802">
            <v>15741</v>
          </cell>
          <cell r="C1802" t="str">
            <v>CAJA+ MEDIDOR TRIFASICO DE 100 AMP.baja tension</v>
          </cell>
          <cell r="D1802" t="str">
            <v>UN</v>
          </cell>
          <cell r="E1802" t="str">
            <v>INSTALACIONES ELECTRICAS - T.V. - SONIDO COMUNI</v>
          </cell>
          <cell r="F1802">
            <v>1498355.09</v>
          </cell>
        </row>
        <row r="1803">
          <cell r="B1803">
            <v>596</v>
          </cell>
          <cell r="C1803" t="str">
            <v>CAJAS CONTADORES AGUA</v>
          </cell>
          <cell r="D1803" t="str">
            <v>UN</v>
          </cell>
          <cell r="E1803" t="str">
            <v>CARPINTERIA METALICA</v>
          </cell>
          <cell r="F1803">
            <v>85003.46</v>
          </cell>
        </row>
        <row r="1804">
          <cell r="B1804">
            <v>17140</v>
          </cell>
          <cell r="C1804" t="str">
            <v>CAJILLA 3 MEDIDOR AGUA FRIA  1/2" - 3/4"</v>
          </cell>
          <cell r="D1804" t="str">
            <v>UN</v>
          </cell>
          <cell r="E1804" t="str">
            <v>08 Hidráulico</v>
          </cell>
          <cell r="F1804">
            <v>139919.59</v>
          </cell>
        </row>
        <row r="1805">
          <cell r="B1805">
            <v>41</v>
          </cell>
          <cell r="C1805" t="str">
            <v>CAJILLA MEDIDORES ACUEDUCTO</v>
          </cell>
          <cell r="D1805" t="str">
            <v>UN</v>
          </cell>
          <cell r="E1805" t="str">
            <v>REDES SERVICIOS Y DESAGüES</v>
          </cell>
          <cell r="F1805">
            <v>126147.2</v>
          </cell>
        </row>
        <row r="1806">
          <cell r="B1806">
            <v>11722</v>
          </cell>
          <cell r="C1806" t="str">
            <v>CAJILLA PARA 1 MEDIDOR (ELECTRICO)</v>
          </cell>
          <cell r="D1806" t="str">
            <v>UN</v>
          </cell>
          <cell r="E1806" t="str">
            <v>INSTALACIONES HIDRAULICA / SANITARIA / LATONERIA</v>
          </cell>
          <cell r="F1806">
            <v>123875.57</v>
          </cell>
        </row>
        <row r="1807">
          <cell r="B1807">
            <v>438</v>
          </cell>
          <cell r="C1807" t="str">
            <v>CAJILLAS PARA 10 MEDIDORES</v>
          </cell>
          <cell r="D1807" t="str">
            <v>UN</v>
          </cell>
          <cell r="E1807" t="str">
            <v>INSTALACIONES HIDRAULICA / SANITARIA / LATONERIA</v>
          </cell>
          <cell r="F1807">
            <v>398028.49</v>
          </cell>
        </row>
        <row r="1808">
          <cell r="B1808">
            <v>18840</v>
          </cell>
          <cell r="C1808" t="str">
            <v>CALDERA (VER PLANO)</v>
          </cell>
          <cell r="D1808" t="str">
            <v>UN</v>
          </cell>
          <cell r="E1808" t="str">
            <v>08 Hidráulico</v>
          </cell>
          <cell r="F1808">
            <v>356490.2</v>
          </cell>
        </row>
        <row r="1809">
          <cell r="B1809">
            <v>18687</v>
          </cell>
          <cell r="C1809" t="str">
            <v>Caldera Futera Fusion XLF 2500 CDRC</v>
          </cell>
          <cell r="D1809" t="str">
            <v>UN</v>
          </cell>
          <cell r="E1809" t="str">
            <v>PISCINAS</v>
          </cell>
          <cell r="F1809">
            <v>242642</v>
          </cell>
        </row>
        <row r="1810">
          <cell r="B1810">
            <v>18698</v>
          </cell>
          <cell r="C1810" t="str">
            <v>Caldera Futera Fusion XLF 500 CDRC</v>
          </cell>
          <cell r="D1810" t="str">
            <v>UN</v>
          </cell>
          <cell r="E1810" t="str">
            <v>PISCINAS</v>
          </cell>
          <cell r="F1810">
            <v>341638</v>
          </cell>
        </row>
        <row r="1811">
          <cell r="B1811">
            <v>18826</v>
          </cell>
          <cell r="C1811" t="str">
            <v>CALDERA FUTURE 750</v>
          </cell>
          <cell r="D1811" t="str">
            <v>UN</v>
          </cell>
          <cell r="E1811" t="str">
            <v>08 Hidráulico</v>
          </cell>
          <cell r="F1811">
            <v>941018.99</v>
          </cell>
        </row>
        <row r="1812">
          <cell r="B1812">
            <v>16435</v>
          </cell>
          <cell r="C1812" t="str">
            <v>Calderin 500GPH-157W-AceroInox.Cal12 (Acpm)Sum+Ins</v>
          </cell>
          <cell r="D1812" t="str">
            <v>UN</v>
          </cell>
          <cell r="E1812" t="str">
            <v>INSTALACIONES HIDRAULICA / SANITARIA / LATONERIA</v>
          </cell>
          <cell r="F1812">
            <v>0</v>
          </cell>
        </row>
        <row r="1813">
          <cell r="B1813">
            <v>19014</v>
          </cell>
          <cell r="C1813" t="str">
            <v>CalentadoMEGATHERM 1200 KBTUCRDC-CometasSUM+INS</v>
          </cell>
          <cell r="D1813" t="str">
            <v>UN</v>
          </cell>
          <cell r="E1813" t="str">
            <v>PISCINAS</v>
          </cell>
          <cell r="F1813">
            <v>81300793.909999996</v>
          </cell>
        </row>
        <row r="1814">
          <cell r="B1814">
            <v>439</v>
          </cell>
          <cell r="C1814" t="str">
            <v>CALENTADOR 15 GALONES HACEB</v>
          </cell>
          <cell r="D1814" t="str">
            <v>UN</v>
          </cell>
          <cell r="E1814" t="str">
            <v>INSTALACIONES HIDRAULICA / SANITARIA / LATONERIA</v>
          </cell>
          <cell r="F1814">
            <v>206350.73</v>
          </cell>
        </row>
        <row r="1815">
          <cell r="B1815">
            <v>440</v>
          </cell>
          <cell r="C1815" t="str">
            <v>CALENTADOR 20 GALONES HACEB</v>
          </cell>
          <cell r="D1815" t="str">
            <v>UN</v>
          </cell>
          <cell r="E1815" t="str">
            <v>INSTALACIONES HIDRAULICA / SANITARIA / LATONERIA</v>
          </cell>
          <cell r="F1815">
            <v>206350.73</v>
          </cell>
        </row>
        <row r="1816">
          <cell r="B1816">
            <v>17610</v>
          </cell>
          <cell r="C1816" t="str">
            <v>CALENTADOR 3,000,000 BTU condensacion gas natural</v>
          </cell>
          <cell r="D1816" t="str">
            <v>UN</v>
          </cell>
          <cell r="E1816" t="str">
            <v>PISCINAS</v>
          </cell>
          <cell r="F1816">
            <v>265528.71999999997</v>
          </cell>
        </row>
        <row r="1817">
          <cell r="B1817">
            <v>441</v>
          </cell>
          <cell r="C1817" t="str">
            <v>CALENTADOR 30 GALONES HACEB</v>
          </cell>
          <cell r="D1817" t="str">
            <v>UN</v>
          </cell>
          <cell r="E1817" t="str">
            <v>INSTALACIONES HIDRAULICA / SANITARIA / LATONERIA</v>
          </cell>
          <cell r="F1817">
            <v>206350.73</v>
          </cell>
        </row>
        <row r="1818">
          <cell r="B1818">
            <v>14895</v>
          </cell>
          <cell r="C1818" t="str">
            <v>CALENTADOR 60 GALON (ACERO INOX)+ACCESORIOS CONEX</v>
          </cell>
          <cell r="D1818" t="str">
            <v>UN</v>
          </cell>
          <cell r="E1818" t="str">
            <v>INSTALACIONES HIDRAULICA / SANITARIA / LATONERIA</v>
          </cell>
          <cell r="F1818">
            <v>504900.8</v>
          </cell>
        </row>
        <row r="1819">
          <cell r="B1819">
            <v>14495</v>
          </cell>
          <cell r="C1819" t="str">
            <v>CALENTADOR 60 GALONES (ACERO INOXIDABLE)</v>
          </cell>
          <cell r="D1819" t="str">
            <v>UN</v>
          </cell>
          <cell r="E1819" t="str">
            <v>INSTALACIONES HIDRAULICA / SANITARIA / LATONERIA</v>
          </cell>
          <cell r="F1819">
            <v>206350.73</v>
          </cell>
        </row>
        <row r="1820">
          <cell r="B1820">
            <v>14514</v>
          </cell>
          <cell r="C1820" t="str">
            <v>CALENTADOR DE PASO BIFASICO (13 LTS/MIN)</v>
          </cell>
          <cell r="D1820" t="str">
            <v>UN</v>
          </cell>
          <cell r="E1820" t="str">
            <v>INSTALACIONES HIDRAULICA / SANITARIA / LATONERIA</v>
          </cell>
          <cell r="F1820">
            <v>241328.54</v>
          </cell>
        </row>
        <row r="1821">
          <cell r="B1821">
            <v>18166</v>
          </cell>
          <cell r="C1821" t="str">
            <v>CALENTADOR ELEC TRIF 16LT CEFECOMETAS</v>
          </cell>
          <cell r="D1821" t="str">
            <v>UN</v>
          </cell>
          <cell r="E1821" t="str">
            <v>EQUIPOS ESPECIALES</v>
          </cell>
          <cell r="F1821">
            <v>1367776.44</v>
          </cell>
        </row>
        <row r="1822">
          <cell r="B1822">
            <v>12333</v>
          </cell>
          <cell r="C1822" t="str">
            <v>CALENTADOR ELEC TRONIC3000C CEFECOMETAS</v>
          </cell>
          <cell r="D1822" t="str">
            <v>UN</v>
          </cell>
          <cell r="E1822" t="str">
            <v>EQUIPOS ESPECIALES</v>
          </cell>
          <cell r="F1822">
            <v>770215.96</v>
          </cell>
        </row>
        <row r="1823">
          <cell r="B1823">
            <v>19224</v>
          </cell>
          <cell r="C1823" t="str">
            <v>CALENTADOR MEGATHERM500 KBTU (SUM+INS) CEFECOMETAS</v>
          </cell>
          <cell r="D1823" t="str">
            <v>UN</v>
          </cell>
          <cell r="E1823" t="str">
            <v>PISCINAS</v>
          </cell>
          <cell r="F1823">
            <v>19709009.079999998</v>
          </cell>
        </row>
        <row r="1824">
          <cell r="B1824">
            <v>14030</v>
          </cell>
          <cell r="C1824" t="str">
            <v>CALENTADOR SAMARTEC SM-700 (TRIFASICO)2.48GAL</v>
          </cell>
          <cell r="D1824" t="str">
            <v>UN</v>
          </cell>
          <cell r="E1824" t="str">
            <v>INSTALACIONES HIDRAULICA / SANITARIA / LATONERIA</v>
          </cell>
          <cell r="F1824">
            <v>313166.65000000002</v>
          </cell>
        </row>
        <row r="1825">
          <cell r="B1825">
            <v>10927</v>
          </cell>
          <cell r="C1825" t="str">
            <v>CALZADA EN CONCRETO</v>
          </cell>
          <cell r="D1825" t="str">
            <v>M2</v>
          </cell>
          <cell r="E1825" t="str">
            <v>VIAS</v>
          </cell>
          <cell r="F1825">
            <v>144069.01999999999</v>
          </cell>
        </row>
        <row r="1826">
          <cell r="B1826">
            <v>10938</v>
          </cell>
          <cell r="C1826" t="str">
            <v>CALZADA EN CONCRETO***</v>
          </cell>
          <cell r="D1826" t="str">
            <v>M2</v>
          </cell>
          <cell r="E1826" t="str">
            <v>VIAS</v>
          </cell>
          <cell r="F1826">
            <v>175943.08</v>
          </cell>
        </row>
        <row r="1827">
          <cell r="B1827">
            <v>788</v>
          </cell>
          <cell r="C1827" t="str">
            <v>CALZADA V0 A V2 EN ASFALTO</v>
          </cell>
          <cell r="D1827" t="str">
            <v>M2</v>
          </cell>
          <cell r="E1827" t="str">
            <v>VIAS</v>
          </cell>
          <cell r="F1827">
            <v>296638.73</v>
          </cell>
        </row>
        <row r="1828">
          <cell r="B1828">
            <v>821</v>
          </cell>
          <cell r="C1828" t="str">
            <v>CALZADA V0 A V2 EN CONCRETO</v>
          </cell>
          <cell r="D1828" t="str">
            <v>M2</v>
          </cell>
          <cell r="E1828" t="str">
            <v>VIAS</v>
          </cell>
          <cell r="F1828">
            <v>390528.06</v>
          </cell>
        </row>
        <row r="1829">
          <cell r="B1829">
            <v>10338</v>
          </cell>
          <cell r="C1829" t="str">
            <v>Calzada V3 a V4 asfalto1350+Subb+Base **</v>
          </cell>
          <cell r="D1829" t="str">
            <v>M2</v>
          </cell>
          <cell r="E1829" t="str">
            <v>VIAS</v>
          </cell>
          <cell r="F1829">
            <v>322293.68</v>
          </cell>
        </row>
        <row r="1830">
          <cell r="B1830">
            <v>789</v>
          </cell>
          <cell r="C1830" t="str">
            <v>CALZADA V3 A V4 EN ASFALTO</v>
          </cell>
          <cell r="D1830" t="str">
            <v>M2</v>
          </cell>
          <cell r="E1830" t="str">
            <v>VIAS</v>
          </cell>
          <cell r="F1830">
            <v>292930.23</v>
          </cell>
        </row>
        <row r="1831">
          <cell r="B1831">
            <v>10316</v>
          </cell>
          <cell r="C1831" t="str">
            <v>Calzada V3 a V4 en asfalto para cruce vias **</v>
          </cell>
          <cell r="D1831" t="str">
            <v>M2</v>
          </cell>
          <cell r="E1831" t="str">
            <v>VIAS</v>
          </cell>
          <cell r="F1831">
            <v>670686.98</v>
          </cell>
        </row>
        <row r="1832">
          <cell r="B1832">
            <v>826</v>
          </cell>
          <cell r="C1832" t="str">
            <v>CALZADA V3 A V8 EN CONCRETO</v>
          </cell>
          <cell r="D1832" t="str">
            <v>M2</v>
          </cell>
          <cell r="E1832" t="str">
            <v>VIAS</v>
          </cell>
          <cell r="F1832">
            <v>188202.54</v>
          </cell>
        </row>
        <row r="1833">
          <cell r="B1833">
            <v>790</v>
          </cell>
          <cell r="C1833" t="str">
            <v>CALZADA V5 A V8 EN ASFALTO</v>
          </cell>
          <cell r="D1833" t="str">
            <v>M2</v>
          </cell>
          <cell r="E1833" t="str">
            <v>VIAS</v>
          </cell>
          <cell r="F1833">
            <v>278034.52</v>
          </cell>
        </row>
        <row r="1834">
          <cell r="B1834">
            <v>11029</v>
          </cell>
          <cell r="C1834" t="str">
            <v>Calzada V6 analisis de proyeccion **</v>
          </cell>
          <cell r="D1834" t="str">
            <v>M2</v>
          </cell>
          <cell r="E1834" t="str">
            <v>VIAS</v>
          </cell>
          <cell r="F1834">
            <v>465117.21</v>
          </cell>
        </row>
        <row r="1835">
          <cell r="B1835">
            <v>14765</v>
          </cell>
          <cell r="C1835" t="str">
            <v>Cam cancha volei, L=0,5m, D= 3",e=3,25mm (SUM+INST</v>
          </cell>
          <cell r="D1835" t="str">
            <v>JGO</v>
          </cell>
          <cell r="E1835" t="str">
            <v>MOBILIARIO</v>
          </cell>
          <cell r="F1835">
            <v>133267.48000000001</v>
          </cell>
        </row>
        <row r="1836">
          <cell r="B1836">
            <v>11349</v>
          </cell>
          <cell r="C1836" t="str">
            <v>CAMARA DE CONCRETO REFORZADO.FONTANAR**</v>
          </cell>
          <cell r="D1836" t="str">
            <v>UN</v>
          </cell>
          <cell r="E1836" t="str">
            <v>URBANISMO Y OBRAS EXTERIORES</v>
          </cell>
          <cell r="F1836">
            <v>21202130</v>
          </cell>
        </row>
        <row r="1837">
          <cell r="B1837">
            <v>14125</v>
          </cell>
          <cell r="C1837" t="str">
            <v>Camara de inspección  AP  275 Codensa **</v>
          </cell>
          <cell r="D1837" t="str">
            <v>UN</v>
          </cell>
          <cell r="E1837" t="str">
            <v>REDES SERVICIOS Y DESAGüES</v>
          </cell>
          <cell r="F1837">
            <v>2139680.71</v>
          </cell>
        </row>
        <row r="1838">
          <cell r="B1838">
            <v>14126</v>
          </cell>
          <cell r="C1838" t="str">
            <v>Camara de inspección  AP  280 Codensa **</v>
          </cell>
          <cell r="D1838" t="str">
            <v>UN</v>
          </cell>
          <cell r="E1838" t="str">
            <v>REDES SERVICIOS Y DESAGüES</v>
          </cell>
          <cell r="F1838">
            <v>5781108.4100000001</v>
          </cell>
        </row>
        <row r="1839">
          <cell r="B1839">
            <v>12381</v>
          </cell>
          <cell r="C1839" t="str">
            <v>Camara ETB T-13 **</v>
          </cell>
          <cell r="D1839" t="str">
            <v>UN</v>
          </cell>
          <cell r="E1839" t="str">
            <v>REDES SERVICIOS Y DESAGüES</v>
          </cell>
          <cell r="F1839">
            <v>5413052.8499999996</v>
          </cell>
        </row>
        <row r="1840">
          <cell r="B1840">
            <v>18506</v>
          </cell>
          <cell r="C1840" t="str">
            <v>CAMARA EXTERIOR 270°</v>
          </cell>
          <cell r="D1840" t="str">
            <v>UN</v>
          </cell>
          <cell r="E1840" t="str">
            <v>INSTALACIONES ELECTRICAS - T.V. - SONIDO COMUNI</v>
          </cell>
          <cell r="F1840">
            <v>3503.21</v>
          </cell>
        </row>
        <row r="1841">
          <cell r="B1841">
            <v>18857</v>
          </cell>
          <cell r="C1841" t="str">
            <v>CAMARA TIPO BALA 1080P 2MP  IP 66 20 mts</v>
          </cell>
          <cell r="D1841" t="str">
            <v>UN</v>
          </cell>
          <cell r="E1841" t="str">
            <v>INSTALACIONES ELECTRICAS - T.V. - SONIDO COMUNI</v>
          </cell>
          <cell r="F1841">
            <v>27040.3</v>
          </cell>
        </row>
        <row r="1842">
          <cell r="B1842">
            <v>18867</v>
          </cell>
          <cell r="C1842" t="str">
            <v>CAMARA TIPO BALA 1080P 2MP  IP 66 40 mts</v>
          </cell>
          <cell r="D1842" t="str">
            <v>UN</v>
          </cell>
          <cell r="E1842" t="str">
            <v>INSTALACIONES ELECTRICAS - T.V. - SONIDO COMUNI</v>
          </cell>
          <cell r="F1842">
            <v>27040.3</v>
          </cell>
        </row>
        <row r="1843">
          <cell r="B1843">
            <v>18880</v>
          </cell>
          <cell r="C1843" t="str">
            <v>CAMARA TIPO BALA 1080P 2MP  IP 66 40 mts. VARIFOCA</v>
          </cell>
          <cell r="D1843" t="str">
            <v>UN</v>
          </cell>
          <cell r="E1843" t="str">
            <v>INSTALACIONES ELECTRICAS - T.V. - SONIDO COMUNI</v>
          </cell>
          <cell r="F1843">
            <v>18089.75</v>
          </cell>
        </row>
        <row r="1844">
          <cell r="B1844">
            <v>18877</v>
          </cell>
          <cell r="C1844" t="str">
            <v>CAMARA TIPO BALA 1080P 2MP  IP 66 80 mts</v>
          </cell>
          <cell r="D1844" t="str">
            <v>UN</v>
          </cell>
          <cell r="E1844" t="str">
            <v>INSTALACIONES ELECTRICAS - T.V. - SONIDO COMUNI</v>
          </cell>
          <cell r="F1844">
            <v>38744.870000000003</v>
          </cell>
        </row>
        <row r="1845">
          <cell r="B1845">
            <v>19298</v>
          </cell>
          <cell r="C1845" t="str">
            <v>Cámara tipo bala uso exterior (Suministro, transporte e instalación cometas)</v>
          </cell>
          <cell r="D1845" t="str">
            <v>UN</v>
          </cell>
          <cell r="E1845" t="str">
            <v>VARIOS</v>
          </cell>
          <cell r="F1845">
            <v>283596.46999999997</v>
          </cell>
        </row>
        <row r="1846">
          <cell r="B1846">
            <v>18505</v>
          </cell>
          <cell r="C1846" t="str">
            <v>CAMARA TIPO BULLET</v>
          </cell>
          <cell r="D1846" t="str">
            <v>UN</v>
          </cell>
          <cell r="E1846" t="str">
            <v>INSTALACIONES ELECTRICAS - T.V. - SONIDO COMUNI</v>
          </cell>
          <cell r="F1846">
            <v>3503.21</v>
          </cell>
        </row>
        <row r="1847">
          <cell r="B1847">
            <v>18886</v>
          </cell>
          <cell r="C1847" t="str">
            <v>CAMARA TIPO DOMO 1080P 2MP  IP 66 20 mts</v>
          </cell>
          <cell r="D1847" t="str">
            <v>UN</v>
          </cell>
          <cell r="E1847" t="str">
            <v>INSTALACIONES ELECTRICAS - T.V. - SONIDO COMUNI</v>
          </cell>
          <cell r="F1847">
            <v>39419.43</v>
          </cell>
        </row>
        <row r="1848">
          <cell r="B1848">
            <v>18895</v>
          </cell>
          <cell r="C1848" t="str">
            <v>CAMARA TIPO DOMO 1080P 2MP  IP 66 40 mts.</v>
          </cell>
          <cell r="D1848" t="str">
            <v>UN</v>
          </cell>
          <cell r="E1848" t="str">
            <v>INSTALACIONES ELECTRICAS - T.V. - SONIDO COMUNI</v>
          </cell>
          <cell r="F1848">
            <v>39450.559999999998</v>
          </cell>
        </row>
        <row r="1849">
          <cell r="B1849">
            <v>18898</v>
          </cell>
          <cell r="C1849" t="str">
            <v>CAMARA TIPO DOMO 1080P 2MP  IP 66 40 mts. VARIFOCA</v>
          </cell>
          <cell r="D1849" t="str">
            <v>UN</v>
          </cell>
          <cell r="E1849" t="str">
            <v>INSTALACIONES ELECTRICAS - T.V. - SONIDO COMUNI</v>
          </cell>
          <cell r="F1849">
            <v>38744.870000000003</v>
          </cell>
        </row>
        <row r="1850">
          <cell r="B1850">
            <v>16614</v>
          </cell>
          <cell r="C1850" t="str">
            <v>Camara tipo minidomo uso interior</v>
          </cell>
          <cell r="D1850" t="str">
            <v>UN</v>
          </cell>
          <cell r="E1850" t="str">
            <v>INSTALACIONES ELECTRICAS - T.V. - SONIDO COMUNI</v>
          </cell>
          <cell r="F1850">
            <v>878553.47</v>
          </cell>
        </row>
        <row r="1851">
          <cell r="B1851">
            <v>18509</v>
          </cell>
          <cell r="C1851" t="str">
            <v xml:space="preserve">Cámara tipo minidomo uso interior Suministro e instalación </v>
          </cell>
          <cell r="D1851" t="str">
            <v>UN</v>
          </cell>
          <cell r="E1851" t="str">
            <v>INSTALACIONES ELECTRICAS - T.V. - SONIDO COMUNI</v>
          </cell>
          <cell r="F1851">
            <v>1895319.48</v>
          </cell>
        </row>
        <row r="1852">
          <cell r="B1852">
            <v>49</v>
          </cell>
          <cell r="C1852" t="str">
            <v>CAMARAS ELECTRICAS DOBLES</v>
          </cell>
          <cell r="D1852" t="str">
            <v>UN</v>
          </cell>
          <cell r="E1852" t="str">
            <v>REDES SERVICIOS Y DESAGüES</v>
          </cell>
          <cell r="F1852">
            <v>2593638.21</v>
          </cell>
        </row>
        <row r="1853">
          <cell r="B1853">
            <v>18030</v>
          </cell>
          <cell r="C1853" t="str">
            <v>Cambiador de pañal acero inoxidable</v>
          </cell>
          <cell r="D1853" t="str">
            <v>UN</v>
          </cell>
          <cell r="E1853" t="str">
            <v>ENCHAPES, ACCESORIOS Y PAPELES</v>
          </cell>
          <cell r="F1853">
            <v>79755.58</v>
          </cell>
        </row>
        <row r="1854">
          <cell r="B1854">
            <v>17888</v>
          </cell>
          <cell r="C1854" t="str">
            <v>CAMBIADOR DE PAÑAL EN POLIPROPILENO CON ESTRUCTURA</v>
          </cell>
          <cell r="D1854" t="str">
            <v>UN</v>
          </cell>
          <cell r="E1854" t="str">
            <v>ENCHAPES, ACCESORIOS Y PAPELES</v>
          </cell>
          <cell r="F1854">
            <v>85188.160000000003</v>
          </cell>
        </row>
        <row r="1855">
          <cell r="B1855">
            <v>17401</v>
          </cell>
          <cell r="C1855" t="str">
            <v>CAMBIADOR DE PAÑALEN POLIPROPILENO CON ESTRUCTURA</v>
          </cell>
          <cell r="D1855" t="str">
            <v>UN</v>
          </cell>
          <cell r="E1855" t="str">
            <v>ENCHAPES, ACCESORIOS Y PAPELES</v>
          </cell>
          <cell r="F1855">
            <v>85188.160000000003</v>
          </cell>
        </row>
        <row r="1856">
          <cell r="B1856">
            <v>15908</v>
          </cell>
          <cell r="C1856" t="str">
            <v>CAMBIO AUTOMATICO 12HP  (Mant. equipos)</v>
          </cell>
          <cell r="D1856" t="str">
            <v>UN</v>
          </cell>
          <cell r="E1856" t="str">
            <v>MANT. EQUIPOS ELECTROMECANICOS</v>
          </cell>
          <cell r="F1856">
            <v>29055.51</v>
          </cell>
        </row>
        <row r="1857">
          <cell r="B1857">
            <v>15906</v>
          </cell>
          <cell r="C1857" t="str">
            <v>CAMBIO AUTOMATICO 2.4 A 5.0HP  (Mant. equipos)</v>
          </cell>
          <cell r="D1857" t="str">
            <v>UN</v>
          </cell>
          <cell r="E1857" t="str">
            <v>MANT. EQUIPOS ELECTROMECANICOS</v>
          </cell>
          <cell r="F1857">
            <v>15682.59</v>
          </cell>
        </row>
        <row r="1858">
          <cell r="B1858">
            <v>15907</v>
          </cell>
          <cell r="C1858" t="str">
            <v>CAMBIO AUTOMATICO 7.5HP  (Mant. equipos)</v>
          </cell>
          <cell r="D1858" t="str">
            <v>UN</v>
          </cell>
          <cell r="E1858" t="str">
            <v>MANT. EQUIPOS ELECTROMECANICOS</v>
          </cell>
          <cell r="F1858">
            <v>29055.51</v>
          </cell>
        </row>
        <row r="1859">
          <cell r="B1859">
            <v>15887</v>
          </cell>
          <cell r="C1859" t="str">
            <v>CAMBIO DE SELLOS Mot.2.4 a 5.0 HP(Mant. equipos)</v>
          </cell>
          <cell r="D1859" t="str">
            <v>UN</v>
          </cell>
          <cell r="E1859" t="str">
            <v>MANT. EQUIPOS ELECTROMECANICOS</v>
          </cell>
          <cell r="F1859">
            <v>62730.36</v>
          </cell>
        </row>
        <row r="1860">
          <cell r="B1860">
            <v>15888</v>
          </cell>
          <cell r="C1860" t="str">
            <v>CAMBIO DE SELLOS Mot.7.5 HP(Mant. equipos)</v>
          </cell>
          <cell r="D1860" t="str">
            <v>UN</v>
          </cell>
          <cell r="E1860" t="str">
            <v>MANT. EQUIPOS ELECTROMECANICOS</v>
          </cell>
          <cell r="F1860">
            <v>85018.559999999998</v>
          </cell>
        </row>
        <row r="1861">
          <cell r="B1861">
            <v>15904</v>
          </cell>
          <cell r="C1861" t="str">
            <v>CAMBIO RETENEDORES 12 HP  (Mant. equipos)</v>
          </cell>
          <cell r="D1861" t="str">
            <v>UN</v>
          </cell>
          <cell r="E1861" t="str">
            <v>MANT. EQUIPOS ELECTROMECANICOS</v>
          </cell>
          <cell r="F1861">
            <v>31365.18</v>
          </cell>
        </row>
        <row r="1862">
          <cell r="B1862">
            <v>15902</v>
          </cell>
          <cell r="C1862" t="str">
            <v>CAMBIO RETENEDORES 2.4 A 5.0HP  (Mant. equipos)</v>
          </cell>
          <cell r="D1862" t="str">
            <v>UN</v>
          </cell>
          <cell r="E1862" t="str">
            <v>MANT. EQUIPOS ELECTROMECANICOS</v>
          </cell>
          <cell r="F1862">
            <v>15682.59</v>
          </cell>
        </row>
        <row r="1863">
          <cell r="B1863">
            <v>15905</v>
          </cell>
          <cell r="C1863" t="str">
            <v>CAMBIO RETENEDORES 20HP  (Mant. equipos)</v>
          </cell>
          <cell r="D1863" t="str">
            <v>UN</v>
          </cell>
          <cell r="E1863" t="str">
            <v>MANT. EQUIPOS ELECTROMECANICOS</v>
          </cell>
          <cell r="F1863">
            <v>44738.1</v>
          </cell>
        </row>
        <row r="1864">
          <cell r="B1864">
            <v>15903</v>
          </cell>
          <cell r="C1864" t="str">
            <v>CAMBIO RETENEDORES 7.5 HP  (Mant. equipos)</v>
          </cell>
          <cell r="D1864" t="str">
            <v>UN</v>
          </cell>
          <cell r="E1864" t="str">
            <v>MANT. EQUIPOS ELECTROMECANICOS</v>
          </cell>
          <cell r="F1864">
            <v>29055.51</v>
          </cell>
        </row>
        <row r="1865">
          <cell r="B1865">
            <v>15895</v>
          </cell>
          <cell r="C1865" t="str">
            <v>CAMBIO RODAMIENTOS 12.0 HP (Mant. equipos)</v>
          </cell>
          <cell r="D1865" t="str">
            <v>UN</v>
          </cell>
          <cell r="E1865" t="str">
            <v>MANT. EQUIPOS ELECTROMECANICOS</v>
          </cell>
          <cell r="F1865">
            <v>116383.74</v>
          </cell>
        </row>
        <row r="1866">
          <cell r="B1866">
            <v>15889</v>
          </cell>
          <cell r="C1866" t="str">
            <v>CAMBIO RODAMIENTOS 2.4 A 5.0 HP(Mant. equipos)</v>
          </cell>
          <cell r="D1866" t="str">
            <v>UN</v>
          </cell>
          <cell r="E1866" t="str">
            <v>MANT. EQUIPOS ELECTROMECANICOS</v>
          </cell>
          <cell r="F1866">
            <v>78412.95</v>
          </cell>
        </row>
        <row r="1867">
          <cell r="B1867">
            <v>15896</v>
          </cell>
          <cell r="C1867" t="str">
            <v>CAMBIO RODAMIENTOS 20 HP (Mant. equipos)</v>
          </cell>
          <cell r="D1867" t="str">
            <v>UN</v>
          </cell>
          <cell r="E1867" t="str">
            <v>MANT. EQUIPOS ELECTROMECANICOS</v>
          </cell>
          <cell r="F1867">
            <v>163431.51</v>
          </cell>
        </row>
        <row r="1868">
          <cell r="B1868">
            <v>15892</v>
          </cell>
          <cell r="C1868" t="str">
            <v>CAMBIO RODAMIENTOS 7.5 HP (Mant. equipos)</v>
          </cell>
          <cell r="D1868" t="str">
            <v>UN</v>
          </cell>
          <cell r="E1868" t="str">
            <v>MANT. EQUIPOS ELECTROMECANICOS</v>
          </cell>
          <cell r="F1868">
            <v>78412.95</v>
          </cell>
        </row>
        <row r="1869">
          <cell r="B1869">
            <v>14769</v>
          </cell>
          <cell r="C1869" t="str">
            <v>Caminador adultos Mayores (SUM + INST)</v>
          </cell>
          <cell r="D1869" t="str">
            <v>UN</v>
          </cell>
          <cell r="E1869" t="str">
            <v>MOBILIARIO</v>
          </cell>
          <cell r="F1869">
            <v>2453616.6</v>
          </cell>
        </row>
        <row r="1870">
          <cell r="B1870">
            <v>14358</v>
          </cell>
          <cell r="C1870" t="str">
            <v>CAMINADOR ADULTOS/MAYORES-DISEÑ-IDRD(Sum)</v>
          </cell>
          <cell r="D1870" t="str">
            <v>UN</v>
          </cell>
          <cell r="E1870" t="str">
            <v>MOBILIARIO</v>
          </cell>
          <cell r="F1870">
            <v>2059098</v>
          </cell>
        </row>
        <row r="1871">
          <cell r="B1871">
            <v>13251</v>
          </cell>
          <cell r="C1871" t="str">
            <v>camino sobre camilla Madera plastica a=1.4m **</v>
          </cell>
          <cell r="D1871" t="str">
            <v>M2</v>
          </cell>
          <cell r="E1871" t="str">
            <v>PAÑETES/REPELLOS/REVOQUES</v>
          </cell>
          <cell r="F1871">
            <v>9943.9599999999991</v>
          </cell>
        </row>
        <row r="1872">
          <cell r="B1872">
            <v>13361</v>
          </cell>
          <cell r="C1872" t="str">
            <v>CAMISA DE VOLEIBOL (SUMINIST.)TUB.GALV.3"e=3.25 mm</v>
          </cell>
          <cell r="D1872" t="str">
            <v>??</v>
          </cell>
          <cell r="E1872" t="str">
            <v>MOBILIARIO</v>
          </cell>
          <cell r="F1872">
            <v>48327.99</v>
          </cell>
        </row>
        <row r="1873">
          <cell r="B1873">
            <v>13370</v>
          </cell>
          <cell r="C1873" t="str">
            <v>CAMISA VOLEIBOL (INSTAL-DADO.)TUB.GALV.3"e=3.25 mm</v>
          </cell>
          <cell r="D1873" t="str">
            <v>UN</v>
          </cell>
          <cell r="E1873" t="str">
            <v>MOBILIARIO</v>
          </cell>
          <cell r="F1873">
            <v>84939.49</v>
          </cell>
        </row>
        <row r="1874">
          <cell r="B1874">
            <v>11946</v>
          </cell>
          <cell r="C1874" t="str">
            <v>CAMPAMENTO 36 M2 **</v>
          </cell>
          <cell r="D1874" t="str">
            <v>UN</v>
          </cell>
          <cell r="E1874" t="str">
            <v>ACT. PRELIMINARES/LIMPIEZA TER</v>
          </cell>
          <cell r="F1874">
            <v>7941891.9199999999</v>
          </cell>
        </row>
        <row r="1875">
          <cell r="B1875">
            <v>3</v>
          </cell>
          <cell r="C1875" t="str">
            <v>CAMPAMENTO 40 M2</v>
          </cell>
          <cell r="D1875" t="str">
            <v>UN</v>
          </cell>
          <cell r="E1875" t="str">
            <v>ACT. PRELIMINARES/LIMPIEZA TER</v>
          </cell>
          <cell r="F1875">
            <v>7654582.6100000003</v>
          </cell>
        </row>
        <row r="1876">
          <cell r="B1876">
            <v>2</v>
          </cell>
          <cell r="C1876" t="str">
            <v>CAMPAMENTO 50 M2</v>
          </cell>
          <cell r="D1876" t="str">
            <v>UN</v>
          </cell>
          <cell r="E1876" t="str">
            <v>ACT. PRELIMINARES/LIMPIEZA TER</v>
          </cell>
          <cell r="F1876">
            <v>9856947.9900000002</v>
          </cell>
        </row>
        <row r="1877">
          <cell r="B1877">
            <v>741</v>
          </cell>
          <cell r="C1877" t="str">
            <v>CAMPAMENTO CON BAÑO M2 (USAR CIO-I-101048)</v>
          </cell>
          <cell r="D1877" t="str">
            <v>UN</v>
          </cell>
          <cell r="E1877" t="str">
            <v>ACT. PRELIMINARES/LIMPIEZA TER</v>
          </cell>
          <cell r="F1877">
            <v>11297680.810000001</v>
          </cell>
        </row>
        <row r="1878">
          <cell r="B1878">
            <v>90</v>
          </cell>
          <cell r="C1878" t="str">
            <v>CAMPAMENTO M2</v>
          </cell>
          <cell r="D1878" t="str">
            <v>M2</v>
          </cell>
          <cell r="E1878" t="str">
            <v>ACT. PRELIMINARES/LIMPIEZA TER</v>
          </cell>
          <cell r="F1878">
            <v>145693.06</v>
          </cell>
        </row>
        <row r="1879">
          <cell r="B1879">
            <v>17379</v>
          </cell>
          <cell r="C1879" t="str">
            <v>CAMPANA EXTRACCIÓN TIPO ISLA SENCILLA 3 SUM E INST</v>
          </cell>
          <cell r="D1879" t="str">
            <v>UN</v>
          </cell>
          <cell r="E1879" t="str">
            <v>SISTEMAS VENTILACION</v>
          </cell>
          <cell r="F1879">
            <v>5646875.6699999999</v>
          </cell>
        </row>
        <row r="1880">
          <cell r="B1880">
            <v>18746</v>
          </cell>
          <cell r="C1880" t="str">
            <v>Campana t isla acero inox 1m x 4m x 0,8 m Sum+Ins</v>
          </cell>
          <cell r="D1880" t="str">
            <v>UN</v>
          </cell>
          <cell r="E1880" t="str">
            <v>SISTEMAS VENTILACION</v>
          </cell>
          <cell r="F1880">
            <v>1204326.97</v>
          </cell>
        </row>
        <row r="1881">
          <cell r="B1881">
            <v>15459</v>
          </cell>
          <cell r="C1881" t="str">
            <v>Campo de infiltracion con llantas y gravill Suds</v>
          </cell>
          <cell r="D1881" t="str">
            <v>M2</v>
          </cell>
          <cell r="E1881" t="str">
            <v>VARIOS</v>
          </cell>
          <cell r="F1881">
            <v>203354.67</v>
          </cell>
        </row>
        <row r="1882">
          <cell r="B1882">
            <v>442</v>
          </cell>
          <cell r="C1882" t="str">
            <v>CANAL   PVC 3" (RAINGO)</v>
          </cell>
          <cell r="D1882" t="str">
            <v>ML</v>
          </cell>
          <cell r="E1882" t="str">
            <v>INSTALACIONES HIDRAULICA / SANITARIA / LATONERIA</v>
          </cell>
          <cell r="F1882">
            <v>56478.54</v>
          </cell>
        </row>
        <row r="1883">
          <cell r="B1883">
            <v>10541</v>
          </cell>
          <cell r="C1883" t="str">
            <v xml:space="preserve">CANAL DE DESAGUE SOBRE LA TAPA DEL TANQUE DEL PARQUE COMETAS EN ACABADOS DE PINTURA SINTETICA </v>
          </cell>
          <cell r="D1883" t="str">
            <v>ML</v>
          </cell>
          <cell r="E1883" t="str">
            <v>05 Pisos</v>
          </cell>
          <cell r="F1883">
            <v>64319.08</v>
          </cell>
        </row>
        <row r="1884">
          <cell r="B1884">
            <v>15224</v>
          </cell>
          <cell r="C1884" t="str">
            <v>Canal de descole (3000psi)+Antisol+Sika**</v>
          </cell>
          <cell r="D1884" t="str">
            <v>M3</v>
          </cell>
          <cell r="E1884" t="str">
            <v>CIMENTACION Y ESTRUCTURA</v>
          </cell>
          <cell r="F1884">
            <v>2472172.9900000002</v>
          </cell>
        </row>
        <row r="1885">
          <cell r="B1885">
            <v>10953</v>
          </cell>
          <cell r="C1885" t="str">
            <v>Canal en lamina galvanizada cal 16 D=0.50 m **</v>
          </cell>
          <cell r="D1885" t="str">
            <v>ML</v>
          </cell>
          <cell r="E1885" t="str">
            <v>INSTALACIONES HIDRAULICA / SANITARIA / LATONERIA</v>
          </cell>
          <cell r="F1885">
            <v>166671.94</v>
          </cell>
        </row>
        <row r="1886">
          <cell r="B1886">
            <v>11456</v>
          </cell>
          <cell r="C1886" t="str">
            <v>Canal en lamina galvanizada cal 16 D=1.1 m</v>
          </cell>
          <cell r="D1886" t="str">
            <v>ML</v>
          </cell>
          <cell r="E1886" t="str">
            <v>INSTALACIONES HIDRAULICA / SANITARIA / LATONERIA</v>
          </cell>
          <cell r="F1886">
            <v>114414.5</v>
          </cell>
        </row>
        <row r="1887">
          <cell r="B1887">
            <v>13377</v>
          </cell>
          <cell r="C1887" t="str">
            <v>Canal en lamina galvanizada cal 16 D=1.20m</v>
          </cell>
          <cell r="D1887" t="str">
            <v>ML</v>
          </cell>
          <cell r="E1887" t="str">
            <v>INSTALACIONES HIDRAULICA / SANITARIA / LATONERIA</v>
          </cell>
          <cell r="F1887">
            <v>293691.45</v>
          </cell>
        </row>
        <row r="1888">
          <cell r="B1888">
            <v>10117</v>
          </cell>
          <cell r="C1888" t="str">
            <v>Canal en lamina galvanizada cal 16 D=1.5 m</v>
          </cell>
          <cell r="D1888" t="str">
            <v>ML</v>
          </cell>
          <cell r="E1888" t="str">
            <v>INSTALACIONES HIDRAULICA / SANITARIA / LATONERIA</v>
          </cell>
          <cell r="F1888">
            <v>149901.29</v>
          </cell>
        </row>
        <row r="1889">
          <cell r="B1889">
            <v>10118</v>
          </cell>
          <cell r="C1889" t="str">
            <v>Canal en lamina galvanizada cal 16 D=2.44 m</v>
          </cell>
          <cell r="D1889" t="str">
            <v>ML</v>
          </cell>
          <cell r="E1889" t="str">
            <v>INSTALACIONES HIDRAULICA / SANITARIA / LATONERIA</v>
          </cell>
          <cell r="F1889">
            <v>192305.74</v>
          </cell>
        </row>
        <row r="1890">
          <cell r="B1890">
            <v>10811</v>
          </cell>
          <cell r="C1890" t="str">
            <v>Canal en lamina galvanizada cal 18 D=1.0 m</v>
          </cell>
          <cell r="D1890" t="str">
            <v>ML</v>
          </cell>
          <cell r="E1890" t="str">
            <v>INSTALACIONES HIDRAULICA / SANITARIA / LATONERIA</v>
          </cell>
          <cell r="F1890">
            <v>147498.60999999999</v>
          </cell>
        </row>
        <row r="1891">
          <cell r="B1891">
            <v>13492</v>
          </cell>
          <cell r="C1891" t="str">
            <v>Canal en lamina galvanizada cal 18 D=1.22 m</v>
          </cell>
          <cell r="D1891" t="str">
            <v>ML</v>
          </cell>
          <cell r="E1891" t="str">
            <v>INSTALACIONES HIDRAULICA / SANITARIA / LATONERIA</v>
          </cell>
          <cell r="F1891">
            <v>245108.81</v>
          </cell>
        </row>
        <row r="1892">
          <cell r="B1892">
            <v>11557</v>
          </cell>
          <cell r="C1892" t="str">
            <v>Canal en lamina galvanizada cal 20 D=1.22 m</v>
          </cell>
          <cell r="D1892" t="str">
            <v>ML</v>
          </cell>
          <cell r="E1892" t="str">
            <v>INSTALACIONES HIDRAULICA / SANITARIA / LATONERIA</v>
          </cell>
          <cell r="F1892">
            <v>206371.81</v>
          </cell>
        </row>
        <row r="1893">
          <cell r="B1893">
            <v>11399</v>
          </cell>
          <cell r="C1893" t="str">
            <v>Canal en lamina galvanizada cal.22 D=0.50 m **</v>
          </cell>
          <cell r="D1893" t="str">
            <v>ML</v>
          </cell>
          <cell r="E1893" t="str">
            <v>INSTALACIONES HIDRAULICA / SANITARIA / LATONERIA</v>
          </cell>
          <cell r="F1893">
            <v>154634.84</v>
          </cell>
        </row>
        <row r="1894">
          <cell r="B1894">
            <v>10912</v>
          </cell>
          <cell r="C1894" t="str">
            <v>canal en piedra enchapada a=0.90 m**</v>
          </cell>
          <cell r="D1894" t="str">
            <v>ML</v>
          </cell>
          <cell r="E1894" t="str">
            <v>05 Pisos</v>
          </cell>
          <cell r="F1894">
            <v>326344.3</v>
          </cell>
        </row>
        <row r="1895">
          <cell r="B1895">
            <v>10351</v>
          </cell>
          <cell r="C1895" t="str">
            <v>Canal en U 30*35 sin tapa +exc+recebo+pobre**</v>
          </cell>
          <cell r="D1895" t="str">
            <v>ML</v>
          </cell>
          <cell r="E1895" t="str">
            <v>05 Pisos</v>
          </cell>
          <cell r="F1895">
            <v>243509.94</v>
          </cell>
        </row>
        <row r="1896">
          <cell r="B1896">
            <v>443</v>
          </cell>
          <cell r="C1896" t="str">
            <v>CANAL LATON D=050</v>
          </cell>
          <cell r="D1896" t="str">
            <v>ML</v>
          </cell>
          <cell r="E1896" t="str">
            <v>INSTALACIONES HIDRAULICA / SANITARIA / LATONERIA</v>
          </cell>
          <cell r="F1896">
            <v>59036.29</v>
          </cell>
        </row>
        <row r="1897">
          <cell r="B1897">
            <v>444</v>
          </cell>
          <cell r="C1897" t="str">
            <v>CANAL LATON D=075</v>
          </cell>
          <cell r="D1897" t="str">
            <v>ML</v>
          </cell>
          <cell r="E1897" t="str">
            <v>INSTALACIONES HIDRAULICA / SANITARIA / LATONERIA</v>
          </cell>
          <cell r="F1897">
            <v>73583.89</v>
          </cell>
        </row>
        <row r="1898">
          <cell r="B1898">
            <v>445</v>
          </cell>
          <cell r="C1898" t="str">
            <v>CANAL LATON D=100</v>
          </cell>
          <cell r="D1898" t="str">
            <v>ML</v>
          </cell>
          <cell r="E1898" t="str">
            <v>INSTALACIONES HIDRAULICA / SANITARIA / LATONERIA</v>
          </cell>
          <cell r="F1898">
            <v>87409.43</v>
          </cell>
        </row>
        <row r="1899">
          <cell r="B1899">
            <v>11796</v>
          </cell>
          <cell r="C1899" t="str">
            <v>CANALES   PVC 3" CUBIERTA EDIFICIO**</v>
          </cell>
          <cell r="D1899" t="str">
            <v>ML</v>
          </cell>
          <cell r="E1899" t="str">
            <v>INSTALACIONES HIDRAULICA / SANITARIA / LATONERIA</v>
          </cell>
          <cell r="F1899">
            <v>53382.78</v>
          </cell>
        </row>
        <row r="1900">
          <cell r="B1900">
            <v>20692</v>
          </cell>
          <cell r="C1900" t="str">
            <v>Canales y pondaje enchapado con piedra laja</v>
          </cell>
          <cell r="D1900" t="str">
            <v>M2</v>
          </cell>
          <cell r="E1900" t="str">
            <v>ENCHAPES, ACCESORIOS Y PAPELES</v>
          </cell>
          <cell r="F1900">
            <v>173873.49</v>
          </cell>
        </row>
        <row r="1901">
          <cell r="B1901">
            <v>201</v>
          </cell>
          <cell r="C1901" t="str">
            <v>CANALETA 43 DE 3.50 M.</v>
          </cell>
          <cell r="D1901" t="str">
            <v>M2</v>
          </cell>
          <cell r="E1901" t="str">
            <v>CUBIERTAS</v>
          </cell>
          <cell r="F1901">
            <v>32429.94</v>
          </cell>
        </row>
        <row r="1902">
          <cell r="B1902">
            <v>202</v>
          </cell>
          <cell r="C1902" t="str">
            <v>CANALETA 43 DE 4.00 M.</v>
          </cell>
          <cell r="D1902" t="str">
            <v>M2</v>
          </cell>
          <cell r="E1902" t="str">
            <v>CUBIERTAS</v>
          </cell>
          <cell r="F1902">
            <v>149180.16</v>
          </cell>
        </row>
        <row r="1903">
          <cell r="B1903">
            <v>203</v>
          </cell>
          <cell r="C1903" t="str">
            <v>CANALETA 43 DE 4.50 M.</v>
          </cell>
          <cell r="D1903" t="str">
            <v>M2</v>
          </cell>
          <cell r="E1903" t="str">
            <v>CUBIERTAS</v>
          </cell>
          <cell r="F1903">
            <v>32239.08</v>
          </cell>
        </row>
        <row r="1904">
          <cell r="B1904">
            <v>204</v>
          </cell>
          <cell r="C1904" t="str">
            <v>CANALETA 43 DE 5.00 M.</v>
          </cell>
          <cell r="D1904" t="str">
            <v>M2</v>
          </cell>
          <cell r="E1904" t="str">
            <v>CUBIERTAS</v>
          </cell>
          <cell r="F1904">
            <v>32188.18</v>
          </cell>
        </row>
        <row r="1905">
          <cell r="B1905">
            <v>205</v>
          </cell>
          <cell r="C1905" t="str">
            <v>CANALETA 43 DE 5.50 M.</v>
          </cell>
          <cell r="D1905" t="str">
            <v>M2</v>
          </cell>
          <cell r="E1905" t="str">
            <v>CUBIERTAS</v>
          </cell>
          <cell r="F1905">
            <v>32633.53</v>
          </cell>
        </row>
        <row r="1906">
          <cell r="B1906">
            <v>206</v>
          </cell>
          <cell r="C1906" t="str">
            <v>CANALETA 43 DE 6.00 M.</v>
          </cell>
          <cell r="D1906" t="str">
            <v>M2</v>
          </cell>
          <cell r="E1906" t="str">
            <v>CUBIERTAS</v>
          </cell>
          <cell r="F1906">
            <v>32557.19</v>
          </cell>
        </row>
        <row r="1907">
          <cell r="B1907">
            <v>207</v>
          </cell>
          <cell r="C1907" t="str">
            <v>CANALETA 90 DE 3.75 M.</v>
          </cell>
          <cell r="D1907" t="str">
            <v>M2</v>
          </cell>
          <cell r="E1907" t="str">
            <v>CUBIERTAS</v>
          </cell>
          <cell r="F1907">
            <v>28034.880000000001</v>
          </cell>
        </row>
        <row r="1908">
          <cell r="B1908">
            <v>208</v>
          </cell>
          <cell r="C1908" t="str">
            <v>CANALETA 90 DE 4.50 M.</v>
          </cell>
          <cell r="D1908" t="str">
            <v>M2</v>
          </cell>
          <cell r="E1908" t="str">
            <v>CUBIERTAS</v>
          </cell>
          <cell r="F1908">
            <v>28910.97</v>
          </cell>
        </row>
        <row r="1909">
          <cell r="B1909">
            <v>209</v>
          </cell>
          <cell r="C1909" t="str">
            <v>CANALETA 90 DE 5.25 M.</v>
          </cell>
          <cell r="D1909" t="str">
            <v>M2</v>
          </cell>
          <cell r="E1909" t="str">
            <v>CUBIERTAS</v>
          </cell>
          <cell r="F1909">
            <v>28910.97</v>
          </cell>
        </row>
        <row r="1910">
          <cell r="B1910">
            <v>210</v>
          </cell>
          <cell r="C1910" t="str">
            <v>CANALETA 90 DE 6.00 M.</v>
          </cell>
          <cell r="D1910" t="str">
            <v>M2</v>
          </cell>
          <cell r="E1910" t="str">
            <v>CUBIERTAS</v>
          </cell>
          <cell r="F1910">
            <v>28910.97</v>
          </cell>
        </row>
        <row r="1911">
          <cell r="B1911">
            <v>211</v>
          </cell>
          <cell r="C1911" t="str">
            <v>CANALETA 90 DE 7.50 M.</v>
          </cell>
          <cell r="D1911" t="str">
            <v>M2</v>
          </cell>
          <cell r="E1911" t="str">
            <v>CUBIERTAS</v>
          </cell>
          <cell r="F1911">
            <v>28910.97</v>
          </cell>
        </row>
        <row r="1912">
          <cell r="B1912">
            <v>212</v>
          </cell>
          <cell r="C1912" t="str">
            <v>CANALETA 90 DE 9.00 M.</v>
          </cell>
          <cell r="D1912" t="str">
            <v>M2</v>
          </cell>
          <cell r="E1912" t="str">
            <v>CUBIERTAS</v>
          </cell>
          <cell r="F1912">
            <v>28910.97</v>
          </cell>
        </row>
        <row r="1913">
          <cell r="B1913">
            <v>213</v>
          </cell>
          <cell r="C1913" t="str">
            <v>CANALETA ACESCO 4.50 M.</v>
          </cell>
          <cell r="D1913" t="str">
            <v>M2</v>
          </cell>
          <cell r="E1913" t="str">
            <v>CUBIERTAS</v>
          </cell>
          <cell r="F1913">
            <v>23654.43</v>
          </cell>
        </row>
        <row r="1914">
          <cell r="B1914">
            <v>3034</v>
          </cell>
          <cell r="C1914" t="str">
            <v>CANALETA METAL 10X4  ANCLAJE</v>
          </cell>
          <cell r="D1914" t="str">
            <v>ML</v>
          </cell>
          <cell r="E1914" t="str">
            <v>CABLEADO ESTRUCTURADO</v>
          </cell>
          <cell r="F1914">
            <v>105862.96</v>
          </cell>
        </row>
        <row r="1915">
          <cell r="B1915">
            <v>3035</v>
          </cell>
          <cell r="C1915" t="str">
            <v>CANALETA METAL 10X4  CHAZO</v>
          </cell>
          <cell r="D1915" t="str">
            <v>ML</v>
          </cell>
          <cell r="E1915" t="str">
            <v>CABLEADO ESTRUCTURADO</v>
          </cell>
          <cell r="F1915">
            <v>113041.03</v>
          </cell>
        </row>
        <row r="1916">
          <cell r="B1916">
            <v>12865</v>
          </cell>
          <cell r="C1916" t="str">
            <v>CANALETA METAL 12X6COLOR BLANCA***</v>
          </cell>
          <cell r="D1916" t="str">
            <v>ML</v>
          </cell>
          <cell r="E1916" t="str">
            <v>CABLEADO ESTRUCTURADO</v>
          </cell>
          <cell r="F1916">
            <v>18342.84</v>
          </cell>
        </row>
        <row r="1917">
          <cell r="B1917">
            <v>14234</v>
          </cell>
          <cell r="C1917" t="str">
            <v>CANALETA METALICA  Portacabl12X5 pint electros+acc</v>
          </cell>
          <cell r="D1917" t="str">
            <v>ML</v>
          </cell>
          <cell r="E1917" t="str">
            <v>CABLEADO ESTRUCTURADO</v>
          </cell>
          <cell r="F1917">
            <v>68786.570000000007</v>
          </cell>
        </row>
        <row r="1918">
          <cell r="B1918">
            <v>16299</v>
          </cell>
          <cell r="C1918" t="str">
            <v>Canaleta Metalica (30x5cm)+Pint. Electrost. Cal.20</v>
          </cell>
          <cell r="D1918" t="str">
            <v>ML</v>
          </cell>
          <cell r="E1918" t="str">
            <v>INSTALACIONES ELECTRICAS - T.V. - SONIDO COMUNI</v>
          </cell>
          <cell r="F1918">
            <v>138491.07</v>
          </cell>
        </row>
        <row r="1919">
          <cell r="B1919">
            <v>16300</v>
          </cell>
          <cell r="C1919" t="str">
            <v>Canaleta Metalica (50x5cm)+Pint. Electrost. Cal.20</v>
          </cell>
          <cell r="D1919" t="str">
            <v>ML</v>
          </cell>
          <cell r="E1919" t="str">
            <v>INSTALACIONES ELECTRICAS - T.V. - SONIDO COMUNI</v>
          </cell>
          <cell r="F1919">
            <v>141222.51999999999</v>
          </cell>
        </row>
        <row r="1920">
          <cell r="B1920">
            <v>12219</v>
          </cell>
          <cell r="C1920" t="str">
            <v>CANALETA METALICA 10X4  CHAZO</v>
          </cell>
          <cell r="D1920" t="str">
            <v>ML</v>
          </cell>
          <cell r="E1920" t="str">
            <v>CABLEADO ESTRUCTURADO</v>
          </cell>
          <cell r="F1920">
            <v>64397.53</v>
          </cell>
        </row>
        <row r="1921">
          <cell r="B1921">
            <v>16519</v>
          </cell>
          <cell r="C1921" t="str">
            <v>CANALETA METALICA 10X4 CON DIVIDSION INTERNA</v>
          </cell>
          <cell r="D1921" t="str">
            <v>ML</v>
          </cell>
          <cell r="E1921" t="str">
            <v>CABLEADO ESTRUCTURADO</v>
          </cell>
          <cell r="F1921">
            <v>40615.54</v>
          </cell>
        </row>
        <row r="1922">
          <cell r="B1922">
            <v>13038</v>
          </cell>
          <cell r="C1922" t="str">
            <v>CANALETA METALICA 12X4 CON DIV. CHAZO **</v>
          </cell>
          <cell r="D1922" t="str">
            <v>ML</v>
          </cell>
          <cell r="E1922" t="str">
            <v>CABLEADO ESTRUCTURADO</v>
          </cell>
          <cell r="F1922">
            <v>68734.259999999995</v>
          </cell>
        </row>
        <row r="1923">
          <cell r="B1923">
            <v>12342</v>
          </cell>
          <cell r="C1923" t="str">
            <v>CANALETA METALICA 15X15  CHAZO</v>
          </cell>
          <cell r="D1923" t="str">
            <v>ML</v>
          </cell>
          <cell r="E1923" t="str">
            <v>CABLEADO ESTRUCTURADO</v>
          </cell>
          <cell r="F1923">
            <v>63733.36</v>
          </cell>
        </row>
        <row r="1924">
          <cell r="B1924">
            <v>13201</v>
          </cell>
          <cell r="C1924" t="str">
            <v>CANALETA METALICA 15X4 CAL 22 PINT. ELECT. **</v>
          </cell>
          <cell r="D1924" t="str">
            <v>ML</v>
          </cell>
          <cell r="E1924" t="str">
            <v>CABLEADO ESTRUCTURADO</v>
          </cell>
          <cell r="F1924">
            <v>55073.06</v>
          </cell>
        </row>
        <row r="1925">
          <cell r="B1925">
            <v>11775</v>
          </cell>
          <cell r="C1925" t="str">
            <v>CANALETA METALICA 20 X 12,5 mm X 2,10 m. Separador</v>
          </cell>
          <cell r="D1925" t="str">
            <v>ML</v>
          </cell>
          <cell r="E1925" t="str">
            <v>CABLEADO ESTRUCTURADO</v>
          </cell>
          <cell r="F1925">
            <v>12296.58</v>
          </cell>
        </row>
        <row r="1926">
          <cell r="B1926">
            <v>17540</v>
          </cell>
          <cell r="C1926" t="str">
            <v>CANALETA PERIMETRAL METALICA  DE 12X5 cm</v>
          </cell>
          <cell r="D1926" t="str">
            <v>ML</v>
          </cell>
          <cell r="E1926" t="str">
            <v>INSTALACIONES ELECTRICAS - T.V. - SONIDO COMUNI</v>
          </cell>
          <cell r="F1926">
            <v>37590.04</v>
          </cell>
        </row>
        <row r="1927">
          <cell r="B1927">
            <v>3036</v>
          </cell>
          <cell r="C1927" t="str">
            <v>CANALETA PLASTICA 10X4  ANCLAJE</v>
          </cell>
          <cell r="D1927" t="str">
            <v>ML</v>
          </cell>
          <cell r="E1927" t="str">
            <v>CABLEADO ESTRUCTURADO</v>
          </cell>
          <cell r="F1927">
            <v>30622.04</v>
          </cell>
        </row>
        <row r="1928">
          <cell r="B1928">
            <v>3037</v>
          </cell>
          <cell r="C1928" t="str">
            <v>CANALETA PLASTICA 10X4 CHAZO</v>
          </cell>
          <cell r="D1928" t="str">
            <v>ML</v>
          </cell>
          <cell r="E1928" t="str">
            <v>INSTALACIONES ELECTRICAS - T.V. - SONIDO COMUNI</v>
          </cell>
          <cell r="F1928">
            <v>34797.370000000003</v>
          </cell>
        </row>
        <row r="1929">
          <cell r="B1929">
            <v>13143</v>
          </cell>
          <cell r="C1929" t="str">
            <v>CANALETA PLASTICA 2X2 CM (CHAZO)**</v>
          </cell>
          <cell r="D1929" t="str">
            <v>ML</v>
          </cell>
          <cell r="E1929" t="str">
            <v>INSTALACIONES ELECTRICAS - T.V. - SONIDO COMUNI</v>
          </cell>
          <cell r="F1929">
            <v>22277.759999999998</v>
          </cell>
        </row>
        <row r="1930">
          <cell r="B1930">
            <v>15306</v>
          </cell>
          <cell r="C1930" t="str">
            <v>Canaliz ducto elec. PVC- D9X3"+ 5x2" Zona Verde</v>
          </cell>
          <cell r="D1930" t="str">
            <v>ML</v>
          </cell>
          <cell r="E1930" t="str">
            <v>REDES SERVICIOS Y DESAGüES</v>
          </cell>
          <cell r="F1930">
            <v>590542.36</v>
          </cell>
        </row>
        <row r="1931">
          <cell r="B1931">
            <v>15314</v>
          </cell>
          <cell r="C1931" t="str">
            <v>Canaliz ducto electico PVC- D1X3"+ 2x2" Zona Verde</v>
          </cell>
          <cell r="D1931" t="str">
            <v>ML</v>
          </cell>
          <cell r="E1931" t="str">
            <v>REDES SERVICIOS Y DESAGüES</v>
          </cell>
          <cell r="F1931">
            <v>227643.67</v>
          </cell>
        </row>
        <row r="1932">
          <cell r="B1932">
            <v>16687</v>
          </cell>
          <cell r="C1932" t="str">
            <v>Canaliz ducto electric PVC- D2X2" Zona Dura</v>
          </cell>
          <cell r="D1932" t="str">
            <v>ML</v>
          </cell>
          <cell r="E1932" t="str">
            <v>REDES SERVICIOS Y DESAGüES</v>
          </cell>
          <cell r="F1932">
            <v>185009.92000000001</v>
          </cell>
        </row>
        <row r="1933">
          <cell r="B1933">
            <v>16688</v>
          </cell>
          <cell r="C1933" t="str">
            <v>Canaliz ducto electric PVC- D2X3" Zona Dura</v>
          </cell>
          <cell r="D1933" t="str">
            <v>ML</v>
          </cell>
          <cell r="E1933" t="str">
            <v>REDES SERVICIOS Y DESAGüES</v>
          </cell>
          <cell r="F1933">
            <v>196174.73</v>
          </cell>
        </row>
        <row r="1934">
          <cell r="B1934">
            <v>15315</v>
          </cell>
          <cell r="C1934" t="str">
            <v>Canaliz ducto electric PVC- D2X3" Zona Verde</v>
          </cell>
          <cell r="D1934" t="str">
            <v>ML</v>
          </cell>
          <cell r="E1934" t="str">
            <v>REDES SERVICIOS Y DESAGüES</v>
          </cell>
          <cell r="F1934">
            <v>194495.55</v>
          </cell>
        </row>
        <row r="1935">
          <cell r="B1935">
            <v>15313</v>
          </cell>
          <cell r="C1935" t="str">
            <v>Canaliz ducto electric PVC- D2X3"+ 2x2" Zona Verde</v>
          </cell>
          <cell r="D1935" t="str">
            <v>ML</v>
          </cell>
          <cell r="E1935" t="str">
            <v>REDES SERVICIOS Y DESAGüES</v>
          </cell>
          <cell r="F1935">
            <v>270599.95</v>
          </cell>
        </row>
        <row r="1936">
          <cell r="B1936">
            <v>15311</v>
          </cell>
          <cell r="C1936" t="str">
            <v>canaliz ducto electric PVC- D3X3"+ 2x2" Zona Verde</v>
          </cell>
          <cell r="D1936" t="str">
            <v>ML</v>
          </cell>
          <cell r="E1936" t="str">
            <v>REDES SERVICIOS Y DESAGüES</v>
          </cell>
          <cell r="F1936">
            <v>379974.1</v>
          </cell>
        </row>
        <row r="1937">
          <cell r="B1937">
            <v>15310</v>
          </cell>
          <cell r="C1937" t="str">
            <v>Canaliz ducto electric. PVC- D3X3"+ 4x2" Zona Verd</v>
          </cell>
          <cell r="D1937" t="str">
            <v>ML</v>
          </cell>
          <cell r="E1937" t="str">
            <v>REDES SERVICIOS Y DESAGüES</v>
          </cell>
          <cell r="F1937">
            <v>446321.38</v>
          </cell>
        </row>
        <row r="1938">
          <cell r="B1938">
            <v>15356</v>
          </cell>
          <cell r="C1938" t="str">
            <v>Canaliz ducto electric. PVC- D6X3"+ 4x2" Zona Verd</v>
          </cell>
          <cell r="D1938" t="str">
            <v>ML</v>
          </cell>
          <cell r="E1938" t="str">
            <v>REDES SERVICIOS Y DESAGüES</v>
          </cell>
          <cell r="F1938">
            <v>565018.80000000005</v>
          </cell>
        </row>
        <row r="1939">
          <cell r="B1939">
            <v>15316</v>
          </cell>
          <cell r="C1939" t="str">
            <v>Canaliz ducto electrico PVC- D1X3" Zona Verde</v>
          </cell>
          <cell r="D1939" t="str">
            <v>ML</v>
          </cell>
          <cell r="E1939" t="str">
            <v>REDES SERVICIOS Y DESAGüES</v>
          </cell>
          <cell r="F1939">
            <v>175950.15</v>
          </cell>
        </row>
        <row r="1940">
          <cell r="B1940">
            <v>15351</v>
          </cell>
          <cell r="C1940" t="str">
            <v>Canaliz ducto electrico PVC- D2X6" EB+RellenoZDura</v>
          </cell>
          <cell r="D1940" t="str">
            <v>ML</v>
          </cell>
          <cell r="E1940" t="str">
            <v>REDES SERVICIOS Y DESAGüES</v>
          </cell>
          <cell r="F1940">
            <v>270034.58</v>
          </cell>
        </row>
        <row r="1941">
          <cell r="B1941">
            <v>15303</v>
          </cell>
          <cell r="C1941" t="str">
            <v>Canaliz ducto electrico PVC- D2X6"+ 2x3" Zona Ver</v>
          </cell>
          <cell r="D1941" t="str">
            <v>ML</v>
          </cell>
          <cell r="E1941" t="str">
            <v>REDES SERVICIOS Y DESAGüES</v>
          </cell>
          <cell r="F1941">
            <v>390417.46</v>
          </cell>
        </row>
        <row r="1942">
          <cell r="B1942">
            <v>15312</v>
          </cell>
          <cell r="C1942" t="str">
            <v>Canaliz ducto electrico PVC- D3X3" Zona Verde</v>
          </cell>
          <cell r="D1942" t="str">
            <v>ML</v>
          </cell>
          <cell r="E1942" t="str">
            <v>REDES SERVICIOS Y DESAGüES</v>
          </cell>
          <cell r="F1942">
            <v>297056.96999999997</v>
          </cell>
        </row>
        <row r="1943">
          <cell r="B1943">
            <v>15305</v>
          </cell>
          <cell r="C1943" t="str">
            <v>Canaliz ducto electrico. PVC- D2X6"+ 1x3" Zona Ver</v>
          </cell>
          <cell r="D1943" t="str">
            <v>ML</v>
          </cell>
          <cell r="E1943" t="str">
            <v>REDES SERVICIOS Y DESAGüES</v>
          </cell>
          <cell r="F1943">
            <v>308317.28999999998</v>
          </cell>
        </row>
        <row r="1944">
          <cell r="B1944">
            <v>15357</v>
          </cell>
          <cell r="C1944" t="str">
            <v>CANALIZ. DUCTO ELECT.  PVC - 1 Ø 2"(Inc Exc) **</v>
          </cell>
          <cell r="D1944" t="str">
            <v>ML</v>
          </cell>
          <cell r="E1944" t="str">
            <v>REDES SERVICIOS Y DESAGüES</v>
          </cell>
          <cell r="F1944">
            <v>90212.52</v>
          </cell>
        </row>
        <row r="1945">
          <cell r="B1945">
            <v>11827</v>
          </cell>
          <cell r="C1945" t="str">
            <v>CANALIZ. DUCTO ELECT. PVC- 1 D 4"(Inc. Exc) **</v>
          </cell>
          <cell r="D1945" t="str">
            <v>ML</v>
          </cell>
          <cell r="E1945" t="str">
            <v>REDES SERVICIOS Y DESAGüES</v>
          </cell>
          <cell r="F1945">
            <v>136960.47</v>
          </cell>
        </row>
        <row r="1946">
          <cell r="B1946">
            <v>12681</v>
          </cell>
          <cell r="C1946" t="str">
            <v>CANALIZ. DUCTO ELECT. PVC- 1 D3"(Inc. Exc) **</v>
          </cell>
          <cell r="D1946" t="str">
            <v>ML</v>
          </cell>
          <cell r="E1946" t="str">
            <v>REDES SERVICIOS Y DESAGüES</v>
          </cell>
          <cell r="F1946">
            <v>125348.53</v>
          </cell>
        </row>
        <row r="1947">
          <cell r="B1947">
            <v>15438</v>
          </cell>
          <cell r="C1947" t="str">
            <v>CANALIZ. DUCTO ELECT. PVC- 2 D 2"(Inc Exc+Aren+Sub</v>
          </cell>
          <cell r="D1947" t="str">
            <v>ML</v>
          </cell>
          <cell r="E1947" t="str">
            <v>REDES SERVICIOS Y DESAGüES</v>
          </cell>
          <cell r="F1947">
            <v>101039.17</v>
          </cell>
        </row>
        <row r="1948">
          <cell r="B1948">
            <v>11260</v>
          </cell>
          <cell r="C1948" t="str">
            <v>CANALIZ. DUCTO ELECT. PVC- 2 D 3"(in Exc) Z.Verde</v>
          </cell>
          <cell r="D1948" t="str">
            <v>ML</v>
          </cell>
          <cell r="E1948" t="str">
            <v>REDES SERVICIOS Y DESAGüES</v>
          </cell>
          <cell r="F1948">
            <v>129371.84</v>
          </cell>
        </row>
        <row r="1949">
          <cell r="B1949">
            <v>11826</v>
          </cell>
          <cell r="C1949" t="str">
            <v>CANALIZ. DUCTO ELECT. PVC- 2 D 4"+Recebo</v>
          </cell>
          <cell r="D1949" t="str">
            <v>ML</v>
          </cell>
          <cell r="E1949" t="str">
            <v>REDES SERVICIOS Y DESAGüES</v>
          </cell>
          <cell r="F1949">
            <v>209812.75</v>
          </cell>
        </row>
        <row r="1950">
          <cell r="B1950">
            <v>11626</v>
          </cell>
          <cell r="C1950" t="str">
            <v>CANALIZ. DUCTO ELECT. PVC- 4 D 2"(Inc Exc+Aren+Sub</v>
          </cell>
          <cell r="D1950" t="str">
            <v>ML</v>
          </cell>
          <cell r="E1950" t="str">
            <v>REDES SERVICIOS Y DESAGüES</v>
          </cell>
          <cell r="F1950">
            <v>160787.95000000001</v>
          </cell>
        </row>
        <row r="1951">
          <cell r="B1951">
            <v>11278</v>
          </cell>
          <cell r="C1951" t="str">
            <v>CANALIZ. DUCTO ELECT. PVC- 4 D 4"(In. Exca) Z.Verd</v>
          </cell>
          <cell r="D1951" t="str">
            <v>ML</v>
          </cell>
          <cell r="E1951" t="str">
            <v>REDES SERVICIOS Y DESAGüES</v>
          </cell>
          <cell r="F1951">
            <v>269020.18</v>
          </cell>
        </row>
        <row r="1952">
          <cell r="B1952">
            <v>11627</v>
          </cell>
          <cell r="C1952" t="str">
            <v>CANALIZ. DUCTO ELECT. PVC- 6 D 2" (Inc Exc)**</v>
          </cell>
          <cell r="D1952" t="str">
            <v>ML</v>
          </cell>
          <cell r="E1952" t="str">
            <v>REDES SERVICIOS Y DESAGüES</v>
          </cell>
          <cell r="F1952">
            <v>279480.53000000003</v>
          </cell>
        </row>
        <row r="1953">
          <cell r="B1953">
            <v>11280</v>
          </cell>
          <cell r="C1953" t="str">
            <v>CANALIZ. DUCTO ELECT. PVC- 6 D 4" (Inc. Exc)**</v>
          </cell>
          <cell r="D1953" t="str">
            <v>ML</v>
          </cell>
          <cell r="E1953" t="str">
            <v>REDES SERVICIOS Y DESAGüES</v>
          </cell>
          <cell r="F1953">
            <v>473843.32</v>
          </cell>
        </row>
        <row r="1954">
          <cell r="B1954">
            <v>13286</v>
          </cell>
          <cell r="C1954" t="str">
            <v>CANALIZ. DUCTO ELECT. PVC- 6 D 4" + 1 D 3"(in Exc)</v>
          </cell>
          <cell r="D1954" t="str">
            <v>ML</v>
          </cell>
          <cell r="E1954" t="str">
            <v>REDES SERVICIOS Y DESAGüES</v>
          </cell>
          <cell r="F1954">
            <v>429284.41</v>
          </cell>
        </row>
        <row r="1955">
          <cell r="B1955">
            <v>11383</v>
          </cell>
          <cell r="C1955" t="str">
            <v>CANALIZ. DUCTO ELECT. PVC- D 4"(In Exc) Z. Verde</v>
          </cell>
          <cell r="D1955" t="str">
            <v>ML</v>
          </cell>
          <cell r="E1955" t="str">
            <v>REDES SERVICIOS Y DESAGüES</v>
          </cell>
          <cell r="F1955">
            <v>111819.3</v>
          </cell>
        </row>
        <row r="1956">
          <cell r="B1956">
            <v>13806</v>
          </cell>
          <cell r="C1956" t="str">
            <v>CANALIZ. DUCTO ELECT. PVC- D32X3"+2X2" Z V sin exc</v>
          </cell>
          <cell r="D1956" t="str">
            <v>ML</v>
          </cell>
          <cell r="E1956" t="str">
            <v>REDES SERVICIOS Y DESAGüES</v>
          </cell>
          <cell r="F1956">
            <v>156978.23999999999</v>
          </cell>
        </row>
        <row r="1957">
          <cell r="B1957">
            <v>11481</v>
          </cell>
          <cell r="C1957" t="str">
            <v>CANALIZ. DUCTO ELECT. PVC TDP- D 2x3" Z Verde+Exc</v>
          </cell>
          <cell r="D1957" t="str">
            <v>ML</v>
          </cell>
          <cell r="E1957" t="str">
            <v>REDES SERVICIOS Y DESAGüES</v>
          </cell>
          <cell r="F1957">
            <v>129371.84</v>
          </cell>
        </row>
        <row r="1958">
          <cell r="B1958">
            <v>13479</v>
          </cell>
          <cell r="C1958" t="str">
            <v>CANALIZ. DUCTO ELECT. PVC TDP-2 D 3"(Inc Exc) **</v>
          </cell>
          <cell r="D1958" t="str">
            <v>ML</v>
          </cell>
          <cell r="E1958" t="str">
            <v>REDES SERVICIOS Y DESAGüES</v>
          </cell>
          <cell r="F1958">
            <v>134103.85</v>
          </cell>
        </row>
        <row r="1959">
          <cell r="B1959">
            <v>13478</v>
          </cell>
          <cell r="C1959" t="str">
            <v>CANALIZ. DUCTO ELECT. PVC TDP-4 D 3"(Inc Exc) **</v>
          </cell>
          <cell r="D1959" t="str">
            <v>ML</v>
          </cell>
          <cell r="E1959" t="str">
            <v>REDES SERVICIOS Y DESAGüES</v>
          </cell>
          <cell r="F1959">
            <v>176618.35</v>
          </cell>
        </row>
        <row r="1960">
          <cell r="B1960">
            <v>13803</v>
          </cell>
          <cell r="C1960" t="str">
            <v>CANALIZ. DUCTO ELECT. PVC-10 D 2"(Inc. Excav) **</v>
          </cell>
          <cell r="D1960" t="str">
            <v>ML</v>
          </cell>
          <cell r="E1960" t="str">
            <v>REDES SERVICIOS Y DESAGüES</v>
          </cell>
          <cell r="F1960">
            <v>345905.8</v>
          </cell>
        </row>
        <row r="1961">
          <cell r="B1961">
            <v>13804</v>
          </cell>
          <cell r="C1961" t="str">
            <v>CANALIZ. DUCTO ELECT. PVC-10 D 2"+2D3(Inc. Excav)</v>
          </cell>
          <cell r="D1961" t="str">
            <v>ML</v>
          </cell>
          <cell r="E1961" t="str">
            <v>REDES SERVICIOS Y DESAGüES</v>
          </cell>
          <cell r="F1961">
            <v>396665.15</v>
          </cell>
        </row>
        <row r="1962">
          <cell r="B1962">
            <v>11822</v>
          </cell>
          <cell r="C1962" t="str">
            <v>CANALIZ. DUCTO ELECT. PVC-10 D 3"(Inc. Excav) **</v>
          </cell>
          <cell r="D1962" t="str">
            <v>ML</v>
          </cell>
          <cell r="E1962" t="str">
            <v>REDES SERVICIOS Y DESAGüES</v>
          </cell>
          <cell r="F1962">
            <v>396095.48</v>
          </cell>
        </row>
        <row r="1963">
          <cell r="B1963">
            <v>13805</v>
          </cell>
          <cell r="C1963" t="str">
            <v>CANALIZ. DUCTO ELECT. PVC-12 D 2"(Inc. Excav) **</v>
          </cell>
          <cell r="D1963" t="str">
            <v>ML</v>
          </cell>
          <cell r="E1963" t="str">
            <v>REDES SERVICIOS Y DESAGüES</v>
          </cell>
          <cell r="F1963">
            <v>384948.55</v>
          </cell>
        </row>
        <row r="1964">
          <cell r="B1964">
            <v>13796</v>
          </cell>
          <cell r="C1964" t="str">
            <v>CANALIZ. DUCTO ELECT. PVC-13 D 3" Inc.Excav**</v>
          </cell>
          <cell r="D1964" t="str">
            <v>ML</v>
          </cell>
          <cell r="E1964" t="str">
            <v>REDES SERVICIOS Y DESAGüES</v>
          </cell>
          <cell r="F1964">
            <v>472740.27</v>
          </cell>
        </row>
        <row r="1965">
          <cell r="B1965">
            <v>13864</v>
          </cell>
          <cell r="C1965" t="str">
            <v>CANALIZ. DUCTO ELECT. PVC-16 D 2"(Inc. Excav) **</v>
          </cell>
          <cell r="D1965" t="str">
            <v>ML</v>
          </cell>
          <cell r="E1965" t="str">
            <v>REDES SERVICIOS Y DESAGüES</v>
          </cell>
          <cell r="F1965">
            <v>492373.43</v>
          </cell>
        </row>
        <row r="1966">
          <cell r="B1966">
            <v>11261</v>
          </cell>
          <cell r="C1966" t="str">
            <v>CANALIZ. DUCTO ELECT. PVC-2 D 4"(Inc Exc) **</v>
          </cell>
          <cell r="D1966" t="str">
            <v>ML</v>
          </cell>
          <cell r="E1966" t="str">
            <v>REDES SERVICIOS Y DESAGüES</v>
          </cell>
          <cell r="F1966">
            <v>249554</v>
          </cell>
        </row>
        <row r="1967">
          <cell r="B1967">
            <v>11625</v>
          </cell>
          <cell r="C1967" t="str">
            <v>CANALIZ. DUCTO ELECT. PVC-2 Ø 2" Z Dura(inc Exc)**</v>
          </cell>
          <cell r="D1967" t="str">
            <v>ML</v>
          </cell>
          <cell r="E1967" t="str">
            <v>REDES SERVICIOS Y DESAGüES</v>
          </cell>
          <cell r="F1967">
            <v>148624.03</v>
          </cell>
        </row>
        <row r="1968">
          <cell r="B1968">
            <v>11635</v>
          </cell>
          <cell r="C1968" t="str">
            <v>CANALIZ. DUCTO ELECT. PVC-2 Ø 2"(Inc Exc) **</v>
          </cell>
          <cell r="D1968" t="str">
            <v>ML</v>
          </cell>
          <cell r="E1968" t="str">
            <v>REDES SERVICIOS Y DESAGüES</v>
          </cell>
          <cell r="F1968">
            <v>112539.51</v>
          </cell>
        </row>
        <row r="1969">
          <cell r="B1969">
            <v>11279</v>
          </cell>
          <cell r="C1969" t="str">
            <v>CANALIZ. DUCTO ELECT. PVC-3 D 3" (Inc Exc)**</v>
          </cell>
          <cell r="D1969" t="str">
            <v>ML</v>
          </cell>
          <cell r="E1969" t="str">
            <v>REDES SERVICIOS Y DESAGüES</v>
          </cell>
          <cell r="F1969">
            <v>177807.8</v>
          </cell>
        </row>
        <row r="1970">
          <cell r="B1970">
            <v>11382</v>
          </cell>
          <cell r="C1970" t="str">
            <v>CANALIZ. DUCTO ELECT. PVC-3 D 4"(in Exc) **</v>
          </cell>
          <cell r="D1970" t="str">
            <v>ML</v>
          </cell>
          <cell r="E1970" t="str">
            <v>REDES SERVICIOS Y DESAGüES</v>
          </cell>
          <cell r="F1970">
            <v>181207.39</v>
          </cell>
        </row>
        <row r="1971">
          <cell r="B1971">
            <v>11636</v>
          </cell>
          <cell r="C1971" t="str">
            <v>CANALIZ. DUCTO ELECT. PVC-3 Ø 2" (in Exc)**</v>
          </cell>
          <cell r="D1971" t="str">
            <v>ML</v>
          </cell>
          <cell r="E1971" t="str">
            <v>REDES SERVICIOS Y DESAGüES</v>
          </cell>
          <cell r="F1971">
            <v>150381.03</v>
          </cell>
        </row>
        <row r="1972">
          <cell r="B1972">
            <v>11817</v>
          </cell>
          <cell r="C1972" t="str">
            <v>CANALIZ. DUCTO ELECT. PVC-4 D 3"(Inc Exc) **</v>
          </cell>
          <cell r="D1972" t="str">
            <v>ML</v>
          </cell>
          <cell r="E1972" t="str">
            <v>REDES SERVICIOS Y DESAGüES</v>
          </cell>
          <cell r="F1972">
            <v>232573.22</v>
          </cell>
        </row>
        <row r="1973">
          <cell r="B1973">
            <v>13797</v>
          </cell>
          <cell r="C1973" t="str">
            <v>CANALIZ. DUCTO ELECT. PVC-4 D6" (Inc Exc)**</v>
          </cell>
          <cell r="D1973" t="str">
            <v>ML</v>
          </cell>
          <cell r="E1973" t="str">
            <v>REDES SERVICIOS Y DESAGüES</v>
          </cell>
          <cell r="F1973">
            <v>453433.99</v>
          </cell>
        </row>
        <row r="1974">
          <cell r="B1974">
            <v>11384</v>
          </cell>
          <cell r="C1974" t="str">
            <v>CANALIZ. DUCTO ELECT. PVC-4D4"+1Ø 1(Inc Exc)"**</v>
          </cell>
          <cell r="D1974" t="str">
            <v>ML</v>
          </cell>
          <cell r="E1974" t="str">
            <v>REDES SERVICIOS Y DESAGüES</v>
          </cell>
          <cell r="F1974">
            <v>227147.72</v>
          </cell>
        </row>
        <row r="1975">
          <cell r="B1975">
            <v>11385</v>
          </cell>
          <cell r="C1975" t="str">
            <v>CANALIZ. DUCTO ELECT. PVC-4D4"+1Ø1"+1Ø 3" (inc Exc</v>
          </cell>
          <cell r="D1975" t="str">
            <v>ML</v>
          </cell>
          <cell r="E1975" t="str">
            <v>REDES SERVICIOS Y DESAGüES</v>
          </cell>
          <cell r="F1975">
            <v>266614.3</v>
          </cell>
        </row>
        <row r="1976">
          <cell r="B1976">
            <v>11818</v>
          </cell>
          <cell r="C1976" t="str">
            <v>CANALIZ. DUCTO ELECT. PVC-5 D 3"(inc Exc) **</v>
          </cell>
          <cell r="D1976" t="str">
            <v>ML</v>
          </cell>
          <cell r="E1976" t="str">
            <v>REDES SERVICIOS Y DESAGüES</v>
          </cell>
          <cell r="F1976">
            <v>265840.77</v>
          </cell>
        </row>
        <row r="1977">
          <cell r="B1977">
            <v>11819</v>
          </cell>
          <cell r="C1977" t="str">
            <v>CANALIZ. DUCTO ELECT. PVC-6 D 3"(Inc Exc) **</v>
          </cell>
          <cell r="D1977" t="str">
            <v>ML</v>
          </cell>
          <cell r="E1977" t="str">
            <v>REDES SERVICIOS Y DESAGüES</v>
          </cell>
          <cell r="F1977">
            <v>314610.2</v>
          </cell>
        </row>
        <row r="1978">
          <cell r="B1978">
            <v>13170</v>
          </cell>
          <cell r="C1978" t="str">
            <v>CANALIZ. DUCTO ELECT. PVC-6 D6" (Inc Exc)**</v>
          </cell>
          <cell r="D1978" t="str">
            <v>ML</v>
          </cell>
          <cell r="E1978" t="str">
            <v>REDES SERVICIOS Y DESAGüES</v>
          </cell>
          <cell r="F1978">
            <v>652717.37</v>
          </cell>
        </row>
        <row r="1979">
          <cell r="B1979">
            <v>13807</v>
          </cell>
          <cell r="C1979" t="str">
            <v>CANALIZ. DUCTO ELECT. PVC-6 D6"+2D3+10D2"(Inc. Exc</v>
          </cell>
          <cell r="D1979" t="str">
            <v>ML</v>
          </cell>
          <cell r="E1979" t="str">
            <v>REDES SERVICIOS Y DESAGüES</v>
          </cell>
          <cell r="F1979">
            <v>814921.2</v>
          </cell>
        </row>
        <row r="1980">
          <cell r="B1980">
            <v>11820</v>
          </cell>
          <cell r="C1980" t="str">
            <v>CANALIZ. DUCTO ELECT. PVC-7 D 3"(inc Exc) **</v>
          </cell>
          <cell r="D1980" t="str">
            <v>ML</v>
          </cell>
          <cell r="E1980" t="str">
            <v>REDES SERVICIOS Y DESAGüES</v>
          </cell>
          <cell r="F1980">
            <v>353601.55</v>
          </cell>
        </row>
        <row r="1981">
          <cell r="B1981">
            <v>11821</v>
          </cell>
          <cell r="C1981" t="str">
            <v>CANALIZ. DUCTO ELECT. PVC-9 D 3" (Inc Exc)**</v>
          </cell>
          <cell r="D1981" t="str">
            <v>ML</v>
          </cell>
          <cell r="E1981" t="str">
            <v>REDES SERVICIOS Y DESAGüES</v>
          </cell>
          <cell r="F1981">
            <v>429770.84</v>
          </cell>
        </row>
        <row r="1982">
          <cell r="B1982">
            <v>12135</v>
          </cell>
          <cell r="C1982" t="str">
            <v>CANALIZ. DUCTO ELECT.CORRUG. PVC- 4 D 4"(Inc Exc)</v>
          </cell>
          <cell r="D1982" t="str">
            <v>ML</v>
          </cell>
          <cell r="E1982" t="str">
            <v>REDES SERVICIOS Y DESAGüES</v>
          </cell>
          <cell r="F1982">
            <v>261347.85</v>
          </cell>
        </row>
        <row r="1983">
          <cell r="B1983">
            <v>13259</v>
          </cell>
          <cell r="C1983" t="str">
            <v>CANALIZ.DUCTODUCTO.PVC-D3"TDP ZonVerde(Inc. Exc)</v>
          </cell>
          <cell r="D1983" t="str">
            <v>ML</v>
          </cell>
          <cell r="E1983" t="str">
            <v>REDES SERVICIOS Y DESAGüES</v>
          </cell>
          <cell r="F1983">
            <v>180341.64</v>
          </cell>
        </row>
        <row r="1984">
          <cell r="B1984">
            <v>13821</v>
          </cell>
          <cell r="C1984" t="str">
            <v>CANALIZ.PVC- Ø 2"(Exc-Placa:0.25m+Adoquin)H=1,A=1M</v>
          </cell>
          <cell r="D1984" t="str">
            <v>ML</v>
          </cell>
          <cell r="E1984" t="str">
            <v>REDES SERVICIOS Y DESAGüES</v>
          </cell>
          <cell r="F1984">
            <v>627182.01</v>
          </cell>
        </row>
        <row r="1985">
          <cell r="B1985">
            <v>16580</v>
          </cell>
          <cell r="C1985" t="str">
            <v>Canalizac.Ducto Elec.PesadoPVC-2 D4"+Exc+Arena Z.V</v>
          </cell>
          <cell r="D1985" t="str">
            <v>ML</v>
          </cell>
          <cell r="E1985" t="str">
            <v>REDES SERVICIOS Y DESAGüES</v>
          </cell>
          <cell r="F1985">
            <v>213769.98</v>
          </cell>
        </row>
        <row r="1986">
          <cell r="B1986">
            <v>17679</v>
          </cell>
          <cell r="C1986" t="str">
            <v>CANALIZACIÓN  2 DUCTOS PVC DE 2"</v>
          </cell>
          <cell r="D1986" t="str">
            <v>UN</v>
          </cell>
          <cell r="E1986" t="str">
            <v>INSTALACIONES ELECTRICAS - T.V. - SONIDO COMUNI</v>
          </cell>
          <cell r="F1986">
            <v>89426.21</v>
          </cell>
        </row>
        <row r="1987">
          <cell r="B1987">
            <v>17549</v>
          </cell>
          <cell r="C1987" t="str">
            <v>CANALIZACION BANCO DE DUCTOS 3 DUCTOS PVC</v>
          </cell>
          <cell r="D1987" t="str">
            <v>ML</v>
          </cell>
          <cell r="E1987" t="str">
            <v>INSTALACIONES ELECTRICAS - T.V. - SONIDO COMUNI</v>
          </cell>
          <cell r="F1987">
            <v>197318.01</v>
          </cell>
        </row>
        <row r="1988">
          <cell r="B1988">
            <v>10012</v>
          </cell>
          <cell r="C1988" t="str">
            <v>canalizacion control PVCC 1" 2#10 incluy excav **</v>
          </cell>
          <cell r="D1988" t="str">
            <v>ML</v>
          </cell>
          <cell r="E1988" t="str">
            <v>09 Eléctricas</v>
          </cell>
          <cell r="F1988">
            <v>65409.52</v>
          </cell>
        </row>
        <row r="1989">
          <cell r="B1989">
            <v>10329</v>
          </cell>
          <cell r="C1989" t="str">
            <v>canalizacion control PVCP 3/4"  **</v>
          </cell>
          <cell r="D1989" t="str">
            <v>ML</v>
          </cell>
          <cell r="E1989" t="str">
            <v>09 Eléctricas</v>
          </cell>
          <cell r="F1989">
            <v>13915.63</v>
          </cell>
        </row>
        <row r="1990">
          <cell r="B1990">
            <v>16719</v>
          </cell>
          <cell r="C1990" t="str">
            <v>Canalización+Cableado (TuboØ2"PVC+3#1/0+1#6+8TAWG)</v>
          </cell>
          <cell r="D1990" t="str">
            <v>ML</v>
          </cell>
          <cell r="E1990" t="str">
            <v>INSTALACIONES ELECTRICAS - T.V. - SONIDO COMUNI</v>
          </cell>
          <cell r="F1990">
            <v>610149.66</v>
          </cell>
        </row>
        <row r="1991">
          <cell r="B1991">
            <v>16579</v>
          </cell>
          <cell r="C1991" t="str">
            <v>CanalizaciónDucto Elec.PesadPVC(6 x6")z.verde+Aren</v>
          </cell>
          <cell r="D1991" t="str">
            <v>ML</v>
          </cell>
          <cell r="E1991" t="str">
            <v>INSTALACIONES ELECTRICAS - T.V. - SONIDO COMUNI</v>
          </cell>
          <cell r="F1991">
            <v>703665.21</v>
          </cell>
        </row>
        <row r="1992">
          <cell r="B1992">
            <v>17916</v>
          </cell>
          <cell r="C1992" t="str">
            <v>CanalK031Rectang.Lam.Met. Cal.20(908x250)S/Especif</v>
          </cell>
          <cell r="D1992" t="str">
            <v>ML</v>
          </cell>
          <cell r="E1992" t="str">
            <v>INSTALACIONES HIDRAULICA / SANITARIA / LATONERIA</v>
          </cell>
          <cell r="F1992">
            <v>51180.99</v>
          </cell>
        </row>
        <row r="1993">
          <cell r="B1993">
            <v>16882</v>
          </cell>
          <cell r="C1993" t="str">
            <v>CanalLam.Metalica Cal.20 Des=1.50m Cubiertas+Pintu</v>
          </cell>
          <cell r="D1993" t="str">
            <v>ML</v>
          </cell>
          <cell r="E1993" t="str">
            <v>INSTALACIONES HIDRAULICA / SANITARIA / LATONERIA</v>
          </cell>
          <cell r="F1993">
            <v>31528.18</v>
          </cell>
        </row>
        <row r="1994">
          <cell r="B1994">
            <v>16460</v>
          </cell>
          <cell r="C1994" t="str">
            <v>Cancelacion+RetiroTubería de punto hidraulico</v>
          </cell>
          <cell r="D1994" t="str">
            <v>UN</v>
          </cell>
          <cell r="E1994" t="str">
            <v>DESMONTES</v>
          </cell>
          <cell r="F1994">
            <v>15007.76</v>
          </cell>
        </row>
        <row r="1995">
          <cell r="B1995">
            <v>16461</v>
          </cell>
          <cell r="C1995" t="str">
            <v>Cancelacion+RetiroTubería de punto Sanitario</v>
          </cell>
          <cell r="D1995" t="str">
            <v>UN</v>
          </cell>
          <cell r="E1995" t="str">
            <v>DESMONTES</v>
          </cell>
          <cell r="F1995">
            <v>17498.55</v>
          </cell>
        </row>
        <row r="1996">
          <cell r="B1996">
            <v>13129</v>
          </cell>
          <cell r="C1996" t="str">
            <v>Cancha de futbol en grama con espina pescado @10</v>
          </cell>
          <cell r="D1996" t="str">
            <v>M2</v>
          </cell>
          <cell r="E1996" t="str">
            <v>INSTALACIONES DEPORTIVAS</v>
          </cell>
          <cell r="F1996">
            <v>157271.46</v>
          </cell>
        </row>
        <row r="1997">
          <cell r="B1997">
            <v>15520</v>
          </cell>
          <cell r="C1997" t="str">
            <v>Cancha de futbol en grama con espina pescado @5.5</v>
          </cell>
          <cell r="D1997" t="str">
            <v>M2</v>
          </cell>
          <cell r="E1997" t="str">
            <v>INSTALACIONES DEPORTIVAS</v>
          </cell>
          <cell r="F1997">
            <v>148123.1</v>
          </cell>
        </row>
        <row r="1998">
          <cell r="B1998">
            <v>12104</v>
          </cell>
          <cell r="C1998" t="str">
            <v>Cancha de futbol en Grama Natural (Kikuyo)**</v>
          </cell>
          <cell r="D1998" t="str">
            <v>M2</v>
          </cell>
          <cell r="E1998" t="str">
            <v>INSTALACIONES DEPORTIVAS</v>
          </cell>
          <cell r="F1998">
            <v>140141.6</v>
          </cell>
        </row>
        <row r="1999">
          <cell r="B1999">
            <v>11566</v>
          </cell>
          <cell r="C1999" t="str">
            <v>Cancha de futbol en grama Natural La Joya</v>
          </cell>
          <cell r="D1999" t="str">
            <v>M2</v>
          </cell>
          <cell r="E1999" t="str">
            <v>INSTALACIONES DEPORTIVAS</v>
          </cell>
          <cell r="F1999">
            <v>190927.92</v>
          </cell>
        </row>
        <row r="2000">
          <cell r="B2000">
            <v>10368</v>
          </cell>
          <cell r="C2000" t="str">
            <v>Cancha de futbol y mini futbol  en pasto Kikuyo**</v>
          </cell>
          <cell r="D2000" t="str">
            <v>M2</v>
          </cell>
          <cell r="E2000" t="str">
            <v>INSTALACIONES DEPORTIVAS</v>
          </cell>
          <cell r="F2000">
            <v>113548.44</v>
          </cell>
        </row>
        <row r="2001">
          <cell r="B2001">
            <v>20676</v>
          </cell>
          <cell r="C2001" t="str">
            <v>CANCHA DE TEJO LARGO, FIJAS CON TABLERO DE CARRETE, BOCINES, ARCILLA, 6 TEJOS, PIZÓN, MECHAS</v>
          </cell>
          <cell r="D2001" t="str">
            <v>UN</v>
          </cell>
          <cell r="E2001" t="str">
            <v>MOBILIARIO</v>
          </cell>
          <cell r="F2001">
            <v>2207640.61</v>
          </cell>
        </row>
        <row r="2002">
          <cell r="B2002">
            <v>16172</v>
          </cell>
          <cell r="C2002" t="str">
            <v>Cancha de Volley Playa (Arena Tipo Bunker)</v>
          </cell>
          <cell r="D2002" t="str">
            <v>M2</v>
          </cell>
          <cell r="E2002" t="str">
            <v>INSTALACIONES DEPORTIVAS</v>
          </cell>
          <cell r="F2002">
            <v>184369.58</v>
          </cell>
        </row>
        <row r="2003">
          <cell r="B2003">
            <v>10861</v>
          </cell>
          <cell r="C2003" t="str">
            <v>Cancha de Volley Playa (Arena Tipo Flint)</v>
          </cell>
          <cell r="D2003" t="str">
            <v>M2</v>
          </cell>
          <cell r="E2003" t="str">
            <v>INSTALACIONES DEPORTIVAS</v>
          </cell>
          <cell r="F2003">
            <v>274515.11</v>
          </cell>
        </row>
        <row r="2004">
          <cell r="B2004">
            <v>16596</v>
          </cell>
          <cell r="C2004" t="str">
            <v>cancha itenierante cesped sintetico 6cm</v>
          </cell>
          <cell r="D2004" t="str">
            <v>UN</v>
          </cell>
          <cell r="E2004" t="str">
            <v>INSTALACIONES DEPORTIVAS</v>
          </cell>
          <cell r="F2004">
            <v>101035819.09999999</v>
          </cell>
        </row>
        <row r="2005">
          <cell r="B2005">
            <v>390</v>
          </cell>
          <cell r="C2005" t="str">
            <v>CANCHA MULTIPLE 15 X 30 MTS</v>
          </cell>
          <cell r="D2005" t="str">
            <v>UN</v>
          </cell>
          <cell r="E2005" t="str">
            <v>INSTALACIONES DEPORTIVAS</v>
          </cell>
          <cell r="F2005">
            <v>81905353.290000007</v>
          </cell>
        </row>
        <row r="2006">
          <cell r="B2006">
            <v>819</v>
          </cell>
          <cell r="C2006" t="str">
            <v>CANCHA MULTIPLE 510M²</v>
          </cell>
          <cell r="D2006" t="str">
            <v>UN</v>
          </cell>
          <cell r="E2006" t="str">
            <v>INSTALACIONES DEPORTIVAS</v>
          </cell>
          <cell r="F2006">
            <v>0</v>
          </cell>
        </row>
        <row r="2007">
          <cell r="B2007">
            <v>12018</v>
          </cell>
          <cell r="C2007" t="str">
            <v>CanchaAsfalt e=0.05  R-IDRD 5.4-A bland geoLAFAYE</v>
          </cell>
          <cell r="D2007" t="str">
            <v>M2</v>
          </cell>
          <cell r="E2007" t="str">
            <v>INSTALACIONES DEPORTIVAS</v>
          </cell>
          <cell r="F2007">
            <v>257939.43</v>
          </cell>
        </row>
        <row r="2008">
          <cell r="B2008">
            <v>12020</v>
          </cell>
          <cell r="C2008" t="str">
            <v>CanchaAsfalt e=0.05  R-IDRD 5.4-B medio geoLAFAYET</v>
          </cell>
          <cell r="D2008" t="str">
            <v>M2</v>
          </cell>
          <cell r="E2008" t="str">
            <v>INSTALACIONES DEPORTIVAS</v>
          </cell>
          <cell r="F2008">
            <v>220758.97</v>
          </cell>
        </row>
        <row r="2009">
          <cell r="B2009">
            <v>11829</v>
          </cell>
          <cell r="C2009" t="str">
            <v>CanchaAsfalt e=0.05  R-IDRDgeoT2400-Fontanar**</v>
          </cell>
          <cell r="D2009" t="str">
            <v>M2</v>
          </cell>
          <cell r="E2009" t="str">
            <v>INSTALACIONES DEPORTIVAS</v>
          </cell>
          <cell r="F2009">
            <v>342520.27</v>
          </cell>
        </row>
        <row r="2010">
          <cell r="B2010">
            <v>12084</v>
          </cell>
          <cell r="C2010" t="str">
            <v>CanchaAsfalt e=0.07R-IDRDgeoLAFAYET-Arborizadora**</v>
          </cell>
          <cell r="D2010" t="str">
            <v>M2</v>
          </cell>
          <cell r="E2010" t="str">
            <v>INSTALACIONES DEPORTIVAS</v>
          </cell>
          <cell r="F2010">
            <v>609135.52</v>
          </cell>
        </row>
        <row r="2011">
          <cell r="B2011">
            <v>11177</v>
          </cell>
          <cell r="C2011" t="str">
            <v>CanchaAsfalt e=0.08  R-IDRD GEOT2400-TINGUA**</v>
          </cell>
          <cell r="D2011" t="str">
            <v>M2</v>
          </cell>
          <cell r="E2011" t="str">
            <v>INSTALACIONES DEPORTIVAS</v>
          </cell>
          <cell r="F2011">
            <v>349922.86</v>
          </cell>
        </row>
        <row r="2012">
          <cell r="B2012">
            <v>12017</v>
          </cell>
          <cell r="C2012" t="str">
            <v>CanchaAsfalto e=0.05  R-IDRD 4.3-A blandoGeotextil</v>
          </cell>
          <cell r="D2012" t="str">
            <v>M2</v>
          </cell>
          <cell r="E2012" t="str">
            <v>INSTALACIONES DEPORTIVAS</v>
          </cell>
          <cell r="F2012">
            <v>267102.09000000003</v>
          </cell>
        </row>
        <row r="2013">
          <cell r="B2013">
            <v>12021</v>
          </cell>
          <cell r="C2013" t="str">
            <v>CanchaAsfalto e=0.05  R-IDRD 4.3-C duros+ geotexti</v>
          </cell>
          <cell r="D2013" t="str">
            <v>M2</v>
          </cell>
          <cell r="E2013" t="str">
            <v>INSTALACIONES DEPORTIVAS</v>
          </cell>
          <cell r="F2013">
            <v>206787.77</v>
          </cell>
        </row>
        <row r="2014">
          <cell r="B2014">
            <v>12022</v>
          </cell>
          <cell r="C2014" t="str">
            <v>CanchaAsfalto e=0.05  R-IDRD 5.4-C duro geoLAFAYET</v>
          </cell>
          <cell r="D2014" t="str">
            <v>M2</v>
          </cell>
          <cell r="E2014" t="str">
            <v>INSTALACIONES DEPORTIVAS</v>
          </cell>
          <cell r="F2014">
            <v>212123.94</v>
          </cell>
        </row>
        <row r="2015">
          <cell r="B2015">
            <v>20670</v>
          </cell>
          <cell r="C2015" t="str">
            <v>CanchaAsfalto e=0.05 R-IDRD 4.3-A blandoGeotextil / Estructura SBG-1+BG-1 / Rodadura MDC-3</v>
          </cell>
          <cell r="D2015" t="str">
            <v>M2</v>
          </cell>
          <cell r="E2015" t="str">
            <v>CIMENTACION Y ESTRUCTURA</v>
          </cell>
          <cell r="F2015">
            <v>258029.04</v>
          </cell>
        </row>
        <row r="2016">
          <cell r="B2016">
            <v>12019</v>
          </cell>
          <cell r="C2016" t="str">
            <v>CanchaAsfalto e=0.05 R-IDRD 4.3-B medio+Geotextil</v>
          </cell>
          <cell r="D2016" t="str">
            <v>M2</v>
          </cell>
          <cell r="E2016" t="str">
            <v>INSTALACIONES DEPORTIVAS</v>
          </cell>
          <cell r="F2016">
            <v>231705.15</v>
          </cell>
        </row>
        <row r="2017">
          <cell r="B2017">
            <v>10858</v>
          </cell>
          <cell r="C2017" t="str">
            <v>CanchaConcret e=0.07  5.4-A bland geoLAFAY</v>
          </cell>
          <cell r="D2017" t="str">
            <v>M2</v>
          </cell>
          <cell r="E2017" t="str">
            <v>INSTALACIONES DEPORTIVAS</v>
          </cell>
          <cell r="F2017">
            <v>248495.86</v>
          </cell>
        </row>
        <row r="2018">
          <cell r="B2018">
            <v>13032</v>
          </cell>
          <cell r="C2018" t="str">
            <v>CanchaConcret e=0.07:3.000psi  5.4-A bland geoLAFA</v>
          </cell>
          <cell r="D2018" t="str">
            <v>M2</v>
          </cell>
          <cell r="E2018" t="str">
            <v>INSTALACIONES DEPORTIVAS</v>
          </cell>
          <cell r="F2018">
            <v>251607.74</v>
          </cell>
        </row>
        <row r="2019">
          <cell r="B2019">
            <v>13947</v>
          </cell>
          <cell r="C2019" t="str">
            <v>CanchaConcret e=0.10  5.4-A bland geoLAFAY</v>
          </cell>
          <cell r="D2019" t="str">
            <v>M2</v>
          </cell>
          <cell r="E2019" t="str">
            <v>INSTALACIONES DEPORTIVAS</v>
          </cell>
          <cell r="F2019">
            <v>281787.33</v>
          </cell>
        </row>
        <row r="2020">
          <cell r="B2020">
            <v>11952</v>
          </cell>
          <cell r="C2020" t="str">
            <v>CanchaTenis Polvo de Ladrillo-Fontanar**</v>
          </cell>
          <cell r="D2020" t="str">
            <v>M2</v>
          </cell>
          <cell r="E2020" t="str">
            <v>INSTALACIONES DEPORTIVAS</v>
          </cell>
          <cell r="F2020">
            <v>366167.08</v>
          </cell>
        </row>
        <row r="2021">
          <cell r="B2021">
            <v>10250</v>
          </cell>
          <cell r="C2021" t="str">
            <v>Caneca Acero Iinoxidable M-121 (sumin e insta) **</v>
          </cell>
          <cell r="D2021" t="str">
            <v>UN</v>
          </cell>
          <cell r="E2021" t="str">
            <v>10 Mobiliario</v>
          </cell>
          <cell r="F2021">
            <v>681510.97</v>
          </cell>
        </row>
        <row r="2022">
          <cell r="B2022">
            <v>15212</v>
          </cell>
          <cell r="C2022" t="str">
            <v>CANECA ACERO INOXIDABLE (Desmonte)</v>
          </cell>
          <cell r="D2022" t="str">
            <v>UN</v>
          </cell>
          <cell r="E2022" t="str">
            <v>MOBILIARIO</v>
          </cell>
          <cell r="F2022">
            <v>41936.22</v>
          </cell>
        </row>
        <row r="2023">
          <cell r="B2023">
            <v>13839</v>
          </cell>
          <cell r="C2023" t="str">
            <v>CANECA EN ACERO INOXIDABLE (Desmonte)</v>
          </cell>
          <cell r="D2023" t="str">
            <v>UN</v>
          </cell>
          <cell r="E2023" t="str">
            <v>MOBILIARIO</v>
          </cell>
          <cell r="F2023">
            <v>41936.22</v>
          </cell>
        </row>
        <row r="2024">
          <cell r="B2024">
            <v>15797</v>
          </cell>
          <cell r="C2024" t="str">
            <v>Caneca M-120  Transporte e inst.</v>
          </cell>
          <cell r="D2024" t="str">
            <v>UN</v>
          </cell>
          <cell r="E2024" t="str">
            <v>MOBILIARIO</v>
          </cell>
          <cell r="F2024">
            <v>223141.38</v>
          </cell>
        </row>
        <row r="2025">
          <cell r="B2025">
            <v>12964</v>
          </cell>
          <cell r="C2025" t="str">
            <v>Caneca M-120 (desmonte) STPM **</v>
          </cell>
          <cell r="D2025" t="str">
            <v>UN</v>
          </cell>
          <cell r="E2025" t="str">
            <v>MOBILIARIO</v>
          </cell>
          <cell r="F2025">
            <v>41936.22</v>
          </cell>
        </row>
        <row r="2026">
          <cell r="B2026">
            <v>12965</v>
          </cell>
          <cell r="C2026" t="str">
            <v>Caneca M-120 (suministro) STPM **</v>
          </cell>
          <cell r="D2026" t="str">
            <v>UN</v>
          </cell>
          <cell r="E2026" t="str">
            <v>MOBILIARIO</v>
          </cell>
          <cell r="F2026">
            <v>357000</v>
          </cell>
        </row>
        <row r="2027">
          <cell r="B2027">
            <v>17860</v>
          </cell>
          <cell r="C2027" t="str">
            <v>CANECA METALICA TIPO M-120</v>
          </cell>
          <cell r="D2027" t="str">
            <v>UN</v>
          </cell>
          <cell r="E2027" t="str">
            <v>10 Mobiliario</v>
          </cell>
          <cell r="F2027">
            <v>473492.55</v>
          </cell>
        </row>
        <row r="2028">
          <cell r="B2028">
            <v>14820</v>
          </cell>
          <cell r="C2028" t="str">
            <v>CANECAS ACERO INOXIDABLE (DESM+SUM+INST)</v>
          </cell>
          <cell r="D2028" t="str">
            <v>UN</v>
          </cell>
          <cell r="E2028" t="str">
            <v>MOBILIARIO</v>
          </cell>
          <cell r="F2028">
            <v>691378.91</v>
          </cell>
        </row>
        <row r="2029">
          <cell r="B2029">
            <v>14651</v>
          </cell>
          <cell r="C2029" t="str">
            <v>CANECAS ACERO INOXIDABLE (SUM + INST)</v>
          </cell>
          <cell r="D2029" t="str">
            <v>UN</v>
          </cell>
          <cell r="E2029" t="str">
            <v>MOBILIARIO</v>
          </cell>
          <cell r="F2029">
            <v>649442.68999999994</v>
          </cell>
        </row>
        <row r="2030">
          <cell r="B2030">
            <v>14650</v>
          </cell>
          <cell r="C2030" t="str">
            <v>CANECAS M-120 (SUM + INST)</v>
          </cell>
          <cell r="D2030" t="str">
            <v>UN</v>
          </cell>
          <cell r="E2030" t="str">
            <v>MOBILIARIO</v>
          </cell>
          <cell r="F2030">
            <v>487510.65</v>
          </cell>
        </row>
        <row r="2031">
          <cell r="B2031">
            <v>14819</v>
          </cell>
          <cell r="C2031" t="str">
            <v>CANECAS M-120(DESM+SUM+INST)</v>
          </cell>
          <cell r="D2031" t="str">
            <v>UN</v>
          </cell>
          <cell r="E2031" t="str">
            <v>MOBILIARIO</v>
          </cell>
          <cell r="F2031">
            <v>529446.87</v>
          </cell>
        </row>
        <row r="2032">
          <cell r="B2032">
            <v>15937</v>
          </cell>
          <cell r="C2032" t="str">
            <v>CanecaZonaCanina (AceroInox.304Cal.18)+Dispensador</v>
          </cell>
          <cell r="D2032" t="str">
            <v>UN</v>
          </cell>
          <cell r="E2032" t="str">
            <v>MOBILIARIO</v>
          </cell>
          <cell r="F2032">
            <v>87258.28</v>
          </cell>
        </row>
        <row r="2033">
          <cell r="B2033">
            <v>232</v>
          </cell>
          <cell r="C2033" t="str">
            <v>CANES EN PLANCHON</v>
          </cell>
          <cell r="D2033" t="str">
            <v>ML</v>
          </cell>
          <cell r="E2033" t="str">
            <v>CIELOS RASOS</v>
          </cell>
          <cell r="F2033">
            <v>50762.8</v>
          </cell>
        </row>
        <row r="2034">
          <cell r="B2034">
            <v>12640</v>
          </cell>
          <cell r="C2034" t="str">
            <v>CANTONERA ELECTRICA + CHAPA (SuM+Inst)</v>
          </cell>
          <cell r="D2034" t="str">
            <v>UN</v>
          </cell>
          <cell r="E2034" t="str">
            <v>INSTALACIONES ELECTRICAS - T.V. - SONIDO COMUNI</v>
          </cell>
          <cell r="F2034">
            <v>132280.37</v>
          </cell>
        </row>
        <row r="2035">
          <cell r="B2035">
            <v>10635</v>
          </cell>
          <cell r="C2035" t="str">
            <v>Cantonera Hidráulica Puertas **</v>
          </cell>
          <cell r="D2035" t="str">
            <v>UN</v>
          </cell>
          <cell r="E2035" t="str">
            <v>EQUIPOS ESPECIALES</v>
          </cell>
          <cell r="F2035">
            <v>363.37</v>
          </cell>
        </row>
        <row r="2036">
          <cell r="B2036">
            <v>10026</v>
          </cell>
          <cell r="C2036" t="str">
            <v>Cañuel en tierr/revestida/mort1:5 a0.3 e0.02 h0.2</v>
          </cell>
          <cell r="D2036" t="str">
            <v>ML</v>
          </cell>
          <cell r="E2036" t="str">
            <v>08 Hidráulico</v>
          </cell>
          <cell r="F2036">
            <v>26691.99</v>
          </cell>
        </row>
        <row r="2037">
          <cell r="B2037">
            <v>16736</v>
          </cell>
          <cell r="C2037" t="str">
            <v>Cañuela  Prefabricada A-125 en "V" (Sum+Inst)</v>
          </cell>
          <cell r="D2037" t="str">
            <v>ML</v>
          </cell>
          <cell r="E2037" t="str">
            <v>INSTALACIONES HIDRAULICA / SANITARIA / LATONERIA</v>
          </cell>
          <cell r="F2037">
            <v>144046.48000000001</v>
          </cell>
        </row>
        <row r="2038">
          <cell r="B2038">
            <v>13110</v>
          </cell>
          <cell r="C2038" t="str">
            <v>CAÑUELA EN TERRENO NATURAL h:0.40cm A:30cm incluye</v>
          </cell>
          <cell r="D2038" t="str">
            <v>ML</v>
          </cell>
          <cell r="E2038" t="str">
            <v>VARIOS</v>
          </cell>
          <cell r="F2038">
            <v>42165.99</v>
          </cell>
        </row>
        <row r="2039">
          <cell r="B2039">
            <v>16161</v>
          </cell>
          <cell r="C2039" t="str">
            <v>Cañuela en tierra a=0.50M;h=0,40 Mexcav. sin retir</v>
          </cell>
          <cell r="D2039" t="str">
            <v>ML</v>
          </cell>
          <cell r="E2039" t="str">
            <v>08 Hidráulico</v>
          </cell>
          <cell r="F2039">
            <v>49366.79</v>
          </cell>
        </row>
        <row r="2040">
          <cell r="B2040">
            <v>15100</v>
          </cell>
          <cell r="C2040" t="str">
            <v>Cañuela en tierra rellena de cal a=0.3  h=0.2</v>
          </cell>
          <cell r="D2040" t="str">
            <v>ML</v>
          </cell>
          <cell r="E2040" t="str">
            <v>08 Hidráulico</v>
          </cell>
          <cell r="F2040">
            <v>9509.0300000000007</v>
          </cell>
        </row>
        <row r="2041">
          <cell r="B2041">
            <v>10890</v>
          </cell>
          <cell r="C2041" t="str">
            <v>Cañuela en tierra/revestida/mort1:5 a0.5 e0.02 h0,</v>
          </cell>
          <cell r="D2041" t="str">
            <v>ML</v>
          </cell>
          <cell r="E2041" t="str">
            <v>08 Hidráulico</v>
          </cell>
          <cell r="F2041">
            <v>71786.28</v>
          </cell>
        </row>
        <row r="2042">
          <cell r="B2042">
            <v>14998</v>
          </cell>
          <cell r="C2042" t="str">
            <v>CAÑUELA PERIMETRAL A. LL.CONCRETO + SARDINEL</v>
          </cell>
          <cell r="D2042" t="str">
            <v>ML</v>
          </cell>
          <cell r="E2042" t="str">
            <v>08 Hidráulico</v>
          </cell>
          <cell r="F2042">
            <v>118112.18</v>
          </cell>
        </row>
        <row r="2043">
          <cell r="B2043">
            <v>18623</v>
          </cell>
          <cell r="C2043" t="str">
            <v>CAÑUELA POLIETILENO ( 1 1/2") E=2" FOIL</v>
          </cell>
          <cell r="D2043" t="str">
            <v>ML</v>
          </cell>
          <cell r="E2043" t="str">
            <v>INSTALACIONES HIDRAULICA / SANITARIA / LATONERIA</v>
          </cell>
          <cell r="F2043">
            <v>2976.24</v>
          </cell>
        </row>
        <row r="2044">
          <cell r="B2044">
            <v>18627</v>
          </cell>
          <cell r="C2044" t="str">
            <v>CAÑUELA POLIETILENO ( 1 1/4") E=2" FOIL</v>
          </cell>
          <cell r="D2044" t="str">
            <v>ML</v>
          </cell>
          <cell r="E2044" t="str">
            <v>INSTALACIONES HIDRAULICA / SANITARIA / LATONERIA</v>
          </cell>
          <cell r="F2044">
            <v>2976.24</v>
          </cell>
        </row>
        <row r="2045">
          <cell r="B2045">
            <v>16433</v>
          </cell>
          <cell r="C2045" t="str">
            <v>CAÑUELA POLIETILENO ( 1") E=2" FOIL BRILLANTE</v>
          </cell>
          <cell r="D2045" t="str">
            <v>ML</v>
          </cell>
          <cell r="E2045" t="str">
            <v>INSTALACIONES HIDRAULICA / SANITARIA / LATONERIA</v>
          </cell>
          <cell r="F2045">
            <v>7777.97</v>
          </cell>
        </row>
        <row r="2046">
          <cell r="B2046">
            <v>16432</v>
          </cell>
          <cell r="C2046" t="str">
            <v>CAÑUELA POLIETILENO ( 1/2") E=2" FOIL BRILLANTE</v>
          </cell>
          <cell r="D2046" t="str">
            <v>ML</v>
          </cell>
          <cell r="E2046" t="str">
            <v>INSTALACIONES HIDRAULICA / SANITARIA / LATONERIA</v>
          </cell>
          <cell r="F2046">
            <v>7777.97</v>
          </cell>
        </row>
        <row r="2047">
          <cell r="B2047">
            <v>16434</v>
          </cell>
          <cell r="C2047" t="str">
            <v>CAÑUELA POLIETILENO ( 2") E=2" FOIL BRILLANTE</v>
          </cell>
          <cell r="D2047" t="str">
            <v>ML</v>
          </cell>
          <cell r="E2047" t="str">
            <v>INSTALACIONES HIDRAULICA / SANITARIA / LATONERIA</v>
          </cell>
          <cell r="F2047">
            <v>10370.620000000001</v>
          </cell>
        </row>
        <row r="2048">
          <cell r="B2048">
            <v>18609</v>
          </cell>
          <cell r="C2048" t="str">
            <v>CAÑUELA POLIETILENO ( 3/4") E=2" FOIL</v>
          </cell>
          <cell r="D2048" t="str">
            <v>ML</v>
          </cell>
          <cell r="E2048" t="str">
            <v>INSTALACIONES HIDRAULICA / SANITARIA / LATONERIA</v>
          </cell>
          <cell r="F2048">
            <v>2705.66</v>
          </cell>
        </row>
        <row r="2049">
          <cell r="B2049">
            <v>16429</v>
          </cell>
          <cell r="C2049" t="str">
            <v>CAÑUELA POLIETILENO (1") E=1 1/2" FOIL BRILLANTE</v>
          </cell>
          <cell r="D2049" t="str">
            <v>ML</v>
          </cell>
          <cell r="E2049" t="str">
            <v>INSTALACIONES HIDRAULICA / SANITARIA / LATONERIA</v>
          </cell>
          <cell r="F2049">
            <v>7777.97</v>
          </cell>
        </row>
        <row r="2050">
          <cell r="B2050">
            <v>16424</v>
          </cell>
          <cell r="C2050" t="str">
            <v>CAÑUELA POLIETILENO (1") E=1" FOIL BRILLANTE</v>
          </cell>
          <cell r="D2050" t="str">
            <v>ML</v>
          </cell>
          <cell r="E2050" t="str">
            <v>INSTALACIONES HIDRAULICA / SANITARIA / LATONERIA</v>
          </cell>
          <cell r="F2050">
            <v>7777.97</v>
          </cell>
        </row>
        <row r="2051">
          <cell r="B2051">
            <v>16428</v>
          </cell>
          <cell r="C2051" t="str">
            <v>CAÑUELA POLIETILENO (1/2") E=1 1/2" FOIL BRILLANTE</v>
          </cell>
          <cell r="D2051" t="str">
            <v>ML</v>
          </cell>
          <cell r="E2051" t="str">
            <v>INSTALACIONES HIDRAULICA / SANITARIA / LATONERIA</v>
          </cell>
          <cell r="F2051">
            <v>7777.97</v>
          </cell>
        </row>
        <row r="2052">
          <cell r="B2052">
            <v>16423</v>
          </cell>
          <cell r="C2052" t="str">
            <v>CAÑUELA POLIETILENO (1/2") E=1" FOIL BRILLANTE</v>
          </cell>
          <cell r="D2052" t="str">
            <v>ML</v>
          </cell>
          <cell r="E2052" t="str">
            <v>INSTALACIONES HIDRAULICA / SANITARIA / LATONERIA</v>
          </cell>
          <cell r="F2052">
            <v>7777.97</v>
          </cell>
        </row>
        <row r="2053">
          <cell r="B2053">
            <v>16431</v>
          </cell>
          <cell r="C2053" t="str">
            <v>CAÑUELA POLIETILENO (2 1/2") E=1 1/2" FOIL BRILLAN</v>
          </cell>
          <cell r="D2053" t="str">
            <v>ML</v>
          </cell>
          <cell r="E2053" t="str">
            <v>INSTALACIONES HIDRAULICA / SANITARIA / LATONERIA</v>
          </cell>
          <cell r="F2053">
            <v>10370.620000000001</v>
          </cell>
        </row>
        <row r="2054">
          <cell r="B2054">
            <v>16427</v>
          </cell>
          <cell r="C2054" t="str">
            <v>CAÑUELA POLIETILENO (2 1/2") E=1" FOIL BRILLANTE</v>
          </cell>
          <cell r="D2054" t="str">
            <v>ML</v>
          </cell>
          <cell r="E2054" t="str">
            <v>INSTALACIONES HIDRAULICA / SANITARIA / LATONERIA</v>
          </cell>
          <cell r="F2054">
            <v>10370.620000000001</v>
          </cell>
        </row>
        <row r="2055">
          <cell r="B2055">
            <v>16430</v>
          </cell>
          <cell r="C2055" t="str">
            <v>CAÑUELA POLIETILENO (2") E=1 1/2" FOIL BRILLANTE</v>
          </cell>
          <cell r="D2055" t="str">
            <v>ML</v>
          </cell>
          <cell r="E2055" t="str">
            <v>INSTALACIONES HIDRAULICA / SANITARIA / LATONERIA</v>
          </cell>
          <cell r="F2055">
            <v>10370.620000000001</v>
          </cell>
        </row>
        <row r="2056">
          <cell r="B2056">
            <v>16425</v>
          </cell>
          <cell r="C2056" t="str">
            <v>CAÑUELA POLIETILENO (2") E=1" FOIL BRILLANTE</v>
          </cell>
          <cell r="D2056" t="str">
            <v>ML</v>
          </cell>
          <cell r="E2056" t="str">
            <v>INSTALACIONES HIDRAULICA / SANITARIA / LATONERIA</v>
          </cell>
          <cell r="F2056">
            <v>10370.620000000001</v>
          </cell>
        </row>
        <row r="2057">
          <cell r="B2057">
            <v>16426</v>
          </cell>
          <cell r="C2057" t="str">
            <v>CAÑUELA POLIETILENO (2") E=1" FOIL BRILLANTE</v>
          </cell>
          <cell r="D2057" t="str">
            <v>ML</v>
          </cell>
          <cell r="E2057" t="str">
            <v>INSTALACIONES HIDRAULICA / SANITARIA / LATONERIA</v>
          </cell>
          <cell r="F2057">
            <v>10370.620000000001</v>
          </cell>
        </row>
        <row r="2058">
          <cell r="B2058">
            <v>16934</v>
          </cell>
          <cell r="C2058" t="str">
            <v>CAÑUELA POLIURETANO E=1" RECUB. PAPEL KRAFT 1 1/2"</v>
          </cell>
          <cell r="D2058" t="str">
            <v>ML</v>
          </cell>
          <cell r="E2058" t="str">
            <v>INSTALACIONES HIDRAULICA / SANITARIA / LATONERIA</v>
          </cell>
          <cell r="F2058">
            <v>8130.94</v>
          </cell>
        </row>
        <row r="2059">
          <cell r="B2059">
            <v>16932</v>
          </cell>
          <cell r="C2059" t="str">
            <v>CAÑUELA POLIURETANO E=1" RECUB. PAPEL KRAFT 1 1/4"</v>
          </cell>
          <cell r="D2059" t="str">
            <v>ML</v>
          </cell>
          <cell r="E2059" t="str">
            <v>INSTALACIONES HIDRAULICA / SANITARIA / LATONERIA</v>
          </cell>
          <cell r="F2059">
            <v>6184.77</v>
          </cell>
        </row>
        <row r="2060">
          <cell r="B2060">
            <v>17825</v>
          </cell>
          <cell r="C2060" t="str">
            <v>CAÑUELA POLIURETANO E=1" RECUB. PAPEL KRAFT 2 1/2"</v>
          </cell>
          <cell r="D2060" t="str">
            <v>ML</v>
          </cell>
          <cell r="E2060" t="str">
            <v>INSTALACIONES HIDRAULICA / SANITARIA / LATONERIA</v>
          </cell>
          <cell r="F2060">
            <v>7332.38</v>
          </cell>
        </row>
        <row r="2061">
          <cell r="B2061">
            <v>16935</v>
          </cell>
          <cell r="C2061" t="str">
            <v>CAÑUELA POLIURETANO E=1" RECUB. PAPEL KRAFT 2"</v>
          </cell>
          <cell r="D2061" t="str">
            <v>ML</v>
          </cell>
          <cell r="E2061" t="str">
            <v>INSTALACIONES HIDRAULICA / SANITARIA / LATONERIA</v>
          </cell>
          <cell r="F2061">
            <v>8140.55</v>
          </cell>
        </row>
        <row r="2062">
          <cell r="B2062">
            <v>16929</v>
          </cell>
          <cell r="C2062" t="str">
            <v>CAÑUELA POLIURETANO e=1" RECUBR. PAPEL KRAFT 1"</v>
          </cell>
          <cell r="D2062" t="str">
            <v>ML</v>
          </cell>
          <cell r="E2062" t="str">
            <v>INSTALACIONES HIDRAULICA / SANITARIA / LATONERIA</v>
          </cell>
          <cell r="F2062">
            <v>8107.87</v>
          </cell>
        </row>
        <row r="2063">
          <cell r="B2063">
            <v>17856</v>
          </cell>
          <cell r="C2063" t="str">
            <v>CAÑUELA PREFABRICADA FICHA A-125</v>
          </cell>
          <cell r="D2063" t="str">
            <v>ML</v>
          </cell>
          <cell r="E2063" t="str">
            <v>08 Hidráulico</v>
          </cell>
          <cell r="F2063">
            <v>148833.46</v>
          </cell>
        </row>
        <row r="2064">
          <cell r="B2064">
            <v>10352</v>
          </cell>
          <cell r="C2064" t="str">
            <v>Cañuela T-C prefabricada (A-120) (canal)**</v>
          </cell>
          <cell r="D2064" t="str">
            <v>ML</v>
          </cell>
          <cell r="E2064" t="str">
            <v>08 Hidráulico</v>
          </cell>
          <cell r="F2064">
            <v>128792.08</v>
          </cell>
        </row>
        <row r="2065">
          <cell r="B2065">
            <v>10193</v>
          </cell>
          <cell r="C2065" t="str">
            <v>Cañuela tipo B h=0.25*0.30  IDRD**</v>
          </cell>
          <cell r="D2065" t="str">
            <v>ML</v>
          </cell>
          <cell r="E2065" t="str">
            <v>08 Hidráulico</v>
          </cell>
          <cell r="F2065">
            <v>79694.09</v>
          </cell>
        </row>
        <row r="2066">
          <cell r="B2066">
            <v>10353</v>
          </cell>
          <cell r="C2066" t="str">
            <v>Cañuela Tipo C -  fundida en sitio 2.500PSI</v>
          </cell>
          <cell r="D2066" t="str">
            <v>ML</v>
          </cell>
          <cell r="E2066" t="str">
            <v>08 Hidráulico</v>
          </cell>
          <cell r="F2066">
            <v>117310.18</v>
          </cell>
        </row>
        <row r="2067">
          <cell r="B2067">
            <v>12362</v>
          </cell>
          <cell r="C2067" t="str">
            <v>CañuelaTipo A en sitio 2500 psi  mezc-Obra+Acero *</v>
          </cell>
          <cell r="D2067" t="str">
            <v>ML</v>
          </cell>
          <cell r="E2067" t="str">
            <v>08 Hidráulico</v>
          </cell>
          <cell r="F2067">
            <v>130342.52</v>
          </cell>
        </row>
        <row r="2068">
          <cell r="B2068">
            <v>10775</v>
          </cell>
          <cell r="C2068" t="str">
            <v>CañuelaTipoB en sitio 2500 psi   Premezclado**</v>
          </cell>
          <cell r="D2068" t="str">
            <v>ML</v>
          </cell>
          <cell r="E2068" t="str">
            <v>08 Hidráulico</v>
          </cell>
          <cell r="F2068">
            <v>135974.28</v>
          </cell>
        </row>
        <row r="2069">
          <cell r="B2069">
            <v>10776</v>
          </cell>
          <cell r="C2069" t="str">
            <v>CañuelaTipoB en sitio 2500 psi  mezcladObra **</v>
          </cell>
          <cell r="D2069" t="str">
            <v>ML</v>
          </cell>
          <cell r="E2069" t="str">
            <v>08 Hidráulico</v>
          </cell>
          <cell r="F2069">
            <v>134786.74</v>
          </cell>
        </row>
        <row r="2070">
          <cell r="B2070">
            <v>10297</v>
          </cell>
          <cell r="C2070" t="str">
            <v>CañuelaTipoB+Bordillo en sitio 2500 psi   **</v>
          </cell>
          <cell r="D2070" t="str">
            <v>ML</v>
          </cell>
          <cell r="E2070" t="str">
            <v>08 Hidráulico</v>
          </cell>
          <cell r="F2070">
            <v>226647.69</v>
          </cell>
        </row>
        <row r="2071">
          <cell r="B2071">
            <v>11436</v>
          </cell>
          <cell r="C2071" t="str">
            <v>Capa Base con Resina**</v>
          </cell>
          <cell r="D2071" t="str">
            <v>M2</v>
          </cell>
          <cell r="E2071" t="str">
            <v>04 Estructuras</v>
          </cell>
          <cell r="F2071">
            <v>5593.97</v>
          </cell>
        </row>
        <row r="2072">
          <cell r="B2072">
            <v>16692</v>
          </cell>
          <cell r="C2072" t="str">
            <v>Capa en Concr2.500psi base tuberia para  Filtros</v>
          </cell>
          <cell r="D2072" t="str">
            <v>M3</v>
          </cell>
          <cell r="E2072" t="str">
            <v>PISOS (ACABADOS Y BASES)</v>
          </cell>
          <cell r="F2072">
            <v>705158.79</v>
          </cell>
        </row>
        <row r="2073">
          <cell r="B2073">
            <v>16451</v>
          </cell>
          <cell r="C2073" t="str">
            <v>Capa Filtrante  en Triturado 3/4"-1" + Compación</v>
          </cell>
          <cell r="D2073" t="str">
            <v>M3</v>
          </cell>
          <cell r="E2073" t="str">
            <v>05.1 Sub analisis pisos</v>
          </cell>
          <cell r="F2073">
            <v>196859.56</v>
          </cell>
        </row>
        <row r="2074">
          <cell r="B2074">
            <v>10384</v>
          </cell>
          <cell r="C2074" t="str">
            <v>Carbonilla (Sum+Tansp.)      **</v>
          </cell>
          <cell r="D2074" t="str">
            <v>M3</v>
          </cell>
          <cell r="E2074" t="str">
            <v>05 Pisos</v>
          </cell>
          <cell r="F2074">
            <v>0</v>
          </cell>
        </row>
        <row r="2075">
          <cell r="B2075">
            <v>15251</v>
          </cell>
          <cell r="C2075" t="str">
            <v>Carbonilla(Escoria 80%+Tierr.Neg:20%+Transp)+Compa</v>
          </cell>
          <cell r="D2075" t="str">
            <v>M3</v>
          </cell>
          <cell r="E2075" t="str">
            <v>05 Pisos</v>
          </cell>
          <cell r="F2075">
            <v>114949.14</v>
          </cell>
        </row>
        <row r="2076">
          <cell r="B2076">
            <v>13952</v>
          </cell>
          <cell r="C2076" t="str">
            <v>Carbonilla(Escoria Fina+Tierr.Negra+Arena)+Comp</v>
          </cell>
          <cell r="D2076" t="str">
            <v>M3</v>
          </cell>
          <cell r="E2076" t="str">
            <v>05 Pisos</v>
          </cell>
          <cell r="F2076">
            <v>370650.39</v>
          </cell>
        </row>
        <row r="2077">
          <cell r="B2077">
            <v>624</v>
          </cell>
          <cell r="C2077" t="str">
            <v>CARBURO SOBRE PAÑETE</v>
          </cell>
          <cell r="D2077" t="str">
            <v>M2</v>
          </cell>
          <cell r="E2077" t="str">
            <v>PINTURA</v>
          </cell>
          <cell r="F2077">
            <v>7871.23</v>
          </cell>
        </row>
        <row r="2078">
          <cell r="B2078">
            <v>13739</v>
          </cell>
          <cell r="C2078" t="str">
            <v>CARCAMO (A=0.85;H=0.25M)CON.3.000PSIG.F.+REFUERZ</v>
          </cell>
          <cell r="D2078" t="str">
            <v>ML</v>
          </cell>
          <cell r="E2078" t="str">
            <v>05 Pisos</v>
          </cell>
          <cell r="F2078">
            <v>196224.14</v>
          </cell>
        </row>
        <row r="2079">
          <cell r="B2079">
            <v>16289</v>
          </cell>
          <cell r="C2079" t="str">
            <v>CARCAMO DE PROTECCIÓN(50X50CM)Mamposteria+Concreto</v>
          </cell>
          <cell r="D2079" t="str">
            <v>ML</v>
          </cell>
          <cell r="E2079" t="str">
            <v>INSTALACIONES HIDRAULICA / SANITARIA / LATONERIA</v>
          </cell>
          <cell r="F2079">
            <v>385061.84</v>
          </cell>
        </row>
        <row r="2080">
          <cell r="B2080">
            <v>17167</v>
          </cell>
          <cell r="C2080" t="str">
            <v>CARCAMO EN CONCRETO F'C 21 MPA TIPO B ESPECIFICACI</v>
          </cell>
          <cell r="D2080" t="str">
            <v>ML</v>
          </cell>
          <cell r="E2080" t="str">
            <v>INSTALACIONES HIDRAULICA / SANITARIA / LATONERIA</v>
          </cell>
          <cell r="F2080">
            <v>594204.31000000006</v>
          </cell>
        </row>
        <row r="2081">
          <cell r="B2081">
            <v>15461</v>
          </cell>
          <cell r="C2081" t="str">
            <v>Carcamo perimet.0.40x0.30 - 3000 psi Campín</v>
          </cell>
          <cell r="D2081" t="str">
            <v>ML</v>
          </cell>
          <cell r="E2081" t="str">
            <v>05 Pisos</v>
          </cell>
          <cell r="F2081">
            <v>147464.32999999999</v>
          </cell>
        </row>
        <row r="2082">
          <cell r="B2082">
            <v>13123</v>
          </cell>
          <cell r="C2082" t="str">
            <v>CarcamoProtecc.Tubería.Placa 0.10mConc. reforzad.</v>
          </cell>
          <cell r="D2082" t="str">
            <v>ML</v>
          </cell>
          <cell r="E2082" t="str">
            <v>08 Hidráulico</v>
          </cell>
          <cell r="F2082">
            <v>485329.54</v>
          </cell>
        </row>
        <row r="2083">
          <cell r="B2083">
            <v>17471</v>
          </cell>
          <cell r="C2083" t="str">
            <v>CARCAMOS SUBESTACION, BT Y PLANTA</v>
          </cell>
          <cell r="D2083" t="str">
            <v>M2</v>
          </cell>
          <cell r="E2083" t="str">
            <v>INSTALACIONES ELECTRICAS - T.V. - SONIDO COMUNI</v>
          </cell>
          <cell r="F2083">
            <v>210092.96</v>
          </cell>
        </row>
        <row r="2084">
          <cell r="B2084">
            <v>16718</v>
          </cell>
          <cell r="C2084" t="str">
            <v>CárcamoSubest Eléct.(0.30mX0.50M);E=0.10M)3.000psi</v>
          </cell>
          <cell r="D2084" t="str">
            <v>ML</v>
          </cell>
          <cell r="E2084" t="str">
            <v>INSTALACIONES ELECTRICAS - T.V. - SONIDO COMUNI</v>
          </cell>
          <cell r="F2084">
            <v>257758.75</v>
          </cell>
        </row>
        <row r="2085">
          <cell r="B2085">
            <v>11301</v>
          </cell>
          <cell r="C2085" t="str">
            <v>CarcamoT-1 2500 psi+Rejilla Peat.Conc.Ref. (canal)</v>
          </cell>
          <cell r="D2085" t="str">
            <v>ML</v>
          </cell>
          <cell r="E2085" t="str">
            <v>05 Pisos</v>
          </cell>
          <cell r="F2085">
            <v>639119.78</v>
          </cell>
        </row>
        <row r="2086">
          <cell r="B2086">
            <v>11452</v>
          </cell>
          <cell r="C2086" t="str">
            <v>CarcamoT-1 3000 psi+Rejilla Veh.Conc.Ref. (canal)</v>
          </cell>
          <cell r="D2086" t="str">
            <v>ML</v>
          </cell>
          <cell r="E2086" t="str">
            <v>05 Pisos</v>
          </cell>
          <cell r="F2086">
            <v>489663.93</v>
          </cell>
        </row>
        <row r="2087">
          <cell r="B2087">
            <v>11495</v>
          </cell>
          <cell r="C2087" t="str">
            <v>CarcamoT-1 h=0.53+Rej.peat.conc.ref 0.46 **</v>
          </cell>
          <cell r="D2087" t="str">
            <v>ML</v>
          </cell>
          <cell r="E2087" t="str">
            <v>08 Hidráulico</v>
          </cell>
          <cell r="F2087">
            <v>485329.54</v>
          </cell>
        </row>
        <row r="2088">
          <cell r="B2088">
            <v>11485</v>
          </cell>
          <cell r="C2088" t="str">
            <v>CarcamoT-1 h=0.53+Rej.peat.conc.ref Fibrit 0.46 **</v>
          </cell>
          <cell r="D2088" t="str">
            <v>ML</v>
          </cell>
          <cell r="E2088" t="str">
            <v>05 Pisos</v>
          </cell>
          <cell r="F2088">
            <v>599397.42000000004</v>
          </cell>
        </row>
        <row r="2089">
          <cell r="B2089">
            <v>11492</v>
          </cell>
          <cell r="C2089" t="str">
            <v>CarcamoT-1 h=0.53+Rej.vehp.conc.ref Fibrit 0.46 **</v>
          </cell>
          <cell r="D2089" t="str">
            <v>ML</v>
          </cell>
          <cell r="E2089" t="str">
            <v>05 Pisos</v>
          </cell>
          <cell r="F2089">
            <v>836888.32</v>
          </cell>
        </row>
        <row r="2090">
          <cell r="B2090">
            <v>10334</v>
          </cell>
          <cell r="C2090" t="str">
            <v>CarcamoT-2 2500 psi+PlaquetaRejillaPrefab+Imperm.</v>
          </cell>
          <cell r="D2090" t="str">
            <v>ML</v>
          </cell>
          <cell r="E2090" t="str">
            <v>05 Pisos</v>
          </cell>
          <cell r="F2090">
            <v>285129.94</v>
          </cell>
        </row>
        <row r="2091">
          <cell r="B2091">
            <v>11460</v>
          </cell>
          <cell r="C2091" t="str">
            <v>CarcamoT-2 2500 psi+Rejilla Peat.Conc.Ref. (canal)</v>
          </cell>
          <cell r="D2091" t="str">
            <v>ML</v>
          </cell>
          <cell r="E2091" t="str">
            <v>05 Pisos</v>
          </cell>
          <cell r="F2091">
            <v>316798.07</v>
          </cell>
        </row>
        <row r="2092">
          <cell r="B2092">
            <v>11656</v>
          </cell>
          <cell r="C2092" t="str">
            <v>CarcamoT-2 3000 h=0.37+Rej.peat.conc.ref 0.40 **</v>
          </cell>
          <cell r="D2092" t="str">
            <v>ML</v>
          </cell>
          <cell r="E2092" t="str">
            <v>05 Pisos</v>
          </cell>
          <cell r="F2092">
            <v>452055.51</v>
          </cell>
        </row>
        <row r="2093">
          <cell r="B2093">
            <v>10703</v>
          </cell>
          <cell r="C2093" t="str">
            <v>CarcamoT-2 3000 psi+Rejilla Conc. Reforz. (canal)</v>
          </cell>
          <cell r="D2093" t="str">
            <v>ML</v>
          </cell>
          <cell r="E2093" t="str">
            <v>05 Pisos</v>
          </cell>
          <cell r="F2093">
            <v>521002.83</v>
          </cell>
        </row>
        <row r="2094">
          <cell r="B2094">
            <v>16062</v>
          </cell>
          <cell r="C2094" t="str">
            <v>CarcamoT-2 3000 psi+Rejilla madera plastic (canal)</v>
          </cell>
          <cell r="D2094" t="str">
            <v>ML</v>
          </cell>
          <cell r="E2094" t="str">
            <v>05 Pisos</v>
          </cell>
          <cell r="F2094">
            <v>653335.32999999996</v>
          </cell>
        </row>
        <row r="2095">
          <cell r="B2095">
            <v>11499</v>
          </cell>
          <cell r="C2095" t="str">
            <v>CarcamoT-2 h=0.35+Rej.peat.conc.ref 3.500psi</v>
          </cell>
          <cell r="D2095" t="str">
            <v>ML</v>
          </cell>
          <cell r="E2095" t="str">
            <v>05 Pisos</v>
          </cell>
          <cell r="F2095">
            <v>510895.03</v>
          </cell>
        </row>
        <row r="2096">
          <cell r="B2096">
            <v>11487</v>
          </cell>
          <cell r="C2096" t="str">
            <v>CarcamoT-2 h=0.35+Rej.peat.conc.reforzado  **</v>
          </cell>
          <cell r="D2096" t="str">
            <v>ML</v>
          </cell>
          <cell r="E2096" t="str">
            <v>05 Pisos</v>
          </cell>
          <cell r="F2096">
            <v>513444.18</v>
          </cell>
        </row>
        <row r="2097">
          <cell r="B2097">
            <v>11466</v>
          </cell>
          <cell r="C2097" t="str">
            <v>CarcamoT-2 h=0.37+Rej.peat.conc.3.500psi **</v>
          </cell>
          <cell r="D2097" t="str">
            <v>ML</v>
          </cell>
          <cell r="E2097" t="str">
            <v>05 Pisos</v>
          </cell>
          <cell r="F2097">
            <v>524394.02</v>
          </cell>
        </row>
        <row r="2098">
          <cell r="B2098">
            <v>11494</v>
          </cell>
          <cell r="C2098" t="str">
            <v>CarcamoT-2 h=0.37+Rej.peat.conc.ref 0.40 **</v>
          </cell>
          <cell r="D2098" t="str">
            <v>ML</v>
          </cell>
          <cell r="E2098" t="str">
            <v>05 Pisos</v>
          </cell>
          <cell r="F2098">
            <v>524394.02</v>
          </cell>
        </row>
        <row r="2099">
          <cell r="B2099">
            <v>11496</v>
          </cell>
          <cell r="C2099" t="str">
            <v>CarcamoT-2 h=0.37+Rej.peat.conc.ref Titan 0.40 **</v>
          </cell>
          <cell r="D2099" t="str">
            <v>ML</v>
          </cell>
          <cell r="E2099" t="str">
            <v>08 Hidráulico</v>
          </cell>
          <cell r="F2099">
            <v>523523.98</v>
          </cell>
        </row>
        <row r="2100">
          <cell r="B2100">
            <v>10324</v>
          </cell>
          <cell r="C2100" t="str">
            <v>CarcamoT-5 sitio 2500 psi+RejCorbatin(canal)h=10cm</v>
          </cell>
          <cell r="D2100" t="str">
            <v>ML</v>
          </cell>
          <cell r="E2100" t="str">
            <v>05 Pisos</v>
          </cell>
          <cell r="F2100">
            <v>227990.55</v>
          </cell>
        </row>
        <row r="2101">
          <cell r="B2101">
            <v>15112</v>
          </cell>
          <cell r="C2101" t="str">
            <v>CarcamoT-B 2500 psi+Rejilla Vehic. (35x40 Inter)</v>
          </cell>
          <cell r="D2101" t="str">
            <v>ML</v>
          </cell>
          <cell r="E2101" t="str">
            <v>08 Hidráulico</v>
          </cell>
          <cell r="F2101">
            <v>579393.80000000005</v>
          </cell>
        </row>
        <row r="2102">
          <cell r="B2102">
            <v>17746</v>
          </cell>
          <cell r="C2102" t="str">
            <v>Cargador de baterias PLN-24CH12 (SUMI INST)</v>
          </cell>
          <cell r="D2102" t="str">
            <v>UN</v>
          </cell>
          <cell r="E2102" t="str">
            <v>INSTALACIONES ELECTRICAS - T.V. - SONIDO COMUNI</v>
          </cell>
          <cell r="F2102">
            <v>6245656.4699999997</v>
          </cell>
        </row>
        <row r="2103">
          <cell r="B2103">
            <v>20915</v>
          </cell>
          <cell r="C2103" t="str">
            <v xml:space="preserve">Cargue ,Reiro Y Dispocision de escombros con Minicargador </v>
          </cell>
          <cell r="D2103" t="str">
            <v>M3</v>
          </cell>
          <cell r="E2103" t="str">
            <v>VARIOS</v>
          </cell>
          <cell r="F2103">
            <v>162905.48000000001</v>
          </cell>
        </row>
        <row r="2104">
          <cell r="B2104">
            <v>15364</v>
          </cell>
          <cell r="C2104" t="str">
            <v>Cargue para Retiro de Sobrantes Manual</v>
          </cell>
          <cell r="D2104" t="str">
            <v>M3</v>
          </cell>
          <cell r="E2104" t="str">
            <v>ACT. PRELIMINARES/LIMPIEZA TER</v>
          </cell>
          <cell r="F2104">
            <v>13863.17</v>
          </cell>
        </row>
        <row r="2105">
          <cell r="B2105">
            <v>13298</v>
          </cell>
          <cell r="C2105" t="str">
            <v>Cargue y Reiro de escombros con Minicargador</v>
          </cell>
          <cell r="D2105" t="str">
            <v>M3</v>
          </cell>
          <cell r="E2105" t="str">
            <v>VARIOS</v>
          </cell>
          <cell r="F2105">
            <v>116657.61</v>
          </cell>
        </row>
        <row r="2106">
          <cell r="B2106">
            <v>20823</v>
          </cell>
          <cell r="C2106" t="str">
            <v>CARGUE Y REUBICACION MATERIALES GRANULARES EXISTENTES (ARENA TIPO PELDAR / GRAVILLA 3/4")</v>
          </cell>
          <cell r="D2106" t="str">
            <v>M3</v>
          </cell>
          <cell r="E2106" t="str">
            <v>ACT. PRELIMINARES/LIMPIEZA TER</v>
          </cell>
          <cell r="F2106">
            <v>104680.55</v>
          </cell>
        </row>
        <row r="2107">
          <cell r="B2107">
            <v>13299</v>
          </cell>
          <cell r="C2107" t="str">
            <v>Cargue+Retiro Escombros Retroexcavadora(4Vjes/Dia)</v>
          </cell>
          <cell r="D2107" t="str">
            <v>M3</v>
          </cell>
          <cell r="E2107" t="str">
            <v>VARIOS</v>
          </cell>
          <cell r="F2107">
            <v>112509.43</v>
          </cell>
        </row>
        <row r="2108">
          <cell r="B2108">
            <v>17894</v>
          </cell>
          <cell r="C2108" t="str">
            <v>CARRO DESPLAZAMIENTO LINEA DE VIDA</v>
          </cell>
          <cell r="D2108" t="str">
            <v>UN</v>
          </cell>
          <cell r="E2108" t="str">
            <v>11 Tratamientos especiales</v>
          </cell>
          <cell r="F2108">
            <v>0</v>
          </cell>
        </row>
        <row r="2109">
          <cell r="B2109">
            <v>15910</v>
          </cell>
          <cell r="C2109" t="str">
            <v>CARTELERA INFORMATIVA  ALUMINIO (Sum+Inst)</v>
          </cell>
          <cell r="D2109" t="str">
            <v>UN</v>
          </cell>
          <cell r="E2109" t="str">
            <v>CARPINTERIA METALICA</v>
          </cell>
          <cell r="F2109">
            <v>98252.95</v>
          </cell>
        </row>
        <row r="2110">
          <cell r="B2110">
            <v>313</v>
          </cell>
          <cell r="C2110" t="str">
            <v>CASETON DE CASETEX b=.40 h=.30</v>
          </cell>
          <cell r="D2110" t="str">
            <v>M2</v>
          </cell>
          <cell r="E2110" t="str">
            <v>CIMENTACION Y ESTRUCTURA</v>
          </cell>
          <cell r="F2110">
            <v>35143.760000000002</v>
          </cell>
        </row>
        <row r="2111">
          <cell r="B2111">
            <v>378</v>
          </cell>
          <cell r="C2111" t="str">
            <v>CASETON DE CASETEX b=.40 h=.45</v>
          </cell>
          <cell r="D2111" t="str">
            <v>M2</v>
          </cell>
          <cell r="E2111" t="str">
            <v>CIMENTACION Y ESTRUCTURA</v>
          </cell>
          <cell r="F2111">
            <v>38770.15</v>
          </cell>
        </row>
        <row r="2112">
          <cell r="B2112">
            <v>379</v>
          </cell>
          <cell r="C2112" t="str">
            <v>CASETON DE CASETEX b=.50 h=.30</v>
          </cell>
          <cell r="D2112" t="str">
            <v>M2</v>
          </cell>
          <cell r="E2112" t="str">
            <v>CIMENTACION Y ESTRUCTURA</v>
          </cell>
          <cell r="F2112">
            <v>37863.550000000003</v>
          </cell>
        </row>
        <row r="2113">
          <cell r="B2113">
            <v>384</v>
          </cell>
          <cell r="C2113" t="str">
            <v>CASETON DE CASETEX b=.50 h=.45</v>
          </cell>
          <cell r="D2113" t="str">
            <v>M2</v>
          </cell>
          <cell r="E2113" t="str">
            <v>CIMENTACION Y ESTRUCTURA</v>
          </cell>
          <cell r="F2113">
            <v>41489.94</v>
          </cell>
        </row>
        <row r="2114">
          <cell r="B2114">
            <v>388</v>
          </cell>
          <cell r="C2114" t="str">
            <v>CASETON DE CASETEX b=.60 h=.30</v>
          </cell>
          <cell r="D2114" t="str">
            <v>M2</v>
          </cell>
          <cell r="E2114" t="str">
            <v>CIMENTACION Y ESTRUCTURA</v>
          </cell>
          <cell r="F2114">
            <v>29069.55</v>
          </cell>
        </row>
        <row r="2115">
          <cell r="B2115">
            <v>419</v>
          </cell>
          <cell r="C2115" t="str">
            <v>CASETON DE CASETEX b=.60 h=.45</v>
          </cell>
          <cell r="D2115" t="str">
            <v>M2</v>
          </cell>
          <cell r="E2115" t="str">
            <v>CIMENTACION Y ESTRUCTURA</v>
          </cell>
          <cell r="F2115">
            <v>30882.75</v>
          </cell>
        </row>
        <row r="2116">
          <cell r="B2116">
            <v>451</v>
          </cell>
          <cell r="C2116" t="str">
            <v>CASETON DE CASETEX h=.70</v>
          </cell>
          <cell r="D2116" t="str">
            <v>M2</v>
          </cell>
          <cell r="E2116" t="str">
            <v>CIMENTACION Y ESTRUCTURA</v>
          </cell>
          <cell r="F2116">
            <v>38770.15</v>
          </cell>
        </row>
        <row r="2117">
          <cell r="B2117">
            <v>626</v>
          </cell>
          <cell r="C2117" t="str">
            <v>CASETON DE CASETEX h=.90</v>
          </cell>
          <cell r="D2117" t="str">
            <v>M2</v>
          </cell>
          <cell r="E2117" t="str">
            <v>CIMENTACION Y ESTRUCTURA</v>
          </cell>
          <cell r="F2117">
            <v>41217.96</v>
          </cell>
        </row>
        <row r="2118">
          <cell r="B2118">
            <v>72</v>
          </cell>
          <cell r="C2118" t="str">
            <v>CASETON DE GUADUA b=.40 h=.30</v>
          </cell>
          <cell r="D2118" t="str">
            <v>M2</v>
          </cell>
          <cell r="E2118" t="str">
            <v>CIMENTACION Y ESTRUCTURA</v>
          </cell>
          <cell r="F2118">
            <v>29819.93</v>
          </cell>
        </row>
        <row r="2119">
          <cell r="B2119">
            <v>840</v>
          </cell>
          <cell r="C2119" t="str">
            <v>CASETON DE GUADUA b=.40 h=.45</v>
          </cell>
          <cell r="D2119" t="str">
            <v>M2</v>
          </cell>
          <cell r="E2119" t="str">
            <v>CIMENTACION Y ESTRUCTURA</v>
          </cell>
          <cell r="F2119">
            <v>32913.81</v>
          </cell>
        </row>
        <row r="2120">
          <cell r="B2120">
            <v>73</v>
          </cell>
          <cell r="C2120" t="str">
            <v>CASETON DE GUADUA b=.50 h=.30</v>
          </cell>
          <cell r="D2120" t="str">
            <v>M2</v>
          </cell>
          <cell r="E2120" t="str">
            <v>CIMENTACION Y ESTRUCTURA</v>
          </cell>
          <cell r="F2120">
            <v>30884.12</v>
          </cell>
        </row>
        <row r="2121">
          <cell r="B2121">
            <v>841</v>
          </cell>
          <cell r="C2121" t="str">
            <v>CASETON DE GUADUA b=.50 h=.45</v>
          </cell>
          <cell r="D2121" t="str">
            <v>M2</v>
          </cell>
          <cell r="E2121" t="str">
            <v>CIMENTACION Y ESTRUCTURA</v>
          </cell>
          <cell r="F2121">
            <v>33395.89</v>
          </cell>
        </row>
        <row r="2122">
          <cell r="B2122">
            <v>74</v>
          </cell>
          <cell r="C2122" t="str">
            <v>CASETON DE GUADUA b=.60 h=.30</v>
          </cell>
          <cell r="D2122" t="str">
            <v>M2</v>
          </cell>
          <cell r="E2122" t="str">
            <v>CIMENTACION Y ESTRUCTURA</v>
          </cell>
          <cell r="F2122">
            <v>31801.69</v>
          </cell>
        </row>
        <row r="2123">
          <cell r="B2123">
            <v>842</v>
          </cell>
          <cell r="C2123" t="str">
            <v>CASETON DE GUADUA b=.60 h=.45</v>
          </cell>
          <cell r="D2123" t="str">
            <v>M2</v>
          </cell>
          <cell r="E2123" t="str">
            <v>CIMENTACION Y ESTRUCTURA</v>
          </cell>
          <cell r="F2123">
            <v>34052.46</v>
          </cell>
        </row>
        <row r="2124">
          <cell r="B2124">
            <v>70</v>
          </cell>
          <cell r="C2124" t="str">
            <v>CASETON DE GUADUA h=.70</v>
          </cell>
          <cell r="D2124" t="str">
            <v>M2</v>
          </cell>
          <cell r="E2124" t="str">
            <v>CIMENTACION Y ESTRUCTURA</v>
          </cell>
          <cell r="F2124">
            <v>43928.88</v>
          </cell>
        </row>
        <row r="2125">
          <cell r="B2125">
            <v>71</v>
          </cell>
          <cell r="C2125" t="str">
            <v>CASETON DE GUADUA h=.90</v>
          </cell>
          <cell r="D2125" t="str">
            <v>M2</v>
          </cell>
          <cell r="E2125" t="str">
            <v>CIMENTACION Y ESTRUCTURA</v>
          </cell>
          <cell r="F2125">
            <v>48203.75</v>
          </cell>
        </row>
        <row r="2126">
          <cell r="B2126">
            <v>16554</v>
          </cell>
          <cell r="C2126" t="str">
            <v>CASILLERO PARA VESTIDORES DE ADULTOS (SUM+INST)</v>
          </cell>
          <cell r="D2126" t="str">
            <v>UN</v>
          </cell>
          <cell r="E2126" t="str">
            <v>CARPINTERIA METALICA</v>
          </cell>
          <cell r="F2126">
            <v>148092.99</v>
          </cell>
        </row>
        <row r="2127">
          <cell r="B2127">
            <v>10542</v>
          </cell>
          <cell r="C2127" t="str">
            <v xml:space="preserve">Casquete de esfera con recubrimiento en caucho EPDM e=2cms. </v>
          </cell>
          <cell r="D2127" t="str">
            <v>M2</v>
          </cell>
          <cell r="E2127" t="str">
            <v>PISOS</v>
          </cell>
          <cell r="F2127">
            <v>509319.62</v>
          </cell>
        </row>
        <row r="2128">
          <cell r="B2128">
            <v>17132</v>
          </cell>
          <cell r="C2128" t="str">
            <v>Cassette Multimodo 12 Fibras 6 puertos (SUMI INST)</v>
          </cell>
          <cell r="D2128" t="str">
            <v>UN</v>
          </cell>
          <cell r="E2128" t="str">
            <v>CABLEADO ESTRUCTURADO</v>
          </cell>
          <cell r="F2128">
            <v>242424.48</v>
          </cell>
        </row>
        <row r="2129">
          <cell r="B2129">
            <v>10639</v>
          </cell>
          <cell r="C2129" t="str">
            <v xml:space="preserve">CAUCHO GRANULADO SBR 0,8 a 2,0mm (Sum+trasiego) Mantenimiento correctivo </v>
          </cell>
          <cell r="D2129" t="str">
            <v>KG</v>
          </cell>
          <cell r="E2129" t="str">
            <v>GRAMAS SINTETICAS</v>
          </cell>
          <cell r="F2129">
            <v>2819.52</v>
          </cell>
        </row>
        <row r="2130">
          <cell r="B2130">
            <v>11027</v>
          </cell>
          <cell r="C2130" t="str">
            <v>CAUCHO GRANULADO SBR 0,8 a 2,0mm (Sum+trasiego) Mantenimiento Rutinario</v>
          </cell>
          <cell r="D2130" t="str">
            <v>M2</v>
          </cell>
          <cell r="E2130" t="str">
            <v>GRAMAS SINTETICAS</v>
          </cell>
          <cell r="F2130">
            <v>2819.52</v>
          </cell>
        </row>
        <row r="2131">
          <cell r="B2131">
            <v>794</v>
          </cell>
          <cell r="C2131" t="str">
            <v>CELADOR RESIDENTE EN OBRA CON PREST.</v>
          </cell>
          <cell r="D2131" t="str">
            <v>MES</v>
          </cell>
          <cell r="E2131" t="str">
            <v>SUELDOS Y JORNALES</v>
          </cell>
          <cell r="F2131">
            <v>0</v>
          </cell>
        </row>
        <row r="2132">
          <cell r="B2132">
            <v>16722</v>
          </cell>
          <cell r="C2132" t="str">
            <v>Celda  Protecc(15 Kv)+Seccionador en Aire+Fusibles</v>
          </cell>
          <cell r="D2132" t="str">
            <v>UN</v>
          </cell>
          <cell r="E2132" t="str">
            <v>INSTALACIONES ELECTRICAS - T.V. - SONIDO COMUNI</v>
          </cell>
          <cell r="F2132">
            <v>805872.08</v>
          </cell>
        </row>
        <row r="2133">
          <cell r="B2133">
            <v>11858</v>
          </cell>
          <cell r="C2133" t="str">
            <v>Celda de Protección(GabineteSeccionador+Fusibles)</v>
          </cell>
          <cell r="D2133" t="str">
            <v>UN</v>
          </cell>
          <cell r="E2133" t="str">
            <v>INSTALACIONES ELECTRICAS - T.V. - SONIDO COMUNI</v>
          </cell>
          <cell r="F2133">
            <v>961395.07</v>
          </cell>
        </row>
        <row r="2134">
          <cell r="B2134">
            <v>15736</v>
          </cell>
          <cell r="C2134" t="str">
            <v>Celda Duplex  MT (Entrada-Salida) 17.5 kV, 630 A</v>
          </cell>
          <cell r="D2134" t="str">
            <v>UN</v>
          </cell>
          <cell r="E2134" t="str">
            <v>INSTALACIONES ELECTRICAS - T.V. - SONIDO COMUNI</v>
          </cell>
          <cell r="F2134">
            <v>594577.93000000005</v>
          </cell>
        </row>
        <row r="2135">
          <cell r="B2135">
            <v>18665</v>
          </cell>
          <cell r="C2135" t="str">
            <v>CELDA EN AIRE ENTRADA Y SALIDA</v>
          </cell>
          <cell r="D2135" t="str">
            <v>UN</v>
          </cell>
          <cell r="E2135" t="str">
            <v>INSTALACIONES ELECTRICAS - T.V. - SONIDO COMUNI</v>
          </cell>
          <cell r="F2135">
            <v>16140421.9</v>
          </cell>
        </row>
        <row r="2136">
          <cell r="B2136">
            <v>15740</v>
          </cell>
          <cell r="C2136" t="str">
            <v>Celda medida indirecta en media tension codensa</v>
          </cell>
          <cell r="D2136" t="str">
            <v>UN</v>
          </cell>
          <cell r="E2136" t="str">
            <v>INSTALACIONES ELECTRICAS - T.V. - SONIDO COMUNI</v>
          </cell>
          <cell r="F2136">
            <v>24163232.68</v>
          </cell>
        </row>
        <row r="2137">
          <cell r="B2137">
            <v>17463</v>
          </cell>
          <cell r="C2137" t="str">
            <v>CELDA PARA TRANSFORMADOR TRIFASICO DE 500 kVA</v>
          </cell>
          <cell r="D2137" t="str">
            <v>UN</v>
          </cell>
          <cell r="E2137" t="str">
            <v>INSTALACIONES ELECTRICAS - T.V. - SONIDO COMUNI</v>
          </cell>
          <cell r="F2137">
            <v>372184.14</v>
          </cell>
        </row>
        <row r="2138">
          <cell r="B2138">
            <v>16724</v>
          </cell>
          <cell r="C2138" t="str">
            <v>CELDA PARA TRANSFROMADOR SECO (15KV)</v>
          </cell>
          <cell r="D2138" t="str">
            <v>UN</v>
          </cell>
          <cell r="E2138" t="str">
            <v>INSTALACIONES ELECTRICAS - T.V. - SONIDO COMUNI</v>
          </cell>
          <cell r="F2138">
            <v>3335099.2</v>
          </cell>
        </row>
        <row r="2139">
          <cell r="B2139">
            <v>16723</v>
          </cell>
          <cell r="C2139" t="str">
            <v>CELDA PARA tRANSFROMADOR SECO (75KV)</v>
          </cell>
          <cell r="D2139" t="str">
            <v>UN</v>
          </cell>
          <cell r="E2139" t="str">
            <v>INSTALACIONES ELECTRICAS - T.V. - SONIDO COMUNI</v>
          </cell>
          <cell r="F2139">
            <v>525818.19999999995</v>
          </cell>
        </row>
        <row r="2140">
          <cell r="B2140">
            <v>15738</v>
          </cell>
          <cell r="C2140" t="str">
            <v>celda para.  transfor. trif.  t.seco de 225 kVA</v>
          </cell>
          <cell r="D2140" t="str">
            <v>UN</v>
          </cell>
          <cell r="E2140" t="str">
            <v>INSTALACIONES ELECTRICAS - T.V. - SONIDO COMUNI</v>
          </cell>
          <cell r="F2140">
            <v>4555012</v>
          </cell>
        </row>
        <row r="2141">
          <cell r="B2141">
            <v>17232</v>
          </cell>
          <cell r="C2141" t="str">
            <v>Celda Transformador 500 kVA 13200/440/254V</v>
          </cell>
          <cell r="D2141" t="str">
            <v>UN</v>
          </cell>
          <cell r="E2141" t="str">
            <v>INSTALACIONES ELECTRICAS - T.V. - SONIDO COMUNI</v>
          </cell>
          <cell r="F2141">
            <v>7468555.9800000004</v>
          </cell>
        </row>
        <row r="2142">
          <cell r="B2142">
            <v>16724</v>
          </cell>
          <cell r="C2142" t="str">
            <v>CELDA TRANSFORMADOR SECO 500 KVA CDRD COMETAS</v>
          </cell>
          <cell r="D2142" t="str">
            <v>UN</v>
          </cell>
          <cell r="E2142" t="str">
            <v>INSTALACIONES ELECTRICAS - T.V. - SONIDO COMUNI</v>
          </cell>
          <cell r="F2142">
            <v>6168300.0099999998</v>
          </cell>
        </row>
        <row r="2143">
          <cell r="B2143">
            <v>17466</v>
          </cell>
          <cell r="C2143" t="str">
            <v>CELDA TRIPLEX  EN AIRE CELDA CON SECCIO DE ENTRADA</v>
          </cell>
          <cell r="D2143" t="str">
            <v>UN</v>
          </cell>
          <cell r="E2143" t="str">
            <v>INSTALACIONES ELECTRICAS - T.V. - SONIDO COMUNI</v>
          </cell>
          <cell r="F2143">
            <v>20128793.809999999</v>
          </cell>
        </row>
        <row r="2144">
          <cell r="B2144">
            <v>15737</v>
          </cell>
          <cell r="C2144" t="str">
            <v>Celda Triplex MT(Entrada-Salida Protección)17.5KV-630A-NormaCTS 506-2+AccesoriosCefe Cometas(Sum+Ins</v>
          </cell>
          <cell r="D2144" t="str">
            <v>UN</v>
          </cell>
          <cell r="E2144" t="str">
            <v>INSTALACIONES ELECTRICAS - T.V. - SONIDO COMUNI</v>
          </cell>
          <cell r="F2144">
            <v>19974766.940000001</v>
          </cell>
        </row>
        <row r="2145">
          <cell r="B2145">
            <v>10489</v>
          </cell>
          <cell r="C2145" t="str">
            <v>Celda Triplex MT(Seccionadores SF6)11.4KV-630A-NormaCTS 508+Accesorios Cefe Cometas(Sum+Ins</v>
          </cell>
          <cell r="D2145" t="str">
            <v>UN</v>
          </cell>
          <cell r="E2145" t="str">
            <v>INSTALACIONES ELECTRICAS - T.V. - SONIDO COMUNI</v>
          </cell>
          <cell r="F2145">
            <v>19974766.940000001</v>
          </cell>
        </row>
        <row r="2146">
          <cell r="B2146">
            <v>14445</v>
          </cell>
          <cell r="C2146" t="str">
            <v>Celda y Tablero Distrib. Baja Tensión  Gral. 208V</v>
          </cell>
          <cell r="D2146" t="str">
            <v>UN</v>
          </cell>
          <cell r="E2146" t="str">
            <v>INSTALACIONES ELECTRICAS - T.V. - SONIDO COMUNI</v>
          </cell>
          <cell r="F2146">
            <v>5530387.9900000002</v>
          </cell>
        </row>
        <row r="2147">
          <cell r="B2147">
            <v>16613</v>
          </cell>
          <cell r="C2147" t="str">
            <v>CELDA+SECCIONADORES DE ENTRADA Y SALIDA (15 Kv)</v>
          </cell>
          <cell r="D2147" t="str">
            <v>UN</v>
          </cell>
          <cell r="E2147" t="str">
            <v>INSTALACIONES ELECTRICAS - T.V. - SONIDO COMUNI</v>
          </cell>
          <cell r="F2147">
            <v>805872.08</v>
          </cell>
        </row>
        <row r="2148">
          <cell r="B2148">
            <v>597</v>
          </cell>
          <cell r="C2148" t="str">
            <v>CELOSIA ALUMINIO</v>
          </cell>
          <cell r="D2148" t="str">
            <v>ML</v>
          </cell>
          <cell r="E2148" t="str">
            <v>CARPINTERIA METALICA</v>
          </cell>
          <cell r="F2148">
            <v>159322.76999999999</v>
          </cell>
        </row>
        <row r="2149">
          <cell r="B2149">
            <v>12299</v>
          </cell>
          <cell r="C2149" t="str">
            <v>CELOSIA ALUMINIO m2</v>
          </cell>
          <cell r="D2149" t="str">
            <v>M2</v>
          </cell>
          <cell r="E2149" t="str">
            <v>CARPINTERIA METALICA</v>
          </cell>
          <cell r="F2149">
            <v>146348.89000000001</v>
          </cell>
        </row>
        <row r="2150">
          <cell r="B2150">
            <v>13999</v>
          </cell>
          <cell r="C2150" t="str">
            <v>Cemento 3% compSubbas(Atraque Bordillo - Suministr</v>
          </cell>
          <cell r="D2150" t="str">
            <v>M3</v>
          </cell>
          <cell r="E2150" t="str">
            <v>05.1 Sub analisis pisos</v>
          </cell>
          <cell r="F2150">
            <v>66458.27</v>
          </cell>
        </row>
        <row r="2151">
          <cell r="B2151">
            <v>11430</v>
          </cell>
          <cell r="C2151" t="str">
            <v>Cenefa  piso con mortero a=10cm e=4cm**</v>
          </cell>
          <cell r="D2151" t="str">
            <v>ML</v>
          </cell>
          <cell r="E2151" t="str">
            <v>MAMPOSTERIA</v>
          </cell>
          <cell r="F2151">
            <v>16759.18</v>
          </cell>
        </row>
        <row r="2152">
          <cell r="B2152">
            <v>14569</v>
          </cell>
          <cell r="C2152" t="str">
            <v>CENEFA  ZAPAN  a= 0,16  e= 18 mm + liston c/0,35m</v>
          </cell>
          <cell r="D2152" t="str">
            <v>ML</v>
          </cell>
          <cell r="E2152" t="str">
            <v>07 Acabados</v>
          </cell>
          <cell r="F2152">
            <v>32743.67</v>
          </cell>
        </row>
        <row r="2153">
          <cell r="B2153">
            <v>10154</v>
          </cell>
          <cell r="C2153" t="str">
            <v>Cenefa confinamiento adoquin pegado en bordillo **</v>
          </cell>
          <cell r="D2153" t="str">
            <v>ML</v>
          </cell>
          <cell r="E2153" t="str">
            <v>INSTALACIONES DEPORTIVAS</v>
          </cell>
          <cell r="F2153">
            <v>25022.07</v>
          </cell>
        </row>
        <row r="2154">
          <cell r="B2154">
            <v>13468</v>
          </cell>
          <cell r="C2154" t="str">
            <v>CENEFA EN VIDRIO (MALLA MIX) H=0.10M ENBOQ.SIN ARE</v>
          </cell>
          <cell r="D2154" t="str">
            <v>ML</v>
          </cell>
          <cell r="E2154" t="str">
            <v>VARIOS</v>
          </cell>
          <cell r="F2154">
            <v>18541.45</v>
          </cell>
        </row>
        <row r="2155">
          <cell r="B2155">
            <v>13942</v>
          </cell>
          <cell r="C2155" t="str">
            <v>Cenefa Franja Conc.1500 psi;e=0.10m;a=0.05m</v>
          </cell>
          <cell r="D2155" t="str">
            <v>ML</v>
          </cell>
          <cell r="E2155" t="str">
            <v>INSTALACIONES DEPORTIVAS</v>
          </cell>
          <cell r="F2155">
            <v>13100.05</v>
          </cell>
        </row>
        <row r="2156">
          <cell r="B2156">
            <v>15238</v>
          </cell>
          <cell r="C2156" t="str">
            <v>Cenefa o Dilatac adoq arcill e=0.06a=0.24 blan**</v>
          </cell>
          <cell r="D2156" t="str">
            <v>ML</v>
          </cell>
          <cell r="E2156" t="str">
            <v>05 Pisos</v>
          </cell>
          <cell r="F2156">
            <v>50878.29</v>
          </cell>
        </row>
        <row r="2157">
          <cell r="B2157">
            <v>10396</v>
          </cell>
          <cell r="C2157" t="str">
            <v>Cenefa o Dilatac adoq arcill e=0.09a=0.25 blan**</v>
          </cell>
          <cell r="D2157" t="str">
            <v>ML</v>
          </cell>
          <cell r="E2157" t="str">
            <v>05 Pisos</v>
          </cell>
          <cell r="F2157">
            <v>59315.57</v>
          </cell>
        </row>
        <row r="2158">
          <cell r="B2158">
            <v>10153</v>
          </cell>
          <cell r="C2158" t="str">
            <v>Cenefa o Dilatac adoqui arcill e=0.09a=0.25 blan**</v>
          </cell>
          <cell r="D2158" t="str">
            <v>ML</v>
          </cell>
          <cell r="E2158" t="str">
            <v>05 Pisos</v>
          </cell>
          <cell r="F2158">
            <v>86978.8</v>
          </cell>
        </row>
        <row r="2159">
          <cell r="B2159">
            <v>10246</v>
          </cell>
          <cell r="C2159" t="str">
            <v>Cenefa o Dilatac adoqui arcill e=0.09a=0.25 Med **</v>
          </cell>
          <cell r="D2159" t="str">
            <v>ML</v>
          </cell>
          <cell r="E2159" t="str">
            <v>05 Pisos</v>
          </cell>
          <cell r="F2159">
            <v>82690.06</v>
          </cell>
        </row>
        <row r="2160">
          <cell r="B2160">
            <v>10280</v>
          </cell>
          <cell r="C2160" t="str">
            <v>Cenefa o Dilatac adoqui arcill e=0.09a=0.5 bland**</v>
          </cell>
          <cell r="D2160" t="str">
            <v>ML</v>
          </cell>
          <cell r="E2160" t="str">
            <v>05 Pisos</v>
          </cell>
          <cell r="F2160">
            <v>148505.43</v>
          </cell>
        </row>
        <row r="2161">
          <cell r="B2161">
            <v>10279</v>
          </cell>
          <cell r="C2161" t="str">
            <v>Cenefa o Dilatac adoqui arcill e=0.09a=0.5 Medio**</v>
          </cell>
          <cell r="D2161" t="str">
            <v>ML</v>
          </cell>
          <cell r="E2161" t="str">
            <v>05 Pisos</v>
          </cell>
          <cell r="F2161">
            <v>138473.35</v>
          </cell>
        </row>
        <row r="2162">
          <cell r="B2162">
            <v>10825</v>
          </cell>
          <cell r="C2162" t="str">
            <v>Cenefa o Dilatac adoqui arcill e=0.12a=0.25 blan**</v>
          </cell>
          <cell r="D2162" t="str">
            <v>ML</v>
          </cell>
          <cell r="E2162" t="str">
            <v>05 Pisos</v>
          </cell>
          <cell r="F2162">
            <v>92338.61</v>
          </cell>
        </row>
        <row r="2163">
          <cell r="B2163">
            <v>10500</v>
          </cell>
          <cell r="C2163" t="str">
            <v>Cenefa o Dilatac conce=0.09a=0.25 sinEstruct +Acer</v>
          </cell>
          <cell r="D2163" t="str">
            <v>ML</v>
          </cell>
          <cell r="E2163" t="str">
            <v>05 Pisos</v>
          </cell>
          <cell r="F2163">
            <v>64862.99</v>
          </cell>
        </row>
        <row r="2164">
          <cell r="B2164">
            <v>13932</v>
          </cell>
          <cell r="C2164" t="str">
            <v>Cenefa o Dilatac concr 3.000PSI e=0.05a=0.15 sinEs</v>
          </cell>
          <cell r="D2164" t="str">
            <v>ML</v>
          </cell>
          <cell r="E2164" t="str">
            <v>05 Pisos</v>
          </cell>
          <cell r="F2164">
            <v>35876.769999999997</v>
          </cell>
        </row>
        <row r="2165">
          <cell r="B2165">
            <v>10869</v>
          </cell>
          <cell r="C2165" t="str">
            <v>Cenefa o Dilatac concr e=0.09a=0.25 sinEstruct**</v>
          </cell>
          <cell r="D2165" t="str">
            <v>ML</v>
          </cell>
          <cell r="E2165" t="str">
            <v>05 Pisos</v>
          </cell>
          <cell r="F2165">
            <v>23582.11</v>
          </cell>
        </row>
        <row r="2166">
          <cell r="B2166">
            <v>16636</v>
          </cell>
          <cell r="C2166" t="str">
            <v>Cenefa o Dilatac concr e=0.10 a=0.20 sinEstruct**</v>
          </cell>
          <cell r="D2166" t="str">
            <v>ML</v>
          </cell>
          <cell r="E2166" t="str">
            <v>05 Pisos</v>
          </cell>
          <cell r="F2166">
            <v>23477.93</v>
          </cell>
        </row>
        <row r="2167">
          <cell r="B2167">
            <v>13283</v>
          </cell>
          <cell r="C2167" t="str">
            <v>Cenefa o Dilatac concr e=0.13, a=0.25+Subb+Conc p</v>
          </cell>
          <cell r="D2167" t="str">
            <v>ML</v>
          </cell>
          <cell r="E2167" t="str">
            <v>05 Pisos</v>
          </cell>
          <cell r="F2167">
            <v>72763.09</v>
          </cell>
        </row>
        <row r="2168">
          <cell r="B2168">
            <v>14115</v>
          </cell>
          <cell r="C2168" t="str">
            <v>Cenefa o Dilatac concr e=0.15, a=0.20+Subb+Base</v>
          </cell>
          <cell r="D2168" t="str">
            <v>ML</v>
          </cell>
          <cell r="E2168" t="str">
            <v>05 Pisos</v>
          </cell>
          <cell r="F2168">
            <v>100492.11</v>
          </cell>
        </row>
        <row r="2169">
          <cell r="B2169">
            <v>10082</v>
          </cell>
          <cell r="C2169" t="str">
            <v>Cenefa o Dilatac concreto e=0.09 a=0.40 bland **</v>
          </cell>
          <cell r="D2169" t="str">
            <v>ML</v>
          </cell>
          <cell r="E2169" t="str">
            <v>05 Pisos</v>
          </cell>
          <cell r="F2169">
            <v>117971.4</v>
          </cell>
        </row>
        <row r="2170">
          <cell r="B2170">
            <v>10247</v>
          </cell>
          <cell r="C2170" t="str">
            <v>Cenefa o Dilatac concreto e=0.09 a=0.40 Medio **</v>
          </cell>
          <cell r="D2170" t="str">
            <v>ML</v>
          </cell>
          <cell r="E2170" t="str">
            <v>05 Pisos</v>
          </cell>
          <cell r="F2170">
            <v>111560.82</v>
          </cell>
        </row>
        <row r="2171">
          <cell r="B2171">
            <v>10145</v>
          </cell>
          <cell r="C2171" t="str">
            <v>Cenefa o Dilatac concreto e=0.09 a=0.60 bland **</v>
          </cell>
          <cell r="D2171" t="str">
            <v>ML</v>
          </cell>
          <cell r="E2171" t="str">
            <v>05 Pisos</v>
          </cell>
          <cell r="F2171">
            <v>158328.92000000001</v>
          </cell>
        </row>
        <row r="2172">
          <cell r="B2172">
            <v>10148</v>
          </cell>
          <cell r="C2172" t="str">
            <v>Cenefa o Dilatac concreto e=0.09 a=0.60 Medio **</v>
          </cell>
          <cell r="D2172" t="str">
            <v>ML</v>
          </cell>
          <cell r="E2172" t="str">
            <v>05 Pisos</v>
          </cell>
          <cell r="F2172">
            <v>148364.97</v>
          </cell>
        </row>
        <row r="2173">
          <cell r="B2173">
            <v>10198</v>
          </cell>
          <cell r="C2173" t="str">
            <v>Cenefa o Dilatac en concr e=0.09a=0.25 blan2500psi</v>
          </cell>
          <cell r="D2173" t="str">
            <v>ML</v>
          </cell>
          <cell r="E2173" t="str">
            <v>05 Pisos</v>
          </cell>
          <cell r="F2173">
            <v>89222.79</v>
          </cell>
        </row>
        <row r="2174">
          <cell r="B2174">
            <v>15717</v>
          </cell>
          <cell r="C2174" t="str">
            <v>Cenefa o Dilatac en concr e=0.09a=0.25 Duro**</v>
          </cell>
          <cell r="D2174" t="str">
            <v>ML</v>
          </cell>
          <cell r="E2174" t="str">
            <v>05 Pisos</v>
          </cell>
          <cell r="F2174">
            <v>71468.17</v>
          </cell>
        </row>
        <row r="2175">
          <cell r="B2175">
            <v>10146</v>
          </cell>
          <cell r="C2175" t="str">
            <v>Cenefa o Dilatac en concr e=0.09a=0.25 Medio**</v>
          </cell>
          <cell r="D2175" t="str">
            <v>ML</v>
          </cell>
          <cell r="E2175" t="str">
            <v>05 Pisos</v>
          </cell>
          <cell r="F2175">
            <v>83893.39</v>
          </cell>
        </row>
        <row r="2176">
          <cell r="B2176">
            <v>13127</v>
          </cell>
          <cell r="C2176" t="str">
            <v>Cenefa o DilatacConcreto2.500psle=0.09m a=0.16m</v>
          </cell>
          <cell r="D2176" t="str">
            <v>ML</v>
          </cell>
          <cell r="E2176" t="str">
            <v>05 Pisos</v>
          </cell>
          <cell r="F2176">
            <v>49463.83</v>
          </cell>
        </row>
        <row r="2177">
          <cell r="B2177">
            <v>13008</v>
          </cell>
          <cell r="C2177" t="str">
            <v>Cenefa o Franja Conc.2.000psi;e=5cm;a=0.20m+Morter</v>
          </cell>
          <cell r="D2177" t="str">
            <v>ML</v>
          </cell>
          <cell r="E2177" t="str">
            <v>INSTALACIONES DEPORTIVAS</v>
          </cell>
          <cell r="F2177">
            <v>32187.08</v>
          </cell>
        </row>
        <row r="2178">
          <cell r="B2178">
            <v>13473</v>
          </cell>
          <cell r="C2178" t="str">
            <v>Cenefa o Franja Conc.3.000 psi;e=0.10m;ap=0.115m**</v>
          </cell>
          <cell r="D2178" t="str">
            <v>ML</v>
          </cell>
          <cell r="E2178" t="str">
            <v>INSTALACIONES DEPORTIVAS</v>
          </cell>
          <cell r="F2178">
            <v>17948.919999999998</v>
          </cell>
        </row>
        <row r="2179">
          <cell r="B2179">
            <v>16637</v>
          </cell>
          <cell r="C2179" t="str">
            <v>Cenefa o Franja Conc.3.000 psi;e=0.10m;ap=0.12m**</v>
          </cell>
          <cell r="D2179" t="str">
            <v>ML</v>
          </cell>
          <cell r="E2179" t="str">
            <v>INSTALACIONES DEPORTIVAS</v>
          </cell>
          <cell r="F2179">
            <v>18013.04</v>
          </cell>
        </row>
        <row r="2180">
          <cell r="B2180">
            <v>14571</v>
          </cell>
          <cell r="C2180" t="str">
            <v>Cenefa pared Pizarra natural negra 0,10x0,60 Gimna</v>
          </cell>
          <cell r="D2180" t="str">
            <v>ML</v>
          </cell>
          <cell r="E2180" t="str">
            <v>PISOS (ACABADOS Y BASES)</v>
          </cell>
          <cell r="F2180">
            <v>19744.990000000002</v>
          </cell>
        </row>
        <row r="2181">
          <cell r="B2181">
            <v>13961</v>
          </cell>
          <cell r="C2181" t="str">
            <v>Cenefa/Dilatación Adoquín arcilla e=0.12m;a=0.24m</v>
          </cell>
          <cell r="D2181" t="str">
            <v>ML</v>
          </cell>
          <cell r="E2181" t="str">
            <v>05 Pisos</v>
          </cell>
          <cell r="F2181">
            <v>24629.07</v>
          </cell>
        </row>
        <row r="2182">
          <cell r="B2182">
            <v>18801</v>
          </cell>
          <cell r="C2182" t="str">
            <v>CENTRAL CONVENCIONAL. 4 ZONAS. 2 SALIDAS 1 ALARMA</v>
          </cell>
          <cell r="D2182" t="str">
            <v>UN</v>
          </cell>
          <cell r="E2182" t="str">
            <v>INSTALACIONES ELECTRICAS - T.V. - SONIDO COMUNI</v>
          </cell>
          <cell r="F2182">
            <v>337936.67</v>
          </cell>
        </row>
        <row r="2183">
          <cell r="B2183">
            <v>12379</v>
          </cell>
          <cell r="C2183" t="str">
            <v>CENTRAL TELEFÓNICA KXTEM 824 6L-16EXT.**</v>
          </cell>
          <cell r="D2183" t="str">
            <v>UN</v>
          </cell>
          <cell r="E2183" t="str">
            <v>INSTALACIONES ELECTRICAS - T.V. - SONIDO COMUNI</v>
          </cell>
          <cell r="F2183">
            <v>659511.48</v>
          </cell>
        </row>
        <row r="2184">
          <cell r="B2184">
            <v>12482</v>
          </cell>
          <cell r="C2184" t="str">
            <v>Cepillado de Campo Sintético**</v>
          </cell>
          <cell r="D2184" t="str">
            <v>UN</v>
          </cell>
          <cell r="E2184" t="str">
            <v>05 Pisos</v>
          </cell>
          <cell r="F2184">
            <v>386871.1</v>
          </cell>
        </row>
        <row r="2185">
          <cell r="B2185">
            <v>5</v>
          </cell>
          <cell r="C2185" t="str">
            <v>CERCA EN LAMINA    H=2.20 M.</v>
          </cell>
          <cell r="D2185" t="str">
            <v>ML</v>
          </cell>
          <cell r="E2185" t="str">
            <v>ACT. PRELIMINARES/LIMPIEZA TER</v>
          </cell>
          <cell r="F2185">
            <v>66236.86</v>
          </cell>
        </row>
        <row r="2186">
          <cell r="B2186">
            <v>7</v>
          </cell>
          <cell r="C2186" t="str">
            <v>CERCA EN LAMINA / BASE</v>
          </cell>
          <cell r="D2186" t="str">
            <v>ML</v>
          </cell>
          <cell r="E2186" t="str">
            <v>ACT. PRELIMINARES/LIMPIEZA TER</v>
          </cell>
          <cell r="F2186">
            <v>190191.9</v>
          </cell>
        </row>
        <row r="2187">
          <cell r="B2187">
            <v>1</v>
          </cell>
          <cell r="C2187" t="str">
            <v>CERCA EN TABLA CHAPA h= 1.50 M</v>
          </cell>
          <cell r="D2187" t="str">
            <v>ML</v>
          </cell>
          <cell r="E2187" t="str">
            <v>ACT. PRELIMINARES/LIMPIEZA TER</v>
          </cell>
          <cell r="F2187">
            <v>41547.89</v>
          </cell>
        </row>
        <row r="2188">
          <cell r="B2188">
            <v>6</v>
          </cell>
          <cell r="C2188" t="str">
            <v>CERCA EN TABLA CHAPA h= 1.70 M</v>
          </cell>
          <cell r="D2188" t="str">
            <v>ML</v>
          </cell>
          <cell r="E2188" t="str">
            <v>ACT. PRELIMINARES/LIMPIEZA TER</v>
          </cell>
          <cell r="F2188">
            <v>52094.09</v>
          </cell>
        </row>
        <row r="2189">
          <cell r="B2189">
            <v>12642</v>
          </cell>
          <cell r="C2189" t="str">
            <v>CERCA EN TABLA CHAPA h= 1.80 M</v>
          </cell>
          <cell r="D2189" t="str">
            <v>ML</v>
          </cell>
          <cell r="E2189" t="str">
            <v>ACT. PRELIMINARES/LIMPIEZA TER</v>
          </cell>
          <cell r="F2189">
            <v>46138.36</v>
          </cell>
        </row>
        <row r="2190">
          <cell r="B2190">
            <v>277</v>
          </cell>
          <cell r="C2190" t="str">
            <v>CERCA EN TABLA CHAPA h= 1.90 M</v>
          </cell>
          <cell r="D2190" t="str">
            <v>ML</v>
          </cell>
          <cell r="E2190" t="str">
            <v>ACT. PRELIMINARES/LIMPIEZA TER</v>
          </cell>
          <cell r="F2190">
            <v>61109.03</v>
          </cell>
        </row>
        <row r="2191">
          <cell r="B2191">
            <v>278</v>
          </cell>
          <cell r="C2191" t="str">
            <v>CERCA EN TABLA CHAPA h= 2.00 M</v>
          </cell>
          <cell r="D2191" t="str">
            <v>ML</v>
          </cell>
          <cell r="E2191" t="str">
            <v>ACT. PRELIMINARES/LIMPIEZA TER</v>
          </cell>
          <cell r="F2191">
            <v>66403.16</v>
          </cell>
        </row>
        <row r="2192">
          <cell r="B2192">
            <v>13332</v>
          </cell>
          <cell r="C2192" t="str">
            <v>CERCA POSTE CONC.11X11+ALAMBRE DE PUAS 5 HILOS</v>
          </cell>
          <cell r="D2192" t="str">
            <v>ML</v>
          </cell>
          <cell r="E2192" t="str">
            <v>ACT. PRELIMINARES/LIMPIEZA TER</v>
          </cell>
          <cell r="F2192">
            <v>66507.08</v>
          </cell>
        </row>
        <row r="2193">
          <cell r="B2193">
            <v>4</v>
          </cell>
          <cell r="C2193" t="str">
            <v>Cerca Poste madera+Alambre de puas 4 Hilos</v>
          </cell>
          <cell r="D2193" t="str">
            <v>ML</v>
          </cell>
          <cell r="E2193" t="str">
            <v>ACT. PRELIMINARES/LIMPIEZA TER</v>
          </cell>
          <cell r="F2193">
            <v>12870.99</v>
          </cell>
        </row>
        <row r="2194">
          <cell r="B2194">
            <v>12173</v>
          </cell>
          <cell r="C2194" t="str">
            <v>Cerca Poste madera+Alambre Puas 8 hilos+BaseConcr</v>
          </cell>
          <cell r="D2194" t="str">
            <v>ML</v>
          </cell>
          <cell r="E2194" t="str">
            <v>ACT. PRELIMINARES/LIMPIEZA TER</v>
          </cell>
          <cell r="F2194">
            <v>35969.769999999997</v>
          </cell>
        </row>
        <row r="2195">
          <cell r="B2195">
            <v>18672</v>
          </cell>
          <cell r="C2195" t="str">
            <v>Cerr Mad Inm 15 cm hinc + mall eslab galv h 1.5m</v>
          </cell>
          <cell r="D2195" t="str">
            <v>UN</v>
          </cell>
          <cell r="E2195" t="str">
            <v>MOBILIARIO</v>
          </cell>
          <cell r="F2195">
            <v>0</v>
          </cell>
        </row>
        <row r="2196">
          <cell r="B2196">
            <v>18671</v>
          </cell>
          <cell r="C2196" t="str">
            <v>Cerr/mto Estac Mad Inm 15 cm Hin + Malla Eslab Gal</v>
          </cell>
          <cell r="D2196" t="str">
            <v>UN</v>
          </cell>
          <cell r="E2196" t="str">
            <v>MOBILIARIO</v>
          </cell>
          <cell r="F2196">
            <v>0</v>
          </cell>
        </row>
        <row r="2197">
          <cell r="B2197">
            <v>752</v>
          </cell>
          <cell r="C2197" t="str">
            <v>CERRADURA ALCOBA</v>
          </cell>
          <cell r="D2197" t="str">
            <v>UN</v>
          </cell>
          <cell r="E2197" t="str">
            <v>VIDRIOS Y CERRADURAS</v>
          </cell>
          <cell r="F2197">
            <v>35540.69</v>
          </cell>
        </row>
        <row r="2198">
          <cell r="B2198">
            <v>1017</v>
          </cell>
          <cell r="C2198" t="str">
            <v>CERRADURA ANTIPANICO PUERTA DOBLE</v>
          </cell>
          <cell r="D2198" t="str">
            <v>UN</v>
          </cell>
          <cell r="E2198" t="str">
            <v>VIDRIOS Y CERRADURAS</v>
          </cell>
          <cell r="F2198">
            <v>878401.25</v>
          </cell>
        </row>
        <row r="2199">
          <cell r="B2199">
            <v>1014</v>
          </cell>
          <cell r="C2199" t="str">
            <v>CERRADURA ANTIPANICO PUERTA SENCILLA</v>
          </cell>
          <cell r="D2199" t="str">
            <v>UN</v>
          </cell>
          <cell r="E2199" t="str">
            <v>VIDRIOS Y CERRADURAS</v>
          </cell>
          <cell r="F2199">
            <v>0</v>
          </cell>
        </row>
        <row r="2200">
          <cell r="B2200">
            <v>1015</v>
          </cell>
          <cell r="C2200" t="str">
            <v>CERRADURA ANTIPANICO PUERTA SENCILLA</v>
          </cell>
          <cell r="D2200" t="str">
            <v>UN</v>
          </cell>
          <cell r="E2200" t="str">
            <v>VIDRIOS Y CERRADURAS</v>
          </cell>
          <cell r="F2200">
            <v>886426.14</v>
          </cell>
        </row>
        <row r="2201">
          <cell r="B2201">
            <v>14595</v>
          </cell>
          <cell r="C2201" t="str">
            <v>CERRADURA ANTIPANICO VERT. TIPO PUSH CON MANIJA EX</v>
          </cell>
          <cell r="D2201" t="str">
            <v>UN</v>
          </cell>
          <cell r="E2201" t="str">
            <v>VIDRIOS Y CERRADURAS</v>
          </cell>
          <cell r="F2201">
            <v>166337.72</v>
          </cell>
        </row>
        <row r="2202">
          <cell r="B2202">
            <v>749</v>
          </cell>
          <cell r="C2202" t="str">
            <v>CERRADURA BAÑOS</v>
          </cell>
          <cell r="D2202" t="str">
            <v>UN</v>
          </cell>
          <cell r="E2202" t="str">
            <v>VIDRIOS Y CERRADURAS</v>
          </cell>
          <cell r="F2202">
            <v>18397.89</v>
          </cell>
        </row>
        <row r="2203">
          <cell r="B2203">
            <v>754</v>
          </cell>
          <cell r="C2203" t="str">
            <v>CERRADURA CUARTO DE BASURAS</v>
          </cell>
          <cell r="D2203" t="str">
            <v>UN</v>
          </cell>
          <cell r="E2203" t="str">
            <v>VIDRIOS Y CERRADURAS</v>
          </cell>
          <cell r="F2203">
            <v>114888.01</v>
          </cell>
        </row>
        <row r="2204">
          <cell r="B2204">
            <v>755</v>
          </cell>
          <cell r="C2204" t="str">
            <v>CERRADURA CUARTO DE BOMBAS</v>
          </cell>
          <cell r="D2204" t="str">
            <v>UN</v>
          </cell>
          <cell r="E2204" t="str">
            <v>VIDRIOS Y CERRADURAS</v>
          </cell>
          <cell r="F2204">
            <v>114888.01</v>
          </cell>
        </row>
        <row r="2205">
          <cell r="B2205">
            <v>756</v>
          </cell>
          <cell r="C2205" t="str">
            <v>CERRADURA CUARTO SUBESTACION</v>
          </cell>
          <cell r="D2205" t="str">
            <v>UN</v>
          </cell>
          <cell r="E2205" t="str">
            <v>VIDRIOS Y CERRADURAS</v>
          </cell>
          <cell r="F2205">
            <v>96480.36</v>
          </cell>
        </row>
        <row r="2206">
          <cell r="B2206">
            <v>757</v>
          </cell>
          <cell r="C2206" t="str">
            <v>CERRADURA DEPOSITO</v>
          </cell>
          <cell r="D2206" t="str">
            <v>UN</v>
          </cell>
          <cell r="E2206" t="str">
            <v>VIDRIOS Y CERRADURAS</v>
          </cell>
          <cell r="F2206">
            <v>18397.89</v>
          </cell>
        </row>
        <row r="2207">
          <cell r="B2207">
            <v>14600</v>
          </cell>
          <cell r="C2207" t="str">
            <v>CERRADURA DOBLE CILINDRO CROMO Gimnasio</v>
          </cell>
          <cell r="D2207" t="str">
            <v>UN</v>
          </cell>
          <cell r="E2207" t="str">
            <v>VIDRIOS Y CERRADURAS</v>
          </cell>
          <cell r="F2207">
            <v>124698.73</v>
          </cell>
        </row>
        <row r="2208">
          <cell r="B2208">
            <v>14598</v>
          </cell>
          <cell r="C2208" t="str">
            <v>CERRADURA MANIJA SATINADO Gim Col Sur</v>
          </cell>
          <cell r="D2208" t="str">
            <v>UN</v>
          </cell>
          <cell r="E2208" t="str">
            <v>VIDRIOS Y CERRADURAS</v>
          </cell>
          <cell r="F2208">
            <v>40258.730000000003</v>
          </cell>
        </row>
        <row r="2209">
          <cell r="B2209">
            <v>18936</v>
          </cell>
          <cell r="C2209" t="str">
            <v>Cerradura schlage ref C100 ultra sobreponer CDRC</v>
          </cell>
          <cell r="D2209" t="str">
            <v>UN</v>
          </cell>
          <cell r="E2209" t="str">
            <v>VIDRIOS Y CERRADURAS</v>
          </cell>
          <cell r="F2209">
            <v>19317.78</v>
          </cell>
        </row>
        <row r="2210">
          <cell r="B2210">
            <v>18940</v>
          </cell>
          <cell r="C2210" t="str">
            <v>Cerradura Schlage Ref LA62 T.Cerrojo Segur. Cromad</v>
          </cell>
          <cell r="D2210" t="str">
            <v>UN</v>
          </cell>
          <cell r="E2210" t="str">
            <v>VIDRIOS Y CERRADURAS</v>
          </cell>
          <cell r="F2210">
            <v>19317.78</v>
          </cell>
        </row>
        <row r="2211">
          <cell r="B2211">
            <v>18939</v>
          </cell>
          <cell r="C2211" t="str">
            <v>Cerradura Schlage Ref Latitude a40s T.Botón Llave</v>
          </cell>
          <cell r="D2211" t="str">
            <v>UN</v>
          </cell>
          <cell r="E2211" t="str">
            <v>VIDRIOS Y CERRADURAS</v>
          </cell>
          <cell r="F2211">
            <v>19317.78</v>
          </cell>
        </row>
        <row r="2212">
          <cell r="B2212">
            <v>18938</v>
          </cell>
          <cell r="C2212" t="str">
            <v>Cerradura Schlage ref Latitude A80pdCromadoMate</v>
          </cell>
          <cell r="D2212" t="str">
            <v>UN</v>
          </cell>
          <cell r="E2212" t="str">
            <v>VIDRIOS Y CERRADURAS</v>
          </cell>
          <cell r="F2212">
            <v>19317.78</v>
          </cell>
        </row>
        <row r="2213">
          <cell r="B2213">
            <v>18941</v>
          </cell>
          <cell r="C2213" t="str">
            <v>Cerradura Schlage Ref. Latitude a50pd T.Botón Crom</v>
          </cell>
          <cell r="D2213" t="str">
            <v>UN</v>
          </cell>
          <cell r="E2213" t="str">
            <v>VIDRIOS Y CERRADURAS</v>
          </cell>
          <cell r="F2213">
            <v>19317.78</v>
          </cell>
        </row>
        <row r="2214">
          <cell r="B2214">
            <v>18937</v>
          </cell>
          <cell r="C2214" t="str">
            <v>Cerradura Steelcraft   Ref Serie SZ</v>
          </cell>
          <cell r="D2214" t="str">
            <v>UN</v>
          </cell>
          <cell r="E2214" t="str">
            <v>VIDRIOS Y CERRADURAS</v>
          </cell>
          <cell r="F2214">
            <v>19317.78</v>
          </cell>
        </row>
        <row r="2215">
          <cell r="B2215">
            <v>10310</v>
          </cell>
          <cell r="C2215" t="str">
            <v>cerram contra impac en recuad existente  h=2.5m**</v>
          </cell>
          <cell r="D2215" t="str">
            <v>ML</v>
          </cell>
          <cell r="E2215" t="str">
            <v>10 Mobiliario</v>
          </cell>
          <cell r="F2215">
            <v>535013.44999999995</v>
          </cell>
        </row>
        <row r="2216">
          <cell r="B2216">
            <v>20825</v>
          </cell>
          <cell r="C2216" t="str">
            <v>CERRAM MALLA NYLON H= 5 M+ PILOTINES (Sum + Inst)</v>
          </cell>
          <cell r="D2216" t="str">
            <v>ML</v>
          </cell>
          <cell r="E2216" t="str">
            <v>10 Mobiliario</v>
          </cell>
          <cell r="F2216">
            <v>555874.57999999996</v>
          </cell>
        </row>
        <row r="2217">
          <cell r="B2217">
            <v>14131</v>
          </cell>
          <cell r="C2217" t="str">
            <v>Cerram.obra Teja de zinc .h=2.10ml</v>
          </cell>
          <cell r="D2217" t="str">
            <v>ML</v>
          </cell>
          <cell r="E2217" t="str">
            <v>INSTALACIONES DEPORTIVAS</v>
          </cell>
          <cell r="F2217">
            <v>154397.35999999999</v>
          </cell>
        </row>
        <row r="2218">
          <cell r="B2218">
            <v>18670</v>
          </cell>
          <cell r="C2218" t="str">
            <v>Cerram.obra Teja de zinc .h=2.10ml Exterior CDRC</v>
          </cell>
          <cell r="D2218" t="str">
            <v>ML</v>
          </cell>
          <cell r="E2218" t="str">
            <v>INSTALACIONES DEPORTIVAS</v>
          </cell>
          <cell r="F2218">
            <v>156147</v>
          </cell>
        </row>
        <row r="2219">
          <cell r="B2219">
            <v>18669</v>
          </cell>
          <cell r="C2219" t="str">
            <v>Cerram.obra Teja de zinc .h=3.05 interior CDRC**</v>
          </cell>
          <cell r="D2219" t="str">
            <v>ML</v>
          </cell>
          <cell r="E2219" t="str">
            <v>INSTALACIONES DEPORTIVAS</v>
          </cell>
          <cell r="F2219">
            <v>68387.92</v>
          </cell>
        </row>
        <row r="2220">
          <cell r="B2220">
            <v>13408</v>
          </cell>
          <cell r="C2220" t="str">
            <v>Cerram.obra Teja de zinc .h=3.05 interior**</v>
          </cell>
          <cell r="D2220" t="str">
            <v>ML</v>
          </cell>
          <cell r="E2220" t="str">
            <v>INSTALACIONES DEPORTIVAS</v>
          </cell>
          <cell r="F2220">
            <v>67968.52</v>
          </cell>
        </row>
        <row r="2221">
          <cell r="B2221">
            <v>11528</v>
          </cell>
          <cell r="C2221" t="str">
            <v>Cerram.obra vara roll.Teja de zinc y polis.h=3.0**</v>
          </cell>
          <cell r="D2221" t="str">
            <v>ML</v>
          </cell>
          <cell r="E2221" t="str">
            <v>INSTALACIONES DEPORTIVAS</v>
          </cell>
          <cell r="F2221">
            <v>187127.76</v>
          </cell>
        </row>
        <row r="2222">
          <cell r="B2222">
            <v>10555</v>
          </cell>
          <cell r="C2222" t="str">
            <v>Cerramalla eslabonada cal 12 IDRD h=2m +Pilotín h=1.5mØ=0.30mConc.3000psi</v>
          </cell>
          <cell r="D2222" t="str">
            <v>ML</v>
          </cell>
          <cell r="E2222" t="str">
            <v>10 Mobiliario</v>
          </cell>
          <cell r="F2222">
            <v>740064.37</v>
          </cell>
        </row>
        <row r="2223">
          <cell r="B2223">
            <v>18215</v>
          </cell>
          <cell r="C2223" t="str">
            <v>CerramienGraderiaPiscinaEstrucMetalEnTubularS/Espe</v>
          </cell>
          <cell r="D2223" t="str">
            <v>M2</v>
          </cell>
          <cell r="E2223" t="str">
            <v>CARPINTERIA METALICA</v>
          </cell>
          <cell r="F2223">
            <v>14216.62</v>
          </cell>
        </row>
        <row r="2224">
          <cell r="B2224">
            <v>16879</v>
          </cell>
          <cell r="C2224" t="str">
            <v>CerramientLateralTejaPolicarTrap.AjotaTraslucA-360</v>
          </cell>
          <cell r="D2224" t="str">
            <v>M2</v>
          </cell>
          <cell r="E2224" t="str">
            <v>CUBIERTAS</v>
          </cell>
          <cell r="F2224">
            <v>52423.5</v>
          </cell>
        </row>
        <row r="2225">
          <cell r="B2225">
            <v>17097</v>
          </cell>
          <cell r="C2225" t="str">
            <v>Cerramiento Buitrones Malla ExpandidaHierro Cal.22</v>
          </cell>
          <cell r="D2225" t="str">
            <v>M2</v>
          </cell>
          <cell r="E2225" t="str">
            <v>CARPINTERIA METALICA</v>
          </cell>
          <cell r="F2225">
            <v>53722.83</v>
          </cell>
        </row>
        <row r="2226">
          <cell r="B2226">
            <v>13908</v>
          </cell>
          <cell r="C2226" t="str">
            <v>CERRAMIENTO CAMPIN-FIFA H=1M.TUB.Ø4"Pilot=1.5m</v>
          </cell>
          <cell r="D2226" t="str">
            <v>ML</v>
          </cell>
          <cell r="E2226" t="str">
            <v>CARPINTERIA METALICA</v>
          </cell>
          <cell r="F2226">
            <v>471627.53</v>
          </cell>
        </row>
        <row r="2227">
          <cell r="B2227">
            <v>13822</v>
          </cell>
          <cell r="C2227" t="str">
            <v>CERRAMIENTO CAMPIN-FIFA H=1M.TUB.Ø4"Pilot=1.80m</v>
          </cell>
          <cell r="D2227" t="str">
            <v>ML</v>
          </cell>
          <cell r="E2227" t="str">
            <v>CARPINTERIA METALICA</v>
          </cell>
          <cell r="F2227">
            <v>532857.56999999995</v>
          </cell>
        </row>
        <row r="2228">
          <cell r="B2228">
            <v>10087</v>
          </cell>
          <cell r="C2228" t="str">
            <v>Cerramiento contra impacto IDRD h= 5 **</v>
          </cell>
          <cell r="D2228" t="str">
            <v>ML</v>
          </cell>
          <cell r="E2228" t="str">
            <v>10 Mobiliario</v>
          </cell>
          <cell r="F2228">
            <v>1937651.37</v>
          </cell>
        </row>
        <row r="2229">
          <cell r="B2229">
            <v>20603</v>
          </cell>
          <cell r="C2229" t="str">
            <v>Cerramiento contra impacto IDRD h= 5 incluye tubo negro 4" + galvanizado</v>
          </cell>
          <cell r="D2229" t="str">
            <v>ML</v>
          </cell>
          <cell r="E2229" t="str">
            <v>10 Mobiliario</v>
          </cell>
          <cell r="F2229">
            <v>1938099.95</v>
          </cell>
        </row>
        <row r="2230">
          <cell r="B2230">
            <v>10738</v>
          </cell>
          <cell r="C2230" t="str">
            <v>Cerramiento contra impacto IDRD h= 5 sin viga</v>
          </cell>
          <cell r="D2230" t="str">
            <v>ML</v>
          </cell>
          <cell r="E2230" t="str">
            <v>10 Mobiliario</v>
          </cell>
          <cell r="F2230">
            <v>1520658.34</v>
          </cell>
        </row>
        <row r="2231">
          <cell r="B2231">
            <v>10074</v>
          </cell>
          <cell r="C2231" t="str">
            <v>Cerramiento contra impacto IDRD h=2.5 **</v>
          </cell>
          <cell r="D2231" t="str">
            <v>ML</v>
          </cell>
          <cell r="E2231" t="str">
            <v>10 Mobiliario</v>
          </cell>
          <cell r="F2231">
            <v>1155281.71</v>
          </cell>
        </row>
        <row r="2232">
          <cell r="B2232">
            <v>15656</v>
          </cell>
          <cell r="C2232" t="str">
            <v>Cerramiento contra impacto IDRD h=2.5 sin viga</v>
          </cell>
          <cell r="D2232" t="str">
            <v>ML</v>
          </cell>
          <cell r="E2232" t="str">
            <v>10 Mobiliario</v>
          </cell>
          <cell r="F2232">
            <v>772290.66</v>
          </cell>
        </row>
        <row r="2233">
          <cell r="B2233">
            <v>10090</v>
          </cell>
          <cell r="C2233" t="str">
            <v>Cerramiento contra impacto IDRD h=3.0 **</v>
          </cell>
          <cell r="D2233" t="str">
            <v>ML</v>
          </cell>
          <cell r="E2233" t="str">
            <v>10 Mobiliario</v>
          </cell>
          <cell r="F2233">
            <v>1259078.8</v>
          </cell>
        </row>
        <row r="2234">
          <cell r="B2234">
            <v>13904</v>
          </cell>
          <cell r="C2234" t="str">
            <v>Cerramiento en Làmina Drywall (Incl. lámina)</v>
          </cell>
          <cell r="D2234" t="str">
            <v>M2</v>
          </cell>
          <cell r="E2234" t="str">
            <v>URBANISMO Y OBRAS EXTERIORES</v>
          </cell>
          <cell r="F2234">
            <v>54352.04</v>
          </cell>
        </row>
        <row r="2235">
          <cell r="B2235">
            <v>13903</v>
          </cell>
          <cell r="C2235" t="str">
            <v>Cerramiento en LàminaSuperboardH=2.40m(Sin Lamina)</v>
          </cell>
          <cell r="D2235" t="str">
            <v>M2</v>
          </cell>
          <cell r="E2235" t="str">
            <v>URBANISMO Y OBRAS EXTERIORES</v>
          </cell>
          <cell r="F2235">
            <v>79102.09</v>
          </cell>
        </row>
        <row r="2236">
          <cell r="B2236">
            <v>17862</v>
          </cell>
          <cell r="C2236" t="str">
            <v>CERRAMIENTO EN MALLA. ESTRUCTURA METALICA</v>
          </cell>
          <cell r="D2236" t="str">
            <v>M2</v>
          </cell>
          <cell r="E2236" t="str">
            <v>10 Mobiliario</v>
          </cell>
          <cell r="F2236">
            <v>84611.7</v>
          </cell>
        </row>
        <row r="2237">
          <cell r="B2237">
            <v>16861</v>
          </cell>
          <cell r="C2237" t="str">
            <v>Cerramiento lateralPanelAluminioPerforado+Pintura</v>
          </cell>
          <cell r="D2237" t="str">
            <v>M2</v>
          </cell>
          <cell r="E2237" t="str">
            <v>CIELOS RASOS</v>
          </cell>
          <cell r="F2237">
            <v>0</v>
          </cell>
        </row>
        <row r="2238">
          <cell r="B2238">
            <v>16666</v>
          </cell>
          <cell r="C2238" t="str">
            <v>Cerramiento Lona (Obra Zona Interior)</v>
          </cell>
          <cell r="D2238" t="str">
            <v>M2</v>
          </cell>
          <cell r="E2238" t="str">
            <v>INSTALACIONES DEPORTIVAS</v>
          </cell>
          <cell r="F2238">
            <v>12641.04</v>
          </cell>
        </row>
        <row r="2239">
          <cell r="B2239">
            <v>12444</v>
          </cell>
          <cell r="C2239" t="str">
            <v>Cerramiento lona h=1.00 mt(Exc) **</v>
          </cell>
          <cell r="D2239" t="str">
            <v>ML</v>
          </cell>
          <cell r="E2239" t="str">
            <v>INSTALACIONES DEPORTIVAS</v>
          </cell>
          <cell r="F2239">
            <v>16965.25</v>
          </cell>
        </row>
        <row r="2240">
          <cell r="B2240">
            <v>11646</v>
          </cell>
          <cell r="C2240" t="str">
            <v>Cerramiento lona h=2.20 mts(Exc) **</v>
          </cell>
          <cell r="D2240" t="str">
            <v>ML</v>
          </cell>
          <cell r="E2240" t="str">
            <v>INSTALACIONES DEPORTIVAS</v>
          </cell>
          <cell r="F2240">
            <v>33732.57</v>
          </cell>
        </row>
        <row r="2241">
          <cell r="B2241">
            <v>10526</v>
          </cell>
          <cell r="C2241" t="str">
            <v>Cerramiento lona h=2.20 mts(Exc+base conc) **</v>
          </cell>
          <cell r="D2241" t="str">
            <v>ML</v>
          </cell>
          <cell r="E2241" t="str">
            <v>ACT. PRELIMINARES/LIMPIEZA TER</v>
          </cell>
          <cell r="F2241">
            <v>37737.199999999997</v>
          </cell>
        </row>
        <row r="2242">
          <cell r="B2242">
            <v>13491</v>
          </cell>
          <cell r="C2242" t="str">
            <v>Cerramiento lona h=2.20 mts(Exc+base conc) **</v>
          </cell>
          <cell r="D2242" t="str">
            <v>M2</v>
          </cell>
          <cell r="E2242" t="str">
            <v>INSTALACIONES DEPORTIVAS</v>
          </cell>
          <cell r="F2242">
            <v>26144.73</v>
          </cell>
        </row>
        <row r="2243">
          <cell r="B2243">
            <v>15260</v>
          </cell>
          <cell r="C2243" t="str">
            <v>Cerramiento Malla Ondulada.cal 10 IDRDh=2.50 ml</v>
          </cell>
          <cell r="D2243" t="str">
            <v>ML</v>
          </cell>
          <cell r="E2243" t="str">
            <v>10 Mobiliario</v>
          </cell>
          <cell r="F2243">
            <v>947846.8</v>
          </cell>
        </row>
        <row r="2244">
          <cell r="B2244">
            <v>10519</v>
          </cell>
          <cell r="C2244" t="str">
            <v>Cerramiento Paneles Modulares Acero Alto=1.0 m Ancho=2.5  STC</v>
          </cell>
          <cell r="D2244" t="str">
            <v>ML</v>
          </cell>
          <cell r="E2244" t="str">
            <v>CARPINTERIA METALICA</v>
          </cell>
          <cell r="F2244">
            <v>163211.51</v>
          </cell>
        </row>
        <row r="2245">
          <cell r="B2245">
            <v>10520</v>
          </cell>
          <cell r="C2245" t="str">
            <v>Cerramiento Paneles Modulares Acero Alto=1.5 m Ancho=2.5  STC</v>
          </cell>
          <cell r="D2245" t="str">
            <v>ML</v>
          </cell>
          <cell r="E2245" t="str">
            <v>CARPINTERIA METALICA</v>
          </cell>
          <cell r="F2245">
            <v>200507.48</v>
          </cell>
        </row>
        <row r="2246">
          <cell r="B2246">
            <v>10521</v>
          </cell>
          <cell r="C2246" t="str">
            <v>Cerramiento Paneles Modulares Acero Alto=2.0 m Ancho=2.5  STC</v>
          </cell>
          <cell r="D2246" t="str">
            <v>ML</v>
          </cell>
          <cell r="E2246" t="str">
            <v>CARPINTERIA METALICA</v>
          </cell>
          <cell r="F2246">
            <v>244007.04000000001</v>
          </cell>
        </row>
        <row r="2247">
          <cell r="B2247">
            <v>10522</v>
          </cell>
          <cell r="C2247" t="str">
            <v>Cerramiento Paneles Modulares Acero Alto=2.0 m Ancho=3.0  STC</v>
          </cell>
          <cell r="D2247" t="str">
            <v>ML</v>
          </cell>
          <cell r="E2247" t="str">
            <v>CARPINTERIA METALICA</v>
          </cell>
          <cell r="F2247">
            <v>220182.76</v>
          </cell>
        </row>
        <row r="2248">
          <cell r="B2248">
            <v>10523</v>
          </cell>
          <cell r="C2248" t="str">
            <v>Cerramiento Paneles Modulares Acero Alto=2.4 m Ancho=3.0  STC</v>
          </cell>
          <cell r="D2248" t="str">
            <v>ML</v>
          </cell>
          <cell r="E2248" t="str">
            <v>CARPINTERIA METALICA</v>
          </cell>
          <cell r="F2248">
            <v>265658.06</v>
          </cell>
        </row>
        <row r="2249">
          <cell r="B2249">
            <v>11281</v>
          </cell>
          <cell r="C2249" t="str">
            <v>Cerramiento Perimetral Hierro Forjado H=2,40m***</v>
          </cell>
          <cell r="D2249" t="str">
            <v>ML</v>
          </cell>
          <cell r="E2249" t="str">
            <v>10 Mobiliario</v>
          </cell>
          <cell r="F2249">
            <v>858603.92</v>
          </cell>
        </row>
        <row r="2250">
          <cell r="B2250">
            <v>13926</v>
          </cell>
          <cell r="C2250" t="str">
            <v>Cerramiento Policarbonato Tribuna/Pista Patinaje</v>
          </cell>
          <cell r="D2250" t="str">
            <v>ML</v>
          </cell>
          <cell r="E2250" t="str">
            <v>URBANISMO Y OBRAS EXTERIORES</v>
          </cell>
          <cell r="F2250">
            <v>782159.37</v>
          </cell>
        </row>
        <row r="2251">
          <cell r="B2251">
            <v>14627</v>
          </cell>
          <cell r="C2251" t="str">
            <v>CERRAMIENTO REJA PEQUEÑA (SUM + INST)</v>
          </cell>
          <cell r="D2251" t="str">
            <v>ML</v>
          </cell>
          <cell r="E2251" t="str">
            <v>MOBILIARIO</v>
          </cell>
          <cell r="F2251">
            <v>60204.84</v>
          </cell>
        </row>
        <row r="2252">
          <cell r="B2252">
            <v>14794</v>
          </cell>
          <cell r="C2252" t="str">
            <v>CERRAMIENTO REJA PEQUEÑA(DESM+SUM+INST)</v>
          </cell>
          <cell r="D2252" t="str">
            <v>ML</v>
          </cell>
          <cell r="E2252" t="str">
            <v>MOBILIARIO</v>
          </cell>
          <cell r="F2252">
            <v>81949.19</v>
          </cell>
        </row>
        <row r="2253">
          <cell r="B2253">
            <v>10793</v>
          </cell>
          <cell r="C2253" t="str">
            <v>Cerramiento superior concertina 18" **</v>
          </cell>
          <cell r="D2253" t="str">
            <v>ML</v>
          </cell>
          <cell r="E2253" t="str">
            <v>ACT. PRELIMINARES/LIMPIEZA TER</v>
          </cell>
          <cell r="F2253">
            <v>84438.11</v>
          </cell>
        </row>
        <row r="2254">
          <cell r="B2254">
            <v>16767</v>
          </cell>
          <cell r="C2254" t="str">
            <v>CerramientoContraImpacto h=2.5 + MallaNylon+Pilot</v>
          </cell>
          <cell r="D2254" t="str">
            <v>ML</v>
          </cell>
          <cell r="E2254" t="str">
            <v>10 Mobiliario</v>
          </cell>
          <cell r="F2254">
            <v>1379940.11</v>
          </cell>
        </row>
        <row r="2255">
          <cell r="B2255">
            <v>11663</v>
          </cell>
          <cell r="C2255" t="str">
            <v>CerramientoLaminaTrapeziodalCal.24(Tubo Rect+Lámin</v>
          </cell>
          <cell r="D2255" t="str">
            <v>ML</v>
          </cell>
          <cell r="E2255" t="str">
            <v>ACT. PRELIMINARES/LIMPIEZA TER</v>
          </cell>
          <cell r="F2255">
            <v>174251.65</v>
          </cell>
        </row>
        <row r="2256">
          <cell r="B2256">
            <v>19193</v>
          </cell>
          <cell r="C2256" t="str">
            <v>CerramientoModularContraImpacto H=2.0M A=2.5M STC</v>
          </cell>
          <cell r="D2256" t="str">
            <v>ML</v>
          </cell>
          <cell r="E2256" t="str">
            <v>CARPINTERIA METALICA</v>
          </cell>
          <cell r="F2256">
            <v>662261</v>
          </cell>
        </row>
        <row r="2257">
          <cell r="B2257">
            <v>19195</v>
          </cell>
          <cell r="C2257" t="str">
            <v>CerramientoModularContraImpacto H=2.4M A=2.5M STC</v>
          </cell>
          <cell r="D2257" t="str">
            <v>ML</v>
          </cell>
          <cell r="E2257" t="str">
            <v>CARPINTERIA METALICA</v>
          </cell>
          <cell r="F2257">
            <v>710793</v>
          </cell>
        </row>
        <row r="2258">
          <cell r="B2258">
            <v>19197</v>
          </cell>
          <cell r="C2258" t="str">
            <v>CerramientoModularContraImpacto H=4.0M A=2.5M STC</v>
          </cell>
          <cell r="D2258" t="str">
            <v>ML</v>
          </cell>
          <cell r="E2258" t="str">
            <v>CARPINTERIA METALICA</v>
          </cell>
          <cell r="F2258">
            <v>1069252</v>
          </cell>
        </row>
        <row r="2259">
          <cell r="B2259">
            <v>19198</v>
          </cell>
          <cell r="C2259" t="str">
            <v>CerramientoModularContraImpacto H=4.8M A=2.5M STC</v>
          </cell>
          <cell r="D2259" t="str">
            <v>ML</v>
          </cell>
          <cell r="E2259" t="str">
            <v>CARPINTERIA METALICA</v>
          </cell>
          <cell r="F2259">
            <v>1178331</v>
          </cell>
        </row>
        <row r="2260">
          <cell r="B2260">
            <v>11214</v>
          </cell>
          <cell r="C2260" t="str">
            <v>CerramMalla  IDRD  (Invel)**</v>
          </cell>
          <cell r="D2260" t="str">
            <v>ML</v>
          </cell>
          <cell r="E2260" t="str">
            <v>10 Mobiliario</v>
          </cell>
          <cell r="F2260">
            <v>464181.12</v>
          </cell>
        </row>
        <row r="2261">
          <cell r="B2261">
            <v>10945</v>
          </cell>
          <cell r="C2261" t="str">
            <v>CerramMalla esla cal10 IDRDh=2.5 incluColumneta***</v>
          </cell>
          <cell r="D2261" t="str">
            <v>ML</v>
          </cell>
          <cell r="E2261" t="str">
            <v>10 Mobiliario</v>
          </cell>
          <cell r="F2261">
            <v>826981.59</v>
          </cell>
        </row>
        <row r="2262">
          <cell r="B2262">
            <v>10311</v>
          </cell>
          <cell r="C2262" t="str">
            <v>CerramMalla eslab cal 12 IDRD h=2.5 sobrColumnet**</v>
          </cell>
          <cell r="D2262" t="str">
            <v>ML</v>
          </cell>
          <cell r="E2262" t="str">
            <v>10 Mobiliario</v>
          </cell>
          <cell r="F2262">
            <v>630657.6</v>
          </cell>
        </row>
        <row r="2263">
          <cell r="B2263">
            <v>15551</v>
          </cell>
          <cell r="C2263" t="str">
            <v>CerramMalla eslab.C10 h=2.00 Pilote 0.70m+EstrMeta</v>
          </cell>
          <cell r="D2263" t="str">
            <v>ML</v>
          </cell>
          <cell r="E2263" t="str">
            <v>10 Mobiliario</v>
          </cell>
          <cell r="F2263">
            <v>485233.73</v>
          </cell>
        </row>
        <row r="2264">
          <cell r="B2264">
            <v>13671</v>
          </cell>
          <cell r="C2264" t="str">
            <v>CerramMalla eslab.cal 10 IDRD h=1.5 Pilote 0.70m**</v>
          </cell>
          <cell r="D2264" t="str">
            <v>ML</v>
          </cell>
          <cell r="E2264" t="str">
            <v>10 Mobiliario</v>
          </cell>
          <cell r="F2264">
            <v>425439.11</v>
          </cell>
        </row>
        <row r="2265">
          <cell r="B2265">
            <v>12088</v>
          </cell>
          <cell r="C2265" t="str">
            <v>CerramMalla eslab.cal 10 IDRD h=1.5 Pilote 1.00m**</v>
          </cell>
          <cell r="D2265" t="str">
            <v>ML</v>
          </cell>
          <cell r="E2265" t="str">
            <v>10 Mobiliario</v>
          </cell>
          <cell r="F2265">
            <v>518278.5</v>
          </cell>
        </row>
        <row r="2266">
          <cell r="B2266">
            <v>10403</v>
          </cell>
          <cell r="C2266" t="str">
            <v>CerramMalla eslab.cal 10 IDRD h=1.5 Pilote 1.50m**</v>
          </cell>
          <cell r="D2266" t="str">
            <v>ML</v>
          </cell>
          <cell r="E2266" t="str">
            <v>10 Mobiliario</v>
          </cell>
          <cell r="F2266">
            <v>503495.6</v>
          </cell>
        </row>
        <row r="2267">
          <cell r="B2267">
            <v>10499</v>
          </cell>
          <cell r="C2267" t="str">
            <v>CerramMalla eslab.cal 12 IDRD h=5, 3000 psi **</v>
          </cell>
          <cell r="D2267" t="str">
            <v>ML</v>
          </cell>
          <cell r="E2267" t="str">
            <v>10 Mobiliario</v>
          </cell>
          <cell r="F2267">
            <v>1506792.1</v>
          </cell>
        </row>
        <row r="2268">
          <cell r="B2268">
            <v>10237</v>
          </cell>
          <cell r="C2268" t="str">
            <v>CerramMalla eslabon.cal 10+Cruc.IDRDh=2.50m **</v>
          </cell>
          <cell r="D2268" t="str">
            <v>ML</v>
          </cell>
          <cell r="E2268" t="str">
            <v>10 Mobiliario</v>
          </cell>
          <cell r="F2268">
            <v>1089117.7</v>
          </cell>
        </row>
        <row r="2269">
          <cell r="B2269">
            <v>13214</v>
          </cell>
          <cell r="C2269" t="str">
            <v>CerramMalla eslabon.cal 10+IDRDh=2.50m **</v>
          </cell>
          <cell r="D2269" t="str">
            <v>ML</v>
          </cell>
          <cell r="E2269" t="str">
            <v>10 Mobiliario</v>
          </cell>
          <cell r="F2269">
            <v>997609.91</v>
          </cell>
        </row>
        <row r="2270">
          <cell r="B2270">
            <v>13927</v>
          </cell>
          <cell r="C2270" t="str">
            <v>CerramMalla eslabon.cal 10+IDRDh=2.50m Sin Viga **</v>
          </cell>
          <cell r="D2270" t="str">
            <v>ML</v>
          </cell>
          <cell r="E2270" t="str">
            <v>10 Mobiliario</v>
          </cell>
          <cell r="F2270">
            <v>831695.25</v>
          </cell>
        </row>
        <row r="2271">
          <cell r="B2271">
            <v>10235</v>
          </cell>
          <cell r="C2271" t="str">
            <v>Cerrammalla eslabon.cal 12+Cruc.IDRDh=2.50m **</v>
          </cell>
          <cell r="D2271" t="str">
            <v>ML</v>
          </cell>
          <cell r="E2271" t="str">
            <v>10 Mobiliario</v>
          </cell>
          <cell r="F2271">
            <v>1000807.83</v>
          </cell>
        </row>
        <row r="2272">
          <cell r="B2272">
            <v>10618</v>
          </cell>
          <cell r="C2272" t="str">
            <v>CerramMalla eslabon.cal 12+IDRDh=2.50m Sin Viga **</v>
          </cell>
          <cell r="D2272" t="str">
            <v>ML</v>
          </cell>
          <cell r="E2272" t="str">
            <v>10 Mobiliario</v>
          </cell>
          <cell r="F2272">
            <v>804725.51</v>
          </cell>
        </row>
        <row r="2273">
          <cell r="B2273">
            <v>13626</v>
          </cell>
          <cell r="C2273" t="str">
            <v>CerramMalla eslabonada cal 10  h=1.0+PilotinL=0.70</v>
          </cell>
          <cell r="D2273" t="str">
            <v>ML</v>
          </cell>
          <cell r="E2273" t="str">
            <v>10 Mobiliario</v>
          </cell>
          <cell r="F2273">
            <v>328870.07</v>
          </cell>
        </row>
        <row r="2274">
          <cell r="B2274">
            <v>10399</v>
          </cell>
          <cell r="C2274" t="str">
            <v>CerramMalla eslabonada cal 10  h=1.0+PilotinL=1.50</v>
          </cell>
          <cell r="D2274" t="str">
            <v>ML</v>
          </cell>
          <cell r="E2274" t="str">
            <v>10 Mobiliario</v>
          </cell>
          <cell r="F2274">
            <v>351643.64</v>
          </cell>
        </row>
        <row r="2275">
          <cell r="B2275">
            <v>13631</v>
          </cell>
          <cell r="C2275" t="str">
            <v>Cerrammalla eslabonada cal 10 h=3.0PiloteH=1.00m</v>
          </cell>
          <cell r="D2275" t="str">
            <v>ML</v>
          </cell>
          <cell r="E2275" t="str">
            <v>10 Mobiliario</v>
          </cell>
          <cell r="F2275">
            <v>933396.28</v>
          </cell>
        </row>
        <row r="2276">
          <cell r="B2276">
            <v>10402</v>
          </cell>
          <cell r="C2276" t="str">
            <v>Cerrammalla eslabonada cal 10 h=3.0PiloteH=1.50m</v>
          </cell>
          <cell r="D2276" t="str">
            <v>ML</v>
          </cell>
          <cell r="E2276" t="str">
            <v>10 Mobiliario</v>
          </cell>
          <cell r="F2276">
            <v>1077773.45</v>
          </cell>
        </row>
        <row r="2277">
          <cell r="B2277">
            <v>10281</v>
          </cell>
          <cell r="C2277" t="str">
            <v>CerramMalla eslabonada cal 10 IDRD h=5 **</v>
          </cell>
          <cell r="D2277" t="str">
            <v>ML</v>
          </cell>
          <cell r="E2277" t="str">
            <v>10 Mobiliario</v>
          </cell>
          <cell r="F2277">
            <v>1549829.02</v>
          </cell>
        </row>
        <row r="2278">
          <cell r="B2278">
            <v>20614</v>
          </cell>
          <cell r="C2278" t="str">
            <v>CerramMalla eslabonada cal 10 IDRD h=5 incluye tubo negro 4" + galvanizado</v>
          </cell>
          <cell r="D2278" t="str">
            <v>ML</v>
          </cell>
          <cell r="E2278" t="str">
            <v>10 Mobiliario</v>
          </cell>
          <cell r="F2278">
            <v>1550191.08</v>
          </cell>
        </row>
        <row r="2279">
          <cell r="B2279">
            <v>10287</v>
          </cell>
          <cell r="C2279" t="str">
            <v>Cerrammalla eslabonada cal 12 IDRD h=3.0 **</v>
          </cell>
          <cell r="D2279" t="str">
            <v>ML</v>
          </cell>
          <cell r="E2279" t="str">
            <v>10 Mobiliario</v>
          </cell>
          <cell r="F2279">
            <v>1164397.3500000001</v>
          </cell>
        </row>
        <row r="2280">
          <cell r="B2280">
            <v>10266</v>
          </cell>
          <cell r="C2280" t="str">
            <v>CerramMalla eslabonada cal 12 IDRD h=5 **</v>
          </cell>
          <cell r="D2280" t="str">
            <v>ML</v>
          </cell>
          <cell r="E2280" t="str">
            <v>10 Mobiliario</v>
          </cell>
          <cell r="F2280">
            <v>1526657.6</v>
          </cell>
        </row>
        <row r="2281">
          <cell r="B2281">
            <v>10700</v>
          </cell>
          <cell r="C2281" t="str">
            <v>CerramMalla M71 electSold 2m sobrCiclop h&lt;0.7**</v>
          </cell>
          <cell r="D2281" t="str">
            <v>ML</v>
          </cell>
          <cell r="E2281" t="str">
            <v>10 Mobiliario</v>
          </cell>
          <cell r="F2281">
            <v>614798.72</v>
          </cell>
        </row>
        <row r="2282">
          <cell r="B2282">
            <v>10575</v>
          </cell>
          <cell r="C2282" t="str">
            <v>CerramMalla M71 electSold 2m sobrCiclop h=0.7**</v>
          </cell>
          <cell r="D2282" t="str">
            <v>ML</v>
          </cell>
          <cell r="E2282" t="str">
            <v>10 Mobiliario</v>
          </cell>
          <cell r="F2282">
            <v>660109.05000000005</v>
          </cell>
        </row>
        <row r="2283">
          <cell r="B2283">
            <v>10699</v>
          </cell>
          <cell r="C2283" t="str">
            <v>CerramMalla M71 electSold 2m sobrCiclop h&gt;0.7**</v>
          </cell>
          <cell r="D2283" t="str">
            <v>ML</v>
          </cell>
          <cell r="E2283" t="str">
            <v>10 Mobiliario</v>
          </cell>
          <cell r="F2283">
            <v>834277.38</v>
          </cell>
        </row>
        <row r="2284">
          <cell r="B2284">
            <v>10701</v>
          </cell>
          <cell r="C2284" t="str">
            <v>CerramMalla M71 electSold 2m sobrCiclop**</v>
          </cell>
          <cell r="D2284" t="str">
            <v>ML</v>
          </cell>
          <cell r="E2284" t="str">
            <v>10 Mobiliario</v>
          </cell>
          <cell r="F2284">
            <v>740396.67</v>
          </cell>
        </row>
        <row r="2285">
          <cell r="B2285">
            <v>12733</v>
          </cell>
          <cell r="C2285" t="str">
            <v>CerramMalla M71-FORTINET-H=2m (Sum+InstaL-Malla)</v>
          </cell>
          <cell r="D2285" t="str">
            <v>ML</v>
          </cell>
          <cell r="E2285" t="str">
            <v>10 Mobiliario</v>
          </cell>
          <cell r="F2285">
            <v>176118.56</v>
          </cell>
        </row>
        <row r="2286">
          <cell r="B2286">
            <v>14010</v>
          </cell>
          <cell r="C2286" t="str">
            <v>CerramMalla M71-FORTINET-H=2m, c24m Viga+Pilotin**</v>
          </cell>
          <cell r="D2286" t="str">
            <v>ML</v>
          </cell>
          <cell r="E2286" t="str">
            <v>10 Mobiliario</v>
          </cell>
          <cell r="F2286">
            <v>400983.25</v>
          </cell>
        </row>
        <row r="2287">
          <cell r="B2287">
            <v>11541</v>
          </cell>
          <cell r="C2287" t="str">
            <v>CerramMalla M71-FORTINET-H=2m, c9m Viga+Pilotin.**</v>
          </cell>
          <cell r="D2287" t="str">
            <v>ML</v>
          </cell>
          <cell r="E2287" t="str">
            <v>10 Mobiliario</v>
          </cell>
          <cell r="F2287">
            <v>412441.55</v>
          </cell>
        </row>
        <row r="2288">
          <cell r="B2288">
            <v>16769</v>
          </cell>
          <cell r="C2288" t="str">
            <v>CerramMallaEslabonada cal10  h=1.0 sin pilotin</v>
          </cell>
          <cell r="D2288" t="str">
            <v>ML</v>
          </cell>
          <cell r="E2288" t="str">
            <v>10 Mobiliario</v>
          </cell>
          <cell r="F2288">
            <v>190287.52</v>
          </cell>
        </row>
        <row r="2289">
          <cell r="B2289">
            <v>16766</v>
          </cell>
          <cell r="C2289" t="str">
            <v>CerramMallaEslaCal10 h=2.5+Malla Nylonh=2.5</v>
          </cell>
          <cell r="D2289" t="str">
            <v>ML</v>
          </cell>
          <cell r="E2289" t="str">
            <v>10 Mobiliario</v>
          </cell>
          <cell r="F2289">
            <v>1108187.74</v>
          </cell>
        </row>
        <row r="2290">
          <cell r="B2290">
            <v>14603</v>
          </cell>
          <cell r="C2290" t="str">
            <v>CERROJO DOBLE ALTA SEGURIDAD Gim Col Sur</v>
          </cell>
          <cell r="D2290" t="str">
            <v>UN</v>
          </cell>
          <cell r="E2290" t="str">
            <v>VIDRIOS Y CERRADURAS</v>
          </cell>
          <cell r="F2290">
            <v>52915.88</v>
          </cell>
        </row>
        <row r="2291">
          <cell r="B2291">
            <v>17123</v>
          </cell>
          <cell r="C2291" t="str">
            <v>Certificación de cable UTP categaría 6A blindado.</v>
          </cell>
          <cell r="D2291" t="str">
            <v>UN</v>
          </cell>
          <cell r="E2291" t="str">
            <v>CABLEADO ESTRUCTURADO</v>
          </cell>
          <cell r="F2291">
            <v>60821.11</v>
          </cell>
        </row>
        <row r="2292">
          <cell r="B2292">
            <v>12264</v>
          </cell>
          <cell r="C2292" t="str">
            <v>Certificación EIA/TIA 568 Rotulación rack y toma</v>
          </cell>
          <cell r="D2292" t="str">
            <v>UN</v>
          </cell>
          <cell r="E2292" t="str">
            <v>CABLEADO ESTRUCTURADO</v>
          </cell>
          <cell r="F2292">
            <v>10009.15</v>
          </cell>
        </row>
        <row r="2293">
          <cell r="B2293">
            <v>15241</v>
          </cell>
          <cell r="C2293" t="str">
            <v>Certificacion Grama Sintet Star 2 FIFA  cancha60mm</v>
          </cell>
          <cell r="D2293" t="str">
            <v>UN</v>
          </cell>
          <cell r="E2293" t="str">
            <v>INSTALACIONES DEPORTIVAS</v>
          </cell>
          <cell r="F2293">
            <v>0</v>
          </cell>
        </row>
        <row r="2294">
          <cell r="B2294">
            <v>11605</v>
          </cell>
          <cell r="C2294" t="str">
            <v>CERTIFICACION PUNTOS CABLEADO ESTRUCTURADO**</v>
          </cell>
          <cell r="D2294" t="str">
            <v>UN</v>
          </cell>
          <cell r="E2294" t="str">
            <v>INSTALACIONES ELECTRICAS - T.V. - SONIDO COMUNI</v>
          </cell>
          <cell r="F2294">
            <v>60821.11</v>
          </cell>
        </row>
        <row r="2295">
          <cell r="B2295">
            <v>13098</v>
          </cell>
          <cell r="C2295" t="str">
            <v>CERTIFICACION PUNTOS DE VOZ O DATOS**</v>
          </cell>
          <cell r="D2295" t="str">
            <v>UN</v>
          </cell>
          <cell r="E2295" t="str">
            <v>INSTALACIONES ELECTRICAS - T.V. - SONIDO COMUNI</v>
          </cell>
          <cell r="F2295">
            <v>14960</v>
          </cell>
        </row>
        <row r="2296">
          <cell r="B2296">
            <v>19171</v>
          </cell>
          <cell r="C2296" t="str">
            <v>CERTIFICACION RETIE DE MT Y BT CEFE COMETAS</v>
          </cell>
          <cell r="D2296" t="str">
            <v>UN</v>
          </cell>
          <cell r="E2296" t="str">
            <v>INSTALACIONES ELECTRICAS - T.V. - SONIDO COMUNI</v>
          </cell>
          <cell r="F2296">
            <v>6500000</v>
          </cell>
        </row>
        <row r="2297">
          <cell r="B2297">
            <v>12235</v>
          </cell>
          <cell r="C2297" t="str">
            <v>CERTIFICACION RETIE -INTERIORES-</v>
          </cell>
          <cell r="D2297" t="str">
            <v>UN</v>
          </cell>
          <cell r="E2297" t="str">
            <v>INSTALACIONES ELECTRICAS - T.V. - SONIDO COMUNI</v>
          </cell>
          <cell r="F2297">
            <v>0</v>
          </cell>
        </row>
        <row r="2298">
          <cell r="B2298">
            <v>11859</v>
          </cell>
          <cell r="C2298" t="str">
            <v>CERTIFICACION RETIE PISTA BMX 2 ExclusivoBMX 2aEta</v>
          </cell>
          <cell r="D2298" t="str">
            <v>UN</v>
          </cell>
          <cell r="E2298" t="str">
            <v>INSTALACIONES ELECTRICAS - T.V. - SONIDO COMUNI</v>
          </cell>
          <cell r="F2298">
            <v>5229422</v>
          </cell>
        </row>
        <row r="2299">
          <cell r="B2299">
            <v>19175</v>
          </cell>
          <cell r="C2299" t="str">
            <v>CERTIFICACION RETILAP CEFE COMETAS</v>
          </cell>
          <cell r="D2299" t="str">
            <v>UN</v>
          </cell>
          <cell r="E2299" t="str">
            <v>INSTALACIONES ELECTRICAS - T.V. - SONIDO COMUNI</v>
          </cell>
          <cell r="F2299">
            <v>7500000</v>
          </cell>
        </row>
        <row r="2300">
          <cell r="B2300">
            <v>16526</v>
          </cell>
          <cell r="C2300" t="str">
            <v>CERTIFICACION RETILAP -INTERIORES-</v>
          </cell>
          <cell r="D2300" t="str">
            <v>UN</v>
          </cell>
          <cell r="E2300" t="str">
            <v>INSTALACIONES ELECTRICAS - T.V. - SONIDO COMUNI</v>
          </cell>
          <cell r="F2300">
            <v>0</v>
          </cell>
        </row>
        <row r="2301">
          <cell r="B2301">
            <v>11880</v>
          </cell>
          <cell r="C2301" t="str">
            <v>CERTIFICACION RETILAP PISTA BMX 2 ExclusivoBMX2aEt</v>
          </cell>
          <cell r="D2301" t="str">
            <v>UN</v>
          </cell>
          <cell r="E2301" t="str">
            <v>INSTALACIONES ELECTRICAS - T.V. - SONIDO COMUNI</v>
          </cell>
          <cell r="F2301">
            <v>6515250</v>
          </cell>
        </row>
        <row r="2302">
          <cell r="B2302">
            <v>17680</v>
          </cell>
          <cell r="C2302" t="str">
            <v>CERTIFICACIONES RETIE Y RETILAP</v>
          </cell>
          <cell r="D2302" t="str">
            <v>UN</v>
          </cell>
          <cell r="E2302" t="str">
            <v>INSTALACIONES ELECTRICAS - T.V. - SONIDO COMUNI</v>
          </cell>
          <cell r="F2302">
            <v>0</v>
          </cell>
        </row>
        <row r="2303">
          <cell r="B2303">
            <v>13512</v>
          </cell>
          <cell r="C2303" t="str">
            <v xml:space="preserve">CHAPA TIPO PERA - DESMONTE E INSTALACIÓN </v>
          </cell>
          <cell r="D2303" t="str">
            <v>UN</v>
          </cell>
          <cell r="E2303" t="str">
            <v>VARIOS</v>
          </cell>
          <cell r="F2303">
            <v>35059.01</v>
          </cell>
        </row>
        <row r="2304">
          <cell r="B2304">
            <v>14043</v>
          </cell>
          <cell r="C2304" t="str">
            <v>CHAZO PUNTILLA +  TORNILLO AUTOPERFORANTE</v>
          </cell>
          <cell r="D2304" t="str">
            <v>UN</v>
          </cell>
          <cell r="E2304" t="str">
            <v>MAMPOSTERIA</v>
          </cell>
          <cell r="F2304">
            <v>277.41000000000003</v>
          </cell>
        </row>
        <row r="2305">
          <cell r="B2305">
            <v>531</v>
          </cell>
          <cell r="C2305" t="str">
            <v>CHAZOS CARPINTERIA MADERA.</v>
          </cell>
          <cell r="D2305" t="str">
            <v>UN</v>
          </cell>
          <cell r="E2305" t="str">
            <v>MAMPOSTERIA</v>
          </cell>
          <cell r="F2305">
            <v>7540.03</v>
          </cell>
        </row>
        <row r="2306">
          <cell r="B2306">
            <v>16392</v>
          </cell>
          <cell r="C2306" t="str">
            <v>CHEQUE  GLOBO DE 1/2"- 200PSI</v>
          </cell>
          <cell r="D2306" t="str">
            <v>UN</v>
          </cell>
          <cell r="E2306" t="str">
            <v>INSTALACIONES HIDRAULICA / SANITARIA / LATONERIA</v>
          </cell>
          <cell r="F2306">
            <v>121761.3</v>
          </cell>
        </row>
        <row r="2307">
          <cell r="B2307">
            <v>13338</v>
          </cell>
          <cell r="C2307" t="str">
            <v>CHEQUE AMORTIGUADO EXTREMO RANURADO 1 1/2"</v>
          </cell>
          <cell r="D2307" t="str">
            <v>UN</v>
          </cell>
          <cell r="E2307" t="str">
            <v>INSTALACIONES HIDRAULICA / SANITARIA / LATONERIA</v>
          </cell>
          <cell r="F2307">
            <v>27741.42</v>
          </cell>
        </row>
        <row r="2308">
          <cell r="B2308">
            <v>16348</v>
          </cell>
          <cell r="C2308" t="str">
            <v>CHEQUE AMORTIGUADO EXTREMO RANURADO 2 1/2" (sum+in</v>
          </cell>
          <cell r="D2308" t="str">
            <v>UN</v>
          </cell>
          <cell r="E2308" t="str">
            <v>INSTALACIONES HIDRAULICA / SANITARIA / LATONERIA</v>
          </cell>
          <cell r="F2308">
            <v>208764.72</v>
          </cell>
        </row>
        <row r="2309">
          <cell r="B2309">
            <v>16347</v>
          </cell>
          <cell r="C2309" t="str">
            <v>CHEQUE AMORTIGUADO EXTREMO RANURADO 2" (sum+inst)</v>
          </cell>
          <cell r="D2309" t="str">
            <v>UN</v>
          </cell>
          <cell r="E2309" t="str">
            <v>INSTALACIONES HIDRAULICA / SANITARIA / LATONERIA</v>
          </cell>
          <cell r="F2309">
            <v>208764.72</v>
          </cell>
        </row>
        <row r="2310">
          <cell r="B2310">
            <v>13337</v>
          </cell>
          <cell r="C2310" t="str">
            <v>CHEQUE AMORTIGUADO EXTREMO RANURADO 4"</v>
          </cell>
          <cell r="D2310" t="str">
            <v>UN</v>
          </cell>
          <cell r="E2310" t="str">
            <v>INSTALACIONES HIDRAULICA / SANITARIA / LATONERIA</v>
          </cell>
          <cell r="F2310">
            <v>66490.52</v>
          </cell>
        </row>
        <row r="2311">
          <cell r="B2311">
            <v>16342</v>
          </cell>
          <cell r="C2311" t="str">
            <v>CHEQUE AMORTIGUADO EXTREMO RANURADO 4" (sum+inst)</v>
          </cell>
          <cell r="D2311" t="str">
            <v>UN</v>
          </cell>
          <cell r="E2311" t="str">
            <v>INSTALACIONES HIDRAULICA / SANITARIA / LATONERIA</v>
          </cell>
          <cell r="F2311">
            <v>546652.15</v>
          </cell>
        </row>
        <row r="2312">
          <cell r="B2312">
            <v>16371</v>
          </cell>
          <cell r="C2312" t="str">
            <v>CHEQUE AMORTIGUADO EXTREMO RANURADO 6" (sum+inst)</v>
          </cell>
          <cell r="D2312" t="str">
            <v>UN</v>
          </cell>
          <cell r="E2312" t="str">
            <v>INSTALACIONES HIDRAULICA / SANITARIA / LATONERIA</v>
          </cell>
          <cell r="F2312">
            <v>783740.55</v>
          </cell>
        </row>
        <row r="2313">
          <cell r="B2313">
            <v>17857</v>
          </cell>
          <cell r="C2313" t="str">
            <v>CHEQUE CORTINA 1/2"</v>
          </cell>
          <cell r="D2313" t="str">
            <v>UN</v>
          </cell>
          <cell r="E2313" t="str">
            <v>INSTALACIONES HIDRAULICA / SANITARIA / LATONERIA</v>
          </cell>
          <cell r="F2313">
            <v>92458.92</v>
          </cell>
        </row>
        <row r="2314">
          <cell r="B2314">
            <v>17127</v>
          </cell>
          <cell r="C2314" t="str">
            <v>CHEQUE DE BOLA BRONCE 1 1/2"</v>
          </cell>
          <cell r="D2314" t="str">
            <v>UN</v>
          </cell>
          <cell r="E2314" t="str">
            <v>08 Hidráulico</v>
          </cell>
          <cell r="F2314">
            <v>328795.15000000002</v>
          </cell>
        </row>
        <row r="2315">
          <cell r="B2315">
            <v>17133</v>
          </cell>
          <cell r="C2315" t="str">
            <v>CHEQUE DE BOLA BRONCE 3"</v>
          </cell>
          <cell r="D2315" t="str">
            <v>UN</v>
          </cell>
          <cell r="E2315" t="str">
            <v>08 Hidráulico</v>
          </cell>
          <cell r="F2315">
            <v>808801</v>
          </cell>
        </row>
        <row r="2316">
          <cell r="B2316">
            <v>17136</v>
          </cell>
          <cell r="C2316" t="str">
            <v>CHEQUE DE BOLA BRONCE 4"</v>
          </cell>
          <cell r="D2316" t="str">
            <v>UN</v>
          </cell>
          <cell r="E2316" t="str">
            <v>08 Hidráulico</v>
          </cell>
          <cell r="F2316">
            <v>100547.56</v>
          </cell>
        </row>
        <row r="2317">
          <cell r="B2317">
            <v>16420</v>
          </cell>
          <cell r="C2317" t="str">
            <v>CHEQUE GLOBO Ø1"-(125/200)</v>
          </cell>
          <cell r="D2317" t="str">
            <v>UN</v>
          </cell>
          <cell r="E2317" t="str">
            <v>INSTALACIONES HIDRAULICA / SANITARIA / LATONERIA</v>
          </cell>
          <cell r="F2317">
            <v>69380.94</v>
          </cell>
        </row>
        <row r="2318">
          <cell r="B2318">
            <v>16418</v>
          </cell>
          <cell r="C2318" t="str">
            <v>CHEQUE GLOBO Ø2 1/2"-(125/200)</v>
          </cell>
          <cell r="D2318" t="str">
            <v>UN</v>
          </cell>
          <cell r="E2318" t="str">
            <v>INSTALACIONES HIDRAULICA / SANITARIA / LATONERIA</v>
          </cell>
          <cell r="F2318">
            <v>95307.5</v>
          </cell>
        </row>
        <row r="2319">
          <cell r="B2319">
            <v>16419</v>
          </cell>
          <cell r="C2319" t="str">
            <v>CHEQUE GLOBO Ø2"-(125/200)</v>
          </cell>
          <cell r="D2319" t="str">
            <v>UN</v>
          </cell>
          <cell r="E2319" t="str">
            <v>INSTALACIONES HIDRAULICA / SANITARIA / LATONERIA</v>
          </cell>
          <cell r="F2319">
            <v>388523.5</v>
          </cell>
        </row>
        <row r="2320">
          <cell r="B2320">
            <v>16408</v>
          </cell>
          <cell r="C2320" t="str">
            <v>CHEQUE HIDRO 3" PARA SISTEMA. EYECTOR</v>
          </cell>
          <cell r="D2320" t="str">
            <v>UN</v>
          </cell>
          <cell r="E2320" t="str">
            <v>INSTALACIONES HIDRAULICA / SANITARIA / LATONERIA</v>
          </cell>
          <cell r="F2320">
            <v>207412.49</v>
          </cell>
        </row>
        <row r="2321">
          <cell r="B2321">
            <v>18645</v>
          </cell>
          <cell r="C2321" t="str">
            <v>Cheque Hidro bridado 8"</v>
          </cell>
          <cell r="D2321" t="str">
            <v>UN</v>
          </cell>
          <cell r="E2321" t="str">
            <v>INSTALACIONES HIDRAULICA / SANITARIA / LATONERIA</v>
          </cell>
          <cell r="F2321">
            <v>177559.31</v>
          </cell>
        </row>
        <row r="2322">
          <cell r="B2322">
            <v>16510</v>
          </cell>
          <cell r="C2322" t="str">
            <v>CHEQUE HIDRO Ø 3/4" (150-200 PSI) VERTICAL</v>
          </cell>
          <cell r="D2322" t="str">
            <v>UN</v>
          </cell>
          <cell r="E2322" t="str">
            <v>INSTALACIONES HIDRAULICA / SANITARIA / LATONERIA</v>
          </cell>
          <cell r="F2322">
            <v>12701.28</v>
          </cell>
        </row>
        <row r="2323">
          <cell r="B2323">
            <v>17100</v>
          </cell>
          <cell r="C2323" t="str">
            <v>CHEQUE HIDRO ROSCADO 1 1/2"</v>
          </cell>
          <cell r="D2323" t="str">
            <v>UN</v>
          </cell>
          <cell r="E2323" t="str">
            <v>08 Hidráulico</v>
          </cell>
          <cell r="F2323">
            <v>110602.51</v>
          </cell>
        </row>
        <row r="2324">
          <cell r="B2324">
            <v>17104</v>
          </cell>
          <cell r="C2324" t="str">
            <v>CHEQUE HIDRO ROSCADO 2"</v>
          </cell>
          <cell r="D2324" t="str">
            <v>UN</v>
          </cell>
          <cell r="E2324" t="str">
            <v>08 Hidráulico</v>
          </cell>
          <cell r="F2324">
            <v>53164.23</v>
          </cell>
        </row>
        <row r="2325">
          <cell r="B2325">
            <v>16396</v>
          </cell>
          <cell r="C2325" t="str">
            <v>CHEQUE HIDROBRIDADO Ø6”-300PSI -ACERO</v>
          </cell>
          <cell r="D2325" t="str">
            <v>UN</v>
          </cell>
          <cell r="E2325" t="str">
            <v>INSTALACIONES HIDRAULICA / SANITARIA / LATONERIA</v>
          </cell>
          <cell r="F2325">
            <v>233339.04</v>
          </cell>
        </row>
        <row r="2326">
          <cell r="B2326">
            <v>18640</v>
          </cell>
          <cell r="C2326" t="str">
            <v>CHEQUE SIAMESA</v>
          </cell>
          <cell r="D2326" t="str">
            <v>UN</v>
          </cell>
          <cell r="E2326" t="str">
            <v>INSTALACIONES HIDRAULICA / SANITARIA / LATONERIA</v>
          </cell>
          <cell r="F2326">
            <v>180893.32</v>
          </cell>
        </row>
        <row r="2327">
          <cell r="B2327">
            <v>138</v>
          </cell>
          <cell r="C2327" t="str">
            <v>CHIMENEA DE 0.80 M.</v>
          </cell>
          <cell r="D2327" t="str">
            <v>UN</v>
          </cell>
          <cell r="E2327" t="str">
            <v>MAMPOSTERIA</v>
          </cell>
          <cell r="F2327">
            <v>947716.87</v>
          </cell>
        </row>
        <row r="2328">
          <cell r="B2328">
            <v>14275</v>
          </cell>
          <cell r="C2328" t="str">
            <v>Cicloparqueadero Modulo M-100 (suministro)</v>
          </cell>
          <cell r="D2328" t="str">
            <v>UN</v>
          </cell>
          <cell r="E2328" t="str">
            <v>VARIOS</v>
          </cell>
          <cell r="F2328">
            <v>408637</v>
          </cell>
        </row>
        <row r="2329">
          <cell r="B2329">
            <v>14696</v>
          </cell>
          <cell r="C2329" t="str">
            <v>CICLOPARQUEADERO TIPO 1 M- 100 (SUM + INST)</v>
          </cell>
          <cell r="D2329" t="str">
            <v>UN</v>
          </cell>
          <cell r="E2329" t="str">
            <v>MOBILIARIO</v>
          </cell>
          <cell r="F2329">
            <v>612537.31999999995</v>
          </cell>
        </row>
        <row r="2330">
          <cell r="B2330">
            <v>14857</v>
          </cell>
          <cell r="C2330" t="str">
            <v>CICLOPARQUEADERO TIPO 1 M- 100(DESM+SUM+INST)</v>
          </cell>
          <cell r="D2330" t="str">
            <v>UN</v>
          </cell>
          <cell r="E2330" t="str">
            <v>MOBILIARIO</v>
          </cell>
          <cell r="F2330">
            <v>664667.4</v>
          </cell>
        </row>
        <row r="2331">
          <cell r="B2331">
            <v>17859</v>
          </cell>
          <cell r="C2331" t="str">
            <v>CICLOPARQUEADERO TIPO 2 FICHA M-101</v>
          </cell>
          <cell r="D2331" t="str">
            <v>UN</v>
          </cell>
          <cell r="E2331" t="str">
            <v>10 Mobiliario</v>
          </cell>
          <cell r="F2331">
            <v>1225660.18</v>
          </cell>
        </row>
        <row r="2332">
          <cell r="B2332">
            <v>10386</v>
          </cell>
          <cell r="C2332" t="str">
            <v>CicloRuta adoq.requemado no vitrificada 5.4-1 LF**</v>
          </cell>
          <cell r="D2332" t="str">
            <v>M2</v>
          </cell>
          <cell r="E2332" t="str">
            <v>05 Pisos</v>
          </cell>
          <cell r="F2332">
            <v>179705.34</v>
          </cell>
        </row>
        <row r="2333">
          <cell r="B2333">
            <v>10213</v>
          </cell>
          <cell r="C2333" t="str">
            <v>CicloRuta asfalto e=0.05Rod-IDRD 4.3-A blando geo</v>
          </cell>
          <cell r="D2333" t="str">
            <v>M2</v>
          </cell>
          <cell r="E2333" t="str">
            <v>05 Pisos</v>
          </cell>
          <cell r="F2333">
            <v>243348.63</v>
          </cell>
        </row>
        <row r="2334">
          <cell r="B2334">
            <v>10832</v>
          </cell>
          <cell r="C2334" t="str">
            <v>CicloRuta asfalto e=0.05Rod-IDRD 5.4-A blando Lafa</v>
          </cell>
          <cell r="D2334" t="str">
            <v>M2</v>
          </cell>
          <cell r="E2334" t="str">
            <v>05 Pisos</v>
          </cell>
          <cell r="F2334">
            <v>254282.43</v>
          </cell>
        </row>
        <row r="2335">
          <cell r="B2335">
            <v>10833</v>
          </cell>
          <cell r="C2335" t="str">
            <v>CicloRuta asfalto e=0.05Rod-IDRD 5.4-B medio Lafay</v>
          </cell>
          <cell r="D2335" t="str">
            <v>M2</v>
          </cell>
          <cell r="E2335" t="str">
            <v>05 Pisos</v>
          </cell>
          <cell r="F2335">
            <v>233901.28</v>
          </cell>
        </row>
        <row r="2336">
          <cell r="B2336">
            <v>10834</v>
          </cell>
          <cell r="C2336" t="str">
            <v>CicloRuta asfalto e=0.05Rod-IDRD 5.4-C duros Lafay</v>
          </cell>
          <cell r="D2336" t="str">
            <v>M2</v>
          </cell>
          <cell r="E2336" t="str">
            <v>05 Pisos</v>
          </cell>
          <cell r="F2336">
            <v>199513.06</v>
          </cell>
        </row>
        <row r="2337">
          <cell r="B2337">
            <v>10214</v>
          </cell>
          <cell r="C2337" t="str">
            <v>CicloRuta asfalto e=0.05Rod-IDRD4.3-Bmedio+Geotext</v>
          </cell>
          <cell r="D2337" t="str">
            <v>M2</v>
          </cell>
          <cell r="E2337" t="str">
            <v>05 Pisos</v>
          </cell>
          <cell r="F2337">
            <v>242379.37</v>
          </cell>
        </row>
        <row r="2338">
          <cell r="B2338">
            <v>10215</v>
          </cell>
          <cell r="C2338" t="str">
            <v>CicloRuta asfalto e=0.05Rod-IDRD4.3-Cduros+geotext</v>
          </cell>
          <cell r="D2338" t="str">
            <v>M2</v>
          </cell>
          <cell r="E2338" t="str">
            <v>05 Pisos</v>
          </cell>
          <cell r="F2338">
            <v>217462</v>
          </cell>
        </row>
        <row r="2339">
          <cell r="B2339">
            <v>12652</v>
          </cell>
          <cell r="C2339" t="str">
            <v>CicloRuta asfalto e=0.06Rod-IDRD 4.3-A blando geoP</v>
          </cell>
          <cell r="D2339" t="str">
            <v>M2</v>
          </cell>
          <cell r="E2339" t="str">
            <v>05 Pisos</v>
          </cell>
          <cell r="F2339">
            <v>334633.65000000002</v>
          </cell>
        </row>
        <row r="2340">
          <cell r="B2340">
            <v>12890</v>
          </cell>
          <cell r="C2340" t="str">
            <v>CicloRuta asfaltoRod-IDRD=6cm+Subb=0.40+Base=0.20m</v>
          </cell>
          <cell r="D2340" t="str">
            <v>M2</v>
          </cell>
          <cell r="E2340" t="str">
            <v>05 Pisos</v>
          </cell>
          <cell r="F2340">
            <v>334633.65000000002</v>
          </cell>
        </row>
        <row r="2341">
          <cell r="B2341">
            <v>11323</v>
          </cell>
          <cell r="C2341" t="str">
            <v>CicloRutaAsfaltoe=0.05Rod-IDRDgeot.T2400(Fontanar)</v>
          </cell>
          <cell r="D2341" t="str">
            <v>M2</v>
          </cell>
          <cell r="E2341" t="str">
            <v>05 Pisos</v>
          </cell>
          <cell r="F2341">
            <v>331912.67</v>
          </cell>
        </row>
        <row r="2342">
          <cell r="B2342">
            <v>18763</v>
          </cell>
          <cell r="C2342" t="str">
            <v>CicloRutaAsfaltoRod-IDRD=6cm+Subb=.40+Base=.20mCDR</v>
          </cell>
          <cell r="D2342" t="str">
            <v>M2</v>
          </cell>
          <cell r="E2342" t="str">
            <v>05 Pisos</v>
          </cell>
          <cell r="F2342">
            <v>312490.46999999997</v>
          </cell>
        </row>
        <row r="2343">
          <cell r="B2343">
            <v>14231</v>
          </cell>
          <cell r="C2343" t="str">
            <v>Cielo Raso AcusticoListones de MDF  CRDC COMETAS</v>
          </cell>
          <cell r="D2343" t="str">
            <v>ML</v>
          </cell>
          <cell r="E2343" t="str">
            <v>IMPERMEABILIZACION</v>
          </cell>
          <cell r="F2343">
            <v>524351.86</v>
          </cell>
        </row>
        <row r="2344">
          <cell r="B2344">
            <v>14566</v>
          </cell>
          <cell r="C2344" t="str">
            <v>CIELO RASO DRYWA  InclinadoPlacaYeso 1/2" h&lt;3,80</v>
          </cell>
          <cell r="D2344" t="str">
            <v>M2</v>
          </cell>
          <cell r="E2344" t="str">
            <v>CIELOS RASOS</v>
          </cell>
          <cell r="F2344">
            <v>107910.78</v>
          </cell>
        </row>
        <row r="2345">
          <cell r="B2345">
            <v>14412</v>
          </cell>
          <cell r="C2345" t="str">
            <v>CIELO RASO DRYWALL 1/2 (INSTALACION)</v>
          </cell>
          <cell r="D2345" t="str">
            <v>M2</v>
          </cell>
          <cell r="E2345" t="str">
            <v>CIELOS RASOS</v>
          </cell>
          <cell r="F2345">
            <v>26989.01</v>
          </cell>
        </row>
        <row r="2346">
          <cell r="B2346">
            <v>16651</v>
          </cell>
          <cell r="C2346" t="str">
            <v>CIELO RASO DRYWALL 1/2"  (3 manos Tipo2)</v>
          </cell>
          <cell r="D2346" t="str">
            <v>M2</v>
          </cell>
          <cell r="E2346" t="str">
            <v>CIELOS RASOS</v>
          </cell>
          <cell r="F2346">
            <v>83769</v>
          </cell>
        </row>
        <row r="2347">
          <cell r="B2347">
            <v>15127</v>
          </cell>
          <cell r="C2347" t="str">
            <v>CIELO RASO DRYWALL 1/2" h= 3,00mts (1 mano Tipo2)</v>
          </cell>
          <cell r="D2347" t="str">
            <v>M2</v>
          </cell>
          <cell r="E2347" t="str">
            <v>CIELOS RASOS</v>
          </cell>
          <cell r="F2347">
            <v>81462.86</v>
          </cell>
        </row>
        <row r="2348">
          <cell r="B2348">
            <v>1040</v>
          </cell>
          <cell r="C2348" t="str">
            <v>CIELO RASO DRYWALL 1/2(INCLUYE PINTURA VINILTEX)</v>
          </cell>
          <cell r="D2348" t="str">
            <v>M2</v>
          </cell>
          <cell r="E2348" t="str">
            <v>CIELOS RASOS</v>
          </cell>
          <cell r="F2348">
            <v>58210.6</v>
          </cell>
        </row>
        <row r="2349">
          <cell r="B2349">
            <v>14560</v>
          </cell>
          <cell r="C2349" t="str">
            <v>CIELO RASO DRYWALL PLACA YESO 1/2" h= 3,00mts</v>
          </cell>
          <cell r="D2349" t="str">
            <v>M2</v>
          </cell>
          <cell r="E2349" t="str">
            <v>CIELOS RASOS</v>
          </cell>
          <cell r="F2349">
            <v>97200.22</v>
          </cell>
        </row>
        <row r="2350">
          <cell r="B2350">
            <v>14564</v>
          </cell>
          <cell r="C2350" t="str">
            <v>CIELO RASO DRYWALL PLACA YESO 1/2" h= 6mts</v>
          </cell>
          <cell r="D2350" t="str">
            <v>M2</v>
          </cell>
          <cell r="E2350" t="str">
            <v>CIELOS RASOS</v>
          </cell>
          <cell r="F2350">
            <v>521678.86</v>
          </cell>
        </row>
        <row r="2351">
          <cell r="B2351">
            <v>14562</v>
          </cell>
          <cell r="C2351" t="str">
            <v>CIELO RASO DRYWALL PLACA YESO 1/2" h= 7,00mts</v>
          </cell>
          <cell r="D2351" t="str">
            <v>M2</v>
          </cell>
          <cell r="E2351" t="str">
            <v>CIELOS RASOS</v>
          </cell>
          <cell r="F2351">
            <v>135140.59</v>
          </cell>
        </row>
        <row r="2352">
          <cell r="B2352">
            <v>14565</v>
          </cell>
          <cell r="C2352" t="str">
            <v>CIELO RASO DRYWALL PLACA YESO 1/2" LINEALES</v>
          </cell>
          <cell r="D2352" t="str">
            <v>ML</v>
          </cell>
          <cell r="E2352" t="str">
            <v>CIELOS RASOS</v>
          </cell>
          <cell r="F2352">
            <v>81803.44</v>
          </cell>
        </row>
        <row r="2353">
          <cell r="B2353">
            <v>14491</v>
          </cell>
          <cell r="C2353" t="str">
            <v>CIELO RASO DRYWALL PLACA YESO 12.7MM+SIKAFLEX</v>
          </cell>
          <cell r="D2353" t="str">
            <v>M2</v>
          </cell>
          <cell r="E2353" t="str">
            <v>CIELOS RASOS</v>
          </cell>
          <cell r="F2353">
            <v>139932.98000000001</v>
          </cell>
        </row>
        <row r="2354">
          <cell r="B2354">
            <v>14563</v>
          </cell>
          <cell r="C2354" t="str">
            <v>CIELO RASO DRYWALL PLACAYESO 1/2" h=3,80</v>
          </cell>
          <cell r="D2354" t="str">
            <v>M2</v>
          </cell>
          <cell r="E2354" t="str">
            <v>CIELOS RASOS</v>
          </cell>
          <cell r="F2354">
            <v>108227.02</v>
          </cell>
        </row>
        <row r="2355">
          <cell r="B2355">
            <v>14456</v>
          </cell>
          <cell r="C2355" t="str">
            <v>CIELO RASO DRYWALL SUPER PLACA RH 1/2"+SIKAFLEX</v>
          </cell>
          <cell r="D2355" t="str">
            <v>M2</v>
          </cell>
          <cell r="E2355" t="str">
            <v>CIELOS RASOS</v>
          </cell>
          <cell r="F2355">
            <v>128548.26</v>
          </cell>
        </row>
        <row r="2356">
          <cell r="B2356">
            <v>11231</v>
          </cell>
          <cell r="C2356" t="str">
            <v>CIELO RASO EN DRY WALL e=.10 (3/8).**</v>
          </cell>
          <cell r="D2356" t="str">
            <v>M2</v>
          </cell>
          <cell r="E2356" t="str">
            <v>MAMPOSTERIA</v>
          </cell>
          <cell r="F2356">
            <v>26964.05</v>
          </cell>
        </row>
        <row r="2357">
          <cell r="B2357">
            <v>11232</v>
          </cell>
          <cell r="C2357" t="str">
            <v>CIELO RASO EN DRY WALL e=.12 (1/2).**</v>
          </cell>
          <cell r="D2357" t="str">
            <v>M2</v>
          </cell>
          <cell r="E2357" t="str">
            <v>MAMPOSTERIA</v>
          </cell>
          <cell r="F2357">
            <v>24652.39</v>
          </cell>
        </row>
        <row r="2358">
          <cell r="B2358">
            <v>12835</v>
          </cell>
          <cell r="C2358" t="str">
            <v>CIELO RASO EN DRY WALL e=.12 (1/2).**</v>
          </cell>
          <cell r="D2358" t="str">
            <v>M2</v>
          </cell>
          <cell r="E2358" t="str">
            <v>MAMPOSTERIA</v>
          </cell>
          <cell r="F2358">
            <v>26504.29</v>
          </cell>
        </row>
        <row r="2359">
          <cell r="B2359">
            <v>11233</v>
          </cell>
          <cell r="C2359" t="str">
            <v>CIELO RASO EN DRY WALL e=.12 (5/8).**</v>
          </cell>
          <cell r="D2359" t="str">
            <v>M2</v>
          </cell>
          <cell r="E2359" t="str">
            <v>MAMPOSTERIA</v>
          </cell>
          <cell r="F2359">
            <v>26964.05</v>
          </cell>
        </row>
        <row r="2360">
          <cell r="B2360">
            <v>18592</v>
          </cell>
          <cell r="C2360" t="str">
            <v>CIELO RASO EN LISTONES DE MADERA PINO 9x4 cm</v>
          </cell>
          <cell r="D2360" t="str">
            <v>M2</v>
          </cell>
          <cell r="E2360" t="str">
            <v>ENCHAPES, ACCESORIOS Y PAPELES</v>
          </cell>
          <cell r="F2360">
            <v>1766.23</v>
          </cell>
        </row>
        <row r="2361">
          <cell r="B2361">
            <v>14493</v>
          </cell>
          <cell r="C2361" t="str">
            <v>CIELO RASO ESTRUCT. MADERA PINO REPISA(0.05X0.10M)</v>
          </cell>
          <cell r="D2361" t="str">
            <v>M2</v>
          </cell>
          <cell r="E2361" t="str">
            <v>CIELOS RASOS</v>
          </cell>
          <cell r="F2361">
            <v>134568.18</v>
          </cell>
        </row>
        <row r="2362">
          <cell r="B2362">
            <v>13149</v>
          </cell>
          <cell r="C2362" t="str">
            <v>CIELO RASO ETERBOARD 6.0mm (INCL.PINTURA VINILO)</v>
          </cell>
          <cell r="D2362" t="str">
            <v>M2</v>
          </cell>
          <cell r="E2362" t="str">
            <v>CIELOS RASOS</v>
          </cell>
          <cell r="F2362">
            <v>97656.69</v>
          </cell>
        </row>
        <row r="2363">
          <cell r="B2363">
            <v>12621</v>
          </cell>
          <cell r="C2363" t="str">
            <v>CIELO RASO MODULAR 0.60X0.60 ALUM.YESO DRYWALL1/4</v>
          </cell>
          <cell r="D2363" t="str">
            <v>M2</v>
          </cell>
          <cell r="E2363" t="str">
            <v>MAMPOSTERIA</v>
          </cell>
          <cell r="F2363">
            <v>0</v>
          </cell>
        </row>
        <row r="2364">
          <cell r="B2364">
            <v>16534</v>
          </cell>
          <cell r="C2364" t="str">
            <v>CIELO RASO PVC BLANCO BRILLANTE A&lt;0.60m ( h=3,80)</v>
          </cell>
          <cell r="D2364" t="str">
            <v>ML</v>
          </cell>
          <cell r="E2364" t="str">
            <v>CIELOS RASOS</v>
          </cell>
          <cell r="F2364">
            <v>49864.74</v>
          </cell>
        </row>
        <row r="2365">
          <cell r="B2365">
            <v>15790</v>
          </cell>
          <cell r="C2365" t="str">
            <v>CIELO RASO PVC BLANCO BRILLANTE LISO ( h=3,80)</v>
          </cell>
          <cell r="D2365" t="str">
            <v>M2</v>
          </cell>
          <cell r="E2365" t="str">
            <v>CIELOS RASOS</v>
          </cell>
          <cell r="F2365">
            <v>82164.570000000007</v>
          </cell>
        </row>
        <row r="2366">
          <cell r="B2366">
            <v>15791</v>
          </cell>
          <cell r="C2366" t="str">
            <v>CIELO RASO PVC BLANCO BRILLANTE LISO (menor 5 mts)</v>
          </cell>
          <cell r="D2366" t="str">
            <v>M2</v>
          </cell>
          <cell r="E2366" t="str">
            <v>CIELOS RASOS</v>
          </cell>
          <cell r="F2366">
            <v>103697.07</v>
          </cell>
        </row>
        <row r="2367">
          <cell r="B2367">
            <v>13798</v>
          </cell>
          <cell r="C2367" t="str">
            <v>CIELO RASO SUPERBOARD 6.0mm (INC.PINT.VINILO) **</v>
          </cell>
          <cell r="D2367" t="str">
            <v>M2</v>
          </cell>
          <cell r="E2367" t="str">
            <v>CIELOS RASOS</v>
          </cell>
          <cell r="F2367">
            <v>99715.17</v>
          </cell>
        </row>
        <row r="2368">
          <cell r="B2368">
            <v>13399</v>
          </cell>
          <cell r="C2368" t="str">
            <v>CIELO RASO SUPERBOARD 6.0mm (INC.PINT.VINILO) 0.5m</v>
          </cell>
          <cell r="D2368" t="str">
            <v>ML</v>
          </cell>
          <cell r="E2368" t="str">
            <v>CIELOS RASOS</v>
          </cell>
          <cell r="F2368">
            <v>78181.81</v>
          </cell>
        </row>
        <row r="2369">
          <cell r="B2369">
            <v>11754</v>
          </cell>
          <cell r="C2369" t="str">
            <v>CIELO RASO TIPO BANDEJA TILE LISA.CLIP IN AZULINC*</v>
          </cell>
          <cell r="D2369" t="str">
            <v>M2</v>
          </cell>
          <cell r="E2369" t="str">
            <v>MAMPOSTERIA</v>
          </cell>
          <cell r="F2369">
            <v>52658.23</v>
          </cell>
        </row>
        <row r="2370">
          <cell r="B2370">
            <v>16864</v>
          </cell>
          <cell r="C2370" t="str">
            <v>CieloFalsoPanelAcusAbsorTipoPerforadoFibr CDRC1</v>
          </cell>
          <cell r="D2370" t="str">
            <v>M2</v>
          </cell>
          <cell r="E2370" t="str">
            <v>CIELOS RASOS</v>
          </cell>
          <cell r="F2370">
            <v>41379.660000000003</v>
          </cell>
        </row>
        <row r="2371">
          <cell r="B2371">
            <v>17725</v>
          </cell>
          <cell r="C2371" t="str">
            <v>CieloFalsoPanelAcusAbsorTipoPerforadoFibr CDRC2</v>
          </cell>
          <cell r="D2371" t="str">
            <v>M2</v>
          </cell>
          <cell r="E2371" t="str">
            <v>CIELOS RASOS</v>
          </cell>
          <cell r="F2371">
            <v>36880.949999999997</v>
          </cell>
        </row>
        <row r="2372">
          <cell r="B2372">
            <v>17903</v>
          </cell>
          <cell r="C2372" t="str">
            <v>CieloFalsoPanelAcusticoFibra de vidrio+Estructura</v>
          </cell>
          <cell r="D2372" t="str">
            <v>M2</v>
          </cell>
          <cell r="E2372" t="str">
            <v>CIELOS RASOS</v>
          </cell>
          <cell r="F2372">
            <v>1766.23</v>
          </cell>
        </row>
        <row r="2373">
          <cell r="B2373">
            <v>17789</v>
          </cell>
          <cell r="C2373" t="str">
            <v>CieloFalsoPlafonMadera AglomeradaAltaDens12MM</v>
          </cell>
          <cell r="D2373" t="str">
            <v>M2</v>
          </cell>
          <cell r="E2373" t="str">
            <v>CIELOS RASOS</v>
          </cell>
          <cell r="F2373">
            <v>0</v>
          </cell>
        </row>
        <row r="2374">
          <cell r="B2374">
            <v>16863</v>
          </cell>
          <cell r="C2374" t="str">
            <v>CieloFalsoZonaDeportivaGimnasYRestaurPanelAluzinc+</v>
          </cell>
          <cell r="D2374" t="str">
            <v>M2</v>
          </cell>
          <cell r="E2374" t="str">
            <v>CIELOS RASOS</v>
          </cell>
          <cell r="F2374">
            <v>0</v>
          </cell>
        </row>
        <row r="2375">
          <cell r="B2375">
            <v>16862</v>
          </cell>
          <cell r="C2375" t="str">
            <v>CieloFalsoZonaPiscinasPanelAluzinc+Pintura</v>
          </cell>
          <cell r="D2375" t="str">
            <v>M2</v>
          </cell>
          <cell r="E2375" t="str">
            <v>CIELOS RASOS</v>
          </cell>
          <cell r="F2375">
            <v>0</v>
          </cell>
        </row>
        <row r="2376">
          <cell r="B2376">
            <v>13248</v>
          </cell>
          <cell r="C2376" t="str">
            <v>CieloPanelex comp (resinas) y enchapados CEFE COME</v>
          </cell>
          <cell r="D2376" t="str">
            <v>M2</v>
          </cell>
          <cell r="E2376" t="str">
            <v>CIELOS RASOS</v>
          </cell>
          <cell r="F2376">
            <v>1235039.26</v>
          </cell>
        </row>
        <row r="2377">
          <cell r="B2377">
            <v>875</v>
          </cell>
          <cell r="C2377" t="str">
            <v>CIELORASO ACRILICO 2mm.</v>
          </cell>
          <cell r="D2377" t="str">
            <v>M2</v>
          </cell>
          <cell r="E2377" t="str">
            <v>CIELOS RASOS</v>
          </cell>
          <cell r="F2377">
            <v>7008.72</v>
          </cell>
        </row>
        <row r="2378">
          <cell r="B2378">
            <v>876</v>
          </cell>
          <cell r="C2378" t="str">
            <v>CIELORASO ACRILICO 3mm.</v>
          </cell>
          <cell r="D2378" t="str">
            <v>M2</v>
          </cell>
          <cell r="E2378" t="str">
            <v>CIELOS RASOS</v>
          </cell>
          <cell r="F2378">
            <v>7008.72</v>
          </cell>
        </row>
        <row r="2379">
          <cell r="B2379">
            <v>893</v>
          </cell>
          <cell r="C2379" t="str">
            <v>CIELORASO AMSTRONG CIRRUS</v>
          </cell>
          <cell r="D2379" t="str">
            <v>M2</v>
          </cell>
          <cell r="E2379" t="str">
            <v>CIELOS RASOS</v>
          </cell>
          <cell r="F2379">
            <v>13141.35</v>
          </cell>
        </row>
        <row r="2380">
          <cell r="B2380">
            <v>894</v>
          </cell>
          <cell r="C2380" t="str">
            <v>CIELORASO AMSTRONG CORTEGA</v>
          </cell>
          <cell r="D2380" t="str">
            <v>M2</v>
          </cell>
          <cell r="E2380" t="str">
            <v>CIELOS RASOS</v>
          </cell>
          <cell r="F2380">
            <v>13141.35</v>
          </cell>
        </row>
        <row r="2381">
          <cell r="B2381">
            <v>896</v>
          </cell>
          <cell r="C2381" t="str">
            <v>CIELORASO AMSTRONG F.FISS SECOND LOOK</v>
          </cell>
          <cell r="D2381" t="str">
            <v>M2</v>
          </cell>
          <cell r="E2381" t="str">
            <v>CIELOS RASOS</v>
          </cell>
          <cell r="F2381">
            <v>13141.35</v>
          </cell>
        </row>
        <row r="2382">
          <cell r="B2382">
            <v>897</v>
          </cell>
          <cell r="C2382" t="str">
            <v>CIELORASO AMSTRONG FINE FISSURED</v>
          </cell>
          <cell r="D2382" t="str">
            <v>M2</v>
          </cell>
          <cell r="E2382" t="str">
            <v>CIELOS RASOS</v>
          </cell>
          <cell r="F2382">
            <v>13141.35</v>
          </cell>
        </row>
        <row r="2383">
          <cell r="B2383">
            <v>889</v>
          </cell>
          <cell r="C2383" t="str">
            <v>CIELORASO FIBERGLASS CRAYON</v>
          </cell>
          <cell r="D2383" t="str">
            <v>M2</v>
          </cell>
          <cell r="E2383" t="str">
            <v>CIELOS RASOS</v>
          </cell>
          <cell r="F2383">
            <v>13141.35</v>
          </cell>
        </row>
        <row r="2384">
          <cell r="B2384">
            <v>11234</v>
          </cell>
          <cell r="C2384" t="str">
            <v>CIELORASO OWA-FUT-FIBRA+PERF.+INSTAL(LIS)**</v>
          </cell>
          <cell r="D2384" t="str">
            <v>M2</v>
          </cell>
          <cell r="E2384" t="str">
            <v>CIELOS RASOS</v>
          </cell>
          <cell r="F2384">
            <v>149048.82</v>
          </cell>
        </row>
        <row r="2385">
          <cell r="B2385">
            <v>11229</v>
          </cell>
          <cell r="C2385" t="str">
            <v>CIELORASO OWA-FUT-FIBRA+PERF.+INSTAL(RES)**</v>
          </cell>
          <cell r="D2385" t="str">
            <v>M2</v>
          </cell>
          <cell r="E2385" t="str">
            <v>CIELOS RASOS</v>
          </cell>
          <cell r="F2385">
            <v>36099.65</v>
          </cell>
        </row>
        <row r="2386">
          <cell r="B2386">
            <v>16860</v>
          </cell>
          <cell r="C2386" t="str">
            <v>CieloRasoFalsdoPergolaExteriorPanelAluminioPerfora</v>
          </cell>
          <cell r="D2386" t="str">
            <v>M2</v>
          </cell>
          <cell r="E2386" t="str">
            <v>CIELOS RASOS</v>
          </cell>
          <cell r="F2386">
            <v>0</v>
          </cell>
        </row>
        <row r="2387">
          <cell r="B2387">
            <v>16856</v>
          </cell>
          <cell r="C2387" t="str">
            <v>CieloRasoLaminaTabla-Yeso RH(Cuelgas+pinturaAcabad</v>
          </cell>
          <cell r="D2387" t="str">
            <v>M2</v>
          </cell>
          <cell r="E2387" t="str">
            <v>CIELOS RASOS</v>
          </cell>
          <cell r="F2387">
            <v>78743.8</v>
          </cell>
        </row>
        <row r="2388">
          <cell r="B2388">
            <v>17719</v>
          </cell>
          <cell r="C2388" t="str">
            <v>CieloRasoLaminaTabla-YesoCuelgas+pinturaS/Descrip</v>
          </cell>
          <cell r="D2388" t="str">
            <v>M2</v>
          </cell>
          <cell r="E2388" t="str">
            <v>CIELOS RASOS</v>
          </cell>
          <cell r="F2388">
            <v>74732.429999999993</v>
          </cell>
        </row>
        <row r="2389">
          <cell r="B2389">
            <v>17821</v>
          </cell>
          <cell r="C2389" t="str">
            <v>CieloRasoLaminaTabla-YesoCuelgas+pinturaS/Descrip</v>
          </cell>
          <cell r="D2389" t="str">
            <v>M2</v>
          </cell>
          <cell r="E2389" t="str">
            <v>CIELOS RASOS</v>
          </cell>
          <cell r="F2389">
            <v>76601.570000000007</v>
          </cell>
        </row>
        <row r="2390">
          <cell r="B2390">
            <v>17720</v>
          </cell>
          <cell r="C2390" t="str">
            <v>CieloRasoMallaExpandida AluHD10Pint.poliestS/Descp</v>
          </cell>
          <cell r="D2390" t="str">
            <v>M2</v>
          </cell>
          <cell r="E2390" t="str">
            <v>CIELOS RASOS</v>
          </cell>
          <cell r="F2390">
            <v>1766.23</v>
          </cell>
        </row>
        <row r="2391">
          <cell r="B2391">
            <v>16859</v>
          </cell>
          <cell r="C2391" t="str">
            <v>CieloRasoMallaExpandida Aluzinc(1.2mm)Pint.poliest</v>
          </cell>
          <cell r="D2391" t="str">
            <v>M2</v>
          </cell>
          <cell r="E2391" t="str">
            <v>CIELOS RASOS</v>
          </cell>
          <cell r="F2391">
            <v>175361.23</v>
          </cell>
        </row>
        <row r="2392">
          <cell r="B2392">
            <v>17844</v>
          </cell>
          <cell r="C2392" t="str">
            <v>CieloRasoPanelAlveolarPvcRigidoExtruido(250x7MM)</v>
          </cell>
          <cell r="D2392" t="str">
            <v>M2</v>
          </cell>
          <cell r="E2392" t="str">
            <v>CIELOS RASOS</v>
          </cell>
          <cell r="F2392">
            <v>73962.78</v>
          </cell>
        </row>
        <row r="2393">
          <cell r="B2393">
            <v>17721</v>
          </cell>
          <cell r="C2393" t="str">
            <v>CieloRasoPanelAlveolarPvcRigidoExtruidoS/Descripci</v>
          </cell>
          <cell r="D2393" t="str">
            <v>M2</v>
          </cell>
          <cell r="E2393" t="str">
            <v>CIELOS RASOS</v>
          </cell>
          <cell r="F2393">
            <v>101360.62</v>
          </cell>
        </row>
        <row r="2394">
          <cell r="B2394">
            <v>18944</v>
          </cell>
          <cell r="C2394" t="str">
            <v>Cierra Puertas Hidráu LCN Ref Ser 40 40 xp Cromado</v>
          </cell>
          <cell r="D2394" t="str">
            <v>UN</v>
          </cell>
          <cell r="E2394" t="str">
            <v>VIDRIOS Y CERRADURAS</v>
          </cell>
          <cell r="F2394">
            <v>19317.78</v>
          </cell>
        </row>
        <row r="2395">
          <cell r="B2395">
            <v>12966</v>
          </cell>
          <cell r="C2395" t="str">
            <v>Cilindro completo M-120 (desm.) STPM</v>
          </cell>
          <cell r="D2395" t="str">
            <v>UN</v>
          </cell>
          <cell r="E2395" t="str">
            <v>VARIOS</v>
          </cell>
          <cell r="F2395">
            <v>34906.54</v>
          </cell>
        </row>
        <row r="2396">
          <cell r="B2396">
            <v>12967</v>
          </cell>
          <cell r="C2396" t="str">
            <v>Cilindro completo M-120 (inst.) STPM **</v>
          </cell>
          <cell r="D2396" t="str">
            <v>UN</v>
          </cell>
          <cell r="E2396" t="str">
            <v>VARIOS</v>
          </cell>
          <cell r="F2396">
            <v>114635.82</v>
          </cell>
        </row>
        <row r="2397">
          <cell r="B2397">
            <v>14652</v>
          </cell>
          <cell r="C2397" t="str">
            <v>CILINDRO COMPLETO M-120 (SUM + INST)</v>
          </cell>
          <cell r="D2397" t="str">
            <v>UN</v>
          </cell>
          <cell r="E2397" t="str">
            <v>MOBILIARIO</v>
          </cell>
          <cell r="F2397">
            <v>407300.83</v>
          </cell>
        </row>
        <row r="2398">
          <cell r="B2398">
            <v>12968</v>
          </cell>
          <cell r="C2398" t="str">
            <v>Cilindro completo M-120 (suministro) STPM **</v>
          </cell>
          <cell r="D2398" t="str">
            <v>UN</v>
          </cell>
          <cell r="E2398" t="str">
            <v>VARIOS</v>
          </cell>
          <cell r="F2398">
            <v>292665.01</v>
          </cell>
        </row>
        <row r="2399">
          <cell r="B2399">
            <v>14821</v>
          </cell>
          <cell r="C2399" t="str">
            <v>CILINDRO COMPLETO M-120(DESM+SUM+INST)</v>
          </cell>
          <cell r="D2399" t="str">
            <v>UN</v>
          </cell>
          <cell r="E2399" t="str">
            <v>MOBILIARIO</v>
          </cell>
          <cell r="F2399">
            <v>442207.37</v>
          </cell>
        </row>
        <row r="2400">
          <cell r="B2400">
            <v>19356</v>
          </cell>
          <cell r="C2400" t="str">
            <v>Cinta Ajuste baldosa 20x20x6cmPanderetaMortero1:6</v>
          </cell>
          <cell r="D2400" t="str">
            <v>ML</v>
          </cell>
          <cell r="E2400" t="str">
            <v>PISOS</v>
          </cell>
          <cell r="F2400">
            <v>51435.78</v>
          </cell>
        </row>
        <row r="2401">
          <cell r="B2401">
            <v>15955</v>
          </cell>
          <cell r="C2401" t="str">
            <v>Cinta AjusteConc.3000psi(a=0.20;e=0.15m)sin ref</v>
          </cell>
          <cell r="D2401" t="str">
            <v>ML</v>
          </cell>
          <cell r="E2401" t="str">
            <v>PISOS</v>
          </cell>
          <cell r="F2401">
            <v>53343.33</v>
          </cell>
        </row>
        <row r="2402">
          <cell r="B2402">
            <v>13343</v>
          </cell>
          <cell r="C2402" t="str">
            <v>Cinta antideslizante 2 Cm</v>
          </cell>
          <cell r="D2402" t="str">
            <v>ML</v>
          </cell>
          <cell r="E2402" t="str">
            <v>VARIOS</v>
          </cell>
          <cell r="F2402">
            <v>17665.59</v>
          </cell>
        </row>
        <row r="2403">
          <cell r="B2403">
            <v>13168</v>
          </cell>
          <cell r="C2403" t="str">
            <v>Cinta antideslizante 25mm **</v>
          </cell>
          <cell r="D2403" t="str">
            <v>ML</v>
          </cell>
          <cell r="E2403" t="str">
            <v>VARIOS</v>
          </cell>
          <cell r="F2403">
            <v>11717.38</v>
          </cell>
        </row>
        <row r="2404">
          <cell r="B2404">
            <v>13362</v>
          </cell>
          <cell r="C2404" t="str">
            <v>CINTA DE SEÑALIZACION - SUMINISTRO</v>
          </cell>
          <cell r="D2404" t="str">
            <v>ML</v>
          </cell>
          <cell r="E2404" t="str">
            <v>URBANISMO Y OBRAS EXTERIORES</v>
          </cell>
          <cell r="F2404">
            <v>94.97</v>
          </cell>
        </row>
        <row r="2405">
          <cell r="B2405">
            <v>16529</v>
          </cell>
          <cell r="C2405" t="str">
            <v>CINTA LED 14W x 5 ml (Sum+Inst)</v>
          </cell>
          <cell r="D2405" t="str">
            <v>UN</v>
          </cell>
          <cell r="E2405" t="str">
            <v>INSTALACIONES ELECTRICAS - T.V. - SONIDO COMUNI</v>
          </cell>
          <cell r="F2405">
            <v>54128.84</v>
          </cell>
        </row>
        <row r="2406">
          <cell r="B2406">
            <v>13340</v>
          </cell>
          <cell r="C2406" t="str">
            <v>Cinta Negra antideslizanteA=50MM+Adhesivo+Sellador</v>
          </cell>
          <cell r="D2406" t="str">
            <v>ML</v>
          </cell>
          <cell r="E2406" t="str">
            <v>VARIOS</v>
          </cell>
          <cell r="F2406">
            <v>3766.69</v>
          </cell>
        </row>
        <row r="2407">
          <cell r="B2407">
            <v>20641</v>
          </cell>
          <cell r="C2407" t="str">
            <v>Cinta Negra antideslizanteA=50MM+Adhesivo+Sellador</v>
          </cell>
          <cell r="D2407" t="str">
            <v>ML</v>
          </cell>
          <cell r="E2407" t="str">
            <v>SISTEMAS VENTILACION</v>
          </cell>
          <cell r="F2407">
            <v>14518.07</v>
          </cell>
        </row>
        <row r="2408">
          <cell r="B2408">
            <v>14485</v>
          </cell>
          <cell r="C2408" t="str">
            <v>Cinta Pisa  Concreto 3000psi imperm(cubierta)e=4cm</v>
          </cell>
          <cell r="D2408" t="str">
            <v>ML</v>
          </cell>
          <cell r="E2408" t="str">
            <v>04 Estructuras</v>
          </cell>
          <cell r="F2408">
            <v>129448.11</v>
          </cell>
        </row>
        <row r="2409">
          <cell r="B2409">
            <v>11434</v>
          </cell>
          <cell r="C2409" t="str">
            <v>Cinta poliester con resina polimerica**</v>
          </cell>
          <cell r="D2409" t="str">
            <v>ML</v>
          </cell>
          <cell r="E2409" t="str">
            <v>04 Estructuras</v>
          </cell>
          <cell r="F2409">
            <v>3530.96</v>
          </cell>
        </row>
        <row r="2410">
          <cell r="B2410">
            <v>12347</v>
          </cell>
          <cell r="C2410" t="str">
            <v>Circuito en  2NºTHW12Cu + 1N°12 Cu Desnudo**</v>
          </cell>
          <cell r="D2410" t="str">
            <v>ML</v>
          </cell>
          <cell r="E2410" t="str">
            <v>09 Eléctricas</v>
          </cell>
          <cell r="F2410">
            <v>21737.09</v>
          </cell>
        </row>
        <row r="2411">
          <cell r="B2411">
            <v>18300</v>
          </cell>
          <cell r="C2411" t="str">
            <v>Cissus/Cissus Rhombifolia TaludesExteriores</v>
          </cell>
          <cell r="D2411" t="str">
            <v>M2</v>
          </cell>
          <cell r="E2411" t="str">
            <v>JARDINERIA  Y GRAMAS</v>
          </cell>
          <cell r="F2411">
            <v>4721.47</v>
          </cell>
        </row>
        <row r="2412">
          <cell r="B2412">
            <v>563</v>
          </cell>
          <cell r="C2412" t="str">
            <v>CLOSET CEDRO</v>
          </cell>
          <cell r="D2412" t="str">
            <v>M2</v>
          </cell>
          <cell r="E2412" t="str">
            <v>CARPINTERIA DE MADERA</v>
          </cell>
          <cell r="F2412">
            <v>101344.7</v>
          </cell>
        </row>
        <row r="2413">
          <cell r="B2413">
            <v>892</v>
          </cell>
          <cell r="C2413" t="str">
            <v>CLOSET CEDRO 2.20x1.20 (subcontrato)</v>
          </cell>
          <cell r="D2413" t="str">
            <v>UN</v>
          </cell>
          <cell r="E2413" t="str">
            <v>CARPINTERIA DE MADERA</v>
          </cell>
          <cell r="F2413">
            <v>52012.17</v>
          </cell>
        </row>
        <row r="2414">
          <cell r="B2414">
            <v>564</v>
          </cell>
          <cell r="C2414" t="str">
            <v>CLOSET ENCHAPADO CEDRO ACHAPO</v>
          </cell>
          <cell r="D2414" t="str">
            <v>M2</v>
          </cell>
          <cell r="E2414" t="str">
            <v>CARPINTERIA DE MADERA</v>
          </cell>
          <cell r="F2414">
            <v>121866.24000000001</v>
          </cell>
        </row>
        <row r="2415">
          <cell r="B2415">
            <v>802</v>
          </cell>
          <cell r="C2415" t="str">
            <v>CLOSET TRIPLEX 2.20x1.20 (subcontrato)</v>
          </cell>
          <cell r="D2415" t="str">
            <v>UN</v>
          </cell>
          <cell r="E2415" t="str">
            <v>CARPINTERIA DE MADERA</v>
          </cell>
          <cell r="F2415">
            <v>52012.17</v>
          </cell>
        </row>
        <row r="2416">
          <cell r="B2416">
            <v>18566</v>
          </cell>
          <cell r="C2416" t="str">
            <v>Cocina Industrial de 16 Puestos M-5107</v>
          </cell>
          <cell r="D2416" t="str">
            <v>UN</v>
          </cell>
          <cell r="E2416" t="str">
            <v>CARPINTERIA METALICA</v>
          </cell>
          <cell r="F2416">
            <v>8831.14</v>
          </cell>
        </row>
        <row r="2417">
          <cell r="B2417">
            <v>14476</v>
          </cell>
          <cell r="C2417" t="str">
            <v>codales estructuras existente, con  madera **</v>
          </cell>
          <cell r="D2417" t="str">
            <v>UN</v>
          </cell>
          <cell r="E2417" t="str">
            <v>INSTALACIONES DEPORTIVAS</v>
          </cell>
          <cell r="F2417">
            <v>18720.8</v>
          </cell>
        </row>
        <row r="2418">
          <cell r="B2418">
            <v>11342</v>
          </cell>
          <cell r="C2418" t="str">
            <v>Codo  90° PVC sanitario CC. 6"**</v>
          </cell>
          <cell r="D2418" t="str">
            <v>UN</v>
          </cell>
          <cell r="E2418" t="str">
            <v>CABLEADO ESTRUCTURADO</v>
          </cell>
          <cell r="F2418">
            <v>21162.27</v>
          </cell>
        </row>
        <row r="2419">
          <cell r="B2419">
            <v>11920</v>
          </cell>
          <cell r="C2419" t="str">
            <v>Codo  90° PVC sanitario CC. 6"Fontan**</v>
          </cell>
          <cell r="D2419" t="str">
            <v>UN</v>
          </cell>
          <cell r="E2419" t="str">
            <v>CABLEADO ESTRUCTURADO</v>
          </cell>
          <cell r="F2419">
            <v>19788.009999999998</v>
          </cell>
        </row>
        <row r="2420">
          <cell r="B2420">
            <v>11919</v>
          </cell>
          <cell r="C2420" t="str">
            <v>Codo  90° PVC sanitario CC.2 Font "**</v>
          </cell>
          <cell r="D2420" t="str">
            <v>UN</v>
          </cell>
          <cell r="E2420" t="str">
            <v>CABLEADO ESTRUCTURADO</v>
          </cell>
          <cell r="F2420">
            <v>11517.62</v>
          </cell>
        </row>
        <row r="2421">
          <cell r="B2421">
            <v>10460</v>
          </cell>
          <cell r="C2421" t="str">
            <v>Codo 45° PVC Sch40 d=2" **</v>
          </cell>
          <cell r="D2421" t="str">
            <v>UN</v>
          </cell>
          <cell r="E2421" t="str">
            <v>CABLEADO ESTRUCTURADO</v>
          </cell>
          <cell r="F2421">
            <v>27798.73</v>
          </cell>
        </row>
        <row r="2422">
          <cell r="B2422">
            <v>10459</v>
          </cell>
          <cell r="C2422" t="str">
            <v>Codo 45° PVC Sch40 d=4" **</v>
          </cell>
          <cell r="D2422" t="str">
            <v>UN</v>
          </cell>
          <cell r="E2422" t="str">
            <v>CABLEADO ESTRUCTURADO</v>
          </cell>
          <cell r="F2422">
            <v>93171.57</v>
          </cell>
        </row>
        <row r="2423">
          <cell r="B2423">
            <v>10458</v>
          </cell>
          <cell r="C2423" t="str">
            <v>Codo 45° PVC Sch40 d=6" **</v>
          </cell>
          <cell r="D2423" t="str">
            <v>UN</v>
          </cell>
          <cell r="E2423" t="str">
            <v>CABLEADO ESTRUCTURADO</v>
          </cell>
          <cell r="F2423">
            <v>48806.65</v>
          </cell>
        </row>
        <row r="2424">
          <cell r="B2424">
            <v>10472</v>
          </cell>
          <cell r="C2424" t="str">
            <v>Codo 45° PVC Sch80 d= 1 1/2" **</v>
          </cell>
          <cell r="D2424" t="str">
            <v>UN</v>
          </cell>
          <cell r="E2424" t="str">
            <v>CABLEADO ESTRUCTURADO</v>
          </cell>
          <cell r="F2424">
            <v>27798.73</v>
          </cell>
        </row>
        <row r="2425">
          <cell r="B2425">
            <v>10471</v>
          </cell>
          <cell r="C2425" t="str">
            <v>Codo 45° PVC Sch80 d= 1 1/4" **</v>
          </cell>
          <cell r="D2425" t="str">
            <v>UN</v>
          </cell>
          <cell r="E2425" t="str">
            <v>CABLEADO ESTRUCTURADO</v>
          </cell>
          <cell r="F2425">
            <v>27798.73</v>
          </cell>
        </row>
        <row r="2426">
          <cell r="B2426">
            <v>10470</v>
          </cell>
          <cell r="C2426" t="str">
            <v>Codo 45° PVC Sch80 d=2" **</v>
          </cell>
          <cell r="D2426" t="str">
            <v>UN</v>
          </cell>
          <cell r="E2426" t="str">
            <v>CABLEADO ESTRUCTURADO</v>
          </cell>
          <cell r="F2426">
            <v>27798.73</v>
          </cell>
        </row>
        <row r="2427">
          <cell r="B2427">
            <v>10521</v>
          </cell>
          <cell r="C2427" t="str">
            <v>Codo 90° AceroCarb Sch40 d=2" **</v>
          </cell>
          <cell r="D2427" t="str">
            <v>UN</v>
          </cell>
          <cell r="E2427" t="str">
            <v>08 Hidráulico</v>
          </cell>
          <cell r="F2427">
            <v>17973.349999999999</v>
          </cell>
        </row>
        <row r="2428">
          <cell r="B2428">
            <v>10485</v>
          </cell>
          <cell r="C2428" t="str">
            <v>Codo 90° AceroCarb Sch40 d=4" **</v>
          </cell>
          <cell r="D2428" t="str">
            <v>UN</v>
          </cell>
          <cell r="E2428" t="str">
            <v>CABLEADO ESTRUCTURADO</v>
          </cell>
          <cell r="F2428">
            <v>28804.53</v>
          </cell>
        </row>
        <row r="2429">
          <cell r="B2429">
            <v>10627</v>
          </cell>
          <cell r="C2429" t="str">
            <v>Codo 90° PVCP Sch40 d=1 1/2" **</v>
          </cell>
          <cell r="D2429" t="str">
            <v>UN</v>
          </cell>
          <cell r="E2429" t="str">
            <v>08 Hidráulico</v>
          </cell>
          <cell r="F2429">
            <v>26628.09</v>
          </cell>
        </row>
        <row r="2430">
          <cell r="B2430">
            <v>10516</v>
          </cell>
          <cell r="C2430" t="str">
            <v>Codo 90° PVCP Sch40 d=1/2" **</v>
          </cell>
          <cell r="D2430" t="str">
            <v>UN</v>
          </cell>
          <cell r="E2430" t="str">
            <v>08 Hidráulico</v>
          </cell>
          <cell r="F2430">
            <v>27016.22</v>
          </cell>
        </row>
        <row r="2431">
          <cell r="B2431">
            <v>10517</v>
          </cell>
          <cell r="C2431" t="str">
            <v>Codo 90° PVCP Sch40 d=2 1/2" **</v>
          </cell>
          <cell r="D2431" t="str">
            <v>UN</v>
          </cell>
          <cell r="E2431" t="str">
            <v>08 Hidráulico</v>
          </cell>
          <cell r="F2431">
            <v>26628.09</v>
          </cell>
        </row>
        <row r="2432">
          <cell r="B2432">
            <v>10518</v>
          </cell>
          <cell r="C2432" t="str">
            <v>Codo 90° PVCP Sch40 d=2" **</v>
          </cell>
          <cell r="D2432" t="str">
            <v>UN</v>
          </cell>
          <cell r="E2432" t="str">
            <v>08 Hidráulico</v>
          </cell>
          <cell r="F2432">
            <v>26628.09</v>
          </cell>
        </row>
        <row r="2433">
          <cell r="B2433">
            <v>10519</v>
          </cell>
          <cell r="C2433" t="str">
            <v>Codo 90° PVCP Sch40 d=3" **</v>
          </cell>
          <cell r="D2433" t="str">
            <v>UN</v>
          </cell>
          <cell r="E2433" t="str">
            <v>08 Hidráulico</v>
          </cell>
          <cell r="F2433">
            <v>48815.8</v>
          </cell>
        </row>
        <row r="2434">
          <cell r="B2434">
            <v>10625</v>
          </cell>
          <cell r="C2434" t="str">
            <v>Codo 90° PVCP Sch40 d=3/4" **</v>
          </cell>
          <cell r="D2434" t="str">
            <v>UN</v>
          </cell>
          <cell r="E2434" t="str">
            <v>08 Hidráulico</v>
          </cell>
          <cell r="F2434">
            <v>27610.720000000001</v>
          </cell>
        </row>
        <row r="2435">
          <cell r="B2435">
            <v>10520</v>
          </cell>
          <cell r="C2435" t="str">
            <v>Codo 90° PVCP Sch40 d=4" **</v>
          </cell>
          <cell r="D2435" t="str">
            <v>UN</v>
          </cell>
          <cell r="E2435" t="str">
            <v>08 Hidráulico</v>
          </cell>
          <cell r="F2435">
            <v>24520.95</v>
          </cell>
        </row>
        <row r="2436">
          <cell r="B2436">
            <v>721</v>
          </cell>
          <cell r="C2436" t="str">
            <v>CODO COBRE ½"</v>
          </cell>
          <cell r="D2436" t="str">
            <v>UN</v>
          </cell>
          <cell r="E2436" t="str">
            <v>INSTALACIONES GAS</v>
          </cell>
          <cell r="F2436">
            <v>7862.39</v>
          </cell>
        </row>
        <row r="2437">
          <cell r="B2437">
            <v>10514</v>
          </cell>
          <cell r="C2437" t="str">
            <v>Codo d=3" Gran Radio 45° PVC, Unón mecánica RDE 21</v>
          </cell>
          <cell r="D2437" t="str">
            <v>UN</v>
          </cell>
          <cell r="E2437" t="str">
            <v>URBANISMO Y OBRAS EXTERIORES</v>
          </cell>
          <cell r="F2437">
            <v>57333.08</v>
          </cell>
        </row>
        <row r="2438">
          <cell r="B2438">
            <v>10513</v>
          </cell>
          <cell r="C2438" t="str">
            <v>Codo d=8" Gran Radio 90° PVC, Unón mecánica RDE 21</v>
          </cell>
          <cell r="D2438" t="str">
            <v>UN</v>
          </cell>
          <cell r="E2438" t="str">
            <v>URBANISMO Y OBRAS EXTERIORES</v>
          </cell>
          <cell r="F2438">
            <v>482338.07</v>
          </cell>
        </row>
        <row r="2439">
          <cell r="B2439">
            <v>16287</v>
          </cell>
          <cell r="C2439" t="str">
            <v>CODO DE DESAGUE - Ø6"</v>
          </cell>
          <cell r="D2439" t="str">
            <v>UN</v>
          </cell>
          <cell r="E2439" t="str">
            <v>INSTALACIONES HIDRAULICA / SANITARIA / LATONERIA</v>
          </cell>
          <cell r="F2439">
            <v>167829.36</v>
          </cell>
        </row>
        <row r="2440">
          <cell r="B2440">
            <v>723</v>
          </cell>
          <cell r="C2440" t="str">
            <v>CODO GALVANIZADO 1" (90°)</v>
          </cell>
          <cell r="D2440" t="str">
            <v>UN</v>
          </cell>
          <cell r="E2440" t="str">
            <v>INSTALACIONES GAS</v>
          </cell>
          <cell r="F2440">
            <v>8851.92</v>
          </cell>
        </row>
        <row r="2441">
          <cell r="B2441">
            <v>14969</v>
          </cell>
          <cell r="C2441" t="str">
            <v>CODO GALVANIZADO 2 1/2"(90°)</v>
          </cell>
          <cell r="D2441" t="str">
            <v>UN</v>
          </cell>
          <cell r="E2441" t="str">
            <v>INSTALACIONES GAS</v>
          </cell>
          <cell r="F2441">
            <v>32670.66</v>
          </cell>
        </row>
        <row r="2442">
          <cell r="B2442">
            <v>14971</v>
          </cell>
          <cell r="C2442" t="str">
            <v>CODO GALVANIZADO 4"(90°)</v>
          </cell>
          <cell r="D2442" t="str">
            <v>UN</v>
          </cell>
          <cell r="E2442" t="str">
            <v>INSTALACIONES GAS</v>
          </cell>
          <cell r="F2442">
            <v>52968.19</v>
          </cell>
        </row>
        <row r="2443">
          <cell r="B2443">
            <v>10489</v>
          </cell>
          <cell r="C2443" t="str">
            <v>Codo galvanizado HG 1/2"  **</v>
          </cell>
          <cell r="D2443" t="str">
            <v>UN</v>
          </cell>
          <cell r="E2443" t="str">
            <v>INSTALACIONES GAS</v>
          </cell>
          <cell r="F2443">
            <v>10357.540000000001</v>
          </cell>
        </row>
        <row r="2444">
          <cell r="B2444">
            <v>10488</v>
          </cell>
          <cell r="C2444" t="str">
            <v>Codo galvanizado HG 2"     **</v>
          </cell>
          <cell r="D2444" t="str">
            <v>UN</v>
          </cell>
          <cell r="E2444" t="str">
            <v>INSTALACIONES GAS</v>
          </cell>
          <cell r="F2444">
            <v>19762.28</v>
          </cell>
        </row>
        <row r="2445">
          <cell r="B2445">
            <v>14972</v>
          </cell>
          <cell r="C2445" t="str">
            <v>CODO GALVANIZADO Ø6"</v>
          </cell>
          <cell r="D2445" t="str">
            <v>UN</v>
          </cell>
          <cell r="E2445" t="str">
            <v>INSTALACIONES GAS</v>
          </cell>
          <cell r="F2445">
            <v>9262.01</v>
          </cell>
        </row>
        <row r="2446">
          <cell r="B2446">
            <v>10134</v>
          </cell>
          <cell r="C2446" t="str">
            <v>Codo para evacuac gas 5"x5" lamina cal 20 **</v>
          </cell>
          <cell r="D2446" t="str">
            <v>UN</v>
          </cell>
          <cell r="E2446" t="str">
            <v>INSTALACIONES GAS</v>
          </cell>
          <cell r="F2446">
            <v>78552.070000000007</v>
          </cell>
        </row>
        <row r="2447">
          <cell r="B2447">
            <v>11986</v>
          </cell>
          <cell r="C2447" t="str">
            <v>Codo PVC Grado 11 1/4°Unión Mec. 6"**</v>
          </cell>
          <cell r="D2447" t="str">
            <v>UN</v>
          </cell>
          <cell r="E2447" t="str">
            <v>CABLEADO ESTRUCTURADO</v>
          </cell>
          <cell r="F2447">
            <v>19347.419999999998</v>
          </cell>
        </row>
        <row r="2448">
          <cell r="B2448">
            <v>11341</v>
          </cell>
          <cell r="C2448" t="str">
            <v>Codo PVC Grado 22 1/2°Unión Mec. 6"**</v>
          </cell>
          <cell r="D2448" t="str">
            <v>UN</v>
          </cell>
          <cell r="E2448" t="str">
            <v>CABLEADO ESTRUCTURADO</v>
          </cell>
          <cell r="F2448">
            <v>19347.419999999998</v>
          </cell>
        </row>
        <row r="2449">
          <cell r="B2449">
            <v>10007</v>
          </cell>
          <cell r="C2449" t="str">
            <v>Codo PVC Sch40 d=6" **</v>
          </cell>
          <cell r="D2449" t="str">
            <v>UN</v>
          </cell>
          <cell r="E2449" t="str">
            <v>CABLEADO ESTRUCTURADO</v>
          </cell>
          <cell r="F2449">
            <v>220337.2</v>
          </cell>
        </row>
        <row r="2450">
          <cell r="B2450">
            <v>13782</v>
          </cell>
          <cell r="C2450" t="str">
            <v>CofreMetalic- tableroGenl(1.20x0.80m)+Interrup+Con</v>
          </cell>
          <cell r="D2450" t="str">
            <v>UN</v>
          </cell>
          <cell r="E2450" t="str">
            <v>INSTALACIONES ELECTRICAS - T.V. - SONIDO COMUNI</v>
          </cell>
          <cell r="F2450">
            <v>865775.92</v>
          </cell>
        </row>
        <row r="2451">
          <cell r="B2451">
            <v>12917</v>
          </cell>
          <cell r="C2451" t="str">
            <v>Colchonetas para sillas palcos 3.5m x 0.4m **</v>
          </cell>
          <cell r="D2451" t="str">
            <v>UN</v>
          </cell>
          <cell r="E2451" t="str">
            <v>MOBILIARIO</v>
          </cell>
          <cell r="F2451">
            <v>16115.08</v>
          </cell>
        </row>
        <row r="2452">
          <cell r="B2452">
            <v>16904</v>
          </cell>
          <cell r="C2452" t="str">
            <v>COLUMNA Circ Conc Blco Visto 5000PSI Ø0.75</v>
          </cell>
          <cell r="D2452" t="str">
            <v>M3</v>
          </cell>
          <cell r="E2452" t="str">
            <v>CIMENTACION Y ESTRUCTURA</v>
          </cell>
          <cell r="F2452">
            <v>666795.07999999996</v>
          </cell>
        </row>
        <row r="2453">
          <cell r="B2453">
            <v>16946</v>
          </cell>
          <cell r="C2453" t="str">
            <v>Columna Circ Conc Gris Visto 4000PSI Ø0.75 M.</v>
          </cell>
          <cell r="D2453" t="str">
            <v>M3</v>
          </cell>
          <cell r="E2453" t="str">
            <v>CIMENTACION Y ESTRUCTURA</v>
          </cell>
          <cell r="F2453">
            <v>1267095.53</v>
          </cell>
        </row>
        <row r="2454">
          <cell r="B2454">
            <v>18158</v>
          </cell>
          <cell r="C2454" t="str">
            <v>Columna Circ Conc Ocre Visto 4000PSI Ø0.90 M.</v>
          </cell>
          <cell r="D2454" t="str">
            <v>M3</v>
          </cell>
          <cell r="E2454" t="str">
            <v>CIMENTACION Y ESTRUCTURA</v>
          </cell>
          <cell r="F2454">
            <v>1135933.42</v>
          </cell>
        </row>
        <row r="2455">
          <cell r="B2455">
            <v>18719</v>
          </cell>
          <cell r="C2455" t="str">
            <v>Columna Circ Conc Visto 5000PSI Ø0.90 M. CDRC</v>
          </cell>
          <cell r="D2455" t="str">
            <v>M3</v>
          </cell>
          <cell r="E2455" t="str">
            <v>CIMENTACION Y ESTRUCTURA</v>
          </cell>
          <cell r="F2455">
            <v>1138815.3600000001</v>
          </cell>
        </row>
        <row r="2456">
          <cell r="B2456">
            <v>19293</v>
          </cell>
          <cell r="C2456" t="str">
            <v>Columna Circular Concreto Gris 4000PSI  (tamaño max 1" asentamiento 4"+/-1") Ø060-0.65m CEFE COMETAS</v>
          </cell>
          <cell r="D2456" t="str">
            <v>M3</v>
          </cell>
          <cell r="E2456" t="str">
            <v>CIMENTACION Y ESTRUCTURA</v>
          </cell>
          <cell r="F2456">
            <v>1103662.1100000001</v>
          </cell>
        </row>
        <row r="2457">
          <cell r="B2457">
            <v>13267</v>
          </cell>
          <cell r="C2457" t="str">
            <v>Columna concreto 3000 psi 0.15m x 0.15m **</v>
          </cell>
          <cell r="D2457" t="str">
            <v>ML</v>
          </cell>
          <cell r="E2457" t="str">
            <v>CIMENTACION Y ESTRUCTURA</v>
          </cell>
          <cell r="F2457">
            <v>54534.73</v>
          </cell>
        </row>
        <row r="2458">
          <cell r="B2458">
            <v>10377</v>
          </cell>
          <cell r="C2458" t="str">
            <v>Columna Concreto 3000 PSI gravilla fina(Sec.Rect)</v>
          </cell>
          <cell r="D2458" t="str">
            <v>M3</v>
          </cell>
          <cell r="E2458" t="str">
            <v>04 Estructuras</v>
          </cell>
          <cell r="F2458">
            <v>1434175.48</v>
          </cell>
        </row>
        <row r="2459">
          <cell r="B2459">
            <v>16981</v>
          </cell>
          <cell r="C2459" t="str">
            <v>Columna Cuadrad Concreto 4000psi .6x.6(Inc.formal)</v>
          </cell>
          <cell r="D2459" t="str">
            <v>M3</v>
          </cell>
          <cell r="E2459" t="str">
            <v>CIMENTACION Y ESTRUCTURA</v>
          </cell>
          <cell r="F2459">
            <v>1237548.27</v>
          </cell>
        </row>
        <row r="2460">
          <cell r="B2460">
            <v>10941</v>
          </cell>
          <cell r="C2460" t="str">
            <v>Columna Cuadrada Conc 4000psi 0.40x0.40 (Inc.formaleta) CEFE COMETAS</v>
          </cell>
          <cell r="D2460" t="str">
            <v>M3</v>
          </cell>
          <cell r="E2460" t="str">
            <v>CIMENTACION Y ESTRUCTURA</v>
          </cell>
          <cell r="F2460">
            <v>1208559.02</v>
          </cell>
        </row>
        <row r="2461">
          <cell r="B2461">
            <v>19338</v>
          </cell>
          <cell r="C2461" t="str">
            <v>Columna Cuadrada Conc 4000psi 0.50x0.50 (Inc.formaleta) CEFE COMETAS</v>
          </cell>
          <cell r="D2461" t="str">
            <v>M3</v>
          </cell>
          <cell r="E2461" t="str">
            <v>CIMENTACION Y ESTRUCTURA</v>
          </cell>
          <cell r="F2461">
            <v>1203544.27</v>
          </cell>
        </row>
        <row r="2462">
          <cell r="B2462">
            <v>19191</v>
          </cell>
          <cell r="C2462" t="str">
            <v>Columna Cuadrada Concr 4000psiGris .5x.5(Inc.forma</v>
          </cell>
          <cell r="D2462" t="str">
            <v>M3</v>
          </cell>
          <cell r="E2462" t="str">
            <v>CIMENTACION Y ESTRUCTURA</v>
          </cell>
          <cell r="F2462">
            <v>1371381.27</v>
          </cell>
        </row>
        <row r="2463">
          <cell r="B2463">
            <v>18298</v>
          </cell>
          <cell r="C2463" t="str">
            <v>Columna Cuadrada Concr 4000psiOcre .5x.5(Inc.forma</v>
          </cell>
          <cell r="D2463" t="str">
            <v>M3</v>
          </cell>
          <cell r="E2463" t="str">
            <v>CIMENTACION Y ESTRUCTURA</v>
          </cell>
          <cell r="F2463">
            <v>1229766.73</v>
          </cell>
        </row>
        <row r="2464">
          <cell r="B2464">
            <v>18294</v>
          </cell>
          <cell r="C2464" t="str">
            <v>Columna Cuadrada Concr 4000psiOcre .6x.6(Inc.forma</v>
          </cell>
          <cell r="D2464" t="str">
            <v>M3</v>
          </cell>
          <cell r="E2464" t="str">
            <v>CIMENTACION Y ESTRUCTURA</v>
          </cell>
          <cell r="F2464">
            <v>1197094.1399999999</v>
          </cell>
        </row>
        <row r="2465">
          <cell r="B2465">
            <v>18292</v>
          </cell>
          <cell r="C2465" t="str">
            <v>Columna Cuadrada Concr 4000psiOcre 7.x.7(Inc.forma</v>
          </cell>
          <cell r="D2465" t="str">
            <v>M3</v>
          </cell>
          <cell r="E2465" t="str">
            <v>CIMENTACION Y ESTRUCTURA</v>
          </cell>
          <cell r="F2465">
            <v>1162622.3</v>
          </cell>
        </row>
        <row r="2466">
          <cell r="B2466">
            <v>18718</v>
          </cell>
          <cell r="C2466" t="str">
            <v>Columna Cuadrada Concr 5000psi .5x.5(Inc.formaCDRC</v>
          </cell>
          <cell r="D2466" t="str">
            <v>M3</v>
          </cell>
          <cell r="E2466" t="str">
            <v>CIMENTACION Y ESTRUCTURA</v>
          </cell>
          <cell r="F2466">
            <v>1232648.67</v>
          </cell>
        </row>
        <row r="2467">
          <cell r="B2467">
            <v>18713</v>
          </cell>
          <cell r="C2467" t="str">
            <v>Columna Cuadrada Concr 5000psi .6x.6(Inc.forma)CDR</v>
          </cell>
          <cell r="D2467" t="str">
            <v>M3</v>
          </cell>
          <cell r="E2467" t="str">
            <v>CIMENTACION Y ESTRUCTURA</v>
          </cell>
          <cell r="F2467">
            <v>1199976.08</v>
          </cell>
        </row>
        <row r="2468">
          <cell r="B2468">
            <v>18712</v>
          </cell>
          <cell r="C2468" t="str">
            <v>Columna Cuadrada Concr 5000psi 7.x.7(Inc.forma)CDR</v>
          </cell>
          <cell r="D2468" t="str">
            <v>M3</v>
          </cell>
          <cell r="E2468" t="str">
            <v>CIMENTACION Y ESTRUCTURA</v>
          </cell>
          <cell r="F2468">
            <v>1165504.24</v>
          </cell>
        </row>
        <row r="2469">
          <cell r="B2469">
            <v>10496</v>
          </cell>
          <cell r="C2469" t="str">
            <v>Columna Cuadrada Concreto 4000psi 25x25 (Inc.formal) CEFE COMETAS</v>
          </cell>
          <cell r="D2469" t="str">
            <v>M3</v>
          </cell>
          <cell r="E2469" t="str">
            <v>CIMENTACION Y ESTRUCTURA</v>
          </cell>
          <cell r="F2469">
            <v>1112568.1200000001</v>
          </cell>
        </row>
        <row r="2470">
          <cell r="B2470">
            <v>10498</v>
          </cell>
          <cell r="C2470" t="str">
            <v>Columna Cuadrada Concreto 4000psi 30x30 (Inc.formal) CEFE COMETAS</v>
          </cell>
          <cell r="D2470" t="str">
            <v>M3</v>
          </cell>
          <cell r="E2470" t="str">
            <v>CIMENTACION Y ESTRUCTURA</v>
          </cell>
          <cell r="F2470">
            <v>1108655.2</v>
          </cell>
        </row>
        <row r="2471">
          <cell r="B2471">
            <v>16984</v>
          </cell>
          <cell r="C2471" t="str">
            <v>Columna Cuadrada Concreto 4000psi 35x35(Inc.formal)</v>
          </cell>
          <cell r="D2471" t="str">
            <v>M3</v>
          </cell>
          <cell r="E2471" t="str">
            <v>CIMENTACION Y ESTRUCTURA</v>
          </cell>
          <cell r="F2471">
            <v>1444698.87</v>
          </cell>
        </row>
        <row r="2472">
          <cell r="B2472">
            <v>11056</v>
          </cell>
          <cell r="C2472" t="str">
            <v>Columna En Concreto 4000psi G.C.(Inc. formaleta)</v>
          </cell>
          <cell r="D2472" t="str">
            <v>M3</v>
          </cell>
          <cell r="E2472" t="str">
            <v>CIMENTACION Y ESTRUCTURA</v>
          </cell>
          <cell r="F2472">
            <v>1367200.33</v>
          </cell>
        </row>
        <row r="2473">
          <cell r="B2473">
            <v>18290</v>
          </cell>
          <cell r="C2473" t="str">
            <v>Columna Rectang Concr 4000psiOcre .6x.3(Inc.formal</v>
          </cell>
          <cell r="D2473" t="str">
            <v>M3</v>
          </cell>
          <cell r="E2473" t="str">
            <v>CIMENTACION Y ESTRUCTURA</v>
          </cell>
          <cell r="F2473">
            <v>1150685.44</v>
          </cell>
        </row>
        <row r="2474">
          <cell r="B2474">
            <v>18288</v>
          </cell>
          <cell r="C2474" t="str">
            <v>Columna Rectang Concr 4000psiOcre .8x.7(Inc.formal</v>
          </cell>
          <cell r="D2474" t="str">
            <v>M3</v>
          </cell>
          <cell r="E2474" t="str">
            <v>CIMENTACION Y ESTRUCTURA</v>
          </cell>
          <cell r="F2474">
            <v>1150685.44</v>
          </cell>
        </row>
        <row r="2475">
          <cell r="B2475">
            <v>18287</v>
          </cell>
          <cell r="C2475" t="str">
            <v>Columna Rectang Concr 4000psiOcre .9x.6(Inc.formal</v>
          </cell>
          <cell r="D2475" t="str">
            <v>M3</v>
          </cell>
          <cell r="E2475" t="str">
            <v>CIMENTACION Y ESTRUCTURA</v>
          </cell>
          <cell r="F2475">
            <v>1151630.8700000001</v>
          </cell>
        </row>
        <row r="2476">
          <cell r="B2476">
            <v>18717</v>
          </cell>
          <cell r="C2476" t="str">
            <v>Columna Rectang Concr 5000psi 1.5x.5 (Inc.formCDRC</v>
          </cell>
          <cell r="D2476" t="str">
            <v>M3</v>
          </cell>
          <cell r="E2476" t="str">
            <v>CIMENTACION Y ESTRUCTURA</v>
          </cell>
          <cell r="F2476">
            <v>1216303.8400000001</v>
          </cell>
        </row>
        <row r="2477">
          <cell r="B2477">
            <v>18721</v>
          </cell>
          <cell r="C2477" t="str">
            <v>Columna Rectang Concr 5000psi 1x.5 (Inc.form)CDRC</v>
          </cell>
          <cell r="D2477" t="str">
            <v>M3</v>
          </cell>
          <cell r="E2477" t="str">
            <v>CIMENTACION Y ESTRUCTURA</v>
          </cell>
          <cell r="F2477">
            <v>1188696.3899999999</v>
          </cell>
        </row>
        <row r="2478">
          <cell r="B2478">
            <v>18162</v>
          </cell>
          <cell r="C2478" t="str">
            <v>Columna Rectang Concr 5000psiOcre 1.5x.5 (Inc.form</v>
          </cell>
          <cell r="D2478" t="str">
            <v>M3</v>
          </cell>
          <cell r="E2478" t="str">
            <v>CIMENTACION Y ESTRUCTURA</v>
          </cell>
          <cell r="F2478">
            <v>662062.42000000004</v>
          </cell>
        </row>
        <row r="2479">
          <cell r="B2479">
            <v>18270</v>
          </cell>
          <cell r="C2479" t="str">
            <v>Columna Rectang Concr 5000psiOcre 1x.5 (Inc.form)</v>
          </cell>
          <cell r="D2479" t="str">
            <v>M3</v>
          </cell>
          <cell r="E2479" t="str">
            <v>CIMENTACION Y ESTRUCTURA</v>
          </cell>
          <cell r="F2479">
            <v>690937.56</v>
          </cell>
        </row>
        <row r="2480">
          <cell r="B2480">
            <v>16979</v>
          </cell>
          <cell r="C2480" t="str">
            <v>Columna Rectang Concreto 4000psi .5x.2(Inc.formal)</v>
          </cell>
          <cell r="D2480" t="str">
            <v>M3</v>
          </cell>
          <cell r="E2480" t="str">
            <v>CIMENTACION Y ESTRUCTURA</v>
          </cell>
          <cell r="F2480">
            <v>1464415.47</v>
          </cell>
        </row>
        <row r="2481">
          <cell r="B2481">
            <v>16970</v>
          </cell>
          <cell r="C2481" t="str">
            <v>Columna Rectang Concreto 4000psi .7x.5(Inc.formal)</v>
          </cell>
          <cell r="D2481" t="str">
            <v>M3</v>
          </cell>
          <cell r="E2481" t="str">
            <v>CIMENTACION Y ESTRUCTURA</v>
          </cell>
          <cell r="F2481">
            <v>1212190.29</v>
          </cell>
        </row>
        <row r="2482">
          <cell r="B2482">
            <v>16952</v>
          </cell>
          <cell r="C2482" t="str">
            <v>Columna Rectang Concreto 4000psi .8x.6(Inc.formal)</v>
          </cell>
          <cell r="D2482" t="str">
            <v>M3</v>
          </cell>
          <cell r="E2482" t="str">
            <v>CIMENTACION Y ESTRUCTURA</v>
          </cell>
          <cell r="F2482">
            <v>1208253.3899999999</v>
          </cell>
        </row>
        <row r="2483">
          <cell r="B2483">
            <v>16972</v>
          </cell>
          <cell r="C2483" t="str">
            <v>Columna Rectang Concreto 5000psi .7x.4(Inc.formal)</v>
          </cell>
          <cell r="D2483" t="str">
            <v>M3</v>
          </cell>
          <cell r="E2483" t="str">
            <v>CIMENTACION Y ESTRUCTURA</v>
          </cell>
          <cell r="F2483">
            <v>593473.11</v>
          </cell>
        </row>
        <row r="2484">
          <cell r="B2484">
            <v>18715</v>
          </cell>
          <cell r="C2484" t="str">
            <v>Columna Rectang Concreto 5000psi .8x.6(Inc.formal)</v>
          </cell>
          <cell r="D2484" t="str">
            <v>M3</v>
          </cell>
          <cell r="E2484" t="str">
            <v>CIMENTACION Y ESTRUCTURA</v>
          </cell>
          <cell r="F2484">
            <v>1069520.79</v>
          </cell>
        </row>
        <row r="2485">
          <cell r="B2485">
            <v>19334</v>
          </cell>
          <cell r="C2485" t="str">
            <v>Columna Rectangular Conc 4000 psi Gris Perla 1.20x0.40 (Inc.formaleta) CEFE COMETAS</v>
          </cell>
          <cell r="D2485" t="str">
            <v>M3</v>
          </cell>
          <cell r="E2485" t="str">
            <v>CIMENTACION Y ESTRUCTURA</v>
          </cell>
          <cell r="F2485">
            <v>2273084.25</v>
          </cell>
        </row>
        <row r="2486">
          <cell r="B2486">
            <v>19339</v>
          </cell>
          <cell r="C2486" t="str">
            <v>Columna Rectangular Conc 4000 psi Gris Perla 1.75x0.40 (Inc.formaleta) CEFE COMETAS</v>
          </cell>
          <cell r="D2486" t="str">
            <v>M3</v>
          </cell>
          <cell r="E2486" t="str">
            <v>CIMENTACION Y ESTRUCTURA</v>
          </cell>
          <cell r="F2486">
            <v>1960520.34</v>
          </cell>
        </row>
        <row r="2487">
          <cell r="B2487">
            <v>19324</v>
          </cell>
          <cell r="C2487" t="str">
            <v>Columna Rectangular Conc 4000psi 0.70x0.50(Inc.formaleta) CEFE COMETAS</v>
          </cell>
          <cell r="D2487" t="str">
            <v>M3</v>
          </cell>
          <cell r="E2487" t="str">
            <v>CIMENTACION Y ESTRUCTURA</v>
          </cell>
          <cell r="F2487">
            <v>1169786.69</v>
          </cell>
        </row>
        <row r="2488">
          <cell r="B2488">
            <v>19326</v>
          </cell>
          <cell r="C2488" t="str">
            <v>Columna Rectangular Conc 4000psi 0.80x0.50 (Inc.formaleta) CEFE COMETAS</v>
          </cell>
          <cell r="D2488" t="str">
            <v>M3</v>
          </cell>
          <cell r="E2488" t="str">
            <v>CIMENTACION Y ESTRUCTURA</v>
          </cell>
          <cell r="F2488">
            <v>1160401.01</v>
          </cell>
        </row>
        <row r="2489">
          <cell r="B2489">
            <v>19336</v>
          </cell>
          <cell r="C2489" t="str">
            <v>Columna Rectangular Conc 4000psi Gris Perla 0.75x0.45(Inc .formaleta) CEFE COMETAS</v>
          </cell>
          <cell r="D2489" t="str">
            <v>M3</v>
          </cell>
          <cell r="E2489" t="str">
            <v>CIMENTACION Y ESTRUCTURA</v>
          </cell>
          <cell r="F2489">
            <v>1966079.18</v>
          </cell>
        </row>
        <row r="2490">
          <cell r="B2490">
            <v>19319</v>
          </cell>
          <cell r="C2490" t="str">
            <v>Columna Rectangular Concreto 4000psi 0.60x0.40 (Inc.formaleta)</v>
          </cell>
          <cell r="D2490" t="str">
            <v>M3</v>
          </cell>
          <cell r="E2490" t="str">
            <v>CIMENTACION Y ESTRUCTURA</v>
          </cell>
          <cell r="F2490">
            <v>1194961.02</v>
          </cell>
        </row>
        <row r="2491">
          <cell r="B2491">
            <v>10490</v>
          </cell>
          <cell r="C2491" t="str">
            <v>Columna Rectangular Concreto 4000psi 0.65x0.50 (Inc.formaleta) CEFE COMETAS</v>
          </cell>
          <cell r="D2491" t="str">
            <v>M3</v>
          </cell>
          <cell r="E2491" t="str">
            <v>CIMENTACION Y ESTRUCTURA</v>
          </cell>
          <cell r="F2491">
            <v>1187280.82</v>
          </cell>
        </row>
        <row r="2492">
          <cell r="B2492">
            <v>19303</v>
          </cell>
          <cell r="C2492" t="str">
            <v>Columna Rectangular Concreto 4000psi 0.80x0.40 (Inc.formaleta)</v>
          </cell>
          <cell r="D2492" t="str">
            <v>M3</v>
          </cell>
          <cell r="E2492" t="str">
            <v>CIMENTACION Y ESTRUCTURA</v>
          </cell>
          <cell r="F2492">
            <v>1161639.24</v>
          </cell>
        </row>
        <row r="2493">
          <cell r="B2493">
            <v>10100</v>
          </cell>
          <cell r="C2493" t="str">
            <v>ColumnaConcreto 3500 psi grav fina aire incorporad</v>
          </cell>
          <cell r="D2493" t="str">
            <v>M3</v>
          </cell>
          <cell r="E2493" t="str">
            <v>04 Estructuras</v>
          </cell>
          <cell r="F2493">
            <v>1256762.94</v>
          </cell>
        </row>
        <row r="2494">
          <cell r="B2494">
            <v>10337</v>
          </cell>
          <cell r="C2494" t="str">
            <v>ColumnaConcreto 4000 psi grav fina aire incor**</v>
          </cell>
          <cell r="D2494" t="str">
            <v>M3</v>
          </cell>
          <cell r="E2494" t="str">
            <v>04 Estructuras</v>
          </cell>
          <cell r="F2494">
            <v>1377521.67</v>
          </cell>
        </row>
        <row r="2495">
          <cell r="B2495">
            <v>11085</v>
          </cell>
          <cell r="C2495" t="str">
            <v>ColumnaConcreto 5000 psi grav fina aire incor**</v>
          </cell>
          <cell r="D2495" t="str">
            <v>M3</v>
          </cell>
          <cell r="E2495" t="str">
            <v>04 Estructuras</v>
          </cell>
          <cell r="F2495">
            <v>1235034.24</v>
          </cell>
        </row>
        <row r="2496">
          <cell r="B2496">
            <v>13027</v>
          </cell>
          <cell r="C2496" t="str">
            <v>COLUMNAS CONCRETO(0.25X0.25)3.000PSI-TABLA CEDRO M</v>
          </cell>
          <cell r="D2496" t="str">
            <v>M3</v>
          </cell>
          <cell r="E2496" t="str">
            <v>CIMENTACION Y ESTRUCTURA</v>
          </cell>
          <cell r="F2496">
            <v>1166483.1100000001</v>
          </cell>
        </row>
        <row r="2497">
          <cell r="B2497">
            <v>844</v>
          </cell>
          <cell r="C2497" t="str">
            <v>COLUMNAS EN CONCRETO (CONCRETO:3.000PSI)</v>
          </cell>
          <cell r="D2497" t="str">
            <v>M3</v>
          </cell>
          <cell r="E2497" t="str">
            <v>CIMENTACION Y ESTRUCTURA</v>
          </cell>
          <cell r="F2497">
            <v>1309957.8500000001</v>
          </cell>
        </row>
        <row r="2498">
          <cell r="B2498">
            <v>12529</v>
          </cell>
          <cell r="C2498" t="str">
            <v>COLUMNAS EN CONCRETO 3000psi GC**</v>
          </cell>
          <cell r="D2498" t="str">
            <v>M3</v>
          </cell>
          <cell r="E2498" t="str">
            <v>CIMENTACION Y ESTRUCTURA</v>
          </cell>
          <cell r="F2498">
            <v>1310289.6599999999</v>
          </cell>
        </row>
        <row r="2499">
          <cell r="B2499">
            <v>14526</v>
          </cell>
          <cell r="C2499" t="str">
            <v>COLUMNAS EN MADERA ABARCO 0,19 X 0,19 inc. pint</v>
          </cell>
          <cell r="D2499" t="str">
            <v>UN</v>
          </cell>
          <cell r="E2499" t="str">
            <v>VARIOS</v>
          </cell>
          <cell r="F2499">
            <v>182696.86</v>
          </cell>
        </row>
        <row r="2500">
          <cell r="B2500">
            <v>10361</v>
          </cell>
          <cell r="C2500" t="str">
            <v>ColumnConcret 3000psi gravfina aireIncor circula**</v>
          </cell>
          <cell r="D2500" t="str">
            <v>M3</v>
          </cell>
          <cell r="E2500" t="str">
            <v>04 Estructuras</v>
          </cell>
          <cell r="F2500">
            <v>1110816.44</v>
          </cell>
        </row>
        <row r="2501">
          <cell r="B2501">
            <v>11575</v>
          </cell>
          <cell r="C2501" t="str">
            <v>Columnet concr2000 psi 0.12 x 0.15 conf BloqN°4 **</v>
          </cell>
          <cell r="D2501" t="str">
            <v>ML</v>
          </cell>
          <cell r="E2501" t="str">
            <v>04 Estructuras</v>
          </cell>
          <cell r="F2501">
            <v>71684.08</v>
          </cell>
        </row>
        <row r="2502">
          <cell r="B2502">
            <v>10066</v>
          </cell>
          <cell r="C2502" t="str">
            <v>Columnet concr3000 psi 0.20 x 0.15 conf BloqN°4 **</v>
          </cell>
          <cell r="D2502" t="str">
            <v>ML</v>
          </cell>
          <cell r="E2502" t="str">
            <v>04 Estructuras</v>
          </cell>
          <cell r="F2502">
            <v>84197.61</v>
          </cell>
        </row>
        <row r="2503">
          <cell r="B2503">
            <v>10675</v>
          </cell>
          <cell r="C2503" t="str">
            <v>Columnet concr3000psi dienteDeSierra conf bloN°4**</v>
          </cell>
          <cell r="D2503" t="str">
            <v>ML</v>
          </cell>
          <cell r="E2503" t="str">
            <v>04 Estructuras</v>
          </cell>
          <cell r="F2503">
            <v>114187.09</v>
          </cell>
        </row>
        <row r="2504">
          <cell r="B2504">
            <v>14474</v>
          </cell>
          <cell r="C2504" t="str">
            <v>Columneta concreto 3000 psi (secc.&lt;=400cms2)</v>
          </cell>
          <cell r="D2504" t="str">
            <v>ML</v>
          </cell>
          <cell r="E2504" t="str">
            <v>CIMENTACION Y ESTRUCTURA</v>
          </cell>
          <cell r="F2504">
            <v>112476.25</v>
          </cell>
        </row>
        <row r="2505">
          <cell r="B2505">
            <v>18374</v>
          </cell>
          <cell r="C2505" t="str">
            <v>COLUMNETA CONFINA MAMP CONCRF'C 21MPA -..25X.15 CD</v>
          </cell>
          <cell r="D2505" t="str">
            <v>ML</v>
          </cell>
          <cell r="E2505" t="str">
            <v>CIMENTACION Y ESTRUCTURA</v>
          </cell>
          <cell r="F2505">
            <v>95272.83</v>
          </cell>
        </row>
        <row r="2506">
          <cell r="B2506">
            <v>18373</v>
          </cell>
          <cell r="C2506" t="str">
            <v>COLUMNETA CONFINA MAMP CONCRF'C 21MPA -..2X.15 CDR</v>
          </cell>
          <cell r="D2506" t="str">
            <v>ML</v>
          </cell>
          <cell r="E2506" t="str">
            <v>CIMENTACION Y ESTRUCTURA</v>
          </cell>
          <cell r="F2506">
            <v>90668.95</v>
          </cell>
        </row>
        <row r="2507">
          <cell r="B2507">
            <v>18372</v>
          </cell>
          <cell r="C2507" t="str">
            <v>COLUMNETA CONFINA MAMP CONCRF'C 21MPA -.12x.10 CDR</v>
          </cell>
          <cell r="D2507" t="str">
            <v>ML</v>
          </cell>
          <cell r="E2507" t="str">
            <v>CIMENTACION Y ESTRUCTURA</v>
          </cell>
          <cell r="F2507">
            <v>82592.95</v>
          </cell>
        </row>
        <row r="2508">
          <cell r="B2508">
            <v>16537</v>
          </cell>
          <cell r="C2508" t="str">
            <v>COLUMNETA DE CONCRETO REFORZ 12X17 (3000PSI)</v>
          </cell>
          <cell r="D2508" t="str">
            <v>ML</v>
          </cell>
          <cell r="E2508" t="str">
            <v>CIMENTACION Y ESTRUCTURA</v>
          </cell>
          <cell r="F2508">
            <v>104850.67</v>
          </cell>
        </row>
        <row r="2509">
          <cell r="B2509">
            <v>20709</v>
          </cell>
          <cell r="C2509" t="str">
            <v>Columpio Combinado con cesta incluyente</v>
          </cell>
          <cell r="D2509" t="str">
            <v>UN</v>
          </cell>
          <cell r="E2509" t="str">
            <v>MOBILIARIO</v>
          </cell>
          <cell r="F2509">
            <v>32871702.34</v>
          </cell>
        </row>
        <row r="2510">
          <cell r="B2510">
            <v>14728</v>
          </cell>
          <cell r="C2510" t="str">
            <v>Columpio en Madera   (SUM + INST)</v>
          </cell>
          <cell r="D2510" t="str">
            <v>UN</v>
          </cell>
          <cell r="E2510" t="str">
            <v>MOBILIARIO</v>
          </cell>
          <cell r="F2510">
            <v>1732342.02</v>
          </cell>
        </row>
        <row r="2511">
          <cell r="B2511">
            <v>14113</v>
          </cell>
          <cell r="C2511" t="str">
            <v>Columpio en Madera  (Instalación)</v>
          </cell>
          <cell r="D2511" t="str">
            <v>UN</v>
          </cell>
          <cell r="E2511" t="str">
            <v>MOBILIARIO</v>
          </cell>
          <cell r="F2511">
            <v>569113.02</v>
          </cell>
        </row>
        <row r="2512">
          <cell r="B2512">
            <v>12947</v>
          </cell>
          <cell r="C2512" t="str">
            <v>Columpio en Madera (Desmonte ) -STPM**</v>
          </cell>
          <cell r="D2512" t="str">
            <v>UN</v>
          </cell>
          <cell r="E2512" t="str">
            <v>10 Mobiliario</v>
          </cell>
          <cell r="F2512">
            <v>115285.34</v>
          </cell>
        </row>
        <row r="2513">
          <cell r="B2513">
            <v>14296</v>
          </cell>
          <cell r="C2513" t="str">
            <v>Columpio en Madera (Suministro) -STPM**</v>
          </cell>
          <cell r="D2513" t="str">
            <v>UN</v>
          </cell>
          <cell r="E2513" t="str">
            <v>10 Mobiliario</v>
          </cell>
          <cell r="F2513">
            <v>1163229</v>
          </cell>
        </row>
        <row r="2514">
          <cell r="B2514">
            <v>14885</v>
          </cell>
          <cell r="C2514" t="str">
            <v>Columpio en Madera(DESM+SUM+INST)</v>
          </cell>
          <cell r="D2514" t="str">
            <v>UN</v>
          </cell>
          <cell r="E2514" t="str">
            <v>MOBILIARIO</v>
          </cell>
          <cell r="F2514">
            <v>1847627.36</v>
          </cell>
        </row>
        <row r="2515">
          <cell r="B2515">
            <v>13158</v>
          </cell>
          <cell r="C2515" t="str">
            <v>COMBO BAÑO ACUARIO (SUM E INST) **</v>
          </cell>
          <cell r="D2515" t="str">
            <v>UN</v>
          </cell>
          <cell r="E2515" t="str">
            <v>INSTALACIONES HIDRAULICA / SANITARIA / LATONERIA</v>
          </cell>
          <cell r="F2515">
            <v>185189.72</v>
          </cell>
        </row>
        <row r="2516">
          <cell r="B2516">
            <v>12506</v>
          </cell>
          <cell r="C2516" t="str">
            <v>Compactación fondo de excavación con equipos livia</v>
          </cell>
          <cell r="D2516" t="str">
            <v>M2</v>
          </cell>
          <cell r="E2516" t="str">
            <v>05.1 Sub analisis pisos</v>
          </cell>
          <cell r="F2516">
            <v>1488.31</v>
          </cell>
        </row>
        <row r="2517">
          <cell r="B2517">
            <v>16832</v>
          </cell>
          <cell r="C2517" t="str">
            <v>Compactación fondo de excavación equipos liviaCDRC</v>
          </cell>
          <cell r="D2517" t="str">
            <v>M2</v>
          </cell>
          <cell r="E2517" t="str">
            <v>05.1 Sub analisis pisos</v>
          </cell>
          <cell r="F2517">
            <v>1497.53</v>
          </cell>
        </row>
        <row r="2518">
          <cell r="B2518">
            <v>20824</v>
          </cell>
          <cell r="C2518" t="str">
            <v xml:space="preserve">COMPLEMENTO EN MALLA NYLON H= 2,50 M SOBRE CERRAMIENTO (Sum + Inst)    </v>
          </cell>
          <cell r="D2518" t="str">
            <v>ML</v>
          </cell>
          <cell r="E2518" t="str">
            <v>10 Mobiliario</v>
          </cell>
          <cell r="F2518">
            <v>200000.88</v>
          </cell>
        </row>
        <row r="2519">
          <cell r="B2519">
            <v>3933</v>
          </cell>
          <cell r="C2519" t="str">
            <v>COMPLEMENTO TENDIDO CABLE</v>
          </cell>
          <cell r="D2519" t="str">
            <v>DD</v>
          </cell>
          <cell r="E2519" t="str">
            <v>HERRAMIENTAS Y EQUIPO MENOR</v>
          </cell>
          <cell r="F2519">
            <v>21660.99</v>
          </cell>
        </row>
        <row r="2520">
          <cell r="B2520">
            <v>19211</v>
          </cell>
          <cell r="C2520" t="str">
            <v>Compuerta Batiente Aluminio(24"x16")Cocina - Cefe Cometas (suministro e instalación)</v>
          </cell>
          <cell r="D2520" t="str">
            <v>UN</v>
          </cell>
          <cell r="E2520" t="str">
            <v>SISTEMAS VENTILACION</v>
          </cell>
          <cell r="F2520">
            <v>291837.49</v>
          </cell>
        </row>
        <row r="2521">
          <cell r="B2521">
            <v>11205</v>
          </cell>
          <cell r="C2521" t="str">
            <v>CONCEPTUALIZACIÓN GEOTECNICA</v>
          </cell>
          <cell r="D2521" t="str">
            <v>UN</v>
          </cell>
          <cell r="E2521" t="str">
            <v>03 Preliminares</v>
          </cell>
          <cell r="F2521">
            <v>5992090.1699999999</v>
          </cell>
        </row>
        <row r="2522">
          <cell r="B2522">
            <v>20913</v>
          </cell>
          <cell r="C2522" t="str">
            <v xml:space="preserve">Conceptualización Geotécnica campo profesional y/o sintético promedio IDRD.    </v>
          </cell>
          <cell r="D2522" t="str">
            <v>UN</v>
          </cell>
          <cell r="E2522" t="str">
            <v>03 Preliminares</v>
          </cell>
          <cell r="F2522">
            <v>10538403.210000001</v>
          </cell>
        </row>
        <row r="2523">
          <cell r="B2523">
            <v>10989</v>
          </cell>
          <cell r="C2523" t="str">
            <v>Concret modificado+ plimeros (repar bajaRetrac)**</v>
          </cell>
          <cell r="D2523" t="str">
            <v>M3</v>
          </cell>
          <cell r="E2523" t="str">
            <v>04 Estructuras</v>
          </cell>
          <cell r="F2523">
            <v>875723.59</v>
          </cell>
        </row>
        <row r="2524">
          <cell r="B2524">
            <v>11348</v>
          </cell>
          <cell r="C2524" t="str">
            <v>CONCRETO  REVEST. CANAL PPAL OCC.FONTANAR**</v>
          </cell>
          <cell r="D2524" t="str">
            <v>M2</v>
          </cell>
          <cell r="E2524" t="str">
            <v>URBANISMO Y OBRAS EXTERIORES</v>
          </cell>
          <cell r="F2524">
            <v>73263.37</v>
          </cell>
        </row>
        <row r="2525">
          <cell r="B2525">
            <v>16590</v>
          </cell>
          <cell r="C2525" t="str">
            <v>CONCRETO (1:1.29 :2.12) AreLavRio+Grav. (4000psi)</v>
          </cell>
          <cell r="D2525" t="str">
            <v>M3</v>
          </cell>
          <cell r="E2525" t="str">
            <v>MORTEROS, CONCRETOS Y ENSAYOS</v>
          </cell>
          <cell r="F2525">
            <v>682462.36</v>
          </cell>
        </row>
        <row r="2526">
          <cell r="B2526">
            <v>13962</v>
          </cell>
          <cell r="C2526" t="str">
            <v>CONCRETO 1:1.5:2 AreLavRio+Grav.</v>
          </cell>
          <cell r="D2526" t="str">
            <v>M3</v>
          </cell>
          <cell r="E2526" t="str">
            <v>MORTEROS, CONCRETOS Y ENSAYOS</v>
          </cell>
          <cell r="F2526">
            <v>724888.53</v>
          </cell>
        </row>
        <row r="2527">
          <cell r="B2527">
            <v>254</v>
          </cell>
          <cell r="C2527" t="str">
            <v>CONCRETO 1:2:2 AreLavRio+Grav.</v>
          </cell>
          <cell r="D2527" t="str">
            <v>M3</v>
          </cell>
          <cell r="E2527" t="str">
            <v>MORTEROS, CONCRETOS Y ENSAYOS</v>
          </cell>
          <cell r="F2527">
            <v>639155.09</v>
          </cell>
        </row>
        <row r="2528">
          <cell r="B2528">
            <v>11700</v>
          </cell>
          <cell r="C2528" t="str">
            <v>CONCRETO 1:2:2 AreLavRio+Grav.</v>
          </cell>
          <cell r="D2528" t="str">
            <v>M3</v>
          </cell>
          <cell r="E2528" t="str">
            <v>MORTEROS, CONCRETOS Y ENSAYOS</v>
          </cell>
          <cell r="F2528">
            <v>639155.09</v>
          </cell>
        </row>
        <row r="2529">
          <cell r="B2529">
            <v>10390</v>
          </cell>
          <cell r="C2529" t="str">
            <v>Concreto 1:2:2 AreLavRio+Grav. Blanco  **</v>
          </cell>
          <cell r="D2529" t="str">
            <v>M3</v>
          </cell>
          <cell r="E2529" t="str">
            <v>05 Pisos</v>
          </cell>
          <cell r="F2529">
            <v>1155934.04</v>
          </cell>
        </row>
        <row r="2530">
          <cell r="B2530">
            <v>13448</v>
          </cell>
          <cell r="C2530" t="str">
            <v>CONCRETO 1:2:2 AreLavRio+Grav.Impermeabilizado</v>
          </cell>
          <cell r="D2530" t="str">
            <v>M3</v>
          </cell>
          <cell r="E2530" t="str">
            <v>MORTEROS, CONCRETOS Y ENSAYOS</v>
          </cell>
          <cell r="F2530">
            <v>692195.89</v>
          </cell>
        </row>
        <row r="2531">
          <cell r="B2531">
            <v>15402</v>
          </cell>
          <cell r="C2531" t="str">
            <v>CONCRETO 1:2:2 ZARPA  OBRA (SUM+INST)+Formale</v>
          </cell>
          <cell r="D2531" t="str">
            <v>M3</v>
          </cell>
          <cell r="E2531" t="str">
            <v>PISOS (ACABADOS Y BASES)</v>
          </cell>
          <cell r="F2531">
            <v>809194.28</v>
          </cell>
        </row>
        <row r="2532">
          <cell r="B2532">
            <v>12821</v>
          </cell>
          <cell r="C2532" t="str">
            <v>CONCRETO 1:2:3 AreLavRio+G.F.</v>
          </cell>
          <cell r="D2532" t="str">
            <v>M3</v>
          </cell>
          <cell r="E2532" t="str">
            <v>MORTEROS, CONCRETOS Y ENSAYOS</v>
          </cell>
          <cell r="F2532">
            <v>598044.92000000004</v>
          </cell>
        </row>
        <row r="2533">
          <cell r="B2533">
            <v>255</v>
          </cell>
          <cell r="C2533" t="str">
            <v>CONCRETO 1:2:3 AreLavRio+Grav.</v>
          </cell>
          <cell r="D2533" t="str">
            <v>M3</v>
          </cell>
          <cell r="E2533" t="str">
            <v>MORTEROS, CONCRETOS Y ENSAYOS</v>
          </cell>
          <cell r="F2533">
            <v>613843</v>
          </cell>
        </row>
        <row r="2534">
          <cell r="B2534">
            <v>12073</v>
          </cell>
          <cell r="C2534" t="str">
            <v>CONCRETO 1:2:3 AreLavRio+Grav.</v>
          </cell>
          <cell r="D2534" t="str">
            <v>M3</v>
          </cell>
          <cell r="E2534" t="str">
            <v>MORTEROS, CONCRETOS Y ENSAYOS</v>
          </cell>
          <cell r="F2534">
            <v>581459.04</v>
          </cell>
        </row>
        <row r="2535">
          <cell r="B2535">
            <v>256</v>
          </cell>
          <cell r="C2535" t="str">
            <v>CONCRETO 1:2:4 AreLavRio+Grav.</v>
          </cell>
          <cell r="D2535" t="str">
            <v>M3</v>
          </cell>
          <cell r="E2535" t="str">
            <v>MORTEROS, CONCRETOS Y ENSAYOS</v>
          </cell>
          <cell r="F2535">
            <v>570511.1</v>
          </cell>
        </row>
        <row r="2536">
          <cell r="B2536">
            <v>12074</v>
          </cell>
          <cell r="C2536" t="str">
            <v>CONCRETO 1:2:4 AreLavRio+Grav.</v>
          </cell>
          <cell r="D2536" t="str">
            <v>M3</v>
          </cell>
          <cell r="E2536" t="str">
            <v>MORTEROS, CONCRETOS Y ENSAYOS</v>
          </cell>
          <cell r="F2536">
            <v>575345.73</v>
          </cell>
        </row>
        <row r="2537">
          <cell r="B2537">
            <v>257</v>
          </cell>
          <cell r="C2537" t="str">
            <v>CONCRETO 1:3:3 AreLavRio+Grav.</v>
          </cell>
          <cell r="D2537" t="str">
            <v>M3</v>
          </cell>
          <cell r="E2537" t="str">
            <v>MORTEROS, CONCRETOS Y ENSAYOS</v>
          </cell>
          <cell r="F2537">
            <v>550778.47</v>
          </cell>
        </row>
        <row r="2538">
          <cell r="B2538">
            <v>12075</v>
          </cell>
          <cell r="C2538" t="str">
            <v>CONCRETO 1:3:3 AreLavRio+Grav.</v>
          </cell>
          <cell r="D2538" t="str">
            <v>M3</v>
          </cell>
          <cell r="E2538" t="str">
            <v>MORTEROS, CONCRETOS Y ENSAYOS</v>
          </cell>
          <cell r="F2538">
            <v>573962.6</v>
          </cell>
        </row>
        <row r="2539">
          <cell r="B2539">
            <v>258</v>
          </cell>
          <cell r="C2539" t="str">
            <v>CONCRETO 1:3:4 AreLavRio+Grav.</v>
          </cell>
          <cell r="D2539" t="str">
            <v>M3</v>
          </cell>
          <cell r="E2539" t="str">
            <v>MORTEROS, CONCRETOS Y ENSAYOS</v>
          </cell>
          <cell r="F2539">
            <v>552220.49</v>
          </cell>
        </row>
        <row r="2540">
          <cell r="B2540">
            <v>12076</v>
          </cell>
          <cell r="C2540" t="str">
            <v>CONCRETO 1:3:4 AreLavRio+Grav.</v>
          </cell>
          <cell r="D2540" t="str">
            <v>M3</v>
          </cell>
          <cell r="E2540" t="str">
            <v>MORTEROS, CONCRETOS Y ENSAYOS</v>
          </cell>
          <cell r="F2540">
            <v>549883.78</v>
          </cell>
        </row>
        <row r="2541">
          <cell r="B2541">
            <v>259</v>
          </cell>
          <cell r="C2541" t="str">
            <v>CONCRETO 1:3:5 AreLavRio+Grav.</v>
          </cell>
          <cell r="D2541" t="str">
            <v>M3</v>
          </cell>
          <cell r="E2541" t="str">
            <v>MORTEROS, CONCRETOS Y ENSAYOS</v>
          </cell>
          <cell r="F2541">
            <v>535630.17000000004</v>
          </cell>
        </row>
        <row r="2542">
          <cell r="B2542">
            <v>12077</v>
          </cell>
          <cell r="C2542" t="str">
            <v>CONCRETO 1:3:5 AreLavRio+Grav.</v>
          </cell>
          <cell r="D2542" t="str">
            <v>M3</v>
          </cell>
          <cell r="E2542" t="str">
            <v>MORTEROS, CONCRETOS Y ENSAYOS</v>
          </cell>
          <cell r="F2542">
            <v>535630.17000000004</v>
          </cell>
        </row>
        <row r="2543">
          <cell r="B2543">
            <v>14016</v>
          </cell>
          <cell r="C2543" t="str">
            <v>CONCRETO 1:3:6 (1.500psi)  AreLavRio+Grav.</v>
          </cell>
          <cell r="D2543" t="str">
            <v>M3</v>
          </cell>
          <cell r="E2543" t="str">
            <v>MORTEROS, CONCRETOS Y ENSAYOS</v>
          </cell>
          <cell r="F2543">
            <v>516431.44</v>
          </cell>
        </row>
        <row r="2544">
          <cell r="B2544">
            <v>12735</v>
          </cell>
          <cell r="C2544" t="str">
            <v>Concreto 2000psi relleno entre bordillos***</v>
          </cell>
          <cell r="D2544" t="str">
            <v>M3</v>
          </cell>
          <cell r="E2544" t="str">
            <v>INSTALACIONES DEPORTIVAS</v>
          </cell>
          <cell r="F2544">
            <v>763591.53</v>
          </cell>
        </row>
        <row r="2545">
          <cell r="B2545">
            <v>12147</v>
          </cell>
          <cell r="C2545" t="str">
            <v>CONCRETO 3000PSI ESCALERAS(3000psi)**</v>
          </cell>
          <cell r="D2545" t="str">
            <v>M3</v>
          </cell>
          <cell r="E2545" t="str">
            <v>CIMENTACION Y ESTRUCTURA</v>
          </cell>
          <cell r="F2545">
            <v>1540195.16</v>
          </cell>
        </row>
        <row r="2546">
          <cell r="B2546">
            <v>13199</v>
          </cell>
          <cell r="C2546" t="str">
            <v>CONCRETO 3000PSI ESCALERAS(3000psi)+Antisol+Sika**</v>
          </cell>
          <cell r="D2546" t="str">
            <v>M3</v>
          </cell>
          <cell r="E2546" t="str">
            <v>CIMENTACION Y ESTRUCTURA</v>
          </cell>
          <cell r="F2546">
            <v>1499704.14</v>
          </cell>
        </row>
        <row r="2547">
          <cell r="B2547">
            <v>17048</v>
          </cell>
          <cell r="C2547" t="str">
            <v>CONCRETO 3000PSI ESCALERASsobre terreno CDRC</v>
          </cell>
          <cell r="D2547" t="str">
            <v>M3</v>
          </cell>
          <cell r="E2547" t="str">
            <v>CIMENTACION Y ESTRUCTURA</v>
          </cell>
          <cell r="F2547">
            <v>1423085.82</v>
          </cell>
        </row>
        <row r="2548">
          <cell r="B2548">
            <v>14200</v>
          </cell>
          <cell r="C2548" t="str">
            <v>CONCRETO 3000PSI MUROS  e=0.15M**  G.C.</v>
          </cell>
          <cell r="D2548" t="str">
            <v>M3</v>
          </cell>
          <cell r="E2548" t="str">
            <v>CIMENTACION Y ESTRUCTURA</v>
          </cell>
          <cell r="F2548">
            <v>1041611.69</v>
          </cell>
        </row>
        <row r="2549">
          <cell r="B2549">
            <v>11791</v>
          </cell>
          <cell r="C2549" t="str">
            <v>CONCRETO 3000PSI MUROS DE FACHADA e=0.15M**</v>
          </cell>
          <cell r="D2549" t="str">
            <v>M3</v>
          </cell>
          <cell r="E2549" t="str">
            <v>CIMENTACION Y ESTRUCTURA</v>
          </cell>
          <cell r="F2549">
            <v>1013110.41</v>
          </cell>
        </row>
        <row r="2550">
          <cell r="B2550">
            <v>12740</v>
          </cell>
          <cell r="C2550" t="str">
            <v>CONCRETO 3000PSITRIANGULOARQUITECT***</v>
          </cell>
          <cell r="D2550" t="str">
            <v>UN</v>
          </cell>
          <cell r="E2550" t="str">
            <v>CIMENTACION Y ESTRUCTURA</v>
          </cell>
          <cell r="F2550">
            <v>1741613.54</v>
          </cell>
        </row>
        <row r="2551">
          <cell r="B2551">
            <v>12544</v>
          </cell>
          <cell r="C2551" t="str">
            <v>Concreto 3500 psi Tanque inc cinta PCV-V15**</v>
          </cell>
          <cell r="D2551" t="str">
            <v>M3</v>
          </cell>
          <cell r="E2551" t="str">
            <v>CIMENTACION Y ESTRUCTURA</v>
          </cell>
          <cell r="F2551">
            <v>888945.5</v>
          </cell>
        </row>
        <row r="2552">
          <cell r="B2552">
            <v>11786</v>
          </cell>
          <cell r="C2552" t="str">
            <v>CONCRETO 3500PSI ESCALERAS(3500psi)**</v>
          </cell>
          <cell r="D2552" t="str">
            <v>M3</v>
          </cell>
          <cell r="E2552" t="str">
            <v>CIMENTACION Y ESTRUCTURA</v>
          </cell>
          <cell r="F2552">
            <v>1381211.29</v>
          </cell>
        </row>
        <row r="2553">
          <cell r="B2553">
            <v>11781</v>
          </cell>
          <cell r="C2553" t="str">
            <v>CONCRETO 4000PSI PARA PISCINA**</v>
          </cell>
          <cell r="D2553" t="str">
            <v>M3</v>
          </cell>
          <cell r="E2553" t="str">
            <v>CIMENTACION Y ESTRUCTURA</v>
          </cell>
          <cell r="F2553">
            <v>854729.19</v>
          </cell>
        </row>
        <row r="2554">
          <cell r="B2554">
            <v>15024</v>
          </cell>
          <cell r="C2554" t="str">
            <v>CONCRETO 4000PSI PARA TANQUE coliseo</v>
          </cell>
          <cell r="D2554" t="str">
            <v>M3</v>
          </cell>
          <cell r="E2554" t="str">
            <v>CIMENTACION Y ESTRUCTURA</v>
          </cell>
          <cell r="F2554">
            <v>1152068.31</v>
          </cell>
        </row>
        <row r="2555">
          <cell r="B2555">
            <v>11785</v>
          </cell>
          <cell r="C2555" t="str">
            <v>CONCRETO 4000PSI PARA TANQUE**</v>
          </cell>
          <cell r="D2555" t="str">
            <v>M3</v>
          </cell>
          <cell r="E2555" t="str">
            <v>CIMENTACION Y ESTRUCTURA</v>
          </cell>
          <cell r="F2555">
            <v>876633.04</v>
          </cell>
        </row>
        <row r="2556">
          <cell r="B2556">
            <v>15805</v>
          </cell>
          <cell r="C2556" t="str">
            <v>CONCRETO ANDENES e=0.08 m Sin refuerzo</v>
          </cell>
          <cell r="D2556" t="str">
            <v>M2</v>
          </cell>
          <cell r="E2556" t="str">
            <v>URBANISMO Y OBRAS EXTERIORES</v>
          </cell>
          <cell r="F2556">
            <v>70032.89</v>
          </cell>
        </row>
        <row r="2557">
          <cell r="B2557">
            <v>731</v>
          </cell>
          <cell r="C2557" t="str">
            <v>CONCRETO ANDENES e=0.10m Sin refuerzo</v>
          </cell>
          <cell r="D2557" t="str">
            <v>M2</v>
          </cell>
          <cell r="E2557" t="str">
            <v>URBANISMO Y OBRAS EXTERIORES</v>
          </cell>
          <cell r="F2557">
            <v>84370.66</v>
          </cell>
        </row>
        <row r="2558">
          <cell r="B2558">
            <v>12078</v>
          </cell>
          <cell r="C2558" t="str">
            <v>CONCRETO ANDENES e=0.10m Sin refuerzo</v>
          </cell>
          <cell r="D2558" t="str">
            <v>M2</v>
          </cell>
          <cell r="E2558" t="str">
            <v>URBANISMO Y OBRAS EXTERIORES</v>
          </cell>
          <cell r="F2558">
            <v>84370.66</v>
          </cell>
        </row>
        <row r="2559">
          <cell r="B2559">
            <v>314</v>
          </cell>
          <cell r="C2559" t="str">
            <v>CONCRETO BASE GRADAS</v>
          </cell>
          <cell r="D2559" t="str">
            <v>M2</v>
          </cell>
          <cell r="E2559" t="str">
            <v>PISOS (ACABADOS Y BASES)</v>
          </cell>
          <cell r="F2559">
            <v>91753.26</v>
          </cell>
        </row>
        <row r="2560">
          <cell r="B2560">
            <v>12079</v>
          </cell>
          <cell r="C2560" t="str">
            <v>CONCRETO BASE GRADAS</v>
          </cell>
          <cell r="D2560" t="str">
            <v>M2</v>
          </cell>
          <cell r="E2560" t="str">
            <v>PISOS (ACABADOS Y BASES)</v>
          </cell>
          <cell r="F2560">
            <v>91753.26</v>
          </cell>
        </row>
        <row r="2561">
          <cell r="B2561">
            <v>16169</v>
          </cell>
          <cell r="C2561" t="str">
            <v>CONCRETO CICLOPEO 2000 p.s.i.  40% Rajon</v>
          </cell>
          <cell r="D2561" t="str">
            <v>M3</v>
          </cell>
          <cell r="E2561" t="str">
            <v>CIMENTACION Y ESTRUCTURA</v>
          </cell>
          <cell r="F2561">
            <v>572095.96</v>
          </cell>
        </row>
        <row r="2562">
          <cell r="B2562">
            <v>253</v>
          </cell>
          <cell r="C2562" t="str">
            <v>CONCRETO CICLOPEO 2500 p.s.i.</v>
          </cell>
          <cell r="D2562" t="str">
            <v>M3</v>
          </cell>
          <cell r="E2562" t="str">
            <v>CIMENTACION Y ESTRUCTURA</v>
          </cell>
          <cell r="F2562">
            <v>481799.82</v>
          </cell>
        </row>
        <row r="2563">
          <cell r="B2563">
            <v>12080</v>
          </cell>
          <cell r="C2563" t="str">
            <v>CONCRETO CICLOPEO 2500 p.s.i.</v>
          </cell>
          <cell r="D2563" t="str">
            <v>M3</v>
          </cell>
          <cell r="E2563" t="str">
            <v>CIMENTACION Y ESTRUCTURA</v>
          </cell>
          <cell r="F2563">
            <v>481799.82</v>
          </cell>
        </row>
        <row r="2564">
          <cell r="B2564">
            <v>775</v>
          </cell>
          <cell r="C2564" t="str">
            <v>CONCRETO CICLOPEO 2500 P.S.I. MURO CIERRE</v>
          </cell>
          <cell r="D2564" t="str">
            <v>M3</v>
          </cell>
          <cell r="E2564" t="str">
            <v>INSTALACIONES DEPORTIVAS</v>
          </cell>
          <cell r="F2564">
            <v>561906.62</v>
          </cell>
        </row>
        <row r="2565">
          <cell r="B2565">
            <v>12081</v>
          </cell>
          <cell r="C2565" t="str">
            <v>CONCRETO CICLOPEO 2500 P.S.I. MURO CIERRE</v>
          </cell>
          <cell r="D2565" t="str">
            <v>M3</v>
          </cell>
          <cell r="E2565" t="str">
            <v>INSTALACIONES DEPORTIVAS</v>
          </cell>
          <cell r="F2565">
            <v>561906.62</v>
          </cell>
        </row>
        <row r="2566">
          <cell r="B2566">
            <v>11392</v>
          </cell>
          <cell r="C2566" t="str">
            <v>Concreto ciclopeo 2500 psi. MezclObra 0.6x0.4 **</v>
          </cell>
          <cell r="D2566" t="str">
            <v>M3</v>
          </cell>
          <cell r="E2566" t="str">
            <v>04 Estructuras</v>
          </cell>
          <cell r="F2566">
            <v>765689.65</v>
          </cell>
        </row>
        <row r="2567">
          <cell r="B2567">
            <v>10762</v>
          </cell>
          <cell r="C2567" t="str">
            <v>Concreto ciclopeo 2500 psi. Muros mezcladoObra **</v>
          </cell>
          <cell r="D2567" t="str">
            <v>M3</v>
          </cell>
          <cell r="E2567" t="str">
            <v>04 Estructuras</v>
          </cell>
          <cell r="F2567">
            <v>575591.01</v>
          </cell>
        </row>
        <row r="2568">
          <cell r="B2568">
            <v>15129</v>
          </cell>
          <cell r="C2568" t="str">
            <v>Concreto Ciclopeo 2500 psi. premezclado(SinFormal)</v>
          </cell>
          <cell r="D2568" t="str">
            <v>M3</v>
          </cell>
          <cell r="E2568" t="str">
            <v>CIMENTACION Y ESTRUCTURA</v>
          </cell>
          <cell r="F2568">
            <v>552398.64</v>
          </cell>
        </row>
        <row r="2569">
          <cell r="B2569">
            <v>10774</v>
          </cell>
          <cell r="C2569" t="str">
            <v>Concreto Ciclopeo 2500 psi. premezclado+ Trasiego</v>
          </cell>
          <cell r="D2569" t="str">
            <v>M3</v>
          </cell>
          <cell r="E2569" t="str">
            <v>CIMENTACION Y ESTRUCTURA</v>
          </cell>
          <cell r="F2569">
            <v>463108.41</v>
          </cell>
        </row>
        <row r="2570">
          <cell r="B2570">
            <v>10668</v>
          </cell>
          <cell r="C2570" t="str">
            <v>Concreto Ciclopeo 3.000 PSI Sobrecimento Zapata (40%MezcObra)</v>
          </cell>
          <cell r="D2570" t="str">
            <v>M3</v>
          </cell>
          <cell r="E2570" t="str">
            <v>04 Estructuras</v>
          </cell>
          <cell r="F2570">
            <v>537429</v>
          </cell>
        </row>
        <row r="2571">
          <cell r="B2571">
            <v>252</v>
          </cell>
          <cell r="C2571" t="str">
            <v>CONCRETO CICLOPEO 3000 p.s.i.</v>
          </cell>
          <cell r="D2571" t="str">
            <v>M3</v>
          </cell>
          <cell r="E2571" t="str">
            <v>CIMENTACION Y ESTRUCTURA</v>
          </cell>
          <cell r="F2571">
            <v>527948.48</v>
          </cell>
        </row>
        <row r="2572">
          <cell r="B2572">
            <v>12665</v>
          </cell>
          <cell r="C2572" t="str">
            <v>CONCRETO CICLOPEO 3000 p.s.i.</v>
          </cell>
          <cell r="D2572" t="str">
            <v>M3</v>
          </cell>
          <cell r="E2572" t="str">
            <v>CIMENTACION Y ESTRUCTURA</v>
          </cell>
          <cell r="F2572">
            <v>527948.48</v>
          </cell>
        </row>
        <row r="2573">
          <cell r="B2573">
            <v>10893</v>
          </cell>
          <cell r="C2573" t="str">
            <v>CONCRETO CICLOPEO 3000 p.s.i. 40Piedra-60Mezcla***</v>
          </cell>
          <cell r="D2573" t="str">
            <v>M3</v>
          </cell>
          <cell r="E2573" t="str">
            <v>CIMENTACION Y ESTRUCTURA</v>
          </cell>
          <cell r="F2573">
            <v>576646.65</v>
          </cell>
        </row>
        <row r="2574">
          <cell r="B2574">
            <v>14015</v>
          </cell>
          <cell r="C2574" t="str">
            <v>Concreto ciclopeo 3000 psi Cimentac+formaleta **</v>
          </cell>
          <cell r="D2574" t="str">
            <v>M3</v>
          </cell>
          <cell r="E2574" t="str">
            <v>04 Estructuras</v>
          </cell>
          <cell r="F2574">
            <v>741135.95</v>
          </cell>
        </row>
        <row r="2575">
          <cell r="B2575">
            <v>11709</v>
          </cell>
          <cell r="C2575" t="str">
            <v>Concreto ciclopeo 3000 psi. MezclObra 0.6Mx0.4P **</v>
          </cell>
          <cell r="D2575" t="str">
            <v>M3</v>
          </cell>
          <cell r="E2575" t="str">
            <v>04 Estructuras</v>
          </cell>
          <cell r="F2575">
            <v>780859.82</v>
          </cell>
        </row>
        <row r="2576">
          <cell r="B2576">
            <v>11809</v>
          </cell>
          <cell r="C2576" t="str">
            <v>Concreto ciclopeo 3000 psi. Muros mezcladoObra **</v>
          </cell>
          <cell r="D2576" t="str">
            <v>M3</v>
          </cell>
          <cell r="E2576" t="str">
            <v>04 Estructuras</v>
          </cell>
          <cell r="F2576">
            <v>614838.86</v>
          </cell>
        </row>
        <row r="2577">
          <cell r="B2577">
            <v>13714</v>
          </cell>
          <cell r="C2577" t="str">
            <v>Concreto ciclopeo 3000 psi.Escalera MezcladoObra**</v>
          </cell>
          <cell r="D2577" t="str">
            <v>M3</v>
          </cell>
          <cell r="E2577" t="str">
            <v>04 Estructuras</v>
          </cell>
          <cell r="F2577">
            <v>651217.59</v>
          </cell>
        </row>
        <row r="2578">
          <cell r="B2578">
            <v>20730</v>
          </cell>
          <cell r="C2578" t="str">
            <v xml:space="preserve">CONCRETO CICLOPEO 3000PSI MEJORAMIENTO ZAPATAS    </v>
          </cell>
          <cell r="D2578" t="str">
            <v>M3</v>
          </cell>
          <cell r="E2578" t="str">
            <v>CIMENTACION Y ESTRUCTURA</v>
          </cell>
          <cell r="F2578">
            <v>527948.48</v>
          </cell>
        </row>
        <row r="2579">
          <cell r="B2579">
            <v>12082</v>
          </cell>
          <cell r="C2579" t="str">
            <v>Concreto Ciclopeo3000 p.s.i.(Sin formaleta)mezc40%</v>
          </cell>
          <cell r="D2579" t="str">
            <v>M3</v>
          </cell>
          <cell r="E2579" t="str">
            <v>CIMENTACION Y ESTRUCTURA</v>
          </cell>
          <cell r="F2579">
            <v>527948.48</v>
          </cell>
        </row>
        <row r="2580">
          <cell r="B2580">
            <v>12330</v>
          </cell>
          <cell r="C2580" t="str">
            <v>Concreto ciclopeo3000psi mezc.Obra piedra río **</v>
          </cell>
          <cell r="D2580" t="str">
            <v>M3</v>
          </cell>
          <cell r="E2580" t="str">
            <v>04 Estructuras</v>
          </cell>
          <cell r="F2580">
            <v>731547.24</v>
          </cell>
        </row>
        <row r="2581">
          <cell r="B2581">
            <v>13970</v>
          </cell>
          <cell r="C2581" t="str">
            <v>Concreto ciclopeo3000psi MurosMezcl(60%).en Obra</v>
          </cell>
          <cell r="D2581" t="str">
            <v>M3</v>
          </cell>
          <cell r="E2581" t="str">
            <v>04 Estructuras</v>
          </cell>
          <cell r="F2581">
            <v>765590.21</v>
          </cell>
        </row>
        <row r="2582">
          <cell r="B2582">
            <v>18477</v>
          </cell>
          <cell r="C2582" t="str">
            <v>CONCRETO CICLOPEO40% Concr f´c=21 Mpa+60 %piedCDRC</v>
          </cell>
          <cell r="D2582" t="str">
            <v>M3</v>
          </cell>
          <cell r="E2582" t="str">
            <v>CIMENTACION Y ESTRUCTURA</v>
          </cell>
          <cell r="F2582">
            <v>536718.24</v>
          </cell>
        </row>
        <row r="2583">
          <cell r="B2583">
            <v>15265</v>
          </cell>
          <cell r="C2583" t="str">
            <v>Concreto de Limpiez (solado) 2500psi</v>
          </cell>
          <cell r="D2583" t="str">
            <v>M3</v>
          </cell>
          <cell r="E2583" t="str">
            <v>PISOS (ACABADOS Y BASES)</v>
          </cell>
          <cell r="F2583">
            <v>790990.1</v>
          </cell>
        </row>
        <row r="2584">
          <cell r="B2584">
            <v>10099</v>
          </cell>
          <cell r="C2584" t="str">
            <v>Concreto de limpieza (solado) 1500 psi e=0.04 **</v>
          </cell>
          <cell r="D2584" t="str">
            <v>M2</v>
          </cell>
          <cell r="E2584" t="str">
            <v>04 Estructuras</v>
          </cell>
          <cell r="F2584">
            <v>29882.67</v>
          </cell>
        </row>
        <row r="2585">
          <cell r="B2585">
            <v>11653</v>
          </cell>
          <cell r="C2585" t="str">
            <v>Concreto de limpieza (solado) 2000 psi e=0.04 **</v>
          </cell>
          <cell r="D2585" t="str">
            <v>M2</v>
          </cell>
          <cell r="E2585" t="str">
            <v>04 Estructuras</v>
          </cell>
          <cell r="F2585">
            <v>32155.03</v>
          </cell>
        </row>
        <row r="2586">
          <cell r="B2586">
            <v>10546</v>
          </cell>
          <cell r="C2586" t="str">
            <v>Concreto de limpieza (solado) 2000 psi e=0.05 **</v>
          </cell>
          <cell r="D2586" t="str">
            <v>M2</v>
          </cell>
          <cell r="E2586" t="str">
            <v>04 Estructuras</v>
          </cell>
          <cell r="F2586">
            <v>37414.94</v>
          </cell>
        </row>
        <row r="2587">
          <cell r="B2587">
            <v>11677</v>
          </cell>
          <cell r="C2587" t="str">
            <v>Concreto de limpieza (solado) 2500 psi e=0.05 **</v>
          </cell>
          <cell r="D2587" t="str">
            <v>M2</v>
          </cell>
          <cell r="E2587" t="str">
            <v>04 Estructuras</v>
          </cell>
          <cell r="F2587">
            <v>38843.279999999999</v>
          </cell>
        </row>
        <row r="2588">
          <cell r="B2588">
            <v>11694</v>
          </cell>
          <cell r="C2588" t="str">
            <v>Concreto de limpieza (solado)1500psi e=0.05enObra</v>
          </cell>
          <cell r="D2588" t="str">
            <v>M2</v>
          </cell>
          <cell r="E2588" t="str">
            <v>04 Estructuras</v>
          </cell>
          <cell r="F2588">
            <v>35328.99</v>
          </cell>
        </row>
        <row r="2589">
          <cell r="B2589">
            <v>15401</v>
          </cell>
          <cell r="C2589" t="str">
            <v>Concreto de limpieza (solado)2.000psi e=0.05enObra</v>
          </cell>
          <cell r="D2589" t="str">
            <v>M2</v>
          </cell>
          <cell r="E2589" t="str">
            <v>CIMENTACION Y ESTRUCTURA</v>
          </cell>
          <cell r="F2589">
            <v>38522.33</v>
          </cell>
        </row>
        <row r="2590">
          <cell r="B2590">
            <v>9021</v>
          </cell>
          <cell r="C2590" t="str">
            <v>Concreto de limpieza 2000 psi</v>
          </cell>
          <cell r="D2590" t="str">
            <v>M3</v>
          </cell>
          <cell r="E2590" t="str">
            <v>MORTEROS, CONCRETOS Y ENSAYOS</v>
          </cell>
          <cell r="F2590">
            <v>0</v>
          </cell>
        </row>
        <row r="2591">
          <cell r="B2591">
            <v>11975</v>
          </cell>
          <cell r="C2591" t="str">
            <v>Concreto de limpieza 2000 psi</v>
          </cell>
          <cell r="D2591" t="str">
            <v>M3</v>
          </cell>
          <cell r="E2591" t="str">
            <v>MORTEROS, CONCRETOS Y ENSAYOS</v>
          </cell>
          <cell r="F2591">
            <v>748298.8</v>
          </cell>
        </row>
        <row r="2592">
          <cell r="B2592">
            <v>12734</v>
          </cell>
          <cell r="C2592" t="str">
            <v>Concreto de limpieza(solado)2000 psi e=0.05+Mezcla</v>
          </cell>
          <cell r="D2592" t="str">
            <v>M2</v>
          </cell>
          <cell r="E2592" t="str">
            <v>04 Estructuras</v>
          </cell>
          <cell r="F2592">
            <v>49190.15</v>
          </cell>
        </row>
        <row r="2593">
          <cell r="B2593">
            <v>12730</v>
          </cell>
          <cell r="C2593" t="str">
            <v>Concreto de limpieza(solado)2500 ps e=0.05+Mezclad</v>
          </cell>
          <cell r="D2593" t="str">
            <v>M2</v>
          </cell>
          <cell r="E2593" t="str">
            <v>04 Estructuras</v>
          </cell>
          <cell r="F2593">
            <v>49501.93</v>
          </cell>
        </row>
        <row r="2594">
          <cell r="B2594">
            <v>20853</v>
          </cell>
          <cell r="C2594" t="str">
            <v>CONCRETO ESTAMPADO (e=0,15)</v>
          </cell>
          <cell r="D2594" t="str">
            <v>M2</v>
          </cell>
          <cell r="E2594" t="str">
            <v>PISOS</v>
          </cell>
          <cell r="F2594">
            <v>527026.99</v>
          </cell>
        </row>
        <row r="2595">
          <cell r="B2595">
            <v>732</v>
          </cell>
          <cell r="C2595" t="str">
            <v>CONCRETO ESTRIADO RAMPAS e=0.15m  Sin Refuerzo</v>
          </cell>
          <cell r="D2595" t="str">
            <v>M2</v>
          </cell>
          <cell r="E2595" t="str">
            <v>URBANISMO Y OBRAS EXTERIORES</v>
          </cell>
          <cell r="F2595">
            <v>125233.17</v>
          </cell>
        </row>
        <row r="2596">
          <cell r="B2596">
            <v>11459</v>
          </cell>
          <cell r="C2596" t="str">
            <v>Concreto Lanzado3000psi+Malla Elec.5mm@15 **</v>
          </cell>
          <cell r="D2596" t="str">
            <v>M3</v>
          </cell>
          <cell r="E2596" t="str">
            <v>CIMENTACION Y ESTRUCTURA</v>
          </cell>
          <cell r="F2596">
            <v>910754</v>
          </cell>
        </row>
        <row r="2597">
          <cell r="B2597">
            <v>15105</v>
          </cell>
          <cell r="C2597" t="str">
            <v>Concreto Lanzado3000psi+Malla Elec.5mm@15 e=10**</v>
          </cell>
          <cell r="D2597" t="str">
            <v>M2</v>
          </cell>
          <cell r="E2597" t="str">
            <v>CIMENTACION Y ESTRUCTURA</v>
          </cell>
          <cell r="F2597">
            <v>175144.21</v>
          </cell>
        </row>
        <row r="2598">
          <cell r="B2598">
            <v>13547</v>
          </cell>
          <cell r="C2598" t="str">
            <v>Concreto Lanzado3000psi+Malla Elec.5mm@15 e=15**</v>
          </cell>
          <cell r="D2598" t="str">
            <v>M2</v>
          </cell>
          <cell r="E2598" t="str">
            <v>CIMENTACION Y ESTRUCTURA</v>
          </cell>
          <cell r="F2598">
            <v>135508.01999999999</v>
          </cell>
        </row>
        <row r="2599">
          <cell r="B2599">
            <v>15654</v>
          </cell>
          <cell r="C2599" t="str">
            <v>Concreto Lanzado4000psi+dobl-MallaElec8.5mm@15e=15</v>
          </cell>
          <cell r="D2599" t="str">
            <v>M2</v>
          </cell>
          <cell r="E2599" t="str">
            <v>CIMENTACION Y ESTRUCTURA</v>
          </cell>
          <cell r="F2599">
            <v>307136.71000000002</v>
          </cell>
        </row>
        <row r="2600">
          <cell r="B2600">
            <v>16843</v>
          </cell>
          <cell r="C2600" t="str">
            <v>Concreto limpieza  F'C 14.5 MPA2.000psi e=0.05CDRC</v>
          </cell>
          <cell r="D2600" t="str">
            <v>M2</v>
          </cell>
          <cell r="E2600" t="str">
            <v>CIMENTACION Y ESTRUCTURA</v>
          </cell>
          <cell r="F2600">
            <v>39351.339999999997</v>
          </cell>
        </row>
        <row r="2601">
          <cell r="B2601">
            <v>733</v>
          </cell>
          <cell r="C2601" t="str">
            <v>CONCRETO SARDINELES 0.15x0.15</v>
          </cell>
          <cell r="D2601" t="str">
            <v>ML</v>
          </cell>
          <cell r="E2601" t="str">
            <v>URBANISMO Y OBRAS EXTERIORES</v>
          </cell>
          <cell r="F2601">
            <v>26599.81</v>
          </cell>
        </row>
        <row r="2602">
          <cell r="B2602">
            <v>777</v>
          </cell>
          <cell r="C2602" t="str">
            <v>CONCRETO VIGA AMARRE .20X.20 M.CIERRE</v>
          </cell>
          <cell r="D2602" t="str">
            <v>M3</v>
          </cell>
          <cell r="E2602" t="str">
            <v>INSTALACIONES DEPORTIVAS</v>
          </cell>
          <cell r="F2602">
            <v>992718.47</v>
          </cell>
        </row>
        <row r="2603">
          <cell r="B2603">
            <v>15482</v>
          </cell>
          <cell r="C2603" t="str">
            <v>Concreto3.000PSIGF.Premezc-Zarpa(Su+Instal)+Formal</v>
          </cell>
          <cell r="D2603" t="str">
            <v>M3</v>
          </cell>
          <cell r="E2603" t="str">
            <v>PISOS (ACABADOS Y BASES)</v>
          </cell>
          <cell r="F2603">
            <v>736492.05</v>
          </cell>
        </row>
        <row r="2604">
          <cell r="B2604">
            <v>15404</v>
          </cell>
          <cell r="C2604" t="str">
            <v>Concreto3.500PSIGF.Premezc-Zarpa(Su+Instal)+Formal</v>
          </cell>
          <cell r="D2604" t="str">
            <v>M3</v>
          </cell>
          <cell r="E2604" t="str">
            <v>PISOS (ACABADOS Y BASES)</v>
          </cell>
          <cell r="F2604">
            <v>590635.25</v>
          </cell>
        </row>
        <row r="2605">
          <cell r="B2605">
            <v>12172</v>
          </cell>
          <cell r="C2605" t="str">
            <v>ConcretoCanal Hidr.4000psiImperm.sin reforz.+Form.</v>
          </cell>
          <cell r="D2605" t="str">
            <v>M3</v>
          </cell>
          <cell r="E2605" t="str">
            <v>CIMENTACION Y ESTRUCTURA</v>
          </cell>
          <cell r="F2605">
            <v>1544500.16</v>
          </cell>
        </row>
        <row r="2606">
          <cell r="B2606">
            <v>12086</v>
          </cell>
          <cell r="C2606" t="str">
            <v>ConcretoCanal Hidráulico4000psi sin reforz.Imperm.</v>
          </cell>
          <cell r="D2606" t="str">
            <v>M3</v>
          </cell>
          <cell r="E2606" t="str">
            <v>CIMENTACION Y ESTRUCTURA</v>
          </cell>
          <cell r="F2606">
            <v>1062841.58</v>
          </cell>
        </row>
        <row r="2607">
          <cell r="B2607">
            <v>18212</v>
          </cell>
          <cell r="C2607" t="str">
            <v>CONDENSADORA REFRIGERANTE VARIABLE  UCON-02 BOMBA</v>
          </cell>
          <cell r="D2607" t="str">
            <v>UN</v>
          </cell>
          <cell r="E2607" t="str">
            <v>SISTEMAS VENTILACION</v>
          </cell>
          <cell r="F2607">
            <v>2400261.9300000002</v>
          </cell>
        </row>
        <row r="2608">
          <cell r="B2608">
            <v>17908</v>
          </cell>
          <cell r="C2608" t="str">
            <v>CONDENSADORA REFRIGERANTE VARIABLE UCON-01 SOLO FR</v>
          </cell>
          <cell r="D2608" t="str">
            <v>UN</v>
          </cell>
          <cell r="E2608" t="str">
            <v>SISTEMAS VENTILACION</v>
          </cell>
          <cell r="F2608">
            <v>2594267.2799999998</v>
          </cell>
        </row>
        <row r="2609">
          <cell r="B2609">
            <v>11512</v>
          </cell>
          <cell r="C2609" t="str">
            <v>Conducto  15cmx25cm lamina cal 22 **</v>
          </cell>
          <cell r="D2609" t="str">
            <v>ML</v>
          </cell>
          <cell r="E2609" t="str">
            <v>INSTALACIONES GAS</v>
          </cell>
          <cell r="F2609">
            <v>62781.49</v>
          </cell>
        </row>
        <row r="2610">
          <cell r="B2610">
            <v>11513</v>
          </cell>
          <cell r="C2610" t="str">
            <v>Conducto  curvo 15cmx25cm lamina cal 22 **</v>
          </cell>
          <cell r="D2610" t="str">
            <v>ML</v>
          </cell>
          <cell r="E2610" t="str">
            <v>INSTALACIONES GAS</v>
          </cell>
          <cell r="F2610">
            <v>79518.75</v>
          </cell>
        </row>
        <row r="2611">
          <cell r="B2611">
            <v>10133</v>
          </cell>
          <cell r="C2611" t="str">
            <v>Conducto para evacuac gas 5"x5" lamina cal 20 **</v>
          </cell>
          <cell r="D2611" t="str">
            <v>ML</v>
          </cell>
          <cell r="E2611" t="str">
            <v>INSTALACIONES GAS</v>
          </cell>
          <cell r="F2611">
            <v>84151.59</v>
          </cell>
        </row>
        <row r="2612">
          <cell r="B2612">
            <v>17290</v>
          </cell>
          <cell r="C2612" t="str">
            <v>CONDUCTO VENTILACIÓN EN LÁMINA C.R CAL 16- CEFE COMETAS  (Suminbistro  e instalación)</v>
          </cell>
          <cell r="D2612" t="str">
            <v>M2</v>
          </cell>
          <cell r="E2612" t="str">
            <v>SISTEMAS VENTILACION</v>
          </cell>
          <cell r="F2612">
            <v>358213.26</v>
          </cell>
        </row>
        <row r="2613">
          <cell r="B2613">
            <v>19157</v>
          </cell>
          <cell r="C2613" t="str">
            <v>CONDUCTOS VENTILACIÓN EN LÁMINA ACERO GALV CAL 18</v>
          </cell>
          <cell r="D2613" t="str">
            <v>M2</v>
          </cell>
          <cell r="E2613" t="str">
            <v>SISTEMAS VENTILACION</v>
          </cell>
          <cell r="F2613">
            <v>78033.56</v>
          </cell>
        </row>
        <row r="2614">
          <cell r="B2614">
            <v>17286</v>
          </cell>
          <cell r="C2614" t="str">
            <v>CONDUCTOS VENTILACIÓN EN LÁMINA ACERO GALV CAL 20</v>
          </cell>
          <cell r="D2614" t="str">
            <v>M2</v>
          </cell>
          <cell r="E2614" t="str">
            <v>SISTEMAS VENTILACION</v>
          </cell>
          <cell r="F2614">
            <v>217400.5</v>
          </cell>
        </row>
        <row r="2615">
          <cell r="B2615">
            <v>17283</v>
          </cell>
          <cell r="C2615" t="str">
            <v>CONDUCTOS VENTILACIÓN EN LÁMINA ACERO GALV CAL 22</v>
          </cell>
          <cell r="D2615" t="str">
            <v>M2</v>
          </cell>
          <cell r="E2615" t="str">
            <v>SISTEMAS VENTILACION</v>
          </cell>
          <cell r="F2615">
            <v>152309.07</v>
          </cell>
        </row>
        <row r="2616">
          <cell r="B2616">
            <v>17234</v>
          </cell>
          <cell r="C2616" t="str">
            <v>CONDUCTOS VENTILACIÓN EN LÁMINA ACERO GALV CAL 24</v>
          </cell>
          <cell r="D2616" t="str">
            <v>M2</v>
          </cell>
          <cell r="E2616" t="str">
            <v>SISTEMAS VENTILACION</v>
          </cell>
          <cell r="F2616">
            <v>141507.46</v>
          </cell>
        </row>
        <row r="2617">
          <cell r="B2617">
            <v>13372</v>
          </cell>
          <cell r="C2617" t="str">
            <v>CONECTOR  DE RESINA (EMPALME 500AMP)</v>
          </cell>
          <cell r="D2617" t="str">
            <v>UN</v>
          </cell>
          <cell r="E2617" t="str">
            <v>VARIOS</v>
          </cell>
          <cell r="F2617">
            <v>56170.080000000002</v>
          </cell>
        </row>
        <row r="2618">
          <cell r="B2618">
            <v>17120</v>
          </cell>
          <cell r="C2618" t="str">
            <v>Conector de compresión bimetálico</v>
          </cell>
          <cell r="D2618" t="str">
            <v>UN</v>
          </cell>
          <cell r="E2618" t="str">
            <v>INSTALACIONES ELECTRICAS - T.V. - SONIDO COMUNI</v>
          </cell>
          <cell r="F2618">
            <v>70237.45</v>
          </cell>
        </row>
        <row r="2619">
          <cell r="B2619">
            <v>17122</v>
          </cell>
          <cell r="C2619" t="str">
            <v>Conector de compresión bimetálico</v>
          </cell>
          <cell r="D2619" t="str">
            <v>UN</v>
          </cell>
          <cell r="E2619" t="str">
            <v>INSTALACIONES ELECTRICAS - T.V. - SONIDO COMUNI</v>
          </cell>
          <cell r="F2619">
            <v>70237.45</v>
          </cell>
        </row>
        <row r="2620">
          <cell r="B2620">
            <v>17113</v>
          </cell>
          <cell r="C2620" t="str">
            <v>Conector de compresión en aluminio</v>
          </cell>
          <cell r="D2620" t="str">
            <v>UN</v>
          </cell>
          <cell r="E2620" t="str">
            <v>INSTALACIONES ELECTRICAS - T.V. - SONIDO COMUNI</v>
          </cell>
          <cell r="F2620">
            <v>169584.49</v>
          </cell>
        </row>
        <row r="2621">
          <cell r="B2621">
            <v>11129</v>
          </cell>
          <cell r="C2621" t="str">
            <v>conector en acero d=3/4" l=0.75 60.000 **</v>
          </cell>
          <cell r="D2621" t="str">
            <v>KG</v>
          </cell>
          <cell r="E2621" t="str">
            <v>04 Estructuras</v>
          </cell>
          <cell r="F2621">
            <v>3146.87</v>
          </cell>
        </row>
        <row r="2622">
          <cell r="B2622">
            <v>10984</v>
          </cell>
          <cell r="C2622" t="str">
            <v>conector en acero d=3/8" l=0.25 60.000 **</v>
          </cell>
          <cell r="D2622" t="str">
            <v>UN</v>
          </cell>
          <cell r="E2622" t="str">
            <v>04 Estructuras</v>
          </cell>
          <cell r="F2622">
            <v>1854.72</v>
          </cell>
        </row>
        <row r="2623">
          <cell r="B2623">
            <v>10985</v>
          </cell>
          <cell r="C2623" t="str">
            <v>conector en acero d=3/8" l=0.75 60.000 **</v>
          </cell>
          <cell r="D2623" t="str">
            <v>UN</v>
          </cell>
          <cell r="E2623" t="str">
            <v>04 Estructuras</v>
          </cell>
          <cell r="F2623">
            <v>2554.4</v>
          </cell>
        </row>
        <row r="2624">
          <cell r="B2624">
            <v>11105</v>
          </cell>
          <cell r="C2624" t="str">
            <v>conector en acero d=5/8" l=0.75 60.000 **</v>
          </cell>
          <cell r="D2624" t="str">
            <v>UN</v>
          </cell>
          <cell r="E2624" t="str">
            <v>04 Estructuras</v>
          </cell>
          <cell r="F2624">
            <v>5593.71</v>
          </cell>
        </row>
        <row r="2625">
          <cell r="B2625">
            <v>14385</v>
          </cell>
          <cell r="C2625" t="str">
            <v>conector en acero d=5/8" l=0.75 60.000 **</v>
          </cell>
          <cell r="D2625" t="str">
            <v>UN</v>
          </cell>
          <cell r="E2625" t="str">
            <v>04 Estructuras</v>
          </cell>
          <cell r="F2625">
            <v>2276.4499999999998</v>
          </cell>
        </row>
        <row r="2626">
          <cell r="B2626">
            <v>13899</v>
          </cell>
          <cell r="C2626" t="str">
            <v>Conector pàra Coraza Liquid Tape de 3/4"(+ Transpo</v>
          </cell>
          <cell r="D2626" t="str">
            <v>ML</v>
          </cell>
          <cell r="E2626" t="str">
            <v>INSTALACIONES ELECTRICAS - T.V. - SONIDO COMUNI</v>
          </cell>
          <cell r="F2626">
            <v>7778.25</v>
          </cell>
        </row>
        <row r="2627">
          <cell r="B2627">
            <v>18985</v>
          </cell>
          <cell r="C2627" t="str">
            <v>CONECTOR TIP RESINA LUMINARIAS POSTE CEFE COMETAS</v>
          </cell>
          <cell r="D2627" t="str">
            <v>ML</v>
          </cell>
          <cell r="E2627" t="str">
            <v>INSTALACIONES ELECTRICAS - T.V. - SONIDO COMUNI</v>
          </cell>
          <cell r="F2627">
            <v>249366.25</v>
          </cell>
        </row>
        <row r="2628">
          <cell r="B2628">
            <v>17111</v>
          </cell>
          <cell r="C2628" t="str">
            <v>Conector variable aluminio obo betterman bajante.</v>
          </cell>
          <cell r="D2628" t="str">
            <v>UN</v>
          </cell>
          <cell r="E2628" t="str">
            <v>INSTALACIONES ELECTRICAS - T.V. - SONIDO COMUNI</v>
          </cell>
          <cell r="F2628">
            <v>169584.49</v>
          </cell>
        </row>
        <row r="2629">
          <cell r="B2629">
            <v>17114</v>
          </cell>
          <cell r="C2629" t="str">
            <v>Conector variable bimetálico de obo betterman</v>
          </cell>
          <cell r="D2629" t="str">
            <v>UN</v>
          </cell>
          <cell r="E2629" t="str">
            <v>INSTALACIONES ELECTRICAS - T.V. - SONIDO COMUNI</v>
          </cell>
          <cell r="F2629">
            <v>70237.45</v>
          </cell>
        </row>
        <row r="2630">
          <cell r="B2630">
            <v>16827</v>
          </cell>
          <cell r="C2630" t="str">
            <v>Conector variable en aluminio obo betterman (Al-Al</v>
          </cell>
          <cell r="D2630" t="str">
            <v>UN</v>
          </cell>
          <cell r="E2630" t="str">
            <v>INSTALACIONES ELECTRICAS - T.V. - SONIDO COMUNI</v>
          </cell>
          <cell r="F2630">
            <v>106370.78</v>
          </cell>
        </row>
        <row r="2631">
          <cell r="B2631">
            <v>17105</v>
          </cell>
          <cell r="C2631" t="str">
            <v>Conector variable en aluminio obo betterman punta</v>
          </cell>
          <cell r="D2631" t="str">
            <v>UN</v>
          </cell>
          <cell r="E2631" t="str">
            <v>INSTALACIONES ELECTRICAS - T.V. - SONIDO COMUNI</v>
          </cell>
          <cell r="F2631">
            <v>169584.49</v>
          </cell>
        </row>
        <row r="2632">
          <cell r="B2632">
            <v>13538</v>
          </cell>
          <cell r="C2632" t="str">
            <v>Conectores en acero PRD 60 Psi     **</v>
          </cell>
          <cell r="D2632" t="str">
            <v>KG</v>
          </cell>
          <cell r="E2632" t="str">
            <v>CIMENTACION Y ESTRUCTURA</v>
          </cell>
          <cell r="F2632">
            <v>6093.16</v>
          </cell>
        </row>
        <row r="2633">
          <cell r="B2633">
            <v>10616</v>
          </cell>
          <cell r="C2633" t="str">
            <v>Conexion a red A.L L - 10" L=1m **</v>
          </cell>
          <cell r="D2633" t="str">
            <v>UN</v>
          </cell>
          <cell r="E2633" t="str">
            <v>INSTALACIONES GAS</v>
          </cell>
          <cell r="F2633">
            <v>691310.55</v>
          </cell>
        </row>
        <row r="2634">
          <cell r="B2634">
            <v>18163</v>
          </cell>
          <cell r="C2634" t="str">
            <v>Conexión a tierra de TGB CDRC Cometas</v>
          </cell>
          <cell r="D2634" t="str">
            <v>ML</v>
          </cell>
          <cell r="E2634" t="str">
            <v>INSTALACIONES ELECTRICAS - T.V. - SONIDO COMUNI</v>
          </cell>
          <cell r="F2634">
            <v>16195.77</v>
          </cell>
        </row>
        <row r="2635">
          <cell r="B2635">
            <v>17867</v>
          </cell>
          <cell r="C2635" t="str">
            <v>CONEXION ADITAMENTOS DUCHAS</v>
          </cell>
          <cell r="D2635" t="str">
            <v>UN</v>
          </cell>
          <cell r="E2635" t="str">
            <v>INSTALACIONES HIDRAULICA / SANITARIA / LATONERIA</v>
          </cell>
          <cell r="F2635">
            <v>20031.57</v>
          </cell>
        </row>
        <row r="2636">
          <cell r="B2636">
            <v>18784</v>
          </cell>
          <cell r="C2636" t="str">
            <v>CONEXIÓN DOMICILIARIA ALL</v>
          </cell>
          <cell r="D2636" t="str">
            <v>UN</v>
          </cell>
          <cell r="E2636" t="str">
            <v>08 Hidráulico</v>
          </cell>
          <cell r="F2636">
            <v>0</v>
          </cell>
        </row>
        <row r="2637">
          <cell r="B2637">
            <v>18786</v>
          </cell>
          <cell r="C2637" t="str">
            <v>CONEXIÓN DOMICILIARIA AR</v>
          </cell>
          <cell r="D2637" t="str">
            <v>UN</v>
          </cell>
          <cell r="E2637" t="str">
            <v>08 Hidráulico</v>
          </cell>
          <cell r="F2637">
            <v>0</v>
          </cell>
        </row>
        <row r="2638">
          <cell r="B2638">
            <v>17870</v>
          </cell>
          <cell r="C2638" t="str">
            <v>CONEXIÓN LAVAMANOS (M.O. CONEXIÓN, NO INCLUYE ELEM</v>
          </cell>
          <cell r="D2638" t="str">
            <v>UN</v>
          </cell>
          <cell r="E2638" t="str">
            <v>INSTALACIONES HIDRAULICA / SANITARIA / LATONERIA</v>
          </cell>
          <cell r="F2638">
            <v>73803.259999999995</v>
          </cell>
        </row>
        <row r="2639">
          <cell r="B2639">
            <v>17869</v>
          </cell>
          <cell r="C2639" t="str">
            <v>CONEXIÓN LAVAPLATOS (M.O. CONEXIÓN, NO INCLUYE ELE</v>
          </cell>
          <cell r="D2639" t="str">
            <v>UN</v>
          </cell>
          <cell r="E2639" t="str">
            <v>INSTALACIONES HIDRAULICA / SANITARIA / LATONERIA</v>
          </cell>
          <cell r="F2639">
            <v>73803.259999999995</v>
          </cell>
        </row>
        <row r="2640">
          <cell r="B2640">
            <v>17871</v>
          </cell>
          <cell r="C2640" t="str">
            <v>CONEXIÓN LLAVE MANGUERA (M.O. CONEXIÓN LLAVE)</v>
          </cell>
          <cell r="D2640" t="str">
            <v>UN</v>
          </cell>
          <cell r="E2640" t="str">
            <v>INSTALACIONES HIDRAULICA / SANITARIA / LATONERIA</v>
          </cell>
          <cell r="F2640">
            <v>16908.52</v>
          </cell>
        </row>
        <row r="2641">
          <cell r="B2641">
            <v>17868</v>
          </cell>
          <cell r="C2641" t="str">
            <v>CONEXION MEZCLADORES DUCHAS (M.O. CONEXIÓN,</v>
          </cell>
          <cell r="D2641" t="str">
            <v>UN</v>
          </cell>
          <cell r="E2641" t="str">
            <v>INSTALACIONES HIDRAULICA / SANITARIA / LATONERIA</v>
          </cell>
          <cell r="F2641">
            <v>53730.17</v>
          </cell>
        </row>
        <row r="2642">
          <cell r="B2642">
            <v>447</v>
          </cell>
          <cell r="C2642" t="str">
            <v>CONEXION TANQUE ELEVADO Galv.</v>
          </cell>
          <cell r="D2642" t="str">
            <v>UN</v>
          </cell>
          <cell r="E2642" t="str">
            <v>INSTALACIONES HIDRAULICA / SANITARIA / LATONERIA</v>
          </cell>
          <cell r="F2642">
            <v>1020931.67</v>
          </cell>
        </row>
        <row r="2643">
          <cell r="B2643">
            <v>446</v>
          </cell>
          <cell r="C2643" t="str">
            <v>CONEXION TANQUE ELEVADO PVC</v>
          </cell>
          <cell r="D2643" t="str">
            <v>UN</v>
          </cell>
          <cell r="E2643" t="str">
            <v>INSTALACIONES HIDRAULICA / SANITARIA / LATONERIA</v>
          </cell>
          <cell r="F2643">
            <v>530189.07999999996</v>
          </cell>
        </row>
        <row r="2644">
          <cell r="B2644">
            <v>12507</v>
          </cell>
          <cell r="C2644" t="str">
            <v>Confinamiento interior en adoq cada 20 m2</v>
          </cell>
          <cell r="D2644" t="str">
            <v>ML</v>
          </cell>
          <cell r="E2644" t="str">
            <v>05.1 Sub analisis pisos</v>
          </cell>
          <cell r="F2644">
            <v>31427.42</v>
          </cell>
        </row>
        <row r="2645">
          <cell r="B2645">
            <v>12624</v>
          </cell>
          <cell r="C2645" t="str">
            <v>Conformación  taludes en material local (Manual)**</v>
          </cell>
          <cell r="D2645" t="str">
            <v>M3</v>
          </cell>
          <cell r="E2645" t="str">
            <v>03 Preliminares</v>
          </cell>
          <cell r="F2645">
            <v>40449.07</v>
          </cell>
        </row>
        <row r="2646">
          <cell r="B2646">
            <v>10192</v>
          </cell>
          <cell r="C2646" t="str">
            <v>Conformación  taludes en material local **</v>
          </cell>
          <cell r="D2646" t="str">
            <v>M2</v>
          </cell>
          <cell r="E2646" t="str">
            <v>03 Preliminares</v>
          </cell>
          <cell r="F2646">
            <v>35161.57</v>
          </cell>
        </row>
        <row r="2647">
          <cell r="B2647">
            <v>10864</v>
          </cell>
          <cell r="C2647" t="str">
            <v>Conjunto Ruta de la Vida- parque barrio(6 event)**</v>
          </cell>
          <cell r="D2647" t="str">
            <v>UN</v>
          </cell>
          <cell r="E2647" t="str">
            <v>10 Mobiliario</v>
          </cell>
          <cell r="F2647">
            <v>10429166.91</v>
          </cell>
        </row>
        <row r="2648">
          <cell r="B2648">
            <v>10530</v>
          </cell>
          <cell r="C2648" t="str">
            <v>Conjunto Ruta de la Vida-Parque de Barrio (4 ev)**</v>
          </cell>
          <cell r="D2648" t="str">
            <v>UN</v>
          </cell>
          <cell r="E2648" t="str">
            <v>10 Mobiliario</v>
          </cell>
          <cell r="F2648">
            <v>4280962.9400000004</v>
          </cell>
        </row>
        <row r="2649">
          <cell r="B2649">
            <v>10557</v>
          </cell>
          <cell r="C2649" t="str">
            <v>Conjunto Ruta de la Vida-Parque Zonal (15 event)**</v>
          </cell>
          <cell r="D2649" t="str">
            <v>UN</v>
          </cell>
          <cell r="E2649" t="str">
            <v>10 Mobiliario</v>
          </cell>
          <cell r="F2649">
            <v>15443934.359999999</v>
          </cell>
        </row>
        <row r="2650">
          <cell r="B2650">
            <v>15452</v>
          </cell>
          <cell r="C2650" t="str">
            <v>ConjuntoRuta de la Vida-parq barrio(6 event)+Señal</v>
          </cell>
          <cell r="D2650" t="str">
            <v>UN</v>
          </cell>
          <cell r="E2650" t="str">
            <v>10 Mobiliario</v>
          </cell>
          <cell r="F2650">
            <v>10579872.130000001</v>
          </cell>
        </row>
        <row r="2651">
          <cell r="B2651">
            <v>18842</v>
          </cell>
          <cell r="C2651" t="str">
            <v>CONSOLA DE CONTROL DE ILUMINACIÓN TEATRO</v>
          </cell>
          <cell r="D2651" t="str">
            <v>UN</v>
          </cell>
          <cell r="E2651" t="str">
            <v>INSTALACIONES ELECTRICAS - T.V. - SONIDO COMUNI</v>
          </cell>
          <cell r="F2651">
            <v>299803.99</v>
          </cell>
        </row>
        <row r="2652">
          <cell r="B2652">
            <v>18473</v>
          </cell>
          <cell r="C2652" t="str">
            <v>Consola Peavy FX-2 24</v>
          </cell>
          <cell r="D2652" t="str">
            <v>UN</v>
          </cell>
          <cell r="E2652" t="str">
            <v>VARIOS</v>
          </cell>
          <cell r="F2652">
            <v>0</v>
          </cell>
        </row>
        <row r="2653">
          <cell r="B2653">
            <v>12177</v>
          </cell>
          <cell r="C2653" t="str">
            <v>Construccion cancha baloncesto barrio **</v>
          </cell>
          <cell r="D2653" t="str">
            <v>M2</v>
          </cell>
          <cell r="E2653" t="str">
            <v>INSTALACIONES DEPORTIVAS</v>
          </cell>
          <cell r="F2653">
            <v>283215.96000000002</v>
          </cell>
        </row>
        <row r="2654">
          <cell r="B2654">
            <v>12176</v>
          </cell>
          <cell r="C2654" t="str">
            <v>Construccion cancha de futbol+filtro barrio **</v>
          </cell>
          <cell r="D2654" t="str">
            <v>M2</v>
          </cell>
          <cell r="E2654" t="str">
            <v>INSTALACIONES DEPORTIVAS</v>
          </cell>
          <cell r="F2654">
            <v>268650.45</v>
          </cell>
        </row>
        <row r="2655">
          <cell r="B2655">
            <v>13740</v>
          </cell>
          <cell r="C2655" t="str">
            <v>CONSTRUCCIÓN CARCAMO DEBAJO Y VOMITORIOS</v>
          </cell>
          <cell r="D2655" t="str">
            <v>ML</v>
          </cell>
          <cell r="E2655" t="str">
            <v>05 Pisos</v>
          </cell>
          <cell r="F2655">
            <v>122548.45</v>
          </cell>
        </row>
        <row r="2656">
          <cell r="B2656">
            <v>15879</v>
          </cell>
          <cell r="C2656" t="str">
            <v>Contactor 100044618 3RT 1025 - Retiro+sumi. e inst.</v>
          </cell>
          <cell r="D2656" t="str">
            <v>UN</v>
          </cell>
          <cell r="E2656" t="str">
            <v>MANT. EQUIPOS ELECTROMECANICOS</v>
          </cell>
          <cell r="F2656">
            <v>318208.37</v>
          </cell>
        </row>
        <row r="2657">
          <cell r="B2657">
            <v>15881</v>
          </cell>
          <cell r="C2657" t="str">
            <v xml:space="preserve">CONTACTOR 100044618 3RT 1025-1AN2 - Sumin.i. e inst. </v>
          </cell>
          <cell r="D2657" t="str">
            <v>UN</v>
          </cell>
          <cell r="E2657" t="str">
            <v>MANT. EQUIPOS ELECTROMECANICOS</v>
          </cell>
          <cell r="F2657">
            <v>317316.84000000003</v>
          </cell>
        </row>
        <row r="2658">
          <cell r="B2658">
            <v>10443</v>
          </cell>
          <cell r="C2658" t="str">
            <v>Contened.Raices arboles (1.30x1.30 int) h=1.57 **</v>
          </cell>
          <cell r="D2658" t="str">
            <v>UN</v>
          </cell>
          <cell r="E2658" t="str">
            <v>13 Manejo ambiental</v>
          </cell>
          <cell r="F2658">
            <v>2962254.37</v>
          </cell>
        </row>
        <row r="2659">
          <cell r="B2659">
            <v>10444</v>
          </cell>
          <cell r="C2659" t="str">
            <v>Contened.Raices arboles (1.30x1.50 int) h=1.57 **</v>
          </cell>
          <cell r="D2659" t="str">
            <v>UN</v>
          </cell>
          <cell r="E2659" t="str">
            <v>13 Manejo ambiental</v>
          </cell>
          <cell r="F2659">
            <v>3273876.69</v>
          </cell>
        </row>
        <row r="2660">
          <cell r="B2660">
            <v>11482</v>
          </cell>
          <cell r="C2660" t="str">
            <v>Contened.Raices arboles (1.70x1.70 int) h=1.57 **</v>
          </cell>
          <cell r="D2660" t="str">
            <v>UN</v>
          </cell>
          <cell r="E2660" t="str">
            <v>13 Manejo ambiental</v>
          </cell>
          <cell r="F2660">
            <v>4120529.39</v>
          </cell>
        </row>
        <row r="2661">
          <cell r="B2661">
            <v>13016</v>
          </cell>
          <cell r="C2661" t="str">
            <v>Contenedor Raìces mamposterìa 1.2*1.2 h=1.57 **</v>
          </cell>
          <cell r="D2661" t="str">
            <v>UN</v>
          </cell>
          <cell r="E2661" t="str">
            <v>REDES SERVICIOS Y DESAGüES</v>
          </cell>
          <cell r="F2661">
            <v>2110743.02</v>
          </cell>
        </row>
        <row r="2662">
          <cell r="B2662">
            <v>10308</v>
          </cell>
          <cell r="C2662" t="str">
            <v>Contenedor Raìces mamposterìa 1.5*1.5 h=0.6 **</v>
          </cell>
          <cell r="D2662" t="str">
            <v>UN</v>
          </cell>
          <cell r="E2662" t="str">
            <v>REDES SERVICIOS Y DESAGüES</v>
          </cell>
          <cell r="F2662">
            <v>1035700.95</v>
          </cell>
        </row>
        <row r="2663">
          <cell r="B2663">
            <v>10249</v>
          </cell>
          <cell r="C2663" t="str">
            <v>Contenedor Raìces mamposterìa 1.5*1.5 h=1.57 **</v>
          </cell>
          <cell r="D2663" t="str">
            <v>UN</v>
          </cell>
          <cell r="E2663" t="str">
            <v>REDES SERVICIOS Y DESAGüES</v>
          </cell>
          <cell r="F2663">
            <v>3407212.62</v>
          </cell>
        </row>
        <row r="2664">
          <cell r="B2664">
            <v>10201</v>
          </cell>
          <cell r="C2664" t="str">
            <v>Contenedor Raìces mamposterìa 1.5*1.5 h=1.75 **</v>
          </cell>
          <cell r="D2664" t="str">
            <v>UN</v>
          </cell>
          <cell r="E2664" t="str">
            <v>REDES SERVICIOS Y DESAGüES</v>
          </cell>
          <cell r="F2664">
            <v>2457999.08</v>
          </cell>
        </row>
        <row r="2665">
          <cell r="B2665">
            <v>10202</v>
          </cell>
          <cell r="C2665" t="str">
            <v>Contenedor Raìces mamposterìa 2.5*2.5 h=1.75  **</v>
          </cell>
          <cell r="D2665" t="str">
            <v>UN</v>
          </cell>
          <cell r="E2665" t="str">
            <v>REDES SERVICIOS Y DESAGüES</v>
          </cell>
          <cell r="F2665">
            <v>4750324.4800000004</v>
          </cell>
        </row>
        <row r="2666">
          <cell r="B2666">
            <v>16737</v>
          </cell>
          <cell r="C2666" t="str">
            <v>Contenedor Raìces mamposterìa Arbol (1.80x1.80 int)H=1.57m</v>
          </cell>
          <cell r="D2666" t="str">
            <v>UN</v>
          </cell>
          <cell r="E2666" t="str">
            <v>JARDINERIA  Y GRAMAS</v>
          </cell>
          <cell r="F2666">
            <v>3784227.82</v>
          </cell>
        </row>
        <row r="2667">
          <cell r="B2667">
            <v>14635</v>
          </cell>
          <cell r="C2667" t="str">
            <v>CONTRAHUELLA EN LAMINA (SUM + INST)</v>
          </cell>
          <cell r="D2667" t="str">
            <v>UN</v>
          </cell>
          <cell r="E2667" t="str">
            <v>MOBILIARIO</v>
          </cell>
          <cell r="F2667">
            <v>71190.210000000006</v>
          </cell>
        </row>
        <row r="2668">
          <cell r="B2668">
            <v>14802</v>
          </cell>
          <cell r="C2668" t="str">
            <v>CONTRAHUELLA EN LAMINA(DESM+SUM+INST)</v>
          </cell>
          <cell r="D2668" t="str">
            <v>UN</v>
          </cell>
          <cell r="E2668" t="str">
            <v>MOBILIARIO</v>
          </cell>
          <cell r="F2668">
            <v>81952.100000000006</v>
          </cell>
        </row>
        <row r="2669">
          <cell r="B2669">
            <v>13754</v>
          </cell>
          <cell r="C2669" t="str">
            <v>Control A lumbradoPublic.(S/Diagr Unif) Sum+Instal</v>
          </cell>
          <cell r="D2669" t="str">
            <v>UN</v>
          </cell>
          <cell r="E2669" t="str">
            <v>INSTALACIONES ELECTRICAS - T.V. - SONIDO COMUNI</v>
          </cell>
          <cell r="F2669">
            <v>3829008.92</v>
          </cell>
        </row>
        <row r="2670">
          <cell r="B2670">
            <v>17412</v>
          </cell>
          <cell r="C2670" t="str">
            <v>CONTROL ALÁMBRICO TEMPERATURA SUM E INST</v>
          </cell>
          <cell r="D2670" t="str">
            <v>UN</v>
          </cell>
          <cell r="E2670" t="str">
            <v>SISTEMAS VENTILACION</v>
          </cell>
          <cell r="F2670">
            <v>43292.3</v>
          </cell>
        </row>
        <row r="2671">
          <cell r="B2671">
            <v>11307</v>
          </cell>
          <cell r="C2671" t="str">
            <v>Control de Roedores(2 Servicios C/15Días)**</v>
          </cell>
          <cell r="D2671" t="str">
            <v>UN</v>
          </cell>
          <cell r="E2671" t="str">
            <v>11 Tratamientos especiales</v>
          </cell>
          <cell r="F2671">
            <v>0</v>
          </cell>
        </row>
        <row r="2672">
          <cell r="B2672">
            <v>18165</v>
          </cell>
          <cell r="C2672" t="str">
            <v>CONTROL HORARIO PARA EQUIPOS DE VENTILACIÓN - CEFE COMETAS</v>
          </cell>
          <cell r="D2672" t="str">
            <v>UN</v>
          </cell>
          <cell r="E2672" t="str">
            <v>SISTEMAS VENTILACION</v>
          </cell>
          <cell r="F2672">
            <v>1790398.47</v>
          </cell>
        </row>
        <row r="2673">
          <cell r="B2673">
            <v>14384</v>
          </cell>
          <cell r="C2673" t="str">
            <v>CONTROL Y MANEJO DE AGUAS EN EXCAVACIONES</v>
          </cell>
          <cell r="D2673" t="str">
            <v>DD</v>
          </cell>
          <cell r="E2673" t="str">
            <v>VARIOS</v>
          </cell>
          <cell r="F2673">
            <v>115206.91</v>
          </cell>
        </row>
        <row r="2674">
          <cell r="B2674">
            <v>12714</v>
          </cell>
          <cell r="C2674" t="str">
            <v>CONTROL Y MANEJO DE TRAFICO**</v>
          </cell>
          <cell r="D2674" t="str">
            <v>MES</v>
          </cell>
          <cell r="E2674" t="str">
            <v>05 Pisos</v>
          </cell>
          <cell r="F2674">
            <v>5152683.5999999996</v>
          </cell>
        </row>
        <row r="2675">
          <cell r="B2675">
            <v>17777</v>
          </cell>
          <cell r="C2675" t="str">
            <v>Controlador + Lector HID (Prox) 125kHz (SUMI INST)</v>
          </cell>
          <cell r="D2675" t="str">
            <v>UN</v>
          </cell>
          <cell r="E2675" t="str">
            <v>INSTALACIONES ELECTRICAS - T.V. - SONIDO COMUNI</v>
          </cell>
          <cell r="F2675">
            <v>144438.91</v>
          </cell>
        </row>
        <row r="2676">
          <cell r="B2676">
            <v>17755</v>
          </cell>
          <cell r="C2676" t="str">
            <v>Controlador Biometrico + Lector HID  (SUMI INST)</v>
          </cell>
          <cell r="D2676" t="str">
            <v>UN</v>
          </cell>
          <cell r="E2676" t="str">
            <v>INSTALACIONES ELECTRICAS - T.V. - SONIDO COMUNI</v>
          </cell>
          <cell r="F2676">
            <v>163515.75</v>
          </cell>
        </row>
        <row r="2677">
          <cell r="B2677">
            <v>18973</v>
          </cell>
          <cell r="C2677" t="str">
            <v>Controlador de acceso de dos lectoras CDRC Cometas</v>
          </cell>
          <cell r="D2677" t="str">
            <v>UN</v>
          </cell>
          <cell r="E2677" t="str">
            <v>INSTALACIONES ELECTRICAS - T.V. - SONIDO COMUNI</v>
          </cell>
          <cell r="F2677">
            <v>2752239.95</v>
          </cell>
        </row>
        <row r="2678">
          <cell r="B2678">
            <v>12494</v>
          </cell>
          <cell r="C2678" t="str">
            <v>Controlador Electrón.SistemaRiego Automat.(Sum+Ins</v>
          </cell>
          <cell r="D2678" t="str">
            <v>UN</v>
          </cell>
          <cell r="E2678" t="str">
            <v>INSTALACIONES HIDRAULICA / SANITARIA / LATONERIA</v>
          </cell>
          <cell r="F2678">
            <v>2525946.9500000002</v>
          </cell>
        </row>
        <row r="2679">
          <cell r="B2679">
            <v>17761</v>
          </cell>
          <cell r="C2679" t="str">
            <v>Controlador para domos PTZ HDCVI IP (SUMI INST)</v>
          </cell>
          <cell r="D2679" t="str">
            <v>UN</v>
          </cell>
          <cell r="E2679" t="str">
            <v>INSTALACIONES ELECTRICAS - T.V. - SONIDO COMUNI</v>
          </cell>
          <cell r="F2679">
            <v>74325.34</v>
          </cell>
        </row>
        <row r="2680">
          <cell r="B2680">
            <v>17737</v>
          </cell>
          <cell r="C2680" t="str">
            <v>Controlador PVA-4CR12 (SUMI INST)</v>
          </cell>
          <cell r="D2680" t="str">
            <v>UN</v>
          </cell>
          <cell r="E2680" t="str">
            <v>INSTALACIONES ELECTRICAS - T.V. - SONIDO COMUNI</v>
          </cell>
          <cell r="F2680">
            <v>749110.6</v>
          </cell>
        </row>
        <row r="2681">
          <cell r="B2681">
            <v>17282</v>
          </cell>
          <cell r="C2681" t="str">
            <v>COPA  6 x 4"</v>
          </cell>
          <cell r="D2681" t="str">
            <v>UN</v>
          </cell>
          <cell r="E2681" t="str">
            <v>INSTALACIONES REDES INCENDIO</v>
          </cell>
          <cell r="F2681">
            <v>119699.99</v>
          </cell>
        </row>
        <row r="2682">
          <cell r="B2682">
            <v>16369</v>
          </cell>
          <cell r="C2682" t="str">
            <v>COPA CONCENTRICA 3x2" (sum+inst).</v>
          </cell>
          <cell r="D2682" t="str">
            <v>UN</v>
          </cell>
          <cell r="E2682" t="str">
            <v>INSTALACIONES HIDRAULICA / SANITARIA / LATONERIA</v>
          </cell>
          <cell r="F2682">
            <v>19734.009999999998</v>
          </cell>
        </row>
        <row r="2683">
          <cell r="B2683">
            <v>16402</v>
          </cell>
          <cell r="C2683" t="str">
            <v>COPA CONCENTRICA 4x2" (sum+inst).</v>
          </cell>
          <cell r="D2683" t="str">
            <v>UN</v>
          </cell>
          <cell r="E2683" t="str">
            <v>INSTALACIONES HIDRAULICA / SANITARIA / LATONERIA</v>
          </cell>
          <cell r="F2683">
            <v>19734.009999999998</v>
          </cell>
        </row>
        <row r="2684">
          <cell r="B2684">
            <v>17886</v>
          </cell>
          <cell r="C2684" t="str">
            <v>COPA EXCENT 2 x 1 1/2"</v>
          </cell>
          <cell r="D2684" t="str">
            <v>UN</v>
          </cell>
          <cell r="E2684" t="str">
            <v>INSTALACIONES HIDRAULICA / SANITARIA / LATONERIA</v>
          </cell>
          <cell r="F2684">
            <v>18184.060000000001</v>
          </cell>
        </row>
        <row r="2685">
          <cell r="B2685">
            <v>17280</v>
          </cell>
          <cell r="C2685" t="str">
            <v>COPA EXCENT 6 x 4"</v>
          </cell>
          <cell r="D2685" t="str">
            <v>UN</v>
          </cell>
          <cell r="E2685" t="str">
            <v>INSTALACIONES HIDRAULICA / SANITARIA / LATONERIA</v>
          </cell>
          <cell r="F2685">
            <v>319155.76</v>
          </cell>
        </row>
        <row r="2686">
          <cell r="B2686">
            <v>16370</v>
          </cell>
          <cell r="C2686" t="str">
            <v>COPA EXCENTRICA 3x2" (sum+inst).</v>
          </cell>
          <cell r="D2686" t="str">
            <v>UN</v>
          </cell>
          <cell r="E2686" t="str">
            <v>INSTALACIONES HIDRAULICA / SANITARIA / LATONERIA</v>
          </cell>
          <cell r="F2686">
            <v>19734.009999999998</v>
          </cell>
        </row>
        <row r="2687">
          <cell r="B2687">
            <v>18646</v>
          </cell>
          <cell r="C2687" t="str">
            <v>Copa excentrica 8x6"</v>
          </cell>
          <cell r="D2687" t="str">
            <v>UN</v>
          </cell>
          <cell r="E2687" t="str">
            <v>INSTALACIONES HIDRAULICA / SANITARIA / LATONERIA</v>
          </cell>
          <cell r="F2687">
            <v>182505.45</v>
          </cell>
        </row>
        <row r="2688">
          <cell r="B2688">
            <v>12568</v>
          </cell>
          <cell r="C2688" t="str">
            <v>Coraza de 1" (suministro, transporte e instalación</v>
          </cell>
          <cell r="D2688" t="str">
            <v>ML</v>
          </cell>
          <cell r="E2688" t="str">
            <v>INSTALACIONES ELECTRICAS - T.V. - SONIDO COMUNI</v>
          </cell>
          <cell r="F2688">
            <v>32931.94</v>
          </cell>
        </row>
        <row r="2689">
          <cell r="B2689">
            <v>13818</v>
          </cell>
          <cell r="C2689" t="str">
            <v>Coraza de 3/4" (Acce, transp e instalac)Gran Altur</v>
          </cell>
          <cell r="D2689" t="str">
            <v>ML</v>
          </cell>
          <cell r="E2689" t="str">
            <v>INSTALACIONES ELECTRICAS - T.V. - SONIDO COMUNI</v>
          </cell>
          <cell r="F2689">
            <v>48418</v>
          </cell>
        </row>
        <row r="2690">
          <cell r="B2690">
            <v>13817</v>
          </cell>
          <cell r="C2690" t="str">
            <v>Coraza de 3/4" (Accesorios, transporte e instalac)</v>
          </cell>
          <cell r="D2690" t="str">
            <v>ML</v>
          </cell>
          <cell r="E2690" t="str">
            <v>INSTALACIONES ELECTRICAS - T.V. - SONIDO COMUNI</v>
          </cell>
          <cell r="F2690">
            <v>23803.84</v>
          </cell>
        </row>
        <row r="2691">
          <cell r="B2691">
            <v>13898</v>
          </cell>
          <cell r="C2691" t="str">
            <v>Coraza Liquid  Tape de 3/4" (transporte).</v>
          </cell>
          <cell r="D2691" t="str">
            <v>ML</v>
          </cell>
          <cell r="E2691" t="str">
            <v>INSTALACIONES ELECTRICAS - T.V. - SONIDO COMUNI</v>
          </cell>
          <cell r="F2691">
            <v>11370.27</v>
          </cell>
        </row>
        <row r="2692">
          <cell r="B2692">
            <v>17509</v>
          </cell>
          <cell r="C2692" t="str">
            <v>Cordel para competencia 25m incl tensor+amortigu</v>
          </cell>
          <cell r="D2692" t="str">
            <v>UN</v>
          </cell>
          <cell r="E2692" t="str">
            <v>PISCINAS</v>
          </cell>
          <cell r="F2692">
            <v>11529948.26</v>
          </cell>
        </row>
        <row r="2693">
          <cell r="B2693">
            <v>17503</v>
          </cell>
          <cell r="C2693" t="str">
            <v>Cordel para competencia 50m incl tensor+amortigu</v>
          </cell>
          <cell r="D2693" t="str">
            <v>UN</v>
          </cell>
          <cell r="E2693" t="str">
            <v>PISCINAS</v>
          </cell>
          <cell r="F2693">
            <v>17548982.969999999</v>
          </cell>
        </row>
        <row r="2694">
          <cell r="B2694">
            <v>19155</v>
          </cell>
          <cell r="C2694" t="str">
            <v>CordelCompetencia25mCRDC-CometasSUM+INST</v>
          </cell>
          <cell r="D2694" t="str">
            <v>UN</v>
          </cell>
          <cell r="E2694" t="str">
            <v>PISCINAS</v>
          </cell>
          <cell r="F2694">
            <v>3112453.61</v>
          </cell>
        </row>
        <row r="2695">
          <cell r="B2695">
            <v>13659</v>
          </cell>
          <cell r="C2695" t="str">
            <v>CORDON DE SOLDADURA 6013 (L=25 cm)</v>
          </cell>
          <cell r="D2695" t="str">
            <v>UN</v>
          </cell>
          <cell r="E2695" t="str">
            <v>CARPINTERIA METALICA</v>
          </cell>
          <cell r="F2695">
            <v>90037.01</v>
          </cell>
        </row>
        <row r="2696">
          <cell r="B2696">
            <v>15178</v>
          </cell>
          <cell r="C2696" t="str">
            <v>CORDON SOLDADURA 6010 (L=2 1/2" garg3/16" normal**</v>
          </cell>
          <cell r="D2696" t="str">
            <v>UN</v>
          </cell>
          <cell r="E2696" t="str">
            <v>CARPINTERIA METALICA</v>
          </cell>
          <cell r="F2696">
            <v>15268.6</v>
          </cell>
        </row>
        <row r="2697">
          <cell r="B2697">
            <v>13871</v>
          </cell>
          <cell r="C2697" t="str">
            <v>CORDON SOLDADURA 6010 (L=2 cm garg1/4" normal**</v>
          </cell>
          <cell r="D2697" t="str">
            <v>UN</v>
          </cell>
          <cell r="E2697" t="str">
            <v>CARPINTERIA METALICA</v>
          </cell>
          <cell r="F2697">
            <v>5940.82</v>
          </cell>
        </row>
        <row r="2698">
          <cell r="B2698">
            <v>13872</v>
          </cell>
          <cell r="C2698" t="str">
            <v>CORDON SOLDADURA 6010 (L=2 cm garg1/4"sobrcabeza**</v>
          </cell>
          <cell r="D2698" t="str">
            <v>UN</v>
          </cell>
          <cell r="E2698" t="str">
            <v>CARPINTERIA METALICA</v>
          </cell>
          <cell r="F2698">
            <v>6771.84</v>
          </cell>
        </row>
        <row r="2699">
          <cell r="B2699">
            <v>233</v>
          </cell>
          <cell r="C2699" t="str">
            <v>CORNISA YESO MEDIA CAÑA ATENAS</v>
          </cell>
          <cell r="D2699" t="str">
            <v>ML</v>
          </cell>
          <cell r="E2699" t="str">
            <v>CIELOS RASOS</v>
          </cell>
          <cell r="F2699">
            <v>26225.15</v>
          </cell>
        </row>
        <row r="2700">
          <cell r="B2700">
            <v>248</v>
          </cell>
          <cell r="C2700" t="str">
            <v>CORNISA YESO PECHO DE PALOMA</v>
          </cell>
          <cell r="D2700" t="str">
            <v>ML</v>
          </cell>
          <cell r="E2700" t="str">
            <v>CIELOS RASOS</v>
          </cell>
          <cell r="F2700">
            <v>13141.35</v>
          </cell>
        </row>
        <row r="2701">
          <cell r="B2701">
            <v>11745</v>
          </cell>
          <cell r="C2701" t="str">
            <v>CORTACIRCUIT.MONOPOLAR.TERM.AUT.10KA240V20A.*</v>
          </cell>
          <cell r="D2701" t="str">
            <v>UN</v>
          </cell>
          <cell r="E2701" t="str">
            <v>INSTALACIONES ELECTRICAS - T.V. - SONIDO COMUNI</v>
          </cell>
          <cell r="F2701">
            <v>12653.61</v>
          </cell>
        </row>
        <row r="2702">
          <cell r="B2702">
            <v>11744</v>
          </cell>
          <cell r="C2702" t="str">
            <v>CORTACIRCUIT.TRIPOL.TERM.AUT.10KA240V20A.Echufab**</v>
          </cell>
          <cell r="D2702" t="str">
            <v>UN</v>
          </cell>
          <cell r="E2702" t="str">
            <v>INSTALACIONES ELECTRICAS - T.V. - SONIDO COMUNI</v>
          </cell>
          <cell r="F2702">
            <v>16507.169999999998</v>
          </cell>
        </row>
        <row r="2703">
          <cell r="B2703">
            <v>11743</v>
          </cell>
          <cell r="C2703" t="str">
            <v>CORTACIRCUIT.TRIPOL.TERM.AUT.10KA240V30A.Echufab**</v>
          </cell>
          <cell r="D2703" t="str">
            <v>UN</v>
          </cell>
          <cell r="E2703" t="str">
            <v>INSTALACIONES ELECTRICAS - T.V. - SONIDO COMUNI</v>
          </cell>
          <cell r="F2703">
            <v>16507.169999999998</v>
          </cell>
        </row>
        <row r="2704">
          <cell r="B2704">
            <v>11742</v>
          </cell>
          <cell r="C2704" t="str">
            <v>CORTACIRCUIT.TRIPOL.TERM.AUT.25KA240V40A.INDUST**</v>
          </cell>
          <cell r="D2704" t="str">
            <v>UN</v>
          </cell>
          <cell r="E2704" t="str">
            <v>INSTALACIONES ELECTRICAS - T.V. - SONIDO COMUNI</v>
          </cell>
          <cell r="F2704">
            <v>235904.11</v>
          </cell>
        </row>
        <row r="2705">
          <cell r="B2705">
            <v>11741</v>
          </cell>
          <cell r="C2705" t="str">
            <v>CORTACIRCUIT.TRIPOL.TERM.AUT.25KA240V50A.INDUST**</v>
          </cell>
          <cell r="D2705" t="str">
            <v>UN</v>
          </cell>
          <cell r="E2705" t="str">
            <v>INSTALACIONES ELECTRICAS - T.V. - SONIDO COMUNI</v>
          </cell>
          <cell r="F2705">
            <v>231720.12</v>
          </cell>
        </row>
        <row r="2706">
          <cell r="B2706">
            <v>11740</v>
          </cell>
          <cell r="C2706" t="str">
            <v>CORTACIRCUIT.TRIPOL.TERM.AUT.25KA240V80A.INDUST**</v>
          </cell>
          <cell r="D2706" t="str">
            <v>UN</v>
          </cell>
          <cell r="E2706" t="str">
            <v>INSTALACIONES ELECTRICAS - T.V. - SONIDO COMUNI</v>
          </cell>
          <cell r="F2706">
            <v>33724.480000000003</v>
          </cell>
        </row>
        <row r="2707">
          <cell r="B2707">
            <v>11747</v>
          </cell>
          <cell r="C2707" t="str">
            <v>Cortasol Aerobrise 100 (Separ.175mm) en Aluzin**</v>
          </cell>
          <cell r="D2707" t="str">
            <v>M2</v>
          </cell>
          <cell r="E2707" t="str">
            <v>04 Estructuras</v>
          </cell>
          <cell r="F2707">
            <v>518906.42</v>
          </cell>
        </row>
        <row r="2708">
          <cell r="B2708">
            <v>18740</v>
          </cell>
          <cell r="C2708" t="str">
            <v>Cortasol Aerobrise 100(Separ.175mm) en Aluzin CDRC</v>
          </cell>
          <cell r="D2708" t="str">
            <v>M2</v>
          </cell>
          <cell r="E2708" t="str">
            <v>ENCHAPES MUROS</v>
          </cell>
          <cell r="F2708">
            <v>524164.88</v>
          </cell>
        </row>
        <row r="2709">
          <cell r="B2709">
            <v>11749</v>
          </cell>
          <cell r="C2709" t="str">
            <v>Cortasol Celoscreen PanelLiso(Separ120mm)Aluzinc</v>
          </cell>
          <cell r="D2709" t="str">
            <v>M2</v>
          </cell>
          <cell r="E2709" t="str">
            <v>04 Estructuras</v>
          </cell>
          <cell r="F2709">
            <v>31160.87</v>
          </cell>
        </row>
        <row r="2710">
          <cell r="B2710">
            <v>11848</v>
          </cell>
          <cell r="C2710" t="str">
            <v>CortasolCeloscreen+RevestimiScreenPanelBMX2aEtapa</v>
          </cell>
          <cell r="D2710" t="str">
            <v>M2</v>
          </cell>
          <cell r="E2710" t="str">
            <v>CIELOS RASOS</v>
          </cell>
          <cell r="F2710">
            <v>401651</v>
          </cell>
        </row>
        <row r="2711">
          <cell r="B2711">
            <v>16556</v>
          </cell>
          <cell r="C2711" t="str">
            <v>Cortassol Termobraise -150 + Estructura (Sum+inst</v>
          </cell>
          <cell r="D2711" t="str">
            <v>M2</v>
          </cell>
          <cell r="E2711" t="str">
            <v>CUBIERTAS</v>
          </cell>
          <cell r="F2711">
            <v>0</v>
          </cell>
        </row>
        <row r="2712">
          <cell r="B2712">
            <v>16457</v>
          </cell>
          <cell r="C2712" t="str">
            <v>Corte 4" Desague Piscina a Cárcamo Existente</v>
          </cell>
          <cell r="D2712" t="str">
            <v>UN</v>
          </cell>
          <cell r="E2712" t="str">
            <v>INSTALACIONES HIDRAULICA / SANITARIA / LATONERIA</v>
          </cell>
          <cell r="F2712">
            <v>149381.29</v>
          </cell>
        </row>
        <row r="2713">
          <cell r="B2713">
            <v>12483</v>
          </cell>
          <cell r="C2713" t="str">
            <v>CORTE CAMPO DE POLO (COUNTRY = 46100m2) **</v>
          </cell>
          <cell r="D2713" t="str">
            <v>UN</v>
          </cell>
          <cell r="E2713" t="str">
            <v>ACT. PRELIMINARES/LIMPIEZA TER</v>
          </cell>
          <cell r="F2713">
            <v>1731194.82</v>
          </cell>
        </row>
        <row r="2714">
          <cell r="B2714">
            <v>16225</v>
          </cell>
          <cell r="C2714" t="str">
            <v>CORTE CESPED CANCHAS FUTBOL</v>
          </cell>
          <cell r="D2714" t="str">
            <v>UN</v>
          </cell>
          <cell r="E2714" t="str">
            <v>ACT. PRELIMINARES/LIMPIEZA TER</v>
          </cell>
          <cell r="F2714">
            <v>327978.26</v>
          </cell>
        </row>
        <row r="2715">
          <cell r="B2715">
            <v>12515</v>
          </cell>
          <cell r="C2715" t="str">
            <v>CORTE CESPED CANCHAS FUTBOL PROFESIONAL **</v>
          </cell>
          <cell r="D2715" t="str">
            <v>UN</v>
          </cell>
          <cell r="E2715" t="str">
            <v>ACT. PRELIMINARES/LIMPIEZA TER</v>
          </cell>
          <cell r="F2715">
            <v>314565.5</v>
          </cell>
        </row>
        <row r="2716">
          <cell r="B2716">
            <v>12514</v>
          </cell>
          <cell r="C2716" t="str">
            <v>CORTE CESPED CANCHAS MINIFUTBOL **</v>
          </cell>
          <cell r="D2716" t="str">
            <v>UN</v>
          </cell>
          <cell r="E2716" t="str">
            <v>ACT. PRELIMINARES/LIMPIEZA TER</v>
          </cell>
          <cell r="F2716">
            <v>249853.26</v>
          </cell>
        </row>
        <row r="2717">
          <cell r="B2717">
            <v>12510</v>
          </cell>
          <cell r="C2717" t="str">
            <v>CORTE CESPED PISTA L. ESTADIO ATLETISMO UDS **</v>
          </cell>
          <cell r="D2717" t="str">
            <v>UN</v>
          </cell>
          <cell r="E2717" t="str">
            <v>ACT. PRELIMINARES/LIMPIEZA TER</v>
          </cell>
          <cell r="F2717">
            <v>298940.5</v>
          </cell>
        </row>
        <row r="2718">
          <cell r="B2718">
            <v>13416</v>
          </cell>
          <cell r="C2718" t="str">
            <v>Corte con pulidora en tubería metálica</v>
          </cell>
          <cell r="D2718" t="str">
            <v>UN</v>
          </cell>
          <cell r="E2718" t="str">
            <v>VARIOS</v>
          </cell>
          <cell r="F2718">
            <v>22851.3</v>
          </cell>
        </row>
        <row r="2719">
          <cell r="B2719">
            <v>13289</v>
          </cell>
          <cell r="C2719" t="str">
            <v>Corte Concreto Dilatac.cortadora(e=6-10cm)</v>
          </cell>
          <cell r="D2719" t="str">
            <v>ML</v>
          </cell>
          <cell r="E2719" t="str">
            <v>04 Estructuras</v>
          </cell>
          <cell r="F2719">
            <v>24955.34</v>
          </cell>
        </row>
        <row r="2720">
          <cell r="B2720">
            <v>11439</v>
          </cell>
          <cell r="C2720" t="str">
            <v>Corte ConcretoReforz.con Cortadora de Pav(6-10cm)</v>
          </cell>
          <cell r="D2720" t="str">
            <v>ML</v>
          </cell>
          <cell r="E2720" t="str">
            <v>04 Estructuras</v>
          </cell>
          <cell r="F2720">
            <v>6207.59</v>
          </cell>
        </row>
        <row r="2721">
          <cell r="B2721">
            <v>20859</v>
          </cell>
          <cell r="C2721" t="str">
            <v>CORTE DE CÉSPED NATURAL PARA CAMPOS DEPORTIVOS, INCLUYE RETIRO, TRANSPORTE Y DISPOSICIÓN FINAL EN SI</v>
          </cell>
          <cell r="D2721" t="str">
            <v>M2</v>
          </cell>
          <cell r="E2721" t="str">
            <v>INSUMOS GRAMA NATURAL</v>
          </cell>
          <cell r="F2721">
            <v>2791.51</v>
          </cell>
        </row>
        <row r="2722">
          <cell r="B2722">
            <v>14401</v>
          </cell>
          <cell r="C2722" t="str">
            <v>Corte de Muro en ladrillo toleteCon Pulidora+retir</v>
          </cell>
          <cell r="D2722" t="str">
            <v>ML</v>
          </cell>
          <cell r="E2722" t="str">
            <v>07 Acabados</v>
          </cell>
          <cell r="F2722">
            <v>14283.61</v>
          </cell>
        </row>
        <row r="2723">
          <cell r="B2723">
            <v>10623</v>
          </cell>
          <cell r="C2723" t="str">
            <v>Corte dilataciones en asfalto   **</v>
          </cell>
          <cell r="D2723" t="str">
            <v>ML</v>
          </cell>
          <cell r="E2723" t="str">
            <v>07 Acabados</v>
          </cell>
          <cell r="F2723">
            <v>5598.11</v>
          </cell>
        </row>
        <row r="2724">
          <cell r="B2724">
            <v>10127</v>
          </cell>
          <cell r="C2724" t="str">
            <v>Corte dilataciones en concreto Con Pulidora   **</v>
          </cell>
          <cell r="D2724" t="str">
            <v>ML</v>
          </cell>
          <cell r="E2724" t="str">
            <v>07 Acabados</v>
          </cell>
          <cell r="F2724">
            <v>9837.16</v>
          </cell>
        </row>
        <row r="2725">
          <cell r="B2725">
            <v>15114</v>
          </cell>
          <cell r="C2725" t="str">
            <v>Corte dilataciones en mortero pega mampost   **</v>
          </cell>
          <cell r="D2725" t="str">
            <v>ML</v>
          </cell>
          <cell r="E2725" t="str">
            <v>07 Acabados</v>
          </cell>
          <cell r="F2725">
            <v>7288.08</v>
          </cell>
        </row>
        <row r="2726">
          <cell r="B2726">
            <v>11534</v>
          </cell>
          <cell r="C2726" t="str">
            <v>Corte en asfalto con cortadora disco 14" **</v>
          </cell>
          <cell r="D2726" t="str">
            <v>ML</v>
          </cell>
          <cell r="E2726" t="str">
            <v>07 Acabados</v>
          </cell>
          <cell r="F2726">
            <v>11989.82</v>
          </cell>
        </row>
        <row r="2727">
          <cell r="B2727">
            <v>11017</v>
          </cell>
          <cell r="C2727" t="str">
            <v>CORTE GRAMA SINT. PARA DESMONTE</v>
          </cell>
          <cell r="D2727" t="str">
            <v>ML</v>
          </cell>
          <cell r="E2727" t="str">
            <v>07 Acabados</v>
          </cell>
          <cell r="F2727">
            <v>6227.16</v>
          </cell>
        </row>
        <row r="2728">
          <cell r="B2728">
            <v>11438</v>
          </cell>
          <cell r="C2728" t="str">
            <v>Corte horizont en concreto con Pulidora e=20cm**</v>
          </cell>
          <cell r="D2728" t="str">
            <v>ML</v>
          </cell>
          <cell r="E2728" t="str">
            <v>04 Estructuras</v>
          </cell>
          <cell r="F2728">
            <v>76791.47</v>
          </cell>
        </row>
        <row r="2729">
          <cell r="B2729">
            <v>10683</v>
          </cell>
          <cell r="C2729" t="str">
            <v>Corte horizont en concreto con pulidora e=2cm**</v>
          </cell>
          <cell r="D2729" t="str">
            <v>ML</v>
          </cell>
          <cell r="E2729" t="str">
            <v>04 Estructuras</v>
          </cell>
          <cell r="F2729">
            <v>10574.46</v>
          </cell>
        </row>
        <row r="2730">
          <cell r="B2730">
            <v>12806</v>
          </cell>
          <cell r="C2730" t="str">
            <v>Corte horizont en concreto con pulidora e=8cm**</v>
          </cell>
          <cell r="D2730" t="str">
            <v>ML</v>
          </cell>
          <cell r="E2730" t="str">
            <v>04 Estructuras</v>
          </cell>
          <cell r="F2730">
            <v>30134.39</v>
          </cell>
        </row>
        <row r="2731">
          <cell r="B2731">
            <v>13868</v>
          </cell>
          <cell r="C2731" t="str">
            <v>Corte horizontal en concreto con Pulidora e=10cm*</v>
          </cell>
          <cell r="D2731" t="str">
            <v>ML</v>
          </cell>
          <cell r="E2731" t="str">
            <v>04 Estructuras</v>
          </cell>
          <cell r="F2731">
            <v>37667.980000000003</v>
          </cell>
        </row>
        <row r="2732">
          <cell r="B2732">
            <v>11187</v>
          </cell>
          <cell r="C2732" t="str">
            <v>Corte nucleos (costo por cm2 de area cortada)  **</v>
          </cell>
          <cell r="D2732" t="str">
            <v>??</v>
          </cell>
          <cell r="E2732" t="str">
            <v>04 Estructuras</v>
          </cell>
          <cell r="F2732">
            <v>603.58000000000004</v>
          </cell>
        </row>
        <row r="2733">
          <cell r="B2733">
            <v>12236</v>
          </cell>
          <cell r="C2733" t="str">
            <v>Corte Sobre granito y Conc.concortadora (1x0.30m)</v>
          </cell>
          <cell r="D2733" t="str">
            <v>UN</v>
          </cell>
          <cell r="E2733" t="str">
            <v>04 Estructuras</v>
          </cell>
          <cell r="F2733">
            <v>16680.39</v>
          </cell>
        </row>
        <row r="2734">
          <cell r="B2734">
            <v>11440</v>
          </cell>
          <cell r="C2734" t="str">
            <v>Corte vertical en concreto con cortadora e=20cm**</v>
          </cell>
          <cell r="D2734" t="str">
            <v>ML</v>
          </cell>
          <cell r="E2734" t="str">
            <v>04 Estructuras</v>
          </cell>
          <cell r="F2734">
            <v>254291.63</v>
          </cell>
        </row>
        <row r="2735">
          <cell r="B2735">
            <v>15173</v>
          </cell>
          <cell r="C2735" t="str">
            <v>Corte vertical en mamposteria con cortadora e=1cm</v>
          </cell>
          <cell r="D2735" t="str">
            <v>ML</v>
          </cell>
          <cell r="E2735" t="str">
            <v>04 Estructuras</v>
          </cell>
          <cell r="F2735">
            <v>674.99</v>
          </cell>
        </row>
        <row r="2736">
          <cell r="B2736">
            <v>11589</v>
          </cell>
          <cell r="C2736" t="str">
            <v>Corte vertical en mamposteria con cortadora e=20cm</v>
          </cell>
          <cell r="D2736" t="str">
            <v>ML</v>
          </cell>
          <cell r="E2736" t="str">
            <v>04 Estructuras</v>
          </cell>
          <cell r="F2736">
            <v>4631.6099999999997</v>
          </cell>
        </row>
        <row r="2737">
          <cell r="B2737">
            <v>12142</v>
          </cell>
          <cell r="C2737" t="str">
            <v>Corte y cicatrización de Raices Arbol &gt; a 20M**</v>
          </cell>
          <cell r="D2737" t="str">
            <v>UN</v>
          </cell>
          <cell r="E2737" t="str">
            <v>11 Tratamientos especiales</v>
          </cell>
          <cell r="F2737">
            <v>885039.7</v>
          </cell>
        </row>
        <row r="2738">
          <cell r="B2738">
            <v>12141</v>
          </cell>
          <cell r="C2738" t="str">
            <v>Corte y cicatrización de Raices Arbol 10 a 20M**</v>
          </cell>
          <cell r="D2738" t="str">
            <v>UN</v>
          </cell>
          <cell r="E2738" t="str">
            <v>11 Tratamientos especiales</v>
          </cell>
          <cell r="F2738">
            <v>744700</v>
          </cell>
        </row>
        <row r="2739">
          <cell r="B2739">
            <v>11309</v>
          </cell>
          <cell r="C2739" t="str">
            <v>Corte y cicatrización de Raices Arbol 5 a 10M**</v>
          </cell>
          <cell r="D2739" t="str">
            <v>UN</v>
          </cell>
          <cell r="E2739" t="str">
            <v>11 Tratamientos especiales</v>
          </cell>
          <cell r="F2739">
            <v>643147.29</v>
          </cell>
        </row>
        <row r="2740">
          <cell r="B2740">
            <v>10597</v>
          </cell>
          <cell r="C2740" t="str">
            <v>Corte y retiro de vegetación caída contigua a la huella ( DE 0.5 A 2 M2) - Pico de Águla</v>
          </cell>
          <cell r="D2740" t="str">
            <v>M2</v>
          </cell>
          <cell r="E2740" t="str">
            <v>13 Manejo ambiental</v>
          </cell>
          <cell r="F2740">
            <v>1561.37</v>
          </cell>
        </row>
        <row r="2741">
          <cell r="B2741">
            <v>13334</v>
          </cell>
          <cell r="C2741" t="str">
            <v>CORTE,DEMOLIC.GRANITO + GRANITO MARMOL NUEVO PULID</v>
          </cell>
          <cell r="D2741" t="str">
            <v>M2</v>
          </cell>
          <cell r="E2741" t="str">
            <v>PISOS (ACABADOS Y BASES)</v>
          </cell>
          <cell r="F2741">
            <v>226143.62</v>
          </cell>
        </row>
        <row r="2742">
          <cell r="B2742">
            <v>11120</v>
          </cell>
          <cell r="C2742" t="str">
            <v>Corte+EmboquilladoSelloJuntaSikaflex+ sikarod 10mm</v>
          </cell>
          <cell r="D2742" t="str">
            <v>ML</v>
          </cell>
          <cell r="E2742" t="str">
            <v>04 Estructuras</v>
          </cell>
          <cell r="F2742">
            <v>50346.53</v>
          </cell>
        </row>
        <row r="2743">
          <cell r="B2743">
            <v>17275</v>
          </cell>
          <cell r="C2743" t="str">
            <v>COUPLING ACERO RANURADO FLEXIBLE 2"</v>
          </cell>
          <cell r="D2743" t="str">
            <v>UN</v>
          </cell>
          <cell r="E2743" t="str">
            <v>INSTALACIONES REDES INCENDIO</v>
          </cell>
          <cell r="F2743">
            <v>14952.23</v>
          </cell>
        </row>
        <row r="2744">
          <cell r="B2744">
            <v>16366</v>
          </cell>
          <cell r="C2744" t="str">
            <v>COUPLING ACERO RANURADO FLEXIBLE 3"</v>
          </cell>
          <cell r="D2744" t="str">
            <v>UN</v>
          </cell>
          <cell r="E2744" t="str">
            <v>INSTALACIONES HIDRAULICA / SANITARIA / LATONERIA</v>
          </cell>
          <cell r="F2744">
            <v>12963.28</v>
          </cell>
        </row>
        <row r="2745">
          <cell r="B2745">
            <v>17207</v>
          </cell>
          <cell r="C2745" t="str">
            <v>COUPLING ACERO RANURADO FLEXIBLE 6"</v>
          </cell>
          <cell r="D2745" t="str">
            <v>UN</v>
          </cell>
          <cell r="E2745" t="str">
            <v>INSTALACIONES REDES INCENDIO</v>
          </cell>
          <cell r="F2745">
            <v>19222.36</v>
          </cell>
        </row>
        <row r="2746">
          <cell r="B2746">
            <v>17204</v>
          </cell>
          <cell r="C2746" t="str">
            <v>COUPLING ACERO RANURADO REGIDO 1 ¼"</v>
          </cell>
          <cell r="D2746" t="str">
            <v>UN</v>
          </cell>
          <cell r="E2746" t="str">
            <v>INSTALACIONES REDES INCENDIO</v>
          </cell>
          <cell r="F2746">
            <v>4548.71</v>
          </cell>
        </row>
        <row r="2747">
          <cell r="B2747">
            <v>16332</v>
          </cell>
          <cell r="C2747" t="str">
            <v>COUPLING ACERO RANURADO RIGIDO 1 1/2" (sum+inst)</v>
          </cell>
          <cell r="D2747" t="str">
            <v>UN</v>
          </cell>
          <cell r="E2747" t="str">
            <v>INSTALACIONES REDES INCENDIO</v>
          </cell>
          <cell r="F2747">
            <v>16821.97</v>
          </cell>
        </row>
        <row r="2748">
          <cell r="B2748">
            <v>16364</v>
          </cell>
          <cell r="C2748" t="str">
            <v>COUPLING ACERO RANURADO RIGIDO 1" (sum+inst)</v>
          </cell>
          <cell r="D2748" t="str">
            <v>UN</v>
          </cell>
          <cell r="E2748" t="str">
            <v>INSTALACIONES REDES INCENDIO</v>
          </cell>
          <cell r="F2748">
            <v>15477.97</v>
          </cell>
        </row>
        <row r="2749">
          <cell r="B2749">
            <v>16334</v>
          </cell>
          <cell r="C2749" t="str">
            <v>COUPLING ACERO RANURADO RIGIDO 2 ½" (sum+inst)</v>
          </cell>
          <cell r="D2749" t="str">
            <v>UN</v>
          </cell>
          <cell r="E2749" t="str">
            <v>INSTALACIONES REDES INCENDIO</v>
          </cell>
          <cell r="F2749">
            <v>20056.03</v>
          </cell>
        </row>
        <row r="2750">
          <cell r="B2750">
            <v>16333</v>
          </cell>
          <cell r="C2750" t="str">
            <v>COUPLING ACERO RANURADO RIGIDO 2" (sum+inst)</v>
          </cell>
          <cell r="D2750" t="str">
            <v>UN</v>
          </cell>
          <cell r="E2750" t="str">
            <v>INSTALACIONES REDES INCENDIO</v>
          </cell>
          <cell r="F2750">
            <v>18783.919999999998</v>
          </cell>
        </row>
        <row r="2751">
          <cell r="B2751">
            <v>16298</v>
          </cell>
          <cell r="C2751" t="str">
            <v>COUPLING ACERO RANURADO RIGIDO 3"</v>
          </cell>
          <cell r="D2751" t="str">
            <v>UN</v>
          </cell>
          <cell r="E2751" t="str">
            <v>INSTALACIONES HIDRAULICA / SANITARIA / LATONERIA</v>
          </cell>
          <cell r="F2751">
            <v>25017.279999999999</v>
          </cell>
        </row>
        <row r="2752">
          <cell r="B2752">
            <v>16296</v>
          </cell>
          <cell r="C2752" t="str">
            <v>COUPLING ACERO RANURADO RIGIDO 4"</v>
          </cell>
          <cell r="D2752" t="str">
            <v>UN</v>
          </cell>
          <cell r="E2752" t="str">
            <v>INSTALACIONES HIDRAULICA / SANITARIA / LATONERIA</v>
          </cell>
          <cell r="F2752">
            <v>30056.09</v>
          </cell>
        </row>
        <row r="2753">
          <cell r="B2753">
            <v>16335</v>
          </cell>
          <cell r="C2753" t="str">
            <v>COUPLING ACERO RANURADO RIGIDO 4" (sum+inst)</v>
          </cell>
          <cell r="D2753" t="str">
            <v>UN</v>
          </cell>
          <cell r="E2753" t="str">
            <v>INSTALACIONES REDES INCENDIO</v>
          </cell>
          <cell r="F2753">
            <v>11240.63</v>
          </cell>
        </row>
        <row r="2754">
          <cell r="B2754">
            <v>16293</v>
          </cell>
          <cell r="C2754" t="str">
            <v>COUPLING ACERO RANURADO RIGIDO 6"  (sum+inst)</v>
          </cell>
          <cell r="D2754" t="str">
            <v>UN</v>
          </cell>
          <cell r="E2754" t="str">
            <v>INSTALACIONES HIDRAULICA / SANITARIA / LATONERIA</v>
          </cell>
          <cell r="F2754">
            <v>43525.59</v>
          </cell>
        </row>
        <row r="2755">
          <cell r="B2755">
            <v>16303</v>
          </cell>
          <cell r="C2755" t="str">
            <v>COUPLING ACERO RANURADO RIGIDO 6"  (sum+inst)</v>
          </cell>
          <cell r="D2755" t="str">
            <v>UN</v>
          </cell>
          <cell r="E2755" t="str">
            <v>INSTALACIONES HIDRAULICA / SANITARIA / LATONERIA</v>
          </cell>
          <cell r="F2755">
            <v>43525.59</v>
          </cell>
        </row>
        <row r="2756">
          <cell r="B2756">
            <v>17206</v>
          </cell>
          <cell r="C2756" t="str">
            <v>COUPLING ACERO RANURADO RIGIDO 8"</v>
          </cell>
          <cell r="D2756" t="str">
            <v>UN</v>
          </cell>
          <cell r="E2756" t="str">
            <v>INSTALACIONES REDES INCENDIO</v>
          </cell>
          <cell r="F2756">
            <v>30992.94</v>
          </cell>
        </row>
        <row r="2757">
          <cell r="B2757">
            <v>16991</v>
          </cell>
          <cell r="C2757" t="str">
            <v>COUPLING HIERRO FUNDIDO NH 1 2"</v>
          </cell>
          <cell r="D2757" t="str">
            <v>UN</v>
          </cell>
          <cell r="E2757" t="str">
            <v>08 Hidráulico</v>
          </cell>
          <cell r="F2757">
            <v>6623.87</v>
          </cell>
        </row>
        <row r="2758">
          <cell r="B2758">
            <v>17013</v>
          </cell>
          <cell r="C2758" t="str">
            <v>COUPLING HIERRO FUNDIDO NH 1 3"</v>
          </cell>
          <cell r="D2758" t="str">
            <v>UN</v>
          </cell>
          <cell r="E2758" t="str">
            <v>08 Hidráulico</v>
          </cell>
          <cell r="F2758">
            <v>9898.02</v>
          </cell>
        </row>
        <row r="2759">
          <cell r="B2759">
            <v>17023</v>
          </cell>
          <cell r="C2759" t="str">
            <v>COUPLING HIERRO FUNDIDO NH 1 4"</v>
          </cell>
          <cell r="D2759" t="str">
            <v>UN</v>
          </cell>
          <cell r="E2759" t="str">
            <v>08 Hidráulico</v>
          </cell>
          <cell r="F2759">
            <v>13146.98</v>
          </cell>
        </row>
        <row r="2760">
          <cell r="B2760">
            <v>139</v>
          </cell>
          <cell r="C2760" t="str">
            <v>CREMALLERAS FACH.PRENSAD STAFE</v>
          </cell>
          <cell r="D2760" t="str">
            <v>ML</v>
          </cell>
          <cell r="E2760" t="str">
            <v>MAMPOSTERIA</v>
          </cell>
          <cell r="F2760">
            <v>73580.350000000006</v>
          </cell>
        </row>
        <row r="2761">
          <cell r="B2761">
            <v>20671</v>
          </cell>
          <cell r="C2761" t="str">
            <v>CRUCE DE VIA POR MEDIO DE PERFORACION DIRIGIDA CON TOPO O MISIL PARA ACOMETIDA ELECTRICA 4X6"</v>
          </cell>
          <cell r="D2761" t="str">
            <v>ML</v>
          </cell>
          <cell r="E2761" t="str">
            <v>PISOS</v>
          </cell>
          <cell r="F2761">
            <v>2408326.16</v>
          </cell>
        </row>
        <row r="2762">
          <cell r="B2762">
            <v>16694</v>
          </cell>
          <cell r="C2762" t="str">
            <v>Cruceta de 2.40m con abrazadera para 4 reflectores</v>
          </cell>
          <cell r="D2762" t="str">
            <v>UN</v>
          </cell>
          <cell r="E2762" t="str">
            <v>INSTALACIONES ELECTRICAS - T.V. - SONIDO COMUNI</v>
          </cell>
          <cell r="F2762">
            <v>293251.94</v>
          </cell>
        </row>
        <row r="2763">
          <cell r="B2763">
            <v>12183</v>
          </cell>
          <cell r="C2763" t="str">
            <v>CUADRILLA  ALBAÑILERIA  ACABADOS 0:2 + PREST.**</v>
          </cell>
          <cell r="D2763" t="str">
            <v>JRN</v>
          </cell>
          <cell r="E2763" t="str">
            <v>SUELDOS Y JORNALES</v>
          </cell>
          <cell r="F2763">
            <v>182577.16</v>
          </cell>
        </row>
        <row r="2764">
          <cell r="B2764">
            <v>10610</v>
          </cell>
          <cell r="C2764" t="str">
            <v>CUADRILLA  ALBAÑILERIA  ACABADOS 1: 1: 1 + PREST.*</v>
          </cell>
          <cell r="D2764" t="str">
            <v>JRN</v>
          </cell>
          <cell r="E2764" t="str">
            <v>SUELDOS Y JORNALES</v>
          </cell>
          <cell r="F2764">
            <v>417463.98</v>
          </cell>
        </row>
        <row r="2765">
          <cell r="B2765">
            <v>12516</v>
          </cell>
          <cell r="C2765" t="str">
            <v>CUADRILLA  ALBAÑILERIA  ACABADOS 1: 1: 4 + PREST.*</v>
          </cell>
          <cell r="D2765" t="str">
            <v>JRN</v>
          </cell>
          <cell r="E2765" t="str">
            <v>SUELDOS Y JORNALES</v>
          </cell>
          <cell r="F2765">
            <v>691329.71</v>
          </cell>
        </row>
        <row r="2766">
          <cell r="B2766">
            <v>11936</v>
          </cell>
          <cell r="C2766" t="str">
            <v>CUADRILLA  ALBAÑILERIA  ACABADOS 1:1 + PREST.**</v>
          </cell>
          <cell r="D2766" t="str">
            <v>JRN</v>
          </cell>
          <cell r="E2766" t="str">
            <v>SUELDOS Y JORNALES</v>
          </cell>
          <cell r="F2766">
            <v>246919.62</v>
          </cell>
        </row>
        <row r="2767">
          <cell r="B2767">
            <v>234</v>
          </cell>
          <cell r="C2767" t="str">
            <v>CUADRILLA  ALBAÑILERIA  ACABADOS 1:1 SIN/PREST.</v>
          </cell>
          <cell r="D2767" t="str">
            <v>JRN</v>
          </cell>
          <cell r="E2767" t="str">
            <v>SUELDOS Y JORNALES</v>
          </cell>
          <cell r="F2767">
            <v>151840</v>
          </cell>
        </row>
        <row r="2768">
          <cell r="B2768">
            <v>1041</v>
          </cell>
          <cell r="C2768" t="str">
            <v>CUADRILLA  ALBAÑILERIA  ACABADOS 1:1 SIN/PREST.  H</v>
          </cell>
          <cell r="D2768" t="str">
            <v>HR</v>
          </cell>
          <cell r="E2768" t="str">
            <v>SUELDOS Y JORNALES</v>
          </cell>
          <cell r="F2768">
            <v>25194</v>
          </cell>
        </row>
        <row r="2769">
          <cell r="B2769">
            <v>11937</v>
          </cell>
          <cell r="C2769" t="str">
            <v>CUADRILLA  ALBAÑILERIA  ACABADOS 1:1+PREST. HR**</v>
          </cell>
          <cell r="D2769" t="str">
            <v>HR</v>
          </cell>
          <cell r="E2769" t="str">
            <v>SUELDOS Y JORNALES</v>
          </cell>
          <cell r="F2769">
            <v>30876.799999999999</v>
          </cell>
        </row>
        <row r="2770">
          <cell r="B2770">
            <v>13074</v>
          </cell>
          <cell r="C2770" t="str">
            <v>CUADRILLA  ALBAÑILERIA  ACABADOS 1:2 + PREST.**</v>
          </cell>
          <cell r="D2770" t="str">
            <v>JRN</v>
          </cell>
          <cell r="E2770" t="str">
            <v>SUELDOS Y JORNALES</v>
          </cell>
          <cell r="F2770">
            <v>338208.2</v>
          </cell>
        </row>
        <row r="2771">
          <cell r="B2771">
            <v>13083</v>
          </cell>
          <cell r="C2771" t="str">
            <v>CUADRILLA  ALBAÑILERIA  ACABADOS 1:3 + PREST.**</v>
          </cell>
          <cell r="D2771" t="str">
            <v>JRN</v>
          </cell>
          <cell r="E2771" t="str">
            <v>SUELDOS Y JORNALES</v>
          </cell>
          <cell r="F2771">
            <v>429496.77</v>
          </cell>
        </row>
        <row r="2772">
          <cell r="B2772">
            <v>13018</v>
          </cell>
          <cell r="C2772" t="str">
            <v>CUADRILLA  ALBAÑILERIA  ACABADOS 1:4+ PREST.**</v>
          </cell>
          <cell r="D2772" t="str">
            <v>JRN</v>
          </cell>
          <cell r="E2772" t="str">
            <v>SUELDOS Y JORNALES</v>
          </cell>
          <cell r="F2772">
            <v>520785.35</v>
          </cell>
        </row>
        <row r="2773">
          <cell r="B2773">
            <v>14418</v>
          </cell>
          <cell r="C2773" t="str">
            <v>CUADRILLA  ALBAÑILERIA  ACABADOS 2:2 + PREST.**</v>
          </cell>
          <cell r="D2773" t="str">
            <v>JRN</v>
          </cell>
          <cell r="E2773" t="str">
            <v>SUELDOS Y JORNALES</v>
          </cell>
          <cell r="F2773">
            <v>493839.23</v>
          </cell>
        </row>
        <row r="2774">
          <cell r="B2774">
            <v>13462</v>
          </cell>
          <cell r="C2774" t="str">
            <v>CUADRILLA  ALBAÑILERIA  ACABADOS 2:4 + PREST.**</v>
          </cell>
          <cell r="D2774" t="str">
            <v>JRN</v>
          </cell>
          <cell r="E2774" t="str">
            <v>SUELDOS Y JORNALES</v>
          </cell>
          <cell r="F2774">
            <v>676416.38</v>
          </cell>
        </row>
        <row r="2775">
          <cell r="B2775">
            <v>13535</v>
          </cell>
          <cell r="C2775" t="str">
            <v>CUADRILLA  ALBAÑILERIA  GENERAL 0:1 + PREST.**</v>
          </cell>
          <cell r="D2775" t="str">
            <v>JRN</v>
          </cell>
          <cell r="E2775" t="str">
            <v>SUELDOS Y JORNALES</v>
          </cell>
          <cell r="F2775">
            <v>89816.47</v>
          </cell>
        </row>
        <row r="2776">
          <cell r="B2776">
            <v>12926</v>
          </cell>
          <cell r="C2776" t="str">
            <v>CUADRILLA  ALBAÑILERIA  GENERAL 0:2 + PREST.**</v>
          </cell>
          <cell r="D2776" t="str">
            <v>JRN</v>
          </cell>
          <cell r="E2776" t="str">
            <v>SUELDOS Y JORNALES</v>
          </cell>
          <cell r="F2776">
            <v>179632.94</v>
          </cell>
        </row>
        <row r="2777">
          <cell r="B2777">
            <v>15363</v>
          </cell>
          <cell r="C2777" t="str">
            <v>CUADRILLA  ALBAÑILERIA  GENERAL 0:3 + PREST.**</v>
          </cell>
          <cell r="D2777" t="str">
            <v>JRN</v>
          </cell>
          <cell r="E2777" t="str">
            <v>SUELDOS Y JORNALES</v>
          </cell>
          <cell r="F2777">
            <v>269449.42</v>
          </cell>
        </row>
        <row r="2778">
          <cell r="B2778">
            <v>13477</v>
          </cell>
          <cell r="C2778" t="str">
            <v>CUADRILLA  ALBAÑILERIA  GENERAL 0:4 + PREST.**</v>
          </cell>
          <cell r="D2778" t="str">
            <v>JRN</v>
          </cell>
          <cell r="E2778" t="str">
            <v>SUELDOS Y JORNALES</v>
          </cell>
          <cell r="F2778">
            <v>359265.89</v>
          </cell>
        </row>
        <row r="2779">
          <cell r="B2779">
            <v>15102</v>
          </cell>
          <cell r="C2779" t="str">
            <v>CUADRILLA  ALBAÑILERIA  GENERAL 0:6 + PREST.**</v>
          </cell>
          <cell r="D2779" t="str">
            <v>JRN</v>
          </cell>
          <cell r="E2779" t="str">
            <v>SUELDOS Y JORNALES</v>
          </cell>
          <cell r="F2779">
            <v>538898.82999999996</v>
          </cell>
        </row>
        <row r="2780">
          <cell r="B2780">
            <v>14556</v>
          </cell>
          <cell r="C2780" t="str">
            <v>CUADRILLA  ALBAÑILERIA  GENERAL 1: 1: 2 +PREST.**</v>
          </cell>
          <cell r="D2780" t="str">
            <v>JRN</v>
          </cell>
          <cell r="E2780" t="str">
            <v>SUELDOS Y JORNALES</v>
          </cell>
          <cell r="F2780">
            <v>496008.75</v>
          </cell>
        </row>
        <row r="2781">
          <cell r="B2781">
            <v>11938</v>
          </cell>
          <cell r="C2781" t="str">
            <v>CUADRILLA  ALBAÑILERIA  GENERAL 1:1 +PREST.**</v>
          </cell>
          <cell r="D2781" t="str">
            <v>JRN</v>
          </cell>
          <cell r="E2781" t="str">
            <v>SUELDOS Y JORNALES</v>
          </cell>
          <cell r="F2781">
            <v>242588.67</v>
          </cell>
        </row>
        <row r="2782">
          <cell r="B2782">
            <v>16647</v>
          </cell>
          <cell r="C2782" t="str">
            <v>CUADRILLA  ALBAÑILERIA  GENERAL 1:1 +PRESTnocturno</v>
          </cell>
          <cell r="D2782" t="str">
            <v>JRN</v>
          </cell>
          <cell r="E2782" t="str">
            <v>SUELDOS Y JORNALES</v>
          </cell>
          <cell r="F2782">
            <v>327494.88</v>
          </cell>
        </row>
        <row r="2783">
          <cell r="B2783">
            <v>235</v>
          </cell>
          <cell r="C2783" t="str">
            <v>CUADRILLA  ALBAÑILERIA  GENERAL 1:1 SIN/PREST.</v>
          </cell>
          <cell r="D2783" t="str">
            <v>JRN</v>
          </cell>
          <cell r="E2783" t="str">
            <v>SUELDOS Y JORNALES</v>
          </cell>
          <cell r="F2783">
            <v>144723</v>
          </cell>
        </row>
        <row r="2784">
          <cell r="B2784">
            <v>14014</v>
          </cell>
          <cell r="C2784" t="str">
            <v>CUADRILLA  ALBAÑILERIA  GENERAL 1:10 +PREST.**</v>
          </cell>
          <cell r="D2784" t="str">
            <v>JRN</v>
          </cell>
          <cell r="E2784" t="str">
            <v>SUELDOS Y JORNALES</v>
          </cell>
          <cell r="F2784">
            <v>1050936.92</v>
          </cell>
        </row>
        <row r="2785">
          <cell r="B2785">
            <v>11953</v>
          </cell>
          <cell r="C2785" t="str">
            <v>CUADRILLA  ALBAÑILERIA  GENERAL 1:2 +PREST.**</v>
          </cell>
          <cell r="D2785" t="str">
            <v>JRN</v>
          </cell>
          <cell r="E2785" t="str">
            <v>SUELDOS Y JORNALES</v>
          </cell>
          <cell r="F2785">
            <v>332405.14</v>
          </cell>
        </row>
        <row r="2786">
          <cell r="B2786">
            <v>13297</v>
          </cell>
          <cell r="C2786" t="str">
            <v>CUADRILLA  ALBAÑILERIA  GENERAL 1:2 +PREST.**</v>
          </cell>
          <cell r="D2786" t="str">
            <v>JRN</v>
          </cell>
          <cell r="E2786" t="str">
            <v>SUELDOS Y JORNALES</v>
          </cell>
          <cell r="F2786">
            <v>332405.14</v>
          </cell>
        </row>
        <row r="2787">
          <cell r="B2787">
            <v>11954</v>
          </cell>
          <cell r="C2787" t="str">
            <v>CUADRILLA  ALBAÑILERIA  GENERAL 1:3 +PREST.**</v>
          </cell>
          <cell r="D2787" t="str">
            <v>JRN</v>
          </cell>
          <cell r="E2787" t="str">
            <v>SUELDOS Y JORNALES</v>
          </cell>
          <cell r="F2787">
            <v>422221.62</v>
          </cell>
        </row>
        <row r="2788">
          <cell r="B2788">
            <v>12385</v>
          </cell>
          <cell r="C2788" t="str">
            <v>CUADRILLA  ALBAÑILERIA  GENERAL 1:4 +PREST.**</v>
          </cell>
          <cell r="D2788" t="str">
            <v>JRN</v>
          </cell>
          <cell r="E2788" t="str">
            <v>SUELDOS Y JORNALES</v>
          </cell>
          <cell r="F2788">
            <v>512038.09</v>
          </cell>
        </row>
        <row r="2789">
          <cell r="B2789">
            <v>12102</v>
          </cell>
          <cell r="C2789" t="str">
            <v>CUADRILLA  ALBAÑILERIA  GENERAL 1:6 +PREST.**</v>
          </cell>
          <cell r="D2789" t="str">
            <v>JRN</v>
          </cell>
          <cell r="E2789" t="str">
            <v>SUELDOS Y JORNALES</v>
          </cell>
          <cell r="F2789">
            <v>691671.03</v>
          </cell>
        </row>
        <row r="2790">
          <cell r="B2790">
            <v>12325</v>
          </cell>
          <cell r="C2790" t="str">
            <v>CUADRILLA  ALBAÑILERIA  GENERAL 1:8 +PREST.**</v>
          </cell>
          <cell r="D2790" t="str">
            <v>JRN</v>
          </cell>
          <cell r="E2790" t="str">
            <v>SUELDOS Y JORNALES</v>
          </cell>
          <cell r="F2790">
            <v>871303.98</v>
          </cell>
        </row>
        <row r="2791">
          <cell r="B2791">
            <v>14411</v>
          </cell>
          <cell r="C2791" t="str">
            <v>CUADRILLA  ALBAÑILERIA  GENERAL 2:2 +PREST.**</v>
          </cell>
          <cell r="D2791" t="str">
            <v>JRN</v>
          </cell>
          <cell r="E2791" t="str">
            <v>SUELDOS Y JORNALES</v>
          </cell>
          <cell r="F2791">
            <v>485177.35</v>
          </cell>
        </row>
        <row r="2792">
          <cell r="B2792">
            <v>19360</v>
          </cell>
          <cell r="C2792" t="str">
            <v>CUADRILLA  ALBAÑILERIA  GENERAL 2:3 +PREST.**</v>
          </cell>
          <cell r="D2792" t="str">
            <v>JRN</v>
          </cell>
          <cell r="E2792" t="str">
            <v>SUELDOS Y JORNALES</v>
          </cell>
          <cell r="F2792">
            <v>574993.82999999996</v>
          </cell>
        </row>
        <row r="2793">
          <cell r="B2793">
            <v>14013</v>
          </cell>
          <cell r="C2793" t="str">
            <v>CUADRILLA  ALBAÑILERIA  GENERAL 3:12 +PREST.**</v>
          </cell>
          <cell r="D2793" t="str">
            <v>JRN</v>
          </cell>
          <cell r="E2793" t="str">
            <v>SUELDOS Y JORNALES</v>
          </cell>
          <cell r="F2793">
            <v>1536114.27</v>
          </cell>
        </row>
        <row r="2794">
          <cell r="B2794">
            <v>13858</v>
          </cell>
          <cell r="C2794" t="str">
            <v>CUADRILLA  ALBAÑILERIA  GENERAL 6:6 +PREST.**</v>
          </cell>
          <cell r="D2794" t="str">
            <v>JRN</v>
          </cell>
          <cell r="E2794" t="str">
            <v>SUELDOS Y JORNALES</v>
          </cell>
          <cell r="F2794">
            <v>1455532.05</v>
          </cell>
        </row>
        <row r="2795">
          <cell r="B2795">
            <v>14599</v>
          </cell>
          <cell r="C2795" t="str">
            <v>CUADRILLA  CARPINT. METAL. TALL 1:2:4+PREST.**</v>
          </cell>
          <cell r="D2795" t="str">
            <v>JRN</v>
          </cell>
          <cell r="E2795" t="str">
            <v>SUELDOS Y JORNALES</v>
          </cell>
          <cell r="F2795">
            <v>874725.41</v>
          </cell>
        </row>
        <row r="2796">
          <cell r="B2796">
            <v>12433</v>
          </cell>
          <cell r="C2796" t="str">
            <v>CUADRILLA  CARPINTERIA EN OBRA 0:2+PREST.**</v>
          </cell>
          <cell r="D2796" t="str">
            <v>JRN</v>
          </cell>
          <cell r="E2796" t="str">
            <v>SUELDOS Y JORNALES</v>
          </cell>
          <cell r="F2796">
            <v>182577.16</v>
          </cell>
        </row>
        <row r="2797">
          <cell r="B2797">
            <v>456</v>
          </cell>
          <cell r="C2797" t="str">
            <v>CUADRILLA  CARPINTERIA EN OBRA 1:1 SIN/PREST.</v>
          </cell>
          <cell r="D2797" t="str">
            <v>JRN</v>
          </cell>
          <cell r="E2797" t="str">
            <v>SUELDOS Y JORNALES</v>
          </cell>
          <cell r="F2797">
            <v>149468</v>
          </cell>
        </row>
        <row r="2798">
          <cell r="B2798">
            <v>11939</v>
          </cell>
          <cell r="C2798" t="str">
            <v>CUADRILLA  CARPINTERIA EN OBRA 1:1+PREST.**</v>
          </cell>
          <cell r="D2798" t="str">
            <v>JRN</v>
          </cell>
          <cell r="E2798" t="str">
            <v>SUELDOS Y JORNALES</v>
          </cell>
          <cell r="F2798">
            <v>243214.26</v>
          </cell>
        </row>
        <row r="2799">
          <cell r="B2799">
            <v>12409</v>
          </cell>
          <cell r="C2799" t="str">
            <v>CUADRILLA  CARPINTERIA EN OBRA 1:2+PREST.**</v>
          </cell>
          <cell r="D2799" t="str">
            <v>JRN</v>
          </cell>
          <cell r="E2799" t="str">
            <v>SUELDOS Y JORNALES</v>
          </cell>
          <cell r="F2799">
            <v>334502.84000000003</v>
          </cell>
        </row>
        <row r="2800">
          <cell r="B2800">
            <v>15956</v>
          </cell>
          <cell r="C2800" t="str">
            <v>CUADRILLA  CARPINTERIA EN OBRA 1:4+PREST.**</v>
          </cell>
          <cell r="D2800" t="str">
            <v>JRN</v>
          </cell>
          <cell r="E2800" t="str">
            <v>SUELDOS Y JORNALES</v>
          </cell>
          <cell r="F2800">
            <v>517079.99</v>
          </cell>
        </row>
        <row r="2801">
          <cell r="B2801">
            <v>14061</v>
          </cell>
          <cell r="C2801" t="str">
            <v>CUADRILLA  CARPINTERIA EN OBRA 1:5+PREST.**</v>
          </cell>
          <cell r="D2801" t="str">
            <v>JRN</v>
          </cell>
          <cell r="E2801" t="str">
            <v>SUELDOS Y JORNALES</v>
          </cell>
          <cell r="F2801">
            <v>608368.56999999995</v>
          </cell>
        </row>
        <row r="2802">
          <cell r="B2802">
            <v>13761</v>
          </cell>
          <cell r="C2802" t="str">
            <v>CUADRILLA  CARPINTERIA EN OBRA 2:2+PREST.**</v>
          </cell>
          <cell r="D2802" t="str">
            <v>JRN</v>
          </cell>
          <cell r="E2802" t="str">
            <v>SUELDOS Y JORNALES</v>
          </cell>
          <cell r="F2802">
            <v>486428.53</v>
          </cell>
        </row>
        <row r="2803">
          <cell r="B2803">
            <v>15952</v>
          </cell>
          <cell r="C2803" t="str">
            <v>CUADRILLA  CARPINTERIA EN OBRA 2:3+PREST.**</v>
          </cell>
          <cell r="D2803" t="str">
            <v>JRN</v>
          </cell>
          <cell r="E2803" t="str">
            <v>SUELDOS Y JORNALES</v>
          </cell>
          <cell r="F2803">
            <v>577717.1</v>
          </cell>
        </row>
        <row r="2804">
          <cell r="B2804">
            <v>14537</v>
          </cell>
          <cell r="C2804" t="str">
            <v>CUADRILLA  CARPINTERIA MADERA TALL 1:1 + PREST.</v>
          </cell>
          <cell r="D2804" t="str">
            <v>JRN</v>
          </cell>
          <cell r="E2804" t="str">
            <v>SUELDOS Y JORNALES</v>
          </cell>
          <cell r="F2804">
            <v>268380.64</v>
          </cell>
        </row>
        <row r="2805">
          <cell r="B2805">
            <v>16610</v>
          </cell>
          <cell r="C2805" t="str">
            <v>CUADRILLA  CARPINTERIA METALICA EN OBRA 1:1+PREST.</v>
          </cell>
          <cell r="D2805" t="str">
            <v>JRN</v>
          </cell>
          <cell r="E2805" t="str">
            <v>SUELDOS Y JORNALES</v>
          </cell>
          <cell r="F2805">
            <v>243214.26</v>
          </cell>
        </row>
        <row r="2806">
          <cell r="B2806">
            <v>16023</v>
          </cell>
          <cell r="C2806" t="str">
            <v>CUADRILLA  CARPINTERIA METALICA EN OBRA 1:2+PREST.</v>
          </cell>
          <cell r="D2806" t="str">
            <v>JRN</v>
          </cell>
          <cell r="E2806" t="str">
            <v>SUELDOS Y JORNALES</v>
          </cell>
          <cell r="F2806">
            <v>334502.84000000003</v>
          </cell>
        </row>
        <row r="2807">
          <cell r="B2807">
            <v>12411</v>
          </cell>
          <cell r="C2807" t="str">
            <v>CUADRILLA  CARPINTERIA METALICA TALL 0:2 + PREST.</v>
          </cell>
          <cell r="D2807" t="str">
            <v>JRN</v>
          </cell>
          <cell r="E2807" t="str">
            <v>SUELDOS Y JORNALES</v>
          </cell>
          <cell r="F2807">
            <v>195856.4</v>
          </cell>
        </row>
        <row r="2808">
          <cell r="B2808">
            <v>649</v>
          </cell>
          <cell r="C2808" t="str">
            <v>CUADRILLA  CARPINTERIA METALICA TALL 1:1 SIN/PREST</v>
          </cell>
          <cell r="D2808" t="str">
            <v>JRN</v>
          </cell>
          <cell r="E2808" t="str">
            <v>SUELDOS Y JORNALES</v>
          </cell>
          <cell r="F2808">
            <v>150800</v>
          </cell>
        </row>
        <row r="2809">
          <cell r="B2809">
            <v>11927</v>
          </cell>
          <cell r="C2809" t="str">
            <v>CUADRILLA  CARPINTERIA METALICA TALL 1:2 + PREST.</v>
          </cell>
          <cell r="D2809" t="str">
            <v>JRN</v>
          </cell>
          <cell r="E2809" t="str">
            <v>SUELDOS Y JORNALES</v>
          </cell>
          <cell r="F2809">
            <v>362325</v>
          </cell>
        </row>
        <row r="2810">
          <cell r="B2810">
            <v>11948</v>
          </cell>
          <cell r="C2810" t="str">
            <v>CUADRILLA  CARPINTERIA METALICA TALL 1:3+PREST.**</v>
          </cell>
          <cell r="D2810" t="str">
            <v>JRN</v>
          </cell>
          <cell r="E2810" t="str">
            <v>SUELDOS Y JORNALES</v>
          </cell>
          <cell r="F2810">
            <v>460253.21</v>
          </cell>
        </row>
        <row r="2811">
          <cell r="B2811">
            <v>12358</v>
          </cell>
          <cell r="C2811" t="str">
            <v>CUADRILLA  CARPINTERIA METALICA TALL 1:4+PREST.**</v>
          </cell>
          <cell r="D2811" t="str">
            <v>JRN</v>
          </cell>
          <cell r="E2811" t="str">
            <v>SUELDOS Y JORNALES</v>
          </cell>
          <cell r="F2811">
            <v>558181.41</v>
          </cell>
        </row>
        <row r="2812">
          <cell r="B2812">
            <v>13054</v>
          </cell>
          <cell r="C2812" t="str">
            <v>CUADRILLA  CARPINTERIA METALICA TALL 1:6+PREST.**</v>
          </cell>
          <cell r="D2812" t="str">
            <v>JRN</v>
          </cell>
          <cell r="E2812" t="str">
            <v>SUELDOS Y JORNALES</v>
          </cell>
          <cell r="F2812">
            <v>754037.81</v>
          </cell>
        </row>
        <row r="2813">
          <cell r="B2813">
            <v>11028</v>
          </cell>
          <cell r="C2813" t="str">
            <v>CUADRILLA  CARPINTERIA METALICA TALL 1:8+PREST.**</v>
          </cell>
          <cell r="D2813" t="str">
            <v>JRN</v>
          </cell>
          <cell r="E2813" t="str">
            <v>SUELDOS Y JORNALES</v>
          </cell>
          <cell r="F2813">
            <v>949894.22</v>
          </cell>
        </row>
        <row r="2814">
          <cell r="B2814">
            <v>13836</v>
          </cell>
          <cell r="C2814" t="str">
            <v>CUADRILLA  CARPINTERIA METALICA TALL 2:2+PREST.**</v>
          </cell>
          <cell r="D2814" t="str">
            <v>JRN</v>
          </cell>
          <cell r="E2814" t="str">
            <v>SUELDOS Y JORNALES</v>
          </cell>
          <cell r="F2814">
            <v>528793.59</v>
          </cell>
        </row>
        <row r="2815">
          <cell r="B2815">
            <v>12548</v>
          </cell>
          <cell r="C2815" t="str">
            <v>CUADRILLA  CARPINTERIA METALICA TALL1:1 + PREST.</v>
          </cell>
          <cell r="D2815" t="str">
            <v>JRN</v>
          </cell>
          <cell r="E2815" t="str">
            <v>SUELDOS Y JORNALES</v>
          </cell>
          <cell r="F2815">
            <v>264396.79999999999</v>
          </cell>
        </row>
        <row r="2816">
          <cell r="B2816">
            <v>14922</v>
          </cell>
          <cell r="C2816" t="str">
            <v>CUADRILLA  INST. ELECTRICAS 1:0 +PREST**</v>
          </cell>
          <cell r="D2816" t="str">
            <v>JRN</v>
          </cell>
          <cell r="E2816" t="str">
            <v>SUELDOS Y JORNALES</v>
          </cell>
          <cell r="F2816">
            <v>155631.04000000001</v>
          </cell>
        </row>
        <row r="2817">
          <cell r="B2817">
            <v>11941</v>
          </cell>
          <cell r="C2817" t="str">
            <v>CUADRILLA  INST. ELECTRICAS 1:1 +PREST**</v>
          </cell>
          <cell r="D2817" t="str">
            <v>JRN</v>
          </cell>
          <cell r="E2817" t="str">
            <v>SUELDOS Y JORNALES</v>
          </cell>
          <cell r="F2817">
            <v>247751.13</v>
          </cell>
        </row>
        <row r="2818">
          <cell r="B2818">
            <v>516</v>
          </cell>
          <cell r="C2818" t="str">
            <v>CUADRILLA  INST. ELECTRICAS 1:1 SIN/PREST</v>
          </cell>
          <cell r="D2818" t="str">
            <v>JRN</v>
          </cell>
          <cell r="E2818" t="str">
            <v>SUELDOS Y JORNALES</v>
          </cell>
          <cell r="F2818">
            <v>152315</v>
          </cell>
        </row>
        <row r="2819">
          <cell r="B2819">
            <v>12772</v>
          </cell>
          <cell r="C2819" t="str">
            <v>CUADRILLA  INST. ELECTRICAS 1:2 +PREST**</v>
          </cell>
          <cell r="D2819" t="str">
            <v>JRN</v>
          </cell>
          <cell r="E2819" t="str">
            <v>SUELDOS Y JORNALES</v>
          </cell>
          <cell r="F2819">
            <v>339871.23</v>
          </cell>
        </row>
        <row r="2820">
          <cell r="B2820">
            <v>12393</v>
          </cell>
          <cell r="C2820" t="str">
            <v>CUADRILLA  INST. ELECTRICAS 1:3 +PREST**</v>
          </cell>
          <cell r="D2820" t="str">
            <v>JRN</v>
          </cell>
          <cell r="E2820" t="str">
            <v>SUELDOS Y JORNALES</v>
          </cell>
          <cell r="F2820">
            <v>431991.32</v>
          </cell>
        </row>
        <row r="2821">
          <cell r="B2821">
            <v>12363</v>
          </cell>
          <cell r="C2821" t="str">
            <v>CUADRILLA  INST. ELECTRICAS 1:4 +PREST**</v>
          </cell>
          <cell r="D2821" t="str">
            <v>JRN</v>
          </cell>
          <cell r="E2821" t="str">
            <v>SUELDOS Y JORNALES</v>
          </cell>
          <cell r="F2821">
            <v>524111.42</v>
          </cell>
        </row>
        <row r="2822">
          <cell r="B2822">
            <v>12364</v>
          </cell>
          <cell r="C2822" t="str">
            <v>CUADRILLA  INST. ELECTRICAS 1:5 +PREST**</v>
          </cell>
          <cell r="D2822" t="str">
            <v>JRN</v>
          </cell>
          <cell r="E2822" t="str">
            <v>SUELDOS Y JORNALES</v>
          </cell>
          <cell r="F2822">
            <v>616231.51</v>
          </cell>
        </row>
        <row r="2823">
          <cell r="B2823">
            <v>12428</v>
          </cell>
          <cell r="C2823" t="str">
            <v>CUADRILLA  INST. ELECTRICAS 1:6 +PREST**</v>
          </cell>
          <cell r="D2823" t="str">
            <v>JRN</v>
          </cell>
          <cell r="E2823" t="str">
            <v>SUELDOS Y JORNALES</v>
          </cell>
          <cell r="F2823">
            <v>708351.6</v>
          </cell>
        </row>
        <row r="2824">
          <cell r="B2824">
            <v>13896</v>
          </cell>
          <cell r="C2824" t="str">
            <v>CUADRILLA  INST. ELECTRICAS 2:0 +PREST**</v>
          </cell>
          <cell r="D2824" t="str">
            <v>JRN</v>
          </cell>
          <cell r="E2824" t="str">
            <v>SUELDOS Y JORNALES</v>
          </cell>
          <cell r="F2824">
            <v>311262.07</v>
          </cell>
        </row>
        <row r="2825">
          <cell r="B2825">
            <v>14120</v>
          </cell>
          <cell r="C2825" t="str">
            <v>CUADRILLA  INST. ELECTRICAS 2:1 +PREST**</v>
          </cell>
          <cell r="D2825" t="str">
            <v>JRN</v>
          </cell>
          <cell r="E2825" t="str">
            <v>SUELDOS Y JORNALES</v>
          </cell>
          <cell r="F2825">
            <v>403382.16</v>
          </cell>
        </row>
        <row r="2826">
          <cell r="B2826">
            <v>18613</v>
          </cell>
          <cell r="C2826" t="str">
            <v>CUADRILLA  INST. ELECTRICAS 2:2 +PREST**</v>
          </cell>
          <cell r="D2826" t="str">
            <v>JRN</v>
          </cell>
          <cell r="E2826" t="str">
            <v>SUELDOS Y JORNALES</v>
          </cell>
          <cell r="F2826">
            <v>495502.26</v>
          </cell>
        </row>
        <row r="2827">
          <cell r="B2827">
            <v>16643</v>
          </cell>
          <cell r="C2827" t="str">
            <v>CUADRILLA  INST. HIDRAULICA  1:1+PREST. **</v>
          </cell>
          <cell r="D2827" t="str">
            <v>JRN</v>
          </cell>
          <cell r="E2827" t="str">
            <v>SUELDOS Y JORNALES</v>
          </cell>
          <cell r="F2827">
            <v>225498.18</v>
          </cell>
        </row>
        <row r="2828">
          <cell r="B2828">
            <v>17192</v>
          </cell>
          <cell r="C2828" t="str">
            <v>CUADRILLA  INST. MECANICAS 1:2 +PREST**</v>
          </cell>
          <cell r="D2828" t="str">
            <v>JRN</v>
          </cell>
          <cell r="E2828" t="str">
            <v>SUELDOS Y JORNALES</v>
          </cell>
          <cell r="F2828">
            <v>339871.23</v>
          </cell>
        </row>
        <row r="2829">
          <cell r="B2829">
            <v>10130</v>
          </cell>
          <cell r="C2829" t="str">
            <v>CUADRILLA  INST. SANITAR/HIDRAULICAS 1:5+PREST. **</v>
          </cell>
          <cell r="D2829" t="str">
            <v>JRN</v>
          </cell>
          <cell r="E2829" t="str">
            <v>SUELDOS Y JORNALES</v>
          </cell>
          <cell r="F2829">
            <v>612073.93000000005</v>
          </cell>
        </row>
        <row r="2830">
          <cell r="B2830">
            <v>517</v>
          </cell>
          <cell r="C2830" t="str">
            <v>CUADRILLA  INST. SANITARIAS 1:1 SIN/PREST.</v>
          </cell>
          <cell r="D2830" t="str">
            <v>JRN</v>
          </cell>
          <cell r="E2830" t="str">
            <v>SUELDOS Y JORNALES</v>
          </cell>
          <cell r="F2830">
            <v>151840</v>
          </cell>
        </row>
        <row r="2831">
          <cell r="B2831">
            <v>11942</v>
          </cell>
          <cell r="C2831" t="str">
            <v>CUADRILLA  INST. SANITARIAS 1:1+PREST. **</v>
          </cell>
          <cell r="D2831" t="str">
            <v>JRN</v>
          </cell>
          <cell r="E2831" t="str">
            <v>SUELDOS Y JORNALES</v>
          </cell>
          <cell r="F2831">
            <v>246919.62</v>
          </cell>
        </row>
        <row r="2832">
          <cell r="B2832">
            <v>12759</v>
          </cell>
          <cell r="C2832" t="str">
            <v>CUADRILLA  INST. SANITARIAS 1:2+PREST. **</v>
          </cell>
          <cell r="D2832" t="str">
            <v>JRN</v>
          </cell>
          <cell r="E2832" t="str">
            <v>SUELDOS Y JORNALES</v>
          </cell>
          <cell r="F2832">
            <v>338208.2</v>
          </cell>
        </row>
        <row r="2833">
          <cell r="B2833">
            <v>13802</v>
          </cell>
          <cell r="C2833" t="str">
            <v>CUADRILLA  INST. SANITARIAS 1:3+PREST. **</v>
          </cell>
          <cell r="D2833" t="str">
            <v>JRN</v>
          </cell>
          <cell r="E2833" t="str">
            <v>SUELDOS Y JORNALES</v>
          </cell>
          <cell r="F2833">
            <v>429496.77</v>
          </cell>
        </row>
        <row r="2834">
          <cell r="B2834">
            <v>12360</v>
          </cell>
          <cell r="C2834" t="str">
            <v>CUADRILLA  INST. SANITARIAS 1:8+PREST. **</v>
          </cell>
          <cell r="D2834" t="str">
            <v>JRN</v>
          </cell>
          <cell r="E2834" t="str">
            <v>SUELDOS Y JORNALES</v>
          </cell>
          <cell r="F2834">
            <v>885939.66</v>
          </cell>
        </row>
        <row r="2835">
          <cell r="B2835">
            <v>16088</v>
          </cell>
          <cell r="C2835" t="str">
            <v>CUADRILLA  MNTO. ELECTROMECANICO 1:1 + PREST.</v>
          </cell>
          <cell r="D2835" t="str">
            <v>JRN</v>
          </cell>
          <cell r="E2835" t="str">
            <v>IDRD</v>
          </cell>
          <cell r="F2835">
            <v>268380.53000000003</v>
          </cell>
        </row>
        <row r="2836">
          <cell r="B2836">
            <v>10572</v>
          </cell>
          <cell r="C2836" t="str">
            <v>CUADRILLA  MNTO. ELECTROMECANICO 1:2+ PREST.</v>
          </cell>
          <cell r="D2836" t="str">
            <v>JRN</v>
          </cell>
          <cell r="E2836" t="str">
            <v>IDRD</v>
          </cell>
          <cell r="F2836">
            <v>366308.61</v>
          </cell>
        </row>
        <row r="2837">
          <cell r="B2837">
            <v>11095</v>
          </cell>
          <cell r="C2837" t="str">
            <v>CUADRILLA  MNTO. ELECTROMECANICO 1:3 + PREST.</v>
          </cell>
          <cell r="D2837" t="str">
            <v>JRN</v>
          </cell>
          <cell r="E2837" t="str">
            <v>IDRD</v>
          </cell>
          <cell r="F2837">
            <v>464236.7</v>
          </cell>
        </row>
        <row r="2838">
          <cell r="B2838">
            <v>10586</v>
          </cell>
          <cell r="C2838" t="str">
            <v>CUADRILLA  PINTURA 1:0 +PREST. **</v>
          </cell>
          <cell r="D2838" t="str">
            <v>JRN</v>
          </cell>
          <cell r="E2838" t="str">
            <v>SUELDOS Y JORNALES</v>
          </cell>
          <cell r="F2838">
            <v>155631.04000000001</v>
          </cell>
        </row>
        <row r="2839">
          <cell r="B2839">
            <v>11943</v>
          </cell>
          <cell r="C2839" t="str">
            <v>CUADRILLA  PINTURA 1:1 +PREST. **</v>
          </cell>
          <cell r="D2839" t="str">
            <v>JRN</v>
          </cell>
          <cell r="E2839" t="str">
            <v>SUELDOS Y JORNALES</v>
          </cell>
          <cell r="F2839">
            <v>247751.13</v>
          </cell>
        </row>
        <row r="2840">
          <cell r="B2840">
            <v>518</v>
          </cell>
          <cell r="C2840" t="str">
            <v>CUADRILLA  PINTURA 1:1 SIN/PREST.</v>
          </cell>
          <cell r="D2840" t="str">
            <v>JRN</v>
          </cell>
          <cell r="E2840" t="str">
            <v>SUELDOS Y JORNALES</v>
          </cell>
          <cell r="F2840">
            <v>152315</v>
          </cell>
        </row>
        <row r="2841">
          <cell r="B2841">
            <v>12533</v>
          </cell>
          <cell r="C2841" t="str">
            <v>CUADRILLA  PINTURA 1:2 +PREST. **</v>
          </cell>
          <cell r="D2841" t="str">
            <v>JRN</v>
          </cell>
          <cell r="E2841" t="str">
            <v>SUELDOS Y JORNALES</v>
          </cell>
          <cell r="F2841">
            <v>339871.23</v>
          </cell>
        </row>
        <row r="2842">
          <cell r="B2842">
            <v>13020</v>
          </cell>
          <cell r="C2842" t="str">
            <v>CUADRILLA  PINTURA 1:2 +PREST. **</v>
          </cell>
          <cell r="D2842" t="str">
            <v>JRN</v>
          </cell>
          <cell r="E2842" t="str">
            <v>SUELDOS Y JORNALES</v>
          </cell>
          <cell r="F2842">
            <v>339871.23</v>
          </cell>
        </row>
        <row r="2843">
          <cell r="B2843">
            <v>13847</v>
          </cell>
          <cell r="C2843" t="str">
            <v>CUADRILLA  PINTURA 1:3 +PREST. **</v>
          </cell>
          <cell r="D2843" t="str">
            <v>JRN</v>
          </cell>
          <cell r="E2843" t="str">
            <v>SUELDOS Y JORNALES</v>
          </cell>
          <cell r="F2843">
            <v>431991.32</v>
          </cell>
        </row>
        <row r="2844">
          <cell r="B2844">
            <v>14124</v>
          </cell>
          <cell r="C2844" t="str">
            <v>CUADRILLA  PINTURA 1:5 +PREST. **</v>
          </cell>
          <cell r="D2844" t="str">
            <v>JRN</v>
          </cell>
          <cell r="E2844" t="str">
            <v>SUELDOS Y JORNALES</v>
          </cell>
          <cell r="F2844">
            <v>616231.51</v>
          </cell>
        </row>
        <row r="2845">
          <cell r="B2845">
            <v>14123</v>
          </cell>
          <cell r="C2845" t="str">
            <v>CUADRILLA  PINTURA 1:6 +PREST. **</v>
          </cell>
          <cell r="D2845" t="str">
            <v>JRN</v>
          </cell>
          <cell r="E2845" t="str">
            <v>SUELDOS Y JORNALES</v>
          </cell>
          <cell r="F2845">
            <v>708351.6</v>
          </cell>
        </row>
        <row r="2846">
          <cell r="B2846">
            <v>16656</v>
          </cell>
          <cell r="C2846" t="str">
            <v>CUADRILLA CARPINTERIA MADERA 1:1+PREST.**</v>
          </cell>
          <cell r="D2846" t="str">
            <v>JRN</v>
          </cell>
          <cell r="E2846" t="str">
            <v>SUELDOS Y JORNALES</v>
          </cell>
          <cell r="F2846">
            <v>264396.79999999999</v>
          </cell>
        </row>
        <row r="2847">
          <cell r="B2847">
            <v>15810</v>
          </cell>
          <cell r="C2847" t="str">
            <v>CUADRILLA CARPINTERIA METALICA 1:1+PRESTSolda+ayud</v>
          </cell>
          <cell r="D2847" t="str">
            <v>JRN</v>
          </cell>
          <cell r="E2847" t="str">
            <v>SUELDOS Y JORNALES</v>
          </cell>
          <cell r="F2847">
            <v>264396.79999999999</v>
          </cell>
        </row>
        <row r="2848">
          <cell r="B2848">
            <v>11940</v>
          </cell>
          <cell r="C2848" t="str">
            <v>CUADRILLA CARPINTERIA METALICA TALL.1:1+PREST.**</v>
          </cell>
          <cell r="D2848" t="str">
            <v>JRN</v>
          </cell>
          <cell r="E2848" t="str">
            <v>SUELDOS Y JORNALES</v>
          </cell>
          <cell r="F2848">
            <v>264396.79999999999</v>
          </cell>
        </row>
        <row r="2849">
          <cell r="B2849">
            <v>15714</v>
          </cell>
          <cell r="C2849" t="str">
            <v>CUADRILLA DE JARDINERIA 0:2 + PREST</v>
          </cell>
          <cell r="D2849" t="str">
            <v>JRN</v>
          </cell>
          <cell r="E2849" t="str">
            <v>SUELDOS Y JORNALES</v>
          </cell>
          <cell r="F2849">
            <v>179632.94</v>
          </cell>
        </row>
        <row r="2850">
          <cell r="B2850">
            <v>15682</v>
          </cell>
          <cell r="C2850" t="str">
            <v>CUADRILLA DE JARDINERIA 1:1 + PREST</v>
          </cell>
          <cell r="D2850" t="str">
            <v>JRN</v>
          </cell>
          <cell r="E2850" t="str">
            <v>SUELDOS Y JORNALES</v>
          </cell>
          <cell r="F2850">
            <v>242588.26</v>
          </cell>
        </row>
        <row r="2851">
          <cell r="B2851">
            <v>17482</v>
          </cell>
          <cell r="C2851" t="str">
            <v>CUADRILLA INST. ESPECIALES PISCINAS 1:1+PREST**</v>
          </cell>
          <cell r="D2851" t="str">
            <v>JRN</v>
          </cell>
          <cell r="E2851" t="str">
            <v>11 Tratamientos especiales</v>
          </cell>
          <cell r="F2851">
            <v>235360.71</v>
          </cell>
        </row>
        <row r="2852">
          <cell r="B2852">
            <v>17486</v>
          </cell>
          <cell r="C2852" t="str">
            <v>CUADRILLA INST. ESPECIALES PISCINAS 1:2+PREST**</v>
          </cell>
          <cell r="D2852" t="str">
            <v>JRN</v>
          </cell>
          <cell r="E2852" t="str">
            <v>11 Tratamientos especiales</v>
          </cell>
          <cell r="F2852">
            <v>322501.08</v>
          </cell>
        </row>
        <row r="2853">
          <cell r="B2853">
            <v>17547</v>
          </cell>
          <cell r="C2853" t="str">
            <v>CUADRILLA INST. ESPECIALES PISCINAS 1:3+PREST**</v>
          </cell>
          <cell r="D2853" t="str">
            <v>JRN</v>
          </cell>
          <cell r="E2853" t="str">
            <v>11 Tratamientos especiales</v>
          </cell>
          <cell r="F2853">
            <v>409641.46</v>
          </cell>
        </row>
        <row r="2854">
          <cell r="B2854">
            <v>17548</v>
          </cell>
          <cell r="C2854" t="str">
            <v>CUADRILLA INST. ESPECIALES PISCINAS 1:4+PREST**</v>
          </cell>
          <cell r="D2854" t="str">
            <v>JRN</v>
          </cell>
          <cell r="E2854" t="str">
            <v>11 Tratamientos especiales</v>
          </cell>
          <cell r="F2854">
            <v>496781.83</v>
          </cell>
        </row>
        <row r="2855">
          <cell r="B2855">
            <v>17459</v>
          </cell>
          <cell r="C2855" t="str">
            <v>CUADRILLA PROGRAMACION Y PUESTA EN MARCHA 2:2 +PRE</v>
          </cell>
          <cell r="D2855" t="str">
            <v>JRN</v>
          </cell>
          <cell r="E2855" t="str">
            <v>SISTEMAS VENTILACION</v>
          </cell>
          <cell r="F2855">
            <v>536761.06000000006</v>
          </cell>
        </row>
        <row r="2856">
          <cell r="B2856">
            <v>15142</v>
          </cell>
          <cell r="C2856" t="str">
            <v>CUADRILLA TRABAJOS ALTURA PERF.1:1+PREST.**</v>
          </cell>
          <cell r="D2856" t="str">
            <v>JRN</v>
          </cell>
          <cell r="E2856" t="str">
            <v>SUELDOS Y JORNALES</v>
          </cell>
          <cell r="F2856">
            <v>264676.33</v>
          </cell>
        </row>
        <row r="2857">
          <cell r="B2857">
            <v>3038</v>
          </cell>
          <cell r="C2857" t="str">
            <v>CUARTO DE CONTROL</v>
          </cell>
          <cell r="D2857" t="str">
            <v>UN</v>
          </cell>
          <cell r="E2857" t="str">
            <v>CABLEADO ESTRUCTURADO</v>
          </cell>
          <cell r="F2857">
            <v>665203.44999999995</v>
          </cell>
        </row>
        <row r="2858">
          <cell r="B2858">
            <v>18619</v>
          </cell>
          <cell r="C2858" t="str">
            <v>Cub.Sand.333cAluzilis.poliur.30MMpint2Cara(Sum+Ins</v>
          </cell>
          <cell r="D2858" t="str">
            <v>M2</v>
          </cell>
          <cell r="E2858" t="str">
            <v>CUBIERTAS</v>
          </cell>
          <cell r="F2858">
            <v>55641.8</v>
          </cell>
        </row>
        <row r="2859">
          <cell r="B2859">
            <v>18685</v>
          </cell>
          <cell r="C2859" t="str">
            <v>Cub.Sand.333cAluzilis.poliur.30MMpint2Cara+Remates</v>
          </cell>
          <cell r="D2859" t="str">
            <v>M2</v>
          </cell>
          <cell r="E2859" t="str">
            <v>CUBIERTAS</v>
          </cell>
          <cell r="F2859">
            <v>52980.34</v>
          </cell>
        </row>
        <row r="2860">
          <cell r="B2860">
            <v>17913</v>
          </cell>
          <cell r="C2860" t="str">
            <v>Cubierta DobleTejaTraslucidaInyecPoliuretanoS/espe</v>
          </cell>
          <cell r="D2860" t="str">
            <v>M2</v>
          </cell>
          <cell r="E2860" t="str">
            <v>CUBIERTAS</v>
          </cell>
          <cell r="F2860">
            <v>45631.72</v>
          </cell>
        </row>
        <row r="2861">
          <cell r="B2861">
            <v>16168</v>
          </cell>
          <cell r="C2861" t="str">
            <v>Cubierta en Canaleta 90 - 7.50 ml (Sum+Inst)</v>
          </cell>
          <cell r="D2861" t="str">
            <v>M2</v>
          </cell>
          <cell r="E2861" t="str">
            <v>VARIOS</v>
          </cell>
          <cell r="F2861">
            <v>209819.25</v>
          </cell>
        </row>
        <row r="2862">
          <cell r="B2862">
            <v>13367</v>
          </cell>
          <cell r="C2862" t="str">
            <v>Cubierta en Canaleta 90 - 9,00 ml (Sum+Inst)</v>
          </cell>
          <cell r="D2862" t="str">
            <v>M2</v>
          </cell>
          <cell r="E2862" t="str">
            <v>VARIOS</v>
          </cell>
          <cell r="F2862">
            <v>214213.98</v>
          </cell>
        </row>
        <row r="2863">
          <cell r="B2863">
            <v>10161</v>
          </cell>
          <cell r="C2863" t="str">
            <v>Cubierta en lamina galvanizada cal 16 **</v>
          </cell>
          <cell r="D2863" t="str">
            <v>M2</v>
          </cell>
          <cell r="E2863" t="str">
            <v>04 Estructuras</v>
          </cell>
          <cell r="F2863">
            <v>28193.91</v>
          </cell>
        </row>
        <row r="2864">
          <cell r="B2864">
            <v>14407</v>
          </cell>
          <cell r="C2864" t="str">
            <v>Cubierta en teja Ajota policarbonato (instalacion)</v>
          </cell>
          <cell r="D2864" t="str">
            <v>M2</v>
          </cell>
          <cell r="E2864" t="str">
            <v>04 Estructuras</v>
          </cell>
          <cell r="F2864">
            <v>79028.44</v>
          </cell>
        </row>
        <row r="2865">
          <cell r="B2865">
            <v>10889</v>
          </cell>
          <cell r="C2865" t="str">
            <v>Cubierta en teja Ajota policarbonato*Sum+instalac)</v>
          </cell>
          <cell r="D2865" t="str">
            <v>M2</v>
          </cell>
          <cell r="E2865" t="str">
            <v>04 Estructuras</v>
          </cell>
          <cell r="F2865">
            <v>61460.27</v>
          </cell>
        </row>
        <row r="2866">
          <cell r="B2866">
            <v>14567</v>
          </cell>
          <cell r="C2866" t="str">
            <v>Cubierta en teja Ajota Trapezoidal traslucida</v>
          </cell>
          <cell r="D2866" t="str">
            <v>M2</v>
          </cell>
          <cell r="E2866" t="str">
            <v>04 Estructuras</v>
          </cell>
          <cell r="F2866">
            <v>83482.53</v>
          </cell>
        </row>
        <row r="2867">
          <cell r="B2867">
            <v>10693</v>
          </cell>
          <cell r="C2867" t="str">
            <v>Cubierta en teja Ajover termo acustica  **</v>
          </cell>
          <cell r="D2867" t="str">
            <v>M2</v>
          </cell>
          <cell r="E2867" t="str">
            <v>04 Estructuras</v>
          </cell>
          <cell r="F2867">
            <v>115712.85</v>
          </cell>
        </row>
        <row r="2868">
          <cell r="B2868">
            <v>11008</v>
          </cell>
          <cell r="C2868" t="str">
            <v>Cubierta en teja Arizona termo acustica **</v>
          </cell>
          <cell r="D2868" t="str">
            <v>M2</v>
          </cell>
          <cell r="E2868" t="str">
            <v>04 Estructuras</v>
          </cell>
          <cell r="F2868">
            <v>64428.84</v>
          </cell>
        </row>
        <row r="2869">
          <cell r="B2869">
            <v>14386</v>
          </cell>
          <cell r="C2869" t="str">
            <v>Cubierta lamina arquit. Acesco TZA73*366-30 (inst)</v>
          </cell>
          <cell r="D2869" t="str">
            <v>M2</v>
          </cell>
          <cell r="E2869" t="str">
            <v>04 Estructuras</v>
          </cell>
          <cell r="F2869">
            <v>66633.850000000006</v>
          </cell>
        </row>
        <row r="2870">
          <cell r="B2870">
            <v>14406</v>
          </cell>
          <cell r="C2870" t="str">
            <v>Cubierta lamina arquitect  TZA73*366-30 (Instalación)</v>
          </cell>
          <cell r="D2870" t="str">
            <v>M2</v>
          </cell>
          <cell r="E2870" t="str">
            <v>04 Estructuras</v>
          </cell>
          <cell r="F2870">
            <v>55701.86</v>
          </cell>
        </row>
        <row r="2871">
          <cell r="B2871">
            <v>10174</v>
          </cell>
          <cell r="C2871" t="str">
            <v>Cubierta lamina arquitect  TZA73*366-30 (Sum + Inst) **</v>
          </cell>
          <cell r="D2871" t="str">
            <v>M2</v>
          </cell>
          <cell r="E2871" t="str">
            <v>04 Estructuras</v>
          </cell>
          <cell r="F2871">
            <v>102802.98</v>
          </cell>
        </row>
        <row r="2872">
          <cell r="B2872">
            <v>14561</v>
          </cell>
          <cell r="C2872" t="str">
            <v>Cubierta lamina arquitect Acesco TZA73*305-30</v>
          </cell>
          <cell r="D2872" t="str">
            <v>M2</v>
          </cell>
          <cell r="E2872" t="str">
            <v>04 Estructuras</v>
          </cell>
          <cell r="F2872">
            <v>209723.98</v>
          </cell>
        </row>
        <row r="2873">
          <cell r="B2873">
            <v>10173</v>
          </cell>
          <cell r="C2873" t="str">
            <v>Cubierta lamina arquitect Acesco TZA73*305-30 colo</v>
          </cell>
          <cell r="D2873" t="str">
            <v>M2</v>
          </cell>
          <cell r="E2873" t="str">
            <v>04 Estructuras</v>
          </cell>
          <cell r="F2873">
            <v>80356.009999999995</v>
          </cell>
        </row>
        <row r="2874">
          <cell r="B2874">
            <v>11771</v>
          </cell>
          <cell r="C2874" t="str">
            <v>Cubierta Policarb.Alveolar Arkopal Cal.10mm+Conet.</v>
          </cell>
          <cell r="D2874" t="str">
            <v>M2</v>
          </cell>
          <cell r="E2874" t="str">
            <v>04 Estructuras</v>
          </cell>
          <cell r="F2874">
            <v>151800.82999999999</v>
          </cell>
        </row>
        <row r="2875">
          <cell r="B2875">
            <v>13202</v>
          </cell>
          <cell r="C2875" t="str">
            <v>Cubierta Policarbonato  AlveolarCal.8mm+Conet.+Perfil</v>
          </cell>
          <cell r="D2875" t="str">
            <v>M2</v>
          </cell>
          <cell r="E2875" t="str">
            <v>04 Estructuras</v>
          </cell>
          <cell r="F2875">
            <v>108854.85</v>
          </cell>
        </row>
        <row r="2876">
          <cell r="B2876">
            <v>15775</v>
          </cell>
          <cell r="C2876" t="str">
            <v>Cubierta Sandwich Aluzinc Cal 26 ref 525c (Sum+Ins</v>
          </cell>
          <cell r="D2876" t="str">
            <v>M2</v>
          </cell>
          <cell r="E2876" t="str">
            <v>CARPINTERIA METALICA</v>
          </cell>
          <cell r="F2876">
            <v>0</v>
          </cell>
        </row>
        <row r="2877">
          <cell r="B2877">
            <v>11350</v>
          </cell>
          <cell r="C2877" t="str">
            <v>Cubierta Sandwich Deck 333C-**</v>
          </cell>
          <cell r="D2877" t="str">
            <v>M2</v>
          </cell>
          <cell r="E2877" t="str">
            <v>04 Estructuras</v>
          </cell>
          <cell r="F2877">
            <v>425970.96</v>
          </cell>
        </row>
        <row r="2878">
          <cell r="B2878">
            <v>11750</v>
          </cell>
          <cell r="C2878" t="str">
            <v>Cubierta Sandwich Deck 333C-Band.lisa.Alum.Pintada</v>
          </cell>
          <cell r="D2878" t="str">
            <v>M2</v>
          </cell>
          <cell r="E2878" t="str">
            <v>04 Estructuras</v>
          </cell>
          <cell r="F2878">
            <v>313199.69</v>
          </cell>
        </row>
        <row r="2879">
          <cell r="B2879">
            <v>15016</v>
          </cell>
          <cell r="C2879" t="str">
            <v>Cubierta SandwichAluzincCal 26+poliuretano(Sum+Ins</v>
          </cell>
          <cell r="D2879" t="str">
            <v>M2</v>
          </cell>
          <cell r="E2879" t="str">
            <v>CARPINTERIA METALICA</v>
          </cell>
          <cell r="F2879">
            <v>175665.36</v>
          </cell>
        </row>
        <row r="2880">
          <cell r="B2880">
            <v>11753</v>
          </cell>
          <cell r="C2880" t="str">
            <v>Cubierta Sencilla Deck 333C-.Alum.Pint.Dos Caras**</v>
          </cell>
          <cell r="D2880" t="str">
            <v>M2</v>
          </cell>
          <cell r="E2880" t="str">
            <v>04 Estructuras</v>
          </cell>
          <cell r="F2880">
            <v>261314.39</v>
          </cell>
        </row>
        <row r="2881">
          <cell r="B2881">
            <v>17911</v>
          </cell>
          <cell r="C2881" t="str">
            <v>Cubierta Teja SanducheAcero Galv.Cal.26+lana roca</v>
          </cell>
          <cell r="D2881" t="str">
            <v>M2</v>
          </cell>
          <cell r="E2881" t="str">
            <v>CUBIERTAS</v>
          </cell>
          <cell r="F2881">
            <v>19018.36</v>
          </cell>
        </row>
        <row r="2882">
          <cell r="B2882">
            <v>11009</v>
          </cell>
          <cell r="C2882" t="str">
            <v>Cubierta teja sin traslapos termoAcusticPintada **</v>
          </cell>
          <cell r="D2882" t="str">
            <v>M2</v>
          </cell>
          <cell r="E2882" t="str">
            <v>04 Estructuras</v>
          </cell>
          <cell r="F2882">
            <v>64759.91</v>
          </cell>
        </row>
        <row r="2883">
          <cell r="B2883">
            <v>10105</v>
          </cell>
          <cell r="C2883" t="str">
            <v>Cubierta teja supertrapezoid termoAcusticPintada**</v>
          </cell>
          <cell r="D2883" t="str">
            <v>M2</v>
          </cell>
          <cell r="E2883" t="str">
            <v>04 Estructuras</v>
          </cell>
          <cell r="F2883">
            <v>79291.649999999994</v>
          </cell>
        </row>
        <row r="2884">
          <cell r="B2884">
            <v>10952</v>
          </cell>
          <cell r="C2884" t="str">
            <v>Cubierta teja termAcustic Pint2cara poliu-spray**</v>
          </cell>
          <cell r="D2884" t="str">
            <v>M2</v>
          </cell>
          <cell r="E2884" t="str">
            <v>04 Estructuras</v>
          </cell>
          <cell r="F2884">
            <v>63516.639999999999</v>
          </cell>
        </row>
        <row r="2885">
          <cell r="B2885">
            <v>10786</v>
          </cell>
          <cell r="C2885" t="str">
            <v>Cubierta teja termoAcustic sinPint. poliu-spray **</v>
          </cell>
          <cell r="D2885" t="str">
            <v>M2</v>
          </cell>
          <cell r="E2885" t="str">
            <v>04 Estructuras</v>
          </cell>
          <cell r="F2885">
            <v>63516.639999999999</v>
          </cell>
        </row>
        <row r="2886">
          <cell r="B2886">
            <v>18484</v>
          </cell>
          <cell r="C2886" t="str">
            <v>CubiertaSanwich e=5cmMembranaFlex.+Lam.Acero</v>
          </cell>
          <cell r="D2886" t="str">
            <v>M2</v>
          </cell>
          <cell r="E2886" t="str">
            <v>CUBIERTAS</v>
          </cell>
          <cell r="F2886">
            <v>417732.8</v>
          </cell>
        </row>
        <row r="2887">
          <cell r="B2887">
            <v>15916</v>
          </cell>
          <cell r="C2887" t="str">
            <v>CubiertaStandingSeamSandwichCal.26-38mmcolorSum+in</v>
          </cell>
          <cell r="D2887" t="str">
            <v>M2</v>
          </cell>
          <cell r="E2887" t="str">
            <v>CUBIERTAS</v>
          </cell>
          <cell r="F2887">
            <v>136963.79</v>
          </cell>
        </row>
        <row r="2888">
          <cell r="B2888">
            <v>12794</v>
          </cell>
          <cell r="C2888" t="str">
            <v>CubiertaTejaAcescoCal.26+Canal met.Cal.20+Est.Meta</v>
          </cell>
          <cell r="D2888" t="str">
            <v>M2</v>
          </cell>
          <cell r="E2888" t="str">
            <v>04 Estructuras</v>
          </cell>
          <cell r="F2888">
            <v>259971.75</v>
          </cell>
        </row>
        <row r="2889">
          <cell r="B2889">
            <v>17914</v>
          </cell>
          <cell r="C2889" t="str">
            <v>CubiertaTraslucidaen Vidrio Templado5+6SobreEstruc</v>
          </cell>
          <cell r="D2889" t="str">
            <v>M2</v>
          </cell>
          <cell r="E2889" t="str">
            <v>CUBIERTAS</v>
          </cell>
          <cell r="F2889">
            <v>19148.97</v>
          </cell>
        </row>
        <row r="2890">
          <cell r="B2890">
            <v>18379</v>
          </cell>
          <cell r="C2890" t="str">
            <v>CUELGA CONCR VISTO OCRE F'C 21 MPA - E: 0.12M CDRC</v>
          </cell>
          <cell r="D2890" t="str">
            <v>M2</v>
          </cell>
          <cell r="E2890" t="str">
            <v>CIMENTACION Y ESTRUCTURA</v>
          </cell>
          <cell r="F2890">
            <v>295564.78999999998</v>
          </cell>
        </row>
        <row r="2891">
          <cell r="B2891">
            <v>17112</v>
          </cell>
          <cell r="C2891" t="str">
            <v>CUELGA EN "L" DRYWALL 1/2"+Estruc+Masilla+Vinilo</v>
          </cell>
          <cell r="D2891" t="str">
            <v>ML</v>
          </cell>
          <cell r="E2891" t="str">
            <v>CIELOS RASOS</v>
          </cell>
          <cell r="F2891">
            <v>91627.09</v>
          </cell>
        </row>
        <row r="2892">
          <cell r="B2892">
            <v>17139</v>
          </cell>
          <cell r="C2892" t="str">
            <v>CUERDA PARA IZAJE BOMBAS</v>
          </cell>
          <cell r="D2892" t="str">
            <v>UN</v>
          </cell>
          <cell r="E2892" t="str">
            <v>08 Hidráulico</v>
          </cell>
          <cell r="F2892">
            <v>75.56</v>
          </cell>
        </row>
        <row r="2893">
          <cell r="B2893">
            <v>169</v>
          </cell>
          <cell r="C2893" t="str">
            <v>CULATAS  1:3 imp. e=1.5Cm.</v>
          </cell>
          <cell r="D2893" t="str">
            <v>M2</v>
          </cell>
          <cell r="E2893" t="str">
            <v>PAÑETES/REPELLOS/REVOQUES</v>
          </cell>
          <cell r="F2893">
            <v>31831.87</v>
          </cell>
        </row>
        <row r="2894">
          <cell r="B2894">
            <v>170</v>
          </cell>
          <cell r="C2894" t="str">
            <v>CULATAS  1:3 imp. e=2.0Cm.</v>
          </cell>
          <cell r="D2894" t="str">
            <v>M2</v>
          </cell>
          <cell r="E2894" t="str">
            <v>PAÑETES/REPELLOS/REVOQUES</v>
          </cell>
          <cell r="F2894">
            <v>36574.160000000003</v>
          </cell>
        </row>
        <row r="2895">
          <cell r="B2895">
            <v>863</v>
          </cell>
          <cell r="C2895" t="str">
            <v>CUMBRERA #1 (2.20x.90)Cristac.</v>
          </cell>
          <cell r="D2895" t="str">
            <v>UN</v>
          </cell>
          <cell r="E2895" t="str">
            <v>CUBIERTAS</v>
          </cell>
          <cell r="F2895">
            <v>120040.24</v>
          </cell>
        </row>
        <row r="2896">
          <cell r="B2896">
            <v>864</v>
          </cell>
          <cell r="C2896" t="str">
            <v>CUMBRERA #2(1.50x2.04)Cristac.</v>
          </cell>
          <cell r="D2896" t="str">
            <v>UN</v>
          </cell>
          <cell r="E2896" t="str">
            <v>CUBIERTAS</v>
          </cell>
          <cell r="F2896">
            <v>123178.55</v>
          </cell>
        </row>
        <row r="2897">
          <cell r="B2897">
            <v>20707</v>
          </cell>
          <cell r="C2897" t="str">
            <v>Cuneta en tierra con enrocado de protección</v>
          </cell>
          <cell r="D2897" t="str">
            <v>ML</v>
          </cell>
          <cell r="E2897" t="str">
            <v>08 Hidráulico</v>
          </cell>
          <cell r="F2897">
            <v>133052.68</v>
          </cell>
        </row>
        <row r="2898">
          <cell r="B2898">
            <v>10025</v>
          </cell>
          <cell r="C2898" t="str">
            <v>Cuneta en tierra/revestida/mort1:5 a0.5 e0.02 h0,4</v>
          </cell>
          <cell r="D2898" t="str">
            <v>ML</v>
          </cell>
          <cell r="E2898" t="str">
            <v>08 Hidráulico</v>
          </cell>
          <cell r="F2898">
            <v>52334.18</v>
          </cell>
        </row>
        <row r="2899">
          <cell r="B2899">
            <v>14431</v>
          </cell>
          <cell r="C2899" t="str">
            <v>Cuneta revestid asfalt r=0.30m;h=0.10m(Sum+Inst)**</v>
          </cell>
          <cell r="D2899" t="str">
            <v>ML</v>
          </cell>
          <cell r="E2899" t="str">
            <v>03 Preliminares</v>
          </cell>
          <cell r="F2899">
            <v>63830.55</v>
          </cell>
        </row>
        <row r="2900">
          <cell r="B2900">
            <v>15450</v>
          </cell>
          <cell r="C2900" t="str">
            <v>Cuneta Tipo-1(Area Secc.Transv=0.0938m2)l</v>
          </cell>
          <cell r="D2900" t="str">
            <v>ML</v>
          </cell>
          <cell r="E2900" t="str">
            <v>INSTALACIONES HIDRAULICA / SANITARIA / LATONERIA</v>
          </cell>
          <cell r="F2900">
            <v>150344.69</v>
          </cell>
        </row>
        <row r="2901">
          <cell r="B2901">
            <v>15651</v>
          </cell>
          <cell r="C2901" t="str">
            <v>CunetaPrefabricTrape(0.30+0.10)h=0.10m(SueloBlando</v>
          </cell>
          <cell r="D2901" t="str">
            <v>ML</v>
          </cell>
          <cell r="E2901" t="str">
            <v>03 Preliminares</v>
          </cell>
          <cell r="F2901">
            <v>58390.76</v>
          </cell>
        </row>
        <row r="2902">
          <cell r="B2902">
            <v>15653</v>
          </cell>
          <cell r="C2902" t="str">
            <v>CunetaPrefabricTrape(0.30+0.10)h=0.10m(SueloDuro)</v>
          </cell>
          <cell r="D2902" t="str">
            <v>ML</v>
          </cell>
          <cell r="E2902" t="str">
            <v>03 Preliminares</v>
          </cell>
          <cell r="F2902">
            <v>53949.65</v>
          </cell>
        </row>
        <row r="2903">
          <cell r="B2903">
            <v>15652</v>
          </cell>
          <cell r="C2903" t="str">
            <v>CunetaPrefabricTrape(0.30+0.10)h=0.10m(SueloMedio</v>
          </cell>
          <cell r="D2903" t="str">
            <v>ML</v>
          </cell>
          <cell r="E2903" t="str">
            <v>03 Preliminares</v>
          </cell>
          <cell r="F2903">
            <v>55030.18</v>
          </cell>
        </row>
        <row r="2904">
          <cell r="B2904">
            <v>11686</v>
          </cell>
          <cell r="C2904" t="str">
            <v>CunetaPrefabricTrape(0.30+0.10)L=1.0m(S/tierra)</v>
          </cell>
          <cell r="D2904" t="str">
            <v>ML</v>
          </cell>
          <cell r="E2904" t="str">
            <v>03 Preliminares</v>
          </cell>
          <cell r="F2904">
            <v>26310.94</v>
          </cell>
        </row>
        <row r="2905">
          <cell r="B2905">
            <v>865</v>
          </cell>
          <cell r="C2905" t="str">
            <v>CUPULA #1 (1.58x1.13)Cristacr.</v>
          </cell>
          <cell r="D2905" t="str">
            <v>UN</v>
          </cell>
          <cell r="E2905" t="str">
            <v>CUBIERTAS</v>
          </cell>
          <cell r="F2905">
            <v>103398.16</v>
          </cell>
        </row>
        <row r="2906">
          <cell r="B2906">
            <v>866</v>
          </cell>
          <cell r="C2906" t="str">
            <v>CUPULA #2 (1.58x1.40)Cristacr.</v>
          </cell>
          <cell r="D2906" t="str">
            <v>UN</v>
          </cell>
          <cell r="E2906" t="str">
            <v>CUBIERTAS</v>
          </cell>
          <cell r="F2906">
            <v>119994.88</v>
          </cell>
        </row>
        <row r="2907">
          <cell r="B2907">
            <v>867</v>
          </cell>
          <cell r="C2907" t="str">
            <v>CUPULA #3 (1.58x2.30)Cristacr.</v>
          </cell>
          <cell r="D2907" t="str">
            <v>UN</v>
          </cell>
          <cell r="E2907" t="str">
            <v>CUBIERTAS</v>
          </cell>
          <cell r="F2907">
            <v>123676.7</v>
          </cell>
        </row>
        <row r="2908">
          <cell r="B2908">
            <v>17054</v>
          </cell>
          <cell r="C2908" t="str">
            <v>CÚPULA CONCÉNTRICA EN ALUMINIO 8 x 4"</v>
          </cell>
          <cell r="D2908" t="str">
            <v>UN</v>
          </cell>
          <cell r="E2908" t="str">
            <v>08 Hidráulico</v>
          </cell>
          <cell r="F2908">
            <v>43228.22</v>
          </cell>
        </row>
        <row r="2909">
          <cell r="B2909">
            <v>17848</v>
          </cell>
          <cell r="C2909" t="str">
            <v>CÚPULA CONCÉNTRICA EN ALUMINIO 8 x 6"</v>
          </cell>
          <cell r="D2909" t="str">
            <v>UN</v>
          </cell>
          <cell r="E2909" t="str">
            <v>08 Hidráulico</v>
          </cell>
          <cell r="F2909">
            <v>40418.959999999999</v>
          </cell>
        </row>
        <row r="2910">
          <cell r="B2910">
            <v>13116</v>
          </cell>
          <cell r="C2910" t="str">
            <v>CURADO FISURAS CON SIKACRYL+SIKAFLEX**</v>
          </cell>
          <cell r="D2910" t="str">
            <v>M2</v>
          </cell>
          <cell r="E2910" t="str">
            <v>04 Estructuras</v>
          </cell>
          <cell r="F2910">
            <v>43283.82</v>
          </cell>
        </row>
        <row r="2911">
          <cell r="B2911">
            <v>11150</v>
          </cell>
          <cell r="C2911" t="str">
            <v>Dado cerramient 3000psi mezObra sin refuerzo *</v>
          </cell>
          <cell r="D2911" t="str">
            <v>M3</v>
          </cell>
          <cell r="E2911" t="str">
            <v>04 Estructuras</v>
          </cell>
          <cell r="F2911">
            <v>1027695.99</v>
          </cell>
        </row>
        <row r="2912">
          <cell r="B2912">
            <v>11811</v>
          </cell>
          <cell r="C2912" t="str">
            <v>Dado cim skatepark 3000psi PreMez sin refuerzo **</v>
          </cell>
          <cell r="D2912" t="str">
            <v>M3</v>
          </cell>
          <cell r="E2912" t="str">
            <v>04 Estructuras</v>
          </cell>
          <cell r="F2912">
            <v>989585.22</v>
          </cell>
        </row>
        <row r="2913">
          <cell r="B2913">
            <v>10354</v>
          </cell>
          <cell r="C2913" t="str">
            <v>Dado ciment concreto 3000psi Premezcl sin refuer**</v>
          </cell>
          <cell r="D2913" t="str">
            <v>M3</v>
          </cell>
          <cell r="E2913" t="str">
            <v>04 Estructuras</v>
          </cell>
          <cell r="F2913">
            <v>1087538.45</v>
          </cell>
        </row>
        <row r="2914">
          <cell r="B2914">
            <v>16098</v>
          </cell>
          <cell r="C2914" t="str">
            <v>Dado ciment concreto 3000psi Premezcl sin refuer**</v>
          </cell>
          <cell r="D2914" t="str">
            <v>M3</v>
          </cell>
          <cell r="E2914" t="str">
            <v>04 Estructuras</v>
          </cell>
          <cell r="F2914">
            <v>1042692.44</v>
          </cell>
        </row>
        <row r="2915">
          <cell r="B2915">
            <v>13124</v>
          </cell>
          <cell r="C2915" t="str">
            <v>Dado ciment concreto 3500psi Premezcl sin refuer**</v>
          </cell>
          <cell r="D2915" t="str">
            <v>M3</v>
          </cell>
          <cell r="E2915" t="str">
            <v>04 Estructuras</v>
          </cell>
          <cell r="F2915">
            <v>986359.72</v>
          </cell>
        </row>
        <row r="2916">
          <cell r="B2916">
            <v>11387</v>
          </cell>
          <cell r="C2916" t="str">
            <v>Dado ciment concreto 4000psi Premezcl sin refuer**</v>
          </cell>
          <cell r="D2916" t="str">
            <v>M3</v>
          </cell>
          <cell r="E2916" t="str">
            <v>04 Estructuras</v>
          </cell>
          <cell r="F2916">
            <v>1104760.8700000001</v>
          </cell>
        </row>
        <row r="2917">
          <cell r="B2917">
            <v>17818</v>
          </cell>
          <cell r="C2917" t="str">
            <v>Dado ciment concreto F'C21 MPA3000psi sin ref CDRC</v>
          </cell>
          <cell r="D2917" t="str">
            <v>M3</v>
          </cell>
          <cell r="E2917" t="str">
            <v>04 Estructuras</v>
          </cell>
          <cell r="F2917">
            <v>1164005.08</v>
          </cell>
        </row>
        <row r="2918">
          <cell r="B2918">
            <v>16120</v>
          </cell>
          <cell r="C2918" t="str">
            <v>Dado Conc3.000psi(100x100)Exc-sin ref)sinFormH=0.6</v>
          </cell>
          <cell r="D2918" t="str">
            <v>UN</v>
          </cell>
          <cell r="E2918" t="str">
            <v>CIMENTACION Y ESTRUCTURA</v>
          </cell>
          <cell r="F2918">
            <v>512786.07</v>
          </cell>
        </row>
        <row r="2919">
          <cell r="B2919">
            <v>16117</v>
          </cell>
          <cell r="C2919" t="str">
            <v>Dado Conc3.000psi(100x60)Exc-sin ref)sinForm H=0.6</v>
          </cell>
          <cell r="D2919" t="str">
            <v>UN</v>
          </cell>
          <cell r="E2919" t="str">
            <v>CIMENTACION Y ESTRUCTURA</v>
          </cell>
          <cell r="F2919">
            <v>315278.26</v>
          </cell>
        </row>
        <row r="2920">
          <cell r="B2920">
            <v>16628</v>
          </cell>
          <cell r="C2920" t="str">
            <v>Dado Conc3.000psi(30x30)Exc+refuerz)sinFormH=1.00m</v>
          </cell>
          <cell r="D2920" t="str">
            <v>UN</v>
          </cell>
          <cell r="E2920" t="str">
            <v>CIMENTACION Y ESTRUCTURA</v>
          </cell>
          <cell r="F2920">
            <v>141814.06</v>
          </cell>
        </row>
        <row r="2921">
          <cell r="B2921">
            <v>16631</v>
          </cell>
          <cell r="C2921" t="str">
            <v>Dado Conc3.000psi(30x30)Exc-sin ref)sinForm H=0.30</v>
          </cell>
          <cell r="D2921" t="str">
            <v>UN</v>
          </cell>
          <cell r="E2921" t="str">
            <v>CIMENTACION Y ESTRUCTURA</v>
          </cell>
          <cell r="F2921">
            <v>33305.620000000003</v>
          </cell>
        </row>
        <row r="2922">
          <cell r="B2922">
            <v>15392</v>
          </cell>
          <cell r="C2922" t="str">
            <v>Dado Conc3.000psi(30x30)Exc-sin ref)sinForm H=0.40</v>
          </cell>
          <cell r="D2922" t="str">
            <v>UN</v>
          </cell>
          <cell r="E2922" t="str">
            <v>CIMENTACION Y ESTRUCTURA</v>
          </cell>
          <cell r="F2922">
            <v>43399.6</v>
          </cell>
        </row>
        <row r="2923">
          <cell r="B2923">
            <v>16804</v>
          </cell>
          <cell r="C2923" t="str">
            <v>Dado Conc3.000psi(30x30)Exc-sin ref)sinForm H=0.50</v>
          </cell>
          <cell r="D2923" t="str">
            <v>UN</v>
          </cell>
          <cell r="E2923" t="str">
            <v>CIMENTACION Y ESTRUCTURA</v>
          </cell>
          <cell r="F2923">
            <v>48490.400000000001</v>
          </cell>
        </row>
        <row r="2924">
          <cell r="B2924">
            <v>15393</v>
          </cell>
          <cell r="C2924" t="str">
            <v>Dado Conc3.000psi(30x30)Exc-sin ref)sinForm H=0.60</v>
          </cell>
          <cell r="D2924" t="str">
            <v>UN</v>
          </cell>
          <cell r="E2924" t="str">
            <v>CIMENTACION Y ESTRUCTURA</v>
          </cell>
          <cell r="F2924">
            <v>58009.14</v>
          </cell>
        </row>
        <row r="2925">
          <cell r="B2925">
            <v>16621</v>
          </cell>
          <cell r="C2925" t="str">
            <v>Dado Conc3.000psi(30x30)Exc-sin ref)sinForm H=0.85</v>
          </cell>
          <cell r="D2925" t="str">
            <v>UN</v>
          </cell>
          <cell r="E2925" t="str">
            <v>CIMENTACION Y ESTRUCTURA</v>
          </cell>
          <cell r="F2925">
            <v>87965.86</v>
          </cell>
        </row>
        <row r="2926">
          <cell r="B2926">
            <v>16625</v>
          </cell>
          <cell r="C2926" t="str">
            <v>Dado Conc3.000psi(30x30)Exc-sin ref)sinForm H=1.00</v>
          </cell>
          <cell r="D2926" t="str">
            <v>UN</v>
          </cell>
          <cell r="E2926" t="str">
            <v>CIMENTACION Y ESTRUCTURA</v>
          </cell>
          <cell r="F2926">
            <v>105075.54</v>
          </cell>
        </row>
        <row r="2927">
          <cell r="B2927">
            <v>15969</v>
          </cell>
          <cell r="C2927" t="str">
            <v>Dado Conc3.000psi(35x35)Exc-sin ref)sinForm H=0.70</v>
          </cell>
          <cell r="D2927" t="str">
            <v>UN</v>
          </cell>
          <cell r="E2927" t="str">
            <v>CIMENTACION Y ESTRUCTURA</v>
          </cell>
          <cell r="F2927">
            <v>92846.87</v>
          </cell>
        </row>
        <row r="2928">
          <cell r="B2928">
            <v>16632</v>
          </cell>
          <cell r="C2928" t="str">
            <v>Dado Conc3.000psi(40x40)Exc-sin ref)sinForm H=0.40</v>
          </cell>
          <cell r="D2928" t="str">
            <v>UN</v>
          </cell>
          <cell r="E2928" t="str">
            <v>CIMENTACION Y ESTRUCTURA</v>
          </cell>
          <cell r="F2928">
            <v>72301.11</v>
          </cell>
        </row>
        <row r="2929">
          <cell r="B2929">
            <v>16156</v>
          </cell>
          <cell r="C2929" t="str">
            <v>Dado Conc3.000psi(40x40)Exc-sin ref)sinForm H=0.60</v>
          </cell>
          <cell r="D2929" t="str">
            <v>UN</v>
          </cell>
          <cell r="E2929" t="str">
            <v>CIMENTACION Y ESTRUCTURA</v>
          </cell>
          <cell r="F2929">
            <v>106956.76</v>
          </cell>
        </row>
        <row r="2930">
          <cell r="B2930">
            <v>16448</v>
          </cell>
          <cell r="C2930" t="str">
            <v>Dado Conc3.000psi(40x40)Exc-sin ref)sinForm H=0.80</v>
          </cell>
          <cell r="D2930" t="str">
            <v>UN</v>
          </cell>
          <cell r="E2930" t="str">
            <v>CIMENTACION Y ESTRUCTURA</v>
          </cell>
          <cell r="F2930">
            <v>135007.89000000001</v>
          </cell>
        </row>
        <row r="2931">
          <cell r="B2931">
            <v>15975</v>
          </cell>
          <cell r="C2931" t="str">
            <v>Dado Conc3.000psi(40x40)Exc-sin ref)sinForm H=0.85</v>
          </cell>
          <cell r="D2931" t="str">
            <v>UN</v>
          </cell>
          <cell r="E2931" t="str">
            <v>CIMENTACION Y ESTRUCTURA</v>
          </cell>
          <cell r="F2931">
            <v>133353.96</v>
          </cell>
        </row>
        <row r="2932">
          <cell r="B2932">
            <v>16801</v>
          </cell>
          <cell r="C2932" t="str">
            <v>Dado Conc3.000psi(40x40)Exc-sin ref)sinForm H=1.00</v>
          </cell>
          <cell r="D2932" t="str">
            <v>UN</v>
          </cell>
          <cell r="E2932" t="str">
            <v>CIMENTACION Y ESTRUCTURA</v>
          </cell>
          <cell r="F2932">
            <v>163065.13</v>
          </cell>
        </row>
        <row r="2933">
          <cell r="B2933">
            <v>16118</v>
          </cell>
          <cell r="C2933" t="str">
            <v>Dado Conc3.000psi(40x60)Exc-sin ref)sinForm H=0.6</v>
          </cell>
          <cell r="D2933" t="str">
            <v>UN</v>
          </cell>
          <cell r="E2933" t="str">
            <v>CIMENTACION Y ESTRUCTURA</v>
          </cell>
          <cell r="F2933">
            <v>143312.94</v>
          </cell>
        </row>
        <row r="2934">
          <cell r="B2934">
            <v>15971</v>
          </cell>
          <cell r="C2934" t="str">
            <v>Dado Conc3.000psi(45x45)Exc-sin ref)sinForm H=0.80</v>
          </cell>
          <cell r="D2934" t="str">
            <v>UN</v>
          </cell>
          <cell r="E2934" t="str">
            <v>CIMENTACION Y ESTRUCTURA</v>
          </cell>
          <cell r="F2934">
            <v>146559.01999999999</v>
          </cell>
        </row>
        <row r="2935">
          <cell r="B2935">
            <v>16251</v>
          </cell>
          <cell r="C2935" t="str">
            <v>Dado Conc3.000psi(50x50)Exc-sin ref)sinForm H=0.50</v>
          </cell>
          <cell r="D2935" t="str">
            <v>UN</v>
          </cell>
          <cell r="E2935" t="str">
            <v>CIMENTACION Y ESTRUCTURA</v>
          </cell>
          <cell r="F2935">
            <v>114388.99</v>
          </cell>
        </row>
        <row r="2936">
          <cell r="B2936">
            <v>15394</v>
          </cell>
          <cell r="C2936" t="str">
            <v>Dado Conc3.000psi(50x50)Exc-sin ref)sinForm H=0.55</v>
          </cell>
          <cell r="D2936" t="str">
            <v>UN</v>
          </cell>
          <cell r="E2936" t="str">
            <v>CIMENTACION Y ESTRUCTURA</v>
          </cell>
          <cell r="F2936">
            <v>126231.73</v>
          </cell>
        </row>
        <row r="2937">
          <cell r="B2937">
            <v>15970</v>
          </cell>
          <cell r="C2937" t="str">
            <v>Dado Conc3.000psi(50x50)Exc-sin ref)sinForm H=0.55</v>
          </cell>
          <cell r="D2937" t="str">
            <v>UN</v>
          </cell>
          <cell r="E2937" t="str">
            <v>CIMENTACION Y ESTRUCTURA</v>
          </cell>
          <cell r="F2937">
            <v>126231.73</v>
          </cell>
        </row>
        <row r="2938">
          <cell r="B2938">
            <v>15395</v>
          </cell>
          <cell r="C2938" t="str">
            <v>Dado Conc3.000psi(50x50)Exc-sin ref)sinForm H=1.00</v>
          </cell>
          <cell r="D2938" t="str">
            <v>UN</v>
          </cell>
          <cell r="E2938" t="str">
            <v>CIMENTACION Y ESTRUCTURA</v>
          </cell>
          <cell r="F2938">
            <v>225536.28</v>
          </cell>
        </row>
        <row r="2939">
          <cell r="B2939">
            <v>16116</v>
          </cell>
          <cell r="C2939" t="str">
            <v>Dado Conc3.000psi(60x60)Exc-sin ref)sinForm H=0.60</v>
          </cell>
          <cell r="D2939" t="str">
            <v>UN</v>
          </cell>
          <cell r="E2939" t="str">
            <v>CIMENTACION Y ESTRUCTURA</v>
          </cell>
          <cell r="F2939">
            <v>198135.12</v>
          </cell>
        </row>
        <row r="2940">
          <cell r="B2940">
            <v>15396</v>
          </cell>
          <cell r="C2940" t="str">
            <v>Dado Conc3.000psi(60x60)Exc-sin ref)sinForm H=0.70</v>
          </cell>
          <cell r="D2940" t="str">
            <v>UN</v>
          </cell>
          <cell r="E2940" t="str">
            <v>CIMENTACION Y ESTRUCTURA</v>
          </cell>
          <cell r="F2940">
            <v>227119.57</v>
          </cell>
        </row>
        <row r="2941">
          <cell r="B2941">
            <v>16807</v>
          </cell>
          <cell r="C2941" t="str">
            <v>Dado Conc3.000psi(60x60)Exc-sin ref)sinForm H=0.80</v>
          </cell>
          <cell r="D2941" t="str">
            <v>UN</v>
          </cell>
          <cell r="E2941" t="str">
            <v>CIMENTACION Y ESTRUCTURA</v>
          </cell>
          <cell r="F2941">
            <v>256104.03</v>
          </cell>
        </row>
        <row r="2942">
          <cell r="B2942">
            <v>16121</v>
          </cell>
          <cell r="C2942" t="str">
            <v>Dado Conc3.000psi(75x40)Exc-sin ref)sinFormH=0.6</v>
          </cell>
          <cell r="D2942" t="str">
            <v>UN</v>
          </cell>
          <cell r="E2942" t="str">
            <v>CIMENTACION Y ESTRUCTURA</v>
          </cell>
          <cell r="F2942">
            <v>181140.63</v>
          </cell>
        </row>
        <row r="2943">
          <cell r="B2943">
            <v>16122</v>
          </cell>
          <cell r="C2943" t="str">
            <v>Dado Conc3.000psi(80x60)Exc-sin ref)sinFormH=0.6</v>
          </cell>
          <cell r="D2943" t="str">
            <v>UN</v>
          </cell>
          <cell r="E2943" t="str">
            <v>CIMENTACION Y ESTRUCTURA</v>
          </cell>
          <cell r="F2943">
            <v>271506.65000000002</v>
          </cell>
        </row>
        <row r="2944">
          <cell r="B2944">
            <v>16119</v>
          </cell>
          <cell r="C2944" t="str">
            <v>Dado Conc3.000psi(80x80)Exc-sin ref)sinForm H=0.6</v>
          </cell>
          <cell r="D2944" t="str">
            <v>UN</v>
          </cell>
          <cell r="E2944" t="str">
            <v>CIMENTACION Y ESTRUCTURA</v>
          </cell>
          <cell r="F2944">
            <v>356160.48</v>
          </cell>
        </row>
        <row r="2945">
          <cell r="B2945">
            <v>16139</v>
          </cell>
          <cell r="C2945" t="str">
            <v>Dado Conc3.000psi(80x80)Exc-sin ref)sinFormH=0.80</v>
          </cell>
          <cell r="D2945" t="str">
            <v>UN</v>
          </cell>
          <cell r="E2945" t="str">
            <v>CIMENTACION Y ESTRUCTURA</v>
          </cell>
          <cell r="F2945">
            <v>435420.56</v>
          </cell>
        </row>
        <row r="2946">
          <cell r="B2946">
            <v>16763</v>
          </cell>
          <cell r="C2946" t="str">
            <v>Dado Conc3.500psi(40x40)Exc-sin ref)sinForm H=0.40</v>
          </cell>
          <cell r="D2946" t="str">
            <v>UN</v>
          </cell>
          <cell r="E2946" t="str">
            <v>CIMENTACION Y ESTRUCTURA</v>
          </cell>
          <cell r="F2946">
            <v>78611.100000000006</v>
          </cell>
        </row>
        <row r="2947">
          <cell r="B2947">
            <v>14055</v>
          </cell>
          <cell r="C2947" t="str">
            <v>Dado Concr.2.500psi(0.80x0.80)H=1.10mExc+ret+Refue</v>
          </cell>
          <cell r="D2947" t="str">
            <v>ML</v>
          </cell>
          <cell r="E2947" t="str">
            <v>MORTEROS, CONCRETOS Y ENSAYOS</v>
          </cell>
          <cell r="F2947">
            <v>830244.69</v>
          </cell>
        </row>
        <row r="2948">
          <cell r="B2948">
            <v>15503</v>
          </cell>
          <cell r="C2948" t="str">
            <v>Dado Concr.3.000psi(25x25)Exc(SinForm;Sin ref)</v>
          </cell>
          <cell r="D2948" t="str">
            <v>ML</v>
          </cell>
          <cell r="E2948" t="str">
            <v>MORTEROS, CONCRETOS Y ENSAYOS</v>
          </cell>
          <cell r="F2948">
            <v>75104.45</v>
          </cell>
        </row>
        <row r="2949">
          <cell r="B2949">
            <v>15828</v>
          </cell>
          <cell r="C2949" t="str">
            <v>Dado Concr.3.000psi(30x30x.70)Exc+ret+Refuerz)sin</v>
          </cell>
          <cell r="D2949" t="str">
            <v>UN</v>
          </cell>
          <cell r="E2949" t="str">
            <v>MORTEROS, CONCRETOS Y ENSAYOS</v>
          </cell>
          <cell r="F2949">
            <v>101481.76</v>
          </cell>
        </row>
        <row r="2950">
          <cell r="B2950">
            <v>13988</v>
          </cell>
          <cell r="C2950" t="str">
            <v>Dado Concr.3.000psi(30x30x1.00)Exc+ret+Refuerz)sin</v>
          </cell>
          <cell r="D2950" t="str">
            <v>ML</v>
          </cell>
          <cell r="E2950" t="str">
            <v>MORTEROS, CONCRETOS Y ENSAYOS</v>
          </cell>
          <cell r="F2950">
            <v>201944.05</v>
          </cell>
        </row>
        <row r="2951">
          <cell r="B2951">
            <v>15829</v>
          </cell>
          <cell r="C2951" t="str">
            <v>Dado Concr.3.000psi(30x30x50)Exc+ret+Refuerz)sin</v>
          </cell>
          <cell r="D2951" t="str">
            <v>ML</v>
          </cell>
          <cell r="E2951" t="str">
            <v>MORTEROS, CONCRETOS Y ENSAYOS</v>
          </cell>
          <cell r="F2951">
            <v>108484.64</v>
          </cell>
        </row>
        <row r="2952">
          <cell r="B2952">
            <v>15798</v>
          </cell>
          <cell r="C2952" t="str">
            <v>Dado Concr.3.000psi(50x50)Exc+ret+Refuerz)sin form</v>
          </cell>
          <cell r="D2952" t="str">
            <v>ML</v>
          </cell>
          <cell r="E2952" t="str">
            <v>MORTEROS, CONCRETOS Y ENSAYOS</v>
          </cell>
          <cell r="F2952">
            <v>255163.33</v>
          </cell>
        </row>
        <row r="2953">
          <cell r="B2953">
            <v>15799</v>
          </cell>
          <cell r="C2953" t="str">
            <v>Dado Concr.3.000psi(60x60)Exc+ret+Refuerz)sin form</v>
          </cell>
          <cell r="D2953" t="str">
            <v>ML</v>
          </cell>
          <cell r="E2953" t="str">
            <v>MORTEROS, CONCRETOS Y ENSAYOS</v>
          </cell>
          <cell r="F2953">
            <v>347425.64</v>
          </cell>
        </row>
        <row r="2954">
          <cell r="B2954">
            <v>14437</v>
          </cell>
          <cell r="C2954" t="str">
            <v>Dado concreto 2500psi 30x30x50sin  refuerzo+Formal</v>
          </cell>
          <cell r="D2954" t="str">
            <v>UN</v>
          </cell>
          <cell r="E2954" t="str">
            <v>04 Estructuras</v>
          </cell>
          <cell r="F2954">
            <v>108089.38</v>
          </cell>
        </row>
        <row r="2955">
          <cell r="B2955">
            <v>14435</v>
          </cell>
          <cell r="C2955" t="str">
            <v>Dado concreto 3.000psi 30x30x50 sin  refuerzo.</v>
          </cell>
          <cell r="D2955" t="str">
            <v>UN</v>
          </cell>
          <cell r="E2955" t="str">
            <v>04 Estructuras</v>
          </cell>
          <cell r="F2955">
            <v>108369.98</v>
          </cell>
        </row>
        <row r="2956">
          <cell r="B2956">
            <v>13577</v>
          </cell>
          <cell r="C2956" t="str">
            <v>Dado concreto 4000psi 30x30x50 sin  refuerzo.</v>
          </cell>
          <cell r="D2956" t="str">
            <v>UN</v>
          </cell>
          <cell r="E2956" t="str">
            <v>04 Estructuras</v>
          </cell>
          <cell r="F2956">
            <v>115015.09</v>
          </cell>
        </row>
        <row r="2957">
          <cell r="B2957">
            <v>11645</v>
          </cell>
          <cell r="C2957" t="str">
            <v>Dado concreto 4000psi 50x50x50 con refuerzo 1/2" *</v>
          </cell>
          <cell r="D2957" t="str">
            <v>UN</v>
          </cell>
          <cell r="E2957" t="str">
            <v>04 Estructuras</v>
          </cell>
          <cell r="F2957">
            <v>198801.14</v>
          </cell>
        </row>
        <row r="2958">
          <cell r="B2958">
            <v>18487</v>
          </cell>
          <cell r="C2958" t="str">
            <v>Dado y Viga ciment concr F'C35 MPA5000psi CDRC</v>
          </cell>
          <cell r="D2958" t="str">
            <v>M3</v>
          </cell>
          <cell r="E2958" t="str">
            <v>04 Estructuras</v>
          </cell>
          <cell r="F2958">
            <v>445838.13</v>
          </cell>
        </row>
        <row r="2959">
          <cell r="B2959">
            <v>13481</v>
          </cell>
          <cell r="C2959" t="str">
            <v>DADO+ SOPORTE ANC.JUEGO GIMNAS 3000psObra sin ref</v>
          </cell>
          <cell r="D2959" t="str">
            <v>UN</v>
          </cell>
          <cell r="E2959" t="str">
            <v>04 Estructuras</v>
          </cell>
          <cell r="F2959">
            <v>280588.32</v>
          </cell>
        </row>
        <row r="2960">
          <cell r="B2960">
            <v>20754</v>
          </cell>
          <cell r="C2960" t="str">
            <v xml:space="preserve">Dados en concreto 3000 psi 20 X 20 X 40 cms </v>
          </cell>
          <cell r="D2960" t="str">
            <v>UN</v>
          </cell>
          <cell r="E2960" t="str">
            <v>ESTRUCTURA</v>
          </cell>
          <cell r="F2960">
            <v>50912.11</v>
          </cell>
        </row>
        <row r="2961">
          <cell r="B2961">
            <v>19335</v>
          </cell>
          <cell r="C2961" t="str">
            <v>DAMPER CONTROL AIRE MANUAL14"X6"DCA01M CEFE COMETA</v>
          </cell>
          <cell r="D2961" t="str">
            <v>UN</v>
          </cell>
          <cell r="E2961" t="str">
            <v>SISTEMAS VENTILACION</v>
          </cell>
          <cell r="F2961">
            <v>119322.75</v>
          </cell>
        </row>
        <row r="2962">
          <cell r="B2962">
            <v>18164</v>
          </cell>
          <cell r="C2962" t="str">
            <v>DAMPER CONTROL AIRE MANUAL6"X6"DCA01M CEFE COMETAS</v>
          </cell>
          <cell r="D2962" t="str">
            <v>UN</v>
          </cell>
          <cell r="E2962" t="str">
            <v>SISTEMAS VENTILACION</v>
          </cell>
          <cell r="F2962">
            <v>115638.29</v>
          </cell>
        </row>
        <row r="2963">
          <cell r="B2963">
            <v>19304</v>
          </cell>
          <cell r="C2963" t="str">
            <v>DAMPER CONTROL AIRE MANUAL8"X6"DCA01M CEFE COMETAS</v>
          </cell>
          <cell r="D2963" t="str">
            <v>UN</v>
          </cell>
          <cell r="E2963" t="str">
            <v>SISTEMAS VENTILACION</v>
          </cell>
          <cell r="F2963">
            <v>120138.29</v>
          </cell>
        </row>
        <row r="2964">
          <cell r="B2964">
            <v>19337</v>
          </cell>
          <cell r="C2964" t="str">
            <v>DAMPER CONTROL AIRE ON/OFF(48X28)DCA01M CEFE COMET</v>
          </cell>
          <cell r="D2964" t="str">
            <v>UN</v>
          </cell>
          <cell r="E2964" t="str">
            <v>SISTEMAS VENTILACION</v>
          </cell>
          <cell r="F2964">
            <v>998934.48</v>
          </cell>
        </row>
        <row r="2965">
          <cell r="B2965">
            <v>19306</v>
          </cell>
          <cell r="C2965" t="str">
            <v>DAMPER CONTROL AIREMANUAL10"X8"DCA01M CEFE COMETAS</v>
          </cell>
          <cell r="D2965" t="str">
            <v>UN</v>
          </cell>
          <cell r="E2965" t="str">
            <v>SISTEMAS VENTILACION</v>
          </cell>
          <cell r="F2965">
            <v>125638.28</v>
          </cell>
        </row>
        <row r="2966">
          <cell r="B2966">
            <v>19307</v>
          </cell>
          <cell r="C2966" t="str">
            <v>DAMPER CONTROL AIREMANUAL12"X6"DCA01M CEFE COMETAS</v>
          </cell>
          <cell r="D2966" t="str">
            <v>UN</v>
          </cell>
          <cell r="E2966" t="str">
            <v>SISTEMAS VENTILACION</v>
          </cell>
          <cell r="F2966">
            <v>121838.29</v>
          </cell>
        </row>
        <row r="2967">
          <cell r="B2967">
            <v>19348</v>
          </cell>
          <cell r="C2967" t="str">
            <v>DAMPER CONTROL AIREMANUAL28"X10"DCA01M CEFE COMETA</v>
          </cell>
          <cell r="D2967" t="str">
            <v>UN</v>
          </cell>
          <cell r="E2967" t="str">
            <v>SISTEMAS VENTILACION</v>
          </cell>
          <cell r="F2967">
            <v>224203.26</v>
          </cell>
        </row>
        <row r="2968">
          <cell r="B2968">
            <v>17196</v>
          </cell>
          <cell r="C2968" t="str">
            <v>DÁMPER DE BALANCEO 25X25 CM</v>
          </cell>
          <cell r="D2968" t="str">
            <v>UN</v>
          </cell>
          <cell r="E2968" t="str">
            <v>SISTEMAS VENTILACION</v>
          </cell>
          <cell r="F2968">
            <v>58208.65</v>
          </cell>
        </row>
        <row r="2969">
          <cell r="B2969">
            <v>17200</v>
          </cell>
          <cell r="C2969" t="str">
            <v>DÁMPER DE BALANCEO 30X25 CM</v>
          </cell>
          <cell r="D2969" t="str">
            <v>UN</v>
          </cell>
          <cell r="E2969" t="str">
            <v>SISTEMAS VENTILACION</v>
          </cell>
          <cell r="F2969">
            <v>57868.78</v>
          </cell>
        </row>
        <row r="2970">
          <cell r="B2970">
            <v>17202</v>
          </cell>
          <cell r="C2970" t="str">
            <v>DÁMPER DE BALANCEO 30X30 CM</v>
          </cell>
          <cell r="D2970" t="str">
            <v>UN</v>
          </cell>
          <cell r="E2970" t="str">
            <v>SISTEMAS VENTILACION</v>
          </cell>
          <cell r="F2970">
            <v>57868.78</v>
          </cell>
        </row>
        <row r="2971">
          <cell r="B2971">
            <v>17203</v>
          </cell>
          <cell r="C2971" t="str">
            <v>DÁMPER DE BALANCEO 35X30 CM</v>
          </cell>
          <cell r="D2971" t="str">
            <v>UN</v>
          </cell>
          <cell r="E2971" t="str">
            <v>SISTEMAS VENTILACION</v>
          </cell>
          <cell r="F2971">
            <v>57868.78</v>
          </cell>
        </row>
        <row r="2972">
          <cell r="B2972">
            <v>10478</v>
          </cell>
          <cell r="C2972" t="str">
            <v xml:space="preserve">DÁMPER DE CONTROL DE AIRE CON MECANISMO MANUAL (DCM-01) (6"x6")Cefe Cometas(Suministro+Inst)    </v>
          </cell>
          <cell r="D2972" t="str">
            <v>UN</v>
          </cell>
          <cell r="E2972" t="str">
            <v>SISTEMAS VENTILACION</v>
          </cell>
          <cell r="F2972">
            <v>138366.03</v>
          </cell>
        </row>
        <row r="2973">
          <cell r="B2973">
            <v>10480</v>
          </cell>
          <cell r="C2973" t="str">
            <v xml:space="preserve">DÁMPER DE CONTROL DE AIRE CON MECANISMO MANUAL (DCM-02) (8"x6")Cefe Cometas-Sumin+Instalación    </v>
          </cell>
          <cell r="D2973" t="str">
            <v>UN</v>
          </cell>
          <cell r="E2973" t="str">
            <v>SISTEMAS VENTILACION</v>
          </cell>
          <cell r="F2973">
            <v>86976.62</v>
          </cell>
        </row>
        <row r="2974">
          <cell r="B2974">
            <v>19221</v>
          </cell>
          <cell r="C2974" t="str">
            <v xml:space="preserve">DÁMPER DE CONTROL DE AIRE CON MECANISMO MANUAL (DCM-04) (10"x8")    </v>
          </cell>
          <cell r="D2974" t="str">
            <v>UN</v>
          </cell>
          <cell r="E2974" t="str">
            <v>SISTEMAS VENTILACION</v>
          </cell>
          <cell r="F2974">
            <v>112709.59</v>
          </cell>
        </row>
        <row r="2975">
          <cell r="B2975">
            <v>10481</v>
          </cell>
          <cell r="C2975" t="str">
            <v xml:space="preserve">DÁMPER DE CONTROL DE AIRE CON MECANISMO MANUAL (DCM-05)  (10"x10")Cefe Cometas (Sum+Inst)    </v>
          </cell>
          <cell r="D2975" t="str">
            <v>UN</v>
          </cell>
          <cell r="E2975" t="str">
            <v>SISTEMAS VENTILACION</v>
          </cell>
          <cell r="F2975">
            <v>120819.55</v>
          </cell>
        </row>
        <row r="2976">
          <cell r="B2976">
            <v>19226</v>
          </cell>
          <cell r="C2976" t="str">
            <v xml:space="preserve">DÁMPER DE CONTROL DE AIRE OPERACIÓN ON/OFF (DCA-01-O) (6"x6")Cefe Cometas (Suministro e instalac    </v>
          </cell>
          <cell r="D2976" t="str">
            <v>UN</v>
          </cell>
          <cell r="E2976" t="str">
            <v>SISTEMAS VENTILACION</v>
          </cell>
          <cell r="F2976">
            <v>884034.79</v>
          </cell>
        </row>
        <row r="2977">
          <cell r="B2977">
            <v>19214</v>
          </cell>
          <cell r="C2977" t="str">
            <v xml:space="preserve">DÁMPER DE CONTROL DE AIRE OPERACIÓN ON/OFF (DCA-01-O) (8"x6")Cefe Cometas (Suministro e instalac    </v>
          </cell>
          <cell r="D2977" t="str">
            <v>UN</v>
          </cell>
          <cell r="E2977" t="str">
            <v>SISTEMAS VENTILACION</v>
          </cell>
          <cell r="F2977">
            <v>916051.61</v>
          </cell>
        </row>
        <row r="2978">
          <cell r="B2978">
            <v>18720</v>
          </cell>
          <cell r="C2978" t="str">
            <v>Damper Manual de balanceo. 11"X 4" Sum + Instal</v>
          </cell>
          <cell r="D2978" t="str">
            <v>UN</v>
          </cell>
          <cell r="E2978" t="str">
            <v>SISTEMAS VENTILACION</v>
          </cell>
          <cell r="F2978">
            <v>233007.39</v>
          </cell>
        </row>
        <row r="2979">
          <cell r="B2979">
            <v>18714</v>
          </cell>
          <cell r="C2979" t="str">
            <v>Damper Manual de balanceo. 11"X 8" Sum + Instal</v>
          </cell>
          <cell r="D2979" t="str">
            <v>UN</v>
          </cell>
          <cell r="E2979" t="str">
            <v>SISTEMAS VENTILACION</v>
          </cell>
          <cell r="F2979">
            <v>109915.38</v>
          </cell>
        </row>
        <row r="2980">
          <cell r="B2980">
            <v>18710</v>
          </cell>
          <cell r="C2980" t="str">
            <v>Damper Manual de balanceo. 12" x 5" Sum + Instal</v>
          </cell>
          <cell r="D2980" t="str">
            <v>UN</v>
          </cell>
          <cell r="E2980" t="str">
            <v>SISTEMAS VENTILACION</v>
          </cell>
          <cell r="F2980">
            <v>109915.38</v>
          </cell>
        </row>
        <row r="2981">
          <cell r="B2981">
            <v>18707</v>
          </cell>
          <cell r="C2981" t="str">
            <v>Damper Manual de balanceo. 12" x 6" Sum + Instal</v>
          </cell>
          <cell r="D2981" t="str">
            <v>UN</v>
          </cell>
          <cell r="E2981" t="str">
            <v>SISTEMAS VENTILACION</v>
          </cell>
          <cell r="F2981">
            <v>109915.38</v>
          </cell>
        </row>
        <row r="2982">
          <cell r="B2982">
            <v>18705</v>
          </cell>
          <cell r="C2982" t="str">
            <v>Damper Manual de balanceo. 12" x 8" Sum + Instal</v>
          </cell>
          <cell r="D2982" t="str">
            <v>UN</v>
          </cell>
          <cell r="E2982" t="str">
            <v>SISTEMAS VENTILACION</v>
          </cell>
          <cell r="F2982">
            <v>109915.38</v>
          </cell>
        </row>
        <row r="2983">
          <cell r="B2983">
            <v>18703</v>
          </cell>
          <cell r="C2983" t="str">
            <v>Damper Manual de balanceo. 12" x 9" Sum + Instal</v>
          </cell>
          <cell r="D2983" t="str">
            <v>UN</v>
          </cell>
          <cell r="E2983" t="str">
            <v>SISTEMAS VENTILACION</v>
          </cell>
          <cell r="F2983">
            <v>109915.38</v>
          </cell>
        </row>
        <row r="2984">
          <cell r="B2984">
            <v>18682</v>
          </cell>
          <cell r="C2984" t="str">
            <v>Damper Manual de balanceo. 14" x 12" Sum + Instal</v>
          </cell>
          <cell r="D2984" t="str">
            <v>UN</v>
          </cell>
          <cell r="E2984" t="str">
            <v>SISTEMAS VENTILACION</v>
          </cell>
          <cell r="F2984">
            <v>109915.38</v>
          </cell>
        </row>
        <row r="2985">
          <cell r="B2985">
            <v>18702</v>
          </cell>
          <cell r="C2985" t="str">
            <v>Damper Manual de balanceo. 14" x 8" Sum + Instal</v>
          </cell>
          <cell r="D2985" t="str">
            <v>UN</v>
          </cell>
          <cell r="E2985" t="str">
            <v>SISTEMAS VENTILACION</v>
          </cell>
          <cell r="F2985">
            <v>109915.38</v>
          </cell>
        </row>
        <row r="2986">
          <cell r="B2986">
            <v>18683</v>
          </cell>
          <cell r="C2986" t="str">
            <v>Damper Manual de balanceo. 14" x 9" Sum + Instal</v>
          </cell>
          <cell r="D2986" t="str">
            <v>UN</v>
          </cell>
          <cell r="E2986" t="str">
            <v>SISTEMAS VENTILACION</v>
          </cell>
          <cell r="F2986">
            <v>109915.38</v>
          </cell>
        </row>
        <row r="2987">
          <cell r="B2987">
            <v>18680</v>
          </cell>
          <cell r="C2987" t="str">
            <v>Damper Manual de balanceo. 15" x 10" Sum + Instal</v>
          </cell>
          <cell r="D2987" t="str">
            <v>UN</v>
          </cell>
          <cell r="E2987" t="str">
            <v>SISTEMAS VENTILACION</v>
          </cell>
          <cell r="F2987">
            <v>109915.38</v>
          </cell>
        </row>
        <row r="2988">
          <cell r="B2988">
            <v>18681</v>
          </cell>
          <cell r="C2988" t="str">
            <v>Damper Manual de balanceo. 15" x 12" Sum + Instal</v>
          </cell>
          <cell r="D2988" t="str">
            <v>UN</v>
          </cell>
          <cell r="E2988" t="str">
            <v>SISTEMAS VENTILACION</v>
          </cell>
          <cell r="F2988">
            <v>109915.38</v>
          </cell>
        </row>
        <row r="2989">
          <cell r="B2989">
            <v>18679</v>
          </cell>
          <cell r="C2989" t="str">
            <v>Damper Manual de balanceo. 16" x 10" Sum + Instal</v>
          </cell>
          <cell r="D2989" t="str">
            <v>UN</v>
          </cell>
          <cell r="E2989" t="str">
            <v>SISTEMAS VENTILACION</v>
          </cell>
          <cell r="F2989">
            <v>109915.38</v>
          </cell>
        </row>
        <row r="2990">
          <cell r="B2990">
            <v>18678</v>
          </cell>
          <cell r="C2990" t="str">
            <v>Damper Manual de balanceo. 16" x 9" Sum + Instal</v>
          </cell>
          <cell r="D2990" t="str">
            <v>UN</v>
          </cell>
          <cell r="E2990" t="str">
            <v>SISTEMAS VENTILACION</v>
          </cell>
          <cell r="F2990">
            <v>109915.38</v>
          </cell>
        </row>
        <row r="2991">
          <cell r="B2991">
            <v>18677</v>
          </cell>
          <cell r="C2991" t="str">
            <v>Damper Manual de balanceo. 18" x10" Sum + Instal</v>
          </cell>
          <cell r="D2991" t="str">
            <v>UN</v>
          </cell>
          <cell r="E2991" t="str">
            <v>SISTEMAS VENTILACION</v>
          </cell>
          <cell r="F2991">
            <v>109915.38</v>
          </cell>
        </row>
        <row r="2992">
          <cell r="B2992">
            <v>18591</v>
          </cell>
          <cell r="C2992" t="str">
            <v>Damper Manual de balanceo. 23" x12" Sum + Instal</v>
          </cell>
          <cell r="D2992" t="str">
            <v>UN</v>
          </cell>
          <cell r="E2992" t="str">
            <v>SISTEMAS VENTILACION</v>
          </cell>
          <cell r="F2992">
            <v>109915.38</v>
          </cell>
        </row>
        <row r="2993">
          <cell r="B2993">
            <v>18588</v>
          </cell>
          <cell r="C2993" t="str">
            <v>Damper Manual de balanceo. 28" x13" Sum + Instal</v>
          </cell>
          <cell r="D2993" t="str">
            <v>UN</v>
          </cell>
          <cell r="E2993" t="str">
            <v>SISTEMAS VENTILACION</v>
          </cell>
          <cell r="F2993">
            <v>109915.38</v>
          </cell>
        </row>
        <row r="2994">
          <cell r="B2994">
            <v>18586</v>
          </cell>
          <cell r="C2994" t="str">
            <v>Damper Manual de balanceo. 28" x14" Sum + Instal</v>
          </cell>
          <cell r="D2994" t="str">
            <v>UN</v>
          </cell>
          <cell r="E2994" t="str">
            <v>SISTEMAS VENTILACION</v>
          </cell>
          <cell r="F2994">
            <v>109915.38</v>
          </cell>
        </row>
        <row r="2995">
          <cell r="B2995">
            <v>18561</v>
          </cell>
          <cell r="C2995" t="str">
            <v>Damper Manual de balanceo. 28" x15" Sum + Instal</v>
          </cell>
          <cell r="D2995" t="str">
            <v>UN</v>
          </cell>
          <cell r="E2995" t="str">
            <v>SISTEMAS VENTILACION</v>
          </cell>
          <cell r="F2995">
            <v>109915.38</v>
          </cell>
        </row>
        <row r="2996">
          <cell r="B2996">
            <v>17932</v>
          </cell>
          <cell r="C2996" t="str">
            <v>DAMPER MANUAL MODELO L-D-25 12"X6"</v>
          </cell>
          <cell r="D2996" t="str">
            <v>UN</v>
          </cell>
          <cell r="E2996" t="str">
            <v>SISTEMAS VENTILACION</v>
          </cell>
          <cell r="F2996">
            <v>220367.92</v>
          </cell>
        </row>
        <row r="2997">
          <cell r="B2997">
            <v>19220</v>
          </cell>
          <cell r="C2997" t="str">
            <v>DamperControl Aire Mec.Manual (DCM-03)10"x6". Cefe Cometas (Sum+Instalación)</v>
          </cell>
          <cell r="D2997" t="str">
            <v>UN</v>
          </cell>
          <cell r="E2997" t="str">
            <v>SISTEMAS VENTILACION</v>
          </cell>
          <cell r="F2997">
            <v>100417.60000000001</v>
          </cell>
        </row>
        <row r="2998">
          <cell r="B2998">
            <v>19217</v>
          </cell>
          <cell r="C2998" t="str">
            <v>DamperControlAireMec.Manual(DCM-01)6x6"(sum+Inst)</v>
          </cell>
          <cell r="D2998" t="str">
            <v>UN</v>
          </cell>
          <cell r="E2998" t="str">
            <v>SISTEMAS VENTILACION</v>
          </cell>
          <cell r="F2998">
            <v>213887.53</v>
          </cell>
        </row>
        <row r="2999">
          <cell r="B2999">
            <v>19218</v>
          </cell>
          <cell r="C2999" t="str">
            <v>DamperControlAireMec.Manual(DCM-02)8"x6"</v>
          </cell>
          <cell r="D2999" t="str">
            <v>UN</v>
          </cell>
          <cell r="E2999" t="str">
            <v>SISTEMAS VENTILACION</v>
          </cell>
          <cell r="F2999">
            <v>128486.2</v>
          </cell>
        </row>
        <row r="3000">
          <cell r="B3000">
            <v>19222</v>
          </cell>
          <cell r="C3000" t="str">
            <v>DamperControlAireMec.Manual(DCM-05)11"x4"</v>
          </cell>
          <cell r="D3000" t="str">
            <v>UN</v>
          </cell>
          <cell r="E3000" t="str">
            <v>SISTEMAS VENTILACION</v>
          </cell>
          <cell r="F3000">
            <v>151568.54</v>
          </cell>
        </row>
        <row r="3001">
          <cell r="B3001">
            <v>19223</v>
          </cell>
          <cell r="C3001" t="str">
            <v>DamperControlAireMec.Manual(DCM-06)16"x10"-Cefe Cometas (Suministro e instalación)</v>
          </cell>
          <cell r="D3001" t="str">
            <v>UN</v>
          </cell>
          <cell r="E3001" t="str">
            <v>SISTEMAS VENTILACION</v>
          </cell>
          <cell r="F3001">
            <v>161875.59</v>
          </cell>
        </row>
        <row r="3002">
          <cell r="B3002">
            <v>19213</v>
          </cell>
          <cell r="C3002" t="str">
            <v>DamperControlAireOperación On/Off (DCA-01-0)26x12"</v>
          </cell>
          <cell r="D3002" t="str">
            <v>UN</v>
          </cell>
          <cell r="E3002" t="str">
            <v>SISTEMAS VENTILACION</v>
          </cell>
          <cell r="F3002">
            <v>27338.04</v>
          </cell>
        </row>
        <row r="3003">
          <cell r="B3003">
            <v>9003</v>
          </cell>
          <cell r="C3003" t="str">
            <v>DE TRANSF. Cu 3(4X400)+2(4X400) Fontanar**</v>
          </cell>
          <cell r="D3003" t="str">
            <v>ML</v>
          </cell>
          <cell r="E3003" t="str">
            <v>INSTALACIONES ELECTRICAS - T.V. - SONIDO COMUNI</v>
          </cell>
          <cell r="F3003">
            <v>0</v>
          </cell>
        </row>
        <row r="3004">
          <cell r="B3004">
            <v>11956</v>
          </cell>
          <cell r="C3004" t="str">
            <v>DE TRANSF. Cu 3(4X400)+2(4X400) Fontanar**</v>
          </cell>
          <cell r="D3004" t="str">
            <v>ML</v>
          </cell>
          <cell r="E3004" t="str">
            <v>INSTALACIONES ELECTRICAS - T.V. - SONIDO COMUNI</v>
          </cell>
          <cell r="F3004">
            <v>229299.29</v>
          </cell>
        </row>
        <row r="3005">
          <cell r="B3005">
            <v>15774</v>
          </cell>
          <cell r="C3005" t="str">
            <v>Decapado de superficie(limpieza mecanica abrasiva)</v>
          </cell>
          <cell r="D3005" t="str">
            <v>M2</v>
          </cell>
          <cell r="E3005" t="str">
            <v>PISOS (ACABADOS Y BASES)</v>
          </cell>
          <cell r="F3005">
            <v>0</v>
          </cell>
        </row>
        <row r="3006">
          <cell r="B3006">
            <v>15871</v>
          </cell>
          <cell r="C3006" t="str">
            <v>DEM+SUM+INST-Tuberia HG d=2"(Sin Accesorios)</v>
          </cell>
          <cell r="D3006" t="str">
            <v>ML</v>
          </cell>
          <cell r="E3006" t="str">
            <v>08 Hidráulico</v>
          </cell>
          <cell r="F3006">
            <v>13248.37</v>
          </cell>
        </row>
        <row r="3007">
          <cell r="B3007">
            <v>11972</v>
          </cell>
          <cell r="C3007" t="str">
            <v>Demarc. pint. pictograma paso peat.=1M2 Fontanar *</v>
          </cell>
          <cell r="D3007" t="str">
            <v>UN</v>
          </cell>
          <cell r="E3007" t="str">
            <v>05 Pisos</v>
          </cell>
          <cell r="F3007">
            <v>29931.040000000001</v>
          </cell>
        </row>
        <row r="3008">
          <cell r="B3008">
            <v>11970</v>
          </cell>
          <cell r="C3008" t="str">
            <v>Demarc. pint. traf. Flecha FA a=1.2000 Fontanar**</v>
          </cell>
          <cell r="D3008" t="str">
            <v>UN</v>
          </cell>
          <cell r="E3008" t="str">
            <v>05 Pisos</v>
          </cell>
          <cell r="F3008">
            <v>35901.06</v>
          </cell>
        </row>
        <row r="3009">
          <cell r="B3009">
            <v>11969</v>
          </cell>
          <cell r="C3009" t="str">
            <v>Demarc. pint. traf. Flecha FC a=1.5037 Fontanar**</v>
          </cell>
          <cell r="D3009" t="str">
            <v>UN</v>
          </cell>
          <cell r="E3009" t="str">
            <v>05 Pisos</v>
          </cell>
          <cell r="F3009">
            <v>44998.1</v>
          </cell>
        </row>
        <row r="3010">
          <cell r="B3010">
            <v>11971</v>
          </cell>
          <cell r="C3010" t="str">
            <v>Demarc. pint. traf. Flecha FD a=2.1750 Fontanar**</v>
          </cell>
          <cell r="D3010" t="str">
            <v>UN</v>
          </cell>
          <cell r="E3010" t="str">
            <v>05 Pisos</v>
          </cell>
          <cell r="F3010">
            <v>65075.66</v>
          </cell>
        </row>
        <row r="3011">
          <cell r="B3011">
            <v>10713</v>
          </cell>
          <cell r="C3011" t="str">
            <v>Demarcacion cancha pintura trafico  a=0.1 sin micr</v>
          </cell>
          <cell r="D3011" t="str">
            <v>ML</v>
          </cell>
          <cell r="E3011" t="str">
            <v>05 Pisos</v>
          </cell>
          <cell r="F3011">
            <v>10260.59</v>
          </cell>
        </row>
        <row r="3012">
          <cell r="B3012">
            <v>12520</v>
          </cell>
          <cell r="C3012" t="str">
            <v>Demarcacion con ACPM cancha fútbol **</v>
          </cell>
          <cell r="D3012" t="str">
            <v>UN</v>
          </cell>
          <cell r="E3012" t="str">
            <v>05 Pisos</v>
          </cell>
          <cell r="F3012">
            <v>103131.68</v>
          </cell>
        </row>
        <row r="3013">
          <cell r="B3013">
            <v>12519</v>
          </cell>
          <cell r="C3013" t="str">
            <v>Demarcacion con ACPM cancha mini-fútbol **</v>
          </cell>
          <cell r="D3013" t="str">
            <v>UN</v>
          </cell>
          <cell r="E3013" t="str">
            <v>05 Pisos</v>
          </cell>
          <cell r="F3013">
            <v>78873.440000000002</v>
          </cell>
        </row>
        <row r="3014">
          <cell r="B3014">
            <v>13075</v>
          </cell>
          <cell r="C3014" t="str">
            <v>DEMARCACIÓN CON MICROESFERA SUMINIST. Y APLICACIÓN</v>
          </cell>
          <cell r="D3014" t="str">
            <v>ML</v>
          </cell>
          <cell r="E3014" t="str">
            <v>PINTURA</v>
          </cell>
          <cell r="F3014">
            <v>2039.81</v>
          </cell>
        </row>
        <row r="3015">
          <cell r="B3015">
            <v>12517</v>
          </cell>
          <cell r="C3015" t="str">
            <v>Demarcacion con talco cancha fútbol **</v>
          </cell>
          <cell r="D3015" t="str">
            <v>UN</v>
          </cell>
          <cell r="E3015" t="str">
            <v>05 Pisos</v>
          </cell>
          <cell r="F3015">
            <v>115992.48</v>
          </cell>
        </row>
        <row r="3016">
          <cell r="B3016">
            <v>12518</v>
          </cell>
          <cell r="C3016" t="str">
            <v>Demarcacion con talco cancha mini-fútbol **</v>
          </cell>
          <cell r="D3016" t="str">
            <v>UN</v>
          </cell>
          <cell r="E3016" t="str">
            <v>05 Pisos</v>
          </cell>
          <cell r="F3016">
            <v>77314.31</v>
          </cell>
        </row>
        <row r="3017">
          <cell r="B3017">
            <v>12523</v>
          </cell>
          <cell r="C3017" t="str">
            <v>Demarcacion con Vinilo tipo 1 cancha fútbol**</v>
          </cell>
          <cell r="D3017" t="str">
            <v>UN</v>
          </cell>
          <cell r="E3017" t="str">
            <v>05 Pisos</v>
          </cell>
          <cell r="F3017">
            <v>803475.38</v>
          </cell>
        </row>
        <row r="3018">
          <cell r="B3018">
            <v>12522</v>
          </cell>
          <cell r="C3018" t="str">
            <v>Demarcacion con Vinilo tipo 2 cancha fútbol **</v>
          </cell>
          <cell r="D3018" t="str">
            <v>UN</v>
          </cell>
          <cell r="E3018" t="str">
            <v>05 Pisos</v>
          </cell>
          <cell r="F3018">
            <v>236485.21</v>
          </cell>
        </row>
        <row r="3019">
          <cell r="B3019">
            <v>12521</v>
          </cell>
          <cell r="C3019" t="str">
            <v>Demarcacion con Vinilo tipo 2 cancha mini-fútbol**</v>
          </cell>
          <cell r="D3019" t="str">
            <v>UN</v>
          </cell>
          <cell r="E3019" t="str">
            <v>05 Pisos</v>
          </cell>
          <cell r="F3019">
            <v>141700.26</v>
          </cell>
        </row>
        <row r="3020">
          <cell r="B3020">
            <v>12813</v>
          </cell>
          <cell r="C3020" t="str">
            <v>Demarcación de pista (microesferas) Ancho=0.1m **</v>
          </cell>
          <cell r="D3020" t="str">
            <v>ML</v>
          </cell>
          <cell r="E3020" t="str">
            <v>05 Pisos</v>
          </cell>
          <cell r="F3020">
            <v>3648.04</v>
          </cell>
        </row>
        <row r="3021">
          <cell r="B3021">
            <v>11545</v>
          </cell>
          <cell r="C3021" t="str">
            <v>Demarcacion numeros con sika color **</v>
          </cell>
          <cell r="D3021" t="str">
            <v>UN</v>
          </cell>
          <cell r="E3021" t="str">
            <v>05 Pisos</v>
          </cell>
          <cell r="F3021">
            <v>9134.33</v>
          </cell>
        </row>
        <row r="3022">
          <cell r="B3022">
            <v>10887</v>
          </cell>
          <cell r="C3022" t="str">
            <v>Demarcacion pintura trafico  a=0.05***</v>
          </cell>
          <cell r="D3022" t="str">
            <v>ML</v>
          </cell>
          <cell r="E3022" t="str">
            <v>05 Pisos</v>
          </cell>
          <cell r="F3022">
            <v>7743.05</v>
          </cell>
        </row>
        <row r="3023">
          <cell r="B3023">
            <v>11697</v>
          </cell>
          <cell r="C3023" t="str">
            <v>Demarcacion pintura trafico  a=0.075m **</v>
          </cell>
          <cell r="D3023" t="str">
            <v>ML</v>
          </cell>
          <cell r="E3023" t="str">
            <v>05 Pisos</v>
          </cell>
          <cell r="F3023">
            <v>10677.26</v>
          </cell>
        </row>
        <row r="3024">
          <cell r="B3024">
            <v>10884</v>
          </cell>
          <cell r="C3024" t="str">
            <v>Demarcacion pintura trafico baloncesto a=0.05 ***</v>
          </cell>
          <cell r="D3024" t="str">
            <v>M2</v>
          </cell>
          <cell r="E3024" t="str">
            <v>05 Pisos</v>
          </cell>
          <cell r="F3024">
            <v>2057.14</v>
          </cell>
        </row>
        <row r="3025">
          <cell r="B3025">
            <v>10254</v>
          </cell>
          <cell r="C3025" t="str">
            <v>Demarcacion pintura trafico baloncesto a=0.1 **</v>
          </cell>
          <cell r="D3025" t="str">
            <v>M2</v>
          </cell>
          <cell r="E3025" t="str">
            <v>05 Pisos</v>
          </cell>
          <cell r="F3025">
            <v>6545.18</v>
          </cell>
        </row>
        <row r="3026">
          <cell r="B3026">
            <v>10727</v>
          </cell>
          <cell r="C3026" t="str">
            <v>Demarcacion pintura trafico futbol sobre prado **</v>
          </cell>
          <cell r="D3026" t="str">
            <v>M2</v>
          </cell>
          <cell r="E3026" t="str">
            <v>05 Pisos</v>
          </cell>
          <cell r="F3026">
            <v>1136.48</v>
          </cell>
        </row>
        <row r="3027">
          <cell r="B3027">
            <v>10941</v>
          </cell>
          <cell r="C3027" t="str">
            <v>Demarcacion pintura trafico golosa  a=0.10***</v>
          </cell>
          <cell r="D3027" t="str">
            <v>UN</v>
          </cell>
          <cell r="E3027" t="str">
            <v>05 Pisos</v>
          </cell>
          <cell r="F3027">
            <v>538509.91</v>
          </cell>
        </row>
        <row r="3028">
          <cell r="B3028">
            <v>11464</v>
          </cell>
          <cell r="C3028" t="str">
            <v>Demarcacion pintura trafico golosa  A=1 m L=3 m***</v>
          </cell>
          <cell r="D3028" t="str">
            <v>UN</v>
          </cell>
          <cell r="E3028" t="str">
            <v>05 Pisos</v>
          </cell>
          <cell r="F3028">
            <v>90254.35</v>
          </cell>
        </row>
        <row r="3029">
          <cell r="B3029">
            <v>13602</v>
          </cell>
          <cell r="C3029" t="str">
            <v>Demarcacion pintura trafico microfutbol  a=0.08 **</v>
          </cell>
          <cell r="D3029" t="str">
            <v>M2</v>
          </cell>
          <cell r="E3029" t="str">
            <v>05 Pisos</v>
          </cell>
          <cell r="F3029">
            <v>2208.77</v>
          </cell>
        </row>
        <row r="3030">
          <cell r="B3030">
            <v>10253</v>
          </cell>
          <cell r="C3030" t="str">
            <v>Demarcacion pintura trafico microfutbol  a=0.1 **</v>
          </cell>
          <cell r="D3030" t="str">
            <v>M2</v>
          </cell>
          <cell r="E3030" t="str">
            <v>05 Pisos</v>
          </cell>
          <cell r="F3030">
            <v>4304.8100000000004</v>
          </cell>
        </row>
        <row r="3031">
          <cell r="B3031">
            <v>10256</v>
          </cell>
          <cell r="C3031" t="str">
            <v>Demarcacion pintura trafico multiple a=0.1 **</v>
          </cell>
          <cell r="D3031" t="str">
            <v>M2</v>
          </cell>
          <cell r="E3031" t="str">
            <v>05 Pisos</v>
          </cell>
          <cell r="F3031">
            <v>12807.97</v>
          </cell>
        </row>
        <row r="3032">
          <cell r="B3032">
            <v>11462</v>
          </cell>
          <cell r="C3032" t="str">
            <v>Demarcacion pintura trafico Stop  diam=2.60***</v>
          </cell>
          <cell r="D3032" t="str">
            <v>UN</v>
          </cell>
          <cell r="E3032" t="str">
            <v>05 Pisos</v>
          </cell>
          <cell r="F3032">
            <v>248428.72</v>
          </cell>
        </row>
        <row r="3033">
          <cell r="B3033">
            <v>10885</v>
          </cell>
          <cell r="C3033" t="str">
            <v>Demarcacion pintura trafico tenis a=0.05</v>
          </cell>
          <cell r="D3033" t="str">
            <v>M2</v>
          </cell>
          <cell r="E3033" t="str">
            <v>05 Pisos</v>
          </cell>
          <cell r="F3033">
            <v>5032.53</v>
          </cell>
        </row>
        <row r="3034">
          <cell r="B3034">
            <v>13605</v>
          </cell>
          <cell r="C3034" t="str">
            <v>Demarcacion pintura trafico voleybol a=0.05 **</v>
          </cell>
          <cell r="D3034" t="str">
            <v>M2</v>
          </cell>
          <cell r="E3034" t="str">
            <v>05 Pisos</v>
          </cell>
          <cell r="F3034">
            <v>3605.1</v>
          </cell>
        </row>
        <row r="3035">
          <cell r="B3035">
            <v>10255</v>
          </cell>
          <cell r="C3035" t="str">
            <v>Demarcacion pintura trafico voleybol a=0.1 **</v>
          </cell>
          <cell r="D3035" t="str">
            <v>M2</v>
          </cell>
          <cell r="E3035" t="str">
            <v>05 Pisos</v>
          </cell>
          <cell r="F3035">
            <v>2869.26</v>
          </cell>
        </row>
        <row r="3036">
          <cell r="B3036">
            <v>10207</v>
          </cell>
          <cell r="C3036" t="str">
            <v>Demol cerram e=.15 mixt hmam=1+hmet=2+carge+reti**</v>
          </cell>
          <cell r="D3036" t="str">
            <v>ML</v>
          </cell>
          <cell r="E3036" t="str">
            <v>03 Preliminares</v>
          </cell>
          <cell r="F3036">
            <v>157626.65</v>
          </cell>
        </row>
        <row r="3037">
          <cell r="B3037">
            <v>15963</v>
          </cell>
          <cell r="C3037" t="str">
            <v>Demol pav asfaltico (carg+retiro)</v>
          </cell>
          <cell r="D3037" t="str">
            <v>M3</v>
          </cell>
          <cell r="E3037" t="str">
            <v>03 Preliminares</v>
          </cell>
          <cell r="F3037">
            <v>331329.28999999998</v>
          </cell>
        </row>
        <row r="3038">
          <cell r="B3038">
            <v>13660</v>
          </cell>
          <cell r="C3038" t="str">
            <v>Demol pav asfaltico e=0.05m(sin corte+carg+retiro</v>
          </cell>
          <cell r="D3038" t="str">
            <v>M2</v>
          </cell>
          <cell r="E3038" t="str">
            <v>03 Preliminares</v>
          </cell>
          <cell r="F3038">
            <v>21575.63</v>
          </cell>
        </row>
        <row r="3039">
          <cell r="B3039">
            <v>10208</v>
          </cell>
          <cell r="C3039" t="str">
            <v>Demol pav asfaltico e=0.1 (corte disco+carg+retiro</v>
          </cell>
          <cell r="D3039" t="str">
            <v>M2</v>
          </cell>
          <cell r="E3039" t="str">
            <v>03 Preliminares</v>
          </cell>
          <cell r="F3039">
            <v>55525.37</v>
          </cell>
        </row>
        <row r="3040">
          <cell r="B3040">
            <v>10806</v>
          </cell>
          <cell r="C3040" t="str">
            <v>Demol pav asfaltico e=0.1 (sin corte+carg+retiro</v>
          </cell>
          <cell r="D3040" t="str">
            <v>M2</v>
          </cell>
          <cell r="E3040" t="str">
            <v>03 Preliminares</v>
          </cell>
          <cell r="F3040">
            <v>35438.89</v>
          </cell>
        </row>
        <row r="3041">
          <cell r="B3041">
            <v>12310</v>
          </cell>
          <cell r="C3041" t="str">
            <v>Demol. cargue y ret. estr. met. (cielo raso) **</v>
          </cell>
          <cell r="D3041" t="str">
            <v>M2</v>
          </cell>
          <cell r="E3041" t="str">
            <v>ENCHAPES, ACCESORIOS Y PAPELES</v>
          </cell>
          <cell r="F3041">
            <v>31257.07</v>
          </cell>
        </row>
        <row r="3042">
          <cell r="B3042">
            <v>10684</v>
          </cell>
          <cell r="C3042" t="str">
            <v>Demol. manual anden + bordillo incl. cargue-ret **</v>
          </cell>
          <cell r="D3042" t="str">
            <v>M2</v>
          </cell>
          <cell r="E3042" t="str">
            <v>03 Preliminares</v>
          </cell>
          <cell r="F3042">
            <v>43905.45</v>
          </cell>
        </row>
        <row r="3043">
          <cell r="B3043">
            <v>14127</v>
          </cell>
          <cell r="C3043" t="str">
            <v>Demol. manual anden conc e=0.20M incl. cargue-ret</v>
          </cell>
          <cell r="D3043" t="str">
            <v>M2</v>
          </cell>
          <cell r="E3043" t="str">
            <v>03 Preliminares</v>
          </cell>
          <cell r="F3043">
            <v>85359.98</v>
          </cell>
        </row>
        <row r="3044">
          <cell r="B3044">
            <v>15962</v>
          </cell>
          <cell r="C3044" t="str">
            <v>Demol. manual anden conc iincl. cargue-ret **</v>
          </cell>
          <cell r="D3044" t="str">
            <v>M3</v>
          </cell>
          <cell r="E3044" t="str">
            <v>03 Preliminares</v>
          </cell>
          <cell r="F3044">
            <v>430047.66</v>
          </cell>
        </row>
        <row r="3045">
          <cell r="B3045">
            <v>16645</v>
          </cell>
          <cell r="C3045" t="str">
            <v>Demol. manual concreto (cargue+retiro)</v>
          </cell>
          <cell r="D3045" t="str">
            <v>M3</v>
          </cell>
          <cell r="E3045" t="str">
            <v>03 Preliminares</v>
          </cell>
          <cell r="F3045">
            <v>429500.2</v>
          </cell>
        </row>
        <row r="3046">
          <cell r="B3046">
            <v>16646</v>
          </cell>
          <cell r="C3046" t="str">
            <v>Demol. manual concreto (cargue+retiro) hora noctur</v>
          </cell>
          <cell r="D3046" t="str">
            <v>M3</v>
          </cell>
          <cell r="E3046" t="str">
            <v>03 Preliminares</v>
          </cell>
          <cell r="F3046">
            <v>541219.80000000005</v>
          </cell>
        </row>
        <row r="3047">
          <cell r="B3047">
            <v>15958</v>
          </cell>
          <cell r="C3047" t="str">
            <v>Demol. manual placa  conc (cargue+retir</v>
          </cell>
          <cell r="D3047" t="str">
            <v>M3</v>
          </cell>
          <cell r="E3047" t="str">
            <v>03 Preliminares</v>
          </cell>
          <cell r="F3047">
            <v>452766.55</v>
          </cell>
        </row>
        <row r="3048">
          <cell r="B3048">
            <v>15919</v>
          </cell>
          <cell r="C3048" t="str">
            <v>Demol. manual placa piso conc e=0.08 (cargue+retir</v>
          </cell>
          <cell r="D3048" t="str">
            <v>M2</v>
          </cell>
          <cell r="E3048" t="str">
            <v>03 Preliminares</v>
          </cell>
          <cell r="F3048">
            <v>34358.18</v>
          </cell>
        </row>
        <row r="3049">
          <cell r="B3049">
            <v>11419</v>
          </cell>
          <cell r="C3049" t="str">
            <v>DEMOL. PUNTUAL CIMIENTO PARA ANCLAR VARILLAS</v>
          </cell>
          <cell r="D3049" t="str">
            <v>ML</v>
          </cell>
          <cell r="E3049" t="str">
            <v>ACT. PRELIMINARES/LIMPIEZA TER</v>
          </cell>
          <cell r="F3049">
            <v>472.75</v>
          </cell>
        </row>
        <row r="3050">
          <cell r="B3050">
            <v>12114</v>
          </cell>
          <cell r="C3050" t="str">
            <v>Demol. y Reconst.Cenefa en concreto Estab. Escocia</v>
          </cell>
          <cell r="D3050" t="str">
            <v>ML</v>
          </cell>
          <cell r="E3050" t="str">
            <v>05 Pisos</v>
          </cell>
          <cell r="F3050">
            <v>86704.58</v>
          </cell>
        </row>
        <row r="3051">
          <cell r="B3051">
            <v>10905</v>
          </cell>
          <cell r="C3051" t="str">
            <v>Demol.Muro Piedra(Inc.Retroexc+ cargue y retiro)</v>
          </cell>
          <cell r="D3051" t="str">
            <v>M3</v>
          </cell>
          <cell r="E3051" t="str">
            <v>ACT. PRELIMINARES/LIMPIEZA TER</v>
          </cell>
          <cell r="F3051">
            <v>286016.2</v>
          </cell>
        </row>
        <row r="3052">
          <cell r="B3052">
            <v>16252</v>
          </cell>
          <cell r="C3052" t="str">
            <v>Demol.Pavim.Asfal.e=0.10m+Minicarg (Vol-15m3)</v>
          </cell>
          <cell r="D3052" t="str">
            <v>M2</v>
          </cell>
          <cell r="E3052" t="str">
            <v>ACT. PRELIMINARES/LIMPIEZA TER</v>
          </cell>
          <cell r="F3052">
            <v>26963.93</v>
          </cell>
        </row>
        <row r="3053">
          <cell r="B3053">
            <v>16254</v>
          </cell>
          <cell r="C3053" t="str">
            <v>Demol.Pavim.Asfal.e=0.10m+Minicarg (Vol-6m3)</v>
          </cell>
          <cell r="D3053" t="str">
            <v>M2</v>
          </cell>
          <cell r="E3053" t="str">
            <v>ACT. PRELIMINARES/LIMPIEZA TER</v>
          </cell>
          <cell r="F3053">
            <v>32366</v>
          </cell>
        </row>
        <row r="3054">
          <cell r="B3054">
            <v>12113</v>
          </cell>
          <cell r="C3054" t="str">
            <v>Demol.y Reconst.Bordillo  Carcamo Estab.Escocia**</v>
          </cell>
          <cell r="D3054" t="str">
            <v>ML</v>
          </cell>
          <cell r="E3054" t="str">
            <v>05 Pisos</v>
          </cell>
          <cell r="F3054">
            <v>152893.01999999999</v>
          </cell>
        </row>
        <row r="3055">
          <cell r="B3055">
            <v>9</v>
          </cell>
          <cell r="C3055" t="str">
            <v>Demolic Muro 0.15-Tolete (Trasi+retir+Andamios)</v>
          </cell>
          <cell r="D3055" t="str">
            <v>M2</v>
          </cell>
          <cell r="E3055" t="str">
            <v>ACT. PRELIMINARES/LIMPIEZA TER</v>
          </cell>
          <cell r="F3055">
            <v>36634.5</v>
          </cell>
        </row>
        <row r="3056">
          <cell r="B3056">
            <v>14148</v>
          </cell>
          <cell r="C3056" t="str">
            <v>DEMOLIC. MURO 0.20x 0,25(machon)-Bloque+carg+reti</v>
          </cell>
          <cell r="D3056" t="str">
            <v>M2</v>
          </cell>
          <cell r="E3056" t="str">
            <v>ACT. PRELIMINARES/LIMPIEZA TER</v>
          </cell>
          <cell r="F3056">
            <v>52062.03</v>
          </cell>
        </row>
        <row r="3057">
          <cell r="B3057">
            <v>11517</v>
          </cell>
          <cell r="C3057" t="str">
            <v>Demolic.Caja Conc. reflector de piso+carg.y ret **</v>
          </cell>
          <cell r="D3057" t="str">
            <v>UN</v>
          </cell>
          <cell r="E3057" t="str">
            <v>03 Preliminares</v>
          </cell>
          <cell r="F3057">
            <v>180508.33</v>
          </cell>
        </row>
        <row r="3058">
          <cell r="B3058">
            <v>11391</v>
          </cell>
          <cell r="C3058" t="str">
            <v>Demolic.Caja Inspecc.Sencilla+cargue y retir.**</v>
          </cell>
          <cell r="D3058" t="str">
            <v>UN</v>
          </cell>
          <cell r="E3058" t="str">
            <v>03 Preliminares</v>
          </cell>
          <cell r="F3058">
            <v>125050.4</v>
          </cell>
        </row>
        <row r="3059">
          <cell r="B3059">
            <v>11352</v>
          </cell>
          <cell r="C3059" t="str">
            <v>Demolic.Escarificado ConcretoCompresor(carg+ret)</v>
          </cell>
          <cell r="D3059" t="str">
            <v>M2</v>
          </cell>
          <cell r="E3059" t="str">
            <v>03 Preliminares</v>
          </cell>
          <cell r="F3059">
            <v>22281.64</v>
          </cell>
        </row>
        <row r="3060">
          <cell r="B3060">
            <v>14129</v>
          </cell>
          <cell r="C3060" t="str">
            <v>Demolic.EscarificadoManualConcreto(Tras+carg+Retir</v>
          </cell>
          <cell r="D3060" t="str">
            <v>M2</v>
          </cell>
          <cell r="E3060" t="str">
            <v>03 Preliminares</v>
          </cell>
          <cell r="F3060">
            <v>33591.74</v>
          </cell>
        </row>
        <row r="3061">
          <cell r="B3061">
            <v>12257</v>
          </cell>
          <cell r="C3061" t="str">
            <v>Demolic.impermeabilización Existente Cubierta**</v>
          </cell>
          <cell r="D3061" t="str">
            <v>M2</v>
          </cell>
          <cell r="E3061" t="str">
            <v>11 Tratamientos especiales</v>
          </cell>
          <cell r="F3061">
            <v>11735.99</v>
          </cell>
        </row>
        <row r="3062">
          <cell r="B3062">
            <v>14137</v>
          </cell>
          <cell r="C3062" t="str">
            <v>Demolic.Manual PlacaMaciz. Elevada.0.20M Colis- Su</v>
          </cell>
          <cell r="D3062" t="str">
            <v>M2</v>
          </cell>
          <cell r="E3062" t="str">
            <v>ACT. PRELIMINARES/LIMPIEZA TER</v>
          </cell>
          <cell r="F3062">
            <v>55709.46</v>
          </cell>
        </row>
        <row r="3063">
          <cell r="B3063">
            <v>13921</v>
          </cell>
          <cell r="C3063" t="str">
            <v>DEMOLIC.MURO LADRILLO + RECUPER.+ RETIRO</v>
          </cell>
          <cell r="D3063" t="str">
            <v>M2</v>
          </cell>
          <cell r="E3063" t="str">
            <v>VARIOS</v>
          </cell>
          <cell r="F3063">
            <v>114782.96</v>
          </cell>
        </row>
        <row r="3064">
          <cell r="B3064">
            <v>20844</v>
          </cell>
          <cell r="C3064" t="str">
            <v>Demolic.PisoBaldosaGranoMarmo33x33 Const.de nuevo</v>
          </cell>
          <cell r="D3064" t="str">
            <v>M2</v>
          </cell>
          <cell r="E3064" t="str">
            <v>PISOS (ACABADOS Y BASES)</v>
          </cell>
          <cell r="F3064">
            <v>115965.73</v>
          </cell>
        </row>
        <row r="3065">
          <cell r="B3065">
            <v>13357</v>
          </cell>
          <cell r="C3065" t="str">
            <v>Demolic.PisoBaldosaGranoMarmo33x33yConst.de nuevo</v>
          </cell>
          <cell r="D3065" t="str">
            <v>ML</v>
          </cell>
          <cell r="E3065" t="str">
            <v>PISOS (ACABADOS Y BASES)</v>
          </cell>
          <cell r="F3065">
            <v>115965.73</v>
          </cell>
        </row>
        <row r="3066">
          <cell r="B3066">
            <v>10986</v>
          </cell>
          <cell r="C3066" t="str">
            <v>Demolicion  base estr baloncesto</v>
          </cell>
          <cell r="D3066" t="str">
            <v>JGO</v>
          </cell>
          <cell r="E3066" t="str">
            <v>03 Preliminares</v>
          </cell>
          <cell r="F3066">
            <v>481021.16</v>
          </cell>
        </row>
        <row r="3067">
          <cell r="B3067">
            <v>12891</v>
          </cell>
          <cell r="C3067" t="str">
            <v>Demolicion  columnas en Ladrillo (0.30 x 0.30m) **</v>
          </cell>
          <cell r="D3067" t="str">
            <v>ML</v>
          </cell>
          <cell r="E3067" t="str">
            <v>ACT. PRELIMINARES/LIMPIEZA TER</v>
          </cell>
          <cell r="F3067">
            <v>35527.919999999998</v>
          </cell>
        </row>
        <row r="3068">
          <cell r="B3068">
            <v>14145</v>
          </cell>
          <cell r="C3068" t="str">
            <v>Demolicion  columnas en Ladrillo (0.43 x 0.18m) **</v>
          </cell>
          <cell r="D3068" t="str">
            <v>ML</v>
          </cell>
          <cell r="E3068" t="str">
            <v>ACT. PRELIMINARES/LIMPIEZA TER</v>
          </cell>
          <cell r="F3068">
            <v>28117.66</v>
          </cell>
        </row>
        <row r="3069">
          <cell r="B3069">
            <v>14893</v>
          </cell>
          <cell r="C3069" t="str">
            <v>Demolicion  Manual Vigas y Columnas +retito Colise</v>
          </cell>
          <cell r="D3069" t="str">
            <v>M3</v>
          </cell>
          <cell r="E3069" t="str">
            <v>ACT. PRELIMINARES/LIMPIEZA TER</v>
          </cell>
          <cell r="F3069">
            <v>416005.9</v>
          </cell>
        </row>
        <row r="3070">
          <cell r="B3070">
            <v>11500</v>
          </cell>
          <cell r="C3070" t="str">
            <v>Demolicion  muros 0.30m **</v>
          </cell>
          <cell r="D3070" t="str">
            <v>M2</v>
          </cell>
          <cell r="E3070" t="str">
            <v>ACT. PRELIMINARES/LIMPIEZA TER</v>
          </cell>
          <cell r="F3070">
            <v>55477.24</v>
          </cell>
        </row>
        <row r="3071">
          <cell r="B3071">
            <v>13941</v>
          </cell>
          <cell r="C3071" t="str">
            <v>Demolición  Viga en Ciclópeo H=0.50m A=0.30m</v>
          </cell>
          <cell r="D3071" t="str">
            <v>ML</v>
          </cell>
          <cell r="E3071" t="str">
            <v>CIMENTACION Y ESTRUCTURA</v>
          </cell>
          <cell r="F3071">
            <v>51793.95</v>
          </cell>
        </row>
        <row r="3072">
          <cell r="B3072">
            <v>16453</v>
          </cell>
          <cell r="C3072" t="str">
            <v>Demolición Acabado de Piso</v>
          </cell>
          <cell r="D3072" t="str">
            <v>M2</v>
          </cell>
          <cell r="E3072" t="str">
            <v>ENCHAPES, ACCESORIOS Y PAPELES</v>
          </cell>
          <cell r="F3072">
            <v>11195.81</v>
          </cell>
        </row>
        <row r="3073">
          <cell r="B3073">
            <v>11569</v>
          </cell>
          <cell r="C3073" t="str">
            <v>Demolicion alistado de piso **</v>
          </cell>
          <cell r="D3073" t="str">
            <v>M2</v>
          </cell>
          <cell r="E3073" t="str">
            <v>ACT. PRELIMINARES/LIMPIEZA TER</v>
          </cell>
          <cell r="F3073">
            <v>19544.439999999999</v>
          </cell>
        </row>
        <row r="3074">
          <cell r="B3074">
            <v>10149</v>
          </cell>
          <cell r="C3074" t="str">
            <v>Demolicion anden concr e=0.10 incl. cargue y ret *</v>
          </cell>
          <cell r="D3074" t="str">
            <v>M2</v>
          </cell>
          <cell r="E3074" t="str">
            <v>03 Preliminares</v>
          </cell>
          <cell r="F3074">
            <v>35467.870000000003</v>
          </cell>
        </row>
        <row r="3075">
          <cell r="B3075">
            <v>14009</v>
          </cell>
          <cell r="C3075" t="str">
            <v>Demolicion anden concr e=0.15 incl. cargue y ret *</v>
          </cell>
          <cell r="D3075" t="str">
            <v>M2</v>
          </cell>
          <cell r="E3075" t="str">
            <v>03 Preliminares</v>
          </cell>
          <cell r="F3075">
            <v>55698.79</v>
          </cell>
        </row>
        <row r="3076">
          <cell r="B3076">
            <v>11130</v>
          </cell>
          <cell r="C3076" t="str">
            <v>Demolicion anden concr e=0.2 incl. cargue y ret *</v>
          </cell>
          <cell r="D3076" t="str">
            <v>M2</v>
          </cell>
          <cell r="E3076" t="str">
            <v>03 Preliminares</v>
          </cell>
          <cell r="F3076">
            <v>67690.009999999995</v>
          </cell>
        </row>
        <row r="3077">
          <cell r="B3077">
            <v>11610</v>
          </cell>
          <cell r="C3077" t="str">
            <v>DEMOLICION BALDOSA DE PISO h=2 cms</v>
          </cell>
          <cell r="D3077" t="str">
            <v>M2</v>
          </cell>
          <cell r="E3077" t="str">
            <v>ACT. PRELIMINARES/LIMPIEZA TER</v>
          </cell>
          <cell r="F3077">
            <v>16175.33</v>
          </cell>
        </row>
        <row r="3078">
          <cell r="B3078">
            <v>56</v>
          </cell>
          <cell r="C3078" t="str">
            <v>DEMOLICION BALDOSA DE PISO h=2cm(Trasiego+ret)</v>
          </cell>
          <cell r="D3078" t="str">
            <v>M2</v>
          </cell>
          <cell r="E3078" t="str">
            <v>ACT. PRELIMINARES/LIMPIEZA TER</v>
          </cell>
          <cell r="F3078">
            <v>13950.68</v>
          </cell>
        </row>
        <row r="3079">
          <cell r="B3079">
            <v>11532</v>
          </cell>
          <cell r="C3079" t="str">
            <v>DEMOLICION BALDOSA DE PISO h=4  cms</v>
          </cell>
          <cell r="D3079" t="str">
            <v>M2</v>
          </cell>
          <cell r="E3079" t="str">
            <v>ACT. PRELIMINARES/LIMPIEZA TER</v>
          </cell>
          <cell r="F3079">
            <v>28131.93</v>
          </cell>
        </row>
        <row r="3080">
          <cell r="B3080">
            <v>15095</v>
          </cell>
          <cell r="C3080" t="str">
            <v>Demolición Bolardo (Inc.Minicarg+Compres+carg+ret.</v>
          </cell>
          <cell r="D3080" t="str">
            <v>UN</v>
          </cell>
          <cell r="E3080" t="str">
            <v>VARIOS</v>
          </cell>
          <cell r="F3080">
            <v>36805.65</v>
          </cell>
        </row>
        <row r="3081">
          <cell r="B3081">
            <v>10002</v>
          </cell>
          <cell r="C3081" t="str">
            <v>Demolición Bordillo con compresor + cargue y retir</v>
          </cell>
          <cell r="D3081" t="str">
            <v>ML</v>
          </cell>
          <cell r="E3081" t="str">
            <v>03 Preliminares</v>
          </cell>
          <cell r="F3081">
            <v>27389.01</v>
          </cell>
        </row>
        <row r="3082">
          <cell r="B3082">
            <v>16452</v>
          </cell>
          <cell r="C3082" t="str">
            <v>Demolición Bordillo Granito Piscina + Retiro</v>
          </cell>
          <cell r="D3082" t="str">
            <v>ML</v>
          </cell>
          <cell r="E3082" t="str">
            <v>VARIOS</v>
          </cell>
          <cell r="F3082">
            <v>8695.92</v>
          </cell>
        </row>
        <row r="3083">
          <cell r="B3083">
            <v>10206</v>
          </cell>
          <cell r="C3083" t="str">
            <v>Demolición Bordillo ladrillo  incl. carge y reti</v>
          </cell>
          <cell r="D3083" t="str">
            <v>ML</v>
          </cell>
          <cell r="E3083" t="str">
            <v>03 Preliminares</v>
          </cell>
          <cell r="F3083">
            <v>13647.81</v>
          </cell>
        </row>
        <row r="3084">
          <cell r="B3084">
            <v>13937</v>
          </cell>
          <cell r="C3084" t="str">
            <v>DEMOLICION CABEZAS PILOTES MANUAL</v>
          </cell>
          <cell r="D3084" t="str">
            <v>M3</v>
          </cell>
          <cell r="E3084" t="str">
            <v>ACT. PRELIMINARES/LIMPIEZA TER</v>
          </cell>
          <cell r="F3084">
            <v>713237.45</v>
          </cell>
        </row>
        <row r="3085">
          <cell r="B3085">
            <v>76</v>
          </cell>
          <cell r="C3085" t="str">
            <v>DEMOLICION CABEZAS PILOTES MECANICO</v>
          </cell>
          <cell r="D3085" t="str">
            <v>M3</v>
          </cell>
          <cell r="E3085" t="str">
            <v>ACT. PRELIMINARES/LIMPIEZA TER</v>
          </cell>
          <cell r="F3085">
            <v>444317.25</v>
          </cell>
        </row>
        <row r="3086">
          <cell r="B3086">
            <v>18031</v>
          </cell>
          <cell r="C3086" t="str">
            <v>DEMOLICION CABEZAS PILOTES MECANICO CDRC</v>
          </cell>
          <cell r="D3086" t="str">
            <v>M3</v>
          </cell>
          <cell r="E3086" t="str">
            <v>ACT. PRELIMINARES/LIMPIEZA TER</v>
          </cell>
          <cell r="F3086">
            <v>444982.52</v>
          </cell>
        </row>
        <row r="3087">
          <cell r="B3087">
            <v>11478</v>
          </cell>
          <cell r="C3087" t="str">
            <v>Demolición cancha de volley playa **</v>
          </cell>
          <cell r="D3087" t="str">
            <v>UN</v>
          </cell>
          <cell r="E3087" t="str">
            <v>INSTALACIONES DEPORTIVAS</v>
          </cell>
          <cell r="F3087">
            <v>14011098.310000001</v>
          </cell>
        </row>
        <row r="3088">
          <cell r="B3088">
            <v>10771</v>
          </cell>
          <cell r="C3088" t="str">
            <v>Demolición cañuela Con Equipo(Inc.cargue y retiro)</v>
          </cell>
          <cell r="D3088" t="str">
            <v>ML</v>
          </cell>
          <cell r="E3088" t="str">
            <v>03 Preliminares</v>
          </cell>
          <cell r="F3088">
            <v>25028.799999999999</v>
          </cell>
        </row>
        <row r="3089">
          <cell r="B3089">
            <v>14198</v>
          </cell>
          <cell r="C3089" t="str">
            <v>Demolición cañuela manual (Inc.cargue y retiro)</v>
          </cell>
          <cell r="D3089" t="str">
            <v>ML</v>
          </cell>
          <cell r="E3089" t="str">
            <v>03 Preliminares</v>
          </cell>
          <cell r="F3089">
            <v>25812.89</v>
          </cell>
        </row>
        <row r="3090">
          <cell r="B3090">
            <v>13076</v>
          </cell>
          <cell r="C3090" t="str">
            <v>Demolición cañuela manual(Inc.cargue y retiro)</v>
          </cell>
          <cell r="D3090" t="str">
            <v>ML</v>
          </cell>
          <cell r="E3090" t="str">
            <v>03 Preliminares</v>
          </cell>
          <cell r="F3090">
            <v>25439.279999999999</v>
          </cell>
        </row>
        <row r="3091">
          <cell r="B3091">
            <v>10760</v>
          </cell>
          <cell r="C3091" t="str">
            <v>Demolición carcamo  equipo inclu. cargue y retiro</v>
          </cell>
          <cell r="D3091" t="str">
            <v>ML</v>
          </cell>
          <cell r="E3091" t="str">
            <v>03 Preliminares</v>
          </cell>
          <cell r="F3091">
            <v>28556.43</v>
          </cell>
        </row>
        <row r="3092">
          <cell r="B3092">
            <v>10662</v>
          </cell>
          <cell r="C3092" t="str">
            <v>Demolición carcamo equipo  no incly cargue y retir</v>
          </cell>
          <cell r="D3092" t="str">
            <v>ML</v>
          </cell>
          <cell r="E3092" t="str">
            <v>03 Preliminares</v>
          </cell>
          <cell r="F3092">
            <v>84190.47</v>
          </cell>
        </row>
        <row r="3093">
          <cell r="B3093">
            <v>11390</v>
          </cell>
          <cell r="C3093" t="str">
            <v>Demolición carcamo manual  incly. cargue y retiro*</v>
          </cell>
          <cell r="D3093" t="str">
            <v>ML</v>
          </cell>
          <cell r="E3093" t="str">
            <v>03 Preliminares</v>
          </cell>
          <cell r="F3093">
            <v>79888.63</v>
          </cell>
        </row>
        <row r="3094">
          <cell r="B3094">
            <v>12087</v>
          </cell>
          <cell r="C3094" t="str">
            <v>Demolición cerramiento contra impacto h=5.0m **</v>
          </cell>
          <cell r="D3094" t="str">
            <v>ML</v>
          </cell>
          <cell r="E3094" t="str">
            <v>10 Mobiliario</v>
          </cell>
          <cell r="F3094">
            <v>309484.33</v>
          </cell>
        </row>
        <row r="3095">
          <cell r="B3095">
            <v>13385</v>
          </cell>
          <cell r="C3095" t="str">
            <v>DEMOLICION CIELO RASO FALSO + ANDAMIO+ESTRUCT. MET</v>
          </cell>
          <cell r="D3095" t="str">
            <v>M2</v>
          </cell>
          <cell r="E3095" t="str">
            <v>ACT. PRELIMINARES/LIMPIEZA TER</v>
          </cell>
          <cell r="F3095">
            <v>122933.22</v>
          </cell>
        </row>
        <row r="3096">
          <cell r="B3096">
            <v>59</v>
          </cell>
          <cell r="C3096" t="str">
            <v>DEMOLICION CIELO RASO FALSO MODULAR PESADO</v>
          </cell>
          <cell r="D3096" t="str">
            <v>M2</v>
          </cell>
          <cell r="E3096" t="str">
            <v>ACT. PRELIMINARES/LIMPIEZA TER</v>
          </cell>
          <cell r="F3096">
            <v>36780.32</v>
          </cell>
        </row>
        <row r="3097">
          <cell r="B3097">
            <v>13222</v>
          </cell>
          <cell r="C3097" t="str">
            <v>DEMOLICION CIELO RASO FALSO MODULAR PESADO</v>
          </cell>
          <cell r="D3097" t="str">
            <v>M2</v>
          </cell>
          <cell r="E3097" t="str">
            <v>ACT. PRELIMINARES/LIMPIEZA TER</v>
          </cell>
          <cell r="F3097">
            <v>39783.78</v>
          </cell>
        </row>
        <row r="3098">
          <cell r="B3098">
            <v>16456</v>
          </cell>
          <cell r="C3098" t="str">
            <v>DEMOLICION CIELO RASO MODULAR LIGERA (Cargue y Ret</v>
          </cell>
          <cell r="D3098" t="str">
            <v>M2</v>
          </cell>
          <cell r="E3098" t="str">
            <v>ACT. PRELIMINARES/LIMPIEZA TER</v>
          </cell>
          <cell r="F3098">
            <v>12114.42</v>
          </cell>
        </row>
        <row r="3099">
          <cell r="B3099">
            <v>77</v>
          </cell>
          <cell r="C3099" t="str">
            <v>DEMOLICION CIMIENTO CONCRETO Refz</v>
          </cell>
          <cell r="D3099" t="str">
            <v>M3</v>
          </cell>
          <cell r="E3099" t="str">
            <v>ACT. PRELIMINARES/LIMPIEZA TER</v>
          </cell>
          <cell r="F3099">
            <v>428758.84</v>
          </cell>
        </row>
        <row r="3100">
          <cell r="B3100">
            <v>11395</v>
          </cell>
          <cell r="C3100" t="str">
            <v>DEMOLICION CIMIENTO ENTERRADOS</v>
          </cell>
          <cell r="D3100" t="str">
            <v>M3</v>
          </cell>
          <cell r="E3100" t="str">
            <v>ACT. PRELIMINARES/LIMPIEZA TER</v>
          </cell>
          <cell r="F3100">
            <v>395059.83</v>
          </cell>
        </row>
        <row r="3101">
          <cell r="B3101">
            <v>16</v>
          </cell>
          <cell r="C3101" t="str">
            <v>DEMOLICION COLUMNAS + CARGUE Y RETIRO</v>
          </cell>
          <cell r="D3101" t="str">
            <v>M3</v>
          </cell>
          <cell r="E3101" t="str">
            <v>ACT. PRELIMINARES/LIMPIEZA TER</v>
          </cell>
          <cell r="F3101">
            <v>541377.86</v>
          </cell>
        </row>
        <row r="3102">
          <cell r="B3102">
            <v>12366</v>
          </cell>
          <cell r="C3102" t="str">
            <v>Demolicion concreto ciclopeo **</v>
          </cell>
          <cell r="D3102" t="str">
            <v>M3</v>
          </cell>
          <cell r="E3102" t="str">
            <v>ACT. PRELIMINARES/LIMPIEZA TER</v>
          </cell>
          <cell r="F3102">
            <v>345293</v>
          </cell>
        </row>
        <row r="3103">
          <cell r="B3103">
            <v>10850</v>
          </cell>
          <cell r="C3103" t="str">
            <v>Demolicion concreto ciclopeo + cargue y retiro</v>
          </cell>
          <cell r="D3103" t="str">
            <v>M3</v>
          </cell>
          <cell r="E3103" t="str">
            <v>ACT. PRELIMINARES/LIMPIEZA TER</v>
          </cell>
          <cell r="F3103">
            <v>326640.78999999998</v>
          </cell>
        </row>
        <row r="3104">
          <cell r="B3104">
            <v>15959</v>
          </cell>
          <cell r="C3104" t="str">
            <v>Demolicion concreto ciclopeo sin retiro</v>
          </cell>
          <cell r="D3104" t="str">
            <v>M3</v>
          </cell>
          <cell r="E3104" t="str">
            <v>ACT. PRELIMINARES/LIMPIEZA TER</v>
          </cell>
          <cell r="F3104">
            <v>229218.05</v>
          </cell>
        </row>
        <row r="3105">
          <cell r="B3105">
            <v>11108</v>
          </cell>
          <cell r="C3105" t="str">
            <v>Demolicion construccion existente estructura 1 pis</v>
          </cell>
          <cell r="D3105" t="str">
            <v>M2</v>
          </cell>
          <cell r="E3105" t="str">
            <v>03 Preliminares</v>
          </cell>
          <cell r="F3105">
            <v>241838.3</v>
          </cell>
        </row>
        <row r="3106">
          <cell r="B3106">
            <v>8</v>
          </cell>
          <cell r="C3106" t="str">
            <v>DEMOLICION CUBIERTAS A.C. con andamio</v>
          </cell>
          <cell r="D3106" t="str">
            <v>M2</v>
          </cell>
          <cell r="E3106" t="str">
            <v>ACT. PRELIMINARES/LIMPIEZA TER</v>
          </cell>
          <cell r="F3106">
            <v>84799.85</v>
          </cell>
        </row>
        <row r="3107">
          <cell r="B3107">
            <v>11389</v>
          </cell>
          <cell r="C3107" t="str">
            <v>Demolición Cuneta  Manual incly cargue y retiro **</v>
          </cell>
          <cell r="D3107" t="str">
            <v>ML</v>
          </cell>
          <cell r="E3107" t="str">
            <v>03 Preliminares</v>
          </cell>
          <cell r="F3107">
            <v>44231.6</v>
          </cell>
        </row>
        <row r="3108">
          <cell r="B3108">
            <v>10940</v>
          </cell>
          <cell r="C3108" t="str">
            <v>Demolición de  Gueradescoba+cargue y retiro</v>
          </cell>
          <cell r="D3108" t="str">
            <v>ML</v>
          </cell>
          <cell r="E3108" t="str">
            <v>ACT. PRELIMINARES/LIMPIEZA TER</v>
          </cell>
          <cell r="F3108">
            <v>5064.09</v>
          </cell>
        </row>
        <row r="3109">
          <cell r="B3109">
            <v>11461</v>
          </cell>
          <cell r="C3109" t="str">
            <v>DEMOLICION DE  PISO EN GRAVILLA( inc. cargue y tra</v>
          </cell>
          <cell r="D3109" t="str">
            <v>M3</v>
          </cell>
          <cell r="E3109" t="str">
            <v>ACT. PRELIMINARES/LIMPIEZA TER</v>
          </cell>
          <cell r="F3109">
            <v>78312.28</v>
          </cell>
        </row>
        <row r="3110">
          <cell r="B3110">
            <v>13391</v>
          </cell>
          <cell r="C3110" t="str">
            <v>Demolición de Dintel en conc. reforzado+ trasiego*</v>
          </cell>
          <cell r="D3110" t="str">
            <v>ML</v>
          </cell>
          <cell r="E3110" t="str">
            <v>VARIOS</v>
          </cell>
          <cell r="F3110">
            <v>28751.46</v>
          </cell>
        </row>
        <row r="3111">
          <cell r="B3111">
            <v>16229</v>
          </cell>
          <cell r="C3111" t="str">
            <v>Demolición de Estructura con Equipo+ retiro</v>
          </cell>
          <cell r="D3111" t="str">
            <v>M3</v>
          </cell>
          <cell r="E3111" t="str">
            <v>ACT. PRELIMINARES/LIMPIEZA TER</v>
          </cell>
          <cell r="F3111">
            <v>535073.71</v>
          </cell>
        </row>
        <row r="3112">
          <cell r="B3112">
            <v>16890</v>
          </cell>
          <cell r="C3112" t="str">
            <v>DEMOLICION DE PISOS EN CONCRETO + ACABADO CUALQUIE</v>
          </cell>
          <cell r="D3112" t="str">
            <v>M2</v>
          </cell>
          <cell r="E3112" t="str">
            <v>VARIOS</v>
          </cell>
          <cell r="F3112">
            <v>30094.84</v>
          </cell>
        </row>
        <row r="3113">
          <cell r="B3113">
            <v>11501</v>
          </cell>
          <cell r="C3113" t="str">
            <v>Demolición dintel ladrillo  incly carge y retiro**</v>
          </cell>
          <cell r="D3113" t="str">
            <v>M3</v>
          </cell>
          <cell r="E3113" t="str">
            <v>03 Preliminares</v>
          </cell>
          <cell r="F3113">
            <v>211009.96</v>
          </cell>
        </row>
        <row r="3114">
          <cell r="B3114">
            <v>14140</v>
          </cell>
          <cell r="C3114" t="str">
            <v>Demolicion enchape de Baldosa de Cemento 4-5cm *</v>
          </cell>
          <cell r="D3114" t="str">
            <v>M2</v>
          </cell>
          <cell r="E3114" t="str">
            <v>ACT. PRELIMINARES/LIMPIEZA TER</v>
          </cell>
          <cell r="F3114">
            <v>18509.419999999998</v>
          </cell>
        </row>
        <row r="3115">
          <cell r="B3115">
            <v>14457</v>
          </cell>
          <cell r="C3115" t="str">
            <v>Demolicion Enchape de muro Baldosa Ceramica 20x20</v>
          </cell>
          <cell r="D3115" t="str">
            <v>M2</v>
          </cell>
          <cell r="E3115" t="str">
            <v>ACT. PRELIMINARES/LIMPIEZA TER</v>
          </cell>
          <cell r="F3115">
            <v>17283.23</v>
          </cell>
        </row>
        <row r="3116">
          <cell r="B3116">
            <v>100</v>
          </cell>
          <cell r="C3116" t="str">
            <v>Demolicion Enchape de Muro Baldosa(Carg+retiro)</v>
          </cell>
          <cell r="D3116" t="str">
            <v>M2</v>
          </cell>
          <cell r="E3116" t="str">
            <v>ACT. PRELIMINARES/LIMPIEZA TER</v>
          </cell>
          <cell r="F3116">
            <v>16615.189999999999</v>
          </cell>
        </row>
        <row r="3117">
          <cell r="B3117">
            <v>15120</v>
          </cell>
          <cell r="C3117" t="str">
            <v>DEMOLICION ENCHAPE DE MUROBaldosa(Trasie+Carg+ret)</v>
          </cell>
          <cell r="D3117" t="str">
            <v>M2</v>
          </cell>
          <cell r="E3117" t="str">
            <v>ACT. PRELIMINARES/LIMPIEZA TER</v>
          </cell>
          <cell r="F3117">
            <v>16280.19</v>
          </cell>
        </row>
        <row r="3118">
          <cell r="B3118">
            <v>14139</v>
          </cell>
          <cell r="C3118" t="str">
            <v>Demolicion enchape de piso e=2cm*</v>
          </cell>
          <cell r="D3118" t="str">
            <v>M2</v>
          </cell>
          <cell r="E3118" t="str">
            <v>ACT. PRELIMINARES/LIMPIEZA TER</v>
          </cell>
          <cell r="F3118">
            <v>12710.2</v>
          </cell>
        </row>
        <row r="3119">
          <cell r="B3119">
            <v>14181</v>
          </cell>
          <cell r="C3119" t="str">
            <v>Demolicion enchape de piso e=4cm</v>
          </cell>
          <cell r="D3119" t="str">
            <v>M2</v>
          </cell>
          <cell r="E3119" t="str">
            <v>ACT. PRELIMINARES/LIMPIEZA TER</v>
          </cell>
          <cell r="F3119">
            <v>18280.38</v>
          </cell>
        </row>
        <row r="3120">
          <cell r="B3120">
            <v>370</v>
          </cell>
          <cell r="C3120" t="str">
            <v>DEMOLICION ENCHAPE DE TECHO</v>
          </cell>
          <cell r="D3120" t="str">
            <v>M2</v>
          </cell>
          <cell r="E3120" t="str">
            <v>ACT. PRELIMINARES/LIMPIEZA TER</v>
          </cell>
          <cell r="F3120">
            <v>21699.69</v>
          </cell>
        </row>
        <row r="3121">
          <cell r="B3121">
            <v>10042</v>
          </cell>
          <cell r="C3121" t="str">
            <v>Demolicion enchape ladrillo **</v>
          </cell>
          <cell r="D3121" t="str">
            <v>ML</v>
          </cell>
          <cell r="E3121" t="str">
            <v>03 Preliminares</v>
          </cell>
          <cell r="F3121">
            <v>2249.04</v>
          </cell>
        </row>
        <row r="3122">
          <cell r="B3122">
            <v>15161</v>
          </cell>
          <cell r="C3122" t="str">
            <v>Demolicion enchape ladrillo **</v>
          </cell>
          <cell r="D3122" t="str">
            <v>M2</v>
          </cell>
          <cell r="E3122" t="str">
            <v>03 Preliminares</v>
          </cell>
          <cell r="F3122">
            <v>13605.47</v>
          </cell>
        </row>
        <row r="3123">
          <cell r="B3123">
            <v>11558</v>
          </cell>
          <cell r="C3123" t="str">
            <v>Demolicion enchape y alistado de piso e=4cm*</v>
          </cell>
          <cell r="D3123" t="str">
            <v>M2</v>
          </cell>
          <cell r="E3123" t="str">
            <v>ACT. PRELIMINARES/LIMPIEZA TER</v>
          </cell>
          <cell r="F3123">
            <v>24309.79</v>
          </cell>
        </row>
        <row r="3124">
          <cell r="B3124">
            <v>843</v>
          </cell>
          <cell r="C3124" t="str">
            <v>DEMOLICION ESCALERA CONCRETO</v>
          </cell>
          <cell r="D3124" t="str">
            <v>M2</v>
          </cell>
          <cell r="E3124" t="str">
            <v>ACT. PRELIMINARES/LIMPIEZA TER</v>
          </cell>
          <cell r="F3124">
            <v>137023.93</v>
          </cell>
        </row>
        <row r="3125">
          <cell r="B3125">
            <v>14185</v>
          </cell>
          <cell r="C3125" t="str">
            <v>Demolicion Escalera Mampost Ap=1.20m;H=0.65m+Retir</v>
          </cell>
          <cell r="D3125" t="str">
            <v>M2</v>
          </cell>
          <cell r="E3125" t="str">
            <v>ACT. PRELIMINARES/LIMPIEZA TER</v>
          </cell>
          <cell r="F3125">
            <v>51037.51</v>
          </cell>
        </row>
        <row r="3126">
          <cell r="B3126">
            <v>10220</v>
          </cell>
          <cell r="C3126" t="str">
            <v>Demolición escarificado  mortero (carg+retir)**</v>
          </cell>
          <cell r="D3126" t="str">
            <v>M2</v>
          </cell>
          <cell r="E3126" t="str">
            <v>03 Preliminares</v>
          </cell>
          <cell r="F3126">
            <v>6126.42</v>
          </cell>
        </row>
        <row r="3127">
          <cell r="B3127">
            <v>15172</v>
          </cell>
          <cell r="C3127" t="str">
            <v>Demolición escarificado  muro mamp (carg+retir)**</v>
          </cell>
          <cell r="D3127" t="str">
            <v>M2</v>
          </cell>
          <cell r="E3127" t="str">
            <v>03 Preliminares</v>
          </cell>
          <cell r="F3127">
            <v>5622.49</v>
          </cell>
        </row>
        <row r="3128">
          <cell r="B3128">
            <v>11022</v>
          </cell>
          <cell r="C3128" t="str">
            <v>Demolición escarificado concreto (carg+retir)**</v>
          </cell>
          <cell r="D3128" t="str">
            <v>ML</v>
          </cell>
          <cell r="E3128" t="str">
            <v>03 Preliminares</v>
          </cell>
          <cell r="F3128">
            <v>3111.5</v>
          </cell>
        </row>
        <row r="3129">
          <cell r="B3129">
            <v>15181</v>
          </cell>
          <cell r="C3129" t="str">
            <v>DEMOLICIÓN GRADAS EN MAMPOST. (0.34M3/M2)</v>
          </cell>
          <cell r="D3129" t="str">
            <v>M2</v>
          </cell>
          <cell r="E3129" t="str">
            <v>MAMPOSTERIA</v>
          </cell>
          <cell r="F3129">
            <v>57231.27</v>
          </cell>
        </row>
        <row r="3130">
          <cell r="B3130">
            <v>11599</v>
          </cell>
          <cell r="C3130" t="str">
            <v>Demolicion gradería muro, placa relleno **</v>
          </cell>
          <cell r="D3130" t="str">
            <v>M3</v>
          </cell>
          <cell r="E3130" t="str">
            <v>ACT. PRELIMINARES/LIMPIEZA TER</v>
          </cell>
          <cell r="F3130">
            <v>174611.83</v>
          </cell>
        </row>
        <row r="3131">
          <cell r="B3131">
            <v>10903</v>
          </cell>
          <cell r="C3131" t="str">
            <v>Demolicion lavamanos corrido***</v>
          </cell>
          <cell r="D3131" t="str">
            <v>ML</v>
          </cell>
          <cell r="E3131" t="str">
            <v>03 Preliminares</v>
          </cell>
          <cell r="F3131">
            <v>46844.28</v>
          </cell>
        </row>
        <row r="3132">
          <cell r="B3132">
            <v>12802</v>
          </cell>
          <cell r="C3132" t="str">
            <v>Demolición Manual de  Bordillo incly cargue y reti</v>
          </cell>
          <cell r="D3132" t="str">
            <v>ML</v>
          </cell>
          <cell r="E3132" t="str">
            <v>03 Preliminares</v>
          </cell>
          <cell r="F3132">
            <v>17636.55</v>
          </cell>
        </row>
        <row r="3133">
          <cell r="B3133">
            <v>14910</v>
          </cell>
          <cell r="C3133" t="str">
            <v>Demolicion Manual Gradas en Concreto +cargue y ret</v>
          </cell>
          <cell r="D3133" t="str">
            <v>M2</v>
          </cell>
          <cell r="E3133" t="str">
            <v>03 Preliminares</v>
          </cell>
          <cell r="F3133">
            <v>44383.59</v>
          </cell>
        </row>
        <row r="3134">
          <cell r="B3134">
            <v>13024</v>
          </cell>
          <cell r="C3134" t="str">
            <v>Demolicion Manual gradería Ladrillo y Placa Conc.</v>
          </cell>
          <cell r="D3134" t="str">
            <v>ML</v>
          </cell>
          <cell r="E3134" t="str">
            <v>ACT. PRELIMINARES/LIMPIEZA TER</v>
          </cell>
          <cell r="F3134">
            <v>91067.6</v>
          </cell>
        </row>
        <row r="3135">
          <cell r="B3135">
            <v>10000</v>
          </cell>
          <cell r="C3135" t="str">
            <v>Demolición Manual sardinel(inc.cargue+ retiro)**</v>
          </cell>
          <cell r="D3135" t="str">
            <v>ML</v>
          </cell>
          <cell r="E3135" t="str">
            <v>03 Preliminares</v>
          </cell>
          <cell r="F3135">
            <v>19124.349999999999</v>
          </cell>
        </row>
        <row r="3136">
          <cell r="B3136">
            <v>11535</v>
          </cell>
          <cell r="C3136" t="str">
            <v>Demolicion Maq. muro cerram. 0.75m(Sin malla) **</v>
          </cell>
          <cell r="D3136" t="str">
            <v>ML</v>
          </cell>
          <cell r="E3136" t="str">
            <v>ACT. PRELIMINARES/LIMPIEZA TER</v>
          </cell>
          <cell r="F3136">
            <v>32991.660000000003</v>
          </cell>
        </row>
        <row r="3137">
          <cell r="B3137">
            <v>14144</v>
          </cell>
          <cell r="C3137" t="str">
            <v>Demolicion meson en concreto + Enchape  hp=0.06m</v>
          </cell>
          <cell r="D3137" t="str">
            <v>M2</v>
          </cell>
          <cell r="E3137" t="str">
            <v>03 Preliminares</v>
          </cell>
          <cell r="F3137">
            <v>28971.68</v>
          </cell>
        </row>
        <row r="3138">
          <cell r="B3138">
            <v>11032</v>
          </cell>
          <cell r="C3138" t="str">
            <v>Demolicion meson en concreto corrido e=0.10m a=0.6</v>
          </cell>
          <cell r="D3138" t="str">
            <v>ML</v>
          </cell>
          <cell r="E3138" t="str">
            <v>03 Preliminares</v>
          </cell>
          <cell r="F3138">
            <v>31004.89</v>
          </cell>
        </row>
        <row r="3139">
          <cell r="B3139">
            <v>14128</v>
          </cell>
          <cell r="C3139" t="str">
            <v>Demolicion meson en concreto h=0.10m**</v>
          </cell>
          <cell r="D3139" t="str">
            <v>M2</v>
          </cell>
          <cell r="E3139" t="str">
            <v>03 Preliminares</v>
          </cell>
          <cell r="F3139">
            <v>32802.61</v>
          </cell>
        </row>
        <row r="3140">
          <cell r="B3140">
            <v>11171</v>
          </cell>
          <cell r="C3140" t="str">
            <v>Demolicion muro Kystone **</v>
          </cell>
          <cell r="D3140" t="str">
            <v>M2</v>
          </cell>
          <cell r="E3140" t="str">
            <v>ACT. PRELIMINARES/LIMPIEZA TER</v>
          </cell>
          <cell r="F3140">
            <v>97729.31</v>
          </cell>
        </row>
        <row r="3141">
          <cell r="B3141">
            <v>12729</v>
          </cell>
          <cell r="C3141" t="str">
            <v>Demolicion Muro ladrillo y Conc. Ciclopeo(Manual)*</v>
          </cell>
          <cell r="D3141" t="str">
            <v>M3</v>
          </cell>
          <cell r="E3141" t="str">
            <v>ACT. PRELIMINARES/LIMPIEZA TER</v>
          </cell>
          <cell r="F3141">
            <v>375815.1</v>
          </cell>
        </row>
        <row r="3142">
          <cell r="B3142">
            <v>16455</v>
          </cell>
          <cell r="C3142" t="str">
            <v>Demolición Muro mamposteria (e = &gt;0.16m)</v>
          </cell>
          <cell r="D3142" t="str">
            <v>M2</v>
          </cell>
          <cell r="E3142" t="str">
            <v>MAMPOSTERIA</v>
          </cell>
          <cell r="F3142">
            <v>56435.32</v>
          </cell>
        </row>
        <row r="3143">
          <cell r="B3143">
            <v>14046</v>
          </cell>
          <cell r="C3143" t="str">
            <v>DEMOLICION MUROS 0.15 - BLOQUE</v>
          </cell>
          <cell r="D3143" t="str">
            <v>M2</v>
          </cell>
          <cell r="E3143" t="str">
            <v>ACT. PRELIMINARES/LIMPIEZA TER</v>
          </cell>
          <cell r="F3143">
            <v>32118.09</v>
          </cell>
        </row>
        <row r="3144">
          <cell r="B3144">
            <v>12495</v>
          </cell>
          <cell r="C3144" t="str">
            <v>DEMOLICION MUROS 0.15 + Trasiego</v>
          </cell>
          <cell r="D3144" t="str">
            <v>M2</v>
          </cell>
          <cell r="E3144" t="str">
            <v>ACT. PRELIMINARES/LIMPIEZA TER</v>
          </cell>
          <cell r="F3144">
            <v>43230.03</v>
          </cell>
        </row>
        <row r="3145">
          <cell r="B3145">
            <v>10</v>
          </cell>
          <cell r="C3145" t="str">
            <v>DEMOLICION MUROS 0.25 - Bloque +Cargue y Retiro</v>
          </cell>
          <cell r="D3145" t="str">
            <v>M2</v>
          </cell>
          <cell r="E3145" t="str">
            <v>ACT. PRELIMINARES/LIMPIEZA TER</v>
          </cell>
          <cell r="F3145">
            <v>47521.75</v>
          </cell>
        </row>
        <row r="3146">
          <cell r="B3146">
            <v>14047</v>
          </cell>
          <cell r="C3146" t="str">
            <v>DEMOLICION MUROS 0.25 - TOLETE</v>
          </cell>
          <cell r="D3146" t="str">
            <v>M2</v>
          </cell>
          <cell r="E3146" t="str">
            <v>ACT. PRELIMINARES/LIMPIEZA TER</v>
          </cell>
          <cell r="F3146">
            <v>53435.31</v>
          </cell>
        </row>
        <row r="3147">
          <cell r="B3147">
            <v>15136</v>
          </cell>
          <cell r="C3147" t="str">
            <v>DEMOLICION MUROS 0.25 - TOLETE(Trasieg+Retiro)</v>
          </cell>
          <cell r="D3147" t="str">
            <v>M2</v>
          </cell>
          <cell r="E3147" t="str">
            <v>ACT. PRELIMINARES/LIMPIEZA TER</v>
          </cell>
          <cell r="F3147">
            <v>59254.52</v>
          </cell>
        </row>
        <row r="3148">
          <cell r="B3148">
            <v>845</v>
          </cell>
          <cell r="C3148" t="str">
            <v>DEMOLICION MUROS DE CONCRETO(Cargue+ retiro).</v>
          </cell>
          <cell r="D3148" t="str">
            <v>M3</v>
          </cell>
          <cell r="E3148" t="str">
            <v>ACT. PRELIMINARES/LIMPIEZA TER</v>
          </cell>
          <cell r="F3148">
            <v>459392.85</v>
          </cell>
        </row>
        <row r="3149">
          <cell r="B3149">
            <v>15121</v>
          </cell>
          <cell r="C3149" t="str">
            <v>DEMOLICION MUROS DE CONCRETO(Trasieg+Carg+ retiro)</v>
          </cell>
          <cell r="D3149" t="str">
            <v>M3</v>
          </cell>
          <cell r="E3149" t="str">
            <v>ACT. PRELIMINARES/LIMPIEZA TER</v>
          </cell>
          <cell r="F3149">
            <v>482857.41</v>
          </cell>
        </row>
        <row r="3150">
          <cell r="B3150">
            <v>12843</v>
          </cell>
          <cell r="C3150" t="str">
            <v>DEMOLICION MUROS MAMPOSTERIA 0.15m**</v>
          </cell>
          <cell r="D3150" t="str">
            <v>M2</v>
          </cell>
          <cell r="E3150" t="str">
            <v>ACT. PRELIMINARES/LIMPIEZA TER</v>
          </cell>
          <cell r="F3150">
            <v>31550.55</v>
          </cell>
        </row>
        <row r="3151">
          <cell r="B3151">
            <v>13480</v>
          </cell>
          <cell r="C3151" t="str">
            <v>DEMOLICION PAÑETE BAJO GRADERÍA h&gt;= A 5MTS</v>
          </cell>
          <cell r="D3151" t="str">
            <v>M2</v>
          </cell>
          <cell r="E3151" t="str">
            <v>ACT. PRELIMINARES/LIMPIEZA TER</v>
          </cell>
          <cell r="F3151">
            <v>273967.75</v>
          </cell>
        </row>
        <row r="3152">
          <cell r="B3152">
            <v>12645</v>
          </cell>
          <cell r="C3152" t="str">
            <v>DEMOLICION PAÑETE CIELO RASO PLACA 10CM</v>
          </cell>
          <cell r="D3152" t="str">
            <v>M2</v>
          </cell>
          <cell r="E3152" t="str">
            <v>ACT. PRELIMINARES/LIMPIEZA TER</v>
          </cell>
          <cell r="F3152">
            <v>57533.72</v>
          </cell>
        </row>
        <row r="3153">
          <cell r="B3153">
            <v>13091</v>
          </cell>
          <cell r="C3153" t="str">
            <v>DEMOLICION PAÑETE CIELO RASO PLACA 10CM A=0.30m</v>
          </cell>
          <cell r="D3153" t="str">
            <v>ML</v>
          </cell>
          <cell r="E3153" t="str">
            <v>ACT. PRELIMINARES/LIMPIEZA TER</v>
          </cell>
          <cell r="F3153">
            <v>21410.35</v>
          </cell>
        </row>
        <row r="3154">
          <cell r="B3154">
            <v>13173</v>
          </cell>
          <cell r="C3154" t="str">
            <v>DEMOLICION PAÑETE DE COLUMNA+ANDAMIO</v>
          </cell>
          <cell r="D3154" t="str">
            <v>M2</v>
          </cell>
          <cell r="E3154" t="str">
            <v>ACT. PRELIMINARES/LIMPIEZA TER</v>
          </cell>
          <cell r="F3154">
            <v>64874.42</v>
          </cell>
        </row>
        <row r="3155">
          <cell r="B3155">
            <v>13174</v>
          </cell>
          <cell r="C3155" t="str">
            <v>DEMOLICION PAÑETE DE COLUMNA+ANDAMIO+PLASTICO**</v>
          </cell>
          <cell r="D3155" t="str">
            <v>M2</v>
          </cell>
          <cell r="E3155" t="str">
            <v>ACT. PRELIMINARES/LIMPIEZA TER</v>
          </cell>
          <cell r="F3155">
            <v>89924.57</v>
          </cell>
        </row>
        <row r="3156">
          <cell r="B3156">
            <v>13172</v>
          </cell>
          <cell r="C3156" t="str">
            <v>DEMOLICION PAÑETE DE MURO</v>
          </cell>
          <cell r="D3156" t="str">
            <v>M2</v>
          </cell>
          <cell r="E3156" t="str">
            <v>ACT. PRELIMINARES/LIMPIEZA TER</v>
          </cell>
          <cell r="F3156">
            <v>16254.52</v>
          </cell>
        </row>
        <row r="3157">
          <cell r="B3157">
            <v>14146</v>
          </cell>
          <cell r="C3157" t="str">
            <v>DEMOLICION PAÑETE DE MURO e=0.03m</v>
          </cell>
          <cell r="D3157" t="str">
            <v>M2</v>
          </cell>
          <cell r="E3157" t="str">
            <v>ACT. PRELIMINARES/LIMPIEZA TER</v>
          </cell>
          <cell r="F3157">
            <v>16343.08</v>
          </cell>
        </row>
        <row r="3158">
          <cell r="B3158">
            <v>851</v>
          </cell>
          <cell r="C3158" t="str">
            <v>DEMOLICION PAVIMENTO ASFALTICO</v>
          </cell>
          <cell r="D3158" t="str">
            <v>M3</v>
          </cell>
          <cell r="E3158" t="str">
            <v>ACT. PRELIMINARES/LIMPIEZA TER</v>
          </cell>
          <cell r="F3158">
            <v>288993.57</v>
          </cell>
        </row>
        <row r="3159">
          <cell r="B3159">
            <v>12322</v>
          </cell>
          <cell r="C3159" t="str">
            <v>DEMOLICION PAVIMENTO ASFALTICO</v>
          </cell>
          <cell r="D3159" t="str">
            <v>M3</v>
          </cell>
          <cell r="E3159" t="str">
            <v>ACT. PRELIMINARES/LIMPIEZA TER</v>
          </cell>
          <cell r="F3159">
            <v>288993.57</v>
          </cell>
        </row>
        <row r="3160">
          <cell r="B3160">
            <v>11875</v>
          </cell>
          <cell r="C3160" t="str">
            <v>DEMOLICION PIEDRA-PARQUE ENSUEÑO0.60X1X2**</v>
          </cell>
          <cell r="D3160" t="str">
            <v>UN</v>
          </cell>
          <cell r="E3160" t="str">
            <v>ACT. PRELIMINARES/LIMPIEZA TER</v>
          </cell>
          <cell r="F3160">
            <v>385921.37</v>
          </cell>
        </row>
        <row r="3161">
          <cell r="B3161">
            <v>11560</v>
          </cell>
          <cell r="C3161" t="str">
            <v>Demolicion piso en granito pulido</v>
          </cell>
          <cell r="D3161" t="str">
            <v>M2</v>
          </cell>
          <cell r="E3161" t="str">
            <v>ACT. PRELIMINARES/LIMPIEZA TER</v>
          </cell>
          <cell r="F3161">
            <v>23721.93</v>
          </cell>
        </row>
        <row r="3162">
          <cell r="B3162">
            <v>14921</v>
          </cell>
          <cell r="C3162" t="str">
            <v>DEMOLICION PISO GRAVILLA LAVADA + RETIRO</v>
          </cell>
          <cell r="D3162" t="str">
            <v>M2</v>
          </cell>
          <cell r="E3162" t="str">
            <v>ACT. PRELIMINARES/LIMPIEZA TER</v>
          </cell>
          <cell r="F3162">
            <v>24885.91</v>
          </cell>
        </row>
        <row r="3163">
          <cell r="B3163">
            <v>13663</v>
          </cell>
          <cell r="C3163" t="str">
            <v>DEMOLICION PLACA DE CONTRAPISO H=0.08M</v>
          </cell>
          <cell r="D3163" t="str">
            <v>M2</v>
          </cell>
          <cell r="E3163" t="str">
            <v>ACT. PRELIMINARES/LIMPIEZA TER</v>
          </cell>
          <cell r="F3163">
            <v>30303.47</v>
          </cell>
        </row>
        <row r="3164">
          <cell r="B3164">
            <v>11712</v>
          </cell>
          <cell r="C3164" t="str">
            <v>DEMOLICION PLACA DE CONTRAPISO H=0.10M+Retiro</v>
          </cell>
          <cell r="D3164" t="str">
            <v>M2</v>
          </cell>
          <cell r="E3164" t="str">
            <v>ACT. PRELIMINARES/LIMPIEZA TER</v>
          </cell>
          <cell r="F3164">
            <v>37540.28</v>
          </cell>
        </row>
        <row r="3165">
          <cell r="B3165">
            <v>15122</v>
          </cell>
          <cell r="C3165" t="str">
            <v>DEMOLICION PLACA DE CONTRAPISO H=0.10M+Trasi+Retir</v>
          </cell>
          <cell r="D3165" t="str">
            <v>M2</v>
          </cell>
          <cell r="E3165" t="str">
            <v>ACT. PRELIMINARES/LIMPIEZA TER</v>
          </cell>
          <cell r="F3165">
            <v>37520.01</v>
          </cell>
        </row>
        <row r="3166">
          <cell r="B3166">
            <v>13664</v>
          </cell>
          <cell r="C3166" t="str">
            <v>DEMOLICION PLACA DE CONTRAPISO H=0.12M</v>
          </cell>
          <cell r="D3166" t="str">
            <v>M2</v>
          </cell>
          <cell r="E3166" t="str">
            <v>ACT. PRELIMINARES/LIMPIEZA TER</v>
          </cell>
          <cell r="F3166">
            <v>46124.9</v>
          </cell>
        </row>
        <row r="3167">
          <cell r="B3167">
            <v>13951</v>
          </cell>
          <cell r="C3167" t="str">
            <v>DEMOLICION PLACA DE CONTRAPISO H=0.15M</v>
          </cell>
          <cell r="D3167" t="str">
            <v>M2</v>
          </cell>
          <cell r="E3167" t="str">
            <v>ACT. PRELIMINARES/LIMPIEZA TER</v>
          </cell>
          <cell r="F3167">
            <v>56500.12</v>
          </cell>
        </row>
        <row r="3168">
          <cell r="B3168">
            <v>13963</v>
          </cell>
          <cell r="C3168" t="str">
            <v>DEMOLICION PLACA DE CONTRAPISO H=0.20M</v>
          </cell>
          <cell r="D3168" t="str">
            <v>M2</v>
          </cell>
          <cell r="E3168" t="str">
            <v>ACT. PRELIMINARES/LIMPIEZA TER</v>
          </cell>
          <cell r="F3168">
            <v>71238.83</v>
          </cell>
        </row>
        <row r="3169">
          <cell r="B3169">
            <v>13964</v>
          </cell>
          <cell r="C3169" t="str">
            <v>DEMOLICION PLACA DE CONTRAPISO H=0.25M</v>
          </cell>
          <cell r="D3169" t="str">
            <v>M2</v>
          </cell>
          <cell r="E3169" t="str">
            <v>ACT. PRELIMINARES/LIMPIEZA TER</v>
          </cell>
          <cell r="F3169">
            <v>88265.43</v>
          </cell>
        </row>
        <row r="3170">
          <cell r="B3170">
            <v>13965</v>
          </cell>
          <cell r="C3170" t="str">
            <v>DEMOLICION PLACA DE CONTRAPISO H=0.30M</v>
          </cell>
          <cell r="D3170" t="str">
            <v>M2</v>
          </cell>
          <cell r="E3170" t="str">
            <v>ACT. PRELIMINARES/LIMPIEZA TER</v>
          </cell>
          <cell r="F3170">
            <v>105485.27</v>
          </cell>
        </row>
        <row r="3171">
          <cell r="B3171">
            <v>15163</v>
          </cell>
          <cell r="C3171" t="str">
            <v>Demolicion placa de contrapiso incl.cargue+retiro</v>
          </cell>
          <cell r="D3171" t="str">
            <v>M3</v>
          </cell>
          <cell r="E3171" t="str">
            <v>03 Preliminares</v>
          </cell>
          <cell r="F3171">
            <v>367707.3</v>
          </cell>
        </row>
        <row r="3172">
          <cell r="B3172">
            <v>11</v>
          </cell>
          <cell r="C3172" t="str">
            <v>DEMOLICION PLACAS Alig. 0.25</v>
          </cell>
          <cell r="D3172" t="str">
            <v>M2</v>
          </cell>
          <cell r="E3172" t="str">
            <v>ACT. PRELIMINARES/LIMPIEZA TER</v>
          </cell>
          <cell r="F3172">
            <v>59273.760000000002</v>
          </cell>
        </row>
        <row r="3173">
          <cell r="B3173">
            <v>12</v>
          </cell>
          <cell r="C3173" t="str">
            <v>DEMOLICION PLACAS Alig. 0.45</v>
          </cell>
          <cell r="D3173" t="str">
            <v>M2</v>
          </cell>
          <cell r="E3173" t="str">
            <v>ACT. PRELIMINARES/LIMPIEZA TER</v>
          </cell>
          <cell r="F3173">
            <v>74319.23</v>
          </cell>
        </row>
        <row r="3174">
          <cell r="B3174">
            <v>13</v>
          </cell>
          <cell r="C3174" t="str">
            <v>DEMOLICION PLACAS MACIZAS 0.15</v>
          </cell>
          <cell r="D3174" t="str">
            <v>M2</v>
          </cell>
          <cell r="E3174" t="str">
            <v>ACT. PRELIMINARES/LIMPIEZA TER</v>
          </cell>
          <cell r="F3174">
            <v>86722.07</v>
          </cell>
        </row>
        <row r="3175">
          <cell r="B3175">
            <v>14907</v>
          </cell>
          <cell r="C3175" t="str">
            <v>DEMOLICION PLACAS MACIZAS 0.15  h= 3,00 +retiro</v>
          </cell>
          <cell r="D3175" t="str">
            <v>M2</v>
          </cell>
          <cell r="E3175" t="str">
            <v>ACT. PRELIMINARES/LIMPIEZA TER</v>
          </cell>
          <cell r="F3175">
            <v>98212.29</v>
          </cell>
        </row>
        <row r="3176">
          <cell r="B3176">
            <v>14</v>
          </cell>
          <cell r="C3176" t="str">
            <v>DEMOLICION PLACAS MACIZAS 0.30</v>
          </cell>
          <cell r="D3176" t="str">
            <v>M2</v>
          </cell>
          <cell r="E3176" t="str">
            <v>ACT. PRELIMINARES/LIMPIEZA TER</v>
          </cell>
          <cell r="F3176">
            <v>156653.04</v>
          </cell>
        </row>
        <row r="3177">
          <cell r="B3177">
            <v>15</v>
          </cell>
          <cell r="C3177" t="str">
            <v>DEMOLICION PLACAS PISO h=20</v>
          </cell>
          <cell r="D3177" t="str">
            <v>M2</v>
          </cell>
          <cell r="E3177" t="str">
            <v>ACT. PRELIMINARES/LIMPIEZA TER</v>
          </cell>
          <cell r="F3177">
            <v>78149.679999999993</v>
          </cell>
        </row>
        <row r="3178">
          <cell r="B3178">
            <v>12365</v>
          </cell>
          <cell r="C3178" t="str">
            <v>DEMOLICION PLACAS PISO h=20</v>
          </cell>
          <cell r="D3178" t="str">
            <v>M2</v>
          </cell>
          <cell r="E3178" t="str">
            <v>ACT. PRELIMINARES/LIMPIEZA TER</v>
          </cell>
          <cell r="F3178">
            <v>80430.759999999995</v>
          </cell>
        </row>
        <row r="3179">
          <cell r="B3179">
            <v>13405</v>
          </cell>
          <cell r="C3179" t="str">
            <v>DEMOLICION PLACAS PISO h=20 + trasiego</v>
          </cell>
          <cell r="D3179" t="str">
            <v>M2</v>
          </cell>
          <cell r="E3179" t="str">
            <v>ACT. PRELIMINARES/LIMPIEZA TER</v>
          </cell>
          <cell r="F3179">
            <v>97145.71</v>
          </cell>
        </row>
        <row r="3180">
          <cell r="B3180">
            <v>13880</v>
          </cell>
          <cell r="C3180" t="str">
            <v>DEMOLICION PLACAS PISO h=30 + trasiego</v>
          </cell>
          <cell r="D3180" t="str">
            <v>M2</v>
          </cell>
          <cell r="E3180" t="str">
            <v>ACT. PRELIMINARES/LIMPIEZA TER</v>
          </cell>
          <cell r="F3180">
            <v>113781.36</v>
          </cell>
        </row>
        <row r="3181">
          <cell r="B3181">
            <v>12171</v>
          </cell>
          <cell r="C3181" t="str">
            <v>Demolicion Pozo en mamposteria h=2.20 m **</v>
          </cell>
          <cell r="D3181" t="str">
            <v>UN</v>
          </cell>
          <cell r="E3181" t="str">
            <v>08 Hidráulico</v>
          </cell>
          <cell r="F3181">
            <v>815946.04</v>
          </cell>
        </row>
        <row r="3182">
          <cell r="B3182">
            <v>11427</v>
          </cell>
          <cell r="C3182" t="str">
            <v>Demolición quirurjica concreto (carg+retir) nudos</v>
          </cell>
          <cell r="D3182" t="str">
            <v>CM3</v>
          </cell>
          <cell r="E3182" t="str">
            <v>03 Preliminares</v>
          </cell>
          <cell r="F3182">
            <v>4.46</v>
          </cell>
        </row>
        <row r="3183">
          <cell r="B3183">
            <v>12838</v>
          </cell>
          <cell r="C3183" t="str">
            <v>Demolición Sardinel (Inc.Minicargador+carg.+retir)</v>
          </cell>
          <cell r="D3183" t="str">
            <v>ML</v>
          </cell>
          <cell r="E3183" t="str">
            <v>03 Preliminares</v>
          </cell>
          <cell r="F3183">
            <v>38608.42</v>
          </cell>
        </row>
        <row r="3184">
          <cell r="B3184">
            <v>10209</v>
          </cell>
          <cell r="C3184" t="str">
            <v>Demolicion sendero en adoquin incluye cargue+retir</v>
          </cell>
          <cell r="D3184" t="str">
            <v>M2</v>
          </cell>
          <cell r="E3184" t="str">
            <v>03 Preliminares</v>
          </cell>
          <cell r="F3184">
            <v>18697.97</v>
          </cell>
        </row>
        <row r="3185">
          <cell r="B3185">
            <v>11476</v>
          </cell>
          <cell r="C3185" t="str">
            <v>Demolicion sendero en piedra incly carge+reti **</v>
          </cell>
          <cell r="D3185" t="str">
            <v>M2</v>
          </cell>
          <cell r="E3185" t="str">
            <v>03 Preliminares</v>
          </cell>
          <cell r="F3185">
            <v>23252.73</v>
          </cell>
        </row>
        <row r="3186">
          <cell r="B3186">
            <v>13939</v>
          </cell>
          <cell r="C3186" t="str">
            <v>Demolición Sumidero en Concreto y Ladriillo+retiro</v>
          </cell>
          <cell r="D3186" t="str">
            <v>UN</v>
          </cell>
          <cell r="E3186" t="str">
            <v>URBANISMO Y OBRAS EXTERIORES</v>
          </cell>
          <cell r="F3186">
            <v>230977.92000000001</v>
          </cell>
        </row>
        <row r="3187">
          <cell r="B3187">
            <v>10151</v>
          </cell>
          <cell r="C3187" t="str">
            <v>Demolicion viga aérea concr reforz + cargue y reti</v>
          </cell>
          <cell r="D3187" t="str">
            <v>M3</v>
          </cell>
          <cell r="E3187" t="str">
            <v>03 Preliminares</v>
          </cell>
          <cell r="F3187">
            <v>699958.43</v>
          </cell>
        </row>
        <row r="3188">
          <cell r="B3188">
            <v>11166</v>
          </cell>
          <cell r="C3188" t="str">
            <v>Demolicion viga aerea concr reforz incly carg+ ret</v>
          </cell>
          <cell r="D3188" t="str">
            <v>M3</v>
          </cell>
          <cell r="E3188" t="str">
            <v>03 Preliminares</v>
          </cell>
          <cell r="F3188">
            <v>635501</v>
          </cell>
        </row>
        <row r="3189">
          <cell r="B3189">
            <v>14428</v>
          </cell>
          <cell r="C3189" t="str">
            <v>Demolición Viga Ciment. Conc. Reforzado 0.045m3/m</v>
          </cell>
          <cell r="D3189" t="str">
            <v>ML</v>
          </cell>
          <cell r="E3189" t="str">
            <v>VARIOS</v>
          </cell>
          <cell r="F3189">
            <v>18409.32</v>
          </cell>
        </row>
        <row r="3190">
          <cell r="B3190">
            <v>15720</v>
          </cell>
          <cell r="C3190" t="str">
            <v>Demolicion viga-contrapiso concr reforz con retiro</v>
          </cell>
          <cell r="D3190" t="str">
            <v>M3</v>
          </cell>
          <cell r="E3190" t="str">
            <v>03 Preliminares</v>
          </cell>
          <cell r="F3190">
            <v>442151.29</v>
          </cell>
        </row>
        <row r="3191">
          <cell r="B3191">
            <v>15101</v>
          </cell>
          <cell r="C3191" t="str">
            <v>Demolicion viga-contrapiso concr reforz sin retiro</v>
          </cell>
          <cell r="D3191" t="str">
            <v>M3</v>
          </cell>
          <cell r="E3191" t="str">
            <v>03 Preliminares</v>
          </cell>
          <cell r="F3191">
            <v>375847.66</v>
          </cell>
        </row>
        <row r="3192">
          <cell r="B3192">
            <v>12736</v>
          </cell>
          <cell r="C3192" t="str">
            <v>Demolición y Reconst. carcamo 40x40cm Mampost.</v>
          </cell>
          <cell r="D3192" t="str">
            <v>ML</v>
          </cell>
          <cell r="E3192" t="str">
            <v>03 Preliminares</v>
          </cell>
          <cell r="F3192">
            <v>471920</v>
          </cell>
        </row>
        <row r="3193">
          <cell r="B3193">
            <v>12281</v>
          </cell>
          <cell r="C3193" t="str">
            <v>Demolición y retiro div. baño (60%muro, 40%lám.)**</v>
          </cell>
          <cell r="D3193" t="str">
            <v>M2</v>
          </cell>
          <cell r="E3193" t="str">
            <v>ACT. PRELIMINARES/LIMPIEZA TER</v>
          </cell>
          <cell r="F3193">
            <v>29232.15</v>
          </cell>
        </row>
        <row r="3194">
          <cell r="B3194">
            <v>12780</v>
          </cell>
          <cell r="C3194" t="str">
            <v>Demolición y Retiro Mortero Graderias Estadio***</v>
          </cell>
          <cell r="D3194" t="str">
            <v>M2</v>
          </cell>
          <cell r="E3194" t="str">
            <v>03 Preliminares</v>
          </cell>
          <cell r="F3194">
            <v>27842.92</v>
          </cell>
        </row>
        <row r="3195">
          <cell r="B3195">
            <v>10746</v>
          </cell>
          <cell r="C3195" t="str">
            <v>Demolición+reconstrucc asfalto cancha **</v>
          </cell>
          <cell r="D3195" t="str">
            <v>M2</v>
          </cell>
          <cell r="E3195" t="str">
            <v>05 Pisos</v>
          </cell>
          <cell r="F3195">
            <v>267438.94</v>
          </cell>
        </row>
        <row r="3196">
          <cell r="B3196">
            <v>10626</v>
          </cell>
          <cell r="C3196" t="str">
            <v>Demolición+reconstrucc pavimento cruce vias **</v>
          </cell>
          <cell r="D3196" t="str">
            <v>M2</v>
          </cell>
          <cell r="E3196" t="str">
            <v>05 Pisos</v>
          </cell>
          <cell r="F3196">
            <v>269067.65000000002</v>
          </cell>
        </row>
        <row r="3197">
          <cell r="B3197">
            <v>14133</v>
          </cell>
          <cell r="C3197" t="str">
            <v>Demolición+Ret.Hilada ladrilloCubierta-Coliseo Sur</v>
          </cell>
          <cell r="D3197" t="str">
            <v>ML</v>
          </cell>
          <cell r="E3197" t="str">
            <v>MAMPOSTERIA</v>
          </cell>
          <cell r="F3197">
            <v>42050.76</v>
          </cell>
        </row>
        <row r="3198">
          <cell r="B3198">
            <v>16454</v>
          </cell>
          <cell r="C3198" t="str">
            <v>DemolicionMesonConcreto.Reforz.+Soport(Inc.Retiro)</v>
          </cell>
          <cell r="D3198" t="str">
            <v>ML</v>
          </cell>
          <cell r="E3198" t="str">
            <v>MAMPOSTERIA</v>
          </cell>
          <cell r="F3198">
            <v>39907.82</v>
          </cell>
        </row>
        <row r="3199">
          <cell r="B3199">
            <v>13576</v>
          </cell>
          <cell r="C3199" t="str">
            <v>DemoliciónVigaCoronaConc.Reforzado(20x20)+trasiego</v>
          </cell>
          <cell r="D3199" t="str">
            <v>ML</v>
          </cell>
          <cell r="E3199" t="str">
            <v>VARIOS</v>
          </cell>
          <cell r="F3199">
            <v>28751.46</v>
          </cell>
        </row>
        <row r="3200">
          <cell r="B3200">
            <v>14147</v>
          </cell>
          <cell r="C3200" t="str">
            <v>DemoliciónVigaDintelConc.Reforzado(22x23)+Andamios</v>
          </cell>
          <cell r="D3200" t="str">
            <v>ML</v>
          </cell>
          <cell r="E3200" t="str">
            <v>VARIOS</v>
          </cell>
          <cell r="F3200">
            <v>28605.8</v>
          </cell>
        </row>
        <row r="3201">
          <cell r="B3201">
            <v>11216</v>
          </cell>
          <cell r="C3201" t="str">
            <v>Densificacion terreno con inclado  vara de clavo**</v>
          </cell>
          <cell r="D3201" t="str">
            <v>UN</v>
          </cell>
          <cell r="E3201" t="str">
            <v>03 Preliminares</v>
          </cell>
          <cell r="F3201">
            <v>21303.96</v>
          </cell>
        </row>
        <row r="3202">
          <cell r="B3202">
            <v>16557</v>
          </cell>
          <cell r="C3202" t="str">
            <v>DEPOSITO DE INCRUSTAR POLIPROPILENO (SUM+INST)</v>
          </cell>
          <cell r="D3202" t="str">
            <v>UN</v>
          </cell>
          <cell r="E3202" t="str">
            <v>CARPINTERIA METALICA</v>
          </cell>
          <cell r="F3202">
            <v>557689.43999999994</v>
          </cell>
        </row>
        <row r="3203">
          <cell r="B3203">
            <v>18791</v>
          </cell>
          <cell r="C3203" t="str">
            <v>DERECHOS DE CONEXIÓN EAAB</v>
          </cell>
          <cell r="D3203" t="str">
            <v>UN</v>
          </cell>
          <cell r="E3203" t="str">
            <v>08 Hidráulico</v>
          </cell>
          <cell r="F3203">
            <v>0</v>
          </cell>
        </row>
        <row r="3204">
          <cell r="B3204">
            <v>18817</v>
          </cell>
          <cell r="C3204" t="str">
            <v>Derechos de conexión GAS NATURAL</v>
          </cell>
          <cell r="D3204" t="str">
            <v>UN</v>
          </cell>
          <cell r="E3204" t="str">
            <v>08 Hidráulico</v>
          </cell>
          <cell r="F3204">
            <v>0</v>
          </cell>
        </row>
        <row r="3205">
          <cell r="B3205">
            <v>14914</v>
          </cell>
          <cell r="C3205" t="str">
            <v>DERIVACIÓN DE LUMINARIA+CABLE+TOMA+CLAVIJA</v>
          </cell>
          <cell r="D3205" t="str">
            <v>UN</v>
          </cell>
          <cell r="E3205" t="str">
            <v>INSTALACIONES ELECTRICAS - T.V. - SONIDO COMUNI</v>
          </cell>
          <cell r="F3205">
            <v>83430.7</v>
          </cell>
        </row>
        <row r="3206">
          <cell r="B3206">
            <v>16200</v>
          </cell>
          <cell r="C3206" t="str">
            <v>DERIVACIÓN LUMINARIA Cable encauch 3x16 Toma+ tapa</v>
          </cell>
          <cell r="D3206" t="str">
            <v>UN</v>
          </cell>
          <cell r="E3206" t="str">
            <v>INSTALACIONES ELECTRICAS - T.V. - SONIDO COMUNI</v>
          </cell>
          <cell r="F3206">
            <v>50345.2</v>
          </cell>
        </row>
        <row r="3207">
          <cell r="B3207">
            <v>13053</v>
          </cell>
          <cell r="C3207" t="str">
            <v>Derivación Luminaria Cable Encauchetado **</v>
          </cell>
          <cell r="D3207" t="str">
            <v>UN</v>
          </cell>
          <cell r="E3207" t="str">
            <v>VARIOS</v>
          </cell>
          <cell r="F3207">
            <v>50965.07</v>
          </cell>
        </row>
        <row r="3208">
          <cell r="B3208">
            <v>18549</v>
          </cell>
          <cell r="C3208" t="str">
            <v>DERIVACION RED AEREA A SUBTERRANEA 11.4KV</v>
          </cell>
          <cell r="D3208" t="str">
            <v>UN</v>
          </cell>
          <cell r="E3208" t="str">
            <v>INSTALACIONES ELECTRICAS - T.V. - SONIDO COMUNI</v>
          </cell>
          <cell r="F3208">
            <v>332675.02</v>
          </cell>
        </row>
        <row r="3209">
          <cell r="B3209">
            <v>18384</v>
          </cell>
          <cell r="C3209" t="str">
            <v>DERIVADOR DE REFRIGERANTE VARIABLE TIPO T-JOINT CA</v>
          </cell>
          <cell r="D3209" t="str">
            <v>UN</v>
          </cell>
          <cell r="E3209" t="str">
            <v>SISTEMAS VENTILACION</v>
          </cell>
          <cell r="F3209">
            <v>85677.89</v>
          </cell>
        </row>
        <row r="3210">
          <cell r="B3210">
            <v>18070</v>
          </cell>
          <cell r="C3210" t="str">
            <v>DERIVADOR DE REFRIGERANTE VARIABLE TIPO Y-JOINT CA</v>
          </cell>
          <cell r="D3210" t="str">
            <v>UN</v>
          </cell>
          <cell r="E3210" t="str">
            <v>SISTEMAS VENTILACION</v>
          </cell>
          <cell r="F3210">
            <v>85677.89</v>
          </cell>
        </row>
        <row r="3211">
          <cell r="B3211">
            <v>18393</v>
          </cell>
          <cell r="C3211" t="str">
            <v>DERIVADOR DE REFRIGERANTE VARIABLE TIPO Y-JOINT CA</v>
          </cell>
          <cell r="D3211" t="str">
            <v>UN</v>
          </cell>
          <cell r="E3211" t="str">
            <v>SISTEMAS VENTILACION</v>
          </cell>
          <cell r="F3211">
            <v>85677.89</v>
          </cell>
        </row>
        <row r="3212">
          <cell r="B3212">
            <v>18394</v>
          </cell>
          <cell r="C3212" t="str">
            <v>DERIVADOR DE REFRIGERANTE VARIABLE TIPO Y-JOINT CA</v>
          </cell>
          <cell r="D3212" t="str">
            <v>UN</v>
          </cell>
          <cell r="E3212" t="str">
            <v>SISTEMAS VENTILACION</v>
          </cell>
          <cell r="F3212">
            <v>85677.89</v>
          </cell>
        </row>
        <row r="3213">
          <cell r="B3213">
            <v>16619</v>
          </cell>
          <cell r="C3213" t="str">
            <v>Desague PVC d=2", Inc. accesorios.</v>
          </cell>
          <cell r="D3213" t="str">
            <v>ML</v>
          </cell>
          <cell r="E3213" t="str">
            <v>INSTALACIONES HIDRAULICA / SANITARIA / LATONERIA</v>
          </cell>
          <cell r="F3213">
            <v>25708.720000000001</v>
          </cell>
        </row>
        <row r="3214">
          <cell r="B3214">
            <v>13242</v>
          </cell>
          <cell r="C3214" t="str">
            <v>DESAGUE PVC Ø 3"+ SIFON Ø3"</v>
          </cell>
          <cell r="D3214" t="str">
            <v>UN</v>
          </cell>
          <cell r="E3214" t="str">
            <v>INSTALACIONES HIDRAULICA / SANITARIA / LATONERIA</v>
          </cell>
          <cell r="F3214">
            <v>101158.88</v>
          </cell>
        </row>
        <row r="3215">
          <cell r="B3215">
            <v>700</v>
          </cell>
          <cell r="C3215" t="str">
            <v>DESARENADOR</v>
          </cell>
          <cell r="D3215" t="str">
            <v>UN</v>
          </cell>
          <cell r="E3215" t="str">
            <v>CIMENTACION Y ESTRUCTURA</v>
          </cell>
          <cell r="F3215">
            <v>1029695.48</v>
          </cell>
        </row>
        <row r="3216">
          <cell r="B3216">
            <v>13536</v>
          </cell>
          <cell r="C3216" t="str">
            <v>Descabece de pilotines d=30 cm **h= 0.50 ml</v>
          </cell>
          <cell r="D3216" t="str">
            <v>ML</v>
          </cell>
          <cell r="E3216" t="str">
            <v>ACT. PRELIMINARES/LIMPIEZA TER</v>
          </cell>
          <cell r="F3216">
            <v>54392.24</v>
          </cell>
        </row>
        <row r="3217">
          <cell r="B3217">
            <v>18135</v>
          </cell>
          <cell r="C3217" t="str">
            <v>DESCANSO-PREFABRICADOS EN CONC BANDEJA EN LAMINA</v>
          </cell>
          <cell r="D3217" t="str">
            <v>M2</v>
          </cell>
          <cell r="E3217" t="str">
            <v>05 Pisos</v>
          </cell>
          <cell r="F3217">
            <v>130030.13</v>
          </cell>
        </row>
        <row r="3218">
          <cell r="B3218">
            <v>11373</v>
          </cell>
          <cell r="C3218" t="str">
            <v>Descapote  Manual y Retiro (e=10-15Cm).</v>
          </cell>
          <cell r="D3218" t="str">
            <v>M2</v>
          </cell>
          <cell r="E3218" t="str">
            <v>ACT. PRELIMINARES/LIMPIEZA TER</v>
          </cell>
          <cell r="F3218">
            <v>22598.6</v>
          </cell>
        </row>
        <row r="3219">
          <cell r="B3219">
            <v>10730</v>
          </cell>
          <cell r="C3219" t="str">
            <v>Descapote manual sin retiro- Apile**</v>
          </cell>
          <cell r="D3219" t="str">
            <v>M2</v>
          </cell>
          <cell r="E3219" t="str">
            <v>ACT. PRELIMINARES/LIMPIEZA TER</v>
          </cell>
          <cell r="F3219">
            <v>7167.26</v>
          </cell>
        </row>
        <row r="3220">
          <cell r="B3220">
            <v>17</v>
          </cell>
          <cell r="C3220" t="str">
            <v>DESCAPOTE MANUAL Y RETIRO</v>
          </cell>
          <cell r="D3220" t="str">
            <v>M2</v>
          </cell>
          <cell r="E3220" t="str">
            <v>ACT. PRELIMINARES/LIMPIEZA TER</v>
          </cell>
          <cell r="F3220">
            <v>27406.63</v>
          </cell>
        </row>
        <row r="3221">
          <cell r="B3221">
            <v>10792</v>
          </cell>
          <cell r="C3221" t="str">
            <v>Descapote mecan sin retiro+cuidad para reemprad**</v>
          </cell>
          <cell r="D3221" t="str">
            <v>M2</v>
          </cell>
          <cell r="E3221" t="str">
            <v>ACT. PRELIMINARES/LIMPIEZA TER</v>
          </cell>
          <cell r="F3221">
            <v>11081.21</v>
          </cell>
        </row>
        <row r="3222">
          <cell r="B3222">
            <v>13945</v>
          </cell>
          <cell r="C3222" t="str">
            <v>Descapote mecanico y Apile m2 **</v>
          </cell>
          <cell r="D3222" t="str">
            <v>M2</v>
          </cell>
          <cell r="E3222" t="str">
            <v>ACT. PRELIMINARES/LIMPIEZA TER</v>
          </cell>
          <cell r="F3222">
            <v>11230</v>
          </cell>
        </row>
        <row r="3223">
          <cell r="B3223">
            <v>15264</v>
          </cell>
          <cell r="C3223" t="str">
            <v>Descapote mecanico y retiro m2 (e=0.10M) **</v>
          </cell>
          <cell r="D3223" t="str">
            <v>M2</v>
          </cell>
          <cell r="E3223" t="str">
            <v>ACT. PRELIMINARES/LIMPIEZA TER</v>
          </cell>
          <cell r="F3223">
            <v>12028.34</v>
          </cell>
        </row>
        <row r="3224">
          <cell r="B3224">
            <v>11131</v>
          </cell>
          <cell r="C3224" t="str">
            <v>Descapote mecanico y retiro m2 (e=0.20M) **</v>
          </cell>
          <cell r="D3224" t="str">
            <v>M2</v>
          </cell>
          <cell r="E3224" t="str">
            <v>ACT. PRELIMINARES/LIMPIEZA TER</v>
          </cell>
          <cell r="F3224">
            <v>23600.49</v>
          </cell>
        </row>
        <row r="3225">
          <cell r="B3225">
            <v>11319</v>
          </cell>
          <cell r="C3225" t="str">
            <v>Descapote mecanico y retiro,Incl. MdeO.e=0.20**</v>
          </cell>
          <cell r="D3225" t="str">
            <v>M2</v>
          </cell>
          <cell r="E3225" t="str">
            <v>ACT. PRELIMINARES/LIMPIEZA TER</v>
          </cell>
          <cell r="F3225">
            <v>23977.72</v>
          </cell>
        </row>
        <row r="3226">
          <cell r="B3226">
            <v>12485</v>
          </cell>
          <cell r="C3226" t="str">
            <v>Descapote resiembra tapete cesped (SinTierr-arena)</v>
          </cell>
          <cell r="D3226" t="str">
            <v>M2</v>
          </cell>
          <cell r="E3226" t="str">
            <v>13 Manejo ambiental</v>
          </cell>
          <cell r="F3226">
            <v>6848.09</v>
          </cell>
        </row>
        <row r="3227">
          <cell r="B3227">
            <v>12162</v>
          </cell>
          <cell r="C3227" t="str">
            <v>Descapote, resiembra tapetes de cesped **</v>
          </cell>
          <cell r="D3227" t="str">
            <v>M2</v>
          </cell>
          <cell r="E3227" t="str">
            <v>13 Manejo ambiental</v>
          </cell>
          <cell r="F3227">
            <v>27711.439999999999</v>
          </cell>
        </row>
        <row r="3228">
          <cell r="B3228">
            <v>10568</v>
          </cell>
          <cell r="C3228" t="str">
            <v>DESCOMPACTACIÓN Y ARADO DE BASE PARA EMPRADIZACIÓN CON MOTOAZADA</v>
          </cell>
          <cell r="D3228" t="str">
            <v>M2</v>
          </cell>
          <cell r="E3228" t="str">
            <v>ACT. PRELIMINARES/LIMPIEZA TER</v>
          </cell>
          <cell r="F3228">
            <v>100.97</v>
          </cell>
        </row>
        <row r="3229">
          <cell r="B3229">
            <v>10590</v>
          </cell>
          <cell r="C3229" t="str">
            <v>Desconexión y desmonte de parrilla de iluminación existente en torres del ESTADIO EL CAMPIN</v>
          </cell>
          <cell r="D3229" t="str">
            <v>UN</v>
          </cell>
          <cell r="E3229" t="str">
            <v>INSTALACIONES ELECTRICAS - T.V. - SONIDO COMUNI</v>
          </cell>
          <cell r="F3229">
            <v>16048794.52</v>
          </cell>
        </row>
        <row r="3230">
          <cell r="B3230">
            <v>11287</v>
          </cell>
          <cell r="C3230" t="str">
            <v>Desenraices (Arbol H= &gt; a 20m)+Rellen**</v>
          </cell>
          <cell r="D3230" t="str">
            <v>UN</v>
          </cell>
          <cell r="E3230" t="str">
            <v>03 Preliminares</v>
          </cell>
          <cell r="F3230">
            <v>1661399.7</v>
          </cell>
        </row>
        <row r="3231">
          <cell r="B3231">
            <v>11282</v>
          </cell>
          <cell r="C3231" t="str">
            <v>Desenraices (Arbol H= 0 a 2m)+Rellen**</v>
          </cell>
          <cell r="D3231" t="str">
            <v>UN</v>
          </cell>
          <cell r="E3231" t="str">
            <v>03 Preliminares</v>
          </cell>
          <cell r="F3231">
            <v>130484.13</v>
          </cell>
        </row>
        <row r="3232">
          <cell r="B3232">
            <v>11285</v>
          </cell>
          <cell r="C3232" t="str">
            <v>Desenraices (Arbol H= 10,1 a 15m)+Rellen**</v>
          </cell>
          <cell r="D3232" t="str">
            <v>UN</v>
          </cell>
          <cell r="E3232" t="str">
            <v>03 Preliminares</v>
          </cell>
          <cell r="F3232">
            <v>1044047.69</v>
          </cell>
        </row>
        <row r="3233">
          <cell r="B3233">
            <v>11283</v>
          </cell>
          <cell r="C3233" t="str">
            <v>Desenraices (Arbol H= 2,1 a 5m)+Rellen**</v>
          </cell>
          <cell r="D3233" t="str">
            <v>UN</v>
          </cell>
          <cell r="E3233" t="str">
            <v>03 Preliminares</v>
          </cell>
          <cell r="F3233">
            <v>255306.95</v>
          </cell>
        </row>
        <row r="3234">
          <cell r="B3234">
            <v>11284</v>
          </cell>
          <cell r="C3234" t="str">
            <v>Desenraices (Arbol H= 5,1 a 10m)+Rellen**</v>
          </cell>
          <cell r="D3234" t="str">
            <v>UN</v>
          </cell>
          <cell r="E3234" t="str">
            <v>03 Preliminares</v>
          </cell>
          <cell r="F3234">
            <v>604947.17000000004</v>
          </cell>
        </row>
        <row r="3235">
          <cell r="B3235">
            <v>11286</v>
          </cell>
          <cell r="C3235" t="str">
            <v>Desenraices (Arbol H=15,1 a 20m)+Rellen**</v>
          </cell>
          <cell r="D3235" t="str">
            <v>UN</v>
          </cell>
          <cell r="E3235" t="str">
            <v>03 Preliminares</v>
          </cell>
          <cell r="F3235">
            <v>1363838.4</v>
          </cell>
        </row>
        <row r="3236">
          <cell r="B3236">
            <v>15617</v>
          </cell>
          <cell r="C3236" t="str">
            <v>DESENRAIZADO DE ARBOLES 25&lt;d&lt;50cm</v>
          </cell>
          <cell r="D3236" t="str">
            <v>UN</v>
          </cell>
          <cell r="E3236" t="str">
            <v>JARDINERIA  Y GRAMAS</v>
          </cell>
          <cell r="F3236">
            <v>0</v>
          </cell>
        </row>
        <row r="3237">
          <cell r="B3237">
            <v>15616</v>
          </cell>
          <cell r="C3237" t="str">
            <v>DESENRAIZADO DE ARBOLES d&lt;25cm</v>
          </cell>
          <cell r="D3237" t="str">
            <v>UN</v>
          </cell>
          <cell r="E3237" t="str">
            <v>JARDINERIA  Y GRAMAS</v>
          </cell>
          <cell r="F3237">
            <v>0</v>
          </cell>
        </row>
        <row r="3238">
          <cell r="B3238">
            <v>15618</v>
          </cell>
          <cell r="C3238" t="str">
            <v>DESENRAIZADO DE ARBOLES d&gt;50cm</v>
          </cell>
          <cell r="D3238" t="str">
            <v>UN</v>
          </cell>
          <cell r="E3238" t="str">
            <v>JARDINERIA  Y GRAMAS</v>
          </cell>
          <cell r="F3238">
            <v>0</v>
          </cell>
        </row>
        <row r="3239">
          <cell r="B3239">
            <v>12511</v>
          </cell>
          <cell r="C3239" t="str">
            <v>DESHIERBE/BORDEO GUADAÑA PISTA L. ATLETISMO UDS **</v>
          </cell>
          <cell r="D3239" t="str">
            <v>UN</v>
          </cell>
          <cell r="E3239" t="str">
            <v>ACT. PRELIMINARES/LIMPIEZA TER</v>
          </cell>
          <cell r="F3239">
            <v>10535.02</v>
          </cell>
        </row>
        <row r="3240">
          <cell r="B3240">
            <v>17881</v>
          </cell>
          <cell r="C3240" t="str">
            <v>DESINFECCION DEL SISTEMA DE AGUA POTABLE POR PISO</v>
          </cell>
          <cell r="D3240" t="str">
            <v>UN</v>
          </cell>
          <cell r="E3240" t="str">
            <v>INSTALACIONES HIDRAULICA / SANITARIA / LATONERIA</v>
          </cell>
          <cell r="F3240">
            <v>1268386.1499999999</v>
          </cell>
        </row>
        <row r="3241">
          <cell r="B3241">
            <v>18637</v>
          </cell>
          <cell r="C3241" t="str">
            <v>Desinfección según especificaciones</v>
          </cell>
          <cell r="D3241" t="str">
            <v>??</v>
          </cell>
          <cell r="E3241" t="str">
            <v>VARIOS</v>
          </cell>
          <cell r="F3241">
            <v>0</v>
          </cell>
        </row>
        <row r="3242">
          <cell r="B3242">
            <v>14209</v>
          </cell>
          <cell r="C3242" t="str">
            <v>Deslizadero Corto 2.4m Fibr Vidrio(Suministro)STP</v>
          </cell>
          <cell r="D3242" t="str">
            <v>UN</v>
          </cell>
          <cell r="E3242" t="str">
            <v>10 Mobiliario</v>
          </cell>
          <cell r="F3242">
            <v>771225.01</v>
          </cell>
        </row>
        <row r="3243">
          <cell r="B3243">
            <v>14718</v>
          </cell>
          <cell r="C3243" t="str">
            <v>DESLIZADERO EN F. DE V. 2,40 MTS   (SUM + INST)</v>
          </cell>
          <cell r="D3243" t="str">
            <v>UN</v>
          </cell>
          <cell r="E3243" t="str">
            <v>MOBILIARIO</v>
          </cell>
          <cell r="F3243">
            <v>847352.16</v>
          </cell>
        </row>
        <row r="3244">
          <cell r="B3244">
            <v>14876</v>
          </cell>
          <cell r="C3244" t="str">
            <v>DESLIZADERO EN F. DE V. 2,40 MTS (DESM+SUM+INST)</v>
          </cell>
          <cell r="D3244" t="str">
            <v>UN</v>
          </cell>
          <cell r="E3244" t="str">
            <v>MOBILIARIO</v>
          </cell>
          <cell r="F3244">
            <v>877555.27</v>
          </cell>
        </row>
        <row r="3245">
          <cell r="B3245">
            <v>14717</v>
          </cell>
          <cell r="C3245" t="str">
            <v>DESLIZADERO EN F. DE V. 4 MTS  (SUM + INST)</v>
          </cell>
          <cell r="D3245" t="str">
            <v>UN</v>
          </cell>
          <cell r="E3245" t="str">
            <v>MOBILIARIO</v>
          </cell>
          <cell r="F3245">
            <v>1176014.9099999999</v>
          </cell>
        </row>
        <row r="3246">
          <cell r="B3246">
            <v>14875</v>
          </cell>
          <cell r="C3246" t="str">
            <v>DESLIZADERO EN F. DE V. 4 MTS (DESM+SUM+INST)</v>
          </cell>
          <cell r="D3246" t="str">
            <v>UN</v>
          </cell>
          <cell r="E3246" t="str">
            <v>MOBILIARIO</v>
          </cell>
          <cell r="F3246">
            <v>1219208.8700000001</v>
          </cell>
        </row>
        <row r="3247">
          <cell r="B3247">
            <v>14731</v>
          </cell>
          <cell r="C3247" t="str">
            <v>Deslizadero en fibra de vidrio L=3.0m (SUM + INST)</v>
          </cell>
          <cell r="D3247" t="str">
            <v>UN</v>
          </cell>
          <cell r="E3247" t="str">
            <v>MOBILIARIO</v>
          </cell>
          <cell r="F3247">
            <v>516427.15</v>
          </cell>
        </row>
        <row r="3248">
          <cell r="B3248">
            <v>14779</v>
          </cell>
          <cell r="C3248" t="str">
            <v>Deslizadero en fibra de vidrio L=5m (SUM + INST)</v>
          </cell>
          <cell r="D3248" t="str">
            <v>UN</v>
          </cell>
          <cell r="E3248" t="str">
            <v>MOBILIARIO</v>
          </cell>
          <cell r="F3248">
            <v>1423798.75</v>
          </cell>
        </row>
        <row r="3249">
          <cell r="B3249">
            <v>14887</v>
          </cell>
          <cell r="C3249" t="str">
            <v>Deslizadero fibra de vidrio L=3.0m(DESM+SUM+INST)</v>
          </cell>
          <cell r="D3249" t="str">
            <v>UN</v>
          </cell>
          <cell r="E3249" t="str">
            <v>MOBILIARIO</v>
          </cell>
          <cell r="F3249">
            <v>559621.11</v>
          </cell>
        </row>
        <row r="3250">
          <cell r="B3250">
            <v>14210</v>
          </cell>
          <cell r="C3250" t="str">
            <v>Deslizadero Largo 4.0m Fibr Vidrio(Suministro)STP</v>
          </cell>
          <cell r="D3250" t="str">
            <v>UN</v>
          </cell>
          <cell r="E3250" t="str">
            <v>10 Mobiliario</v>
          </cell>
          <cell r="F3250">
            <v>1038302</v>
          </cell>
        </row>
        <row r="3251">
          <cell r="B3251">
            <v>14189</v>
          </cell>
          <cell r="C3251" t="str">
            <v>Desm división met.baño incluye SIN transp. y retir</v>
          </cell>
          <cell r="D3251" t="str">
            <v>M2</v>
          </cell>
          <cell r="E3251" t="str">
            <v>07 Acabados</v>
          </cell>
          <cell r="F3251">
            <v>7986.55</v>
          </cell>
        </row>
        <row r="3252">
          <cell r="B3252">
            <v>10904</v>
          </cell>
          <cell r="C3252" t="str">
            <v>Desm división met.baño incluye transp. y retir***</v>
          </cell>
          <cell r="D3252" t="str">
            <v>M2</v>
          </cell>
          <cell r="E3252" t="str">
            <v>EXCAVACIONES Y RELLENOS</v>
          </cell>
          <cell r="F3252">
            <v>18128.63</v>
          </cell>
        </row>
        <row r="3253">
          <cell r="B3253">
            <v>13287</v>
          </cell>
          <cell r="C3253" t="str">
            <v>Desm y Reinst.Loseta IDU A50  5&lt;p&lt;10% 4.2-1 blando</v>
          </cell>
          <cell r="D3253" t="str">
            <v>M2</v>
          </cell>
          <cell r="E3253" t="str">
            <v>05 Pisos</v>
          </cell>
          <cell r="F3253">
            <v>244027.26</v>
          </cell>
        </row>
        <row r="3254">
          <cell r="B3254">
            <v>16078</v>
          </cell>
          <cell r="C3254" t="str">
            <v>Desm y ret. de guardaescoba/cenefas</v>
          </cell>
          <cell r="D3254" t="str">
            <v>ML</v>
          </cell>
          <cell r="E3254" t="str">
            <v>DESMONTES</v>
          </cell>
          <cell r="F3254">
            <v>16960.54</v>
          </cell>
        </row>
        <row r="3255">
          <cell r="B3255">
            <v>11448</v>
          </cell>
          <cell r="C3255" t="str">
            <v>DESM, ADECUAC Y REINST MARCO Y PUERTA  METAL</v>
          </cell>
          <cell r="D3255" t="str">
            <v>M2</v>
          </cell>
          <cell r="E3255" t="str">
            <v>ACT. PRELIMINARES/LIMPIEZA TER</v>
          </cell>
          <cell r="F3255">
            <v>331674.21000000002</v>
          </cell>
        </row>
        <row r="3256">
          <cell r="B3256">
            <v>11477</v>
          </cell>
          <cell r="C3256" t="str">
            <v>Desm. y reinst. Baranda juegos inf. M-80 con viga</v>
          </cell>
          <cell r="D3256" t="str">
            <v>ML</v>
          </cell>
          <cell r="E3256" t="str">
            <v>10 Mobiliario</v>
          </cell>
          <cell r="F3256">
            <v>374165.3</v>
          </cell>
        </row>
        <row r="3257">
          <cell r="B3257">
            <v>12134</v>
          </cell>
          <cell r="C3257" t="str">
            <v>Desm. y reinst. Baranda juegos inf. M-80 sin viga</v>
          </cell>
          <cell r="D3257" t="str">
            <v>ML</v>
          </cell>
          <cell r="E3257" t="str">
            <v>10 Mobiliario</v>
          </cell>
          <cell r="F3257">
            <v>197345.56</v>
          </cell>
        </row>
        <row r="3258">
          <cell r="B3258">
            <v>12112</v>
          </cell>
          <cell r="C3258" t="str">
            <v>Desm. y reinstal.adoq.arcilla Estab.Escocia**</v>
          </cell>
          <cell r="D3258" t="str">
            <v>M2</v>
          </cell>
          <cell r="E3258" t="str">
            <v>05 Pisos</v>
          </cell>
          <cell r="F3258">
            <v>142224.12</v>
          </cell>
        </row>
        <row r="3259">
          <cell r="B3259">
            <v>11611</v>
          </cell>
          <cell r="C3259" t="str">
            <v>Desm. y ret. Archivad. a &lt;= 2.5 m  y h &lt;= 2.1 m **</v>
          </cell>
          <cell r="D3259" t="str">
            <v>UN</v>
          </cell>
          <cell r="E3259" t="str">
            <v>VIDRIOS Y CERRADURAS</v>
          </cell>
          <cell r="F3259">
            <v>734952.02</v>
          </cell>
        </row>
        <row r="3260">
          <cell r="B3260">
            <v>12209</v>
          </cell>
          <cell r="C3260" t="str">
            <v>Desm. y ret. Archivo Rodant.3.5x2x2.10m**</v>
          </cell>
          <cell r="D3260" t="str">
            <v>UN</v>
          </cell>
          <cell r="E3260" t="str">
            <v>VIDRIOS Y CERRADURAS</v>
          </cell>
          <cell r="F3260">
            <v>603412.06999999995</v>
          </cell>
        </row>
        <row r="3261">
          <cell r="B3261">
            <v>11422</v>
          </cell>
          <cell r="C3261" t="str">
            <v>Desm. y Ret. Lumin. entrada Palacio de Los Dep.**</v>
          </cell>
          <cell r="D3261" t="str">
            <v>UN</v>
          </cell>
          <cell r="E3261" t="str">
            <v>09 Eléctricas</v>
          </cell>
          <cell r="F3261">
            <v>47845.64</v>
          </cell>
        </row>
        <row r="3262">
          <cell r="B3262">
            <v>15138</v>
          </cell>
          <cell r="C3262" t="str">
            <v>Desm.+Inst. losas prefabric.(1.20x0.70m) e=15-30cm</v>
          </cell>
          <cell r="D3262" t="str">
            <v>UN</v>
          </cell>
          <cell r="E3262" t="str">
            <v>PISOS (ACABADOS Y BASES)</v>
          </cell>
          <cell r="F3262">
            <v>65562.429999999993</v>
          </cell>
        </row>
        <row r="3263">
          <cell r="B3263">
            <v>10398</v>
          </cell>
          <cell r="C3263" t="str">
            <v>Desm.Trasl. e instalac. estruc Microfut+balonc.**</v>
          </cell>
          <cell r="D3263" t="str">
            <v>??</v>
          </cell>
          <cell r="E3263" t="str">
            <v>10 Mobiliario</v>
          </cell>
          <cell r="F3263">
            <v>2798286.57</v>
          </cell>
        </row>
        <row r="3264">
          <cell r="B3264">
            <v>16597</v>
          </cell>
          <cell r="C3264" t="str">
            <v>Desm+Sum+Inst (Poste Flexión Espalda tipo-1)</v>
          </cell>
          <cell r="D3264" t="str">
            <v>UN</v>
          </cell>
          <cell r="E3264" t="str">
            <v>MOBILIARIO</v>
          </cell>
          <cell r="F3264">
            <v>203783.55</v>
          </cell>
        </row>
        <row r="3265">
          <cell r="B3265">
            <v>16606</v>
          </cell>
          <cell r="C3265" t="str">
            <v>Desm+Sum+Inst- Buje para Balancin Metalico D=11/2"</v>
          </cell>
          <cell r="D3265" t="str">
            <v>UN</v>
          </cell>
          <cell r="E3265" t="str">
            <v>MOBILIARIO</v>
          </cell>
          <cell r="F3265">
            <v>111308.21</v>
          </cell>
        </row>
        <row r="3266">
          <cell r="B3266">
            <v>15625</v>
          </cell>
          <cell r="C3266" t="str">
            <v>DESM+SUM+INST REGISTRO DE 1" BRONCE  (MantenimienT</v>
          </cell>
          <cell r="D3266" t="str">
            <v>UN</v>
          </cell>
          <cell r="E3266" t="str">
            <v>INSTALACIONES HIDRAULICA / SANITARIA / LATONERIA</v>
          </cell>
          <cell r="F3266">
            <v>124596.97</v>
          </cell>
        </row>
        <row r="3267">
          <cell r="B3267">
            <v>15635</v>
          </cell>
          <cell r="C3267" t="str">
            <v>DESM+SUM+INST REGISTRO DE 11/2" BRONCE (Mantenimi</v>
          </cell>
          <cell r="D3267" t="str">
            <v>UN</v>
          </cell>
          <cell r="E3267" t="str">
            <v>INSTALACIONES HIDRAULICA / SANITARIA / LATONERIA</v>
          </cell>
          <cell r="F3267">
            <v>197141.43</v>
          </cell>
        </row>
        <row r="3268">
          <cell r="B3268">
            <v>15628</v>
          </cell>
          <cell r="C3268" t="str">
            <v>DESM+SUM+INST REGISTRO DE 11/4" BRONCE (Mantenim)</v>
          </cell>
          <cell r="D3268" t="str">
            <v>UN</v>
          </cell>
          <cell r="E3268" t="str">
            <v>INSTALACIONES HIDRAULICA / SANITARIA / LATONERIA</v>
          </cell>
          <cell r="F3268">
            <v>150483.89000000001</v>
          </cell>
        </row>
        <row r="3269">
          <cell r="B3269">
            <v>15636</v>
          </cell>
          <cell r="C3269" t="str">
            <v>DESM+SUM+INST REGISTRO DE 2"BRONCE(Mantenimiento)</v>
          </cell>
          <cell r="D3269" t="str">
            <v>UN</v>
          </cell>
          <cell r="E3269" t="str">
            <v>INSTALACIONES HIDRAULICA / SANITARIA / LATONERIA</v>
          </cell>
          <cell r="F3269">
            <v>285700.39</v>
          </cell>
        </row>
        <row r="3270">
          <cell r="B3270">
            <v>15848</v>
          </cell>
          <cell r="C3270" t="str">
            <v>DESM+SUM+INST REGISTRO DE 4"BRONCE(Mantenimiento)</v>
          </cell>
          <cell r="D3270" t="str">
            <v>UN</v>
          </cell>
          <cell r="E3270" t="str">
            <v>INSTALACIONES HIDRAULICA / SANITARIA / LATONERIA</v>
          </cell>
          <cell r="F3270">
            <v>1316988.31</v>
          </cell>
        </row>
        <row r="3271">
          <cell r="B3271">
            <v>15621</v>
          </cell>
          <cell r="C3271" t="str">
            <v>DESM+SUM+INST VALVULA  PIE BRONCE 2" (Mantenimient</v>
          </cell>
          <cell r="D3271" t="str">
            <v>UN</v>
          </cell>
          <cell r="E3271" t="str">
            <v>INSTALACIONES HIDRAULICA / SANITARIA / LATONERIA</v>
          </cell>
          <cell r="F3271">
            <v>251843.74</v>
          </cell>
        </row>
        <row r="3272">
          <cell r="B3272">
            <v>15850</v>
          </cell>
          <cell r="C3272" t="str">
            <v>DESM+SUM+INST VALVULA DE PIE 4"BRONCE(Mantenimient</v>
          </cell>
          <cell r="D3272" t="str">
            <v>UN</v>
          </cell>
          <cell r="E3272" t="str">
            <v>INSTALACIONES HIDRAULICA / SANITARIA / LATONERIA</v>
          </cell>
          <cell r="F3272">
            <v>1061281.1599999999</v>
          </cell>
        </row>
        <row r="3273">
          <cell r="B3273">
            <v>15624</v>
          </cell>
          <cell r="C3273" t="str">
            <v>DESM+SUM+INST VALVULA PIE BRONCE 1"(Mantenimiento)</v>
          </cell>
          <cell r="D3273" t="str">
            <v>UN</v>
          </cell>
          <cell r="E3273" t="str">
            <v>INSTALACIONES HIDRAULICA / SANITARIA / LATONERIA</v>
          </cell>
          <cell r="F3273">
            <v>84508.33</v>
          </cell>
        </row>
        <row r="3274">
          <cell r="B3274">
            <v>15622</v>
          </cell>
          <cell r="C3274" t="str">
            <v>DESM+SUM+INST VALVULA PIE BRONCE 11/2"(Mantinimien</v>
          </cell>
          <cell r="D3274" t="str">
            <v>UN</v>
          </cell>
          <cell r="E3274" t="str">
            <v>INSTALACIONES HIDRAULICA / SANITARIA / LATONERIA</v>
          </cell>
          <cell r="F3274">
            <v>164371.82999999999</v>
          </cell>
        </row>
        <row r="3275">
          <cell r="B3275">
            <v>15623</v>
          </cell>
          <cell r="C3275" t="str">
            <v>DESM+SUM+INST VALVULA PIE BRONCE 11/4"(Mantenimie</v>
          </cell>
          <cell r="D3275" t="str">
            <v>UN</v>
          </cell>
          <cell r="E3275" t="str">
            <v>INSTALACIONES HIDRAULICA / SANITARIA / LATONERIA</v>
          </cell>
          <cell r="F3275">
            <v>125522.7</v>
          </cell>
        </row>
        <row r="3276">
          <cell r="B3276">
            <v>15620</v>
          </cell>
          <cell r="C3276" t="str">
            <v>DESM+SUM+INST VALVULA PIE BRONCE 3" (Mantenimiento</v>
          </cell>
          <cell r="D3276" t="str">
            <v>UN</v>
          </cell>
          <cell r="E3276" t="str">
            <v>INSTALACIONES HIDRAULICA / SANITARIA / LATONERIA</v>
          </cell>
          <cell r="F3276">
            <v>468505.49</v>
          </cell>
        </row>
        <row r="3277">
          <cell r="B3277">
            <v>16603</v>
          </cell>
          <cell r="C3277" t="str">
            <v>Desm+Sum+Instalación (Juego Infantil triki)</v>
          </cell>
          <cell r="D3277" t="str">
            <v>UN</v>
          </cell>
          <cell r="E3277" t="str">
            <v>MOBILIARIO</v>
          </cell>
          <cell r="F3277">
            <v>167614.66</v>
          </cell>
        </row>
        <row r="3278">
          <cell r="B3278">
            <v>16032</v>
          </cell>
          <cell r="C3278" t="str">
            <v>DESM+SUM+INST-AvisoMultidirecc(Tub+veletas)+Dado</v>
          </cell>
          <cell r="D3278" t="str">
            <v>UN</v>
          </cell>
          <cell r="E3278" t="str">
            <v>SEÑALIZACION</v>
          </cell>
          <cell r="F3278">
            <v>887981.5</v>
          </cell>
        </row>
        <row r="3279">
          <cell r="B3279">
            <v>16039</v>
          </cell>
          <cell r="C3279" t="str">
            <v>DESM+SUM+INST-Lámina (60X90CM)CAL.18-HG+ViniloAdhe</v>
          </cell>
          <cell r="D3279" t="str">
            <v>UN</v>
          </cell>
          <cell r="E3279" t="str">
            <v>SEÑALIZACION</v>
          </cell>
          <cell r="F3279">
            <v>815149.52</v>
          </cell>
        </row>
        <row r="3280">
          <cell r="B3280">
            <v>16598</v>
          </cell>
          <cell r="C3280" t="str">
            <v>Desm+Sum+Inst-Paso EscaleraTubul juego inf.L=1.05m</v>
          </cell>
          <cell r="D3280" t="str">
            <v>UN</v>
          </cell>
          <cell r="E3280" t="str">
            <v>MOBILIARIO</v>
          </cell>
          <cell r="F3280">
            <v>219852.77</v>
          </cell>
        </row>
        <row r="3281">
          <cell r="B3281">
            <v>15870</v>
          </cell>
          <cell r="C3281" t="str">
            <v>DESM+SUM+INST-Tuberia HG d=1" (Sin Accesorios)</v>
          </cell>
          <cell r="D3281" t="str">
            <v>ML</v>
          </cell>
          <cell r="E3281" t="str">
            <v>08 Hidráulico</v>
          </cell>
          <cell r="F3281">
            <v>12249.25</v>
          </cell>
        </row>
        <row r="3282">
          <cell r="B3282">
            <v>15872</v>
          </cell>
          <cell r="C3282" t="str">
            <v>DESM+SUM+INST-Tuberia HG d=3"(Sin Accesorios)</v>
          </cell>
          <cell r="D3282" t="str">
            <v>ML</v>
          </cell>
          <cell r="E3282" t="str">
            <v>08 Hidráulico</v>
          </cell>
          <cell r="F3282">
            <v>13919.2</v>
          </cell>
        </row>
        <row r="3283">
          <cell r="B3283">
            <v>15873</v>
          </cell>
          <cell r="C3283" t="str">
            <v>DESM+SUM+INST-Tuberia HG d=4"(Sin Accesorios)</v>
          </cell>
          <cell r="D3283" t="str">
            <v>ML</v>
          </cell>
          <cell r="E3283" t="str">
            <v>08 Hidráulico</v>
          </cell>
          <cell r="F3283">
            <v>15369.3</v>
          </cell>
        </row>
        <row r="3284">
          <cell r="B3284">
            <v>15643</v>
          </cell>
          <cell r="C3284" t="str">
            <v>DESM+SUM+INST-VALVULA CHEQUE DE 1"Mantenimiento</v>
          </cell>
          <cell r="D3284" t="str">
            <v>UN</v>
          </cell>
          <cell r="E3284" t="str">
            <v>INSTALACIONES HIDRAULICA / SANITARIA / LATONERIA</v>
          </cell>
          <cell r="F3284">
            <v>132091.34</v>
          </cell>
        </row>
        <row r="3285">
          <cell r="B3285">
            <v>15645</v>
          </cell>
          <cell r="C3285" t="str">
            <v>DESM+SUM+INST-VALVULA CHEQUE DE 11/2"Mantenimiento</v>
          </cell>
          <cell r="D3285" t="str">
            <v>UN</v>
          </cell>
          <cell r="E3285" t="str">
            <v>INSTALACIONES HIDRAULICA / SANITARIA / LATONERIA</v>
          </cell>
          <cell r="F3285">
            <v>14715.62</v>
          </cell>
        </row>
        <row r="3286">
          <cell r="B3286">
            <v>15644</v>
          </cell>
          <cell r="C3286" t="str">
            <v>DESM+SUM+INST-VALVULA CHEQUE DE 11/4"Mantenimien</v>
          </cell>
          <cell r="D3286" t="str">
            <v>UN</v>
          </cell>
          <cell r="E3286" t="str">
            <v>INSTALACIONES HIDRAULICA / SANITARIA / LATONERIA</v>
          </cell>
          <cell r="F3286">
            <v>13587.69</v>
          </cell>
        </row>
        <row r="3287">
          <cell r="B3287">
            <v>15646</v>
          </cell>
          <cell r="C3287" t="str">
            <v>DESM+SUM+INST-VALVULA CHEQUE DE 2"Mantenimiento</v>
          </cell>
          <cell r="D3287" t="str">
            <v>UN</v>
          </cell>
          <cell r="E3287" t="str">
            <v>INSTALACIONES HIDRAULICA / SANITARIA / LATONERIA</v>
          </cell>
          <cell r="F3287">
            <v>386406.95</v>
          </cell>
        </row>
        <row r="3288">
          <cell r="B3288">
            <v>15647</v>
          </cell>
          <cell r="C3288" t="str">
            <v>DESM+SUM+INST-VALVULA CHEQUE DE 3"Mantenimiento</v>
          </cell>
          <cell r="D3288" t="str">
            <v>UN</v>
          </cell>
          <cell r="E3288" t="str">
            <v>INSTALACIONES HIDRAULICA / SANITARIA / LATONERIA</v>
          </cell>
          <cell r="F3288">
            <v>941500.97</v>
          </cell>
        </row>
        <row r="3289">
          <cell r="B3289">
            <v>15648</v>
          </cell>
          <cell r="C3289" t="str">
            <v>DESM+SUM+INST-VALVULA CHEQUE DE 4"Mantenimiento</v>
          </cell>
          <cell r="D3289" t="str">
            <v>UN</v>
          </cell>
          <cell r="E3289" t="str">
            <v>INSTALACIONES HIDRAULICA / SANITARIA / LATONERIA</v>
          </cell>
          <cell r="F3289">
            <v>967175.7</v>
          </cell>
        </row>
        <row r="3290">
          <cell r="B3290">
            <v>16617</v>
          </cell>
          <cell r="C3290" t="str">
            <v>Desmon + Retir juego Infantil Metalico(rod o pasa)</v>
          </cell>
          <cell r="D3290" t="str">
            <v>UN</v>
          </cell>
          <cell r="E3290" t="str">
            <v>DESMONTES</v>
          </cell>
          <cell r="F3290">
            <v>190607.04</v>
          </cell>
        </row>
        <row r="3291">
          <cell r="B3291">
            <v>11447</v>
          </cell>
          <cell r="C3291" t="str">
            <v>Desmon, adec. y reinstalac. reja metálica**</v>
          </cell>
          <cell r="D3291" t="str">
            <v>M2</v>
          </cell>
          <cell r="E3291" t="str">
            <v>ACT. PRELIMINARES/LIMPIEZA TER</v>
          </cell>
          <cell r="F3291">
            <v>179906.41</v>
          </cell>
        </row>
        <row r="3292">
          <cell r="B3292">
            <v>11416</v>
          </cell>
          <cell r="C3292" t="str">
            <v>Desmon. y reinst. muro, div., panel Dry  Wall **</v>
          </cell>
          <cell r="D3292" t="str">
            <v>M2</v>
          </cell>
          <cell r="E3292" t="str">
            <v>ACT. PRELIMINARES/LIMPIEZA TER</v>
          </cell>
          <cell r="F3292">
            <v>46403.54</v>
          </cell>
        </row>
        <row r="3293">
          <cell r="B3293">
            <v>14135</v>
          </cell>
          <cell r="C3293" t="str">
            <v>Desmont +Retiro.Canal LamD=42cm+Andam h=4,5ColisSu</v>
          </cell>
          <cell r="D3293" t="str">
            <v>ML</v>
          </cell>
          <cell r="E3293" t="str">
            <v>CABLEADO ESTRUCTURADO</v>
          </cell>
          <cell r="F3293">
            <v>51122.22</v>
          </cell>
        </row>
        <row r="3294">
          <cell r="B3294">
            <v>11648</v>
          </cell>
          <cell r="C3294" t="str">
            <v>DESMONT.Y REINSTAL.TEJA ESPAÑOLA(40%Nueva)**</v>
          </cell>
          <cell r="D3294" t="str">
            <v>M2</v>
          </cell>
          <cell r="E3294" t="str">
            <v>CUBIERTAS</v>
          </cell>
          <cell r="F3294">
            <v>120177.84</v>
          </cell>
        </row>
        <row r="3295">
          <cell r="B3295">
            <v>14022</v>
          </cell>
          <cell r="C3295" t="str">
            <v>Desmont+RetiroAlambrePuas(3Hilos)ParteSuper.Cerram</v>
          </cell>
          <cell r="D3295" t="str">
            <v>ML</v>
          </cell>
          <cell r="E3295" t="str">
            <v>03 Preliminares</v>
          </cell>
          <cell r="F3295">
            <v>20743.009999999998</v>
          </cell>
        </row>
        <row r="3296">
          <cell r="B3296">
            <v>16052</v>
          </cell>
          <cell r="C3296" t="str">
            <v>DESMONT+SUM+INSTAL-SEÑAL ENTRADA (6X0.80M) 2 CARAS</v>
          </cell>
          <cell r="D3296" t="str">
            <v>UN</v>
          </cell>
          <cell r="E3296" t="str">
            <v>MOBILIARIO</v>
          </cell>
          <cell r="F3296">
            <v>2008584.84</v>
          </cell>
        </row>
        <row r="3297">
          <cell r="B3297">
            <v>14136</v>
          </cell>
          <cell r="C3297" t="str">
            <v>Desmonte  bajante en lámina A.LL.(7x10cm) h= 4-5mt</v>
          </cell>
          <cell r="D3297" t="str">
            <v>ML</v>
          </cell>
          <cell r="E3297" t="str">
            <v>REDES SERVICIOS Y DESAGüES</v>
          </cell>
          <cell r="F3297">
            <v>43177.01</v>
          </cell>
        </row>
        <row r="3298">
          <cell r="B3298">
            <v>15761</v>
          </cell>
          <cell r="C3298" t="str">
            <v>Desmonte  bajante en PVC  A.LL. h= 4-5mt</v>
          </cell>
          <cell r="D3298" t="str">
            <v>ML</v>
          </cell>
          <cell r="E3298" t="str">
            <v>REDES SERVICIOS Y DESAGüES</v>
          </cell>
          <cell r="F3298">
            <v>37236.92</v>
          </cell>
        </row>
        <row r="3299">
          <cell r="B3299">
            <v>11472</v>
          </cell>
          <cell r="C3299" t="str">
            <v>DESMONTE  BOMBA  AGUA</v>
          </cell>
          <cell r="D3299" t="str">
            <v>UN</v>
          </cell>
          <cell r="E3299" t="str">
            <v>INSTALACIONES HIDRAULICA / SANITARIA / LATONERIA</v>
          </cell>
          <cell r="F3299">
            <v>693541.25</v>
          </cell>
        </row>
        <row r="3300">
          <cell r="B3300">
            <v>16640</v>
          </cell>
          <cell r="C3300" t="str">
            <v>Desmonte  Cerramiento Mampost+Malla Eslabon h=2.5m</v>
          </cell>
          <cell r="D3300" t="str">
            <v>M2</v>
          </cell>
          <cell r="E3300" t="str">
            <v>DESMONTES</v>
          </cell>
          <cell r="F3300">
            <v>36071.589999999997</v>
          </cell>
        </row>
        <row r="3301">
          <cell r="B3301">
            <v>12154</v>
          </cell>
          <cell r="C3301" t="str">
            <v>Desmonte  Cubierta. A.C.**</v>
          </cell>
          <cell r="D3301" t="str">
            <v>M2</v>
          </cell>
          <cell r="E3301" t="str">
            <v>04 Estructuras</v>
          </cell>
          <cell r="F3301">
            <v>43104.94</v>
          </cell>
        </row>
        <row r="3302">
          <cell r="B3302">
            <v>16163</v>
          </cell>
          <cell r="C3302" t="str">
            <v>Desmonte  Cubierta. Canaleta -90</v>
          </cell>
          <cell r="D3302" t="str">
            <v>M2</v>
          </cell>
          <cell r="E3302" t="str">
            <v>04 Estructuras</v>
          </cell>
          <cell r="F3302">
            <v>48528.1</v>
          </cell>
        </row>
        <row r="3303">
          <cell r="B3303">
            <v>12408</v>
          </cell>
          <cell r="C3303" t="str">
            <v>Desmonte  juego tipo M-3-STPM**</v>
          </cell>
          <cell r="D3303" t="str">
            <v>UN</v>
          </cell>
          <cell r="E3303" t="str">
            <v>10 Mobiliario</v>
          </cell>
          <cell r="F3303">
            <v>756401.34</v>
          </cell>
        </row>
        <row r="3304">
          <cell r="B3304">
            <v>10661</v>
          </cell>
          <cell r="C3304" t="str">
            <v>Desmonte  juegos infantiles **</v>
          </cell>
          <cell r="D3304" t="str">
            <v>EVENT</v>
          </cell>
          <cell r="E3304" t="str">
            <v>03 Preliminares</v>
          </cell>
          <cell r="F3304">
            <v>147309.9</v>
          </cell>
        </row>
        <row r="3305">
          <cell r="B3305">
            <v>12414</v>
          </cell>
          <cell r="C3305" t="str">
            <v>Desmonte  juegos tipo M-3A-STPM**</v>
          </cell>
          <cell r="D3305" t="str">
            <v>UN</v>
          </cell>
          <cell r="E3305" t="str">
            <v>10 Mobiliario</v>
          </cell>
          <cell r="F3305">
            <v>760366.77</v>
          </cell>
        </row>
        <row r="3306">
          <cell r="B3306">
            <v>12405</v>
          </cell>
          <cell r="C3306" t="str">
            <v>Desmonte  juegos tipo M-5 o 5A-STPM**</v>
          </cell>
          <cell r="D3306" t="str">
            <v>UN</v>
          </cell>
          <cell r="E3306" t="str">
            <v>10 Mobiliario</v>
          </cell>
          <cell r="F3306">
            <v>365052.68</v>
          </cell>
        </row>
        <row r="3307">
          <cell r="B3307">
            <v>11189</v>
          </cell>
          <cell r="C3307" t="str">
            <v>Desmonte  juntas metalicas+ retiro **</v>
          </cell>
          <cell r="D3307" t="str">
            <v>ML</v>
          </cell>
          <cell r="E3307" t="str">
            <v>INSTALACIONES HIDRAULICA / SANITARIA / LATONERIA</v>
          </cell>
          <cell r="F3307">
            <v>11562.78</v>
          </cell>
        </row>
        <row r="3308">
          <cell r="B3308">
            <v>15753</v>
          </cell>
          <cell r="C3308" t="str">
            <v>DESMONTE  LAMINA METALICA ONDULADA COLISEO H=3m</v>
          </cell>
          <cell r="D3308" t="str">
            <v>M2</v>
          </cell>
          <cell r="E3308" t="str">
            <v>CARPINTERIA METALICA</v>
          </cell>
          <cell r="F3308">
            <v>35880.17</v>
          </cell>
        </row>
        <row r="3309">
          <cell r="B3309">
            <v>15756</v>
          </cell>
          <cell r="C3309" t="str">
            <v>DESMONTE  MALLA METALICA EN COLISEO H=5m</v>
          </cell>
          <cell r="D3309" t="str">
            <v>M2</v>
          </cell>
          <cell r="E3309" t="str">
            <v>CARPINTERIA METALICA</v>
          </cell>
          <cell r="F3309">
            <v>53557.21</v>
          </cell>
        </row>
        <row r="3310">
          <cell r="B3310">
            <v>10430</v>
          </cell>
          <cell r="C3310" t="str">
            <v>Desmonte  malla proteccion contra impacto  **</v>
          </cell>
          <cell r="D3310" t="str">
            <v>M2</v>
          </cell>
          <cell r="E3310" t="str">
            <v>10 Mobiliario</v>
          </cell>
          <cell r="F3310">
            <v>44672.07</v>
          </cell>
        </row>
        <row r="3311">
          <cell r="B3311">
            <v>14056</v>
          </cell>
          <cell r="C3311" t="str">
            <v>DESMONTE  MARCO+ PUERTA(Trasiego+retiro)</v>
          </cell>
          <cell r="D3311" t="str">
            <v>M2</v>
          </cell>
          <cell r="E3311" t="str">
            <v>CARPINTERIA METALICA</v>
          </cell>
          <cell r="F3311">
            <v>20281.080000000002</v>
          </cell>
        </row>
        <row r="3312">
          <cell r="B3312">
            <v>14459</v>
          </cell>
          <cell r="C3312" t="str">
            <v>Desmonte  Ring de Boxeo - Coliseo Gimnasio del Sur</v>
          </cell>
          <cell r="D3312" t="str">
            <v>UN</v>
          </cell>
          <cell r="E3312" t="str">
            <v>MOBILIARIO</v>
          </cell>
          <cell r="F3312">
            <v>436164.86</v>
          </cell>
        </row>
        <row r="3313">
          <cell r="B3313">
            <v>11561</v>
          </cell>
          <cell r="C3313" t="str">
            <v>Desmonte  y reinstalac carpinteria metálica **</v>
          </cell>
          <cell r="D3313" t="str">
            <v>M2</v>
          </cell>
          <cell r="E3313" t="str">
            <v>ACT. PRELIMINARES/LIMPIEZA TER</v>
          </cell>
          <cell r="F3313">
            <v>215020.53</v>
          </cell>
        </row>
        <row r="3314">
          <cell r="B3314">
            <v>12604</v>
          </cell>
          <cell r="C3314" t="str">
            <v>DESMONTE , REUBIC.y MTO.PUERTA DOBLE BAT.ALUMINIO.</v>
          </cell>
          <cell r="D3314" t="str">
            <v>UN</v>
          </cell>
          <cell r="E3314" t="str">
            <v>ACT. PRELIMINARES/LIMPIEZA TER</v>
          </cell>
          <cell r="F3314">
            <v>0</v>
          </cell>
        </row>
        <row r="3315">
          <cell r="B3315">
            <v>12603</v>
          </cell>
          <cell r="C3315" t="str">
            <v>DESMONTE , REUBIC.y MTO.PUERTA DOBLE VIDRIO TEMP.*</v>
          </cell>
          <cell r="D3315" t="str">
            <v>UN</v>
          </cell>
          <cell r="E3315" t="str">
            <v>ACT. PRELIMINARES/LIMPIEZA TER</v>
          </cell>
          <cell r="F3315">
            <v>0</v>
          </cell>
        </row>
        <row r="3316">
          <cell r="B3316">
            <v>16018</v>
          </cell>
          <cell r="C3316" t="str">
            <v>Desmonte Acabados Piso Placa Antidesliz. CompAcuat</v>
          </cell>
          <cell r="D3316" t="str">
            <v>M2</v>
          </cell>
          <cell r="E3316" t="str">
            <v>ACT. PRELIMINARES/LIMPIEZA TER</v>
          </cell>
          <cell r="F3316">
            <v>43904.12</v>
          </cell>
        </row>
        <row r="3317">
          <cell r="B3317">
            <v>11037</v>
          </cell>
          <cell r="C3317" t="str">
            <v>DESMONTE ACCESORIOS SANITARIOS</v>
          </cell>
          <cell r="D3317" t="str">
            <v>UN</v>
          </cell>
          <cell r="E3317" t="str">
            <v>ACT. PRELIMINARES/LIMPIEZA TER</v>
          </cell>
          <cell r="F3317">
            <v>6088.63</v>
          </cell>
        </row>
        <row r="3318">
          <cell r="B3318">
            <v>14005</v>
          </cell>
          <cell r="C3318" t="str">
            <v>DESMONTE ACOMODA Y FIJAC.TEJA ASBEST. CEMENT</v>
          </cell>
          <cell r="D3318" t="str">
            <v>M2</v>
          </cell>
          <cell r="E3318" t="str">
            <v>CUBIERTAS</v>
          </cell>
          <cell r="F3318">
            <v>19241.150000000001</v>
          </cell>
        </row>
        <row r="3319">
          <cell r="B3319">
            <v>12873</v>
          </cell>
          <cell r="C3319" t="str">
            <v>Desmonte Acople Completo -STPM**</v>
          </cell>
          <cell r="D3319" t="str">
            <v>UN</v>
          </cell>
          <cell r="E3319" t="str">
            <v>10 Mobiliario</v>
          </cell>
          <cell r="F3319">
            <v>13541.59</v>
          </cell>
        </row>
        <row r="3320">
          <cell r="B3320">
            <v>12879</v>
          </cell>
          <cell r="C3320" t="str">
            <v>Desmonte Acople en U lámina Cal.3/16" -STPM**</v>
          </cell>
          <cell r="D3320" t="str">
            <v>UN</v>
          </cell>
          <cell r="E3320" t="str">
            <v>10 Mobiliario</v>
          </cell>
          <cell r="F3320">
            <v>26961.96</v>
          </cell>
        </row>
        <row r="3321">
          <cell r="B3321">
            <v>12435</v>
          </cell>
          <cell r="C3321" t="str">
            <v>Desmonte Acople Sencillo Columpio -STPM**</v>
          </cell>
          <cell r="D3321" t="str">
            <v>UN</v>
          </cell>
          <cell r="E3321" t="str">
            <v>10 Mobiliario</v>
          </cell>
          <cell r="F3321">
            <v>22631.81</v>
          </cell>
        </row>
        <row r="3322">
          <cell r="B3322">
            <v>12807</v>
          </cell>
          <cell r="C3322" t="str">
            <v>DESMONTE ADEC.Y MONTAJE 4 REJAS ZONA DE GRADERIA *</v>
          </cell>
          <cell r="D3322" t="str">
            <v>UN</v>
          </cell>
          <cell r="E3322" t="str">
            <v>ACT. PRELIMINARES/LIMPIEZA TER</v>
          </cell>
          <cell r="F3322">
            <v>2361809.87</v>
          </cell>
        </row>
        <row r="3323">
          <cell r="B3323">
            <v>11657</v>
          </cell>
          <cell r="C3323" t="str">
            <v>Desmonte adoquin  (Crague y retiro)</v>
          </cell>
          <cell r="D3323" t="str">
            <v>M2</v>
          </cell>
          <cell r="E3323" t="str">
            <v>05 Pisos</v>
          </cell>
          <cell r="F3323">
            <v>16576.91</v>
          </cell>
        </row>
        <row r="3324">
          <cell r="B3324">
            <v>12894</v>
          </cell>
          <cell r="C3324" t="str">
            <v>Desmonte- Agarradera Balancin Tubo 3/4" -STPM**</v>
          </cell>
          <cell r="D3324" t="str">
            <v>UN</v>
          </cell>
          <cell r="E3324" t="str">
            <v>10 Mobiliario</v>
          </cell>
          <cell r="F3324">
            <v>16283.74</v>
          </cell>
        </row>
        <row r="3325">
          <cell r="B3325">
            <v>12551</v>
          </cell>
          <cell r="C3325" t="str">
            <v>Desmonte- Agarradera -STPM**</v>
          </cell>
          <cell r="D3325" t="str">
            <v>UN</v>
          </cell>
          <cell r="E3325" t="str">
            <v>10 Mobiliario</v>
          </cell>
          <cell r="F3325">
            <v>7013.89</v>
          </cell>
        </row>
        <row r="3326">
          <cell r="B3326">
            <v>13252</v>
          </cell>
          <cell r="C3326" t="str">
            <v>Desmonte Alfajia Perim.concreto a&lt;0.50m **</v>
          </cell>
          <cell r="D3326" t="str">
            <v>ML</v>
          </cell>
          <cell r="E3326" t="str">
            <v>ACT. PRELIMINARES/LIMPIEZA TER</v>
          </cell>
          <cell r="F3326">
            <v>17136.98</v>
          </cell>
        </row>
        <row r="3327">
          <cell r="B3327">
            <v>12256</v>
          </cell>
          <cell r="C3327" t="str">
            <v>Desmonte Alfajia Perim.concreto a&gt;=0.50m **</v>
          </cell>
          <cell r="D3327" t="str">
            <v>ML</v>
          </cell>
          <cell r="E3327" t="str">
            <v>ACT. PRELIMINARES/LIMPIEZA TER</v>
          </cell>
          <cell r="F3327">
            <v>18945.89</v>
          </cell>
        </row>
        <row r="3328">
          <cell r="B3328">
            <v>10973</v>
          </cell>
          <cell r="C3328" t="str">
            <v>Desmonte alfombra tapete incluye retiro**</v>
          </cell>
          <cell r="D3328" t="str">
            <v>M2</v>
          </cell>
          <cell r="E3328" t="str">
            <v>ACT. PRELIMINARES/LIMPIEZA TER</v>
          </cell>
          <cell r="F3328">
            <v>7641.58</v>
          </cell>
        </row>
        <row r="3329">
          <cell r="B3329">
            <v>19</v>
          </cell>
          <cell r="C3329" t="str">
            <v>Desmonte Aparatos Sanitarios</v>
          </cell>
          <cell r="D3329" t="str">
            <v>UN</v>
          </cell>
          <cell r="E3329" t="str">
            <v>ACT. PRELIMINARES/LIMPIEZA TER</v>
          </cell>
          <cell r="F3329">
            <v>46061.89</v>
          </cell>
        </row>
        <row r="3330">
          <cell r="B3330">
            <v>12536</v>
          </cell>
          <cell r="C3330" t="str">
            <v>DESMONTE APARATOS SANITARIOS</v>
          </cell>
          <cell r="D3330" t="str">
            <v>UN</v>
          </cell>
          <cell r="E3330" t="str">
            <v>ACT. PRELIMINARES/LIMPIEZA TER</v>
          </cell>
          <cell r="F3330">
            <v>44261.35</v>
          </cell>
        </row>
        <row r="3331">
          <cell r="B3331">
            <v>13415</v>
          </cell>
          <cell r="C3331" t="str">
            <v>DESMONTE APARATOS SANITARIOS+TAPON+TRASIEGO</v>
          </cell>
          <cell r="D3331" t="str">
            <v>UN</v>
          </cell>
          <cell r="E3331" t="str">
            <v>ACT. PRELIMINARES/LIMPIEZA TER</v>
          </cell>
          <cell r="F3331">
            <v>59584.2</v>
          </cell>
        </row>
        <row r="3332">
          <cell r="B3332">
            <v>12825</v>
          </cell>
          <cell r="C3332" t="str">
            <v>DESMONTE AREA DESPRENDIDA PISO MADERA **</v>
          </cell>
          <cell r="D3332" t="str">
            <v>M2</v>
          </cell>
          <cell r="E3332" t="str">
            <v>MAMPOSTERIA</v>
          </cell>
          <cell r="F3332">
            <v>46496.95</v>
          </cell>
        </row>
        <row r="3333">
          <cell r="B3333">
            <v>13523</v>
          </cell>
          <cell r="C3333" t="str">
            <v>Desmonte Argolla Aluminio Maleable -STPM**</v>
          </cell>
          <cell r="D3333" t="str">
            <v>UN</v>
          </cell>
          <cell r="E3333" t="str">
            <v>10 Mobiliario</v>
          </cell>
          <cell r="F3333">
            <v>9007.68</v>
          </cell>
        </row>
        <row r="3334">
          <cell r="B3334">
            <v>14205</v>
          </cell>
          <cell r="C3334" t="str">
            <v>Desmonte Asiento Fibra de Vidrio</v>
          </cell>
          <cell r="D3334" t="str">
            <v>UN</v>
          </cell>
          <cell r="E3334" t="str">
            <v>10 Mobiliario</v>
          </cell>
          <cell r="F3334">
            <v>15615.85</v>
          </cell>
        </row>
        <row r="3335">
          <cell r="B3335">
            <v>12876</v>
          </cell>
          <cell r="C3335" t="str">
            <v>Desmonte Asiento Fibra de Vidrio con Soporte-STPM*</v>
          </cell>
          <cell r="D3335" t="str">
            <v>UN</v>
          </cell>
          <cell r="E3335" t="str">
            <v>10 Mobiliario</v>
          </cell>
          <cell r="F3335">
            <v>17212.509999999998</v>
          </cell>
        </row>
        <row r="3336">
          <cell r="B3336">
            <v>12402</v>
          </cell>
          <cell r="C3336" t="str">
            <v>Desmonte Asiento Fibra lona Columpio-STPM**</v>
          </cell>
          <cell r="D3336" t="str">
            <v>UN</v>
          </cell>
          <cell r="E3336" t="str">
            <v>10 Mobiliario</v>
          </cell>
          <cell r="F3336">
            <v>16208.91</v>
          </cell>
        </row>
        <row r="3337">
          <cell r="B3337">
            <v>13902</v>
          </cell>
          <cell r="C3337" t="str">
            <v>Desmonte Asta Bandera H=7.00m Inc.Demolic+Carg+Ret</v>
          </cell>
          <cell r="D3337" t="str">
            <v>UN</v>
          </cell>
          <cell r="E3337" t="str">
            <v>VARIOS</v>
          </cell>
          <cell r="F3337">
            <v>44622.02</v>
          </cell>
        </row>
        <row r="3338">
          <cell r="B3338">
            <v>13981</v>
          </cell>
          <cell r="C3338" t="str">
            <v>Desmonte Aviso Multidireccional -STPM**</v>
          </cell>
          <cell r="D3338" t="str">
            <v>UN</v>
          </cell>
          <cell r="E3338" t="str">
            <v>10 Mobiliario</v>
          </cell>
          <cell r="F3338">
            <v>45257.41</v>
          </cell>
        </row>
        <row r="3339">
          <cell r="B3339">
            <v>12856</v>
          </cell>
          <cell r="C3339" t="str">
            <v>Desmonte Balancin Tubo Galv.2"x2.00m/2.5m-STPM**</v>
          </cell>
          <cell r="D3339" t="str">
            <v>UN</v>
          </cell>
          <cell r="E3339" t="str">
            <v>03 Preliminares</v>
          </cell>
          <cell r="F3339">
            <v>64651.68</v>
          </cell>
        </row>
        <row r="3340">
          <cell r="B3340">
            <v>13526</v>
          </cell>
          <cell r="C3340" t="str">
            <v>Desmonte- Banca Abdominales Bajo</v>
          </cell>
          <cell r="D3340" t="str">
            <v>UN</v>
          </cell>
          <cell r="E3340" t="str">
            <v>10 Mobiliario</v>
          </cell>
          <cell r="F3340">
            <v>66957.279999999999</v>
          </cell>
        </row>
        <row r="3341">
          <cell r="B3341">
            <v>10882</v>
          </cell>
          <cell r="C3341" t="str">
            <v>Desmonte Banca Exist.(demol. de bases y retiro)**</v>
          </cell>
          <cell r="D3341" t="str">
            <v>UN</v>
          </cell>
          <cell r="E3341" t="str">
            <v>03 Preliminares</v>
          </cell>
          <cell r="F3341">
            <v>156820.26</v>
          </cell>
        </row>
        <row r="3342">
          <cell r="B3342">
            <v>16019</v>
          </cell>
          <cell r="C3342" t="str">
            <v>Desmonte baranda acceso Piscina (Sin retiro)</v>
          </cell>
          <cell r="D3342" t="str">
            <v>UN</v>
          </cell>
          <cell r="E3342" t="str">
            <v>ACT. PRELIMINARES/LIMPIEZA TER</v>
          </cell>
          <cell r="F3342">
            <v>40238.43</v>
          </cell>
        </row>
        <row r="3343">
          <cell r="B3343">
            <v>12703</v>
          </cell>
          <cell r="C3343" t="str">
            <v>Desmonte Baranda Discapacitados  (Cargue+ Retiro)</v>
          </cell>
          <cell r="D3343" t="str">
            <v>ML</v>
          </cell>
          <cell r="E3343" t="str">
            <v>10 Mobiliario</v>
          </cell>
          <cell r="F3343">
            <v>23737.78</v>
          </cell>
        </row>
        <row r="3344">
          <cell r="B3344">
            <v>10918</v>
          </cell>
          <cell r="C3344" t="str">
            <v>Desmonte baranda M-80 sin viga con retiro.</v>
          </cell>
          <cell r="D3344" t="str">
            <v>ML</v>
          </cell>
          <cell r="E3344" t="str">
            <v>10 Mobiliario</v>
          </cell>
          <cell r="F3344">
            <v>25594.21</v>
          </cell>
        </row>
        <row r="3345">
          <cell r="B3345">
            <v>10915</v>
          </cell>
          <cell r="C3345" t="str">
            <v>Desmonte baranda M-80 sin viga(Sin Reitro)***</v>
          </cell>
          <cell r="D3345" t="str">
            <v>ML</v>
          </cell>
          <cell r="E3345" t="str">
            <v>10 Mobiliario</v>
          </cell>
          <cell r="F3345">
            <v>22362.18</v>
          </cell>
        </row>
        <row r="3346">
          <cell r="B3346">
            <v>12696</v>
          </cell>
          <cell r="C3346" t="str">
            <v>Desmonte baranda M-83ES***</v>
          </cell>
          <cell r="D3346" t="str">
            <v>ML</v>
          </cell>
          <cell r="E3346" t="str">
            <v>10 Mobiliario</v>
          </cell>
          <cell r="F3346">
            <v>18308.61</v>
          </cell>
        </row>
        <row r="3347">
          <cell r="B3347">
            <v>12423</v>
          </cell>
          <cell r="C3347" t="str">
            <v>Desmonte Barras de Giro Travezaño-STPM**</v>
          </cell>
          <cell r="D3347" t="str">
            <v>UN</v>
          </cell>
          <cell r="E3347" t="str">
            <v>07 Acabados</v>
          </cell>
          <cell r="F3347">
            <v>17889.599999999999</v>
          </cell>
        </row>
        <row r="3348">
          <cell r="B3348">
            <v>12420</v>
          </cell>
          <cell r="C3348" t="str">
            <v>Desmonte Barras Rodadero-STPM**</v>
          </cell>
          <cell r="D3348" t="str">
            <v>UN</v>
          </cell>
          <cell r="E3348" t="str">
            <v>07 Acabados</v>
          </cell>
          <cell r="F3348">
            <v>25655.75</v>
          </cell>
        </row>
        <row r="3349">
          <cell r="B3349">
            <v>16888</v>
          </cell>
          <cell r="C3349" t="str">
            <v>desmonte bebederos existente inc retiro acarrero</v>
          </cell>
          <cell r="D3349" t="str">
            <v>UN</v>
          </cell>
          <cell r="E3349" t="str">
            <v>03 Preliminares</v>
          </cell>
          <cell r="F3349">
            <v>52377.22</v>
          </cell>
        </row>
        <row r="3350">
          <cell r="B3350">
            <v>12853</v>
          </cell>
          <cell r="C3350" t="str">
            <v>Desmonte bolardo Alto hierro M-63-STPM**</v>
          </cell>
          <cell r="D3350" t="str">
            <v>UN</v>
          </cell>
          <cell r="E3350" t="str">
            <v>04 Estructuras</v>
          </cell>
          <cell r="F3350">
            <v>42626.32</v>
          </cell>
        </row>
        <row r="3351">
          <cell r="B3351">
            <v>14079</v>
          </cell>
          <cell r="C3351" t="str">
            <v>Desmonte bolardo Bajo hierro M-62-STPM**</v>
          </cell>
          <cell r="D3351" t="str">
            <v>UN</v>
          </cell>
          <cell r="E3351" t="str">
            <v>04 Estructuras</v>
          </cell>
          <cell r="F3351">
            <v>37293.86</v>
          </cell>
        </row>
        <row r="3352">
          <cell r="B3352">
            <v>11107</v>
          </cell>
          <cell r="C3352" t="str">
            <v>Desmonte cabinas paraderos o similares + retiro **</v>
          </cell>
          <cell r="D3352" t="str">
            <v>UN</v>
          </cell>
          <cell r="E3352" t="str">
            <v>03 Preliminares</v>
          </cell>
          <cell r="F3352">
            <v>171648.23</v>
          </cell>
        </row>
        <row r="3353">
          <cell r="B3353">
            <v>12399</v>
          </cell>
          <cell r="C3353" t="str">
            <v>Desmonte cadena Galvan. 3/8"(1.5-2.0m)STPM**</v>
          </cell>
          <cell r="D3353" t="str">
            <v>UN</v>
          </cell>
          <cell r="E3353" t="str">
            <v>10 Mobiliario</v>
          </cell>
          <cell r="F3353">
            <v>13830.18</v>
          </cell>
        </row>
        <row r="3354">
          <cell r="B3354">
            <v>12121</v>
          </cell>
          <cell r="C3354" t="str">
            <v>DESMONTE CANAL EXISTENTE+Andamio**</v>
          </cell>
          <cell r="D3354" t="str">
            <v>ML</v>
          </cell>
          <cell r="E3354" t="str">
            <v>CABLEADO ESTRUCTURADO</v>
          </cell>
          <cell r="F3354">
            <v>61723.360000000001</v>
          </cell>
        </row>
        <row r="3355">
          <cell r="B3355">
            <v>11600</v>
          </cell>
          <cell r="C3355" t="str">
            <v>DESMONTE CANALETA METALICA ELECT. EXISTENTE**</v>
          </cell>
          <cell r="D3355" t="str">
            <v>ML</v>
          </cell>
          <cell r="E3355" t="str">
            <v>CABLEADO ESTRUCTURADO</v>
          </cell>
          <cell r="F3355">
            <v>9198.98</v>
          </cell>
        </row>
        <row r="3356">
          <cell r="B3356">
            <v>10883</v>
          </cell>
          <cell r="C3356" t="str">
            <v>Desmonte caneca existente + demolicion bases CDRC</v>
          </cell>
          <cell r="D3356" t="str">
            <v>UN</v>
          </cell>
          <cell r="E3356" t="str">
            <v>03 Preliminares</v>
          </cell>
          <cell r="F3356">
            <v>52377.22</v>
          </cell>
        </row>
        <row r="3357">
          <cell r="B3357">
            <v>10972</v>
          </cell>
          <cell r="C3357" t="str">
            <v>Desmonte carpinteria metálica **</v>
          </cell>
          <cell r="D3357" t="str">
            <v>M2</v>
          </cell>
          <cell r="E3357" t="str">
            <v>ACT. PRELIMINARES/LIMPIEZA TER</v>
          </cell>
          <cell r="F3357">
            <v>35811.14</v>
          </cell>
        </row>
        <row r="3358">
          <cell r="B3358">
            <v>10535</v>
          </cell>
          <cell r="C3358" t="str">
            <v>Desmonte cerramiento contra impacto h=2.5M **</v>
          </cell>
          <cell r="D3358" t="str">
            <v>ML</v>
          </cell>
          <cell r="E3358" t="str">
            <v>10 Mobiliario</v>
          </cell>
          <cell r="F3358">
            <v>182781.15</v>
          </cell>
        </row>
        <row r="3359">
          <cell r="B3359">
            <v>10536</v>
          </cell>
          <cell r="C3359" t="str">
            <v>Desmonte cerramiento contra impacto h=5.0M **</v>
          </cell>
          <cell r="D3359" t="str">
            <v>ML</v>
          </cell>
          <cell r="E3359" t="str">
            <v>10 Mobiliario</v>
          </cell>
          <cell r="F3359">
            <v>358404.44</v>
          </cell>
        </row>
        <row r="3360">
          <cell r="B3360">
            <v>13022</v>
          </cell>
          <cell r="C3360" t="str">
            <v>Desmonte- Cerramiento Juego Infantil</v>
          </cell>
          <cell r="D3360" t="str">
            <v>ML</v>
          </cell>
          <cell r="E3360" t="str">
            <v>10 Mobiliario</v>
          </cell>
          <cell r="F3360">
            <v>123465.19</v>
          </cell>
        </row>
        <row r="3361">
          <cell r="B3361">
            <v>12429</v>
          </cell>
          <cell r="C3361" t="str">
            <v>Desmonte- Cerramiento Reja Pequeña</v>
          </cell>
          <cell r="D3361" t="str">
            <v>ML</v>
          </cell>
          <cell r="E3361" t="str">
            <v>10 Mobiliario</v>
          </cell>
          <cell r="F3361">
            <v>21744.35</v>
          </cell>
        </row>
        <row r="3362">
          <cell r="B3362">
            <v>11271</v>
          </cell>
          <cell r="C3362" t="str">
            <v>Desmonte CerramMalla eslabon. h=0,5 a 2 m + retiro</v>
          </cell>
          <cell r="D3362" t="str">
            <v>ML</v>
          </cell>
          <cell r="E3362" t="str">
            <v>10 Mobiliario</v>
          </cell>
          <cell r="F3362">
            <v>22213.63</v>
          </cell>
        </row>
        <row r="3363">
          <cell r="B3363">
            <v>10808</v>
          </cell>
          <cell r="C3363" t="str">
            <v>Desmonte CerramMalla eslabon. h=2 a 5 m+cargue y r</v>
          </cell>
          <cell r="D3363" t="str">
            <v>ML</v>
          </cell>
          <cell r="E3363" t="str">
            <v>10 Mobiliario</v>
          </cell>
          <cell r="F3363">
            <v>62198.15</v>
          </cell>
        </row>
        <row r="3364">
          <cell r="B3364">
            <v>10309</v>
          </cell>
          <cell r="C3364" t="str">
            <v>Desmonte CerramMalla eslabonada **</v>
          </cell>
          <cell r="D3364" t="str">
            <v>M2</v>
          </cell>
          <cell r="E3364" t="str">
            <v>10 Mobiliario</v>
          </cell>
          <cell r="F3364">
            <v>17770.900000000001</v>
          </cell>
        </row>
        <row r="3365">
          <cell r="B3365">
            <v>14080</v>
          </cell>
          <cell r="C3365" t="str">
            <v>Desmonte Cicloparquadero (Cargue y retiro) -STPM**</v>
          </cell>
          <cell r="D3365" t="str">
            <v>UN</v>
          </cell>
          <cell r="E3365" t="str">
            <v>10 Mobiliario</v>
          </cell>
          <cell r="F3365">
            <v>52130.080000000002</v>
          </cell>
        </row>
        <row r="3366">
          <cell r="B3366">
            <v>12290</v>
          </cell>
          <cell r="C3366" t="str">
            <v>Desmonte cocina (campana y buitrón) **</v>
          </cell>
          <cell r="D3366" t="str">
            <v>M2</v>
          </cell>
          <cell r="E3366" t="str">
            <v>ACT. PRELIMINARES/LIMPIEZA TER</v>
          </cell>
          <cell r="F3366">
            <v>120446.59</v>
          </cell>
        </row>
        <row r="3367">
          <cell r="B3367">
            <v>14458</v>
          </cell>
          <cell r="C3367" t="str">
            <v>Desmonte Columnas en Madera 0,20x0,20 h=4,53m+reti</v>
          </cell>
          <cell r="D3367" t="str">
            <v>UN</v>
          </cell>
          <cell r="E3367" t="str">
            <v>09 Eléctricas</v>
          </cell>
          <cell r="F3367">
            <v>105574.53</v>
          </cell>
        </row>
        <row r="3368">
          <cell r="B3368">
            <v>10605</v>
          </cell>
          <cell r="C3368" t="str">
            <v>Desmonte Corte y reinstal. adoquin Arcilla 20X10X6CM + arena + B-600(10cm)</v>
          </cell>
          <cell r="D3368" t="str">
            <v>M2</v>
          </cell>
          <cell r="E3368" t="str">
            <v>05 Pisos</v>
          </cell>
          <cell r="F3368">
            <v>112746.98</v>
          </cell>
        </row>
        <row r="3369">
          <cell r="B3369">
            <v>10948</v>
          </cell>
          <cell r="C3369" t="str">
            <v>Desmonte Cubierta +Andamios+Seguridad+ transporte</v>
          </cell>
          <cell r="D3369" t="str">
            <v>M2</v>
          </cell>
          <cell r="E3369" t="str">
            <v>04 Estructuras</v>
          </cell>
          <cell r="F3369">
            <v>73458.320000000007</v>
          </cell>
        </row>
        <row r="3370">
          <cell r="B3370">
            <v>12537</v>
          </cell>
          <cell r="C3370" t="str">
            <v>DESMONTE CUBIERTA TEJA ASB. CEM. Y ESTR. METAL. **</v>
          </cell>
          <cell r="D3370" t="str">
            <v>M2</v>
          </cell>
          <cell r="E3370" t="str">
            <v>CUBIERTAS</v>
          </cell>
          <cell r="F3370">
            <v>37100.870000000003</v>
          </cell>
        </row>
        <row r="3371">
          <cell r="B3371">
            <v>14134</v>
          </cell>
          <cell r="C3371" t="str">
            <v>Desmonte Cubierta(Estruc+Teja)+Retiro***</v>
          </cell>
          <cell r="D3371" t="str">
            <v>M2</v>
          </cell>
          <cell r="E3371" t="str">
            <v>04 Estructuras</v>
          </cell>
          <cell r="F3371">
            <v>91220.68</v>
          </cell>
        </row>
        <row r="3372">
          <cell r="B3372">
            <v>12911</v>
          </cell>
          <cell r="C3372" t="str">
            <v>Desmonte de  Balancin Madera-STPM**</v>
          </cell>
          <cell r="D3372" t="str">
            <v>UN</v>
          </cell>
          <cell r="E3372" t="str">
            <v>10 Mobiliario</v>
          </cell>
          <cell r="F3372">
            <v>228834.44</v>
          </cell>
        </row>
        <row r="3373">
          <cell r="B3373">
            <v>12631</v>
          </cell>
          <cell r="C3373" t="str">
            <v>DESMONTE DE  GUARDESCOBA SIN RETIRO***</v>
          </cell>
          <cell r="D3373" t="str">
            <v>ML</v>
          </cell>
          <cell r="E3373" t="str">
            <v>ACT. PRELIMINARES/LIMPIEZA TER</v>
          </cell>
          <cell r="F3373">
            <v>6518.68</v>
          </cell>
        </row>
        <row r="3374">
          <cell r="B3374">
            <v>11033</v>
          </cell>
          <cell r="C3374" t="str">
            <v>Desmonte de  Puerta y Marco en  Madera (carg+Ret)</v>
          </cell>
          <cell r="D3374" t="str">
            <v>UN</v>
          </cell>
          <cell r="E3374" t="str">
            <v>ACT. PRELIMINARES/LIMPIEZA TER</v>
          </cell>
          <cell r="F3374">
            <v>38267.519999999997</v>
          </cell>
        </row>
        <row r="3375">
          <cell r="B3375">
            <v>13520</v>
          </cell>
          <cell r="C3375" t="str">
            <v>DESMONTE DE  TOMACORRIENTE**</v>
          </cell>
          <cell r="D3375" t="str">
            <v>UN</v>
          </cell>
          <cell r="E3375" t="str">
            <v>VARIOS</v>
          </cell>
          <cell r="F3375">
            <v>7544.02</v>
          </cell>
        </row>
        <row r="3376">
          <cell r="B3376">
            <v>13308</v>
          </cell>
          <cell r="C3376" t="str">
            <v>Desmonte de Accesorio(Dispensr papel-jabon-papeler</v>
          </cell>
          <cell r="D3376" t="str">
            <v>UN</v>
          </cell>
          <cell r="E3376" t="str">
            <v>DESMONTES</v>
          </cell>
          <cell r="F3376">
            <v>6256.28</v>
          </cell>
        </row>
        <row r="3377">
          <cell r="B3377">
            <v>15949</v>
          </cell>
          <cell r="C3377" t="str">
            <v>DESMONTE DE ANGULO Y PLATINA (INCLUYE PULIDORA)</v>
          </cell>
          <cell r="D3377" t="str">
            <v>ML</v>
          </cell>
          <cell r="E3377" t="str">
            <v>CARPINTERIA METALICA</v>
          </cell>
          <cell r="F3377">
            <v>6743.82</v>
          </cell>
        </row>
        <row r="3378">
          <cell r="B3378">
            <v>16458</v>
          </cell>
          <cell r="C3378" t="str">
            <v>Desmonte de Aparatos Eléctricos (cables,tomas Inte</v>
          </cell>
          <cell r="D3378" t="str">
            <v>UN</v>
          </cell>
          <cell r="E3378" t="str">
            <v>DESMONTES</v>
          </cell>
          <cell r="F3378">
            <v>4973.6499999999996</v>
          </cell>
        </row>
        <row r="3379">
          <cell r="B3379">
            <v>14082</v>
          </cell>
          <cell r="C3379" t="str">
            <v>Desmonte de Asador</v>
          </cell>
          <cell r="D3379" t="str">
            <v>UN</v>
          </cell>
          <cell r="E3379" t="str">
            <v>MOBILIARIO</v>
          </cell>
          <cell r="F3379">
            <v>47103.27</v>
          </cell>
        </row>
        <row r="3380">
          <cell r="B3380">
            <v>16027</v>
          </cell>
          <cell r="C3380" t="str">
            <v>DESMONTE DE BANNER (0.60X6.30M)ACCESOS DOS CARAS</v>
          </cell>
          <cell r="D3380" t="str">
            <v>UN</v>
          </cell>
          <cell r="E3380" t="str">
            <v>MOBILIARIO</v>
          </cell>
          <cell r="F3380">
            <v>254069.32</v>
          </cell>
        </row>
        <row r="3381">
          <cell r="B3381">
            <v>16663</v>
          </cell>
          <cell r="C3381" t="str">
            <v>Desmonte de Black out (H=2.20m)</v>
          </cell>
          <cell r="D3381" t="str">
            <v>M2</v>
          </cell>
          <cell r="E3381" t="str">
            <v>DESMONTES</v>
          </cell>
          <cell r="F3381">
            <v>10629.56</v>
          </cell>
        </row>
        <row r="3382">
          <cell r="B3382">
            <v>13096</v>
          </cell>
          <cell r="C3382" t="str">
            <v>Desmonte de Calentador Eléctrico**</v>
          </cell>
          <cell r="D3382" t="str">
            <v>UN</v>
          </cell>
          <cell r="E3382" t="str">
            <v>03 Preliminares</v>
          </cell>
          <cell r="F3382">
            <v>51853.120000000003</v>
          </cell>
        </row>
        <row r="3383">
          <cell r="B3383">
            <v>12119</v>
          </cell>
          <cell r="C3383" t="str">
            <v>Desmonte de Calentador+Accesorios**</v>
          </cell>
          <cell r="D3383" t="str">
            <v>UN</v>
          </cell>
          <cell r="E3383" t="str">
            <v>03 Preliminares</v>
          </cell>
          <cell r="F3383">
            <v>106085.88</v>
          </cell>
        </row>
        <row r="3384">
          <cell r="B3384">
            <v>13907</v>
          </cell>
          <cell r="C3384" t="str">
            <v>Desmonte de cerramiento en Superboard</v>
          </cell>
          <cell r="D3384" t="str">
            <v>M2</v>
          </cell>
          <cell r="E3384" t="str">
            <v>VARIOS</v>
          </cell>
          <cell r="F3384">
            <v>36779.1</v>
          </cell>
        </row>
        <row r="3385">
          <cell r="B3385">
            <v>14064</v>
          </cell>
          <cell r="C3385" t="str">
            <v>Desmonte de Contrahuella Metálica (Cargue y Retiro</v>
          </cell>
          <cell r="D3385" t="str">
            <v>UN</v>
          </cell>
          <cell r="E3385" t="str">
            <v>MOBILIARIO</v>
          </cell>
          <cell r="F3385">
            <v>10761.89</v>
          </cell>
        </row>
        <row r="3386">
          <cell r="B3386">
            <v>12418</v>
          </cell>
          <cell r="C3386" t="str">
            <v>Desmonte de Espaldar para Banca M-31-STPM**</v>
          </cell>
          <cell r="D3386" t="str">
            <v>UN</v>
          </cell>
          <cell r="E3386" t="str">
            <v>07 Acabados</v>
          </cell>
          <cell r="F3386">
            <v>39499.410000000003</v>
          </cell>
        </row>
        <row r="3387">
          <cell r="B3387">
            <v>14072</v>
          </cell>
          <cell r="C3387" t="str">
            <v>Desmonte de Estructura voleyball (Cargue y Retiro)</v>
          </cell>
          <cell r="D3387" t="str">
            <v>JGO</v>
          </cell>
          <cell r="E3387" t="str">
            <v>10 Mobiliario</v>
          </cell>
          <cell r="F3387">
            <v>68855.899999999994</v>
          </cell>
        </row>
        <row r="3388">
          <cell r="B3388">
            <v>20785</v>
          </cell>
          <cell r="C3388" t="str">
            <v xml:space="preserve">DESMONTE DE FLUXOMETRO TIPO PUSH    </v>
          </cell>
          <cell r="D3388" t="str">
            <v>UN</v>
          </cell>
          <cell r="E3388" t="str">
            <v>DESMONTES</v>
          </cell>
          <cell r="F3388">
            <v>51853.120000000003</v>
          </cell>
        </row>
        <row r="3389">
          <cell r="B3389">
            <v>16459</v>
          </cell>
          <cell r="C3389" t="str">
            <v>Desmonte de Guardaropa Existente</v>
          </cell>
          <cell r="D3389" t="str">
            <v>M2</v>
          </cell>
          <cell r="E3389" t="str">
            <v>DESMONTES</v>
          </cell>
          <cell r="F3389">
            <v>11924.48</v>
          </cell>
        </row>
        <row r="3390">
          <cell r="B3390">
            <v>14143</v>
          </cell>
          <cell r="C3390" t="str">
            <v>Desmonte de lavamanos + retiro</v>
          </cell>
          <cell r="D3390" t="str">
            <v>UN</v>
          </cell>
          <cell r="E3390" t="str">
            <v>INSTALACIONES HIDRAULICA / SANITARIA / LATONERIA</v>
          </cell>
          <cell r="F3390">
            <v>39312.54</v>
          </cell>
        </row>
        <row r="3391">
          <cell r="B3391">
            <v>12117</v>
          </cell>
          <cell r="C3391" t="str">
            <v>Desmonte de Lavamanos y Grifería***</v>
          </cell>
          <cell r="D3391" t="str">
            <v>UN</v>
          </cell>
          <cell r="E3391" t="str">
            <v>03 Preliminares</v>
          </cell>
          <cell r="F3391">
            <v>89352.92</v>
          </cell>
        </row>
        <row r="3392">
          <cell r="B3392">
            <v>14405</v>
          </cell>
          <cell r="C3392" t="str">
            <v>Desmonte de losas prefabric.(1.20x0.70m) e=15-30cm</v>
          </cell>
          <cell r="D3392" t="str">
            <v>UN</v>
          </cell>
          <cell r="E3392" t="str">
            <v>PISOS</v>
          </cell>
          <cell r="F3392">
            <v>27160.5</v>
          </cell>
        </row>
        <row r="3393">
          <cell r="B3393">
            <v>14034</v>
          </cell>
          <cell r="C3393" t="str">
            <v>Desmonte de losas prefabric.(1.20x0.70m) e=8-12cm</v>
          </cell>
          <cell r="D3393" t="str">
            <v>UN</v>
          </cell>
          <cell r="E3393" t="str">
            <v>PISOS</v>
          </cell>
          <cell r="F3393">
            <v>23576.83</v>
          </cell>
        </row>
        <row r="3394">
          <cell r="B3394">
            <v>20808</v>
          </cell>
          <cell r="C3394" t="str">
            <v>DESMONTE DE LUMINARIA ALTURA MAYOR A 3 METROS CON ANDAMIO CERTIFICADO</v>
          </cell>
          <cell r="D3394" t="str">
            <v>UN</v>
          </cell>
          <cell r="E3394" t="str">
            <v>DESMONTES</v>
          </cell>
          <cell r="F3394">
            <v>264749.37</v>
          </cell>
        </row>
        <row r="3395">
          <cell r="B3395">
            <v>20807</v>
          </cell>
          <cell r="C3395" t="str">
            <v>DESMONTE DE LUMINARIA PARA ALTURA HASTA 3 METROS CON ESCALERA</v>
          </cell>
          <cell r="D3395" t="str">
            <v>UN</v>
          </cell>
          <cell r="E3395" t="str">
            <v>DESMONTES</v>
          </cell>
          <cell r="F3395">
            <v>17554.099999999999</v>
          </cell>
        </row>
        <row r="3396">
          <cell r="B3396">
            <v>13918</v>
          </cell>
          <cell r="C3396" t="str">
            <v>Desmonte de Media Alfarda L=2.5m</v>
          </cell>
          <cell r="D3396" t="str">
            <v>UN</v>
          </cell>
          <cell r="E3396" t="str">
            <v>CARPINTERIA DE MADERA</v>
          </cell>
          <cell r="F3396">
            <v>22631.14</v>
          </cell>
        </row>
        <row r="3397">
          <cell r="B3397">
            <v>14460</v>
          </cell>
          <cell r="C3397" t="str">
            <v>Desmonte de Mobiliar tipo bicicletero exist(Cargue</v>
          </cell>
          <cell r="D3397" t="str">
            <v>UN</v>
          </cell>
          <cell r="E3397" t="str">
            <v>MOBILIARIO</v>
          </cell>
          <cell r="F3397">
            <v>73593.2</v>
          </cell>
        </row>
        <row r="3398">
          <cell r="B3398">
            <v>14006</v>
          </cell>
          <cell r="C3398" t="str">
            <v>Desmonte de Orinal + Retiro***</v>
          </cell>
          <cell r="D3398" t="str">
            <v>UN</v>
          </cell>
          <cell r="E3398" t="str">
            <v>03 Preliminares</v>
          </cell>
          <cell r="F3398">
            <v>32141.31</v>
          </cell>
        </row>
        <row r="3399">
          <cell r="B3399">
            <v>12118</v>
          </cell>
          <cell r="C3399" t="str">
            <v>Desmonte de Orinal y Grifería***</v>
          </cell>
          <cell r="D3399" t="str">
            <v>UN</v>
          </cell>
          <cell r="E3399" t="str">
            <v>03 Preliminares</v>
          </cell>
          <cell r="F3399">
            <v>96234.64</v>
          </cell>
        </row>
        <row r="3400">
          <cell r="B3400">
            <v>14141</v>
          </cell>
          <cell r="C3400" t="str">
            <v>Desmonte de Piso en Lona sobre Madera Gim (Carg+re</v>
          </cell>
          <cell r="D3400" t="str">
            <v>M2</v>
          </cell>
          <cell r="E3400" t="str">
            <v>PISOS</v>
          </cell>
          <cell r="F3400">
            <v>12174</v>
          </cell>
        </row>
        <row r="3401">
          <cell r="B3401">
            <v>14073</v>
          </cell>
          <cell r="C3401" t="str">
            <v>Desmonte de Redes de Baloncesto (Cargue y Retiro</v>
          </cell>
          <cell r="D3401" t="str">
            <v>JGO</v>
          </cell>
          <cell r="E3401" t="str">
            <v>MOBILIARIO</v>
          </cell>
          <cell r="F3401">
            <v>59966.91</v>
          </cell>
        </row>
        <row r="3402">
          <cell r="B3402">
            <v>14076</v>
          </cell>
          <cell r="C3402" t="str">
            <v>Desmonte de Redes de futbol (Cargue y Retiro)</v>
          </cell>
          <cell r="D3402" t="str">
            <v>UN</v>
          </cell>
          <cell r="E3402" t="str">
            <v>MOBILIARIO</v>
          </cell>
          <cell r="F3402">
            <v>25726.58</v>
          </cell>
        </row>
        <row r="3403">
          <cell r="B3403">
            <v>14071</v>
          </cell>
          <cell r="C3403" t="str">
            <v>Desmonte de Redes de Microfutbol (Cargue y Retiro</v>
          </cell>
          <cell r="D3403" t="str">
            <v>UN</v>
          </cell>
          <cell r="E3403" t="str">
            <v>MOBILIARIO</v>
          </cell>
          <cell r="F3403">
            <v>13754.84</v>
          </cell>
        </row>
        <row r="3404">
          <cell r="B3404">
            <v>14074</v>
          </cell>
          <cell r="C3404" t="str">
            <v>Desmonte de Redes de Voleibol (Cargue y Retiro</v>
          </cell>
          <cell r="D3404" t="str">
            <v>UN</v>
          </cell>
          <cell r="E3404" t="str">
            <v>MOBILIARIO</v>
          </cell>
          <cell r="F3404">
            <v>17486.47</v>
          </cell>
        </row>
        <row r="3405">
          <cell r="B3405">
            <v>16462</v>
          </cell>
          <cell r="C3405" t="str">
            <v>Desmonte de Redes Hidro Sanitarias</v>
          </cell>
          <cell r="D3405" t="str">
            <v>ML</v>
          </cell>
          <cell r="E3405" t="str">
            <v>DESMONTES</v>
          </cell>
          <cell r="F3405">
            <v>13804.7</v>
          </cell>
        </row>
        <row r="3406">
          <cell r="B3406">
            <v>11226</v>
          </cell>
          <cell r="C3406" t="str">
            <v>DESMONTE DE REJA MET. 2.55X2.70M**</v>
          </cell>
          <cell r="D3406" t="str">
            <v>UN</v>
          </cell>
          <cell r="E3406" t="str">
            <v>CARPINTERIA METALICA</v>
          </cell>
          <cell r="F3406">
            <v>91411.42</v>
          </cell>
        </row>
        <row r="3407">
          <cell r="B3407">
            <v>13409</v>
          </cell>
          <cell r="C3407" t="str">
            <v>DESMONTE DE SALIDA ELECTRICA</v>
          </cell>
          <cell r="D3407" t="str">
            <v>UN</v>
          </cell>
          <cell r="E3407" t="str">
            <v>VARIOS</v>
          </cell>
          <cell r="F3407">
            <v>33905.32</v>
          </cell>
        </row>
        <row r="3408">
          <cell r="B3408">
            <v>13309</v>
          </cell>
          <cell r="C3408" t="str">
            <v>Desmonte de Secador de manos**</v>
          </cell>
          <cell r="D3408" t="str">
            <v>UN</v>
          </cell>
          <cell r="E3408" t="str">
            <v>03 Preliminares</v>
          </cell>
          <cell r="F3408">
            <v>18407.849999999999</v>
          </cell>
        </row>
        <row r="3409">
          <cell r="B3409">
            <v>12739</v>
          </cell>
          <cell r="C3409" t="str">
            <v>DESMONTE DE SEÑALIZACION IDRD(ESTADIO)***</v>
          </cell>
          <cell r="D3409" t="str">
            <v>UN</v>
          </cell>
          <cell r="E3409" t="str">
            <v>URBANISMO Y OBRAS EXTERIORES</v>
          </cell>
          <cell r="F3409">
            <v>13798.42</v>
          </cell>
        </row>
        <row r="3410">
          <cell r="B3410">
            <v>13529</v>
          </cell>
          <cell r="C3410" t="str">
            <v>Desmonte de Tabla en Madera para Carrusel</v>
          </cell>
          <cell r="D3410" t="str">
            <v>UN</v>
          </cell>
          <cell r="E3410" t="str">
            <v>CARPINTERIA DE MADERA</v>
          </cell>
          <cell r="F3410">
            <v>22554.1</v>
          </cell>
        </row>
        <row r="3411">
          <cell r="B3411">
            <v>14070</v>
          </cell>
          <cell r="C3411" t="str">
            <v>Desmonte de Tablero Acrilico(Cargue y retiro)</v>
          </cell>
          <cell r="D3411" t="str">
            <v>UN</v>
          </cell>
          <cell r="E3411" t="str">
            <v>MOBILIARIO</v>
          </cell>
          <cell r="F3411">
            <v>125061.89</v>
          </cell>
        </row>
        <row r="3412">
          <cell r="B3412">
            <v>12937</v>
          </cell>
          <cell r="C3412" t="str">
            <v>Desmonte de Trapecio tubo de 3/4"-STPM**</v>
          </cell>
          <cell r="D3412" t="str">
            <v>UN</v>
          </cell>
          <cell r="E3412" t="str">
            <v>07 Acabados</v>
          </cell>
          <cell r="F3412">
            <v>11388.78</v>
          </cell>
        </row>
        <row r="3413">
          <cell r="B3413">
            <v>14065</v>
          </cell>
          <cell r="C3413" t="str">
            <v>Desmonte de Valla Especial (3x6m) Cargue y retiro</v>
          </cell>
          <cell r="D3413" t="str">
            <v>UN</v>
          </cell>
          <cell r="E3413" t="str">
            <v>MOBILIARIO</v>
          </cell>
          <cell r="F3413">
            <v>488238.4</v>
          </cell>
        </row>
        <row r="3414">
          <cell r="B3414">
            <v>13380</v>
          </cell>
          <cell r="C3414" t="str">
            <v>DESMONTE DE VIDRIO Y/O ESPEJO **</v>
          </cell>
          <cell r="D3414" t="str">
            <v>M2</v>
          </cell>
          <cell r="E3414" t="str">
            <v>DESMONTES</v>
          </cell>
          <cell r="F3414">
            <v>6821.36</v>
          </cell>
        </row>
        <row r="3415">
          <cell r="B3415">
            <v>16055</v>
          </cell>
          <cell r="C3415" t="str">
            <v>Desmonte delimitador aluminio pista Atletismo</v>
          </cell>
          <cell r="D3415" t="str">
            <v>ML</v>
          </cell>
          <cell r="E3415" t="str">
            <v>REDES SERVICIOS Y DESAGüES</v>
          </cell>
          <cell r="F3415">
            <v>1854</v>
          </cell>
        </row>
        <row r="3416">
          <cell r="B3416">
            <v>13735</v>
          </cell>
          <cell r="C3416" t="str">
            <v>Desmonte Deslizadero Fibra de Vidrio 2,4m-STPM***</v>
          </cell>
          <cell r="D3416" t="str">
            <v>UN</v>
          </cell>
          <cell r="E3416" t="str">
            <v>08 Hidráulico</v>
          </cell>
          <cell r="F3416">
            <v>30203.11</v>
          </cell>
        </row>
        <row r="3417">
          <cell r="B3417">
            <v>14342</v>
          </cell>
          <cell r="C3417" t="str">
            <v>Desmonte Deslizadero Fibra de Vidrio 3m-STPM***</v>
          </cell>
          <cell r="D3417" t="str">
            <v>UN</v>
          </cell>
          <cell r="E3417" t="str">
            <v>08 Hidráulico</v>
          </cell>
          <cell r="F3417">
            <v>43193.96</v>
          </cell>
        </row>
        <row r="3418">
          <cell r="B3418">
            <v>12905</v>
          </cell>
          <cell r="C3418" t="str">
            <v>Desmonte Deslizadero Fibra de Vidrio 4m-STPM***</v>
          </cell>
          <cell r="D3418" t="str">
            <v>UN</v>
          </cell>
          <cell r="E3418" t="str">
            <v>08 Hidráulico</v>
          </cell>
          <cell r="F3418">
            <v>43193.96</v>
          </cell>
        </row>
        <row r="3419">
          <cell r="B3419">
            <v>12614</v>
          </cell>
          <cell r="C3419" t="str">
            <v>Desmonte Divis.sobre muro Dry Wall.**</v>
          </cell>
          <cell r="D3419" t="str">
            <v>M2</v>
          </cell>
          <cell r="E3419" t="str">
            <v>ACT. PRELIMINARES/LIMPIEZA TER</v>
          </cell>
          <cell r="F3419">
            <v>62520.44</v>
          </cell>
        </row>
        <row r="3420">
          <cell r="B3420">
            <v>14182</v>
          </cell>
          <cell r="C3420" t="str">
            <v>Desmonte División en Madera+vidri-Gimnasio-Colis-s</v>
          </cell>
          <cell r="D3420" t="str">
            <v>M2</v>
          </cell>
          <cell r="E3420" t="str">
            <v>PISOS</v>
          </cell>
          <cell r="F3420">
            <v>18463.02</v>
          </cell>
        </row>
        <row r="3421">
          <cell r="B3421">
            <v>12202</v>
          </cell>
          <cell r="C3421" t="str">
            <v>Desmonte division, panel Dry Wall y retiroh&lt;=3m**</v>
          </cell>
          <cell r="D3421" t="str">
            <v>M2</v>
          </cell>
          <cell r="E3421" t="str">
            <v>ACT. PRELIMINARES/LIMPIEZA TER</v>
          </cell>
          <cell r="F3421">
            <v>58349.63</v>
          </cell>
        </row>
        <row r="3422">
          <cell r="B3422">
            <v>13900</v>
          </cell>
          <cell r="C3422" t="str">
            <v>Desmonte Divisiones en Vidrio Templado H=3.00m**</v>
          </cell>
          <cell r="D3422" t="str">
            <v>M2</v>
          </cell>
          <cell r="E3422" t="str">
            <v>ACT. PRELIMINARES/LIMPIEZA TER</v>
          </cell>
          <cell r="F3422">
            <v>54691.519999999997</v>
          </cell>
        </row>
        <row r="3423">
          <cell r="B3423">
            <v>12785</v>
          </cell>
          <cell r="C3423" t="str">
            <v>Desmonte Divisiones Metálicas +cargue y retiro</v>
          </cell>
          <cell r="D3423" t="str">
            <v>M2</v>
          </cell>
          <cell r="E3423" t="str">
            <v>ACT. PRELIMINARES/LIMPIEZA TER</v>
          </cell>
          <cell r="F3423">
            <v>43175.92</v>
          </cell>
        </row>
        <row r="3424">
          <cell r="B3424">
            <v>13885</v>
          </cell>
          <cell r="C3424" t="str">
            <v>Desmonte Divisiones Oficina media altura con retir</v>
          </cell>
          <cell r="D3424" t="str">
            <v>M2</v>
          </cell>
          <cell r="E3424" t="str">
            <v>ACT. PRELIMINARES/LIMPIEZA TER</v>
          </cell>
          <cell r="F3424">
            <v>65202.28</v>
          </cell>
        </row>
        <row r="3425">
          <cell r="B3425">
            <v>12100</v>
          </cell>
          <cell r="C3425" t="str">
            <v>Desmonte e  instal.juegos Inf.Madera(6 event)**</v>
          </cell>
          <cell r="D3425" t="str">
            <v>UN</v>
          </cell>
          <cell r="E3425" t="str">
            <v>10 Mobiliario</v>
          </cell>
          <cell r="F3425">
            <v>5762631.4000000004</v>
          </cell>
        </row>
        <row r="3426">
          <cell r="B3426">
            <v>15961</v>
          </cell>
          <cell r="C3426" t="str">
            <v>Desmonte e  instal.juegos infantiles (por event)**</v>
          </cell>
          <cell r="D3426" t="str">
            <v>UN</v>
          </cell>
          <cell r="E3426" t="str">
            <v>10 Mobiliario</v>
          </cell>
          <cell r="F3426">
            <v>373113.9</v>
          </cell>
        </row>
        <row r="3427">
          <cell r="B3427">
            <v>10170</v>
          </cell>
          <cell r="C3427" t="str">
            <v>Desmonte e instal Bordillo Piedra muñec 0,1*0,3 **</v>
          </cell>
          <cell r="D3427" t="str">
            <v>ML</v>
          </cell>
          <cell r="E3427" t="str">
            <v>05 Pisos</v>
          </cell>
          <cell r="F3427">
            <v>48760.28</v>
          </cell>
        </row>
        <row r="3428">
          <cell r="B3428">
            <v>10023</v>
          </cell>
          <cell r="C3428" t="str">
            <v>Desmonte e instalac Bordillo prefabricado A-80 **</v>
          </cell>
          <cell r="D3428" t="str">
            <v>ML</v>
          </cell>
          <cell r="E3428" t="str">
            <v>05 Pisos</v>
          </cell>
          <cell r="F3428">
            <v>71297.83</v>
          </cell>
        </row>
        <row r="3429">
          <cell r="B3429">
            <v>10092</v>
          </cell>
          <cell r="C3429" t="str">
            <v>Desmonte e instalac fach provisional zona acces **</v>
          </cell>
          <cell r="D3429" t="str">
            <v>M2</v>
          </cell>
          <cell r="E3429" t="str">
            <v>07 Acabados</v>
          </cell>
          <cell r="F3429">
            <v>78917.37</v>
          </cell>
        </row>
        <row r="3430">
          <cell r="B3430">
            <v>10865</v>
          </cell>
          <cell r="C3430" t="str">
            <v>Desmonte e instalac Sardinel prefabricado A-10 **</v>
          </cell>
          <cell r="D3430" t="str">
            <v>ML</v>
          </cell>
          <cell r="E3430" t="str">
            <v>05 Pisos</v>
          </cell>
          <cell r="F3430">
            <v>66803.56</v>
          </cell>
        </row>
        <row r="3431">
          <cell r="B3431">
            <v>11473</v>
          </cell>
          <cell r="C3431" t="str">
            <v>Desmonte e Instalación Juego infantil Tipo Rued</v>
          </cell>
          <cell r="D3431" t="str">
            <v>UN</v>
          </cell>
          <cell r="E3431" t="str">
            <v>10 Mobiliario</v>
          </cell>
          <cell r="F3431">
            <v>889197.63</v>
          </cell>
        </row>
        <row r="3432">
          <cell r="B3432">
            <v>12784</v>
          </cell>
          <cell r="C3432" t="str">
            <v>DESMONTE ELEMENTOS DE VIGAS CUBIERTA ESTADIO**</v>
          </cell>
          <cell r="D3432" t="str">
            <v>UN</v>
          </cell>
          <cell r="E3432" t="str">
            <v>ACT. PRELIMINARES/LIMPIEZA TER</v>
          </cell>
          <cell r="F3432">
            <v>76091.539999999994</v>
          </cell>
        </row>
        <row r="3433">
          <cell r="B3433">
            <v>15807</v>
          </cell>
          <cell r="C3433" t="str">
            <v>DESMONTE EQUIPOS BIOSALUDABLES (Demolc+retiro)</v>
          </cell>
          <cell r="D3433" t="str">
            <v>UN</v>
          </cell>
          <cell r="E3433" t="str">
            <v>CARPINTERIA METALICA</v>
          </cell>
          <cell r="F3433">
            <v>207864.94</v>
          </cell>
        </row>
        <row r="3434">
          <cell r="B3434">
            <v>12672</v>
          </cell>
          <cell r="C3434" t="str">
            <v>Desmonte- Escalador de Arbol</v>
          </cell>
          <cell r="D3434" t="str">
            <v>UN</v>
          </cell>
          <cell r="E3434" t="str">
            <v>10 Mobiliario</v>
          </cell>
          <cell r="F3434">
            <v>10670.14</v>
          </cell>
        </row>
        <row r="3435">
          <cell r="B3435">
            <v>12554</v>
          </cell>
          <cell r="C3435" t="str">
            <v>Desmonte- Escalador de Arbol -STPM**</v>
          </cell>
          <cell r="D3435" t="str">
            <v>UN</v>
          </cell>
          <cell r="E3435" t="str">
            <v>10 Mobiliario</v>
          </cell>
          <cell r="F3435">
            <v>66813.91</v>
          </cell>
        </row>
        <row r="3436">
          <cell r="B3436">
            <v>12431</v>
          </cell>
          <cell r="C3436" t="str">
            <v>Desmonte- Escalador de Arco -STPM**</v>
          </cell>
          <cell r="D3436" t="str">
            <v>UN</v>
          </cell>
          <cell r="E3436" t="str">
            <v>10 Mobiliario</v>
          </cell>
          <cell r="F3436">
            <v>81600.990000000005</v>
          </cell>
        </row>
        <row r="3437">
          <cell r="B3437">
            <v>12563</v>
          </cell>
          <cell r="C3437" t="str">
            <v>DESMONTE ESCALERA DE GATO</v>
          </cell>
          <cell r="D3437" t="str">
            <v>UN</v>
          </cell>
          <cell r="E3437" t="str">
            <v>CARPINTERIA METALICA</v>
          </cell>
          <cell r="F3437">
            <v>36806.79</v>
          </cell>
        </row>
        <row r="3438">
          <cell r="B3438">
            <v>14084</v>
          </cell>
          <cell r="C3438" t="str">
            <v>Desmonte Estación 11-BancaFortalecimiento(Carg+Re)</v>
          </cell>
          <cell r="D3438" t="str">
            <v>UN</v>
          </cell>
          <cell r="E3438" t="str">
            <v>MOBILIARIO</v>
          </cell>
          <cell r="F3438">
            <v>99478.7</v>
          </cell>
        </row>
        <row r="3439">
          <cell r="B3439">
            <v>14085</v>
          </cell>
          <cell r="C3439" t="str">
            <v>Desmonte Estación 12-Poste de Abdominales (Carg+Re</v>
          </cell>
          <cell r="D3439" t="str">
            <v>UN</v>
          </cell>
          <cell r="E3439" t="str">
            <v>MOBILIARIO</v>
          </cell>
          <cell r="F3439">
            <v>120381.95</v>
          </cell>
        </row>
        <row r="3440">
          <cell r="B3440">
            <v>14083</v>
          </cell>
          <cell r="C3440" t="str">
            <v>Desmonte Estación 1-PosteEstiramiento(Carg+Ret)</v>
          </cell>
          <cell r="D3440" t="str">
            <v>UN</v>
          </cell>
          <cell r="E3440" t="str">
            <v>MOBILIARIO</v>
          </cell>
          <cell r="F3440">
            <v>90120.51</v>
          </cell>
        </row>
        <row r="3441">
          <cell r="B3441">
            <v>14088</v>
          </cell>
          <cell r="C3441" t="str">
            <v>Desmonte Estación 2-TuboEjercicio Gemelos(Carg+Re</v>
          </cell>
          <cell r="D3441" t="str">
            <v>UN</v>
          </cell>
          <cell r="E3441" t="str">
            <v>MOBILIARIO</v>
          </cell>
          <cell r="F3441">
            <v>83087.520000000004</v>
          </cell>
        </row>
        <row r="3442">
          <cell r="B3442">
            <v>14089</v>
          </cell>
          <cell r="C3442" t="str">
            <v>Desmonte Estación 3-Banca Abdominales(Carg+Re</v>
          </cell>
          <cell r="D3442" t="str">
            <v>UN</v>
          </cell>
          <cell r="E3442" t="str">
            <v>MOBILIARIO</v>
          </cell>
          <cell r="F3442">
            <v>69106.039999999994</v>
          </cell>
        </row>
        <row r="3443">
          <cell r="B3443">
            <v>14090</v>
          </cell>
          <cell r="C3443" t="str">
            <v>Desmonte Estación 4-Banca Barra para Salto(Carg+Re</v>
          </cell>
          <cell r="D3443" t="str">
            <v>UN</v>
          </cell>
          <cell r="E3443" t="str">
            <v>MOBILIARIO</v>
          </cell>
          <cell r="F3443">
            <v>99644.19</v>
          </cell>
        </row>
        <row r="3444">
          <cell r="B3444">
            <v>14091</v>
          </cell>
          <cell r="C3444" t="str">
            <v>Desmonte Estación 5-Banca Flexión Espalda(Carg+Re</v>
          </cell>
          <cell r="D3444" t="str">
            <v>UN</v>
          </cell>
          <cell r="E3444" t="str">
            <v>MOBILIARIO</v>
          </cell>
          <cell r="F3444">
            <v>109473.04</v>
          </cell>
        </row>
        <row r="3445">
          <cell r="B3445">
            <v>14092</v>
          </cell>
          <cell r="C3445" t="str">
            <v>Desmonte Estación 6-Banca Flexión Pecho(Carg+Re</v>
          </cell>
          <cell r="D3445" t="str">
            <v>UN</v>
          </cell>
          <cell r="E3445" t="str">
            <v>MOBILIARIO</v>
          </cell>
          <cell r="F3445">
            <v>98924.43</v>
          </cell>
        </row>
        <row r="3446">
          <cell r="B3446">
            <v>14094</v>
          </cell>
          <cell r="C3446" t="str">
            <v>Desmonte Estación 7 -Barras Paralelas(Carg+Ret</v>
          </cell>
          <cell r="D3446" t="str">
            <v>UN</v>
          </cell>
          <cell r="E3446" t="str">
            <v>MOBILIARIO</v>
          </cell>
          <cell r="F3446">
            <v>111065.13</v>
          </cell>
        </row>
        <row r="3447">
          <cell r="B3447">
            <v>14095</v>
          </cell>
          <cell r="C3447" t="str">
            <v>Desmonte Estación 8 -Tubos para Brinco(Carg+Ret</v>
          </cell>
          <cell r="D3447" t="str">
            <v>UN</v>
          </cell>
          <cell r="E3447" t="str">
            <v>MOBILIARIO</v>
          </cell>
          <cell r="F3447">
            <v>87166.03</v>
          </cell>
        </row>
        <row r="3448">
          <cell r="B3448">
            <v>14096</v>
          </cell>
          <cell r="C3448" t="str">
            <v>Desmonte Estación 9 -Banca Abdominales Alto(Carg+R</v>
          </cell>
          <cell r="D3448" t="str">
            <v>UN</v>
          </cell>
          <cell r="E3448" t="str">
            <v>MOBILIARIO</v>
          </cell>
          <cell r="F3448">
            <v>72497.53</v>
          </cell>
        </row>
        <row r="3449">
          <cell r="B3449">
            <v>14093</v>
          </cell>
          <cell r="C3449" t="str">
            <v>Desmonte Estación -Banca para Estiramiento(Carg+Re</v>
          </cell>
          <cell r="D3449" t="str">
            <v>UN</v>
          </cell>
          <cell r="E3449" t="str">
            <v>MOBILIARIO</v>
          </cell>
          <cell r="F3449">
            <v>67488.94</v>
          </cell>
        </row>
        <row r="3450">
          <cell r="B3450">
            <v>10343</v>
          </cell>
          <cell r="C3450" t="str">
            <v>Desmonte estruc  de microfutbol + cargue y retiro</v>
          </cell>
          <cell r="D3450" t="str">
            <v>JGO</v>
          </cell>
          <cell r="E3450" t="str">
            <v>03 Preliminares</v>
          </cell>
          <cell r="F3450">
            <v>218569.19</v>
          </cell>
        </row>
        <row r="3451">
          <cell r="B3451">
            <v>10242</v>
          </cell>
          <cell r="C3451" t="str">
            <v>Desmonte estruc baloncesto con demol base conc **</v>
          </cell>
          <cell r="D3451" t="str">
            <v>JGO</v>
          </cell>
          <cell r="E3451" t="str">
            <v>03 Preliminares</v>
          </cell>
          <cell r="F3451">
            <v>982326.98</v>
          </cell>
        </row>
        <row r="3452">
          <cell r="B3452">
            <v>10438</v>
          </cell>
          <cell r="C3452" t="str">
            <v>Desmonte estruc baloncesto sin demol base conc **</v>
          </cell>
          <cell r="D3452" t="str">
            <v>JGO</v>
          </cell>
          <cell r="E3452" t="str">
            <v>03 Preliminares</v>
          </cell>
          <cell r="F3452">
            <v>628711.92000000004</v>
          </cell>
        </row>
        <row r="3453">
          <cell r="B3453">
            <v>15779</v>
          </cell>
          <cell r="C3453" t="str">
            <v>Desmonte estruc metal Cubierta coliseo con transpo</v>
          </cell>
          <cell r="D3453" t="str">
            <v>KG</v>
          </cell>
          <cell r="E3453" t="str">
            <v>04 Estructuras</v>
          </cell>
          <cell r="F3453">
            <v>8963.77</v>
          </cell>
        </row>
        <row r="3454">
          <cell r="B3454">
            <v>13789</v>
          </cell>
          <cell r="C3454" t="str">
            <v>Desmonte estruc metal Cubierta para coliseos*</v>
          </cell>
          <cell r="D3454" t="str">
            <v>KG</v>
          </cell>
          <cell r="E3454" t="str">
            <v>04 Estructuras</v>
          </cell>
          <cell r="F3454">
            <v>12333.84</v>
          </cell>
        </row>
        <row r="3455">
          <cell r="B3455">
            <v>10542</v>
          </cell>
          <cell r="C3455" t="str">
            <v>Desmonte estruc volleyball con demol base conc **</v>
          </cell>
          <cell r="D3455" t="str">
            <v>JGO</v>
          </cell>
          <cell r="E3455" t="str">
            <v>03 Preliminares</v>
          </cell>
          <cell r="F3455">
            <v>140764.60999999999</v>
          </cell>
        </row>
        <row r="3456">
          <cell r="B3456">
            <v>10439</v>
          </cell>
          <cell r="C3456" t="str">
            <v>Desmonte estruc. de cancha multiple + retiro</v>
          </cell>
          <cell r="D3456" t="str">
            <v>JGO</v>
          </cell>
          <cell r="E3456" t="str">
            <v>03 Preliminares</v>
          </cell>
          <cell r="F3456">
            <v>504468.28</v>
          </cell>
        </row>
        <row r="3457">
          <cell r="B3457">
            <v>11705</v>
          </cell>
          <cell r="C3457" t="str">
            <v>Desmonte estruc. de cancha multiple sin demol base</v>
          </cell>
          <cell r="D3457" t="str">
            <v>JGO</v>
          </cell>
          <cell r="E3457" t="str">
            <v>03 Preliminares</v>
          </cell>
          <cell r="F3457">
            <v>667849.43999999994</v>
          </cell>
        </row>
        <row r="3458">
          <cell r="B3458">
            <v>14075</v>
          </cell>
          <cell r="C3458" t="str">
            <v>Desmonte estruct  de futbol(Cargue y Retiro)**</v>
          </cell>
          <cell r="D3458" t="str">
            <v>JGO</v>
          </cell>
          <cell r="E3458" t="str">
            <v>03 Preliminares</v>
          </cell>
          <cell r="F3458">
            <v>327234.78999999998</v>
          </cell>
        </row>
        <row r="3459">
          <cell r="B3459">
            <v>13533</v>
          </cell>
          <cell r="C3459" t="str">
            <v>DESMONTE ESTRUCT. METAL. MOLINO DE VIENTO</v>
          </cell>
          <cell r="D3459" t="str">
            <v>UN</v>
          </cell>
          <cell r="E3459" t="str">
            <v>VARIOS</v>
          </cell>
          <cell r="F3459">
            <v>283715.59000000003</v>
          </cell>
        </row>
        <row r="3460">
          <cell r="B3460">
            <v>11718</v>
          </cell>
          <cell r="C3460" t="str">
            <v>Desmonte Estructura Metálica (Cercha+ Correa)*</v>
          </cell>
          <cell r="D3460" t="str">
            <v>M2</v>
          </cell>
          <cell r="E3460" t="str">
            <v>04 Estructuras</v>
          </cell>
          <cell r="F3460">
            <v>28573.439999999999</v>
          </cell>
        </row>
        <row r="3461">
          <cell r="B3461">
            <v>13892</v>
          </cell>
          <cell r="C3461" t="str">
            <v>DESMONTE Flanche METALICo EXISTENTE**</v>
          </cell>
          <cell r="D3461" t="str">
            <v>ML</v>
          </cell>
          <cell r="E3461" t="str">
            <v>CABLEADO ESTRUCTURADO</v>
          </cell>
          <cell r="F3461">
            <v>8423.41</v>
          </cell>
        </row>
        <row r="3462">
          <cell r="B3462">
            <v>12915</v>
          </cell>
          <cell r="C3462" t="str">
            <v>Desmonte Guaya de Acero de 1/4"***</v>
          </cell>
          <cell r="D3462" t="str">
            <v>UN</v>
          </cell>
          <cell r="E3462" t="str">
            <v>10 Mobiliario</v>
          </cell>
          <cell r="F3462">
            <v>30046.26</v>
          </cell>
        </row>
        <row r="3463">
          <cell r="B3463">
            <v>20812</v>
          </cell>
          <cell r="C3463" t="str">
            <v xml:space="preserve">DESMONTE KIT DE LUMINARIA 400W, ARRANC, COND, REDACTANCIA    </v>
          </cell>
          <cell r="D3463" t="str">
            <v>UN</v>
          </cell>
          <cell r="E3463" t="str">
            <v>DESMONTES</v>
          </cell>
          <cell r="F3463">
            <v>30553.51</v>
          </cell>
        </row>
        <row r="3464">
          <cell r="B3464">
            <v>12849</v>
          </cell>
          <cell r="C3464" t="str">
            <v>Desmonte Lámina IDG-S -STPM**</v>
          </cell>
          <cell r="D3464" t="str">
            <v>UN</v>
          </cell>
          <cell r="E3464" t="str">
            <v>10 Mobiliario</v>
          </cell>
          <cell r="F3464">
            <v>32445.72</v>
          </cell>
        </row>
        <row r="3465">
          <cell r="B3465">
            <v>11570</v>
          </cell>
          <cell r="C3465" t="str">
            <v>Desmonte lamina metalica enchape columnas+retiro**</v>
          </cell>
          <cell r="D3465" t="str">
            <v>M2</v>
          </cell>
          <cell r="E3465" t="str">
            <v>INSTALACIONES HIDRAULICA / SANITARIA / LATONERIA</v>
          </cell>
          <cell r="F3465">
            <v>41082.519999999997</v>
          </cell>
        </row>
        <row r="3466">
          <cell r="B3466">
            <v>15759</v>
          </cell>
          <cell r="C3466" t="str">
            <v>Desmonte Lámina Policarbonato cargue y retiro</v>
          </cell>
          <cell r="D3466" t="str">
            <v>M2</v>
          </cell>
          <cell r="E3466" t="str">
            <v>ACT. PRELIMINARES/LIMPIEZA TER</v>
          </cell>
          <cell r="F3466">
            <v>35709.96</v>
          </cell>
        </row>
        <row r="3467">
          <cell r="B3467">
            <v>14086</v>
          </cell>
          <cell r="C3467" t="str">
            <v>Desmonte Lámina Valla Instrucción (Carg+Re</v>
          </cell>
          <cell r="D3467" t="str">
            <v>UN</v>
          </cell>
          <cell r="E3467" t="str">
            <v>MOBILIARIO</v>
          </cell>
          <cell r="F3467">
            <v>50680.42</v>
          </cell>
        </row>
        <row r="3468">
          <cell r="B3468">
            <v>11167</v>
          </cell>
          <cell r="C3468" t="str">
            <v>Desmonte laminas metalicas a=0.2 + retiro **</v>
          </cell>
          <cell r="D3468" t="str">
            <v>ML</v>
          </cell>
          <cell r="E3468" t="str">
            <v>INSTALACIONES HIDRAULICA / SANITARIA / LATONERIA</v>
          </cell>
          <cell r="F3468">
            <v>11737.38</v>
          </cell>
        </row>
        <row r="3469">
          <cell r="B3469">
            <v>10639</v>
          </cell>
          <cell r="C3469" t="str">
            <v>Desmonte loseta IDU concreto**</v>
          </cell>
          <cell r="D3469" t="str">
            <v>M2</v>
          </cell>
          <cell r="E3469" t="str">
            <v>05 Pisos</v>
          </cell>
          <cell r="F3469">
            <v>25147.27</v>
          </cell>
        </row>
        <row r="3470">
          <cell r="B3470">
            <v>20817</v>
          </cell>
          <cell r="C3470" t="str">
            <v xml:space="preserve">DESMONTE LUMINARIA EN ALTURA ESCALERA TIPO EXTENSION ALT. SUP. A 4 M    </v>
          </cell>
          <cell r="D3470" t="str">
            <v>UN</v>
          </cell>
          <cell r="E3470" t="str">
            <v>05 Pisos</v>
          </cell>
          <cell r="F3470">
            <v>327799.82</v>
          </cell>
        </row>
        <row r="3471">
          <cell r="B3471">
            <v>13321</v>
          </cell>
          <cell r="C3471" t="str">
            <v>Desmonte Malla Fortinet H=2.00m</v>
          </cell>
          <cell r="D3471" t="str">
            <v>ML</v>
          </cell>
          <cell r="E3471" t="str">
            <v>10 Mobiliario</v>
          </cell>
          <cell r="F3471">
            <v>21850.58</v>
          </cell>
        </row>
        <row r="3472">
          <cell r="B3472">
            <v>12933</v>
          </cell>
          <cell r="C3472" t="str">
            <v>DESMONTE MANILA POLIPROP. 1/2" Baranda  -STPM**</v>
          </cell>
          <cell r="D3472" t="str">
            <v>ML</v>
          </cell>
          <cell r="E3472" t="str">
            <v>10 Mobiliario</v>
          </cell>
          <cell r="F3472">
            <v>3679.58</v>
          </cell>
        </row>
        <row r="3473">
          <cell r="B3473">
            <v>15521</v>
          </cell>
          <cell r="C3473" t="str">
            <v>Desmonte Manila Poliprop1/2" Control acceso</v>
          </cell>
          <cell r="D3473" t="str">
            <v>ML</v>
          </cell>
          <cell r="E3473" t="str">
            <v>10 Mobiliario</v>
          </cell>
          <cell r="F3473">
            <v>735.91</v>
          </cell>
        </row>
        <row r="3474">
          <cell r="B3474">
            <v>11608</v>
          </cell>
          <cell r="C3474" t="str">
            <v>DESMONTE MANT.Y REINST.PERSIANAS.**</v>
          </cell>
          <cell r="D3474" t="str">
            <v>UN</v>
          </cell>
          <cell r="E3474" t="str">
            <v>ACT. PRELIMINARES/LIMPIEZA TER</v>
          </cell>
          <cell r="F3474">
            <v>35387.53</v>
          </cell>
        </row>
        <row r="3475">
          <cell r="B3475">
            <v>12655</v>
          </cell>
          <cell r="C3475" t="str">
            <v>Desmonte manto edil (Sin cargue y retiro)l</v>
          </cell>
          <cell r="D3475" t="str">
            <v>M2</v>
          </cell>
          <cell r="E3475" t="str">
            <v>03 Preliminares</v>
          </cell>
          <cell r="F3475">
            <v>11474.44</v>
          </cell>
        </row>
        <row r="3476">
          <cell r="B3476">
            <v>16616</v>
          </cell>
          <cell r="C3476" t="str">
            <v>Desmonte manual Banca M31 Exist.(demo bases+retir)</v>
          </cell>
          <cell r="D3476" t="str">
            <v>UN</v>
          </cell>
          <cell r="E3476" t="str">
            <v>DESMONTES</v>
          </cell>
          <cell r="F3476">
            <v>170022.29</v>
          </cell>
        </row>
        <row r="3477">
          <cell r="B3477">
            <v>16198</v>
          </cell>
          <cell r="C3477" t="str">
            <v>DESMONTE MANUAL DE CASETON (Cargue + retiro)</v>
          </cell>
          <cell r="D3477" t="str">
            <v>M2</v>
          </cell>
          <cell r="E3477" t="str">
            <v>CUBIERTAS</v>
          </cell>
          <cell r="F3477">
            <v>24161.41</v>
          </cell>
        </row>
        <row r="3478">
          <cell r="B3478">
            <v>12892</v>
          </cell>
          <cell r="C3478" t="str">
            <v>DESMONTE MARCO DE  PUERTA  METALICA</v>
          </cell>
          <cell r="D3478" t="str">
            <v>UN</v>
          </cell>
          <cell r="E3478" t="str">
            <v>ACT. PRELIMINARES/LIMPIEZA TER</v>
          </cell>
          <cell r="F3478">
            <v>59463.49</v>
          </cell>
        </row>
        <row r="3479">
          <cell r="B3479">
            <v>11303</v>
          </cell>
          <cell r="C3479" t="str">
            <v>DESMONTE MARCO Y PUERTA  METALICA(6x4m)</v>
          </cell>
          <cell r="D3479" t="str">
            <v>UN</v>
          </cell>
          <cell r="E3479" t="str">
            <v>ACT. PRELIMINARES/LIMPIEZA TER</v>
          </cell>
          <cell r="F3479">
            <v>352029.33</v>
          </cell>
        </row>
        <row r="3480">
          <cell r="B3480">
            <v>20</v>
          </cell>
          <cell r="C3480" t="str">
            <v>Desmonte Marco y Puerta  Metálica(carg+retir)</v>
          </cell>
          <cell r="D3480" t="str">
            <v>UN</v>
          </cell>
          <cell r="E3480" t="str">
            <v>ACT. PRELIMINARES/LIMPIEZA TER</v>
          </cell>
          <cell r="F3480">
            <v>89438.81</v>
          </cell>
        </row>
        <row r="3481">
          <cell r="B3481">
            <v>11650</v>
          </cell>
          <cell r="C3481" t="str">
            <v>DESMONTE MARCOS Y PUERTAS  DE SEGURIDAD</v>
          </cell>
          <cell r="D3481" t="str">
            <v>UN</v>
          </cell>
          <cell r="E3481" t="str">
            <v>ACT. PRELIMINARES/LIMPIEZA TER</v>
          </cell>
          <cell r="F3481">
            <v>102129.86</v>
          </cell>
        </row>
        <row r="3482">
          <cell r="B3482">
            <v>13407</v>
          </cell>
          <cell r="C3482" t="str">
            <v>DESMONTE MARCOS Y PUERTAS  METALICAS+trasiego</v>
          </cell>
          <cell r="D3482" t="str">
            <v>UN</v>
          </cell>
          <cell r="E3482" t="str">
            <v>ACT. PRELIMINARES/LIMPIEZA TER</v>
          </cell>
          <cell r="F3482">
            <v>134456.54999999999</v>
          </cell>
        </row>
        <row r="3483">
          <cell r="B3483">
            <v>12648</v>
          </cell>
          <cell r="C3483" t="str">
            <v>DESMONTE MARQUESINA ACRILICO H=3.10M</v>
          </cell>
          <cell r="D3483" t="str">
            <v>M2</v>
          </cell>
          <cell r="E3483" t="str">
            <v>CARPINTERIA METALICA</v>
          </cell>
          <cell r="F3483">
            <v>43624.39</v>
          </cell>
        </row>
        <row r="3484">
          <cell r="B3484">
            <v>10735</v>
          </cell>
          <cell r="C3484" t="str">
            <v>Desmonte Muro de contenc en gavion    **</v>
          </cell>
          <cell r="D3484" t="str">
            <v>M3</v>
          </cell>
          <cell r="E3484" t="str">
            <v>04 Estructuras</v>
          </cell>
          <cell r="F3484">
            <v>241441.83</v>
          </cell>
        </row>
        <row r="3485">
          <cell r="B3485">
            <v>10971</v>
          </cell>
          <cell r="C3485" t="str">
            <v>Desmonte muro, division, panel Dry Wall y retiro**</v>
          </cell>
          <cell r="D3485" t="str">
            <v>M2</v>
          </cell>
          <cell r="E3485" t="str">
            <v>ACT. PRELIMINARES/LIMPIEZA TER</v>
          </cell>
          <cell r="F3485">
            <v>63552.55</v>
          </cell>
        </row>
        <row r="3486">
          <cell r="B3486">
            <v>12557</v>
          </cell>
          <cell r="C3486" t="str">
            <v>Desmonte Pasamanos Angulado-STPM**</v>
          </cell>
          <cell r="D3486" t="str">
            <v>UN</v>
          </cell>
          <cell r="E3486" t="str">
            <v>07 Acabados</v>
          </cell>
          <cell r="F3486">
            <v>67385.38</v>
          </cell>
        </row>
        <row r="3487">
          <cell r="B3487">
            <v>12560</v>
          </cell>
          <cell r="C3487" t="str">
            <v>Desmonte Pasamanos Recto-STPM**</v>
          </cell>
          <cell r="D3487" t="str">
            <v>UN</v>
          </cell>
          <cell r="E3487" t="str">
            <v>07 Acabados</v>
          </cell>
          <cell r="F3487">
            <v>64139.02</v>
          </cell>
        </row>
        <row r="3488">
          <cell r="B3488">
            <v>14439</v>
          </cell>
          <cell r="C3488" t="str">
            <v>DESMONTE PISO DE CAUCHO(Trasiego+Retiro)</v>
          </cell>
          <cell r="D3488" t="str">
            <v>M2</v>
          </cell>
          <cell r="E3488" t="str">
            <v>VARIOS</v>
          </cell>
          <cell r="F3488">
            <v>10875.56</v>
          </cell>
        </row>
        <row r="3489">
          <cell r="B3489">
            <v>14142</v>
          </cell>
          <cell r="C3489" t="str">
            <v>Desmonte Piso Machimbre Est. Madera-Gimnasio-Colis</v>
          </cell>
          <cell r="D3489" t="str">
            <v>M2</v>
          </cell>
          <cell r="E3489" t="str">
            <v>PISOS</v>
          </cell>
          <cell r="F3489">
            <v>17467.939999999999</v>
          </cell>
        </row>
        <row r="3490">
          <cell r="B3490">
            <v>14066</v>
          </cell>
          <cell r="C3490" t="str">
            <v>Desmonte Plastificado Plataforma Cuadrd(Carg+Retir</v>
          </cell>
          <cell r="D3490" t="str">
            <v>UN</v>
          </cell>
          <cell r="E3490" t="str">
            <v>MOBILIARIO</v>
          </cell>
          <cell r="F3490">
            <v>25153.45</v>
          </cell>
        </row>
        <row r="3491">
          <cell r="B3491">
            <v>14067</v>
          </cell>
          <cell r="C3491" t="str">
            <v>Desmonte Plastificado Plataforma Triang(Carg+Retir</v>
          </cell>
          <cell r="D3491" t="str">
            <v>UN</v>
          </cell>
          <cell r="E3491" t="str">
            <v>MOBILIARIO</v>
          </cell>
          <cell r="F3491">
            <v>22096.84</v>
          </cell>
        </row>
        <row r="3492">
          <cell r="B3492">
            <v>16463</v>
          </cell>
          <cell r="C3492" t="str">
            <v>Desmonte Plataforma Salida + Reinstalación Anclaje</v>
          </cell>
          <cell r="D3492" t="str">
            <v>UN</v>
          </cell>
          <cell r="E3492" t="str">
            <v>DESMONTES</v>
          </cell>
          <cell r="F3492">
            <v>122670.39999999999</v>
          </cell>
        </row>
        <row r="3493">
          <cell r="B3493">
            <v>12683</v>
          </cell>
          <cell r="C3493" t="str">
            <v>DESMONTE POSTE H=2.0M**</v>
          </cell>
          <cell r="D3493" t="str">
            <v>UN</v>
          </cell>
          <cell r="E3493" t="str">
            <v>09 Eléctricas</v>
          </cell>
          <cell r="F3493">
            <v>85017.09</v>
          </cell>
        </row>
        <row r="3494">
          <cell r="B3494">
            <v>12686</v>
          </cell>
          <cell r="C3494" t="str">
            <v>DESMONTE POSTE H=2.7M**</v>
          </cell>
          <cell r="D3494" t="str">
            <v>UN</v>
          </cell>
          <cell r="E3494" t="str">
            <v>09 Eléctricas</v>
          </cell>
          <cell r="F3494">
            <v>87339.31</v>
          </cell>
        </row>
        <row r="3495">
          <cell r="B3495">
            <v>12689</v>
          </cell>
          <cell r="C3495" t="str">
            <v>DESMONTE POSTE H=3.0M**</v>
          </cell>
          <cell r="D3495" t="str">
            <v>UN</v>
          </cell>
          <cell r="E3495" t="str">
            <v>09 Eléctricas</v>
          </cell>
          <cell r="F3495">
            <v>87339.31</v>
          </cell>
        </row>
        <row r="3496">
          <cell r="B3496">
            <v>12692</v>
          </cell>
          <cell r="C3496" t="str">
            <v>DESMONTE POSTE H=3.30M**</v>
          </cell>
          <cell r="D3496" t="str">
            <v>UN</v>
          </cell>
          <cell r="E3496" t="str">
            <v>09 Eléctricas</v>
          </cell>
          <cell r="F3496">
            <v>87339.31</v>
          </cell>
        </row>
        <row r="3497">
          <cell r="B3497">
            <v>12605</v>
          </cell>
          <cell r="C3497" t="str">
            <v>DESMONTE PUERTA BATIENTE ALUMINIO.</v>
          </cell>
          <cell r="D3497" t="str">
            <v>UN</v>
          </cell>
          <cell r="E3497" t="str">
            <v>ACT. PRELIMINARES/LIMPIEZA TER</v>
          </cell>
          <cell r="F3497">
            <v>136913</v>
          </cell>
        </row>
        <row r="3498">
          <cell r="B3498">
            <v>14908</v>
          </cell>
          <cell r="C3498" t="str">
            <v>DESMONTE PUERTA+ MARCO METAL.(Trasiego+Retiro)</v>
          </cell>
          <cell r="D3498" t="str">
            <v>UN</v>
          </cell>
          <cell r="E3498" t="str">
            <v>CARPINTERIA METALICA</v>
          </cell>
          <cell r="F3498">
            <v>40800.35</v>
          </cell>
        </row>
        <row r="3499">
          <cell r="B3499">
            <v>11165</v>
          </cell>
          <cell r="C3499" t="str">
            <v>Desmonte reja existente h=2.0 m</v>
          </cell>
          <cell r="D3499" t="str">
            <v>ML</v>
          </cell>
          <cell r="E3499" t="str">
            <v>03 Preliminares</v>
          </cell>
          <cell r="F3499">
            <v>24335.3</v>
          </cell>
        </row>
        <row r="3500">
          <cell r="B3500">
            <v>15760</v>
          </cell>
          <cell r="C3500" t="str">
            <v>Desmonte reja metálica  h=3.0 m  cargue y retiro</v>
          </cell>
          <cell r="D3500" t="str">
            <v>M2</v>
          </cell>
          <cell r="E3500" t="str">
            <v>03 Preliminares</v>
          </cell>
          <cell r="F3500">
            <v>35846.61</v>
          </cell>
        </row>
        <row r="3501">
          <cell r="B3501">
            <v>12410</v>
          </cell>
          <cell r="C3501" t="str">
            <v>Desmonte- Rodadero Corto acero -STPM**</v>
          </cell>
          <cell r="D3501" t="str">
            <v>UN</v>
          </cell>
          <cell r="E3501" t="str">
            <v>10 Mobiliario</v>
          </cell>
          <cell r="F3501">
            <v>123023.13</v>
          </cell>
        </row>
        <row r="3502">
          <cell r="B3502">
            <v>12116</v>
          </cell>
          <cell r="C3502" t="str">
            <v>DESMONTE SANITARIO FLUXOMETRO Y PROTECTOR**</v>
          </cell>
          <cell r="D3502" t="str">
            <v>UN</v>
          </cell>
          <cell r="E3502" t="str">
            <v>ACT. PRELIMINARES/LIMPIEZA TER</v>
          </cell>
          <cell r="F3502">
            <v>86231.06</v>
          </cell>
        </row>
        <row r="3503">
          <cell r="B3503">
            <v>16020</v>
          </cell>
          <cell r="C3503" t="str">
            <v>Desmonte Sensores Piscina (Sin retiro)</v>
          </cell>
          <cell r="D3503" t="str">
            <v>UN</v>
          </cell>
          <cell r="E3503" t="str">
            <v>ACT. PRELIMINARES/LIMPIEZA TER</v>
          </cell>
          <cell r="F3503">
            <v>81706.3</v>
          </cell>
        </row>
        <row r="3504">
          <cell r="B3504">
            <v>14077</v>
          </cell>
          <cell r="C3504" t="str">
            <v>Desmonte Señal (IDE-67)</v>
          </cell>
          <cell r="D3504" t="str">
            <v>UN</v>
          </cell>
          <cell r="E3504" t="str">
            <v>10 Mobiliario</v>
          </cell>
          <cell r="F3504">
            <v>63767</v>
          </cell>
        </row>
        <row r="3505">
          <cell r="B3505">
            <v>12837</v>
          </cell>
          <cell r="C3505" t="str">
            <v>Desmonte Señal (IDG-S)</v>
          </cell>
          <cell r="D3505" t="str">
            <v>UN</v>
          </cell>
          <cell r="E3505" t="str">
            <v>10 Mobiliario</v>
          </cell>
          <cell r="F3505">
            <v>66299.929999999993</v>
          </cell>
        </row>
        <row r="3506">
          <cell r="B3506">
            <v>12834</v>
          </cell>
          <cell r="C3506" t="str">
            <v>Desmonte Señal SC-80 - + Dado-STPM**</v>
          </cell>
          <cell r="D3506" t="str">
            <v>UN</v>
          </cell>
          <cell r="E3506" t="str">
            <v>10 Mobiliario</v>
          </cell>
          <cell r="F3506">
            <v>33585.15</v>
          </cell>
        </row>
        <row r="3507">
          <cell r="B3507">
            <v>15219</v>
          </cell>
          <cell r="C3507" t="str">
            <v>Desmonte Señal SC-80 2 caras - + Dado-STPM**</v>
          </cell>
          <cell r="D3507" t="str">
            <v>UN</v>
          </cell>
          <cell r="E3507" t="str">
            <v>10 Mobiliario</v>
          </cell>
          <cell r="F3507">
            <v>33585.15</v>
          </cell>
        </row>
        <row r="3508">
          <cell r="B3508">
            <v>13236</v>
          </cell>
          <cell r="C3508" t="str">
            <v>Desmonte Silla para Estadio</v>
          </cell>
          <cell r="D3508" t="str">
            <v>UN</v>
          </cell>
          <cell r="E3508" t="str">
            <v>IDRD</v>
          </cell>
          <cell r="F3508">
            <v>16490.3</v>
          </cell>
        </row>
        <row r="3509">
          <cell r="B3509">
            <v>10934</v>
          </cell>
          <cell r="C3509" t="str">
            <v>desmonte sonido Campin ***</v>
          </cell>
          <cell r="D3509" t="str">
            <v>UN</v>
          </cell>
          <cell r="E3509" t="str">
            <v>03 Preliminares</v>
          </cell>
          <cell r="F3509">
            <v>170261.44</v>
          </cell>
        </row>
        <row r="3510">
          <cell r="B3510">
            <v>12745</v>
          </cell>
          <cell r="C3510" t="str">
            <v>DESMONTE TABLERO ELECTRICO EXISTENTE**</v>
          </cell>
          <cell r="D3510" t="str">
            <v>UN</v>
          </cell>
          <cell r="E3510" t="str">
            <v>INSTALACIONES HIDRAULICA / SANITARIA / LATONERIA</v>
          </cell>
          <cell r="F3510">
            <v>188015.19</v>
          </cell>
        </row>
        <row r="3511">
          <cell r="B3511">
            <v>13049</v>
          </cell>
          <cell r="C3511" t="str">
            <v>Desmonte tablero electrónico y est. met. Campin **</v>
          </cell>
          <cell r="D3511" t="str">
            <v>UN</v>
          </cell>
          <cell r="E3511" t="str">
            <v>VARIOS</v>
          </cell>
          <cell r="F3511">
            <v>0</v>
          </cell>
        </row>
        <row r="3512">
          <cell r="B3512">
            <v>13567</v>
          </cell>
          <cell r="C3512" t="str">
            <v>Desmonte tanque asbesto-cemento h=4.50M</v>
          </cell>
          <cell r="D3512" t="str">
            <v>UN</v>
          </cell>
          <cell r="E3512" t="str">
            <v>08 Hidráulico</v>
          </cell>
          <cell r="F3512">
            <v>141229.29</v>
          </cell>
        </row>
        <row r="3513">
          <cell r="B3513">
            <v>14138</v>
          </cell>
          <cell r="C3513" t="str">
            <v>Desmonte tanque Elevado(Asb-cemento/o Pvc)-Coliseo</v>
          </cell>
          <cell r="D3513" t="str">
            <v>UN</v>
          </cell>
          <cell r="E3513" t="str">
            <v>08 Hidráulico</v>
          </cell>
          <cell r="F3513">
            <v>76903.520000000004</v>
          </cell>
        </row>
        <row r="3514">
          <cell r="B3514">
            <v>12675</v>
          </cell>
          <cell r="C3514" t="str">
            <v>Desmonte Tapa Semiesferica -STPM**</v>
          </cell>
          <cell r="D3514" t="str">
            <v>UN</v>
          </cell>
          <cell r="E3514" t="str">
            <v>10 Mobiliario</v>
          </cell>
          <cell r="F3514">
            <v>9278.18</v>
          </cell>
        </row>
        <row r="3515">
          <cell r="B3515">
            <v>16054</v>
          </cell>
          <cell r="C3515" t="str">
            <v>Desmonte tapete pista Atletismo  incluye retiro**</v>
          </cell>
          <cell r="D3515" t="str">
            <v>M2</v>
          </cell>
          <cell r="E3515" t="str">
            <v>ACT. PRELIMINARES/LIMPIEZA TER</v>
          </cell>
          <cell r="F3515">
            <v>7835.33</v>
          </cell>
        </row>
        <row r="3516">
          <cell r="B3516">
            <v>13733</v>
          </cell>
          <cell r="C3516" t="str">
            <v>Desmonte- Tornillo 1/2 x 6" -STPM**</v>
          </cell>
          <cell r="D3516" t="str">
            <v>UN</v>
          </cell>
          <cell r="E3516" t="str">
            <v>10 Mobiliario</v>
          </cell>
          <cell r="F3516">
            <v>2115.7600000000002</v>
          </cell>
        </row>
        <row r="3517">
          <cell r="B3517">
            <v>15827</v>
          </cell>
          <cell r="C3517" t="str">
            <v>Desmonte- Tornillo 1/2 x 6" -STPM**</v>
          </cell>
          <cell r="D3517" t="str">
            <v>UN</v>
          </cell>
          <cell r="E3517" t="str">
            <v>10 Mobiliario</v>
          </cell>
          <cell r="F3517">
            <v>2575.6999999999998</v>
          </cell>
        </row>
        <row r="3518">
          <cell r="B3518">
            <v>13734</v>
          </cell>
          <cell r="C3518" t="str">
            <v>Desmonte- Tornillo 1/2 x 9" -STPM**</v>
          </cell>
          <cell r="D3518" t="str">
            <v>UN</v>
          </cell>
          <cell r="E3518" t="str">
            <v>10 Mobiliario</v>
          </cell>
          <cell r="F3518">
            <v>2575.6999999999998</v>
          </cell>
        </row>
        <row r="3519">
          <cell r="B3519">
            <v>12882</v>
          </cell>
          <cell r="C3519" t="str">
            <v>Desmonte- Tornillo 1/4 x 3"-STPM**</v>
          </cell>
          <cell r="D3519" t="str">
            <v>UN</v>
          </cell>
          <cell r="E3519" t="str">
            <v>10 Mobiliario</v>
          </cell>
          <cell r="F3519">
            <v>2575.6999999999998</v>
          </cell>
        </row>
        <row r="3520">
          <cell r="B3520">
            <v>13732</v>
          </cell>
          <cell r="C3520" t="str">
            <v>Desmonte- Tornillo 1/4 x 4" -STPM**</v>
          </cell>
          <cell r="D3520" t="str">
            <v>UN</v>
          </cell>
          <cell r="E3520" t="str">
            <v>10 Mobiliario</v>
          </cell>
          <cell r="F3520">
            <v>2575.6999999999998</v>
          </cell>
        </row>
        <row r="3521">
          <cell r="B3521">
            <v>12679</v>
          </cell>
          <cell r="C3521" t="str">
            <v>Desmonte- Tornillo Button -STPM**</v>
          </cell>
          <cell r="D3521" t="str">
            <v>UN</v>
          </cell>
          <cell r="E3521" t="str">
            <v>10 Mobiliario</v>
          </cell>
          <cell r="F3521">
            <v>3609.02</v>
          </cell>
        </row>
        <row r="3522">
          <cell r="B3522">
            <v>16464</v>
          </cell>
          <cell r="C3522" t="str">
            <v>Desmonte Tranpolin hasta 3m+Reinstalación Anclajes</v>
          </cell>
          <cell r="D3522" t="str">
            <v>UN</v>
          </cell>
          <cell r="E3522" t="str">
            <v>DESMONTES</v>
          </cell>
          <cell r="F3522">
            <v>144788.54</v>
          </cell>
        </row>
        <row r="3523">
          <cell r="B3523">
            <v>20795</v>
          </cell>
          <cell r="C3523" t="str">
            <v>Desmonte traslado y reinstalacion de Estructura Modulo De lectura</v>
          </cell>
          <cell r="D3523" t="str">
            <v>UN</v>
          </cell>
          <cell r="E3523" t="str">
            <v>DESMONTES</v>
          </cell>
          <cell r="F3523">
            <v>578724.98</v>
          </cell>
        </row>
        <row r="3524">
          <cell r="B3524">
            <v>11602</v>
          </cell>
          <cell r="C3524" t="str">
            <v>Desmonte Traslado y reubic Archivador **</v>
          </cell>
          <cell r="D3524" t="str">
            <v>UN</v>
          </cell>
          <cell r="E3524" t="str">
            <v>ACT. PRELIMINARES/LIMPIEZA TER</v>
          </cell>
          <cell r="F3524">
            <v>57577.83</v>
          </cell>
        </row>
        <row r="3525">
          <cell r="B3525">
            <v>12122</v>
          </cell>
          <cell r="C3525" t="str">
            <v>Desmonte tuberia ALLØ4"Hasta Caja  **</v>
          </cell>
          <cell r="D3525" t="str">
            <v>ML</v>
          </cell>
          <cell r="E3525" t="str">
            <v>REDES SERVICIOS Y DESAGüES</v>
          </cell>
          <cell r="F3525">
            <v>53784.19</v>
          </cell>
        </row>
        <row r="3526">
          <cell r="B3526">
            <v>12321</v>
          </cell>
          <cell r="C3526" t="str">
            <v>Desmonte tuberia galv 6" **</v>
          </cell>
          <cell r="D3526" t="str">
            <v>ML</v>
          </cell>
          <cell r="E3526" t="str">
            <v>REDES SERVICIOS Y DESAGüES</v>
          </cell>
          <cell r="F3526">
            <v>53784.19</v>
          </cell>
        </row>
        <row r="3527">
          <cell r="B3527">
            <v>13384</v>
          </cell>
          <cell r="C3527" t="str">
            <v>Desmonte tuberia Hierro Fund.Sanitaria Ø1"+trasieg</v>
          </cell>
          <cell r="D3527" t="str">
            <v>ML</v>
          </cell>
          <cell r="E3527" t="str">
            <v>REDES SERVICIOS Y DESAGüES</v>
          </cell>
          <cell r="F3527">
            <v>80297.73</v>
          </cell>
        </row>
        <row r="3528">
          <cell r="B3528">
            <v>12930</v>
          </cell>
          <cell r="C3528" t="str">
            <v>Desmonte Tunel en fibra de vidrio-STPM **</v>
          </cell>
          <cell r="D3528" t="str">
            <v>UN</v>
          </cell>
          <cell r="E3528" t="str">
            <v>10 Mobiliario</v>
          </cell>
          <cell r="F3528">
            <v>34108.21</v>
          </cell>
        </row>
        <row r="3529">
          <cell r="B3529">
            <v>14087</v>
          </cell>
          <cell r="C3529" t="str">
            <v>Desmonte Valla Instrucción 3 Ejercicios(Carg+Re</v>
          </cell>
          <cell r="D3529" t="str">
            <v>UN</v>
          </cell>
          <cell r="E3529" t="str">
            <v>MOBILIARIO</v>
          </cell>
          <cell r="F3529">
            <v>69784.28</v>
          </cell>
        </row>
        <row r="3530">
          <cell r="B3530">
            <v>12901</v>
          </cell>
          <cell r="C3530" t="str">
            <v>Desmonte Varilla de 3/4" rosacada-STPM **</v>
          </cell>
          <cell r="D3530" t="str">
            <v>UN</v>
          </cell>
          <cell r="E3530" t="str">
            <v>URBANISMO Y OBRAS EXTERIORES</v>
          </cell>
          <cell r="F3530">
            <v>12113.74</v>
          </cell>
        </row>
        <row r="3531">
          <cell r="B3531">
            <v>12617</v>
          </cell>
          <cell r="C3531" t="str">
            <v>DESMONTE VENTANA PERSIANA</v>
          </cell>
          <cell r="D3531" t="str">
            <v>UN</v>
          </cell>
          <cell r="E3531" t="str">
            <v>ACT. PRELIMINARES/LIMPIEZA TER</v>
          </cell>
          <cell r="F3531">
            <v>236372.1</v>
          </cell>
        </row>
        <row r="3532">
          <cell r="B3532">
            <v>12616</v>
          </cell>
          <cell r="C3532" t="str">
            <v>DESMONTE VENTANA PERSIANA OF.DIRECC. GENERAL</v>
          </cell>
          <cell r="D3532" t="str">
            <v>M2</v>
          </cell>
          <cell r="E3532" t="str">
            <v>ACT. PRELIMINARES/LIMPIEZA TER</v>
          </cell>
          <cell r="F3532">
            <v>251984.49</v>
          </cell>
        </row>
        <row r="3533">
          <cell r="B3533">
            <v>21</v>
          </cell>
          <cell r="C3533" t="str">
            <v>DESMONTE VENTANAS( Trasiego+Retiro)Inc. Andamio</v>
          </cell>
          <cell r="D3533" t="str">
            <v>M2</v>
          </cell>
          <cell r="E3533" t="str">
            <v>ACT. PRELIMINARES/LIMPIEZA TER</v>
          </cell>
          <cell r="F3533">
            <v>16911.57</v>
          </cell>
        </row>
        <row r="3534">
          <cell r="B3534">
            <v>11603</v>
          </cell>
          <cell r="C3534" t="str">
            <v>DESMONTE VIDRIOS (Limp,siliconado e instal.)</v>
          </cell>
          <cell r="D3534" t="str">
            <v>M2</v>
          </cell>
          <cell r="E3534" t="str">
            <v>ACT. PRELIMINARES/LIMPIEZA TER</v>
          </cell>
          <cell r="F3534">
            <v>39928.92</v>
          </cell>
        </row>
        <row r="3535">
          <cell r="B3535">
            <v>11595</v>
          </cell>
          <cell r="C3535" t="str">
            <v>Desmonte y demol. gradería aérea incl. retiro **</v>
          </cell>
          <cell r="D3535" t="str">
            <v>M3</v>
          </cell>
          <cell r="E3535" t="str">
            <v>04 Estructuras</v>
          </cell>
          <cell r="F3535">
            <v>227322.92</v>
          </cell>
        </row>
        <row r="3536">
          <cell r="B3536">
            <v>10785</v>
          </cell>
          <cell r="C3536" t="str">
            <v>Desmonte y demolicion banca inclu retiro escom.**</v>
          </cell>
          <cell r="D3536" t="str">
            <v>UN</v>
          </cell>
          <cell r="E3536" t="str">
            <v>04 Estructuras</v>
          </cell>
          <cell r="F3536">
            <v>142758.56</v>
          </cell>
        </row>
        <row r="3537">
          <cell r="B3537">
            <v>10783</v>
          </cell>
          <cell r="C3537" t="str">
            <v>Desmonte y demolicion bolardo M-60 concreto**</v>
          </cell>
          <cell r="D3537" t="str">
            <v>UN</v>
          </cell>
          <cell r="E3537" t="str">
            <v>04 Estructuras</v>
          </cell>
          <cell r="F3537">
            <v>38326.589999999997</v>
          </cell>
        </row>
        <row r="3538">
          <cell r="B3538">
            <v>14078</v>
          </cell>
          <cell r="C3538" t="str">
            <v>Desmonte y Demolicion Bolardo M-61 concreto**</v>
          </cell>
          <cell r="D3538" t="str">
            <v>UN</v>
          </cell>
          <cell r="E3538" t="str">
            <v>04 Estructuras</v>
          </cell>
          <cell r="F3538">
            <v>40266.18</v>
          </cell>
        </row>
        <row r="3539">
          <cell r="B3539">
            <v>11516</v>
          </cell>
          <cell r="C3539" t="str">
            <v>DESMONTE Y REHUBICACION DE REFLECTOR DE PISO 250W</v>
          </cell>
          <cell r="D3539" t="str">
            <v>UN</v>
          </cell>
          <cell r="E3539" t="str">
            <v>INSTALACIONES ELECTRICAS - T.V. - SONIDO COMUNI</v>
          </cell>
          <cell r="F3539">
            <v>189508.68</v>
          </cell>
        </row>
        <row r="3540">
          <cell r="B3540">
            <v>16467</v>
          </cell>
          <cell r="C3540" t="str">
            <v>Desmonte y Reinatalación Rejiila Plástica(Cárcamo)</v>
          </cell>
          <cell r="D3540" t="str">
            <v>ML</v>
          </cell>
          <cell r="E3540" t="str">
            <v>INSTALACIONES HIDRAULICA / SANITARIA / LATONERIA</v>
          </cell>
          <cell r="F3540">
            <v>2297</v>
          </cell>
        </row>
        <row r="3541">
          <cell r="B3541">
            <v>11414</v>
          </cell>
          <cell r="C3541" t="str">
            <v>Desmonte y Reins. Balas Halogena **</v>
          </cell>
          <cell r="D3541" t="str">
            <v>UN</v>
          </cell>
          <cell r="E3541" t="str">
            <v>09 Eléctricas</v>
          </cell>
          <cell r="F3541">
            <v>18912</v>
          </cell>
        </row>
        <row r="3542">
          <cell r="B3542">
            <v>13776</v>
          </cell>
          <cell r="C3542" t="str">
            <v>Desmonte y Reins. Lampara 1000w (H=18m)+andamios**</v>
          </cell>
          <cell r="D3542" t="str">
            <v>UN</v>
          </cell>
          <cell r="E3542" t="str">
            <v>09 Eléctricas</v>
          </cell>
          <cell r="F3542">
            <v>252091.04</v>
          </cell>
        </row>
        <row r="3543">
          <cell r="B3543">
            <v>12575</v>
          </cell>
          <cell r="C3543" t="str">
            <v>Desmonte y Reins. Lampara de 0.60X0.60- 4 tubos **</v>
          </cell>
          <cell r="D3543" t="str">
            <v>UN</v>
          </cell>
          <cell r="E3543" t="str">
            <v>09 Eléctricas</v>
          </cell>
          <cell r="F3543">
            <v>49831.88</v>
          </cell>
        </row>
        <row r="3544">
          <cell r="B3544">
            <v>10006</v>
          </cell>
          <cell r="C3544" t="str">
            <v>Desmonte y Reins. Proyector 1000 W **</v>
          </cell>
          <cell r="D3544" t="str">
            <v>UN</v>
          </cell>
          <cell r="E3544" t="str">
            <v>09 Eléctricas</v>
          </cell>
          <cell r="F3544">
            <v>81022.06</v>
          </cell>
        </row>
        <row r="3545">
          <cell r="B3545">
            <v>13268</v>
          </cell>
          <cell r="C3545" t="str">
            <v>Desmonte y Reins. Proyector 1000 WGran Altura. **</v>
          </cell>
          <cell r="D3545" t="str">
            <v>UN</v>
          </cell>
          <cell r="E3545" t="str">
            <v>09 Eléctricas</v>
          </cell>
          <cell r="F3545">
            <v>163683.18</v>
          </cell>
        </row>
        <row r="3546">
          <cell r="B3546">
            <v>11410</v>
          </cell>
          <cell r="C3546" t="str">
            <v>Desmonte y Reins. Riel Fluoresc **</v>
          </cell>
          <cell r="D3546" t="str">
            <v>UN</v>
          </cell>
          <cell r="E3546" t="str">
            <v>09 Eléctricas</v>
          </cell>
          <cell r="F3546">
            <v>95954.05</v>
          </cell>
        </row>
        <row r="3547">
          <cell r="B3547">
            <v>11571</v>
          </cell>
          <cell r="C3547" t="str">
            <v>Desmonte y reinst acometida PVC.P 3 d=1 1/2"  **</v>
          </cell>
          <cell r="D3547" t="str">
            <v>ML</v>
          </cell>
          <cell r="E3547" t="str">
            <v>08 Hidráulico</v>
          </cell>
          <cell r="F3547">
            <v>43416</v>
          </cell>
        </row>
        <row r="3548">
          <cell r="B3548">
            <v>15960</v>
          </cell>
          <cell r="C3548" t="str">
            <v>Desmonte y reinst bolardo hierro M-63**</v>
          </cell>
          <cell r="D3548" t="str">
            <v>UN</v>
          </cell>
          <cell r="E3548" t="str">
            <v>04 Estructuras</v>
          </cell>
          <cell r="F3548">
            <v>101227.15</v>
          </cell>
        </row>
        <row r="3549">
          <cell r="B3549">
            <v>11592</v>
          </cell>
          <cell r="C3549" t="str">
            <v>Desmonte y reinst STRIP</v>
          </cell>
          <cell r="D3549" t="str">
            <v>UN</v>
          </cell>
          <cell r="E3549" t="str">
            <v>INSTALACIONES ELECTRICAS - T.V. - SONIDO COMUNI</v>
          </cell>
          <cell r="F3549">
            <v>266936.45</v>
          </cell>
        </row>
        <row r="3550">
          <cell r="B3550">
            <v>13488</v>
          </cell>
          <cell r="C3550" t="str">
            <v>DESMONTE Y REINST.  CENEFA EN ADOQUIN (SIN ESTRUCT</v>
          </cell>
          <cell r="D3550" t="str">
            <v>ML</v>
          </cell>
          <cell r="E3550" t="str">
            <v>VARIOS</v>
          </cell>
          <cell r="F3550">
            <v>27477.95</v>
          </cell>
        </row>
        <row r="3551">
          <cell r="B3551">
            <v>11412</v>
          </cell>
          <cell r="C3551" t="str">
            <v>Desmonte y Reinst. Cubierta Termoac.**</v>
          </cell>
          <cell r="D3551" t="str">
            <v>M2</v>
          </cell>
          <cell r="E3551" t="str">
            <v>04 Estructuras</v>
          </cell>
          <cell r="F3551">
            <v>51592.78</v>
          </cell>
        </row>
        <row r="3552">
          <cell r="B3552">
            <v>11417</v>
          </cell>
          <cell r="C3552" t="str">
            <v>Desmonte y Reinst. Lampara Fluor(cable+Canaleta)</v>
          </cell>
          <cell r="D3552" t="str">
            <v>UN</v>
          </cell>
          <cell r="E3552" t="str">
            <v>09 Eléctricas</v>
          </cell>
          <cell r="F3552">
            <v>59618.559999999998</v>
          </cell>
        </row>
        <row r="3553">
          <cell r="B3553">
            <v>11314</v>
          </cell>
          <cell r="C3553" t="str">
            <v>Desmonte y reinst.Adoquín Arcilla p&lt;5% suelo Med**</v>
          </cell>
          <cell r="D3553" t="str">
            <v>M2</v>
          </cell>
          <cell r="E3553" t="str">
            <v>05 Pisos</v>
          </cell>
          <cell r="F3553">
            <v>236665.44</v>
          </cell>
        </row>
        <row r="3554">
          <cell r="B3554">
            <v>13288</v>
          </cell>
          <cell r="C3554" t="str">
            <v>Desmonte y reinst.AdoquinArcill e=0.06  p&lt;5% 4.2-1</v>
          </cell>
          <cell r="D3554" t="str">
            <v>M2</v>
          </cell>
          <cell r="E3554" t="str">
            <v>05 Pisos</v>
          </cell>
          <cell r="F3554">
            <v>210925.57</v>
          </cell>
        </row>
        <row r="3555">
          <cell r="B3555">
            <v>12158</v>
          </cell>
          <cell r="C3555" t="str">
            <v>DESMONTE Y REINST.DE PASAMANOS**</v>
          </cell>
          <cell r="D3555" t="str">
            <v>ML</v>
          </cell>
          <cell r="E3555" t="str">
            <v>CARPINTERIA DE MADERA</v>
          </cell>
          <cell r="F3555">
            <v>98675.28</v>
          </cell>
        </row>
        <row r="3556">
          <cell r="B3556">
            <v>13137</v>
          </cell>
          <cell r="C3556" t="str">
            <v>DESMONTE Y REINST.TABLERO ELECTRICO 12 CIRC.**</v>
          </cell>
          <cell r="D3556" t="str">
            <v>UN</v>
          </cell>
          <cell r="E3556" t="str">
            <v>INSTALACIONES HIDRAULICA / SANITARIA / LATONERIA</v>
          </cell>
          <cell r="F3556">
            <v>177245.91</v>
          </cell>
        </row>
        <row r="3557">
          <cell r="B3557">
            <v>12208</v>
          </cell>
          <cell r="C3557" t="str">
            <v>Desmonte y Reinstal  TAPETE**</v>
          </cell>
          <cell r="D3557" t="str">
            <v>M2</v>
          </cell>
          <cell r="E3557" t="str">
            <v>ACT. PRELIMINARES/LIMPIEZA TER</v>
          </cell>
          <cell r="F3557">
            <v>21839.79</v>
          </cell>
        </row>
        <row r="3558">
          <cell r="B3558">
            <v>12207</v>
          </cell>
          <cell r="C3558" t="str">
            <v>Desmonte y Reinstal  VENTANA  ALUMINIO**</v>
          </cell>
          <cell r="D3558" t="str">
            <v>M2</v>
          </cell>
          <cell r="E3558" t="str">
            <v>ACT. PRELIMINARES/LIMPIEZA TER</v>
          </cell>
          <cell r="F3558">
            <v>220900.86</v>
          </cell>
        </row>
        <row r="3559">
          <cell r="B3559">
            <v>11563</v>
          </cell>
          <cell r="C3559" t="str">
            <v>Desmonte y Reinstal  VENTANA **</v>
          </cell>
          <cell r="D3559" t="str">
            <v>M2</v>
          </cell>
          <cell r="E3559" t="str">
            <v>ACT. PRELIMINARES/LIMPIEZA TER</v>
          </cell>
          <cell r="F3559">
            <v>220214.7</v>
          </cell>
        </row>
        <row r="3560">
          <cell r="B3560">
            <v>13097</v>
          </cell>
          <cell r="C3560" t="str">
            <v>DESMONTE Y REINSTAL TEJA+TELA ASF.+EMULSIÓN+PINT</v>
          </cell>
          <cell r="D3560" t="str">
            <v>M2</v>
          </cell>
          <cell r="E3560" t="str">
            <v>CUBIERTAS</v>
          </cell>
          <cell r="F3560">
            <v>56216.95</v>
          </cell>
        </row>
        <row r="3561">
          <cell r="B3561">
            <v>15418</v>
          </cell>
          <cell r="C3561" t="str">
            <v>Desmonte y reinstal. estruc Multiple (excav+retir)</v>
          </cell>
          <cell r="D3561" t="str">
            <v>JGO</v>
          </cell>
          <cell r="E3561" t="str">
            <v>03 Preliminares</v>
          </cell>
          <cell r="F3561">
            <v>574294.06999999995</v>
          </cell>
        </row>
        <row r="3562">
          <cell r="B3562">
            <v>13575</v>
          </cell>
          <cell r="C3562" t="str">
            <v>Desmonte y reinstal. juego M-3A</v>
          </cell>
          <cell r="D3562" t="str">
            <v>??</v>
          </cell>
          <cell r="E3562" t="str">
            <v>MOBILIARIO</v>
          </cell>
          <cell r="F3562">
            <v>2774453.71</v>
          </cell>
        </row>
        <row r="3563">
          <cell r="B3563">
            <v>11413</v>
          </cell>
          <cell r="C3563" t="str">
            <v>Desmonte y reinstal. redes elect  cubierta.**</v>
          </cell>
          <cell r="D3563" t="str">
            <v>ML</v>
          </cell>
          <cell r="E3563" t="str">
            <v>05 Pisos</v>
          </cell>
          <cell r="F3563">
            <v>95384.19</v>
          </cell>
        </row>
        <row r="3564">
          <cell r="B3564">
            <v>11223</v>
          </cell>
          <cell r="C3564" t="str">
            <v>Desmonte y reinstal. redes elect y telecomunic.**</v>
          </cell>
          <cell r="D3564" t="str">
            <v>ML</v>
          </cell>
          <cell r="E3564" t="str">
            <v>05 Pisos</v>
          </cell>
          <cell r="F3564">
            <v>4087.9</v>
          </cell>
        </row>
        <row r="3565">
          <cell r="B3565">
            <v>11649</v>
          </cell>
          <cell r="C3565" t="str">
            <v>DESMONTE Y REINSTAL.CABALLETE TEJA ETERNIT</v>
          </cell>
          <cell r="D3565" t="str">
            <v>ML</v>
          </cell>
          <cell r="E3565" t="str">
            <v>CUBIERTAS</v>
          </cell>
          <cell r="F3565">
            <v>28626.880000000001</v>
          </cell>
        </row>
        <row r="3566">
          <cell r="B3566">
            <v>12101</v>
          </cell>
          <cell r="C3566" t="str">
            <v>Desmonte y Reinstal.CastilloModularMadera(CiudSali</v>
          </cell>
          <cell r="D3566" t="str">
            <v>??</v>
          </cell>
          <cell r="E3566" t="str">
            <v>10 Mobiliario</v>
          </cell>
          <cell r="F3566">
            <v>6768142.2999999998</v>
          </cell>
        </row>
        <row r="3567">
          <cell r="B3567">
            <v>12601</v>
          </cell>
          <cell r="C3567" t="str">
            <v>DESMONTE Y REINSTAL.DIVIS.ALUMINIOPISO-TECHO</v>
          </cell>
          <cell r="D3567" t="str">
            <v>M2</v>
          </cell>
          <cell r="E3567" t="str">
            <v>ACT. PRELIMINARES/LIMPIEZA TER</v>
          </cell>
          <cell r="F3567">
            <v>98453.14</v>
          </cell>
        </row>
        <row r="3568">
          <cell r="B3568">
            <v>11509</v>
          </cell>
          <cell r="C3568" t="str">
            <v>Desmonte y Reinstal.juegos Inf.Madera(10 event)**</v>
          </cell>
          <cell r="D3568" t="str">
            <v>UN</v>
          </cell>
          <cell r="E3568" t="str">
            <v>10 Mobiliario</v>
          </cell>
          <cell r="F3568">
            <v>6351871</v>
          </cell>
        </row>
        <row r="3569">
          <cell r="B3569">
            <v>11297</v>
          </cell>
          <cell r="C3569" t="str">
            <v>Desmonte y Reinstal.Puesto de Trabajo (Oficina)</v>
          </cell>
          <cell r="D3569" t="str">
            <v>UN</v>
          </cell>
          <cell r="E3569" t="str">
            <v>ACT. PRELIMINARES/LIMPIEZA TER</v>
          </cell>
          <cell r="F3569">
            <v>254327.21</v>
          </cell>
        </row>
        <row r="3570">
          <cell r="B3570">
            <v>10045</v>
          </cell>
          <cell r="C3570" t="str">
            <v>Desmonte y reinstala  AdoquínArcill  p&lt;5% sueloMed</v>
          </cell>
          <cell r="D3570" t="str">
            <v>M2</v>
          </cell>
          <cell r="E3570" t="str">
            <v>05 Pisos</v>
          </cell>
          <cell r="F3570">
            <v>211208.54</v>
          </cell>
        </row>
        <row r="3571">
          <cell r="B3571">
            <v>10150</v>
          </cell>
          <cell r="C3571" t="str">
            <v>Desmonte y reinstala cerramiento metalico h=2.0m</v>
          </cell>
          <cell r="D3571" t="str">
            <v>M2</v>
          </cell>
          <cell r="E3571" t="str">
            <v>07 Acabados</v>
          </cell>
          <cell r="F3571">
            <v>193691.09</v>
          </cell>
        </row>
        <row r="3572">
          <cell r="B3572">
            <v>13474</v>
          </cell>
          <cell r="C3572" t="str">
            <v>Desmonte y Reinstalac Cuneta Prefabricada</v>
          </cell>
          <cell r="D3572" t="str">
            <v>ML</v>
          </cell>
          <cell r="E3572" t="str">
            <v>03 Preliminares</v>
          </cell>
          <cell r="F3572">
            <v>23336.9</v>
          </cell>
        </row>
        <row r="3573">
          <cell r="B3573">
            <v>14452</v>
          </cell>
          <cell r="C3573" t="str">
            <v>Desmonte y re-instalac tablaestacado en  Madera**</v>
          </cell>
          <cell r="D3573" t="str">
            <v>ML</v>
          </cell>
          <cell r="E3573" t="str">
            <v>ACT. PRELIMINARES/LIMPIEZA TER</v>
          </cell>
          <cell r="F3573">
            <v>56363.63</v>
          </cell>
        </row>
        <row r="3574">
          <cell r="B3574">
            <v>13938</v>
          </cell>
          <cell r="C3574" t="str">
            <v>Desmonte y Reinstalac. Estruc.Baloncesto</v>
          </cell>
          <cell r="D3574" t="str">
            <v>??</v>
          </cell>
          <cell r="E3574" t="str">
            <v>10 Mobiliario</v>
          </cell>
          <cell r="F3574">
            <v>1635480.14</v>
          </cell>
        </row>
        <row r="3575">
          <cell r="B3575">
            <v>12091</v>
          </cell>
          <cell r="C3575" t="str">
            <v>Desmonte y reinstalac.adoquinGeot+Base+arena**</v>
          </cell>
          <cell r="D3575" t="str">
            <v>M2</v>
          </cell>
          <cell r="E3575" t="str">
            <v>05 Pisos</v>
          </cell>
          <cell r="F3575">
            <v>141549.01</v>
          </cell>
        </row>
        <row r="3576">
          <cell r="B3576">
            <v>12599</v>
          </cell>
          <cell r="C3576" t="str">
            <v>Desmonte y Reinstalac.Archivo Rodante(5.4x2.2m)</v>
          </cell>
          <cell r="D3576" t="str">
            <v>UN</v>
          </cell>
          <cell r="E3576" t="str">
            <v>ACT. PRELIMINARES/LIMPIEZA TER</v>
          </cell>
          <cell r="F3576">
            <v>0</v>
          </cell>
        </row>
        <row r="3577">
          <cell r="B3577">
            <v>12598</v>
          </cell>
          <cell r="C3577" t="str">
            <v>Desmonte y Reinstalac.Archivo Rodante(6.9x2.2m)</v>
          </cell>
          <cell r="D3577" t="str">
            <v>UN</v>
          </cell>
          <cell r="E3577" t="str">
            <v>ACT. PRELIMINARES/LIMPIEZA TER</v>
          </cell>
          <cell r="F3577">
            <v>0</v>
          </cell>
        </row>
        <row r="3578">
          <cell r="B3578">
            <v>12597</v>
          </cell>
          <cell r="C3578" t="str">
            <v>Desmonte y Reinstalac.Archivo Rodante(8.5x2.2m)</v>
          </cell>
          <cell r="D3578" t="str">
            <v>UN</v>
          </cell>
          <cell r="E3578" t="str">
            <v>ACT. PRELIMINARES/LIMPIEZA TER</v>
          </cell>
          <cell r="F3578">
            <v>0</v>
          </cell>
        </row>
        <row r="3579">
          <cell r="B3579">
            <v>11275</v>
          </cell>
          <cell r="C3579" t="str">
            <v>Desmonte Y Reinstalac.estruc.de cancha multiple**</v>
          </cell>
          <cell r="D3579" t="str">
            <v>JGO</v>
          </cell>
          <cell r="E3579" t="str">
            <v>03 Preliminares</v>
          </cell>
          <cell r="F3579">
            <v>1382577.33</v>
          </cell>
        </row>
        <row r="3580">
          <cell r="B3580">
            <v>16468</v>
          </cell>
          <cell r="C3580" t="str">
            <v>Desmonte y Reinstalac.Juego Pasama(Dos Brazos)Pisc</v>
          </cell>
          <cell r="D3580" t="str">
            <v>UN</v>
          </cell>
          <cell r="E3580" t="str">
            <v>DESMONTES</v>
          </cell>
          <cell r="F3580">
            <v>192459.08</v>
          </cell>
        </row>
        <row r="3581">
          <cell r="B3581">
            <v>11296</v>
          </cell>
          <cell r="C3581" t="str">
            <v>Desmonte y Reinstalac.Puerta Ventana(Divisón).</v>
          </cell>
          <cell r="D3581" t="str">
            <v>M2</v>
          </cell>
          <cell r="E3581" t="str">
            <v>ACT. PRELIMINARES/LIMPIEZA TER</v>
          </cell>
          <cell r="F3581">
            <v>26048.240000000002</v>
          </cell>
        </row>
        <row r="3582">
          <cell r="B3582">
            <v>11508</v>
          </cell>
          <cell r="C3582" t="str">
            <v>Desmonte y Reinstalación  Balancin Madera**</v>
          </cell>
          <cell r="D3582" t="str">
            <v>UN</v>
          </cell>
          <cell r="E3582" t="str">
            <v>03 Preliminares</v>
          </cell>
          <cell r="F3582">
            <v>717292.11</v>
          </cell>
        </row>
        <row r="3583">
          <cell r="B3583">
            <v>10803</v>
          </cell>
          <cell r="C3583" t="str">
            <v>Desmonte y reinstalacion  banca existente**</v>
          </cell>
          <cell r="D3583" t="str">
            <v>UN</v>
          </cell>
          <cell r="E3583" t="str">
            <v>03 Preliminares</v>
          </cell>
          <cell r="F3583">
            <v>271897.56</v>
          </cell>
        </row>
        <row r="3584">
          <cell r="B3584">
            <v>10782</v>
          </cell>
          <cell r="C3584" t="str">
            <v>Desmonte y reinstalacion  canecas **</v>
          </cell>
          <cell r="D3584" t="str">
            <v>UN</v>
          </cell>
          <cell r="E3584" t="str">
            <v>03 Preliminares</v>
          </cell>
          <cell r="F3584">
            <v>118275.93</v>
          </cell>
        </row>
        <row r="3585">
          <cell r="B3585">
            <v>15165</v>
          </cell>
          <cell r="C3585" t="str">
            <v>Desmonte y reinstalación  de bicicletero</v>
          </cell>
          <cell r="D3585" t="str">
            <v>UN</v>
          </cell>
          <cell r="E3585" t="str">
            <v>MOBILIARIO</v>
          </cell>
          <cell r="F3585">
            <v>172457.32</v>
          </cell>
        </row>
        <row r="3586">
          <cell r="B3586">
            <v>15419</v>
          </cell>
          <cell r="C3586" t="str">
            <v>Desmonte y reinstalacion  juego tipo M-3</v>
          </cell>
          <cell r="D3586" t="str">
            <v>UN</v>
          </cell>
          <cell r="E3586" t="str">
            <v>10 Mobiliario</v>
          </cell>
          <cell r="F3586">
            <v>3379241.27</v>
          </cell>
        </row>
        <row r="3587">
          <cell r="B3587">
            <v>15420</v>
          </cell>
          <cell r="C3587" t="str">
            <v>Desmonte y reinstalacion  juegos tipo M-3A</v>
          </cell>
          <cell r="D3587" t="str">
            <v>UN</v>
          </cell>
          <cell r="E3587" t="str">
            <v>10 Mobiliario</v>
          </cell>
          <cell r="F3587">
            <v>2408964.35</v>
          </cell>
        </row>
        <row r="3588">
          <cell r="B3588">
            <v>15421</v>
          </cell>
          <cell r="C3588" t="str">
            <v>Desmonte y reinstalacion  juegos tipo M-5 o 5A-STP</v>
          </cell>
          <cell r="D3588" t="str">
            <v>UN</v>
          </cell>
          <cell r="E3588" t="str">
            <v>10 Mobiliario</v>
          </cell>
          <cell r="F3588">
            <v>1124418.54</v>
          </cell>
        </row>
        <row r="3589">
          <cell r="B3589">
            <v>10791</v>
          </cell>
          <cell r="C3589" t="str">
            <v>Desmonte y reinstalacion  señales civicas **</v>
          </cell>
          <cell r="D3589" t="str">
            <v>UN</v>
          </cell>
          <cell r="E3589" t="str">
            <v>03 Preliminares</v>
          </cell>
          <cell r="F3589">
            <v>68762.05</v>
          </cell>
        </row>
        <row r="3590">
          <cell r="B3590">
            <v>11222</v>
          </cell>
          <cell r="C3590" t="str">
            <v>Desmonte y reinstalación bafle sonido ambiental**</v>
          </cell>
          <cell r="D3590" t="str">
            <v>UN</v>
          </cell>
          <cell r="E3590" t="str">
            <v>05 Pisos</v>
          </cell>
          <cell r="F3590">
            <v>15555.32</v>
          </cell>
        </row>
        <row r="3591">
          <cell r="B3591">
            <v>13360</v>
          </cell>
          <cell r="C3591" t="str">
            <v>Desmonte y Reinstalación Baranda Pista Patinaje</v>
          </cell>
          <cell r="D3591" t="str">
            <v>ML</v>
          </cell>
          <cell r="E3591" t="str">
            <v>VARIOS</v>
          </cell>
          <cell r="F3591">
            <v>42190.63</v>
          </cell>
        </row>
        <row r="3592">
          <cell r="B3592">
            <v>10916</v>
          </cell>
          <cell r="C3592" t="str">
            <v>desmonte y reinstalación Biciclet de arco M-101***</v>
          </cell>
          <cell r="D3592" t="str">
            <v>UN</v>
          </cell>
          <cell r="E3592" t="str">
            <v>10 Mobiliario</v>
          </cell>
          <cell r="F3592">
            <v>172741.17</v>
          </cell>
        </row>
        <row r="3593">
          <cell r="B3593">
            <v>10820</v>
          </cell>
          <cell r="C3593" t="str">
            <v>Desmonte y reinstalaciòn bolardo M-60 **</v>
          </cell>
          <cell r="D3593" t="str">
            <v>UN</v>
          </cell>
          <cell r="E3593" t="str">
            <v>07 Acabados</v>
          </cell>
          <cell r="F3593">
            <v>87439.31</v>
          </cell>
        </row>
        <row r="3594">
          <cell r="B3594">
            <v>15422</v>
          </cell>
          <cell r="C3594" t="str">
            <v>Desmonte y reinstalacion Bordillo  B-30 (10x30)</v>
          </cell>
          <cell r="D3594" t="str">
            <v>ML</v>
          </cell>
          <cell r="E3594" t="str">
            <v>05 Pisos</v>
          </cell>
          <cell r="F3594">
            <v>53389.61</v>
          </cell>
        </row>
        <row r="3595">
          <cell r="B3595">
            <v>13948</v>
          </cell>
          <cell r="C3595" t="str">
            <v>Desmonte y Reinstalación Cerram. C-Impacto H=5.00m</v>
          </cell>
          <cell r="D3595" t="str">
            <v>ML</v>
          </cell>
          <cell r="E3595" t="str">
            <v>MOBILIARIO</v>
          </cell>
          <cell r="F3595">
            <v>952886.5</v>
          </cell>
        </row>
        <row r="3596">
          <cell r="B3596">
            <v>12744</v>
          </cell>
          <cell r="C3596" t="str">
            <v>DESMONTE Y REINSTALACION DE DUCHA**</v>
          </cell>
          <cell r="D3596" t="str">
            <v>UN</v>
          </cell>
          <cell r="E3596" t="str">
            <v>INSTALACIONES HIDRAULICA / SANITARIA / LATONERIA</v>
          </cell>
          <cell r="F3596">
            <v>84784.01</v>
          </cell>
        </row>
        <row r="3597">
          <cell r="B3597">
            <v>11507</v>
          </cell>
          <cell r="C3597" t="str">
            <v>Desmonte y reinstalaciòn de luminaria  de piso**</v>
          </cell>
          <cell r="D3597" t="str">
            <v>UN</v>
          </cell>
          <cell r="E3597" t="str">
            <v>05 Pisos</v>
          </cell>
          <cell r="F3597">
            <v>51036.74</v>
          </cell>
        </row>
        <row r="3598">
          <cell r="B3598">
            <v>11639</v>
          </cell>
          <cell r="C3598" t="str">
            <v>Desmonte y Reinstalacion de luminaria Alumb Publi</v>
          </cell>
          <cell r="D3598" t="str">
            <v>UN</v>
          </cell>
          <cell r="E3598" t="str">
            <v>05 Pisos</v>
          </cell>
          <cell r="F3598">
            <v>291685.81</v>
          </cell>
        </row>
        <row r="3599">
          <cell r="B3599">
            <v>20796</v>
          </cell>
          <cell r="C3599" t="str">
            <v>DESMONTE Y REINSTALACION DE MAQUINA DE RUTA DE LA VIDA (INCLUYE DEMOLICION DE DADOS, EXCAVACION Y FUNDIDA DE DADOS DE 0,35x0,35x0,80)</v>
          </cell>
          <cell r="D3599" t="str">
            <v>UN</v>
          </cell>
          <cell r="E3599" t="str">
            <v>DESMONTES</v>
          </cell>
          <cell r="F3599">
            <v>154302.97</v>
          </cell>
        </row>
        <row r="3600">
          <cell r="B3600">
            <v>15750</v>
          </cell>
          <cell r="C3600" t="str">
            <v>Desmonte y reinstalación de Vitriblock</v>
          </cell>
          <cell r="D3600" t="str">
            <v>M2</v>
          </cell>
          <cell r="E3600" t="str">
            <v>ENCHAPES MUROS</v>
          </cell>
          <cell r="F3600">
            <v>166188.79</v>
          </cell>
        </row>
        <row r="3601">
          <cell r="B3601">
            <v>11034</v>
          </cell>
          <cell r="C3601" t="str">
            <v>DESMONTE Y REINSTALACION ESPEJO **</v>
          </cell>
          <cell r="D3601" t="str">
            <v>M2</v>
          </cell>
          <cell r="E3601" t="str">
            <v>VIDRIOS Y CERRADURAS</v>
          </cell>
          <cell r="F3601">
            <v>21926.46</v>
          </cell>
        </row>
        <row r="3602">
          <cell r="B3602">
            <v>10344</v>
          </cell>
          <cell r="C3602" t="str">
            <v>Desmonte y reinstalacion estruc  de microfutbol**</v>
          </cell>
          <cell r="D3602" t="str">
            <v>JGO</v>
          </cell>
          <cell r="E3602" t="str">
            <v>03 Preliminares</v>
          </cell>
          <cell r="F3602">
            <v>544388.21</v>
          </cell>
        </row>
        <row r="3603">
          <cell r="B3603">
            <v>13256</v>
          </cell>
          <cell r="C3603" t="str">
            <v>Desmonte y reinstalacion fanche en lamina **</v>
          </cell>
          <cell r="D3603" t="str">
            <v>ML</v>
          </cell>
          <cell r="E3603" t="str">
            <v>CARPINTERIA METALICA</v>
          </cell>
          <cell r="F3603">
            <v>60464.61</v>
          </cell>
        </row>
        <row r="3604">
          <cell r="B3604">
            <v>10847</v>
          </cell>
          <cell r="C3604" t="str">
            <v>Desmonte y Reinstalacion juegos infantil tipo M-3</v>
          </cell>
          <cell r="D3604" t="str">
            <v>UN</v>
          </cell>
          <cell r="E3604" t="str">
            <v>10 Mobiliario</v>
          </cell>
          <cell r="F3604">
            <v>3659006.56</v>
          </cell>
        </row>
        <row r="3605">
          <cell r="B3605">
            <v>10849</v>
          </cell>
          <cell r="C3605" t="str">
            <v>Desmonte y Reinstalacion juegos tipo M-5 o 5A</v>
          </cell>
          <cell r="D3605" t="str">
            <v>UN</v>
          </cell>
          <cell r="E3605" t="str">
            <v>10 Mobiliario</v>
          </cell>
          <cell r="F3605">
            <v>1141246.8799999999</v>
          </cell>
        </row>
        <row r="3606">
          <cell r="B3606">
            <v>16465</v>
          </cell>
          <cell r="C3606" t="str">
            <v>Desmonte y Reinstalación Loseta Fibrocemento</v>
          </cell>
          <cell r="D3606" t="str">
            <v>M2</v>
          </cell>
          <cell r="E3606" t="str">
            <v>DESMONTES</v>
          </cell>
          <cell r="F3606">
            <v>21696.09</v>
          </cell>
        </row>
        <row r="3607">
          <cell r="B3607">
            <v>20760</v>
          </cell>
          <cell r="C3607" t="str">
            <v xml:space="preserve">DESMONTE Y REINSTALACION LOSETA TIPO IDU + ARENA </v>
          </cell>
          <cell r="D3607" t="str">
            <v>M2</v>
          </cell>
          <cell r="E3607" t="str">
            <v>PISOS (ACABADOS Y BASES)</v>
          </cell>
          <cell r="F3607">
            <v>234589.9</v>
          </cell>
        </row>
        <row r="3608">
          <cell r="B3608">
            <v>16470</v>
          </cell>
          <cell r="C3608" t="str">
            <v>Desmonte y Reinstalación Parlantes cenitales (Cabl</v>
          </cell>
          <cell r="D3608" t="str">
            <v>UN</v>
          </cell>
          <cell r="E3608" t="str">
            <v>DESMONTES</v>
          </cell>
          <cell r="F3608">
            <v>7934.11</v>
          </cell>
        </row>
        <row r="3609">
          <cell r="B3609">
            <v>11523</v>
          </cell>
          <cell r="C3609" t="str">
            <v>DESMONTE Y REINSTALACION PBX**</v>
          </cell>
          <cell r="D3609" t="str">
            <v>ML</v>
          </cell>
          <cell r="E3609" t="str">
            <v>CABLEADO ESTRUCTURADO</v>
          </cell>
          <cell r="F3609">
            <v>365556</v>
          </cell>
        </row>
        <row r="3610">
          <cell r="B3610">
            <v>16466</v>
          </cell>
          <cell r="C3610" t="str">
            <v>Desmonte y Reinstalación Piso Easydecck Agua Azul</v>
          </cell>
          <cell r="D3610" t="str">
            <v>M2</v>
          </cell>
          <cell r="E3610" t="str">
            <v>DESMONTES</v>
          </cell>
          <cell r="F3610">
            <v>11634.67</v>
          </cell>
        </row>
        <row r="3611">
          <cell r="B3611">
            <v>16469</v>
          </cell>
          <cell r="C3611" t="str">
            <v>Desmonte y Reinstalación Rejilla de HVAC</v>
          </cell>
          <cell r="D3611" t="str">
            <v>UN</v>
          </cell>
          <cell r="E3611" t="str">
            <v>DESMONTES</v>
          </cell>
          <cell r="F3611">
            <v>10597.48</v>
          </cell>
        </row>
        <row r="3612">
          <cell r="B3612">
            <v>11036</v>
          </cell>
          <cell r="C3612" t="str">
            <v>Desmonte y reinstalacion sanitario **</v>
          </cell>
          <cell r="D3612" t="str">
            <v>UN</v>
          </cell>
          <cell r="E3612" t="str">
            <v>ACT. PRELIMINARES/LIMPIEZA TER</v>
          </cell>
          <cell r="F3612">
            <v>102164.93</v>
          </cell>
        </row>
        <row r="3613">
          <cell r="B3613">
            <v>15463</v>
          </cell>
          <cell r="C3613" t="str">
            <v>DESMONTE Y REINSTALACION SIFONES DE LAVAMANOS Y OR</v>
          </cell>
          <cell r="D3613" t="str">
            <v>UN</v>
          </cell>
          <cell r="E3613" t="str">
            <v>08 Hidráulico</v>
          </cell>
          <cell r="F3613">
            <v>18890.11</v>
          </cell>
        </row>
        <row r="3614">
          <cell r="B3614">
            <v>11519</v>
          </cell>
          <cell r="C3614" t="str">
            <v>DESMONTE Y REINSTALACION TOMACORRIENTES**</v>
          </cell>
          <cell r="D3614" t="str">
            <v>UN</v>
          </cell>
          <cell r="E3614" t="str">
            <v>INSTALACIONES ELECTRICAS - T.V. - SONIDO COMUNI</v>
          </cell>
          <cell r="F3614">
            <v>13398.38</v>
          </cell>
        </row>
        <row r="3615">
          <cell r="B3615">
            <v>10577</v>
          </cell>
          <cell r="C3615" t="str">
            <v>Desmonte y reinstalacion tuberia de gres 8"  **</v>
          </cell>
          <cell r="D3615" t="str">
            <v>ML</v>
          </cell>
          <cell r="E3615" t="str">
            <v>REDES SERVICIOS Y DESAGüES</v>
          </cell>
          <cell r="F3615">
            <v>56385.41</v>
          </cell>
        </row>
        <row r="3616">
          <cell r="B3616">
            <v>11518</v>
          </cell>
          <cell r="C3616" t="str">
            <v>DESMONTE Y REINSTALACION VOZ Y DATOS**</v>
          </cell>
          <cell r="D3616" t="str">
            <v>ML</v>
          </cell>
          <cell r="E3616" t="str">
            <v>CABLEADO ESTRUCTURADO</v>
          </cell>
          <cell r="F3616">
            <v>71968.84</v>
          </cell>
        </row>
        <row r="3617">
          <cell r="B3617">
            <v>12205</v>
          </cell>
          <cell r="C3617" t="str">
            <v>Desmonte y Reinstalc.división Ofic. H=3.10m**</v>
          </cell>
          <cell r="D3617" t="str">
            <v>M2</v>
          </cell>
          <cell r="E3617" t="str">
            <v>07 Acabados</v>
          </cell>
          <cell r="F3617">
            <v>91428.96</v>
          </cell>
        </row>
        <row r="3618">
          <cell r="B3618">
            <v>13486</v>
          </cell>
          <cell r="C3618" t="str">
            <v>DESMONTE Y RETIRO  CENEFA EN ADOQUIN (CARG.Y RETIR</v>
          </cell>
          <cell r="D3618" t="str">
            <v>M2</v>
          </cell>
          <cell r="E3618" t="str">
            <v>VARIOS</v>
          </cell>
          <cell r="F3618">
            <v>37652.76</v>
          </cell>
        </row>
        <row r="3619">
          <cell r="B3619">
            <v>10433</v>
          </cell>
          <cell r="C3619" t="str">
            <v>Desmonte y retiro adoquin **</v>
          </cell>
          <cell r="D3619" t="str">
            <v>M2</v>
          </cell>
          <cell r="E3619" t="str">
            <v>05 Pisos</v>
          </cell>
          <cell r="F3619">
            <v>21342.78</v>
          </cell>
        </row>
        <row r="3620">
          <cell r="B3620">
            <v>20845</v>
          </cell>
          <cell r="C3620" t="str">
            <v>Desmonte y retiro adoquin H=0.26m + relleno Base**</v>
          </cell>
          <cell r="D3620" t="str">
            <v>M2</v>
          </cell>
          <cell r="E3620" t="str">
            <v>05 Pisos</v>
          </cell>
          <cell r="F3620">
            <v>73390.27</v>
          </cell>
        </row>
        <row r="3621">
          <cell r="B3621">
            <v>13895</v>
          </cell>
          <cell r="C3621" t="str">
            <v>Desmonte y retiro adoquin H=0.26m+relleno Base**</v>
          </cell>
          <cell r="D3621" t="str">
            <v>M2</v>
          </cell>
          <cell r="E3621" t="str">
            <v>05 Pisos</v>
          </cell>
          <cell r="F3621">
            <v>113126.72</v>
          </cell>
        </row>
        <row r="3622">
          <cell r="B3622">
            <v>10860</v>
          </cell>
          <cell r="C3622" t="str">
            <v>Desmonte y retiro canecas **</v>
          </cell>
          <cell r="D3622" t="str">
            <v>UN</v>
          </cell>
          <cell r="E3622" t="str">
            <v>03 Preliminares</v>
          </cell>
          <cell r="F3622">
            <v>60242.19</v>
          </cell>
        </row>
        <row r="3623">
          <cell r="B3623">
            <v>10378</v>
          </cell>
          <cell r="C3623" t="str">
            <v>Desmonte y retiro cerramiento alambre puas **</v>
          </cell>
          <cell r="D3623" t="str">
            <v>ML</v>
          </cell>
          <cell r="E3623" t="str">
            <v>03 Preliminares</v>
          </cell>
          <cell r="F3623">
            <v>6056.75</v>
          </cell>
        </row>
        <row r="3624">
          <cell r="B3624">
            <v>11565</v>
          </cell>
          <cell r="C3624" t="str">
            <v>Desmonte y retiro cerramiento metalico incl. viga*</v>
          </cell>
          <cell r="D3624" t="str">
            <v>ML</v>
          </cell>
          <cell r="E3624" t="str">
            <v>07 Acabados</v>
          </cell>
          <cell r="F3624">
            <v>134299.56</v>
          </cell>
        </row>
        <row r="3625">
          <cell r="B3625">
            <v>13261</v>
          </cell>
          <cell r="C3625" t="str">
            <v>Desmonte y retiro de Cableado+tomas+interrupt.L=9m</v>
          </cell>
          <cell r="D3625" t="str">
            <v>UN</v>
          </cell>
          <cell r="E3625" t="str">
            <v>05 Pisos</v>
          </cell>
          <cell r="F3625">
            <v>23585.91</v>
          </cell>
        </row>
        <row r="3626">
          <cell r="B3626">
            <v>15446</v>
          </cell>
          <cell r="C3626" t="str">
            <v>Desmonte y Retiro de Cerca Existente.</v>
          </cell>
          <cell r="D3626" t="str">
            <v>ML</v>
          </cell>
          <cell r="E3626" t="str">
            <v>VARIOS</v>
          </cell>
          <cell r="F3626">
            <v>28618.01</v>
          </cell>
        </row>
        <row r="3627">
          <cell r="B3627">
            <v>20711</v>
          </cell>
          <cell r="C3627" t="str">
            <v>Desmonte y retiro de cerramiento perimetral existente</v>
          </cell>
          <cell r="D3627" t="str">
            <v>ML</v>
          </cell>
          <cell r="E3627" t="str">
            <v>DESMONTES</v>
          </cell>
          <cell r="F3627">
            <v>217701.89</v>
          </cell>
        </row>
        <row r="3628">
          <cell r="B3628">
            <v>12372</v>
          </cell>
          <cell r="C3628" t="str">
            <v>DESMONTE Y RETIRO DE DUCHA**</v>
          </cell>
          <cell r="D3628" t="str">
            <v>UN</v>
          </cell>
          <cell r="E3628" t="str">
            <v>INSTALACIONES HIDRAULICA / SANITARIA / LATONERIA</v>
          </cell>
          <cell r="F3628">
            <v>32710.59</v>
          </cell>
        </row>
        <row r="3629">
          <cell r="B3629">
            <v>12157</v>
          </cell>
          <cell r="C3629" t="str">
            <v>Desmonte y retiro de Farol (Inc. Demolición)**</v>
          </cell>
          <cell r="D3629" t="str">
            <v>UN</v>
          </cell>
          <cell r="E3629" t="str">
            <v>05 Pisos</v>
          </cell>
          <cell r="F3629">
            <v>60924.92</v>
          </cell>
        </row>
        <row r="3630">
          <cell r="B3630">
            <v>16079</v>
          </cell>
          <cell r="C3630" t="str">
            <v>Desmonte y retiro de guardaescoba y/o cenefa</v>
          </cell>
          <cell r="D3630" t="str">
            <v>??</v>
          </cell>
          <cell r="E3630" t="str">
            <v>VARIOS</v>
          </cell>
          <cell r="F3630">
            <v>0</v>
          </cell>
        </row>
        <row r="3631">
          <cell r="B3631">
            <v>13305</v>
          </cell>
          <cell r="C3631" t="str">
            <v>Desmonte y retiro de incrustación.</v>
          </cell>
          <cell r="D3631" t="str">
            <v>UN</v>
          </cell>
          <cell r="E3631" t="str">
            <v>ENCHAPES, ACCESORIOS Y PAPELES</v>
          </cell>
          <cell r="F3631">
            <v>17370.79</v>
          </cell>
        </row>
        <row r="3632">
          <cell r="B3632">
            <v>14183</v>
          </cell>
          <cell r="C3632" t="str">
            <v>Desmonte y Retiro de Lavaplatos</v>
          </cell>
          <cell r="D3632" t="str">
            <v>UN</v>
          </cell>
          <cell r="E3632" t="str">
            <v>INSTALACIONES HIDRAULICA / SANITARIA / LATONERIA</v>
          </cell>
          <cell r="F3632">
            <v>32027.06</v>
          </cell>
        </row>
        <row r="3633">
          <cell r="B3633">
            <v>10342</v>
          </cell>
          <cell r="C3633" t="str">
            <v>Desmonte y retiro de llantas**</v>
          </cell>
          <cell r="D3633" t="str">
            <v>UN</v>
          </cell>
          <cell r="E3633" t="str">
            <v>05 Pisos</v>
          </cell>
          <cell r="F3633">
            <v>12185.98</v>
          </cell>
        </row>
        <row r="3634">
          <cell r="B3634">
            <v>11484</v>
          </cell>
          <cell r="C3634" t="str">
            <v>Desmonte y retiro de luminaria Alumb Publico**</v>
          </cell>
          <cell r="D3634" t="str">
            <v>UN</v>
          </cell>
          <cell r="E3634" t="str">
            <v>05 Pisos</v>
          </cell>
          <cell r="F3634">
            <v>656334.30000000005</v>
          </cell>
        </row>
        <row r="3635">
          <cell r="B3635">
            <v>10585</v>
          </cell>
          <cell r="C3635" t="str">
            <v>Desmonte y retiro de luminaria de cubierta - Estadio El Campin</v>
          </cell>
          <cell r="D3635" t="str">
            <v>UN</v>
          </cell>
          <cell r="E3635" t="str">
            <v>INSTALACIONES ELECTRICAS - T.V. - SONIDO COMUNI</v>
          </cell>
          <cell r="F3635">
            <v>94462.66</v>
          </cell>
        </row>
        <row r="3636">
          <cell r="B3636">
            <v>10583</v>
          </cell>
          <cell r="C3636" t="str">
            <v>Desmonte y retiro de luminaria de torre - Estadio El Campin</v>
          </cell>
          <cell r="D3636" t="str">
            <v>UN</v>
          </cell>
          <cell r="E3636" t="str">
            <v>INSTALACIONES ELECTRICAS - T.V. - SONIDO COMUNI</v>
          </cell>
          <cell r="F3636">
            <v>101879.83</v>
          </cell>
        </row>
        <row r="3637">
          <cell r="B3637">
            <v>11221</v>
          </cell>
          <cell r="C3637" t="str">
            <v>Desmonte y retiro de luminaria fluorescente**</v>
          </cell>
          <cell r="D3637" t="str">
            <v>UN</v>
          </cell>
          <cell r="E3637" t="str">
            <v>05 Pisos</v>
          </cell>
          <cell r="F3637">
            <v>36017.839999999997</v>
          </cell>
        </row>
        <row r="3638">
          <cell r="B3638">
            <v>11295</v>
          </cell>
          <cell r="C3638" t="str">
            <v>DESMONTE Y RETIRO DE PUERTA Y MARCO EN MADERA</v>
          </cell>
          <cell r="D3638" t="str">
            <v>UN</v>
          </cell>
          <cell r="E3638" t="str">
            <v>ACT. PRELIMINARES/LIMPIEZA TER</v>
          </cell>
          <cell r="F3638">
            <v>44132.92</v>
          </cell>
        </row>
        <row r="3639">
          <cell r="B3639">
            <v>11486</v>
          </cell>
          <cell r="C3639" t="str">
            <v>Desmonte y retiro de red electrica A.P.**</v>
          </cell>
          <cell r="D3639" t="str">
            <v>ML</v>
          </cell>
          <cell r="E3639" t="str">
            <v>05 Pisos</v>
          </cell>
          <cell r="F3639">
            <v>17772.63</v>
          </cell>
        </row>
        <row r="3640">
          <cell r="B3640">
            <v>11299</v>
          </cell>
          <cell r="C3640" t="str">
            <v>Desmonte y retiro de red electrica Interna**</v>
          </cell>
          <cell r="D3640" t="str">
            <v>ML</v>
          </cell>
          <cell r="E3640" t="str">
            <v>05 Pisos</v>
          </cell>
          <cell r="F3640">
            <v>19405.87</v>
          </cell>
        </row>
        <row r="3641">
          <cell r="B3641">
            <v>11300</v>
          </cell>
          <cell r="C3641" t="str">
            <v>DESMONTE Y RETIRO DE RED ELECTRICA**</v>
          </cell>
          <cell r="D3641" t="str">
            <v>UN</v>
          </cell>
          <cell r="E3641" t="str">
            <v>INSTALACIONES ELECTRICAS - T.V. - SONIDO COMUNI</v>
          </cell>
          <cell r="F3641">
            <v>17257.29</v>
          </cell>
        </row>
        <row r="3642">
          <cell r="B3642">
            <v>14004</v>
          </cell>
          <cell r="C3642" t="str">
            <v>DESMONTE Y RETIRO DE TEJA ASBESTO CEMENTO</v>
          </cell>
          <cell r="D3642" t="str">
            <v>M2</v>
          </cell>
          <cell r="E3642" t="str">
            <v>CUBIERTAS</v>
          </cell>
          <cell r="F3642">
            <v>26309.69</v>
          </cell>
        </row>
        <row r="3643">
          <cell r="B3643">
            <v>20763</v>
          </cell>
          <cell r="C3643" t="str">
            <v xml:space="preserve">Desmonte y retiro de tela verde h=2.00 </v>
          </cell>
          <cell r="D3643" t="str">
            <v>ML</v>
          </cell>
          <cell r="E3643" t="str">
            <v>INSTALACIONES DEPORTIVAS</v>
          </cell>
          <cell r="F3643">
            <v>7569.75</v>
          </cell>
        </row>
        <row r="3644">
          <cell r="B3644">
            <v>15084</v>
          </cell>
          <cell r="C3644" t="str">
            <v>Desmonte y retiro de troncos de madera</v>
          </cell>
          <cell r="D3644" t="str">
            <v>UN</v>
          </cell>
          <cell r="E3644" t="str">
            <v>05 Pisos</v>
          </cell>
          <cell r="F3644">
            <v>11956.42</v>
          </cell>
        </row>
        <row r="3645">
          <cell r="B3645">
            <v>11562</v>
          </cell>
          <cell r="C3645" t="str">
            <v>Desmonte y retiro ducto 40*40 **</v>
          </cell>
          <cell r="D3645" t="str">
            <v>ML</v>
          </cell>
          <cell r="E3645" t="str">
            <v>CABLEADO ESTRUCTURADO</v>
          </cell>
          <cell r="F3645">
            <v>156801.41</v>
          </cell>
        </row>
        <row r="3646">
          <cell r="B3646">
            <v>10578</v>
          </cell>
          <cell r="C3646" t="str">
            <v>Desmonte y retiro e Instalación de luminaria de cubierta - Estadio El Campin</v>
          </cell>
          <cell r="D3646" t="str">
            <v>UN</v>
          </cell>
          <cell r="E3646" t="str">
            <v>INSTALACIONES ELECTRICAS - T.V. - SONIDO COMUNI</v>
          </cell>
          <cell r="F3646">
            <v>319018.01</v>
          </cell>
        </row>
        <row r="3647">
          <cell r="B3647">
            <v>10575</v>
          </cell>
          <cell r="C3647" t="str">
            <v>Desmonte y retiro e Instalación de luminaria de torre - Estadio El Campin</v>
          </cell>
          <cell r="D3647" t="str">
            <v>UN</v>
          </cell>
          <cell r="E3647" t="str">
            <v>INSTALACIONES ELECTRICAS - T.V. - SONIDO COMUNI</v>
          </cell>
          <cell r="F3647">
            <v>343200.15</v>
          </cell>
        </row>
        <row r="3648">
          <cell r="B3648">
            <v>10240</v>
          </cell>
          <cell r="C3648" t="str">
            <v>Desmonte y retiro juegos infantiles(Máx.10eventos)</v>
          </cell>
          <cell r="D3648" t="str">
            <v>JGO</v>
          </cell>
          <cell r="E3648" t="str">
            <v>03 Preliminares</v>
          </cell>
          <cell r="F3648">
            <v>126738.38</v>
          </cell>
        </row>
        <row r="3649">
          <cell r="B3649">
            <v>13484</v>
          </cell>
          <cell r="C3649" t="str">
            <v>DESMONTE Y RETIRO LOSETA CONC. 0.25X0.25M</v>
          </cell>
          <cell r="D3649" t="str">
            <v>UN</v>
          </cell>
          <cell r="E3649" t="str">
            <v>VARIOS</v>
          </cell>
          <cell r="F3649">
            <v>6362.92</v>
          </cell>
        </row>
        <row r="3650">
          <cell r="B3650">
            <v>10305</v>
          </cell>
          <cell r="C3650" t="str">
            <v>Desmonte y retiro loseta IDU concreto**</v>
          </cell>
          <cell r="D3650" t="str">
            <v>M2</v>
          </cell>
          <cell r="E3650" t="str">
            <v>05 Pisos</v>
          </cell>
          <cell r="F3650">
            <v>16835.43</v>
          </cell>
        </row>
        <row r="3651">
          <cell r="B3651">
            <v>11411</v>
          </cell>
          <cell r="C3651" t="str">
            <v>Desmonte y Retiro Luminaria de Techo+Trasiego</v>
          </cell>
          <cell r="D3651" t="str">
            <v>UN</v>
          </cell>
          <cell r="E3651" t="str">
            <v>DESMONTES</v>
          </cell>
          <cell r="F3651">
            <v>17004.05</v>
          </cell>
        </row>
        <row r="3652">
          <cell r="B3652">
            <v>15518</v>
          </cell>
          <cell r="C3652" t="str">
            <v>Desmonte y retiro Malla de polimero para proteccio</v>
          </cell>
          <cell r="D3652" t="str">
            <v>M2</v>
          </cell>
          <cell r="E3652" t="str">
            <v>10 Mobiliario</v>
          </cell>
          <cell r="F3652">
            <v>7582.04</v>
          </cell>
        </row>
        <row r="3653">
          <cell r="B3653">
            <v>10016</v>
          </cell>
          <cell r="C3653" t="str">
            <v>Desmonte y retiro malla existente h=2.0 m</v>
          </cell>
          <cell r="D3653" t="str">
            <v>ML</v>
          </cell>
          <cell r="E3653" t="str">
            <v>03 Preliminares</v>
          </cell>
          <cell r="F3653">
            <v>16683.169999999998</v>
          </cell>
        </row>
        <row r="3654">
          <cell r="B3654">
            <v>10073</v>
          </cell>
          <cell r="C3654" t="str">
            <v>Desmonte y retiro manto impermeabilización (edil)</v>
          </cell>
          <cell r="D3654" t="str">
            <v>M2</v>
          </cell>
          <cell r="E3654" t="str">
            <v>03 Preliminares</v>
          </cell>
          <cell r="F3654">
            <v>15271.7</v>
          </cell>
        </row>
        <row r="3655">
          <cell r="B3655">
            <v>10241</v>
          </cell>
          <cell r="C3655" t="str">
            <v>Desmonte y retiro marco de micro y futbol **</v>
          </cell>
          <cell r="D3655" t="str">
            <v>JGO</v>
          </cell>
          <cell r="E3655" t="str">
            <v>03 Preliminares</v>
          </cell>
          <cell r="F3655">
            <v>381615.02</v>
          </cell>
        </row>
        <row r="3656">
          <cell r="B3656">
            <v>13957</v>
          </cell>
          <cell r="C3656" t="str">
            <v>DESMONTE Y RETIRO POSTE CERCA DE ALAMBRE DE PUAS**</v>
          </cell>
          <cell r="D3656" t="str">
            <v>UN</v>
          </cell>
          <cell r="E3656" t="str">
            <v>09 Eléctricas</v>
          </cell>
          <cell r="F3656">
            <v>60858.15</v>
          </cell>
        </row>
        <row r="3657">
          <cell r="B3657">
            <v>11615</v>
          </cell>
          <cell r="C3657" t="str">
            <v>DESMONTE Y RETIRO PUERTA VIDRIO</v>
          </cell>
          <cell r="D3657" t="str">
            <v>M2</v>
          </cell>
          <cell r="E3657" t="str">
            <v>ACT. PRELIMINARES/LIMPIEZA TER</v>
          </cell>
          <cell r="F3657">
            <v>15161.15</v>
          </cell>
        </row>
        <row r="3658">
          <cell r="B3658">
            <v>13245</v>
          </cell>
          <cell r="C3658" t="str">
            <v>Desmonte y retiro red elect.Interna con tubPVC</v>
          </cell>
          <cell r="D3658" t="str">
            <v>ML</v>
          </cell>
          <cell r="E3658" t="str">
            <v>05 Pisos</v>
          </cell>
          <cell r="F3658">
            <v>84717.54</v>
          </cell>
        </row>
        <row r="3659">
          <cell r="B3659">
            <v>14995</v>
          </cell>
          <cell r="C3659" t="str">
            <v>Desmonte y retiro red elect.Interna con tubPVC</v>
          </cell>
          <cell r="D3659" t="str">
            <v>M2</v>
          </cell>
          <cell r="E3659" t="str">
            <v>09 Eléctricas</v>
          </cell>
          <cell r="F3659">
            <v>3088.21</v>
          </cell>
        </row>
        <row r="3660">
          <cell r="B3660">
            <v>10325</v>
          </cell>
          <cell r="C3660" t="str">
            <v>Desmonte y retiro rieles y tanque</v>
          </cell>
          <cell r="D3660" t="str">
            <v>UN</v>
          </cell>
          <cell r="E3660" t="str">
            <v>08 Hidráulico</v>
          </cell>
          <cell r="F3660">
            <v>1292568.8500000001</v>
          </cell>
        </row>
        <row r="3661">
          <cell r="B3661">
            <v>11106</v>
          </cell>
          <cell r="C3661" t="str">
            <v>Desmonte y retiro señales informativas**</v>
          </cell>
          <cell r="D3661" t="str">
            <v>UN</v>
          </cell>
          <cell r="E3661" t="str">
            <v>03 Preliminares</v>
          </cell>
          <cell r="F3661">
            <v>16477.02</v>
          </cell>
        </row>
        <row r="3662">
          <cell r="B3662">
            <v>14195</v>
          </cell>
          <cell r="C3662" t="str">
            <v>Desmonte y retiro tablaestacado en  Madera**</v>
          </cell>
          <cell r="D3662" t="str">
            <v>M2</v>
          </cell>
          <cell r="E3662" t="str">
            <v>ACT. PRELIMINARES/LIMPIEZA TER</v>
          </cell>
          <cell r="F3662">
            <v>3814.17</v>
          </cell>
        </row>
        <row r="3663">
          <cell r="B3663">
            <v>16058</v>
          </cell>
          <cell r="C3663" t="str">
            <v>Desmonte y retiro tapa concreto canal **</v>
          </cell>
          <cell r="D3663" t="str">
            <v>M2</v>
          </cell>
          <cell r="E3663" t="str">
            <v>05 Pisos</v>
          </cell>
          <cell r="F3663">
            <v>16853.23</v>
          </cell>
        </row>
        <row r="3664">
          <cell r="B3664">
            <v>14132</v>
          </cell>
          <cell r="C3664" t="str">
            <v>DESMONTE Y RETIRO TEJA FIBRO-CEMENTO-COLISEO DEL S</v>
          </cell>
          <cell r="D3664" t="str">
            <v>M2</v>
          </cell>
          <cell r="E3664" t="str">
            <v>CUBIERTAS</v>
          </cell>
          <cell r="F3664">
            <v>86985.76</v>
          </cell>
        </row>
        <row r="3665">
          <cell r="B3665">
            <v>11220</v>
          </cell>
          <cell r="C3665" t="str">
            <v>Desmonte y retiro tubo fluorescente**</v>
          </cell>
          <cell r="D3665" t="str">
            <v>UN</v>
          </cell>
          <cell r="E3665" t="str">
            <v>05 Pisos</v>
          </cell>
          <cell r="F3665">
            <v>10697.25</v>
          </cell>
        </row>
        <row r="3666">
          <cell r="B3666">
            <v>11298</v>
          </cell>
          <cell r="C3666" t="str">
            <v>DESMONTE Y RETIRO VOZ Y DATOS</v>
          </cell>
          <cell r="D3666" t="str">
            <v>UN</v>
          </cell>
          <cell r="E3666" t="str">
            <v>CABLEADO ESTRUCTURADO</v>
          </cell>
          <cell r="F3666">
            <v>35725.71</v>
          </cell>
        </row>
        <row r="3667">
          <cell r="B3667">
            <v>13812</v>
          </cell>
          <cell r="C3667" t="str">
            <v>Desmonte y retiro,  rejilla titan Carcamo</v>
          </cell>
          <cell r="D3667" t="str">
            <v>UN</v>
          </cell>
          <cell r="E3667" t="str">
            <v>REDES SERVICIOS Y DESAGüES</v>
          </cell>
          <cell r="F3667">
            <v>7668.92</v>
          </cell>
        </row>
        <row r="3668">
          <cell r="B3668">
            <v>11483</v>
          </cell>
          <cell r="C3668" t="str">
            <v>DESMONTE Y RETIRO. POSTE AP 10 A 12 M**</v>
          </cell>
          <cell r="D3668" t="str">
            <v>UN</v>
          </cell>
          <cell r="E3668" t="str">
            <v>09 Eléctricas</v>
          </cell>
          <cell r="F3668">
            <v>732926.09</v>
          </cell>
        </row>
        <row r="3669">
          <cell r="B3669">
            <v>11537</v>
          </cell>
          <cell r="C3669" t="str">
            <v>DESMONTE Y RETIRO. POSTE MADERA 10 A 12 M**</v>
          </cell>
          <cell r="D3669" t="str">
            <v>UN</v>
          </cell>
          <cell r="E3669" t="str">
            <v>09 Eléctricas</v>
          </cell>
          <cell r="F3669">
            <v>655389.86</v>
          </cell>
        </row>
        <row r="3670">
          <cell r="B3670">
            <v>13753</v>
          </cell>
          <cell r="C3670" t="str">
            <v>Desmonte y retiroTuberiaPVC3"y 15 cables+inst.cabl</v>
          </cell>
          <cell r="D3670" t="str">
            <v>ML</v>
          </cell>
          <cell r="E3670" t="str">
            <v>REDES SERVICIOS Y DESAGüES</v>
          </cell>
          <cell r="F3670">
            <v>37026.57</v>
          </cell>
        </row>
        <row r="3671">
          <cell r="B3671">
            <v>11408</v>
          </cell>
          <cell r="C3671" t="str">
            <v>DESMONTE Y REUBIC. POSTE AP 10 A 12 M</v>
          </cell>
          <cell r="D3671" t="str">
            <v>UN</v>
          </cell>
          <cell r="E3671" t="str">
            <v>09 Eléctricas</v>
          </cell>
          <cell r="F3671">
            <v>1250650.21</v>
          </cell>
        </row>
        <row r="3672">
          <cell r="B3672">
            <v>10538</v>
          </cell>
          <cell r="C3672" t="str">
            <v>DESMONTE Y REUBIC. POSTE AP 10 A 12 M+Base Conc.</v>
          </cell>
          <cell r="D3672" t="str">
            <v>UN</v>
          </cell>
          <cell r="E3672" t="str">
            <v>09 Eléctricas</v>
          </cell>
          <cell r="F3672">
            <v>1553621.48</v>
          </cell>
        </row>
        <row r="3673">
          <cell r="B3673">
            <v>12600</v>
          </cell>
          <cell r="C3673" t="str">
            <v>DESMONTE Y REUBIC. PUERTA MADERA CON MARCO.**</v>
          </cell>
          <cell r="D3673" t="str">
            <v>UN</v>
          </cell>
          <cell r="E3673" t="str">
            <v>ACT. PRELIMINARES/LIMPIEZA TER</v>
          </cell>
          <cell r="F3673">
            <v>152531.9</v>
          </cell>
        </row>
        <row r="3674">
          <cell r="B3674">
            <v>12204</v>
          </cell>
          <cell r="C3674" t="str">
            <v>DESMONTE Y REUBICACIÓN DE PUERTA MET.**</v>
          </cell>
          <cell r="D3674" t="str">
            <v>UN</v>
          </cell>
          <cell r="E3674" t="str">
            <v>ACT. PRELIMINARES/LIMPIEZA TER</v>
          </cell>
          <cell r="F3674">
            <v>84199.59</v>
          </cell>
        </row>
        <row r="3675">
          <cell r="B3675">
            <v>13263</v>
          </cell>
          <cell r="C3675" t="str">
            <v>Desmonte yReins.Proyector400 W,EnPoste gran Altura</v>
          </cell>
          <cell r="D3675" t="str">
            <v>UN</v>
          </cell>
          <cell r="E3675" t="str">
            <v>09 Eléctricas</v>
          </cell>
          <cell r="F3675">
            <v>172726.77</v>
          </cell>
        </row>
        <row r="3676">
          <cell r="B3676">
            <v>20832</v>
          </cell>
          <cell r="C3676" t="str">
            <v xml:space="preserve">DESMONTE, CAMBIO LaMINAS + VINILOS Y REINSTAL. SEÑAL VALLA NORMAS GENERALES (0,80*1,20 DOS CARAS)    </v>
          </cell>
          <cell r="D3676" t="str">
            <v>UN</v>
          </cell>
          <cell r="E3676" t="str">
            <v>URBANISMO Y OBRAS EXTERIORES</v>
          </cell>
          <cell r="F3676">
            <v>1151277.69</v>
          </cell>
        </row>
        <row r="3677">
          <cell r="B3677">
            <v>16059</v>
          </cell>
          <cell r="C3677" t="str">
            <v>Desmonte, Cargue y Retiro Puesto Trabajo (Oficina)</v>
          </cell>
          <cell r="D3677" t="str">
            <v>UN</v>
          </cell>
          <cell r="E3677" t="str">
            <v>ACT. PRELIMINARES/LIMPIEZA TER</v>
          </cell>
          <cell r="F3677">
            <v>66110.55</v>
          </cell>
        </row>
        <row r="3678">
          <cell r="B3678">
            <v>10341</v>
          </cell>
          <cell r="C3678" t="str">
            <v>Desmonte, corte y reinstalacion adoquin + arena **</v>
          </cell>
          <cell r="D3678" t="str">
            <v>ML</v>
          </cell>
          <cell r="E3678" t="str">
            <v>05 Pisos</v>
          </cell>
          <cell r="F3678">
            <v>17017.18</v>
          </cell>
        </row>
        <row r="3679">
          <cell r="B3679">
            <v>10868</v>
          </cell>
          <cell r="C3679" t="str">
            <v>Desmonte, corte y reinstalacion adoquin + arena **</v>
          </cell>
          <cell r="D3679" t="str">
            <v>M2</v>
          </cell>
          <cell r="E3679" t="str">
            <v>05 Pisos</v>
          </cell>
          <cell r="F3679">
            <v>43108.46</v>
          </cell>
        </row>
        <row r="3680">
          <cell r="B3680">
            <v>20801</v>
          </cell>
          <cell r="C3680" t="str">
            <v>DESMONTE, CORTE, REINSTALACIoN ADOQUiN PEGADO (Suministro)*</v>
          </cell>
          <cell r="D3680" t="str">
            <v>M2</v>
          </cell>
          <cell r="E3680" t="str">
            <v>PISOS</v>
          </cell>
          <cell r="F3680">
            <v>88226.51</v>
          </cell>
        </row>
        <row r="3681">
          <cell r="B3681">
            <v>20649</v>
          </cell>
          <cell r="C3681" t="str">
            <v xml:space="preserve">DESMONTE, PINTURA GENERAL Y ARREGLO, REPOSICION PIEZAS BIOSALUDABLES </v>
          </cell>
          <cell r="D3681" t="str">
            <v>UN</v>
          </cell>
          <cell r="E3681" t="str">
            <v>DESMONTES</v>
          </cell>
          <cell r="F3681">
            <v>1239052.3999999999</v>
          </cell>
        </row>
        <row r="3682">
          <cell r="B3682">
            <v>10799</v>
          </cell>
          <cell r="C3682" t="str">
            <v>Desmonte,corte,reinstalac adoquin pegado con Sumin</v>
          </cell>
          <cell r="D3682" t="str">
            <v>M2</v>
          </cell>
          <cell r="E3682" t="str">
            <v>05 Pisos</v>
          </cell>
          <cell r="F3682">
            <v>88178.6</v>
          </cell>
        </row>
        <row r="3683">
          <cell r="B3683">
            <v>16635</v>
          </cell>
          <cell r="C3683" t="str">
            <v>Desmonte,corte,reinstalac adoquin pegado sin Sumin</v>
          </cell>
          <cell r="D3683" t="str">
            <v>M2</v>
          </cell>
          <cell r="E3683" t="str">
            <v>05 Pisos</v>
          </cell>
          <cell r="F3683">
            <v>51922.66</v>
          </cell>
        </row>
        <row r="3684">
          <cell r="B3684">
            <v>15783</v>
          </cell>
          <cell r="C3684" t="str">
            <v>DESMONTE,SUMINISTRO,INSTALACION BALDOSA PERFORADA</v>
          </cell>
          <cell r="D3684" t="str">
            <v>M2</v>
          </cell>
          <cell r="E3684" t="str">
            <v>PISOS</v>
          </cell>
          <cell r="F3684">
            <v>17315.38</v>
          </cell>
        </row>
        <row r="3685">
          <cell r="B3685">
            <v>12582</v>
          </cell>
          <cell r="C3685" t="str">
            <v>Desmonte.+modif.Reinst.divis.Ofic.Med.Alt+Camb pañ</v>
          </cell>
          <cell r="D3685" t="str">
            <v>M2</v>
          </cell>
          <cell r="E3685" t="str">
            <v>07 Acabados</v>
          </cell>
          <cell r="F3685">
            <v>0</v>
          </cell>
        </row>
        <row r="3686">
          <cell r="B3686">
            <v>12206</v>
          </cell>
          <cell r="C3686" t="str">
            <v>Desmonte.modific.y Reinst.divisiónOfic.Media Altur</v>
          </cell>
          <cell r="D3686" t="str">
            <v>M2</v>
          </cell>
          <cell r="E3686" t="str">
            <v>07 Acabados</v>
          </cell>
          <cell r="F3686">
            <v>71317.960000000006</v>
          </cell>
        </row>
        <row r="3687">
          <cell r="B3687">
            <v>11035</v>
          </cell>
          <cell r="C3687" t="str">
            <v>DESMONTE/retiro cajonera madera palacio deportes**</v>
          </cell>
          <cell r="D3687" t="str">
            <v>M2</v>
          </cell>
          <cell r="E3687" t="str">
            <v>VIDRIOS Y CERRADURAS</v>
          </cell>
          <cell r="F3687">
            <v>18871.46</v>
          </cell>
        </row>
        <row r="3688">
          <cell r="B3688">
            <v>15135</v>
          </cell>
          <cell r="C3688" t="str">
            <v>Desmonte+ reinst. Cerram. malla eslab. IDRD</v>
          </cell>
          <cell r="D3688" t="str">
            <v>M2</v>
          </cell>
          <cell r="E3688" t="str">
            <v>07 Acabados</v>
          </cell>
          <cell r="F3688">
            <v>208921.26</v>
          </cell>
        </row>
        <row r="3689">
          <cell r="B3689">
            <v>16653</v>
          </cell>
          <cell r="C3689" t="str">
            <v>Desmonte+ReinstalacDivisiónMetalica/vidrio+Andamio</v>
          </cell>
          <cell r="D3689" t="str">
            <v>M2</v>
          </cell>
          <cell r="E3689" t="str">
            <v>DESMONTES</v>
          </cell>
          <cell r="F3689">
            <v>98906.8</v>
          </cell>
        </row>
        <row r="3690">
          <cell r="B3690">
            <v>10564</v>
          </cell>
          <cell r="C3690" t="str">
            <v>Desmonte+Sum+Inst(PlataformaBancaAbdominal)0.5x2.0</v>
          </cell>
          <cell r="D3690" t="str">
            <v>UN</v>
          </cell>
          <cell r="E3690" t="str">
            <v>MOBILIARIO</v>
          </cell>
          <cell r="F3690">
            <v>953620.4</v>
          </cell>
        </row>
        <row r="3691">
          <cell r="B3691">
            <v>16599</v>
          </cell>
          <cell r="C3691" t="str">
            <v>Desmonte+Sum+Inst-Travezaño módulo Columpio M-5</v>
          </cell>
          <cell r="D3691" t="str">
            <v>UN</v>
          </cell>
          <cell r="E3691" t="str">
            <v>MOBILIARIO</v>
          </cell>
          <cell r="F3691">
            <v>309498</v>
          </cell>
        </row>
        <row r="3692">
          <cell r="B3692">
            <v>12828</v>
          </cell>
          <cell r="C3692" t="str">
            <v>DesmonteCorte y reinstal.adoquin+arena+B-600(15cm)</v>
          </cell>
          <cell r="D3692" t="str">
            <v>M2</v>
          </cell>
          <cell r="E3692" t="str">
            <v>05 Pisos</v>
          </cell>
          <cell r="F3692">
            <v>117368.87</v>
          </cell>
        </row>
        <row r="3693">
          <cell r="B3693">
            <v>12909</v>
          </cell>
          <cell r="C3693" t="str">
            <v>DesmonteEstacon de 2.5m Ø 3 y 4"-STPM **</v>
          </cell>
          <cell r="D3693" t="str">
            <v>M2</v>
          </cell>
          <cell r="E3693" t="str">
            <v>MAMPOSTERIA</v>
          </cell>
          <cell r="F3693">
            <v>20632.21</v>
          </cell>
        </row>
        <row r="3694">
          <cell r="B3694">
            <v>12885</v>
          </cell>
          <cell r="C3694" t="str">
            <v>DesmonteJuegos infantil Madera</v>
          </cell>
          <cell r="D3694" t="str">
            <v>UN</v>
          </cell>
          <cell r="E3694" t="str">
            <v>10 Mobiliario</v>
          </cell>
          <cell r="F3694">
            <v>223106.31</v>
          </cell>
        </row>
        <row r="3695">
          <cell r="B3695">
            <v>18946</v>
          </cell>
          <cell r="C3695" t="str">
            <v>DESMONTEMANUAL Y RETIRO. POSTE AP 10 A 12 M**</v>
          </cell>
          <cell r="D3695" t="str">
            <v>UN</v>
          </cell>
          <cell r="E3695" t="str">
            <v>09 Eléctricas</v>
          </cell>
          <cell r="F3695">
            <v>493755.83</v>
          </cell>
        </row>
        <row r="3696">
          <cell r="B3696">
            <v>12868</v>
          </cell>
          <cell r="C3696" t="str">
            <v>DesmonteTravezañoTuboGalv.2"Cal.105(2.00m)STPM*</v>
          </cell>
          <cell r="D3696" t="str">
            <v>UN</v>
          </cell>
          <cell r="E3696" t="str">
            <v>10 Mobiliario</v>
          </cell>
          <cell r="F3696">
            <v>42279.05</v>
          </cell>
        </row>
        <row r="3697">
          <cell r="B3697">
            <v>14081</v>
          </cell>
          <cell r="C3697" t="str">
            <v>DesmonteTravezañoTuboGalv.2"Cal.105(2.50m)STPM*</v>
          </cell>
          <cell r="D3697" t="str">
            <v>UN</v>
          </cell>
          <cell r="E3697" t="str">
            <v>10 Mobiliario</v>
          </cell>
          <cell r="F3697">
            <v>45046.239999999998</v>
          </cell>
        </row>
        <row r="3698">
          <cell r="B3698">
            <v>13095</v>
          </cell>
          <cell r="C3698" t="str">
            <v>DesmonteTuberia Electrica y Desalambrada</v>
          </cell>
          <cell r="D3698" t="str">
            <v>ML</v>
          </cell>
          <cell r="E3698" t="str">
            <v>REDES SERVICIOS Y DESAGüES</v>
          </cell>
          <cell r="F3698">
            <v>7426.74</v>
          </cell>
        </row>
        <row r="3699">
          <cell r="B3699">
            <v>12702</v>
          </cell>
          <cell r="C3699" t="str">
            <v>DesmonteValla especial 6x3(solo lámina y Banner)**</v>
          </cell>
          <cell r="D3699" t="str">
            <v>UN</v>
          </cell>
          <cell r="E3699" t="str">
            <v>10 Mobiliario</v>
          </cell>
          <cell r="F3699">
            <v>223924.32</v>
          </cell>
        </row>
        <row r="3700">
          <cell r="B3700">
            <v>13395</v>
          </cell>
          <cell r="C3700" t="str">
            <v>Desmponte de lampara fluorescente**</v>
          </cell>
          <cell r="D3700" t="str">
            <v>UN</v>
          </cell>
          <cell r="E3700" t="str">
            <v>VARIOS</v>
          </cell>
          <cell r="F3700">
            <v>15257.39</v>
          </cell>
        </row>
        <row r="3701">
          <cell r="B3701">
            <v>13566</v>
          </cell>
          <cell r="C3701" t="str">
            <v>Destape y limpieza  canal en lámina bajante***</v>
          </cell>
          <cell r="D3701" t="str">
            <v>ML</v>
          </cell>
          <cell r="E3701" t="str">
            <v>REDES SERVICIOS Y DESAGüES</v>
          </cell>
          <cell r="F3701">
            <v>35644.11</v>
          </cell>
        </row>
        <row r="3702">
          <cell r="B3702">
            <v>10143</v>
          </cell>
          <cell r="C3702" t="str">
            <v>Destape y limpieza cajas.70x.70x.70 **</v>
          </cell>
          <cell r="D3702" t="str">
            <v>UN</v>
          </cell>
          <cell r="E3702" t="str">
            <v>REDES SERVICIOS Y DESAGüES</v>
          </cell>
          <cell r="F3702">
            <v>112621.46</v>
          </cell>
        </row>
        <row r="3703">
          <cell r="B3703">
            <v>10930</v>
          </cell>
          <cell r="C3703" t="str">
            <v>Destape y limpieza viga canal***</v>
          </cell>
          <cell r="D3703" t="str">
            <v>ML</v>
          </cell>
          <cell r="E3703" t="str">
            <v>REDES SERVICIOS Y DESAGüES</v>
          </cell>
          <cell r="F3703">
            <v>23182.69</v>
          </cell>
        </row>
        <row r="3704">
          <cell r="B3704">
            <v>15066</v>
          </cell>
          <cell r="C3704" t="str">
            <v>DESTRONCADO+PULIDA+BRILLADO DE PISO</v>
          </cell>
          <cell r="D3704" t="str">
            <v>M2</v>
          </cell>
          <cell r="E3704" t="str">
            <v>PISOS (ACABADOS Y BASES)</v>
          </cell>
          <cell r="F3704">
            <v>0</v>
          </cell>
        </row>
        <row r="3705">
          <cell r="B3705">
            <v>18476</v>
          </cell>
          <cell r="C3705" t="str">
            <v>DETECTOR DE APERTURA</v>
          </cell>
          <cell r="D3705" t="str">
            <v>UN</v>
          </cell>
          <cell r="E3705" t="str">
            <v>INSTALACIONES ELECTRICAS - T.V. - SONIDO COMUNI</v>
          </cell>
          <cell r="F3705">
            <v>9952.16</v>
          </cell>
        </row>
        <row r="3706">
          <cell r="B3706">
            <v>18474</v>
          </cell>
          <cell r="C3706" t="str">
            <v>DETECTOR DE APERTURA TIPO PESADO</v>
          </cell>
          <cell r="D3706" t="str">
            <v>UN</v>
          </cell>
          <cell r="E3706" t="str">
            <v>INSTALACIONES ELECTRICAS - T.V. - SONIDO COMUNI</v>
          </cell>
          <cell r="F3706">
            <v>9952.16</v>
          </cell>
        </row>
        <row r="3707">
          <cell r="B3707">
            <v>18482</v>
          </cell>
          <cell r="C3707" t="str">
            <v>DETECTOR DE MOVIMENTO DE TECHO</v>
          </cell>
          <cell r="D3707" t="str">
            <v>UN</v>
          </cell>
          <cell r="E3707" t="str">
            <v>INSTALACIONES ELECTRICAS - T.V. - SONIDO COMUNI</v>
          </cell>
          <cell r="F3707">
            <v>16331.75</v>
          </cell>
        </row>
        <row r="3708">
          <cell r="B3708">
            <v>17712</v>
          </cell>
          <cell r="C3708" t="str">
            <v>Detector Humo Fotoeléctrico UL FM (SUMI INST)</v>
          </cell>
          <cell r="D3708" t="str">
            <v>UN</v>
          </cell>
          <cell r="E3708" t="str">
            <v>INSTALACIONES ELECTRICAS - T.V. - SONIDO COMUNI</v>
          </cell>
          <cell r="F3708">
            <v>25022.86</v>
          </cell>
        </row>
        <row r="3709">
          <cell r="B3709">
            <v>17715</v>
          </cell>
          <cell r="C3709" t="str">
            <v>Detector Humo Temperatura UL FM (SUMI INST)</v>
          </cell>
          <cell r="D3709" t="str">
            <v>UN</v>
          </cell>
          <cell r="E3709" t="str">
            <v>INSTALACIONES ELECTRICAS - T.V. - SONIDO COMUNI</v>
          </cell>
          <cell r="F3709">
            <v>24775.11</v>
          </cell>
        </row>
        <row r="3710">
          <cell r="B3710">
            <v>18213</v>
          </cell>
          <cell r="C3710" t="str">
            <v>DETECTOR OPTICO TERMICO</v>
          </cell>
          <cell r="D3710" t="str">
            <v>UN</v>
          </cell>
          <cell r="E3710" t="str">
            <v>INSTALACIONES ELECTRICAS - T.V. - SONIDO COMUNI</v>
          </cell>
          <cell r="F3710">
            <v>53448.84</v>
          </cell>
        </row>
        <row r="3711">
          <cell r="B3711">
            <v>18809</v>
          </cell>
          <cell r="C3711" t="str">
            <v>DETECTOR OPTICO TERMICO ANALOGICO DIRECCIONALBLE –</v>
          </cell>
          <cell r="D3711" t="str">
            <v>UN</v>
          </cell>
          <cell r="E3711" t="str">
            <v>INSTALACIONES ELECTRICAS - T.V. - SONIDO COMUNI</v>
          </cell>
          <cell r="F3711">
            <v>80733.240000000005</v>
          </cell>
        </row>
        <row r="3712">
          <cell r="B3712">
            <v>18217</v>
          </cell>
          <cell r="C3712" t="str">
            <v>DETECTOR TERMICO</v>
          </cell>
          <cell r="D3712" t="str">
            <v>UN</v>
          </cell>
          <cell r="E3712" t="str">
            <v>INSTALACIONES ELECTRICAS - T.V. - SONIDO COMUNI</v>
          </cell>
          <cell r="F3712">
            <v>53448.84</v>
          </cell>
        </row>
        <row r="3713">
          <cell r="B3713">
            <v>12508</v>
          </cell>
          <cell r="C3713" t="str">
            <v>Dia de Trasiego con 2 ayudantes**</v>
          </cell>
          <cell r="D3713" t="str">
            <v>DD</v>
          </cell>
          <cell r="E3713" t="str">
            <v>03 Preliminares</v>
          </cell>
          <cell r="F3713">
            <v>176622.76</v>
          </cell>
        </row>
        <row r="3714">
          <cell r="B3714">
            <v>13960</v>
          </cell>
          <cell r="C3714" t="str">
            <v>Dia de Trasiego con 3 ayudantes**</v>
          </cell>
          <cell r="D3714" t="str">
            <v>DD</v>
          </cell>
          <cell r="E3714" t="str">
            <v>03 Preliminares</v>
          </cell>
          <cell r="F3714">
            <v>269425.94</v>
          </cell>
        </row>
        <row r="3715">
          <cell r="B3715">
            <v>13193</v>
          </cell>
          <cell r="C3715" t="str">
            <v>Dia de Trasiego con 4 ayudantes**</v>
          </cell>
          <cell r="D3715" t="str">
            <v>DD</v>
          </cell>
          <cell r="E3715" t="str">
            <v>03 Preliminares</v>
          </cell>
          <cell r="F3715">
            <v>353523.67</v>
          </cell>
        </row>
        <row r="3716">
          <cell r="B3716">
            <v>11217</v>
          </cell>
          <cell r="C3716" t="str">
            <v>Dia de Trasiego con 6 ayudantes**</v>
          </cell>
          <cell r="D3716" t="str">
            <v>DD</v>
          </cell>
          <cell r="E3716" t="str">
            <v>03 Preliminares</v>
          </cell>
          <cell r="F3716">
            <v>521719.12</v>
          </cell>
        </row>
        <row r="3717">
          <cell r="B3717">
            <v>18589</v>
          </cell>
          <cell r="C3717" t="str">
            <v>Dia de Trasiego Equipos Especiales con 2 ayudantes</v>
          </cell>
          <cell r="D3717" t="str">
            <v>DD</v>
          </cell>
          <cell r="E3717" t="str">
            <v>03 Preliminares</v>
          </cell>
          <cell r="F3717">
            <v>197760.61</v>
          </cell>
        </row>
        <row r="3718">
          <cell r="B3718">
            <v>20669</v>
          </cell>
          <cell r="C3718" t="str">
            <v xml:space="preserve">Diagnóstico estructura de pavimento existente para cancha deportiva 500m2 con recomendaciones </v>
          </cell>
          <cell r="D3718" t="str">
            <v>M2</v>
          </cell>
          <cell r="E3718" t="str">
            <v>CIMENTACION Y ESTRUCTURA</v>
          </cell>
          <cell r="F3718">
            <v>1824684.2</v>
          </cell>
        </row>
        <row r="3719">
          <cell r="B3719">
            <v>12929</v>
          </cell>
          <cell r="C3719" t="str">
            <v>DIAGNOSTICO FORESTAL**</v>
          </cell>
          <cell r="D3719" t="str">
            <v>UN</v>
          </cell>
          <cell r="E3719" t="str">
            <v>JARDINERIA  Y GRAMAS</v>
          </cell>
          <cell r="F3719">
            <v>406174.69</v>
          </cell>
        </row>
        <row r="3720">
          <cell r="B3720">
            <v>18105</v>
          </cell>
          <cell r="C3720" t="str">
            <v>DIFUSOR DE 4 VIAS CON DAMPER 12"X9" BLANCO</v>
          </cell>
          <cell r="D3720" t="str">
            <v>UN</v>
          </cell>
          <cell r="E3720" t="str">
            <v>SISTEMAS VENTILACION</v>
          </cell>
          <cell r="F3720">
            <v>38907.65</v>
          </cell>
        </row>
        <row r="3721">
          <cell r="B3721">
            <v>18106</v>
          </cell>
          <cell r="C3721" t="str">
            <v>DIFUSOR DE 4 VIAS CON DAMPER 15"X12" BLANCO</v>
          </cell>
          <cell r="D3721" t="str">
            <v>UN</v>
          </cell>
          <cell r="E3721" t="str">
            <v>SISTEMAS VENTILACION</v>
          </cell>
          <cell r="F3721">
            <v>38907.65</v>
          </cell>
        </row>
        <row r="3722">
          <cell r="B3722">
            <v>18104</v>
          </cell>
          <cell r="C3722" t="str">
            <v>DIFUSOR DE 4 VIAS CON DAMPER 9"X9" BLANCO</v>
          </cell>
          <cell r="D3722" t="str">
            <v>UN</v>
          </cell>
          <cell r="E3722" t="str">
            <v>SISTEMAS VENTILACION</v>
          </cell>
          <cell r="F3722">
            <v>38907.65</v>
          </cell>
        </row>
        <row r="3723">
          <cell r="B3723">
            <v>18125</v>
          </cell>
          <cell r="C3723" t="str">
            <v>DIFUSOR DE INYECCION PARA GRANDES ALTURAS</v>
          </cell>
          <cell r="D3723" t="str">
            <v>UN</v>
          </cell>
          <cell r="E3723" t="str">
            <v>SISTEMAS VENTILACION</v>
          </cell>
          <cell r="F3723">
            <v>58611.65</v>
          </cell>
        </row>
        <row r="3724">
          <cell r="B3724">
            <v>18736</v>
          </cell>
          <cell r="C3724" t="str">
            <v>Difusor de sum 3 v 15"x 15" con Dam blanc. Sum+Ins</v>
          </cell>
          <cell r="D3724" t="str">
            <v>UN</v>
          </cell>
          <cell r="E3724" t="str">
            <v>SISTEMAS VENTILACION</v>
          </cell>
          <cell r="F3724">
            <v>75710.66</v>
          </cell>
        </row>
        <row r="3725">
          <cell r="B3725">
            <v>565</v>
          </cell>
          <cell r="C3725" t="str">
            <v>DIFUSOR FLORMORADO</v>
          </cell>
          <cell r="D3725" t="str">
            <v>M2</v>
          </cell>
          <cell r="E3725" t="str">
            <v>CARPINTERIA DE MADERA</v>
          </cell>
          <cell r="F3725">
            <v>7758.83</v>
          </cell>
        </row>
        <row r="3726">
          <cell r="B3726">
            <v>17222</v>
          </cell>
          <cell r="C3726" t="str">
            <v>DIFUSOR LINEAL CON PLENUM AISLADO TIRO VERTICAL 32</v>
          </cell>
          <cell r="D3726" t="str">
            <v>UN</v>
          </cell>
          <cell r="E3726" t="str">
            <v>SISTEMAS VENTILACION</v>
          </cell>
          <cell r="F3726">
            <v>195568.78</v>
          </cell>
        </row>
        <row r="3727">
          <cell r="B3727">
            <v>10476</v>
          </cell>
          <cell r="C3727" t="str">
            <v xml:space="preserve">DIFUSOR LINEAL SISTEMA CONTINUO (5ft-3S-1/2" - Ø6") Cefe Cometas-Suministro e instalación   </v>
          </cell>
          <cell r="D3727" t="str">
            <v>UN</v>
          </cell>
          <cell r="E3727" t="str">
            <v>SISTEMAS VENTILACION</v>
          </cell>
          <cell r="F3727">
            <v>219868.36</v>
          </cell>
        </row>
        <row r="3728">
          <cell r="B3728">
            <v>17205</v>
          </cell>
          <cell r="C3728" t="str">
            <v>DIFUSOR LINEAL SUMINISTRO TIRO HORIZONTAL 13 FT</v>
          </cell>
          <cell r="D3728" t="str">
            <v>UN</v>
          </cell>
          <cell r="E3728" t="str">
            <v>SISTEMAS VENTILACION</v>
          </cell>
          <cell r="F3728">
            <v>47762.400000000001</v>
          </cell>
        </row>
        <row r="3729">
          <cell r="B3729">
            <v>17220</v>
          </cell>
          <cell r="C3729" t="str">
            <v>DIFUSOR LINEAL TIRO VERTICAL</v>
          </cell>
          <cell r="D3729" t="str">
            <v>UN</v>
          </cell>
          <cell r="E3729" t="str">
            <v>SISTEMAS VENTILACION</v>
          </cell>
          <cell r="F3729">
            <v>47456.22</v>
          </cell>
        </row>
        <row r="3730">
          <cell r="B3730">
            <v>18390</v>
          </cell>
          <cell r="C3730" t="str">
            <v>Difusor2ViasModeloL-AV2 con Damper15"x12"Blanco</v>
          </cell>
          <cell r="D3730" t="str">
            <v>UN</v>
          </cell>
          <cell r="E3730" t="str">
            <v>SISTEMAS VENTILACION</v>
          </cell>
          <cell r="F3730">
            <v>42756.53</v>
          </cell>
        </row>
        <row r="3731">
          <cell r="B3731">
            <v>18392</v>
          </cell>
          <cell r="C3731" t="str">
            <v>Difusor3Conos24x24"con PlenumAisladoDamper14"</v>
          </cell>
          <cell r="D3731" t="str">
            <v>UN</v>
          </cell>
          <cell r="E3731" t="str">
            <v>SISTEMAS VENTILACION</v>
          </cell>
          <cell r="F3731">
            <v>53687.06</v>
          </cell>
        </row>
        <row r="3732">
          <cell r="B3732">
            <v>18387</v>
          </cell>
          <cell r="C3732" t="str">
            <v>Difusor3ViasModeloL-AV3 con Damper15"x12"Blanco</v>
          </cell>
          <cell r="D3732" t="str">
            <v>UN</v>
          </cell>
          <cell r="E3732" t="str">
            <v>SISTEMAS VENTILACION</v>
          </cell>
          <cell r="F3732">
            <v>42756.53</v>
          </cell>
        </row>
        <row r="3733">
          <cell r="B3733">
            <v>19209</v>
          </cell>
          <cell r="C3733" t="str">
            <v>Difusor4viasL-AVS con Damper de 15"x15"</v>
          </cell>
          <cell r="D3733" t="str">
            <v>UN</v>
          </cell>
          <cell r="E3733" t="str">
            <v>SISTEMAS VENTILACION</v>
          </cell>
          <cell r="F3733">
            <v>199202.01</v>
          </cell>
        </row>
        <row r="3734">
          <cell r="B3734">
            <v>18383</v>
          </cell>
          <cell r="C3734" t="str">
            <v>Difusor4ViasModeloL-AV4 con Damper12"x12"Blanco</v>
          </cell>
          <cell r="D3734" t="str">
            <v>UN</v>
          </cell>
          <cell r="E3734" t="str">
            <v>SISTEMAS VENTILACION</v>
          </cell>
          <cell r="F3734">
            <v>42756.53</v>
          </cell>
        </row>
        <row r="3735">
          <cell r="B3735">
            <v>18385</v>
          </cell>
          <cell r="C3735" t="str">
            <v>Difusor4ViasModeloL-AV4 con Damper15"x15"Blanco</v>
          </cell>
          <cell r="D3735" t="str">
            <v>UN</v>
          </cell>
          <cell r="E3735" t="str">
            <v>SISTEMAS VENTILACION</v>
          </cell>
          <cell r="F3735">
            <v>189556.52</v>
          </cell>
        </row>
        <row r="3736">
          <cell r="B3736">
            <v>18382</v>
          </cell>
          <cell r="C3736" t="str">
            <v>Difusor4ViasModeloL-AV4 con Damper9"x9"Blanco</v>
          </cell>
          <cell r="D3736" t="str">
            <v>UN</v>
          </cell>
          <cell r="E3736" t="str">
            <v>SISTEMAS VENTILACION</v>
          </cell>
          <cell r="F3736">
            <v>40260.25</v>
          </cell>
        </row>
        <row r="3737">
          <cell r="B3737">
            <v>566</v>
          </cell>
          <cell r="C3737" t="str">
            <v>DIFUSORES (MARCO P/VIDRIO)</v>
          </cell>
          <cell r="D3737" t="str">
            <v>M2</v>
          </cell>
          <cell r="E3737" t="str">
            <v>CARPINTERIA DE MADERA</v>
          </cell>
          <cell r="F3737">
            <v>31367.88</v>
          </cell>
        </row>
        <row r="3738">
          <cell r="B3738">
            <v>10018</v>
          </cell>
          <cell r="C3738" t="str">
            <v>Dilatac. losa IDU e=0.08 a=0.4  p&lt;5% 4.2-1 bland**</v>
          </cell>
          <cell r="D3738" t="str">
            <v>ML</v>
          </cell>
          <cell r="E3738" t="str">
            <v>05 Pisos</v>
          </cell>
          <cell r="F3738">
            <v>80280.09</v>
          </cell>
        </row>
        <row r="3739">
          <cell r="B3739">
            <v>19269</v>
          </cell>
          <cell r="C3739" t="str">
            <v>DILATACION EN BRONCE CEFE COMETAS</v>
          </cell>
          <cell r="D3739" t="str">
            <v>ML</v>
          </cell>
          <cell r="E3739" t="str">
            <v>PISOS (ACABADOS Y BASES)</v>
          </cell>
          <cell r="F3739">
            <v>65447.44</v>
          </cell>
        </row>
        <row r="3740">
          <cell r="B3740">
            <v>13105</v>
          </cell>
          <cell r="C3740" t="str">
            <v>Dilatacion en Cobre ** (NO USAR)</v>
          </cell>
          <cell r="D3740" t="str">
            <v>ML</v>
          </cell>
          <cell r="E3740" t="str">
            <v>07 Acabados</v>
          </cell>
          <cell r="F3740">
            <v>44716.26</v>
          </cell>
        </row>
        <row r="3741">
          <cell r="B3741">
            <v>13108</v>
          </cell>
          <cell r="C3741" t="str">
            <v>Dilatacion en Cobre 5MM (inc.Cortepiso)**(NO USAR)</v>
          </cell>
          <cell r="D3741" t="str">
            <v>ML</v>
          </cell>
          <cell r="E3741" t="str">
            <v>07 Acabados</v>
          </cell>
          <cell r="F3741">
            <v>30182.7</v>
          </cell>
        </row>
        <row r="3742">
          <cell r="B3742">
            <v>16540</v>
          </cell>
          <cell r="C3742" t="str">
            <v>Dilatacion Plastica  en Z (12mm)+Andamio (Sum+Inst</v>
          </cell>
          <cell r="D3742" t="str">
            <v>ML</v>
          </cell>
          <cell r="E3742" t="str">
            <v>07 Acabados</v>
          </cell>
          <cell r="F3742">
            <v>11001.61</v>
          </cell>
        </row>
        <row r="3743">
          <cell r="B3743">
            <v>13780</v>
          </cell>
          <cell r="C3743" t="str">
            <v>Dilatacion Plastica 5mm( L=2m)+Epotoc 1-1 **</v>
          </cell>
          <cell r="D3743" t="str">
            <v>ML</v>
          </cell>
          <cell r="E3743" t="str">
            <v>07 Acabados</v>
          </cell>
          <cell r="F3743">
            <v>12848.37</v>
          </cell>
        </row>
        <row r="3744">
          <cell r="B3744">
            <v>13393</v>
          </cell>
          <cell r="C3744" t="str">
            <v>Dilatacion Plastica A=2.4cm;E=0.51cm; L=2m **</v>
          </cell>
          <cell r="D3744" t="str">
            <v>ML</v>
          </cell>
          <cell r="E3744" t="str">
            <v>07 Acabados</v>
          </cell>
          <cell r="F3744">
            <v>11318.96</v>
          </cell>
        </row>
        <row r="3745">
          <cell r="B3745">
            <v>141</v>
          </cell>
          <cell r="C3745" t="str">
            <v>DINTEL BLOQUE #5 .12   M/RRATE</v>
          </cell>
          <cell r="D3745" t="str">
            <v>ML</v>
          </cell>
          <cell r="E3745" t="str">
            <v>MAMPOSTERIA</v>
          </cell>
          <cell r="F3745">
            <v>42964.37</v>
          </cell>
        </row>
        <row r="3746">
          <cell r="B3746">
            <v>140</v>
          </cell>
          <cell r="C3746" t="str">
            <v>DINTEL BLOQUE #5 .12  (SUM+INSTAL) Andamio</v>
          </cell>
          <cell r="D3746" t="str">
            <v>ML</v>
          </cell>
          <cell r="E3746" t="str">
            <v>MAMPOSTERIA</v>
          </cell>
          <cell r="F3746">
            <v>45485.78</v>
          </cell>
        </row>
        <row r="3747">
          <cell r="B3747">
            <v>18375</v>
          </cell>
          <cell r="C3747" t="str">
            <v>DINTEL CONCR Ocre F'C 21 MPA a=0.65-h=0.10+RefCDRC</v>
          </cell>
          <cell r="D3747" t="str">
            <v>ML</v>
          </cell>
          <cell r="E3747" t="str">
            <v>04 Estructuras</v>
          </cell>
          <cell r="F3747">
            <v>148345.28</v>
          </cell>
        </row>
        <row r="3748">
          <cell r="B3748">
            <v>18376</v>
          </cell>
          <cell r="C3748" t="str">
            <v>DINTEL CONCR Ocre F'C 21 MPA a=0.75-h=0.10+RefCDRC</v>
          </cell>
          <cell r="D3748" t="str">
            <v>ML</v>
          </cell>
          <cell r="E3748" t="str">
            <v>04 Estructuras</v>
          </cell>
          <cell r="F3748">
            <v>148540.57999999999</v>
          </cell>
        </row>
        <row r="3749">
          <cell r="B3749">
            <v>18377</v>
          </cell>
          <cell r="C3749" t="str">
            <v>DINTEL CONCR Ocre F'C 21 MPAh=0.10+RefCDRC</v>
          </cell>
          <cell r="D3749" t="str">
            <v>M2</v>
          </cell>
          <cell r="E3749" t="str">
            <v>04 Estructuras</v>
          </cell>
          <cell r="F3749">
            <v>188084.37</v>
          </cell>
        </row>
        <row r="3750">
          <cell r="B3750">
            <v>17178</v>
          </cell>
          <cell r="C3750" t="str">
            <v>DINTEL CONCR Vis F'C 21 MPA a=0.55-h=0.10+Ref CDRC</v>
          </cell>
          <cell r="D3750" t="str">
            <v>ML</v>
          </cell>
          <cell r="E3750" t="str">
            <v>04 Estructuras</v>
          </cell>
          <cell r="F3750">
            <v>156521.82999999999</v>
          </cell>
        </row>
        <row r="3751">
          <cell r="B3751">
            <v>17181</v>
          </cell>
          <cell r="C3751" t="str">
            <v>DINTEL CONCR Vis F'C 21 MPA a=0.75-h=0.10+Ref CDRC</v>
          </cell>
          <cell r="D3751" t="str">
            <v>ML</v>
          </cell>
          <cell r="E3751" t="str">
            <v>04 Estructuras</v>
          </cell>
          <cell r="F3751">
            <v>176066.36</v>
          </cell>
        </row>
        <row r="3752">
          <cell r="B3752">
            <v>13392</v>
          </cell>
          <cell r="C3752" t="str">
            <v>DINTEL CONCRETO REFZ. 12x20</v>
          </cell>
          <cell r="D3752" t="str">
            <v>ML</v>
          </cell>
          <cell r="E3752" t="str">
            <v>MAMPOSTERIA</v>
          </cell>
          <cell r="F3752">
            <v>111452.94</v>
          </cell>
        </row>
        <row r="3753">
          <cell r="B3753">
            <v>981</v>
          </cell>
          <cell r="C3753" t="str">
            <v>DINTEL CONCRETO REFZ. 15x20</v>
          </cell>
          <cell r="D3753" t="str">
            <v>ML</v>
          </cell>
          <cell r="E3753" t="str">
            <v>MAMPOSTERIA</v>
          </cell>
          <cell r="F3753">
            <v>86325.42</v>
          </cell>
        </row>
        <row r="3754">
          <cell r="B3754">
            <v>982</v>
          </cell>
          <cell r="C3754" t="str">
            <v>DINTEL CONCRETO REFZ. 20x20</v>
          </cell>
          <cell r="D3754" t="str">
            <v>ML</v>
          </cell>
          <cell r="E3754" t="str">
            <v>MAMPOSTERIA</v>
          </cell>
          <cell r="F3754">
            <v>112097.5</v>
          </cell>
        </row>
        <row r="3755">
          <cell r="B3755">
            <v>215</v>
          </cell>
          <cell r="C3755" t="str">
            <v>DINTEL CONCRETO REFZ. 25x25</v>
          </cell>
          <cell r="D3755" t="str">
            <v>ML</v>
          </cell>
          <cell r="E3755" t="str">
            <v>MAMPOSTERIA</v>
          </cell>
          <cell r="F3755">
            <v>139326.79</v>
          </cell>
        </row>
        <row r="3756">
          <cell r="B3756">
            <v>16657</v>
          </cell>
          <cell r="C3756" t="str">
            <v>Dintel DryW3 caras h=0.75M+perfileria H=305m(sum+i</v>
          </cell>
          <cell r="D3756" t="str">
            <v>M2</v>
          </cell>
          <cell r="E3756" t="str">
            <v>CIELOS RASOS</v>
          </cell>
          <cell r="F3756">
            <v>71891.39</v>
          </cell>
        </row>
        <row r="3757">
          <cell r="B3757">
            <v>17175</v>
          </cell>
          <cell r="C3757" t="str">
            <v>DINTEL EN CONCRETO F'C 21 MPA A=0.15 M-H=0.20 CDRC</v>
          </cell>
          <cell r="D3757" t="str">
            <v>ML</v>
          </cell>
          <cell r="E3757" t="str">
            <v>MAMPOSTERIA</v>
          </cell>
          <cell r="F3757">
            <v>117855.97</v>
          </cell>
        </row>
        <row r="3758">
          <cell r="B3758">
            <v>10754</v>
          </cell>
          <cell r="C3758" t="str">
            <v>Dintel en ladrillo prensado V-3c .25x.25</v>
          </cell>
          <cell r="D3758" t="str">
            <v>ML</v>
          </cell>
          <cell r="E3758" t="str">
            <v>06 Mampostería y pañetes</v>
          </cell>
          <cell r="F3758">
            <v>151462.04999999999</v>
          </cell>
        </row>
        <row r="3759">
          <cell r="B3759">
            <v>970</v>
          </cell>
          <cell r="C3759" t="str">
            <v>DINTEL EN VARILLA b=15 cm.</v>
          </cell>
          <cell r="D3759" t="str">
            <v>ML</v>
          </cell>
          <cell r="E3759" t="str">
            <v>MAMPOSTERIA</v>
          </cell>
          <cell r="F3759">
            <v>57600.27</v>
          </cell>
        </row>
        <row r="3760">
          <cell r="B3760">
            <v>971</v>
          </cell>
          <cell r="C3760" t="str">
            <v>DINTEL EN VARILLA b=25 cm.</v>
          </cell>
          <cell r="D3760" t="str">
            <v>ML</v>
          </cell>
          <cell r="E3760" t="str">
            <v>MAMPOSTERIA</v>
          </cell>
          <cell r="F3760">
            <v>61415.78</v>
          </cell>
        </row>
        <row r="3761">
          <cell r="B3761">
            <v>142</v>
          </cell>
          <cell r="C3761" t="str">
            <v>DINTEL PREFABRICADO</v>
          </cell>
          <cell r="D3761" t="str">
            <v>ML</v>
          </cell>
          <cell r="E3761" t="str">
            <v>MAMPOSTERIA</v>
          </cell>
          <cell r="F3761">
            <v>70337.48</v>
          </cell>
        </row>
        <row r="3762">
          <cell r="B3762">
            <v>18279</v>
          </cell>
          <cell r="C3762" t="str">
            <v>DintelesMetálicosEstrucCuelgas2"x2"LamHRS/Especifi</v>
          </cell>
          <cell r="D3762" t="str">
            <v>M2</v>
          </cell>
          <cell r="E3762" t="str">
            <v>CARPINTERIA METALICA</v>
          </cell>
          <cell r="F3762">
            <v>209615.03</v>
          </cell>
        </row>
        <row r="3763">
          <cell r="B3763">
            <v>17758</v>
          </cell>
          <cell r="C3763" t="str">
            <v>DISCO DURO 6TB SATA 6 GB/S, 64MB (SUMI INST)</v>
          </cell>
          <cell r="D3763" t="str">
            <v>UN</v>
          </cell>
          <cell r="E3763" t="str">
            <v>INSTALACIONES ELECTRICAS - T.V. - SONIDO COMUNI</v>
          </cell>
          <cell r="F3763">
            <v>19820.09</v>
          </cell>
        </row>
        <row r="3764">
          <cell r="B3764">
            <v>16810</v>
          </cell>
          <cell r="C3764" t="str">
            <v>Diseño Eléctrico Cancha Sintética**</v>
          </cell>
          <cell r="D3764" t="str">
            <v>UN</v>
          </cell>
          <cell r="E3764" t="str">
            <v>08 Hidráulico</v>
          </cell>
          <cell r="F3764">
            <v>3269159.96</v>
          </cell>
        </row>
        <row r="3765">
          <cell r="B3765">
            <v>12458</v>
          </cell>
          <cell r="C3765" t="str">
            <v>Diseño Hidráulico(Sist.Riego/Drenaje)Parque+Record</v>
          </cell>
          <cell r="D3765" t="str">
            <v>UN</v>
          </cell>
          <cell r="E3765" t="str">
            <v>08 Hidráulico</v>
          </cell>
          <cell r="F3765">
            <v>3717594.69</v>
          </cell>
        </row>
        <row r="3766">
          <cell r="B3766">
            <v>16811</v>
          </cell>
          <cell r="C3766" t="str">
            <v>Diseño Iluminación Cancha Sintética**</v>
          </cell>
          <cell r="D3766" t="str">
            <v>UN</v>
          </cell>
          <cell r="E3766" t="str">
            <v>09 Eléctricas</v>
          </cell>
          <cell r="F3766">
            <v>9048272.7799999993</v>
          </cell>
        </row>
        <row r="3767">
          <cell r="B3767">
            <v>15454</v>
          </cell>
          <cell r="C3767" t="str">
            <v>DISIPADOR CONC.2.500PSI(H=0.17M;A=0.30M:L=0.30M)</v>
          </cell>
          <cell r="D3767" t="str">
            <v>UN</v>
          </cell>
          <cell r="E3767" t="str">
            <v>INSTALACIONES HIDRAULICA / SANITARIA / LATONERIA</v>
          </cell>
          <cell r="F3767">
            <v>34950.870000000003</v>
          </cell>
        </row>
        <row r="3768">
          <cell r="B3768">
            <v>15453</v>
          </cell>
          <cell r="C3768" t="str">
            <v>DISIPADOR CONC.2.500PSI(H=0.17M;A=0.45M:L=0.30M)</v>
          </cell>
          <cell r="D3768" t="str">
            <v>UN</v>
          </cell>
          <cell r="E3768" t="str">
            <v>INSTALACIONES HIDRAULICA / SANITARIA / LATONERIA</v>
          </cell>
          <cell r="F3768">
            <v>58068.85</v>
          </cell>
        </row>
        <row r="3769">
          <cell r="B3769">
            <v>12317</v>
          </cell>
          <cell r="C3769" t="str">
            <v>Dispensador de jabon (manos libres 1-AA-RSD) **</v>
          </cell>
          <cell r="D3769" t="str">
            <v>UN</v>
          </cell>
          <cell r="E3769" t="str">
            <v>07 Acabados</v>
          </cell>
          <cell r="F3769">
            <v>0</v>
          </cell>
        </row>
        <row r="3770">
          <cell r="B3770">
            <v>10062</v>
          </cell>
          <cell r="C3770" t="str">
            <v>Dispensador de jabon acero inox de meson **</v>
          </cell>
          <cell r="D3770" t="str">
            <v>UN</v>
          </cell>
          <cell r="E3770" t="str">
            <v>07 Acabados</v>
          </cell>
          <cell r="F3770">
            <v>14373.95</v>
          </cell>
        </row>
        <row r="3771">
          <cell r="B3771">
            <v>17362</v>
          </cell>
          <cell r="C3771" t="str">
            <v>DISPENSADOR DE JABON EN ACERO INOXIDABLE REF. 7065</v>
          </cell>
          <cell r="D3771" t="str">
            <v>UN</v>
          </cell>
          <cell r="E3771" t="str">
            <v>07 Acabados</v>
          </cell>
          <cell r="F3771">
            <v>79193.33</v>
          </cell>
        </row>
        <row r="3772">
          <cell r="B3772">
            <v>12637</v>
          </cell>
          <cell r="C3772" t="str">
            <v>Dispensador de jabon vertical*</v>
          </cell>
          <cell r="D3772" t="str">
            <v>UN</v>
          </cell>
          <cell r="E3772" t="str">
            <v>07 Acabados</v>
          </cell>
          <cell r="F3772">
            <v>17630.060000000001</v>
          </cell>
        </row>
        <row r="3773">
          <cell r="B3773">
            <v>17364</v>
          </cell>
          <cell r="C3773" t="str">
            <v>DISPENSADOR DE TOALLAS DE PAPEL EN ACERO INOXIDABL</v>
          </cell>
          <cell r="D3773" t="str">
            <v>UN</v>
          </cell>
          <cell r="E3773" t="str">
            <v>ENCHAPES, ACCESORIOS Y PAPELES</v>
          </cell>
          <cell r="F3773">
            <v>15469.59</v>
          </cell>
        </row>
        <row r="3774">
          <cell r="B3774">
            <v>14053</v>
          </cell>
          <cell r="C3774" t="str">
            <v>Dispensador Jabón AntiBact.Botella</v>
          </cell>
          <cell r="D3774" t="str">
            <v>UN</v>
          </cell>
          <cell r="E3774" t="str">
            <v>VARIOS</v>
          </cell>
          <cell r="F3774">
            <v>34506.46</v>
          </cell>
        </row>
        <row r="3775">
          <cell r="B3775">
            <v>14040</v>
          </cell>
          <cell r="C3775" t="str">
            <v>Dispensador Jabón liq.Pared en Acero Push Frontal</v>
          </cell>
          <cell r="D3775" t="str">
            <v>UN</v>
          </cell>
          <cell r="E3775" t="str">
            <v>ENCHAPES, ACCESORIOS Y PAPELES</v>
          </cell>
          <cell r="F3775">
            <v>158860.22</v>
          </cell>
        </row>
        <row r="3776">
          <cell r="B3776">
            <v>10064</v>
          </cell>
          <cell r="C3776" t="str">
            <v>Dispensador papel higienico 200/400 con llave **</v>
          </cell>
          <cell r="D3776" t="str">
            <v>UN</v>
          </cell>
          <cell r="E3776" t="str">
            <v>07 Acabados</v>
          </cell>
          <cell r="F3776">
            <v>79755.58</v>
          </cell>
        </row>
        <row r="3777">
          <cell r="B3777">
            <v>10065</v>
          </cell>
          <cell r="C3777" t="str">
            <v>Dispensador papel higienico 400 cal 304 **</v>
          </cell>
          <cell r="D3777" t="str">
            <v>UN</v>
          </cell>
          <cell r="E3777" t="str">
            <v>07 Acabados</v>
          </cell>
          <cell r="F3777">
            <v>212848.44</v>
          </cell>
        </row>
        <row r="3778">
          <cell r="B3778">
            <v>10063</v>
          </cell>
          <cell r="C3778" t="str">
            <v>Dispensador papel higienico acero inoxidable **</v>
          </cell>
          <cell r="D3778" t="str">
            <v>UN</v>
          </cell>
          <cell r="E3778" t="str">
            <v>07 Acabados</v>
          </cell>
          <cell r="F3778">
            <v>226738.81</v>
          </cell>
        </row>
        <row r="3779">
          <cell r="B3779">
            <v>10695</v>
          </cell>
          <cell r="C3779" t="str">
            <v>Dispensador toallas de papel acero inoxid **</v>
          </cell>
          <cell r="D3779" t="str">
            <v>UN</v>
          </cell>
          <cell r="E3779" t="str">
            <v>07 Acabados</v>
          </cell>
          <cell r="F3779">
            <v>197569.95</v>
          </cell>
        </row>
        <row r="3780">
          <cell r="B3780">
            <v>20648</v>
          </cell>
          <cell r="C3780" t="str">
            <v>DISPOSICION FINAL ASBESTO CEMENTO (CARGUE + TRANSPORTE)</v>
          </cell>
          <cell r="D3780" t="str">
            <v>KG</v>
          </cell>
          <cell r="E3780" t="str">
            <v>MORTEROS, CONCRETOS Y ENSAYOS</v>
          </cell>
          <cell r="F3780">
            <v>1562.65</v>
          </cell>
        </row>
        <row r="3781">
          <cell r="B3781">
            <v>13472</v>
          </cell>
          <cell r="C3781" t="str">
            <v>DISTANCIADOR EN ACERO PARA VIDRIOS(1"X 3.5CM)SUM+I</v>
          </cell>
          <cell r="D3781" t="str">
            <v>UN</v>
          </cell>
          <cell r="E3781" t="str">
            <v>VARIOS</v>
          </cell>
          <cell r="F3781">
            <v>13758.37</v>
          </cell>
        </row>
        <row r="3782">
          <cell r="B3782">
            <v>14303</v>
          </cell>
          <cell r="C3782" t="str">
            <v>Diván Tapizado (suministro)</v>
          </cell>
          <cell r="D3782" t="str">
            <v>??</v>
          </cell>
          <cell r="E3782" t="str">
            <v>VARIOS</v>
          </cell>
          <cell r="F3782">
            <v>0</v>
          </cell>
        </row>
        <row r="3783">
          <cell r="B3783">
            <v>12602</v>
          </cell>
          <cell r="C3783" t="str">
            <v>DIVIS.ALUMINIOPISO-TECHO(Vidrio+SandBlast)</v>
          </cell>
          <cell r="D3783" t="str">
            <v>M2</v>
          </cell>
          <cell r="E3783" t="str">
            <v>ACT. PRELIMINARES/LIMPIEZA TER</v>
          </cell>
          <cell r="F3783">
            <v>0</v>
          </cell>
        </row>
        <row r="3784">
          <cell r="B3784">
            <v>409</v>
          </cell>
          <cell r="C3784" t="str">
            <v>DIVISION ALUMINIO LAMINA PLAST(ACRILICA)SUM+INST</v>
          </cell>
          <cell r="D3784" t="str">
            <v>M2</v>
          </cell>
          <cell r="E3784" t="str">
            <v>ENCHAPES, ACCESORIOS Y PAPELES</v>
          </cell>
          <cell r="F3784">
            <v>0</v>
          </cell>
        </row>
        <row r="3785">
          <cell r="B3785">
            <v>411</v>
          </cell>
          <cell r="C3785" t="str">
            <v>DIVISION ALUMINIO VIDRIO TEMPLADO sandblast 10mm</v>
          </cell>
          <cell r="D3785" t="str">
            <v>M2</v>
          </cell>
          <cell r="E3785" t="str">
            <v>ENCHAPES, ACCESORIOS Y PAPELES</v>
          </cell>
          <cell r="F3785">
            <v>7407.59</v>
          </cell>
        </row>
        <row r="3786">
          <cell r="B3786">
            <v>13164</v>
          </cell>
          <cell r="C3786" t="str">
            <v>DIVISION BAÑO VIDRIO TEMPL. 2 FIJOS 2 PUERTAS **</v>
          </cell>
          <cell r="D3786" t="str">
            <v>UN</v>
          </cell>
          <cell r="E3786" t="str">
            <v>VARIOS</v>
          </cell>
          <cell r="F3786">
            <v>0</v>
          </cell>
        </row>
        <row r="3787">
          <cell r="B3787">
            <v>13161</v>
          </cell>
          <cell r="C3787" t="str">
            <v>DIVISION BAÑO VIDRIO TEMPL. 5 FIJOS 3 PUERTAS **</v>
          </cell>
          <cell r="D3787" t="str">
            <v>UN</v>
          </cell>
          <cell r="E3787" t="str">
            <v>VARIOS</v>
          </cell>
          <cell r="F3787">
            <v>0</v>
          </cell>
        </row>
        <row r="3788">
          <cell r="B3788">
            <v>15710</v>
          </cell>
          <cell r="C3788" t="str">
            <v>DIVISION DE MADERA .90X.60 (suministro+instalacio)</v>
          </cell>
          <cell r="D3788" t="str">
            <v>UN</v>
          </cell>
          <cell r="E3788" t="str">
            <v>CARPINTERIA DE MADERA</v>
          </cell>
          <cell r="F3788">
            <v>0</v>
          </cell>
        </row>
        <row r="3789">
          <cell r="B3789">
            <v>12305</v>
          </cell>
          <cell r="C3789" t="str">
            <v>División en vidrio para sanitario 6mm **</v>
          </cell>
          <cell r="D3789" t="str">
            <v>M2</v>
          </cell>
          <cell r="E3789" t="str">
            <v>ENCHAPES, ACCESORIOS Y PAPELES</v>
          </cell>
          <cell r="F3789">
            <v>7407.59</v>
          </cell>
        </row>
        <row r="3790">
          <cell r="B3790">
            <v>13175</v>
          </cell>
          <cell r="C3790" t="str">
            <v>División media alt. mixta (paño vidrio) h=1.65 **</v>
          </cell>
          <cell r="D3790" t="str">
            <v>M2</v>
          </cell>
          <cell r="E3790" t="str">
            <v>VARIOS</v>
          </cell>
          <cell r="F3790">
            <v>0</v>
          </cell>
        </row>
        <row r="3791">
          <cell r="B3791">
            <v>12579</v>
          </cell>
          <cell r="C3791" t="str">
            <v>Division Modul.MixtaH=1.0m.paño+vidrio4mm(Sum+Inst</v>
          </cell>
          <cell r="D3791" t="str">
            <v>M2</v>
          </cell>
          <cell r="E3791" t="str">
            <v>ACT. PRELIMINARES/LIMPIEZA TER</v>
          </cell>
          <cell r="F3791">
            <v>0</v>
          </cell>
        </row>
        <row r="3792">
          <cell r="B3792">
            <v>12586</v>
          </cell>
          <cell r="C3792" t="str">
            <v>Division ModularPisoTechoPanel Mixto+Sanblast(S+I)</v>
          </cell>
          <cell r="D3792" t="str">
            <v>M2</v>
          </cell>
          <cell r="E3792" t="str">
            <v>ACT. PRELIMINARES/LIMPIEZA TER</v>
          </cell>
          <cell r="F3792">
            <v>0</v>
          </cell>
        </row>
        <row r="3793">
          <cell r="B3793">
            <v>13162</v>
          </cell>
          <cell r="C3793" t="str">
            <v>DIVISION ORINAL BAÑO VIDRIO TEMPLADO (SUM.INST) **</v>
          </cell>
          <cell r="D3793" t="str">
            <v>UN</v>
          </cell>
          <cell r="E3793" t="str">
            <v>VARIOS</v>
          </cell>
          <cell r="F3793">
            <v>0</v>
          </cell>
        </row>
        <row r="3794">
          <cell r="B3794">
            <v>18728</v>
          </cell>
          <cell r="C3794" t="str">
            <v>División Orinal Cantiliver (148x46cm) acero inox</v>
          </cell>
          <cell r="D3794" t="str">
            <v>UN</v>
          </cell>
          <cell r="E3794" t="str">
            <v>CARPINTERIA METALICA</v>
          </cell>
          <cell r="F3794">
            <v>436504.04</v>
          </cell>
        </row>
        <row r="3795">
          <cell r="B3795">
            <v>13192</v>
          </cell>
          <cell r="C3795" t="str">
            <v>División vidrio 8mm sandbl. 1mont 3 fijos 1 puerta</v>
          </cell>
          <cell r="D3795" t="str">
            <v>UN</v>
          </cell>
          <cell r="E3795" t="str">
            <v>VARIOS</v>
          </cell>
          <cell r="F3795">
            <v>0</v>
          </cell>
        </row>
        <row r="3796">
          <cell r="B3796">
            <v>14751</v>
          </cell>
          <cell r="C3796" t="str">
            <v>DIVISION VIDRIO TEMPLADO incoloro 10mm  SquashUDS</v>
          </cell>
          <cell r="D3796" t="str">
            <v>M2</v>
          </cell>
          <cell r="E3796" t="str">
            <v>ENCHAPES, ACCESORIOS Y PAPELES</v>
          </cell>
          <cell r="F3796">
            <v>7407.59</v>
          </cell>
        </row>
        <row r="3797">
          <cell r="B3797">
            <v>11887</v>
          </cell>
          <cell r="C3797" t="str">
            <v>DivisiónBañoLam12mm(herrajAceInox(1.80m)CefeCometa</v>
          </cell>
          <cell r="D3797" t="str">
            <v>M2</v>
          </cell>
          <cell r="E3797" t="str">
            <v>CARPINTERIA METALICA</v>
          </cell>
          <cell r="F3797">
            <v>1080248.6299999999</v>
          </cell>
        </row>
        <row r="3798">
          <cell r="B3798">
            <v>14559</v>
          </cell>
          <cell r="C3798" t="str">
            <v>DIVISIONES ACERO INOX. EN CANT. ORINALES BAÑOS</v>
          </cell>
          <cell r="D3798" t="str">
            <v>UN</v>
          </cell>
          <cell r="E3798" t="str">
            <v>07 Acabados</v>
          </cell>
          <cell r="F3798">
            <v>229957.41</v>
          </cell>
        </row>
        <row r="3799">
          <cell r="B3799">
            <v>13092</v>
          </cell>
          <cell r="C3799" t="str">
            <v>DIVISIONES ACERO INOX. EN CANTILEVER BAÑOS **</v>
          </cell>
          <cell r="D3799" t="str">
            <v>M2</v>
          </cell>
          <cell r="E3799" t="str">
            <v>VARIOS</v>
          </cell>
          <cell r="F3799">
            <v>638770.57999999996</v>
          </cell>
        </row>
        <row r="3800">
          <cell r="B3800">
            <v>18729</v>
          </cell>
          <cell r="C3800" t="str">
            <v>Divisiones acero inox.Cal20cantilever baños(sum+In</v>
          </cell>
          <cell r="D3800" t="str">
            <v>M2</v>
          </cell>
          <cell r="E3800" t="str">
            <v>CARPINTERIA METALICA</v>
          </cell>
          <cell r="F3800">
            <v>640910.63</v>
          </cell>
        </row>
        <row r="3801">
          <cell r="B3801">
            <v>17802</v>
          </cell>
          <cell r="C3801" t="str">
            <v>Divisiones acero inoxidable Cal20  en cantilever para baños(suministro+Instalación)</v>
          </cell>
          <cell r="D3801" t="str">
            <v>M2</v>
          </cell>
          <cell r="E3801" t="str">
            <v>VARIOS</v>
          </cell>
          <cell r="F3801">
            <v>642303.04</v>
          </cell>
        </row>
        <row r="3802">
          <cell r="B3802">
            <v>16546</v>
          </cell>
          <cell r="C3802" t="str">
            <v>Divisiones en Uglass de 26 Cm, E=6 mm en Cámara</v>
          </cell>
          <cell r="D3802" t="str">
            <v>M2</v>
          </cell>
          <cell r="E3802" t="str">
            <v>VIDRIOS Y CERRADURAS</v>
          </cell>
          <cell r="F3802">
            <v>143585.74</v>
          </cell>
        </row>
        <row r="3803">
          <cell r="B3803">
            <v>16547</v>
          </cell>
          <cell r="C3803" t="str">
            <v>Divisiones en Uglass de 26 Cm, E=6 mm en Greca</v>
          </cell>
          <cell r="D3803" t="str">
            <v>M2</v>
          </cell>
          <cell r="E3803" t="str">
            <v>VIDRIOS Y CERRADURAS</v>
          </cell>
          <cell r="F3803">
            <v>74720.63</v>
          </cell>
        </row>
        <row r="3804">
          <cell r="B3804">
            <v>12222</v>
          </cell>
          <cell r="C3804" t="str">
            <v>Divisiones media altura en vidrio-paño **</v>
          </cell>
          <cell r="D3804" t="str">
            <v>M2</v>
          </cell>
          <cell r="E3804" t="str">
            <v>ACT. PRELIMINARES/LIMPIEZA TER</v>
          </cell>
          <cell r="F3804">
            <v>0</v>
          </cell>
        </row>
        <row r="3805">
          <cell r="B3805">
            <v>16872</v>
          </cell>
          <cell r="C3805" t="str">
            <v>Divisiones metalicas baño acero inoxidable Cal.18</v>
          </cell>
          <cell r="D3805" t="str">
            <v>M2</v>
          </cell>
          <cell r="E3805" t="str">
            <v>07 Acabados</v>
          </cell>
          <cell r="F3805">
            <v>893594.93</v>
          </cell>
        </row>
        <row r="3806">
          <cell r="B3806">
            <v>11420</v>
          </cell>
          <cell r="C3806" t="str">
            <v>Divisiones metalicas baño acero inoxidable**</v>
          </cell>
          <cell r="D3806" t="str">
            <v>M2</v>
          </cell>
          <cell r="E3806" t="str">
            <v>07 Acabados</v>
          </cell>
          <cell r="F3806">
            <v>889222.23</v>
          </cell>
        </row>
        <row r="3807">
          <cell r="B3807">
            <v>18727</v>
          </cell>
          <cell r="C3807" t="str">
            <v>Divisiones metalicas baño acero inoxidaCal.18CDRC</v>
          </cell>
          <cell r="D3807" t="str">
            <v>M2</v>
          </cell>
          <cell r="E3807" t="str">
            <v>07 Acabados</v>
          </cell>
          <cell r="F3807">
            <v>816751.55</v>
          </cell>
        </row>
        <row r="3808">
          <cell r="B3808">
            <v>10604</v>
          </cell>
          <cell r="C3808" t="str">
            <v>Divisiones metalicas baño cal16 electroestatica**</v>
          </cell>
          <cell r="D3808" t="str">
            <v>M2</v>
          </cell>
          <cell r="E3808" t="str">
            <v>07 Acabados</v>
          </cell>
          <cell r="F3808">
            <v>809623.93</v>
          </cell>
        </row>
        <row r="3809">
          <cell r="B3809">
            <v>12221</v>
          </cell>
          <cell r="C3809" t="str">
            <v>Divisiones piso techo en vidrio-paño(Sum+Inst) **</v>
          </cell>
          <cell r="D3809" t="str">
            <v>M2</v>
          </cell>
          <cell r="E3809" t="str">
            <v>ACT. PRELIMINARES/LIMPIEZA TER</v>
          </cell>
          <cell r="F3809">
            <v>0</v>
          </cell>
        </row>
        <row r="3810">
          <cell r="B3810">
            <v>12578</v>
          </cell>
          <cell r="C3810" t="str">
            <v>DivisionMediaAlturaH=1.20Mpaño color(Sum+inst)</v>
          </cell>
          <cell r="D3810" t="str">
            <v>M2</v>
          </cell>
          <cell r="E3810" t="str">
            <v>ACT. PRELIMINARES/LIMPIEZA TER</v>
          </cell>
          <cell r="F3810">
            <v>0</v>
          </cell>
        </row>
        <row r="3811">
          <cell r="B3811">
            <v>12581</v>
          </cell>
          <cell r="C3811" t="str">
            <v>DivisiónModul.MixtaH=2.2m.paño+vidrio4mm+Sanblast.</v>
          </cell>
          <cell r="D3811" t="str">
            <v>M2</v>
          </cell>
          <cell r="E3811" t="str">
            <v>ACT. PRELIMINARES/LIMPIEZA TER</v>
          </cell>
          <cell r="F3811">
            <v>0</v>
          </cell>
        </row>
        <row r="3812">
          <cell r="B3812">
            <v>19144</v>
          </cell>
          <cell r="C3812" t="str">
            <v>DivisiónSanit.CompactTipoPanelex Ref.MediterCOMETA</v>
          </cell>
          <cell r="D3812" t="str">
            <v>M2</v>
          </cell>
          <cell r="E3812" t="str">
            <v>INSTALACIONES HIDRAULICA / SANITARIA / LATONERIA</v>
          </cell>
          <cell r="F3812">
            <v>1174180.82</v>
          </cell>
        </row>
        <row r="3813">
          <cell r="B3813">
            <v>17752</v>
          </cell>
          <cell r="C3813" t="str">
            <v>Domo Antivandálico 3 MP@20fps (SUMI INST)</v>
          </cell>
          <cell r="D3813" t="str">
            <v>UN</v>
          </cell>
          <cell r="E3813" t="str">
            <v>INSTALACIONES ELECTRICAS - T.V. - SONIDO COMUNI</v>
          </cell>
          <cell r="F3813">
            <v>128372.25</v>
          </cell>
        </row>
        <row r="3814">
          <cell r="B3814">
            <v>13206</v>
          </cell>
          <cell r="C3814" t="str">
            <v>Domo circular acrílico 3mm D=0.76 (sum e inst) **</v>
          </cell>
          <cell r="D3814" t="str">
            <v>UN</v>
          </cell>
          <cell r="E3814" t="str">
            <v>CUBIERTAS</v>
          </cell>
          <cell r="F3814">
            <v>0</v>
          </cell>
        </row>
        <row r="3815">
          <cell r="B3815">
            <v>868</v>
          </cell>
          <cell r="C3815" t="str">
            <v>DOMO CIRCULAR D=0.80 Cristacr.</v>
          </cell>
          <cell r="D3815" t="str">
            <v>UN</v>
          </cell>
          <cell r="E3815" t="str">
            <v>CUBIERTAS</v>
          </cell>
          <cell r="F3815">
            <v>65226.52</v>
          </cell>
        </row>
        <row r="3816">
          <cell r="B3816">
            <v>214</v>
          </cell>
          <cell r="C3816" t="str">
            <v>DOMO CIRCULAR D=1.10 Cristacr.</v>
          </cell>
          <cell r="D3816" t="str">
            <v>UN</v>
          </cell>
          <cell r="E3816" t="str">
            <v>CUBIERTAS</v>
          </cell>
          <cell r="F3816">
            <v>93494.17</v>
          </cell>
        </row>
        <row r="3817">
          <cell r="B3817">
            <v>869</v>
          </cell>
          <cell r="C3817" t="str">
            <v>DOMO CUADRADO BURBUJA (0.65x0.65)</v>
          </cell>
          <cell r="D3817" t="str">
            <v>UN</v>
          </cell>
          <cell r="E3817" t="str">
            <v>CUBIERTAS</v>
          </cell>
          <cell r="F3817">
            <v>61883.29</v>
          </cell>
        </row>
        <row r="3818">
          <cell r="B3818">
            <v>870</v>
          </cell>
          <cell r="C3818" t="str">
            <v>DOMO CUADRADO BURBUJA (1.17x1.17)</v>
          </cell>
          <cell r="D3818" t="str">
            <v>UN</v>
          </cell>
          <cell r="E3818" t="str">
            <v>CUBIERTAS</v>
          </cell>
          <cell r="F3818">
            <v>76810.16</v>
          </cell>
        </row>
        <row r="3819">
          <cell r="B3819">
            <v>871</v>
          </cell>
          <cell r="C3819" t="str">
            <v>DOMO CUADRADO DIAMANTE(0.65x0.65)</v>
          </cell>
          <cell r="D3819" t="str">
            <v>UN</v>
          </cell>
          <cell r="E3819" t="str">
            <v>CUBIERTAS</v>
          </cell>
          <cell r="F3819">
            <v>61883.29</v>
          </cell>
        </row>
        <row r="3820">
          <cell r="B3820">
            <v>872</v>
          </cell>
          <cell r="C3820" t="str">
            <v>DOMO CUADRADO DIAMANTE(1.17x1.17)</v>
          </cell>
          <cell r="D3820" t="str">
            <v>UN</v>
          </cell>
          <cell r="E3820" t="str">
            <v>CUBIERTAS</v>
          </cell>
          <cell r="F3820">
            <v>71729.84</v>
          </cell>
        </row>
        <row r="3821">
          <cell r="B3821">
            <v>14402</v>
          </cell>
          <cell r="C3821" t="str">
            <v>DOMO RECTANGULAR BURBUJA (0.80x1.10)(instal)</v>
          </cell>
          <cell r="D3821" t="str">
            <v>UN</v>
          </cell>
          <cell r="E3821" t="str">
            <v>CUBIERTAS</v>
          </cell>
          <cell r="F3821">
            <v>71479.45</v>
          </cell>
        </row>
        <row r="3822">
          <cell r="B3822">
            <v>873</v>
          </cell>
          <cell r="C3822" t="str">
            <v>DOMO RECTANGULAR BURBUJA (0.80x1.10)(sum+instal)</v>
          </cell>
          <cell r="D3822" t="str">
            <v>UN</v>
          </cell>
          <cell r="E3822" t="str">
            <v>CUBIERTAS</v>
          </cell>
          <cell r="F3822">
            <v>71479.45</v>
          </cell>
        </row>
        <row r="3823">
          <cell r="B3823">
            <v>13843</v>
          </cell>
          <cell r="C3823" t="str">
            <v>DOTACION ABDOMINALES ADULTOS/MAYORES-DISEÑ-IDRD(S+</v>
          </cell>
          <cell r="D3823" t="str">
            <v>UN</v>
          </cell>
          <cell r="E3823" t="str">
            <v>MOBILIARIO</v>
          </cell>
          <cell r="F3823">
            <v>2364336.96</v>
          </cell>
        </row>
        <row r="3824">
          <cell r="B3824">
            <v>13844</v>
          </cell>
          <cell r="C3824" t="str">
            <v>DOTACION BARRAS ADULTOS/MAYORES-DISEÑ-IDRD(S+</v>
          </cell>
          <cell r="D3824" t="str">
            <v>UN</v>
          </cell>
          <cell r="E3824" t="str">
            <v>MOBILIARIO</v>
          </cell>
          <cell r="F3824">
            <v>2578997.2200000002</v>
          </cell>
        </row>
        <row r="3825">
          <cell r="B3825">
            <v>13840</v>
          </cell>
          <cell r="C3825" t="str">
            <v>DOTACION CAMINADOR ADULTOS/MAYORES-DISEÑ-IDRD(S+In</v>
          </cell>
          <cell r="D3825" t="str">
            <v>UN</v>
          </cell>
          <cell r="E3825" t="str">
            <v>MOBILIARIO</v>
          </cell>
          <cell r="F3825">
            <v>2453616.6</v>
          </cell>
        </row>
        <row r="3826">
          <cell r="B3826">
            <v>13838</v>
          </cell>
          <cell r="C3826" t="str">
            <v>DOTACION FLEXION PIERNAS ADULTOS/MAYORES-DISEÑO ID</v>
          </cell>
          <cell r="D3826" t="str">
            <v>UN</v>
          </cell>
          <cell r="E3826" t="str">
            <v>MOBILIARIO</v>
          </cell>
          <cell r="F3826">
            <v>3341785.85</v>
          </cell>
        </row>
        <row r="3827">
          <cell r="B3827">
            <v>13841</v>
          </cell>
          <cell r="C3827" t="str">
            <v>DOTACION GIRO CADERA ADULTOS/MAYORES-DISEÑ-IDRD(S+</v>
          </cell>
          <cell r="D3827" t="str">
            <v>UN</v>
          </cell>
          <cell r="E3827" t="str">
            <v>MOBILIARIO</v>
          </cell>
          <cell r="F3827">
            <v>3903287.6</v>
          </cell>
        </row>
        <row r="3828">
          <cell r="B3828">
            <v>13845</v>
          </cell>
          <cell r="C3828" t="str">
            <v>DOTACION GIRO MANOS ADULTOS/MAYORES-DISEÑ-IDRD(S+i</v>
          </cell>
          <cell r="D3828" t="str">
            <v>UN</v>
          </cell>
          <cell r="E3828" t="str">
            <v>MOBILIARIO</v>
          </cell>
          <cell r="F3828">
            <v>4123097.45</v>
          </cell>
        </row>
        <row r="3829">
          <cell r="B3829">
            <v>14359</v>
          </cell>
          <cell r="C3829" t="str">
            <v>DOTACION PENDULO ADULTOS/MAYORES-DISEÑ-IDRD(Sumn.)</v>
          </cell>
          <cell r="D3829" t="str">
            <v>UN</v>
          </cell>
          <cell r="E3829" t="str">
            <v>MOBILIARIO</v>
          </cell>
          <cell r="F3829">
            <v>3666040.5</v>
          </cell>
        </row>
        <row r="3830">
          <cell r="B3830">
            <v>13842</v>
          </cell>
          <cell r="C3830" t="str">
            <v>DOTACION PLATAFORMA ADULTOS/MAYORES-DISEÑ-IDRD(S+I</v>
          </cell>
          <cell r="D3830" t="str">
            <v>UN</v>
          </cell>
          <cell r="E3830" t="str">
            <v>MOBILIARIO</v>
          </cell>
          <cell r="F3830">
            <v>353331.96</v>
          </cell>
        </row>
        <row r="3831">
          <cell r="B3831">
            <v>13394</v>
          </cell>
          <cell r="C3831" t="str">
            <v>Dovela en grouting 3000psi**</v>
          </cell>
          <cell r="D3831" t="str">
            <v>ML</v>
          </cell>
          <cell r="E3831" t="str">
            <v>VARIOS</v>
          </cell>
          <cell r="F3831">
            <v>12919.33</v>
          </cell>
        </row>
        <row r="3832">
          <cell r="B3832">
            <v>13730</v>
          </cell>
          <cell r="C3832" t="str">
            <v>DOVELAS (0.08x0.08m)+ Refuerzo</v>
          </cell>
          <cell r="D3832" t="str">
            <v>ML</v>
          </cell>
          <cell r="E3832" t="str">
            <v>VARIOS</v>
          </cell>
          <cell r="F3832">
            <v>12772.63</v>
          </cell>
        </row>
        <row r="3833">
          <cell r="B3833">
            <v>15180</v>
          </cell>
          <cell r="C3833" t="str">
            <v>DPS (TVSS) CATEG. - A  PARA 25 KA (120/208V)SUM+IN</v>
          </cell>
          <cell r="D3833" t="str">
            <v>UN</v>
          </cell>
          <cell r="E3833" t="str">
            <v>INSTALACIONES ELECTRICAS - T.V. - SONIDO COMUNI</v>
          </cell>
          <cell r="F3833">
            <v>131407.20000000001</v>
          </cell>
        </row>
        <row r="3834">
          <cell r="B3834">
            <v>13352</v>
          </cell>
          <cell r="C3834" t="str">
            <v>DPS TIPO C 208/120V-5 HILOS-809KA/FASE40KA NEUTRO</v>
          </cell>
          <cell r="D3834" t="str">
            <v>UN</v>
          </cell>
          <cell r="E3834" t="str">
            <v>INSTALACIONES ELECTRICAS - T.V. - SONIDO COMUNI</v>
          </cell>
          <cell r="F3834">
            <v>1053119.31</v>
          </cell>
        </row>
        <row r="3835">
          <cell r="B3835">
            <v>15630</v>
          </cell>
          <cell r="C3835" t="str">
            <v>DPS TIPO C 440/277V-5 HILOS/FASE20KA</v>
          </cell>
          <cell r="D3835" t="str">
            <v>UN</v>
          </cell>
          <cell r="E3835" t="str">
            <v>INSTALACIONES ELECTRICAS - T.V. - SONIDO COMUNI</v>
          </cell>
          <cell r="F3835">
            <v>1703662.33</v>
          </cell>
        </row>
        <row r="3836">
          <cell r="B3836">
            <v>12540</v>
          </cell>
          <cell r="C3836" t="str">
            <v>DRYWALL 1/2 **</v>
          </cell>
          <cell r="D3836" t="str">
            <v>M2</v>
          </cell>
          <cell r="E3836" t="str">
            <v>CIELOS RASOS</v>
          </cell>
          <cell r="F3836">
            <v>41539.370000000003</v>
          </cell>
        </row>
        <row r="3837">
          <cell r="B3837">
            <v>13786</v>
          </cell>
          <cell r="C3837" t="str">
            <v>DRYWALL YESO 1/2 -2 CARAS (INCLUYE PINTURA)</v>
          </cell>
          <cell r="D3837" t="str">
            <v>M2</v>
          </cell>
          <cell r="E3837" t="str">
            <v>CIELOS RASOS</v>
          </cell>
          <cell r="F3837">
            <v>83678.59</v>
          </cell>
        </row>
        <row r="3838">
          <cell r="B3838">
            <v>14038</v>
          </cell>
          <cell r="C3838" t="str">
            <v>DUCHA ANTIBANDALICA  CROMADA(VALV+BOTON)DOCOL</v>
          </cell>
          <cell r="D3838" t="str">
            <v>UN</v>
          </cell>
          <cell r="E3838" t="str">
            <v>INSTALACIONES HIDRAULICA / SANITARIA / LATONERIA</v>
          </cell>
          <cell r="F3838">
            <v>440189.42</v>
          </cell>
        </row>
        <row r="3839">
          <cell r="B3839">
            <v>13463</v>
          </cell>
          <cell r="C3839" t="str">
            <v>DUCHA ANTIVANDALICA  CIERRE AUTOMATICO.</v>
          </cell>
          <cell r="D3839" t="str">
            <v>UN</v>
          </cell>
          <cell r="E3839" t="str">
            <v>INSTALACIONES HIDRAULICA / SANITARIA / LATONERIA</v>
          </cell>
          <cell r="F3839">
            <v>655907.68999999994</v>
          </cell>
        </row>
        <row r="3840">
          <cell r="B3840">
            <v>14945</v>
          </cell>
          <cell r="C3840" t="str">
            <v>DUCHA ANTIVANDALICA + BORDILLO EN  LADRIILLO</v>
          </cell>
          <cell r="D3840" t="str">
            <v>UN</v>
          </cell>
          <cell r="E3840" t="str">
            <v>INSTALACIONES HIDRAULICA / SANITARIA / LATONERIA</v>
          </cell>
          <cell r="F3840">
            <v>671390</v>
          </cell>
        </row>
        <row r="3841">
          <cell r="B3841">
            <v>453</v>
          </cell>
          <cell r="C3841" t="str">
            <v>DUCHA ANTIVANDALICA COMPLETA</v>
          </cell>
          <cell r="D3841" t="str">
            <v>UN</v>
          </cell>
          <cell r="E3841" t="str">
            <v>INSTALACIONES HIDRAULICA / SANITARIA / LATONERIA</v>
          </cell>
          <cell r="F3841">
            <v>639789.72</v>
          </cell>
        </row>
        <row r="3842">
          <cell r="B3842">
            <v>10687</v>
          </cell>
          <cell r="C3842" t="str">
            <v>Ducha Antivandalica Completa **</v>
          </cell>
          <cell r="D3842" t="str">
            <v>UN</v>
          </cell>
          <cell r="E3842" t="str">
            <v>08 Hidráulico</v>
          </cell>
          <cell r="F3842">
            <v>618094.36</v>
          </cell>
        </row>
        <row r="3843">
          <cell r="B3843">
            <v>14730</v>
          </cell>
          <cell r="C3843" t="str">
            <v>DUCHA CON MEZCLADOR+TUB PVC Y CPVC (Sum+ins)</v>
          </cell>
          <cell r="D3843" t="str">
            <v>UN</v>
          </cell>
          <cell r="E3843" t="str">
            <v>INSTALACIONES HIDRAULICA / SANITARIA / LATONERIA</v>
          </cell>
          <cell r="F3843">
            <v>257452.45</v>
          </cell>
        </row>
        <row r="3844">
          <cell r="B3844">
            <v>20806</v>
          </cell>
          <cell r="C3844" t="str">
            <v>DUCHA ELeCTRICA DE 110V - 220V (Sum + Inst)</v>
          </cell>
          <cell r="D3844" t="str">
            <v>UN</v>
          </cell>
          <cell r="E3844" t="str">
            <v>09 Eléctricas</v>
          </cell>
          <cell r="F3844">
            <v>182872.63</v>
          </cell>
        </row>
        <row r="3845">
          <cell r="B3845">
            <v>450</v>
          </cell>
          <cell r="C3845" t="str">
            <v>DUCHA GRIVAL Mezcl.ELITE</v>
          </cell>
          <cell r="D3845" t="str">
            <v>UN</v>
          </cell>
          <cell r="E3845" t="str">
            <v>INSTALACIONES HIDRAULICA / SANITARIA / LATONERIA</v>
          </cell>
          <cell r="F3845">
            <v>78848.100000000006</v>
          </cell>
        </row>
        <row r="3846">
          <cell r="B3846">
            <v>448</v>
          </cell>
          <cell r="C3846" t="str">
            <v>DUCHA GRIVAL REGAD.VENECIANA</v>
          </cell>
          <cell r="D3846" t="str">
            <v>UN</v>
          </cell>
          <cell r="E3846" t="str">
            <v>INSTALACIONES HIDRAULICA / SANITARIA / LATONERIA</v>
          </cell>
          <cell r="F3846">
            <v>78848.100000000006</v>
          </cell>
        </row>
        <row r="3847">
          <cell r="B3847">
            <v>452</v>
          </cell>
          <cell r="C3847" t="str">
            <v>DUCHA LOIRA C/BA¥ERA    GRIVAL</v>
          </cell>
          <cell r="D3847" t="str">
            <v>UN</v>
          </cell>
          <cell r="E3847" t="str">
            <v>INSTALACIONES HIDRAULICA / SANITARIA / LATONERIA</v>
          </cell>
          <cell r="F3847">
            <v>78848.100000000006</v>
          </cell>
        </row>
        <row r="3848">
          <cell r="B3848">
            <v>449</v>
          </cell>
          <cell r="C3848" t="str">
            <v>DUCHA LOIRA EUROPA S/BA¥ GRIVA</v>
          </cell>
          <cell r="D3848" t="str">
            <v>UN</v>
          </cell>
          <cell r="E3848" t="str">
            <v>INSTALACIONES HIDRAULICA / SANITARIA / LATONERIA</v>
          </cell>
          <cell r="F3848">
            <v>78848.100000000006</v>
          </cell>
        </row>
        <row r="3849">
          <cell r="B3849">
            <v>16482</v>
          </cell>
          <cell r="C3849" t="str">
            <v>DUCHA MONOCON+TELEDUCHA ANTIVANDALICA (Sum+Inst)</v>
          </cell>
          <cell r="D3849" t="str">
            <v>UN</v>
          </cell>
          <cell r="E3849" t="str">
            <v>INSTALACIONES HIDRAULICA / SANITARIA / LATONERIA</v>
          </cell>
          <cell r="F3849">
            <v>546801.82999999996</v>
          </cell>
        </row>
        <row r="3850">
          <cell r="B3850">
            <v>15344</v>
          </cell>
          <cell r="C3850" t="str">
            <v>Ducto Afloramiento media tension Ø6" (L=9 m)+tierr</v>
          </cell>
          <cell r="D3850" t="str">
            <v>UN</v>
          </cell>
          <cell r="E3850" t="str">
            <v>INSTALACIONES ELECTRICAS - T.V. - SONIDO COMUNI</v>
          </cell>
          <cell r="F3850">
            <v>3428283.7</v>
          </cell>
        </row>
        <row r="3851">
          <cell r="B3851">
            <v>535</v>
          </cell>
          <cell r="C3851" t="str">
            <v>DUCTO CABLE ANTENA T.V. (PVC)</v>
          </cell>
          <cell r="D3851" t="str">
            <v>UN</v>
          </cell>
          <cell r="E3851" t="str">
            <v>INSTALACIONES ELECTRICAS - T.V. - SONIDO COMUNI</v>
          </cell>
          <cell r="F3851">
            <v>99698.240000000005</v>
          </cell>
        </row>
        <row r="3852">
          <cell r="B3852">
            <v>536</v>
          </cell>
          <cell r="C3852" t="str">
            <v>DUCTO CABLE ANTENA TV (C.N.)</v>
          </cell>
          <cell r="D3852" t="str">
            <v>UN</v>
          </cell>
          <cell r="E3852" t="str">
            <v>INSTALACIONES ELECTRICAS - T.V. - SONIDO COMUNI</v>
          </cell>
          <cell r="F3852">
            <v>99698.240000000005</v>
          </cell>
        </row>
        <row r="3853">
          <cell r="B3853">
            <v>12231</v>
          </cell>
          <cell r="C3853" t="str">
            <v>Ducto división piso-techo cal 22 pint elect 12.5x4</v>
          </cell>
          <cell r="D3853" t="str">
            <v>ML</v>
          </cell>
          <cell r="E3853" t="str">
            <v>CABLEADO ESTRUCTURADO</v>
          </cell>
          <cell r="F3853">
            <v>112239.2</v>
          </cell>
        </row>
        <row r="3854">
          <cell r="B3854">
            <v>10285</v>
          </cell>
          <cell r="C3854" t="str">
            <v>Ducto electrico Liviano PVC 4" con excavac **</v>
          </cell>
          <cell r="D3854" t="str">
            <v>ML</v>
          </cell>
          <cell r="E3854" t="str">
            <v>REDES SERVICIOS Y DESAGüES</v>
          </cell>
          <cell r="F3854">
            <v>67559.25</v>
          </cell>
        </row>
        <row r="3855">
          <cell r="B3855">
            <v>10286</v>
          </cell>
          <cell r="C3855" t="str">
            <v>Ducto electrico PVC TDP 4" sin excavac **</v>
          </cell>
          <cell r="D3855" t="str">
            <v>ML</v>
          </cell>
          <cell r="E3855" t="str">
            <v>REDES SERVICIOS Y DESAGüES</v>
          </cell>
          <cell r="F3855">
            <v>23738.37</v>
          </cell>
        </row>
        <row r="3856">
          <cell r="B3856">
            <v>10330</v>
          </cell>
          <cell r="C3856" t="str">
            <v>DUCTO ELECTRICO TIPO DB 2"</v>
          </cell>
          <cell r="D3856" t="str">
            <v>ML</v>
          </cell>
          <cell r="E3856" t="str">
            <v>09 Eléctricas</v>
          </cell>
          <cell r="F3856">
            <v>41247.86</v>
          </cell>
        </row>
        <row r="3857">
          <cell r="B3857">
            <v>18778</v>
          </cell>
          <cell r="C3857" t="str">
            <v>DUCTO EMT 1XØ1"</v>
          </cell>
          <cell r="D3857" t="str">
            <v>ML</v>
          </cell>
          <cell r="E3857" t="str">
            <v>INSTALACIONES ELECTRICAS - T.V. - SONIDO COMUNI</v>
          </cell>
          <cell r="F3857">
            <v>74493.149999999994</v>
          </cell>
        </row>
        <row r="3858">
          <cell r="B3858">
            <v>18780</v>
          </cell>
          <cell r="C3858" t="str">
            <v>DUCTO EMT 1XØ2"</v>
          </cell>
          <cell r="D3858" t="str">
            <v>ML</v>
          </cell>
          <cell r="E3858" t="str">
            <v>INSTALACIONES ELECTRICAS - T.V. - SONIDO COMUNI</v>
          </cell>
          <cell r="F3858">
            <v>102408.29</v>
          </cell>
        </row>
        <row r="3859">
          <cell r="B3859">
            <v>18776</v>
          </cell>
          <cell r="C3859" t="str">
            <v>DUCTO EMT 1XØ3/4"</v>
          </cell>
          <cell r="D3859" t="str">
            <v>ML</v>
          </cell>
          <cell r="E3859" t="str">
            <v>INSTALACIONES ELECTRICAS - T.V. - SONIDO COMUNI</v>
          </cell>
          <cell r="F3859">
            <v>76820.58</v>
          </cell>
        </row>
        <row r="3860">
          <cell r="B3860">
            <v>17629</v>
          </cell>
          <cell r="C3860" t="str">
            <v>DUCTO EMT DE 1 1/4" INCLUYE ACCESORIOS DE FIJACION</v>
          </cell>
          <cell r="D3860" t="str">
            <v>ML</v>
          </cell>
          <cell r="E3860" t="str">
            <v>INSTALACIONES ELECTRICAS - T.V. - SONIDO COMUNI</v>
          </cell>
          <cell r="F3860">
            <v>24911.02</v>
          </cell>
        </row>
        <row r="3861">
          <cell r="B3861">
            <v>17633</v>
          </cell>
          <cell r="C3861" t="str">
            <v>DUCTO EN LÁMINA DE ACERO CR CALIBRE 14 +ACCESORIOS</v>
          </cell>
          <cell r="D3861" t="str">
            <v>ML</v>
          </cell>
          <cell r="E3861" t="str">
            <v>INSTALACIONES ELECTRICAS - T.V. - SONIDO COMUNI</v>
          </cell>
          <cell r="F3861">
            <v>50120.06</v>
          </cell>
        </row>
        <row r="3862">
          <cell r="B3862">
            <v>15232</v>
          </cell>
          <cell r="C3862" t="str">
            <v>DUCTO FIBRA VIDRIO RIGIDA CON REVEST INTERIOR EN MALLA TEXTIL EN FIBRA VIDRI REFORZADA  CEFE COMETAS</v>
          </cell>
          <cell r="D3862" t="str">
            <v>M2</v>
          </cell>
          <cell r="E3862" t="str">
            <v>SISTEMAS VENTILACION</v>
          </cell>
          <cell r="F3862">
            <v>95079.54</v>
          </cell>
        </row>
        <row r="3863">
          <cell r="B3863">
            <v>18743</v>
          </cell>
          <cell r="C3863" t="str">
            <v>Ducto Lamina galv  Cal 22  Sum + Instal</v>
          </cell>
          <cell r="D3863" t="str">
            <v>M2</v>
          </cell>
          <cell r="E3863" t="str">
            <v>SISTEMAS VENTILACION</v>
          </cell>
          <cell r="F3863">
            <v>106862.46</v>
          </cell>
        </row>
        <row r="3864">
          <cell r="B3864">
            <v>18744</v>
          </cell>
          <cell r="C3864" t="str">
            <v>Ducto Lamina galv  Cal 24  Sum + Instal</v>
          </cell>
          <cell r="D3864" t="str">
            <v>M2</v>
          </cell>
          <cell r="E3864" t="str">
            <v>SISTEMAS VENTILACION</v>
          </cell>
          <cell r="F3864">
            <v>91578.64</v>
          </cell>
        </row>
        <row r="3865">
          <cell r="B3865">
            <v>18739</v>
          </cell>
          <cell r="C3865" t="str">
            <v>Ducto Lamina galv flanchada Cal 18  Sum + Instal</v>
          </cell>
          <cell r="D3865" t="str">
            <v>M2</v>
          </cell>
          <cell r="E3865" t="str">
            <v>SISTEMAS VENTILACION</v>
          </cell>
          <cell r="F3865">
            <v>161422.17000000001</v>
          </cell>
        </row>
        <row r="3866">
          <cell r="B3866">
            <v>11527</v>
          </cell>
          <cell r="C3866" t="str">
            <v>DUCTO PVC 1"  CABLE UTP. (PVC)</v>
          </cell>
          <cell r="D3866" t="str">
            <v>ML</v>
          </cell>
          <cell r="E3866" t="str">
            <v>INSTALACIONES ELECTRICAS - T.V. - SONIDO COMUNI</v>
          </cell>
          <cell r="F3866">
            <v>19870.91</v>
          </cell>
        </row>
        <row r="3867">
          <cell r="B3867">
            <v>17627</v>
          </cell>
          <cell r="C3867" t="str">
            <v>DUCTO PVC DE 1 1/4" TIPO PESADO</v>
          </cell>
          <cell r="D3867" t="str">
            <v>ML</v>
          </cell>
          <cell r="E3867" t="str">
            <v>INSTALACIONES ELECTRICAS - T.V. - SONIDO COMUNI</v>
          </cell>
          <cell r="F3867">
            <v>7518.01</v>
          </cell>
        </row>
        <row r="3868">
          <cell r="B3868">
            <v>3738</v>
          </cell>
          <cell r="C3868" t="str">
            <v>DUCTO VERTICAL 30X8</v>
          </cell>
          <cell r="D3868" t="str">
            <v>ML</v>
          </cell>
          <cell r="E3868" t="str">
            <v>CABLEADO ESTRUCTURADO</v>
          </cell>
          <cell r="F3868">
            <v>112239.2</v>
          </cell>
        </row>
        <row r="3869">
          <cell r="B3869">
            <v>50</v>
          </cell>
          <cell r="C3869" t="str">
            <v>DUCTOS ELECTRICOS A.C. 4"</v>
          </cell>
          <cell r="D3869" t="str">
            <v>ML</v>
          </cell>
          <cell r="E3869" t="str">
            <v>REDES SERVICIOS Y DESAGüES</v>
          </cell>
          <cell r="F3869">
            <v>114067.34</v>
          </cell>
        </row>
        <row r="3870">
          <cell r="B3870">
            <v>51</v>
          </cell>
          <cell r="C3870" t="str">
            <v>DUCTOS ELECTRICOS PVC 3"</v>
          </cell>
          <cell r="D3870" t="str">
            <v>ML</v>
          </cell>
          <cell r="E3870" t="str">
            <v>REDES SERVICIOS Y DESAGüES</v>
          </cell>
          <cell r="F3870">
            <v>45487.23</v>
          </cell>
        </row>
        <row r="3871">
          <cell r="B3871">
            <v>250</v>
          </cell>
          <cell r="C3871" t="str">
            <v>DURACUSTIC 5/8"          FGLAS</v>
          </cell>
          <cell r="D3871" t="str">
            <v>M2</v>
          </cell>
          <cell r="E3871" t="str">
            <v>CIELOS RASOS</v>
          </cell>
          <cell r="F3871">
            <v>40045.22</v>
          </cell>
        </row>
        <row r="3872">
          <cell r="B3872">
            <v>888</v>
          </cell>
          <cell r="C3872" t="str">
            <v>DURACUSTIC ROCKS 121x60       FGLAS</v>
          </cell>
          <cell r="D3872" t="str">
            <v>M2</v>
          </cell>
          <cell r="E3872" t="str">
            <v>CIELOS RASOS</v>
          </cell>
          <cell r="F3872">
            <v>39169.129999999997</v>
          </cell>
        </row>
        <row r="3873">
          <cell r="B3873">
            <v>13223</v>
          </cell>
          <cell r="C3873" t="str">
            <v>Duro Panel prefabricado concreto e=0.10m**</v>
          </cell>
          <cell r="D3873" t="str">
            <v>M2</v>
          </cell>
          <cell r="E3873" t="str">
            <v>MAMPOSTERIA</v>
          </cell>
          <cell r="F3873">
            <v>135033.09</v>
          </cell>
        </row>
        <row r="3874">
          <cell r="B3874">
            <v>16650</v>
          </cell>
          <cell r="C3874" t="str">
            <v>DUROPISO BLANCO 34 X 34 Tráfico Comercl moderado</v>
          </cell>
          <cell r="D3874" t="str">
            <v>M2</v>
          </cell>
          <cell r="E3874" t="str">
            <v>PISOS (ACABADOS Y BASES)</v>
          </cell>
          <cell r="F3874">
            <v>89853.67</v>
          </cell>
        </row>
        <row r="3875">
          <cell r="B3875">
            <v>16659</v>
          </cell>
          <cell r="C3875" t="str">
            <v>DUROPISO BLANCO 34 X 34Tráfi.Moderado(A=0.40m)</v>
          </cell>
          <cell r="D3875" t="str">
            <v>ML</v>
          </cell>
          <cell r="E3875" t="str">
            <v>PISOS (ACABADOS Y BASES)</v>
          </cell>
          <cell r="F3875">
            <v>42471.33</v>
          </cell>
        </row>
        <row r="3876">
          <cell r="B3876">
            <v>14956</v>
          </cell>
          <cell r="C3876" t="str">
            <v>DUROPISO GRANILLA BLANCA 30,5 X 30,5 ALFA</v>
          </cell>
          <cell r="D3876" t="str">
            <v>M2</v>
          </cell>
          <cell r="E3876" t="str">
            <v>PISOS (ACABADOS Y BASES)</v>
          </cell>
          <cell r="F3876">
            <v>42829.8</v>
          </cell>
        </row>
        <row r="3877">
          <cell r="B3877">
            <v>18900</v>
          </cell>
          <cell r="C3877" t="str">
            <v>DVR  32 CANALES   PAL: 1080P@25fps</v>
          </cell>
          <cell r="D3877" t="str">
            <v>UN</v>
          </cell>
          <cell r="E3877" t="str">
            <v>INSTALACIONES ELECTRICAS - T.V. - SONIDO COMUNI</v>
          </cell>
          <cell r="F3877">
            <v>586099.31999999995</v>
          </cell>
        </row>
        <row r="3878">
          <cell r="B3878">
            <v>18150</v>
          </cell>
          <cell r="C3878" t="str">
            <v>ECALERA-SIST-DET-VERTICAL sum+inst CRDC-Piscinas</v>
          </cell>
          <cell r="D3878" t="str">
            <v>UN</v>
          </cell>
          <cell r="E3878" t="str">
            <v>SEGURIDAD INDUSTRIAL</v>
          </cell>
          <cell r="F3878">
            <v>0</v>
          </cell>
        </row>
        <row r="3879">
          <cell r="B3879">
            <v>20839</v>
          </cell>
          <cell r="C3879" t="str">
            <v>ELECTROBOMBA MULTIETAPA VERTICAL 2.0 HP - Suministro e Instalación</v>
          </cell>
          <cell r="D3879" t="str">
            <v>UN</v>
          </cell>
          <cell r="E3879" t="str">
            <v>INSTALACIONES HIDRAULICA / SANITARIA / LATONERIA</v>
          </cell>
          <cell r="F3879">
            <v>4107371.59</v>
          </cell>
        </row>
        <row r="3880">
          <cell r="B3880">
            <v>17497</v>
          </cell>
          <cell r="C3880" t="str">
            <v>ELECTRODO DE COBRE DE 5/8" X 2,4 m Cu</v>
          </cell>
          <cell r="D3880" t="str">
            <v>UN</v>
          </cell>
          <cell r="E3880" t="str">
            <v>INSTALACIONES ELECTRICAS - T.V. - SONIDO COMUNI</v>
          </cell>
          <cell r="F3880">
            <v>394255.15</v>
          </cell>
        </row>
        <row r="3881">
          <cell r="B3881">
            <v>17780</v>
          </cell>
          <cell r="C3881" t="str">
            <v>Electroimán de 600 lb (SUMI INST)</v>
          </cell>
          <cell r="D3881" t="str">
            <v>UN</v>
          </cell>
          <cell r="E3881" t="str">
            <v>INSTALACIONES ELECTRICAS - T.V. - SONIDO COMUNI</v>
          </cell>
          <cell r="F3881">
            <v>5326.65</v>
          </cell>
        </row>
        <row r="3882">
          <cell r="B3882">
            <v>18976</v>
          </cell>
          <cell r="C3882" t="str">
            <v>Electroimán de 600 lb CDRC Cometas</v>
          </cell>
          <cell r="D3882" t="str">
            <v>UN</v>
          </cell>
          <cell r="E3882" t="str">
            <v>INSTALACIONES ELECTRICAS - T.V. - SONIDO COMUNI</v>
          </cell>
          <cell r="F3882">
            <v>433349.8</v>
          </cell>
        </row>
        <row r="3883">
          <cell r="B3883">
            <v>18606</v>
          </cell>
          <cell r="C3883" t="str">
            <v>ELEMENTOS EN MAMPOSTERIA Insumo Global CDRC</v>
          </cell>
          <cell r="D3883" t="str">
            <v>??</v>
          </cell>
          <cell r="E3883" t="str">
            <v>VARIOS</v>
          </cell>
          <cell r="F3883">
            <v>0</v>
          </cell>
        </row>
        <row r="3884">
          <cell r="B3884">
            <v>10112</v>
          </cell>
          <cell r="C3884" t="str">
            <v>ElementRemate conc 3000psi con refuerz a=0.5 **</v>
          </cell>
          <cell r="D3884" t="str">
            <v>ML</v>
          </cell>
          <cell r="E3884" t="str">
            <v>06 Mampostería y pañetes</v>
          </cell>
          <cell r="F3884">
            <v>117999.74</v>
          </cell>
        </row>
        <row r="3885">
          <cell r="B3885">
            <v>712</v>
          </cell>
          <cell r="C3885" t="str">
            <v>ELEVADOR GAS ½"</v>
          </cell>
          <cell r="D3885" t="str">
            <v>UN</v>
          </cell>
          <cell r="E3885" t="str">
            <v>INSTALACIONES GAS</v>
          </cell>
          <cell r="F3885">
            <v>3496.36</v>
          </cell>
        </row>
        <row r="3886">
          <cell r="B3886">
            <v>18649</v>
          </cell>
          <cell r="C3886" t="str">
            <v>ELEVADOR RED MEDIA PRESION</v>
          </cell>
          <cell r="D3886" t="str">
            <v>UN</v>
          </cell>
          <cell r="E3886" t="str">
            <v>INSTALACIONES HIDRAULICA / SANITARIA / LATONERIA</v>
          </cell>
          <cell r="F3886">
            <v>17755.93</v>
          </cell>
        </row>
        <row r="3887">
          <cell r="B3887">
            <v>10577</v>
          </cell>
          <cell r="C3887" t="str">
            <v>Embalaje y almacenamiento luminarias HID</v>
          </cell>
          <cell r="D3887" t="str">
            <v>UN</v>
          </cell>
          <cell r="E3887" t="str">
            <v>ACT. PRELIMINARES/LIMPIEZA TER</v>
          </cell>
          <cell r="F3887">
            <v>31697.27</v>
          </cell>
        </row>
        <row r="3888">
          <cell r="B3888">
            <v>10431</v>
          </cell>
          <cell r="C3888" t="str">
            <v>EmboquilladoSello  junta con mortero **</v>
          </cell>
          <cell r="D3888" t="str">
            <v>ML</v>
          </cell>
          <cell r="E3888" t="str">
            <v>04 Estructuras</v>
          </cell>
          <cell r="F3888">
            <v>8021.36</v>
          </cell>
        </row>
        <row r="3889">
          <cell r="B3889">
            <v>10901</v>
          </cell>
          <cell r="C3889" t="str">
            <v>EmboquilladoSello junta contracc sikaflex  **</v>
          </cell>
          <cell r="D3889" t="str">
            <v>ML</v>
          </cell>
          <cell r="E3889" t="str">
            <v>04 Estructuras</v>
          </cell>
          <cell r="F3889">
            <v>11565.86</v>
          </cell>
        </row>
        <row r="3890">
          <cell r="B3890">
            <v>10432</v>
          </cell>
          <cell r="C3890" t="str">
            <v>EmboquilladoSello junta sikaflex y sikarod 2.2mm *</v>
          </cell>
          <cell r="D3890" t="str">
            <v>ML</v>
          </cell>
          <cell r="E3890" t="str">
            <v>04 Estructuras</v>
          </cell>
          <cell r="F3890">
            <v>80360.100000000006</v>
          </cell>
        </row>
        <row r="3891">
          <cell r="B3891">
            <v>10914</v>
          </cell>
          <cell r="C3891" t="str">
            <v>EmboquilladoSello juntaExpansSikaflex+SikaRod 2cm</v>
          </cell>
          <cell r="D3891" t="str">
            <v>ML</v>
          </cell>
          <cell r="E3891" t="str">
            <v>04 Estructuras</v>
          </cell>
          <cell r="F3891">
            <v>164608.53</v>
          </cell>
        </row>
        <row r="3892">
          <cell r="B3892">
            <v>12280</v>
          </cell>
          <cell r="C3892" t="str">
            <v>Embudos de Drenaje  (inc. Rejilla cúpula 6X4")**</v>
          </cell>
          <cell r="D3892" t="str">
            <v>ML</v>
          </cell>
          <cell r="E3892" t="str">
            <v>05 Pisos</v>
          </cell>
          <cell r="F3892">
            <v>68615.899999999994</v>
          </cell>
        </row>
        <row r="3893">
          <cell r="B3893">
            <v>324</v>
          </cell>
          <cell r="C3893" t="str">
            <v>EMEFLEX COLORES INTENSOS</v>
          </cell>
          <cell r="D3893" t="str">
            <v>M2</v>
          </cell>
          <cell r="E3893" t="str">
            <v>PISOS (ACABADOS Y BASES)</v>
          </cell>
          <cell r="F3893">
            <v>26282.7</v>
          </cell>
        </row>
        <row r="3894">
          <cell r="B3894">
            <v>325</v>
          </cell>
          <cell r="C3894" t="str">
            <v>EMEFLEX NEGRO</v>
          </cell>
          <cell r="D3894" t="str">
            <v>M2</v>
          </cell>
          <cell r="E3894" t="str">
            <v>PISOS (ACABADOS Y BASES)</v>
          </cell>
          <cell r="F3894">
            <v>18031.91</v>
          </cell>
        </row>
        <row r="3895">
          <cell r="B3895">
            <v>810</v>
          </cell>
          <cell r="C3895" t="str">
            <v>EMPALME AEREO DE 20 PARES</v>
          </cell>
          <cell r="D3895" t="str">
            <v>UN</v>
          </cell>
          <cell r="E3895" t="str">
            <v>INSTALACIONES ELECTRICAS - T.V. - SONIDO COMUNI</v>
          </cell>
          <cell r="F3895">
            <v>83244.38</v>
          </cell>
        </row>
        <row r="3896">
          <cell r="B3896">
            <v>10802</v>
          </cell>
          <cell r="C3896" t="str">
            <v>Empalme drenajes a sumidero**</v>
          </cell>
          <cell r="D3896" t="str">
            <v>UN</v>
          </cell>
          <cell r="E3896" t="str">
            <v>REDES SERVICIOS Y DESAGüES</v>
          </cell>
          <cell r="F3896">
            <v>384531.8</v>
          </cell>
        </row>
        <row r="3897">
          <cell r="B3897">
            <v>14122</v>
          </cell>
          <cell r="C3897" t="str">
            <v>Empalme en Derivación (91B1) Juego x 2 unidades</v>
          </cell>
          <cell r="D3897" t="str">
            <v>JGO</v>
          </cell>
          <cell r="E3897" t="str">
            <v>INSTALACIONES ELECTRICAS - T.V. - SONIDO COMUNI</v>
          </cell>
          <cell r="F3897">
            <v>275380.12</v>
          </cell>
        </row>
        <row r="3898">
          <cell r="B3898">
            <v>11204</v>
          </cell>
          <cell r="C3898" t="str">
            <v>Empalme Resina 1*4 - Suministro e Instalacion</v>
          </cell>
          <cell r="D3898" t="str">
            <v>JGO</v>
          </cell>
          <cell r="E3898" t="str">
            <v>INSTALACIONES ELECTRICAS - T.V. - SONIDO COMUNI</v>
          </cell>
          <cell r="F3898">
            <v>267575.96000000002</v>
          </cell>
        </row>
        <row r="3899">
          <cell r="B3899">
            <v>15672</v>
          </cell>
          <cell r="C3899" t="str">
            <v>Empalme Resina 91B1(1*4)  Suministro e Instalac.</v>
          </cell>
          <cell r="D3899" t="str">
            <v>JGO</v>
          </cell>
          <cell r="E3899" t="str">
            <v>INSTALACIONES ELECTRICAS - T.V. - SONIDO COMUNI</v>
          </cell>
          <cell r="F3899">
            <v>358371.96</v>
          </cell>
        </row>
        <row r="3900">
          <cell r="B3900">
            <v>11723</v>
          </cell>
          <cell r="C3900" t="str">
            <v>EMPALME RESINA SUMERGIBLE</v>
          </cell>
          <cell r="D3900" t="str">
            <v>JGO</v>
          </cell>
          <cell r="E3900" t="str">
            <v>INSTALACIONES ELECTRICAS - T.V. - SONIDO COMUNI</v>
          </cell>
          <cell r="F3900">
            <v>221345.6</v>
          </cell>
        </row>
        <row r="3901">
          <cell r="B3901">
            <v>809</v>
          </cell>
          <cell r="C3901" t="str">
            <v>EMPALME Y CANALIZACION      200PARES</v>
          </cell>
          <cell r="D3901" t="str">
            <v>UN</v>
          </cell>
          <cell r="E3901" t="str">
            <v>INSTALACIONES ELECTRICAS - T.V. - SONIDO COMUNI</v>
          </cell>
          <cell r="F3901">
            <v>83244.38</v>
          </cell>
        </row>
        <row r="3902">
          <cell r="B3902">
            <v>11371</v>
          </cell>
          <cell r="C3902" t="str">
            <v>Empaque y Disposición- Arena con Fibra Polipropil</v>
          </cell>
          <cell r="D3902" t="str">
            <v>UN</v>
          </cell>
          <cell r="E3902" t="str">
            <v>05.1 Sub analisis pisos</v>
          </cell>
          <cell r="F3902">
            <v>2065.64</v>
          </cell>
        </row>
        <row r="3903">
          <cell r="B3903">
            <v>12165</v>
          </cell>
          <cell r="C3903" t="str">
            <v>Empradiz. zonas canchas(Humus+tierra+arena+pasto)</v>
          </cell>
          <cell r="D3903" t="str">
            <v>M2</v>
          </cell>
          <cell r="E3903" t="str">
            <v>13 Manejo ambiental</v>
          </cell>
          <cell r="F3903">
            <v>36176.18</v>
          </cell>
        </row>
        <row r="3904">
          <cell r="B3904">
            <v>15914</v>
          </cell>
          <cell r="C3904" t="str">
            <v>Empradización (Cesped,sacapantas 1.5mt, (M.O+Herr)</v>
          </cell>
          <cell r="D3904" t="str">
            <v>M2</v>
          </cell>
          <cell r="E3904" t="str">
            <v>13 Manejo ambiental</v>
          </cell>
          <cell r="F3904">
            <v>8401.2000000000007</v>
          </cell>
        </row>
        <row r="3905">
          <cell r="B3905">
            <v>12453</v>
          </cell>
          <cell r="C3905" t="str">
            <v>Empradización (Cesped,sacapantas, M.O, Herrnta)</v>
          </cell>
          <cell r="D3905" t="str">
            <v>M2</v>
          </cell>
          <cell r="E3905" t="str">
            <v>13 Manejo ambiental</v>
          </cell>
          <cell r="F3905">
            <v>12013.46</v>
          </cell>
        </row>
        <row r="3906">
          <cell r="B3906">
            <v>10854</v>
          </cell>
          <cell r="C3906" t="str">
            <v>Empradizacion canchas y zonas especiales sin pasto</v>
          </cell>
          <cell r="D3906" t="str">
            <v>M2</v>
          </cell>
          <cell r="E3906" t="str">
            <v>13 Manejo ambiental</v>
          </cell>
          <cell r="F3906">
            <v>33128.050000000003</v>
          </cell>
        </row>
        <row r="3907">
          <cell r="B3907">
            <v>10395</v>
          </cell>
          <cell r="C3907" t="str">
            <v>Empradizacion con Biotex para laderas **</v>
          </cell>
          <cell r="D3907" t="str">
            <v>M2</v>
          </cell>
          <cell r="E3907" t="str">
            <v>13 Manejo ambiental</v>
          </cell>
          <cell r="F3907">
            <v>43777.46</v>
          </cell>
        </row>
        <row r="3908">
          <cell r="B3908">
            <v>10019</v>
          </cell>
          <cell r="C3908" t="str">
            <v>Empradizacion con ecomatrix para laderas **</v>
          </cell>
          <cell r="D3908" t="str">
            <v>M2</v>
          </cell>
          <cell r="E3908" t="str">
            <v>13 Manejo ambiental</v>
          </cell>
          <cell r="F3908">
            <v>56437.79</v>
          </cell>
        </row>
        <row r="3909">
          <cell r="B3909">
            <v>13516</v>
          </cell>
          <cell r="C3909" t="str">
            <v>Empradizacion de Adoquinado con semiilla ray-grass</v>
          </cell>
          <cell r="D3909" t="str">
            <v>M2</v>
          </cell>
          <cell r="E3909" t="str">
            <v>13 Manejo ambiental</v>
          </cell>
          <cell r="F3909">
            <v>15659.17</v>
          </cell>
        </row>
        <row r="3910">
          <cell r="B3910">
            <v>10769</v>
          </cell>
          <cell r="C3910" t="str">
            <v>Empradizacion ecomatrix ladera anclaj cerco sintet</v>
          </cell>
          <cell r="D3910" t="str">
            <v>M2</v>
          </cell>
          <cell r="E3910" t="str">
            <v>13 Manejo ambiental</v>
          </cell>
          <cell r="F3910">
            <v>56867.09</v>
          </cell>
        </row>
        <row r="3911">
          <cell r="B3911">
            <v>10768</v>
          </cell>
          <cell r="C3911" t="str">
            <v>Empradizacion ecomatrix ladera anclaj repisa sinte</v>
          </cell>
          <cell r="D3911" t="str">
            <v>M2</v>
          </cell>
          <cell r="E3911" t="str">
            <v>13 Manejo ambiental</v>
          </cell>
          <cell r="F3911">
            <v>57322.93</v>
          </cell>
        </row>
        <row r="3912">
          <cell r="B3912">
            <v>12671</v>
          </cell>
          <cell r="C3912" t="str">
            <v>Empradizacion grama con semiilla ray-grass **</v>
          </cell>
          <cell r="D3912" t="str">
            <v>M2</v>
          </cell>
          <cell r="E3912" t="str">
            <v>13 Manejo ambiental</v>
          </cell>
          <cell r="F3912">
            <v>27264.03</v>
          </cell>
        </row>
        <row r="3913">
          <cell r="B3913">
            <v>18330</v>
          </cell>
          <cell r="C3913" t="str">
            <v>Empradización Grama Con semilla Cubierta Verde</v>
          </cell>
          <cell r="D3913" t="str">
            <v>M2</v>
          </cell>
          <cell r="E3913" t="str">
            <v>JARDINERIA  Y GRAMAS</v>
          </cell>
          <cell r="F3913">
            <v>264323.27</v>
          </cell>
        </row>
        <row r="3914">
          <cell r="B3914">
            <v>18303</v>
          </cell>
          <cell r="C3914" t="str">
            <v>Empradización Grama Con semilla Taludes Exteriores</v>
          </cell>
          <cell r="D3914" t="str">
            <v>M2</v>
          </cell>
          <cell r="E3914" t="str">
            <v>JARDINERIA  Y GRAMAS</v>
          </cell>
          <cell r="F3914">
            <v>32228.81</v>
          </cell>
        </row>
        <row r="3915">
          <cell r="B3915">
            <v>10569</v>
          </cell>
          <cell r="C3915" t="str">
            <v>Empradizacion sencilla cespedon pasto kikuyo + Tierra</v>
          </cell>
          <cell r="D3915" t="str">
            <v>M2</v>
          </cell>
          <cell r="E3915" t="str">
            <v>INSUMOS GRAMA NATURAL</v>
          </cell>
          <cell r="F3915">
            <v>11813.47</v>
          </cell>
        </row>
        <row r="3916">
          <cell r="B3916">
            <v>12670</v>
          </cell>
          <cell r="C3916" t="str">
            <v xml:space="preserve">Empradizacion sencilla cespedon pasto kikuyo + Tierra + 3 podas de matenimiento + riego </v>
          </cell>
          <cell r="D3916" t="str">
            <v>M2</v>
          </cell>
          <cell r="E3916" t="str">
            <v>13 Manejo ambiental</v>
          </cell>
          <cell r="F3916">
            <v>15201.17</v>
          </cell>
        </row>
        <row r="3917">
          <cell r="B3917">
            <v>16620</v>
          </cell>
          <cell r="C3917" t="str">
            <v>Empradizacion zona verd a recuperar (5cmTierra)STP</v>
          </cell>
          <cell r="D3917" t="str">
            <v>M2</v>
          </cell>
          <cell r="E3917" t="str">
            <v>13 Manejo ambiental</v>
          </cell>
          <cell r="F3917">
            <v>26870.99</v>
          </cell>
        </row>
        <row r="3918">
          <cell r="B3918">
            <v>10725</v>
          </cell>
          <cell r="C3918" t="str">
            <v>Empradizacion zonas de prestamo sin sum de pasto *</v>
          </cell>
          <cell r="D3918" t="str">
            <v>M2</v>
          </cell>
          <cell r="E3918" t="str">
            <v>13 Manejo ambiental</v>
          </cell>
          <cell r="F3918">
            <v>14652.08</v>
          </cell>
        </row>
        <row r="3919">
          <cell r="B3919">
            <v>16699</v>
          </cell>
          <cell r="C3919" t="str">
            <v>Empradizacion zonas verdes (5cmTierra)A=30.000M2</v>
          </cell>
          <cell r="D3919" t="str">
            <v>M2</v>
          </cell>
          <cell r="E3919" t="str">
            <v>13 Manejo ambiental</v>
          </cell>
          <cell r="F3919">
            <v>20969.7</v>
          </cell>
        </row>
        <row r="3920">
          <cell r="B3920">
            <v>10289</v>
          </cell>
          <cell r="C3920" t="str">
            <v>Empradizacion zonas verdes a recuperar taludes **</v>
          </cell>
          <cell r="D3920" t="str">
            <v>M2</v>
          </cell>
          <cell r="E3920" t="str">
            <v>13 Manejo ambiental</v>
          </cell>
          <cell r="F3920">
            <v>43777.46</v>
          </cell>
        </row>
        <row r="3921">
          <cell r="B3921">
            <v>12723</v>
          </cell>
          <cell r="C3921" t="str">
            <v>Empradizacion zonas verdesa recuperar (5cmTierra)</v>
          </cell>
          <cell r="D3921" t="str">
            <v>M2</v>
          </cell>
          <cell r="E3921" t="str">
            <v>13 Manejo ambiental</v>
          </cell>
          <cell r="F3921">
            <v>21147.62</v>
          </cell>
        </row>
        <row r="3922">
          <cell r="B3922">
            <v>10729</v>
          </cell>
          <cell r="C3922" t="str">
            <v>EmpradizacionCancha y ZonasEspeciales sin pasto**</v>
          </cell>
          <cell r="D3922" t="str">
            <v>M2</v>
          </cell>
          <cell r="E3922" t="str">
            <v>13 Manejo ambiental</v>
          </cell>
          <cell r="F3922">
            <v>29724.32</v>
          </cell>
        </row>
        <row r="3923">
          <cell r="B3923">
            <v>11151</v>
          </cell>
          <cell r="C3923" t="str">
            <v>EmpradizacionCanchas y zonasEspeciales**</v>
          </cell>
          <cell r="D3923" t="str">
            <v>M2</v>
          </cell>
          <cell r="E3923" t="str">
            <v>13 Manejo ambiental</v>
          </cell>
          <cell r="F3923">
            <v>42196.94</v>
          </cell>
        </row>
        <row r="3924">
          <cell r="B3924">
            <v>10020</v>
          </cell>
          <cell r="C3924" t="str">
            <v>EmpradizacionCanchas y zonasEspeciales+capaMezcl**</v>
          </cell>
          <cell r="D3924" t="str">
            <v>M2</v>
          </cell>
          <cell r="E3924" t="str">
            <v>13 Manejo ambiental</v>
          </cell>
          <cell r="F3924">
            <v>51442.91</v>
          </cell>
        </row>
        <row r="3925">
          <cell r="B3925">
            <v>16014</v>
          </cell>
          <cell r="C3925" t="str">
            <v>Encamisado 12" - 8.3mm ruptura tuberia drenaje Com</v>
          </cell>
          <cell r="D3925" t="str">
            <v>ML</v>
          </cell>
          <cell r="E3925" t="str">
            <v>INSTALACIONES HIDRAULICA / SANITARIA / LATONERIA</v>
          </cell>
          <cell r="F3925">
            <v>243549.67</v>
          </cell>
        </row>
        <row r="3926">
          <cell r="B3926">
            <v>10104</v>
          </cell>
          <cell r="C3926" t="str">
            <v>Encamisado de pilotes en lamina cal 24 **</v>
          </cell>
          <cell r="D3926" t="str">
            <v>ML</v>
          </cell>
          <cell r="E3926" t="str">
            <v>04 Estructuras</v>
          </cell>
          <cell r="F3926">
            <v>522702.51</v>
          </cell>
        </row>
        <row r="3927">
          <cell r="B3927">
            <v>11585</v>
          </cell>
          <cell r="C3927" t="str">
            <v>encamisado o recalce column  3000psi**</v>
          </cell>
          <cell r="D3927" t="str">
            <v>M3</v>
          </cell>
          <cell r="E3927" t="str">
            <v>04 Estructuras</v>
          </cell>
          <cell r="F3927">
            <v>937943.6</v>
          </cell>
        </row>
        <row r="3928">
          <cell r="B3928">
            <v>11406</v>
          </cell>
          <cell r="C3928" t="str">
            <v>encamisado o recalce column  4500psi**</v>
          </cell>
          <cell r="D3928" t="str">
            <v>M3</v>
          </cell>
          <cell r="E3928" t="str">
            <v>04 Estructuras</v>
          </cell>
          <cell r="F3928">
            <v>940235.04</v>
          </cell>
        </row>
        <row r="3929">
          <cell r="B3929">
            <v>11580</v>
          </cell>
          <cell r="C3929" t="str">
            <v>Encamisado o recalce column 60*180a80*275 3000psi*</v>
          </cell>
          <cell r="D3929" t="str">
            <v>M3</v>
          </cell>
          <cell r="E3929" t="str">
            <v>04 Estructuras</v>
          </cell>
          <cell r="F3929">
            <v>627563.18000000005</v>
          </cell>
        </row>
        <row r="3930">
          <cell r="B3930">
            <v>11402</v>
          </cell>
          <cell r="C3930" t="str">
            <v>encamisado o recalce column 60*180a80*275 4500psi*</v>
          </cell>
          <cell r="D3930" t="str">
            <v>M3</v>
          </cell>
          <cell r="E3930" t="str">
            <v>04 Estructuras</v>
          </cell>
          <cell r="F3930">
            <v>629863.49</v>
          </cell>
        </row>
        <row r="3931">
          <cell r="B3931">
            <v>11581</v>
          </cell>
          <cell r="C3931" t="str">
            <v>encamisado o recalce column 60*90a80*110 3000psi**</v>
          </cell>
          <cell r="D3931" t="str">
            <v>M3</v>
          </cell>
          <cell r="E3931" t="str">
            <v>04 Estructuras</v>
          </cell>
          <cell r="F3931">
            <v>1084944.22</v>
          </cell>
        </row>
        <row r="3932">
          <cell r="B3932">
            <v>11401</v>
          </cell>
          <cell r="C3932" t="str">
            <v>encamisado o recalce column 60*90a80*110 4500psi**</v>
          </cell>
          <cell r="D3932" t="str">
            <v>M3</v>
          </cell>
          <cell r="E3932" t="str">
            <v>04 Estructuras</v>
          </cell>
          <cell r="F3932">
            <v>1087553.81</v>
          </cell>
        </row>
        <row r="3933">
          <cell r="B3933">
            <v>10852</v>
          </cell>
          <cell r="C3933" t="str">
            <v>encamisado o recalce columna 20*20a30*30 3000psi**</v>
          </cell>
          <cell r="D3933" t="str">
            <v>M3</v>
          </cell>
          <cell r="E3933" t="str">
            <v>04 Estructuras</v>
          </cell>
          <cell r="F3933">
            <v>1630282.02</v>
          </cell>
        </row>
        <row r="3934">
          <cell r="B3934">
            <v>11582</v>
          </cell>
          <cell r="C3934" t="str">
            <v>encamisado o recalce columna 20*20a30*30 3000psi**</v>
          </cell>
          <cell r="D3934" t="str">
            <v>M3</v>
          </cell>
          <cell r="E3934" t="str">
            <v>04 Estructuras</v>
          </cell>
          <cell r="F3934">
            <v>1739077.17</v>
          </cell>
        </row>
        <row r="3935">
          <cell r="B3935">
            <v>11403</v>
          </cell>
          <cell r="C3935" t="str">
            <v>encamisado o recalce columna 20*20a30*30 4500psi**</v>
          </cell>
          <cell r="D3935" t="str">
            <v>M3</v>
          </cell>
          <cell r="E3935" t="str">
            <v>04 Estructuras</v>
          </cell>
          <cell r="F3935">
            <v>1742170.03</v>
          </cell>
        </row>
        <row r="3936">
          <cell r="B3936">
            <v>11586</v>
          </cell>
          <cell r="C3936" t="str">
            <v>encamisado o recalce vigas cara lateral  3000psi**</v>
          </cell>
          <cell r="D3936" t="str">
            <v>M3</v>
          </cell>
          <cell r="E3936" t="str">
            <v>04 Estructuras</v>
          </cell>
          <cell r="F3936">
            <v>1700628.11</v>
          </cell>
        </row>
        <row r="3937">
          <cell r="B3937">
            <v>11587</v>
          </cell>
          <cell r="C3937" t="str">
            <v>encamisado o recalce vigas en U 3000psi*</v>
          </cell>
          <cell r="D3937" t="str">
            <v>M3</v>
          </cell>
          <cell r="E3937" t="str">
            <v>04 Estructuras</v>
          </cell>
          <cell r="F3937">
            <v>1851751.3</v>
          </cell>
        </row>
        <row r="3938">
          <cell r="B3938">
            <v>12651</v>
          </cell>
          <cell r="C3938" t="str">
            <v>encamisado o recalce vigas en U 4500psi*</v>
          </cell>
          <cell r="D3938" t="str">
            <v>M3</v>
          </cell>
          <cell r="E3938" t="str">
            <v>04 Estructuras</v>
          </cell>
          <cell r="F3938">
            <v>1849714.79</v>
          </cell>
        </row>
        <row r="3939">
          <cell r="B3939">
            <v>11583</v>
          </cell>
          <cell r="C3939" t="str">
            <v>encamisado o recalceColumn 60*120a80*140 3000psi**</v>
          </cell>
          <cell r="D3939" t="str">
            <v>M3</v>
          </cell>
          <cell r="E3939" t="str">
            <v>04 Estructuras</v>
          </cell>
          <cell r="F3939">
            <v>748807.08</v>
          </cell>
        </row>
        <row r="3940">
          <cell r="B3940">
            <v>11404</v>
          </cell>
          <cell r="C3940" t="str">
            <v>encamisado o recalceColumn 60*120a80*140 4500psi**</v>
          </cell>
          <cell r="D3940" t="str">
            <v>M3</v>
          </cell>
          <cell r="E3940" t="str">
            <v>04 Estructuras</v>
          </cell>
          <cell r="F3940">
            <v>750643.46</v>
          </cell>
        </row>
        <row r="3941">
          <cell r="B3941">
            <v>11584</v>
          </cell>
          <cell r="C3941" t="str">
            <v>encamisado o recalceColumn115*115a125*125 3000ps**</v>
          </cell>
          <cell r="D3941" t="str">
            <v>M3</v>
          </cell>
          <cell r="E3941" t="str">
            <v>04 Estructuras</v>
          </cell>
          <cell r="F3941">
            <v>704921.56</v>
          </cell>
        </row>
        <row r="3942">
          <cell r="B3942">
            <v>11405</v>
          </cell>
          <cell r="C3942" t="str">
            <v>encamisado o recalceColumn115*115a125*125 4500ps**</v>
          </cell>
          <cell r="D3942" t="str">
            <v>M3</v>
          </cell>
          <cell r="E3942" t="str">
            <v>04 Estructuras</v>
          </cell>
          <cell r="F3942">
            <v>706274.68</v>
          </cell>
        </row>
        <row r="3943">
          <cell r="B3943">
            <v>16016</v>
          </cell>
          <cell r="C3943" t="str">
            <v>Encamisado para Inyección de mezcla tubo metal 4"</v>
          </cell>
          <cell r="D3943" t="str">
            <v>UN</v>
          </cell>
          <cell r="E3943" t="str">
            <v>INSTALACIONES HIDRAULICA / SANITARIA / LATONERIA</v>
          </cell>
          <cell r="F3943">
            <v>54094.2</v>
          </cell>
        </row>
        <row r="3944">
          <cell r="B3944">
            <v>14184</v>
          </cell>
          <cell r="C3944" t="str">
            <v>Encamizado 2500psi tub domiciliaria AN 6" gres</v>
          </cell>
          <cell r="D3944" t="str">
            <v>ML</v>
          </cell>
          <cell r="E3944" t="str">
            <v>VARIOS</v>
          </cell>
          <cell r="F3944">
            <v>63423.02</v>
          </cell>
        </row>
        <row r="3945">
          <cell r="B3945">
            <v>381</v>
          </cell>
          <cell r="C3945" t="str">
            <v>ENCHAPE  PARED  (35x25cm)</v>
          </cell>
          <cell r="D3945" t="str">
            <v>M2</v>
          </cell>
          <cell r="E3945" t="str">
            <v>ENCHAPES, ACCESORIOS Y PAPELES</v>
          </cell>
          <cell r="F3945">
            <v>56904.03</v>
          </cell>
        </row>
        <row r="3946">
          <cell r="B3946">
            <v>17266</v>
          </cell>
          <cell r="C3946" t="str">
            <v>ENCHAPE ACUSTI MUROSPANEL REFSLIT ACO CDRC Sum+Ins</v>
          </cell>
          <cell r="D3946" t="str">
            <v>M2</v>
          </cell>
          <cell r="E3946" t="str">
            <v>ENCHAPES, ACCESORIOS Y PAPELES</v>
          </cell>
          <cell r="F3946">
            <v>0</v>
          </cell>
        </row>
        <row r="3947">
          <cell r="B3947">
            <v>19315</v>
          </cell>
          <cell r="C3947" t="str">
            <v>ENCHAPE ACUSTICO PARA MUROS EN PANEL CEFE COMETAS</v>
          </cell>
          <cell r="D3947" t="str">
            <v>M2</v>
          </cell>
          <cell r="E3947" t="str">
            <v>ENCHAPES, ACCESORIOS Y PAPELES</v>
          </cell>
          <cell r="F3947">
            <v>652797.6</v>
          </cell>
        </row>
        <row r="3948">
          <cell r="B3948">
            <v>925</v>
          </cell>
          <cell r="C3948" t="str">
            <v>ENCHAPE BALTICO AZUL (25x35 CM)</v>
          </cell>
          <cell r="D3948" t="str">
            <v>M2</v>
          </cell>
          <cell r="E3948" t="str">
            <v>ENCHAPES, ACCESORIOS Y PAPELES</v>
          </cell>
          <cell r="F3948">
            <v>48242.94</v>
          </cell>
        </row>
        <row r="3949">
          <cell r="B3949">
            <v>11679</v>
          </cell>
          <cell r="C3949" t="str">
            <v>ENCHAPE BLANCO BRILL. MURO 20.5*30.5  CRNA</v>
          </cell>
          <cell r="D3949" t="str">
            <v>M2</v>
          </cell>
          <cell r="E3949" t="str">
            <v>ENCHAPES, ACCESORIOS Y PAPELES</v>
          </cell>
          <cell r="F3949">
            <v>48478.28</v>
          </cell>
        </row>
        <row r="3950">
          <cell r="B3950">
            <v>11680</v>
          </cell>
          <cell r="C3950" t="str">
            <v>ENCHAPE BLANCO BRILL. TECHO 20.5*30.5  CRNA</v>
          </cell>
          <cell r="D3950" t="str">
            <v>M2</v>
          </cell>
          <cell r="E3950" t="str">
            <v>ENCHAPES, ACCESORIOS Y PAPELES</v>
          </cell>
          <cell r="F3950">
            <v>63470.1</v>
          </cell>
        </row>
        <row r="3951">
          <cell r="B3951">
            <v>13419</v>
          </cell>
          <cell r="C3951" t="str">
            <v>ENCHAPE BLANCO BRILLANTE  25X40</v>
          </cell>
          <cell r="D3951" t="str">
            <v>M2</v>
          </cell>
          <cell r="E3951" t="str">
            <v>ENCHAPES, ACCESORIOS Y PAPELES</v>
          </cell>
          <cell r="F3951">
            <v>62090.05</v>
          </cell>
        </row>
        <row r="3952">
          <cell r="B3952">
            <v>143</v>
          </cell>
          <cell r="C3952" t="str">
            <v>ENCHAPE BORDE PLACA e=.40  T/FINO STA/FE</v>
          </cell>
          <cell r="D3952" t="str">
            <v>ML</v>
          </cell>
          <cell r="E3952" t="str">
            <v>MAMPOSTERIA</v>
          </cell>
          <cell r="F3952">
            <v>29509.3</v>
          </cell>
        </row>
        <row r="3953">
          <cell r="B3953">
            <v>11121</v>
          </cell>
          <cell r="C3953" t="str">
            <v>Enchape canal  tablilla "L" Moore **</v>
          </cell>
          <cell r="D3953" t="str">
            <v>ML</v>
          </cell>
          <cell r="E3953" t="str">
            <v>07 Acabados</v>
          </cell>
          <cell r="F3953">
            <v>32711.88</v>
          </cell>
        </row>
        <row r="3954">
          <cell r="B3954">
            <v>15186</v>
          </cell>
          <cell r="C3954" t="str">
            <v>Enchape cara Muro Contenc.H=0.24m(Lad.Regilla)</v>
          </cell>
          <cell r="D3954" t="str">
            <v>ML</v>
          </cell>
          <cell r="E3954" t="str">
            <v>ENCHAPES MUROS</v>
          </cell>
          <cell r="F3954">
            <v>32631.91</v>
          </cell>
        </row>
        <row r="3955">
          <cell r="B3955">
            <v>10328</v>
          </cell>
          <cell r="C3955" t="str">
            <v>Enchape cenefa anden de concreto en adoquin **</v>
          </cell>
          <cell r="D3955" t="str">
            <v>ML</v>
          </cell>
          <cell r="E3955" t="str">
            <v>MAMPOSTERIA</v>
          </cell>
          <cell r="F3955">
            <v>17837.060000000001</v>
          </cell>
        </row>
        <row r="3956">
          <cell r="B3956">
            <v>13881</v>
          </cell>
          <cell r="C3956" t="str">
            <v>Enchape cenefa anden de concreto en adoquin **</v>
          </cell>
          <cell r="D3956" t="str">
            <v>M2</v>
          </cell>
          <cell r="E3956" t="str">
            <v>MAMPOSTERIA</v>
          </cell>
          <cell r="F3956">
            <v>56390.63</v>
          </cell>
        </row>
        <row r="3957">
          <cell r="B3957">
            <v>9013</v>
          </cell>
          <cell r="C3957" t="str">
            <v>ENCHAPE CERÁMICA ALFA LISA BLANCA Fontanar **</v>
          </cell>
          <cell r="D3957" t="str">
            <v>M2</v>
          </cell>
          <cell r="E3957" t="str">
            <v>ENCHAPES, ACCESORIOS Y PAPELES</v>
          </cell>
          <cell r="F3957">
            <v>0</v>
          </cell>
        </row>
        <row r="3958">
          <cell r="B3958">
            <v>11966</v>
          </cell>
          <cell r="C3958" t="str">
            <v>ENCHAPE CERÁMICA ALFA LISA BLANCA Fontanar **</v>
          </cell>
          <cell r="D3958" t="str">
            <v>M2</v>
          </cell>
          <cell r="E3958" t="str">
            <v>ENCHAPES, ACCESORIOS Y PAPELES</v>
          </cell>
          <cell r="F3958">
            <v>35315.480000000003</v>
          </cell>
        </row>
        <row r="3959">
          <cell r="B3959">
            <v>14944</v>
          </cell>
          <cell r="C3959" t="str">
            <v>ENCHAPE CERAMICA PARED ALFA LISA BLANCO 20 X 30</v>
          </cell>
          <cell r="D3959" t="str">
            <v>M2</v>
          </cell>
          <cell r="E3959" t="str">
            <v>ENCHAPES, ACCESORIOS Y PAPELES</v>
          </cell>
          <cell r="F3959">
            <v>40794.629999999997</v>
          </cell>
        </row>
        <row r="3960">
          <cell r="B3960">
            <v>12798</v>
          </cell>
          <cell r="C3960" t="str">
            <v>ENCHAPE COLUMNA D=0.6M  LAMINA ACERO INOX. Cal.20</v>
          </cell>
          <cell r="D3960" t="str">
            <v>M2</v>
          </cell>
          <cell r="E3960" t="str">
            <v>CARPINTERIA METALICA</v>
          </cell>
          <cell r="F3960">
            <v>467516.57</v>
          </cell>
        </row>
        <row r="3961">
          <cell r="B3961">
            <v>10900</v>
          </cell>
          <cell r="C3961" t="str">
            <v>Enchape con piedra Laja  sin estructura**</v>
          </cell>
          <cell r="D3961" t="str">
            <v>M2</v>
          </cell>
          <cell r="E3961" t="str">
            <v>ENCHAPES, ACCESORIOS Y PAPELES</v>
          </cell>
          <cell r="F3961">
            <v>121004.24</v>
          </cell>
        </row>
        <row r="3962">
          <cell r="B3962">
            <v>403</v>
          </cell>
          <cell r="C3962" t="str">
            <v>ENCHAPE DE MURO EN TRIPLEX ANDES</v>
          </cell>
          <cell r="D3962" t="str">
            <v>M2</v>
          </cell>
          <cell r="E3962" t="str">
            <v>CARPINTERIA DE MADERA</v>
          </cell>
          <cell r="F3962">
            <v>23864.1</v>
          </cell>
        </row>
        <row r="3963">
          <cell r="B3963">
            <v>320</v>
          </cell>
          <cell r="C3963" t="str">
            <v>ENCHAPE DE MURO EN TRIPLEX CORRIENTE</v>
          </cell>
          <cell r="D3963" t="str">
            <v>M2</v>
          </cell>
          <cell r="E3963" t="str">
            <v>CARPINTERIA DE MADERA</v>
          </cell>
          <cell r="F3963">
            <v>23864.1</v>
          </cell>
        </row>
        <row r="3964">
          <cell r="B3964">
            <v>383</v>
          </cell>
          <cell r="C3964" t="str">
            <v>ENCHAPE EGEO 20 x20 CORONA (Sum+Inst)</v>
          </cell>
          <cell r="D3964" t="str">
            <v>M2</v>
          </cell>
          <cell r="E3964" t="str">
            <v>ENCHAPES, ACCESORIOS Y PAPELES</v>
          </cell>
          <cell r="F3964">
            <v>41948.55</v>
          </cell>
        </row>
        <row r="3965">
          <cell r="B3965">
            <v>18580</v>
          </cell>
          <cell r="C3965" t="str">
            <v>ENCHAPE EGEO 20.5x20,5 CORONA (Sum+Inst) *CRD</v>
          </cell>
          <cell r="D3965" t="str">
            <v>M2</v>
          </cell>
          <cell r="E3965" t="str">
            <v>ENCHAPES, ACCESORIOS Y PAPELES</v>
          </cell>
          <cell r="F3965">
            <v>44363.38</v>
          </cell>
        </row>
        <row r="3966">
          <cell r="B3966">
            <v>15255</v>
          </cell>
          <cell r="C3966" t="str">
            <v>ENCHAPE ELITE PARED MACAEL 30x20 ITALIA &lt;0.6m</v>
          </cell>
          <cell r="D3966" t="str">
            <v>ML</v>
          </cell>
          <cell r="E3966" t="str">
            <v>ENCHAPES, ACCESORIOS Y PAPELES</v>
          </cell>
          <cell r="F3966">
            <v>46022.37</v>
          </cell>
        </row>
        <row r="3967">
          <cell r="B3967">
            <v>17264</v>
          </cell>
          <cell r="C3967" t="str">
            <v>ENCHAPE EN CERAMICA COLOR BLANCO FORMATO 30x60 REF</v>
          </cell>
          <cell r="D3967" t="str">
            <v>M2</v>
          </cell>
          <cell r="E3967" t="str">
            <v>ENCHAPES, ACCESORIOS Y PAPELES</v>
          </cell>
          <cell r="F3967">
            <v>46667.17</v>
          </cell>
        </row>
        <row r="3968">
          <cell r="B3968">
            <v>17263</v>
          </cell>
          <cell r="C3968" t="str">
            <v>ENCHAPE EN CERAMICA RECTIFICADA 25x25 REF. TICINO</v>
          </cell>
          <cell r="D3968" t="str">
            <v>M2</v>
          </cell>
          <cell r="E3968" t="str">
            <v>ENCHAPES, ACCESORIOS Y PAPELES</v>
          </cell>
          <cell r="F3968">
            <v>46043.1</v>
          </cell>
        </row>
        <row r="3969">
          <cell r="B3969">
            <v>18433</v>
          </cell>
          <cell r="C3969" t="str">
            <v>ENCHAPE EN CERAMICA RECTIFICADA 25x25 TICINO verde</v>
          </cell>
          <cell r="D3969" t="str">
            <v>M2</v>
          </cell>
          <cell r="E3969" t="str">
            <v>ENCHAPES, ACCESORIOS Y PAPELES</v>
          </cell>
          <cell r="F3969">
            <v>90353.09</v>
          </cell>
        </row>
        <row r="3970">
          <cell r="B3970">
            <v>13685</v>
          </cell>
          <cell r="C3970" t="str">
            <v>ENCHAPE EN CRISTANAC (A=0.10m)</v>
          </cell>
          <cell r="D3970" t="str">
            <v>ML</v>
          </cell>
          <cell r="E3970" t="str">
            <v>ENCHAPES, ACCESORIOS Y PAPELES</v>
          </cell>
          <cell r="F3970">
            <v>35445.19</v>
          </cell>
        </row>
        <row r="3971">
          <cell r="B3971">
            <v>14440</v>
          </cell>
          <cell r="C3971" t="str">
            <v>ENCHAPE EN CRISTANAC (MOSAICO CRISTCOLOR 30X30CM)</v>
          </cell>
          <cell r="D3971" t="str">
            <v>M2</v>
          </cell>
          <cell r="E3971" t="str">
            <v>ENCHAPES, ACCESORIOS Y PAPELES</v>
          </cell>
          <cell r="F3971">
            <v>53760.19</v>
          </cell>
        </row>
        <row r="3972">
          <cell r="B3972">
            <v>15490</v>
          </cell>
          <cell r="C3972" t="str">
            <v>ENCHAPE EN CRISTANAC (MOSAICO CRISTCOLOR 30X30CM)</v>
          </cell>
          <cell r="D3972" t="str">
            <v>ML</v>
          </cell>
          <cell r="E3972" t="str">
            <v>ENCHAPES, ACCESORIOS Y PAPELES</v>
          </cell>
          <cell r="F3972">
            <v>44639.42</v>
          </cell>
        </row>
        <row r="3973">
          <cell r="B3973">
            <v>14609</v>
          </cell>
          <cell r="C3973" t="str">
            <v>Enchape en ladrillo Moore Color Arena +Andam+Imper</v>
          </cell>
          <cell r="D3973" t="str">
            <v>M2</v>
          </cell>
          <cell r="E3973" t="str">
            <v>06 Mampostería y pañetes</v>
          </cell>
          <cell r="F3973">
            <v>57047.040000000001</v>
          </cell>
        </row>
        <row r="3974">
          <cell r="B3974">
            <v>144</v>
          </cell>
          <cell r="C3974" t="str">
            <v>ENCHAPE FACHADA CUARTERON YOMASA</v>
          </cell>
          <cell r="D3974" t="str">
            <v>M2</v>
          </cell>
          <cell r="E3974" t="str">
            <v>MAMPOSTERIA</v>
          </cell>
          <cell r="F3974">
            <v>31285.82</v>
          </cell>
        </row>
        <row r="3975">
          <cell r="B3975">
            <v>12783</v>
          </cell>
          <cell r="C3975" t="str">
            <v>ENCHAPE FACHADA GRANITO BLANCO***</v>
          </cell>
          <cell r="D3975" t="str">
            <v>M2</v>
          </cell>
          <cell r="E3975" t="str">
            <v>ENCHAPES, ACCESORIOS Y PAPELES</v>
          </cell>
          <cell r="F3975">
            <v>105881.65</v>
          </cell>
        </row>
        <row r="3976">
          <cell r="B3976">
            <v>759</v>
          </cell>
          <cell r="C3976" t="str">
            <v>ENCHAPE FACHADA LADRILLO PRENSADO STA/FE</v>
          </cell>
          <cell r="D3976" t="str">
            <v>M2</v>
          </cell>
          <cell r="E3976" t="str">
            <v>MAMPOSTERIA</v>
          </cell>
          <cell r="F3976">
            <v>90317.59</v>
          </cell>
        </row>
        <row r="3977">
          <cell r="B3977">
            <v>13082</v>
          </cell>
          <cell r="C3977" t="str">
            <v>Enchape mosaico cristal rojo crna **</v>
          </cell>
          <cell r="D3977" t="str">
            <v>M2</v>
          </cell>
          <cell r="E3977" t="str">
            <v>PISOS (ACABADOS Y BASES)</v>
          </cell>
          <cell r="F3977">
            <v>43304.55</v>
          </cell>
        </row>
        <row r="3978">
          <cell r="B3978">
            <v>12350</v>
          </cell>
          <cell r="C3978" t="str">
            <v>ENCHAPE MURO 20x20 (SUMIN E INSTALACION)**</v>
          </cell>
          <cell r="D3978" t="str">
            <v>M2</v>
          </cell>
          <cell r="E3978" t="str">
            <v>ENCHAPES, ACCESORIOS Y PAPELES</v>
          </cell>
          <cell r="F3978">
            <v>66797.55</v>
          </cell>
        </row>
        <row r="3979">
          <cell r="B3979">
            <v>13187</v>
          </cell>
          <cell r="C3979" t="str">
            <v>ENCHAPE MURO BLANCO NEVADA 30x45 **</v>
          </cell>
          <cell r="D3979" t="str">
            <v>M2</v>
          </cell>
          <cell r="E3979" t="str">
            <v>ENCHAPES, ACCESORIOS Y PAPELES</v>
          </cell>
          <cell r="F3979">
            <v>69656.72</v>
          </cell>
        </row>
        <row r="3980">
          <cell r="B3980">
            <v>13081</v>
          </cell>
          <cell r="C3980" t="str">
            <v>Enchape muro cerámica crna otún blanco mate(30x60)</v>
          </cell>
          <cell r="D3980" t="str">
            <v>M2</v>
          </cell>
          <cell r="E3980" t="str">
            <v>PISOS (ACABADOS Y BASES)</v>
          </cell>
          <cell r="F3980">
            <v>43304.55</v>
          </cell>
        </row>
        <row r="3981">
          <cell r="B3981">
            <v>12283</v>
          </cell>
          <cell r="C3981" t="str">
            <v>Enchape muro en cerám. imp. antartica 60x33**</v>
          </cell>
          <cell r="D3981" t="str">
            <v>M2</v>
          </cell>
          <cell r="E3981" t="str">
            <v>PISOS (ACABADOS Y BASES)</v>
          </cell>
          <cell r="F3981">
            <v>30896.47</v>
          </cell>
        </row>
        <row r="3982">
          <cell r="B3982">
            <v>18616</v>
          </cell>
          <cell r="C3982" t="str">
            <v>Enchape Muro Mikonos Blanco Corona o Simil ,33x,33</v>
          </cell>
          <cell r="D3982" t="str">
            <v>M2</v>
          </cell>
          <cell r="E3982" t="str">
            <v>ENCHAPES, ACCESORIOS Y PAPELES</v>
          </cell>
          <cell r="F3982">
            <v>63225.120000000003</v>
          </cell>
        </row>
        <row r="3983">
          <cell r="B3983">
            <v>17995</v>
          </cell>
          <cell r="C3983" t="str">
            <v>ENCHAPE MUROS CONCRETO ARQ OCRE F'C 21 MPA CDRC</v>
          </cell>
          <cell r="D3983" t="str">
            <v>M2</v>
          </cell>
          <cell r="E3983" t="str">
            <v>PAÑETES/REPELLOS/REVOQUES</v>
          </cell>
          <cell r="F3983">
            <v>162145.24</v>
          </cell>
        </row>
        <row r="3984">
          <cell r="B3984">
            <v>10081</v>
          </cell>
          <cell r="C3984" t="str">
            <v>Enchape nariz escalera tablilla "L" Moore **</v>
          </cell>
          <cell r="D3984" t="str">
            <v>ML</v>
          </cell>
          <cell r="E3984" t="str">
            <v>07 Acabados</v>
          </cell>
          <cell r="F3984">
            <v>40320.400000000001</v>
          </cell>
        </row>
        <row r="3985">
          <cell r="B3985">
            <v>19341</v>
          </cell>
          <cell r="C3985" t="str">
            <v>Enchape para Muro Panelex resinas+enchapados CEFE COMETAS (Suministro e instalación)</v>
          </cell>
          <cell r="D3985" t="str">
            <v>M2</v>
          </cell>
          <cell r="E3985" t="str">
            <v>CARPINTERIA DE MADERA</v>
          </cell>
          <cell r="F3985">
            <v>1113595.94</v>
          </cell>
        </row>
        <row r="3986">
          <cell r="B3986">
            <v>20642</v>
          </cell>
          <cell r="C3986" t="str">
            <v>ENCHAPE PARA PARED JAYA PLANA BLANCO 25 X 43</v>
          </cell>
          <cell r="D3986" t="str">
            <v>M2</v>
          </cell>
          <cell r="E3986" t="str">
            <v>ENCHAPES MUROS</v>
          </cell>
          <cell r="F3986">
            <v>66638.44</v>
          </cell>
        </row>
        <row r="3987">
          <cell r="B3987">
            <v>382</v>
          </cell>
          <cell r="C3987" t="str">
            <v>ENCHAPE PARED  VERACRUZ AZUL 20x30</v>
          </cell>
          <cell r="D3987" t="str">
            <v>M2</v>
          </cell>
          <cell r="E3987" t="str">
            <v>ENCHAPES, ACCESORIOS Y PAPELES</v>
          </cell>
          <cell r="F3987">
            <v>33381.15</v>
          </cell>
        </row>
        <row r="3988">
          <cell r="B3988">
            <v>11446</v>
          </cell>
          <cell r="C3988" t="str">
            <v>ENCHAPE PARED CERÁMICA ALFA LISA BLANCA</v>
          </cell>
          <cell r="D3988" t="str">
            <v>M2</v>
          </cell>
          <cell r="E3988" t="str">
            <v>ENCHAPES, ACCESORIOS Y PAPELES</v>
          </cell>
          <cell r="F3988">
            <v>48591.39</v>
          </cell>
        </row>
        <row r="3989">
          <cell r="B3989">
            <v>391</v>
          </cell>
          <cell r="C3989" t="str">
            <v>ENCHAPE PARED CLASICA MADRID 20*30  CRNA</v>
          </cell>
          <cell r="D3989" t="str">
            <v>M2</v>
          </cell>
          <cell r="E3989" t="str">
            <v>ENCHAPES, ACCESORIOS Y PAPELES</v>
          </cell>
          <cell r="F3989">
            <v>33381.15</v>
          </cell>
        </row>
        <row r="3990">
          <cell r="B3990">
            <v>89</v>
          </cell>
          <cell r="C3990" t="str">
            <v>ENCHAPE PARED GRANITO NATURAL ROJO GUAYANA</v>
          </cell>
          <cell r="D3990" t="str">
            <v>M2</v>
          </cell>
          <cell r="E3990" t="str">
            <v>ENCHAPES, ACCESORIOS Y PAPELES</v>
          </cell>
          <cell r="F3990">
            <v>34685.06</v>
          </cell>
        </row>
        <row r="3991">
          <cell r="B3991">
            <v>386</v>
          </cell>
          <cell r="C3991" t="str">
            <v>ENCHAPE PARED MACEDONIA 25x25 CRN</v>
          </cell>
          <cell r="D3991" t="str">
            <v>M2</v>
          </cell>
          <cell r="E3991" t="str">
            <v>ENCHAPES, ACCESORIOS Y PAPELES</v>
          </cell>
          <cell r="F3991">
            <v>38862.76</v>
          </cell>
        </row>
        <row r="3992">
          <cell r="B3992">
            <v>385</v>
          </cell>
          <cell r="C3992" t="str">
            <v>ENCHAPE PARED MACEDONIA 25x35  CRNA</v>
          </cell>
          <cell r="D3992" t="str">
            <v>M2</v>
          </cell>
          <cell r="E3992" t="str">
            <v>ENCHAPES, ACCESORIOS Y PAPELES</v>
          </cell>
          <cell r="F3992">
            <v>69960.070000000007</v>
          </cell>
        </row>
        <row r="3993">
          <cell r="B3993">
            <v>389</v>
          </cell>
          <cell r="C3993" t="str">
            <v>ENCHAPE PARED MARMOL AURORA 20X30 CRNA</v>
          </cell>
          <cell r="D3993" t="str">
            <v>M2</v>
          </cell>
          <cell r="E3993" t="str">
            <v>ENCHAPES, ACCESORIOS Y PAPELES</v>
          </cell>
          <cell r="F3993">
            <v>48196.32</v>
          </cell>
        </row>
        <row r="3994">
          <cell r="B3994">
            <v>914</v>
          </cell>
          <cell r="C3994" t="str">
            <v>ENCHAPE PARED PRESTIGIO BALTICO 25x35  ITALIA</v>
          </cell>
          <cell r="D3994" t="str">
            <v>M2</v>
          </cell>
          <cell r="E3994" t="str">
            <v>ENCHAPES, ACCESORIOS Y PAPELES</v>
          </cell>
          <cell r="F3994">
            <v>38862.76</v>
          </cell>
        </row>
        <row r="3995">
          <cell r="B3995">
            <v>11503</v>
          </cell>
          <cell r="C3995" t="str">
            <v>Enchape Piso con adoquin**</v>
          </cell>
          <cell r="D3995" t="str">
            <v>M2</v>
          </cell>
          <cell r="E3995" t="str">
            <v>05 Pisos</v>
          </cell>
          <cell r="F3995">
            <v>121587.94</v>
          </cell>
        </row>
        <row r="3996">
          <cell r="B3996">
            <v>933</v>
          </cell>
          <cell r="C3996" t="str">
            <v>ENCHAPE PISO DUROPISO 34x34 Corona</v>
          </cell>
          <cell r="D3996" t="str">
            <v>M2</v>
          </cell>
          <cell r="E3996" t="str">
            <v>PISOS (ACABADOS Y BASES)</v>
          </cell>
          <cell r="F3996">
            <v>84910.74</v>
          </cell>
        </row>
        <row r="3997">
          <cell r="B3997">
            <v>11087</v>
          </cell>
          <cell r="C3997" t="str">
            <v>Enchape Piso piedra muñeca y/o labor**</v>
          </cell>
          <cell r="D3997" t="str">
            <v>M2</v>
          </cell>
          <cell r="E3997" t="str">
            <v>05 Pisos</v>
          </cell>
          <cell r="F3997">
            <v>82724.240000000005</v>
          </cell>
        </row>
        <row r="3998">
          <cell r="B3998">
            <v>13426</v>
          </cell>
          <cell r="C3998" t="str">
            <v>ENCHAPE PISO PORCELANATO BOUT. GIORDANO WHITE</v>
          </cell>
          <cell r="D3998" t="str">
            <v>M2</v>
          </cell>
          <cell r="E3998" t="str">
            <v>VARIOS</v>
          </cell>
          <cell r="F3998">
            <v>47099.87</v>
          </cell>
        </row>
        <row r="3999">
          <cell r="B3999">
            <v>15188</v>
          </cell>
          <cell r="C3999" t="str">
            <v>Enchape Remate Muro Contenc.A=0.37m(Lad.Rejilla)</v>
          </cell>
          <cell r="D3999" t="str">
            <v>ML</v>
          </cell>
          <cell r="E3999" t="str">
            <v>ENCHAPES MUROS</v>
          </cell>
          <cell r="F3999">
            <v>42676.67</v>
          </cell>
        </row>
        <row r="4000">
          <cell r="B4000">
            <v>11531</v>
          </cell>
          <cell r="C4000" t="str">
            <v>Enchape tablón Gres Recoc.Esmalt. (15x30) matera**</v>
          </cell>
          <cell r="D4000" t="str">
            <v>M2</v>
          </cell>
          <cell r="E4000" t="str">
            <v>ENCHAPES, ACCESORIOS Y PAPELES</v>
          </cell>
          <cell r="F4000">
            <v>54384.160000000003</v>
          </cell>
        </row>
        <row r="4001">
          <cell r="B4001">
            <v>11504</v>
          </cell>
          <cell r="C4001" t="str">
            <v>Enchape viga+column patrimonio sin sumin ladrill**</v>
          </cell>
          <cell r="D4001" t="str">
            <v>ML</v>
          </cell>
          <cell r="E4001" t="str">
            <v>04 Estructuras</v>
          </cell>
          <cell r="F4001">
            <v>82169.75</v>
          </cell>
        </row>
        <row r="4002">
          <cell r="B4002">
            <v>10041</v>
          </cell>
          <cell r="C4002" t="str">
            <v>Enchape Vigas y Columnas Lad.Tolete A&lt;=0.60m-1cara</v>
          </cell>
          <cell r="D4002" t="str">
            <v>ML</v>
          </cell>
          <cell r="E4002" t="str">
            <v>04 Estructuras</v>
          </cell>
          <cell r="F4002">
            <v>62656.26</v>
          </cell>
        </row>
        <row r="4003">
          <cell r="B4003">
            <v>11505</v>
          </cell>
          <cell r="C4003" t="str">
            <v>Enchape vigas+columnas patrimonio sin ladrillos **</v>
          </cell>
          <cell r="D4003" t="str">
            <v>ML</v>
          </cell>
          <cell r="E4003" t="str">
            <v>04 Estructuras</v>
          </cell>
          <cell r="F4003">
            <v>82169.75</v>
          </cell>
        </row>
        <row r="4004">
          <cell r="B4004">
            <v>16848</v>
          </cell>
          <cell r="C4004" t="str">
            <v>EnchapeBanca(0.37-0.39m)MaderaTeca Inmuniz.(2-7cm)</v>
          </cell>
          <cell r="D4004" t="str">
            <v>UN</v>
          </cell>
          <cell r="E4004" t="str">
            <v>CARPINTERIA DE MADERA</v>
          </cell>
          <cell r="F4004">
            <v>40763.339999999997</v>
          </cell>
        </row>
        <row r="4005">
          <cell r="B4005">
            <v>16849</v>
          </cell>
          <cell r="C4005" t="str">
            <v>EnchapeBanca(0.55m)MaderaTeca Inmuniz.(2-7cm)</v>
          </cell>
          <cell r="D4005" t="str">
            <v>UN</v>
          </cell>
          <cell r="E4005" t="str">
            <v>CARPINTERIA DE MADERA</v>
          </cell>
          <cell r="F4005">
            <v>41711.980000000003</v>
          </cell>
        </row>
        <row r="4006">
          <cell r="B4006">
            <v>16852</v>
          </cell>
          <cell r="C4006" t="str">
            <v>EnchapeBanca(0.79m)MaderaTeca Inmuniz.(2-7cm)</v>
          </cell>
          <cell r="D4006" t="str">
            <v>UN</v>
          </cell>
          <cell r="E4006" t="str">
            <v>CARPINTERIA DE MADERA</v>
          </cell>
          <cell r="F4006">
            <v>43609.26</v>
          </cell>
        </row>
        <row r="4007">
          <cell r="B4007">
            <v>567</v>
          </cell>
          <cell r="C4007" t="str">
            <v>ENCHAPES MUROS EN TRIPLEX</v>
          </cell>
          <cell r="D4007" t="str">
            <v>M2</v>
          </cell>
          <cell r="E4007" t="str">
            <v>CARPINTERIA DE MADERA</v>
          </cell>
          <cell r="F4007">
            <v>23864.1</v>
          </cell>
        </row>
        <row r="4008">
          <cell r="B4008">
            <v>568</v>
          </cell>
          <cell r="C4008" t="str">
            <v>ENCHAPES MUROS FLORMORADO</v>
          </cell>
          <cell r="D4008" t="str">
            <v>M2</v>
          </cell>
          <cell r="E4008" t="str">
            <v>CARPINTERIA DE MADERA</v>
          </cell>
          <cell r="F4008">
            <v>54477.93</v>
          </cell>
        </row>
        <row r="4009">
          <cell r="B4009">
            <v>15470</v>
          </cell>
          <cell r="C4009" t="str">
            <v>Endurecedor Rocktop colores-Pesado Sumin/aplicac</v>
          </cell>
          <cell r="D4009" t="str">
            <v>M2</v>
          </cell>
          <cell r="E4009" t="str">
            <v>05 Pisos</v>
          </cell>
          <cell r="F4009">
            <v>52809.46</v>
          </cell>
        </row>
        <row r="4010">
          <cell r="B4010">
            <v>10980</v>
          </cell>
          <cell r="C4010" t="str">
            <v>Endurecedor Rocktop gris y curado - Sumin/aplicac</v>
          </cell>
          <cell r="D4010" t="str">
            <v>M2</v>
          </cell>
          <cell r="E4010" t="str">
            <v>05 Pisos</v>
          </cell>
          <cell r="F4010">
            <v>42248.45</v>
          </cell>
        </row>
        <row r="4011">
          <cell r="B4011">
            <v>10876</v>
          </cell>
          <cell r="C4011" t="str">
            <v>Endurecido superficial concreto traf-Liviano**</v>
          </cell>
          <cell r="D4011" t="str">
            <v>M2</v>
          </cell>
          <cell r="E4011" t="str">
            <v>05 Pisos</v>
          </cell>
          <cell r="F4011">
            <v>53868.3</v>
          </cell>
        </row>
        <row r="4012">
          <cell r="B4012">
            <v>10570</v>
          </cell>
          <cell r="C4012" t="str">
            <v>Endurecido superficial concreto traf-LivianoBajo**</v>
          </cell>
          <cell r="D4012" t="str">
            <v>M2</v>
          </cell>
          <cell r="E4012" t="str">
            <v>05 Pisos</v>
          </cell>
          <cell r="F4012">
            <v>45400.800000000003</v>
          </cell>
        </row>
        <row r="4013">
          <cell r="B4013">
            <v>10878</v>
          </cell>
          <cell r="C4013" t="str">
            <v>Endurecido superficial concreto traf-Mediano**</v>
          </cell>
          <cell r="D4013" t="str">
            <v>M2</v>
          </cell>
          <cell r="E4013" t="str">
            <v>05 Pisos</v>
          </cell>
          <cell r="F4013">
            <v>58275.27</v>
          </cell>
        </row>
        <row r="4014">
          <cell r="B4014">
            <v>10879</v>
          </cell>
          <cell r="C4014" t="str">
            <v>Endurecido superficial concreto traf-Pesado**</v>
          </cell>
          <cell r="D4014" t="str">
            <v>M2</v>
          </cell>
          <cell r="E4014" t="str">
            <v>05 Pisos</v>
          </cell>
          <cell r="F4014">
            <v>62682.25</v>
          </cell>
        </row>
        <row r="4015">
          <cell r="B4015">
            <v>20650</v>
          </cell>
          <cell r="C4015" t="str">
            <v>ENGRASE DE MAQUINAS MULTIFUERZA Y AJUSTE DE PIEZAS (MULTIFUNCIONAL TORRE A-4 Y A-6</v>
          </cell>
          <cell r="D4015" t="str">
            <v>GLN</v>
          </cell>
          <cell r="E4015" t="str">
            <v>MANT. EQUIPOS ELECTROMECANICOS</v>
          </cell>
          <cell r="F4015">
            <v>730176.8</v>
          </cell>
        </row>
        <row r="4016">
          <cell r="B4016">
            <v>17667</v>
          </cell>
          <cell r="C4016" t="str">
            <v>ENLACE EN FIBRA OPTICA MONOMODO OM4</v>
          </cell>
          <cell r="D4016" t="str">
            <v>ML</v>
          </cell>
          <cell r="E4016" t="str">
            <v>INSTALACIONES ELECTRICAS - T.V. - SONIDO COMUNI</v>
          </cell>
          <cell r="F4016">
            <v>10024.02</v>
          </cell>
        </row>
        <row r="4017">
          <cell r="B4017">
            <v>13769</v>
          </cell>
          <cell r="C4017" t="str">
            <v>ENLACE FIBRA OPTL CONEX RED DATOS PANT ESTAD CAMP</v>
          </cell>
          <cell r="D4017" t="str">
            <v>UN</v>
          </cell>
          <cell r="E4017" t="str">
            <v>CABLEADO ESTRUCTURADO</v>
          </cell>
          <cell r="F4017">
            <v>0</v>
          </cell>
        </row>
        <row r="4018">
          <cell r="B4018">
            <v>17738</v>
          </cell>
          <cell r="C4018" t="str">
            <v>Enrutador PVA-4R24 (SUMI INST)</v>
          </cell>
          <cell r="D4018" t="str">
            <v>UN</v>
          </cell>
          <cell r="E4018" t="str">
            <v>INSTALACIONES ELECTRICAS - T.V. - SONIDO COMUNI</v>
          </cell>
          <cell r="F4018">
            <v>280565.76000000001</v>
          </cell>
        </row>
        <row r="4019">
          <cell r="B4019">
            <v>261</v>
          </cell>
          <cell r="C4019" t="str">
            <v>ENSAYOS DENSIDAD TERRENO</v>
          </cell>
          <cell r="D4019" t="str">
            <v>UN</v>
          </cell>
          <cell r="E4019" t="str">
            <v>MORTEROS, CONCRETOS Y ENSAYOS</v>
          </cell>
          <cell r="F4019">
            <v>86730.61</v>
          </cell>
        </row>
        <row r="4020">
          <cell r="B4020">
            <v>262</v>
          </cell>
          <cell r="C4020" t="str">
            <v>ENSAYOS PROCTOR</v>
          </cell>
          <cell r="D4020" t="str">
            <v>UN</v>
          </cell>
          <cell r="E4020" t="str">
            <v>MORTEROS, CONCRETOS Y ENSAYOS</v>
          </cell>
          <cell r="F4020">
            <v>221208.35</v>
          </cell>
        </row>
        <row r="4021">
          <cell r="B4021">
            <v>11096</v>
          </cell>
          <cell r="C4021" t="str">
            <v>Entibado de Excavacion  **</v>
          </cell>
          <cell r="D4021" t="str">
            <v>M2</v>
          </cell>
          <cell r="E4021" t="str">
            <v>03 Preliminares</v>
          </cell>
          <cell r="F4021">
            <v>53750.720000000001</v>
          </cell>
        </row>
        <row r="4022">
          <cell r="B4022">
            <v>13115</v>
          </cell>
          <cell r="C4022" t="str">
            <v>ENTRADA Y SALIDA PARA UPS +TUBERIA+CABLE+ACCES**</v>
          </cell>
          <cell r="D4022" t="str">
            <v>UN</v>
          </cell>
          <cell r="E4022" t="str">
            <v>INSTALACIONES ELECTRICAS - T.V. - SONIDO COMUNI</v>
          </cell>
          <cell r="F4022">
            <v>132579.57</v>
          </cell>
        </row>
        <row r="4023">
          <cell r="B4023">
            <v>857</v>
          </cell>
          <cell r="C4023" t="str">
            <v>ENTRAMADO + CANALETA ACESCO</v>
          </cell>
          <cell r="D4023" t="str">
            <v>M2</v>
          </cell>
          <cell r="E4023" t="str">
            <v>CUBIERTAS</v>
          </cell>
          <cell r="F4023">
            <v>54535.64</v>
          </cell>
        </row>
        <row r="4024">
          <cell r="B4024">
            <v>114</v>
          </cell>
          <cell r="C4024" t="str">
            <v>ENTRAMADO + MALLA + TEJA BARRO</v>
          </cell>
          <cell r="D4024" t="str">
            <v>M2</v>
          </cell>
          <cell r="E4024" t="str">
            <v>CUBIERTAS</v>
          </cell>
          <cell r="F4024">
            <v>171777.95</v>
          </cell>
        </row>
        <row r="4025">
          <cell r="B4025">
            <v>856</v>
          </cell>
          <cell r="C4025" t="str">
            <v>ENTRAMADO + RURALIT</v>
          </cell>
          <cell r="D4025" t="str">
            <v>M2</v>
          </cell>
          <cell r="E4025" t="str">
            <v>CUBIERTAS</v>
          </cell>
          <cell r="F4025">
            <v>86744.23</v>
          </cell>
        </row>
        <row r="4026">
          <cell r="B4026">
            <v>188</v>
          </cell>
          <cell r="C4026" t="str">
            <v>ENTRAMADO + TEJA ETERNIT 4-6</v>
          </cell>
          <cell r="D4026" t="str">
            <v>M2</v>
          </cell>
          <cell r="E4026" t="str">
            <v>CUBIERTAS</v>
          </cell>
          <cell r="F4026">
            <v>140195.57</v>
          </cell>
        </row>
        <row r="4027">
          <cell r="B4027">
            <v>13553</v>
          </cell>
          <cell r="C4027" t="str">
            <v>ENTRAMADO + TEJA ETERNIT No.10</v>
          </cell>
          <cell r="D4027" t="str">
            <v>M2</v>
          </cell>
          <cell r="E4027" t="str">
            <v>CUBIERTAS</v>
          </cell>
          <cell r="F4027">
            <v>116100.29</v>
          </cell>
        </row>
        <row r="4028">
          <cell r="B4028">
            <v>706</v>
          </cell>
          <cell r="C4028" t="str">
            <v>ENTRAMADO + TEJA ETERNIT No.4</v>
          </cell>
          <cell r="D4028" t="str">
            <v>M2</v>
          </cell>
          <cell r="E4028" t="str">
            <v>CUBIERTAS</v>
          </cell>
          <cell r="F4028">
            <v>102221.45</v>
          </cell>
        </row>
        <row r="4029">
          <cell r="B4029">
            <v>852</v>
          </cell>
          <cell r="C4029" t="str">
            <v>ENTRAMADO + TEJA ETERNIT No.6</v>
          </cell>
          <cell r="D4029" t="str">
            <v>M2</v>
          </cell>
          <cell r="E4029" t="str">
            <v>CUBIERTAS</v>
          </cell>
          <cell r="F4029">
            <v>104242.64</v>
          </cell>
        </row>
        <row r="4030">
          <cell r="B4030">
            <v>853</v>
          </cell>
          <cell r="C4030" t="str">
            <v>ENTRAMADO + TEJA ETERNIT No.8</v>
          </cell>
          <cell r="D4030" t="str">
            <v>M2</v>
          </cell>
          <cell r="E4030" t="str">
            <v>CUBIERTAS</v>
          </cell>
          <cell r="F4030">
            <v>111082.87</v>
          </cell>
        </row>
        <row r="4031">
          <cell r="B4031">
            <v>854</v>
          </cell>
          <cell r="C4031" t="str">
            <v>ENTRAMADO + TEJALIT</v>
          </cell>
          <cell r="D4031" t="str">
            <v>M2</v>
          </cell>
          <cell r="E4031" t="str">
            <v>CUBIERTAS</v>
          </cell>
          <cell r="F4031">
            <v>85232.8</v>
          </cell>
        </row>
        <row r="4032">
          <cell r="B4032">
            <v>171</v>
          </cell>
          <cell r="C4032" t="str">
            <v>ENTRAMADO MADERA CIELORASO</v>
          </cell>
          <cell r="D4032" t="str">
            <v>M2</v>
          </cell>
          <cell r="E4032" t="str">
            <v>PAÑETES/REPELLOS/REVOQUES</v>
          </cell>
          <cell r="F4032">
            <v>39796.050000000003</v>
          </cell>
        </row>
        <row r="4033">
          <cell r="B4033">
            <v>216</v>
          </cell>
          <cell r="C4033" t="str">
            <v>ENTRAMADO TEJA DE BARRO</v>
          </cell>
          <cell r="D4033" t="str">
            <v>M2</v>
          </cell>
          <cell r="E4033" t="str">
            <v>CUBIERTAS</v>
          </cell>
          <cell r="F4033">
            <v>111832.34</v>
          </cell>
        </row>
        <row r="4034">
          <cell r="B4034">
            <v>217</v>
          </cell>
          <cell r="C4034" t="str">
            <v>ENTRAMADO TEJA ONDULADA</v>
          </cell>
          <cell r="D4034" t="str">
            <v>M2</v>
          </cell>
          <cell r="E4034" t="str">
            <v>CUBIERTAS</v>
          </cell>
          <cell r="F4034">
            <v>101025.19</v>
          </cell>
        </row>
        <row r="4035">
          <cell r="B4035">
            <v>197</v>
          </cell>
          <cell r="C4035" t="str">
            <v>ENTRAMADO+ALISTADO+TEJA BARRO</v>
          </cell>
          <cell r="D4035" t="str">
            <v>M2</v>
          </cell>
          <cell r="E4035" t="str">
            <v>CUBIERTAS</v>
          </cell>
          <cell r="F4035">
            <v>189359.08</v>
          </cell>
        </row>
        <row r="4036">
          <cell r="B4036">
            <v>10694</v>
          </cell>
          <cell r="C4036" t="str">
            <v>EntramadoCubierta en teja Ajover termo acustica **</v>
          </cell>
          <cell r="D4036" t="str">
            <v>M2</v>
          </cell>
          <cell r="E4036" t="str">
            <v>04 Estructuras</v>
          </cell>
          <cell r="F4036">
            <v>72027.78</v>
          </cell>
        </row>
        <row r="4037">
          <cell r="B4037">
            <v>13387</v>
          </cell>
          <cell r="C4037" t="str">
            <v>Entrepaño Tablex 18mm Estructura.Metálica a=0.60m</v>
          </cell>
          <cell r="D4037" t="str">
            <v>ML</v>
          </cell>
          <cell r="E4037" t="str">
            <v>VARIOS</v>
          </cell>
          <cell r="F4037">
            <v>163415.99</v>
          </cell>
        </row>
        <row r="4038">
          <cell r="B4038">
            <v>18343</v>
          </cell>
          <cell r="C4038" t="str">
            <v>ENTREPISO ALIGER h=.80 Caset recup ConcVisOcreT.15</v>
          </cell>
          <cell r="D4038" t="str">
            <v>M2</v>
          </cell>
          <cell r="E4038" t="str">
            <v>CIMENTACION Y ESTRUCTURA</v>
          </cell>
          <cell r="F4038">
            <v>357781.83</v>
          </cell>
        </row>
        <row r="4039">
          <cell r="B4039">
            <v>18341</v>
          </cell>
          <cell r="C4039" t="str">
            <v>ENTREPISO ALIGER h=.80 Caset recup ConcVistoOcreCD</v>
          </cell>
          <cell r="D4039" t="str">
            <v>M2</v>
          </cell>
          <cell r="E4039" t="str">
            <v>CIMENTACION Y ESTRUCTURA</v>
          </cell>
          <cell r="F4039">
            <v>330066.33</v>
          </cell>
        </row>
        <row r="4040">
          <cell r="B4040">
            <v>19322</v>
          </cell>
          <cell r="C4040" t="str">
            <v>ENTREPISO ALIGER h=0.60 CasetLonaConc.ComunCDRC</v>
          </cell>
          <cell r="D4040" t="str">
            <v>M2</v>
          </cell>
          <cell r="E4040" t="str">
            <v>CIMENTACION Y ESTRUCTURA</v>
          </cell>
          <cell r="F4040">
            <v>337744.33</v>
          </cell>
        </row>
        <row r="4041">
          <cell r="B4041">
            <v>82</v>
          </cell>
          <cell r="C4041" t="str">
            <v>ENTREPISO ALIGERADO h=.35 Caset.40x30 Piso1</v>
          </cell>
          <cell r="D4041" t="str">
            <v>M2</v>
          </cell>
          <cell r="E4041" t="str">
            <v>CIMENTACION Y ESTRUCTURA</v>
          </cell>
          <cell r="F4041">
            <v>152824.71</v>
          </cell>
        </row>
        <row r="4042">
          <cell r="B4042">
            <v>850</v>
          </cell>
          <cell r="C4042" t="str">
            <v>ENTREPISO ALIGERADO h=.35 Caset.50x30 Piso1</v>
          </cell>
          <cell r="D4042" t="str">
            <v>M2</v>
          </cell>
          <cell r="E4042" t="str">
            <v>CIMENTACION Y ESTRUCTURA</v>
          </cell>
          <cell r="F4042">
            <v>244405.72</v>
          </cell>
        </row>
        <row r="4043">
          <cell r="B4043">
            <v>79</v>
          </cell>
          <cell r="C4043" t="str">
            <v>ENTREPISO ALIGERADO h=.35 Caset.50x30 PisoT</v>
          </cell>
          <cell r="D4043" t="str">
            <v>M2</v>
          </cell>
          <cell r="E4043" t="str">
            <v>CIMENTACION Y ESTRUCTURA</v>
          </cell>
          <cell r="F4043">
            <v>244697.85</v>
          </cell>
        </row>
        <row r="4044">
          <cell r="B4044">
            <v>81</v>
          </cell>
          <cell r="C4044" t="str">
            <v>ENTREPISO ALIGERADO h=.35 Caset.60x30 Piso1</v>
          </cell>
          <cell r="D4044" t="str">
            <v>M2</v>
          </cell>
          <cell r="E4044" t="str">
            <v>CIMENTACION Y ESTRUCTURA</v>
          </cell>
          <cell r="F4044">
            <v>220943.25</v>
          </cell>
        </row>
        <row r="4045">
          <cell r="B4045">
            <v>80</v>
          </cell>
          <cell r="C4045" t="str">
            <v>ENTREPISO ALIGERADO h=.35 Caset.60x30 PisoT</v>
          </cell>
          <cell r="D4045" t="str">
            <v>M2</v>
          </cell>
          <cell r="E4045" t="str">
            <v>CIMENTACION Y ESTRUCTURA</v>
          </cell>
          <cell r="F4045">
            <v>221077.94</v>
          </cell>
        </row>
        <row r="4046">
          <cell r="B4046">
            <v>16996</v>
          </cell>
          <cell r="C4046" t="str">
            <v>ENTREPISO ALIGERADO h=.50 Caset recup ConcVisto</v>
          </cell>
          <cell r="D4046" t="str">
            <v>M2</v>
          </cell>
          <cell r="E4046" t="str">
            <v>CIMENTACION Y ESTRUCTURA</v>
          </cell>
          <cell r="F4046">
            <v>248730.45</v>
          </cell>
        </row>
        <row r="4047">
          <cell r="B4047">
            <v>13200</v>
          </cell>
          <cell r="C4047" t="str">
            <v>ENTREPISO ALIGERADO h=.50 Caset. lona.+Sika+Antiso</v>
          </cell>
          <cell r="D4047" t="str">
            <v>M2</v>
          </cell>
          <cell r="E4047" t="str">
            <v>CIMENTACION Y ESTRUCTURA</v>
          </cell>
          <cell r="F4047">
            <v>307663.51</v>
          </cell>
        </row>
        <row r="4048">
          <cell r="B4048">
            <v>846</v>
          </cell>
          <cell r="C4048" t="str">
            <v>ENTREPISO ALIGERADO h=.50 Caset.40x45 PisoT</v>
          </cell>
          <cell r="D4048" t="str">
            <v>M2</v>
          </cell>
          <cell r="E4048" t="str">
            <v>CIMENTACION Y ESTRUCTURA</v>
          </cell>
          <cell r="F4048">
            <v>203555.41</v>
          </cell>
        </row>
        <row r="4049">
          <cell r="B4049">
            <v>847</v>
          </cell>
          <cell r="C4049" t="str">
            <v>ENTREPISO ALIGERADO h=.50 Caset.50x45 PisoT</v>
          </cell>
          <cell r="D4049" t="str">
            <v>M2</v>
          </cell>
          <cell r="E4049" t="str">
            <v>CIMENTACION Y ESTRUCTURA</v>
          </cell>
          <cell r="F4049">
            <v>265673.03999999998</v>
          </cell>
        </row>
        <row r="4050">
          <cell r="B4050">
            <v>848</v>
          </cell>
          <cell r="C4050" t="str">
            <v>ENTREPISO ALIGERADO h=.50 Caset.60x45 PisoT</v>
          </cell>
          <cell r="D4050" t="str">
            <v>M2</v>
          </cell>
          <cell r="E4050" t="str">
            <v>CIMENTACION Y ESTRUCTURA</v>
          </cell>
          <cell r="F4050">
            <v>323541.07</v>
          </cell>
        </row>
        <row r="4051">
          <cell r="B4051">
            <v>10009</v>
          </cell>
          <cell r="C4051" t="str">
            <v>ENTREPISO ALIGERADO h=.50 Caseten lona.60x45</v>
          </cell>
          <cell r="D4051" t="str">
            <v>M2</v>
          </cell>
          <cell r="E4051" t="str">
            <v>CIMENTACION Y ESTRUCTURA</v>
          </cell>
          <cell r="F4051">
            <v>263791.62</v>
          </cell>
        </row>
        <row r="4052">
          <cell r="B4052">
            <v>10010</v>
          </cell>
          <cell r="C4052" t="str">
            <v>ENTREPISO ALIGERADO h=.55 Caseten lona.60x50</v>
          </cell>
          <cell r="D4052" t="str">
            <v>M2</v>
          </cell>
          <cell r="E4052" t="str">
            <v>CIMENTACION Y ESTRUCTURA</v>
          </cell>
          <cell r="F4052">
            <v>287361.57</v>
          </cell>
        </row>
        <row r="4053">
          <cell r="B4053">
            <v>19289</v>
          </cell>
          <cell r="C4053" t="str">
            <v>ENTREPISO ALIGERADO h=0.80 Casetón Lona Conc.4000 PSI GC Cubierta CEFE COMETAS</v>
          </cell>
          <cell r="D4053" t="str">
            <v>M2</v>
          </cell>
          <cell r="E4053" t="str">
            <v>CIMENTACION Y ESTRUCTURA</v>
          </cell>
          <cell r="F4053">
            <v>384087.35</v>
          </cell>
        </row>
        <row r="4054">
          <cell r="B4054">
            <v>696</v>
          </cell>
          <cell r="C4054" t="str">
            <v>ENTREPISO ALIGERADO ICOPOR h=.35</v>
          </cell>
          <cell r="D4054" t="str">
            <v>M2</v>
          </cell>
          <cell r="E4054" t="str">
            <v>ESTRUCTURA</v>
          </cell>
          <cell r="F4054">
            <v>203644.76</v>
          </cell>
        </row>
        <row r="4055">
          <cell r="B4055">
            <v>78</v>
          </cell>
          <cell r="C4055" t="str">
            <v>ENTREPISO ALIGERADO.h=.35 Caset.40x30 PisoT</v>
          </cell>
          <cell r="D4055" t="str">
            <v>M2</v>
          </cell>
          <cell r="E4055" t="str">
            <v>CIMENTACION Y ESTRUCTURA</v>
          </cell>
          <cell r="F4055">
            <v>187132.68</v>
          </cell>
        </row>
        <row r="4056">
          <cell r="B4056">
            <v>293</v>
          </cell>
          <cell r="C4056" t="str">
            <v>ENTREPISO CASETON CON VIGAS</v>
          </cell>
          <cell r="D4056" t="str">
            <v>M2</v>
          </cell>
          <cell r="E4056" t="str">
            <v>CIMENTACION Y ESTRUCTURA</v>
          </cell>
          <cell r="F4056">
            <v>173194.5</v>
          </cell>
        </row>
        <row r="4057">
          <cell r="B4057">
            <v>220</v>
          </cell>
          <cell r="C4057" t="str">
            <v>ENTREPISO STEEL DECK   e=.10</v>
          </cell>
          <cell r="D4057" t="str">
            <v>M2</v>
          </cell>
          <cell r="E4057" t="str">
            <v>CIMENTACION Y ESTRUCTURA</v>
          </cell>
          <cell r="F4057">
            <v>986.87</v>
          </cell>
        </row>
        <row r="4058">
          <cell r="B4058">
            <v>931</v>
          </cell>
          <cell r="C4058" t="str">
            <v>ENTREPISO STEEL DECK   e=.12</v>
          </cell>
          <cell r="D4058" t="str">
            <v>M2</v>
          </cell>
          <cell r="E4058" t="str">
            <v>CIMENTACION Y ESTRUCTURA</v>
          </cell>
          <cell r="F4058">
            <v>233099.93</v>
          </cell>
        </row>
        <row r="4059">
          <cell r="B4059">
            <v>12528</v>
          </cell>
          <cell r="C4059" t="str">
            <v>ENTREPISO STEEL DECK   e=.13</v>
          </cell>
          <cell r="D4059" t="str">
            <v>M2</v>
          </cell>
          <cell r="E4059" t="str">
            <v>CIMENTACION Y ESTRUCTURA</v>
          </cell>
          <cell r="F4059">
            <v>238019.71</v>
          </cell>
        </row>
        <row r="4060">
          <cell r="B4060">
            <v>12527</v>
          </cell>
          <cell r="C4060" t="str">
            <v>ENTREPISO STEEL DECK   e=.15</v>
          </cell>
          <cell r="D4060" t="str">
            <v>M2</v>
          </cell>
          <cell r="E4060" t="str">
            <v>CIMENTACION Y ESTRUCTURA</v>
          </cell>
          <cell r="F4060">
            <v>262429.34000000003</v>
          </cell>
        </row>
        <row r="4061">
          <cell r="B4061">
            <v>10175</v>
          </cell>
          <cell r="C4061" t="str">
            <v>Entrepiso Steel Deck 2" cal 20 ref 5mm c/15 e=15**</v>
          </cell>
          <cell r="D4061" t="str">
            <v>M2</v>
          </cell>
          <cell r="E4061" t="str">
            <v>04 Estructuras</v>
          </cell>
          <cell r="F4061">
            <v>221191.78</v>
          </cell>
        </row>
        <row r="4062">
          <cell r="B4062">
            <v>10573</v>
          </cell>
          <cell r="C4062" t="str">
            <v>Entrepiso Steel Deck 2" cal 22 ref 5mm c/15 e=12**</v>
          </cell>
          <cell r="D4062" t="str">
            <v>M2</v>
          </cell>
          <cell r="E4062" t="str">
            <v>04 Estructuras</v>
          </cell>
          <cell r="F4062">
            <v>192986.91</v>
          </cell>
        </row>
        <row r="4063">
          <cell r="B4063">
            <v>10376</v>
          </cell>
          <cell r="C4063" t="str">
            <v>Entrepiso Steel Deck 2" cal 22 ref 5mm c/15 e=15**</v>
          </cell>
          <cell r="D4063" t="str">
            <v>M2</v>
          </cell>
          <cell r="E4063" t="str">
            <v>04 Estructuras</v>
          </cell>
          <cell r="F4063">
            <v>213736.25</v>
          </cell>
        </row>
        <row r="4064">
          <cell r="B4064">
            <v>18621</v>
          </cell>
          <cell r="C4064" t="str">
            <v>Entrepiso torta sup E=.12 concreto f´c= 35 MpaCDRC</v>
          </cell>
          <cell r="D4064" t="str">
            <v>M2</v>
          </cell>
          <cell r="E4064" t="str">
            <v>ESTRUCTURA</v>
          </cell>
          <cell r="F4064">
            <v>77006.69</v>
          </cell>
        </row>
        <row r="4065">
          <cell r="B4065">
            <v>84</v>
          </cell>
          <cell r="C4065" t="str">
            <v>ENTREPISOS BLOQUE ESCORIA</v>
          </cell>
          <cell r="D4065" t="str">
            <v>M2</v>
          </cell>
          <cell r="E4065" t="str">
            <v>CIMENTACION Y ESTRUCTURA</v>
          </cell>
          <cell r="F4065">
            <v>202666.83</v>
          </cell>
        </row>
        <row r="4066">
          <cell r="B4066">
            <v>902</v>
          </cell>
          <cell r="C4066" t="str">
            <v>ENTREPISOS FIBRIT  E=13cm (BODEGAS)</v>
          </cell>
          <cell r="D4066" t="str">
            <v>M2</v>
          </cell>
          <cell r="E4066" t="str">
            <v>CIMENTACION Y ESTRUCTURA</v>
          </cell>
          <cell r="F4066">
            <v>84489.96</v>
          </cell>
        </row>
        <row r="4067">
          <cell r="B4067">
            <v>85</v>
          </cell>
          <cell r="C4067" t="str">
            <v>ENTREPISOS FIBRIT  E=7cm (VIS)</v>
          </cell>
          <cell r="D4067" t="str">
            <v>M2</v>
          </cell>
          <cell r="E4067" t="str">
            <v>CIMENTACION Y ESTRUCTURA</v>
          </cell>
          <cell r="F4067">
            <v>84489.96</v>
          </cell>
        </row>
        <row r="4068">
          <cell r="B4068">
            <v>895</v>
          </cell>
          <cell r="C4068" t="str">
            <v>ENTREPISOS FIBRIT  E=9cm (VIS)</v>
          </cell>
          <cell r="D4068" t="str">
            <v>M2</v>
          </cell>
          <cell r="E4068" t="str">
            <v>CIMENTACION Y ESTRUCTURA</v>
          </cell>
          <cell r="F4068">
            <v>84489.96</v>
          </cell>
        </row>
        <row r="4069">
          <cell r="B4069">
            <v>16248</v>
          </cell>
          <cell r="C4069" t="str">
            <v>EntrepisoSteelDeck2"cal22 ref 5mmC.15 e=10cm+MR-36</v>
          </cell>
          <cell r="D4069" t="str">
            <v>M2</v>
          </cell>
          <cell r="E4069" t="str">
            <v>04 Estructuras</v>
          </cell>
          <cell r="F4069">
            <v>195082.21</v>
          </cell>
        </row>
        <row r="4070">
          <cell r="B4070">
            <v>16553</v>
          </cell>
          <cell r="C4070" t="str">
            <v>EntrepisoSteelDeck2"cal22ref 5mmC.15e=10cm+3.000ps</v>
          </cell>
          <cell r="D4070" t="str">
            <v>M2</v>
          </cell>
          <cell r="E4070" t="str">
            <v>04 Estructuras</v>
          </cell>
          <cell r="F4070">
            <v>192986.91</v>
          </cell>
        </row>
        <row r="4071">
          <cell r="B4071">
            <v>17395</v>
          </cell>
          <cell r="C4071" t="str">
            <v>EQ CONDENSAD EXT REFRIG VAR 100MBH (sum+inst) CDRC</v>
          </cell>
          <cell r="D4071" t="str">
            <v>UN</v>
          </cell>
          <cell r="E4071" t="str">
            <v>SISTEMAS VENTILACION</v>
          </cell>
          <cell r="F4071">
            <v>1674758.04</v>
          </cell>
        </row>
        <row r="4072">
          <cell r="B4072">
            <v>17400</v>
          </cell>
          <cell r="C4072" t="str">
            <v>EQ CONDENSADORA EXT REF VAR 48 MBH(sum+inst) CDRC</v>
          </cell>
          <cell r="D4072" t="str">
            <v>UN</v>
          </cell>
          <cell r="E4072" t="str">
            <v>SISTEMAS VENTILACION</v>
          </cell>
          <cell r="F4072">
            <v>1674598.82</v>
          </cell>
        </row>
        <row r="4073">
          <cell r="B4073">
            <v>17405</v>
          </cell>
          <cell r="C4073" t="str">
            <v>EQ EVAPO INT REFRIG VARIABLE 24MBH (sum+inst) CDRC</v>
          </cell>
          <cell r="D4073" t="str">
            <v>UN</v>
          </cell>
          <cell r="E4073" t="str">
            <v>SISTEMAS VENTILACION</v>
          </cell>
          <cell r="F4073">
            <v>292993.51</v>
          </cell>
        </row>
        <row r="4074">
          <cell r="B4074">
            <v>17411</v>
          </cell>
          <cell r="C4074" t="str">
            <v>EQ EVAPO INT REFRIG VARIABLE 42 MBH(sum+inst) CDRC</v>
          </cell>
          <cell r="D4074" t="str">
            <v>UN</v>
          </cell>
          <cell r="E4074" t="str">
            <v>SISTEMAS VENTILACION</v>
          </cell>
          <cell r="F4074">
            <v>873691.93</v>
          </cell>
        </row>
        <row r="4075">
          <cell r="B4075">
            <v>17375</v>
          </cell>
          <cell r="C4075" t="str">
            <v>EQ VENT MEC ALÁBES ATRAS 3.600 CFM SUM E INST</v>
          </cell>
          <cell r="D4075" t="str">
            <v>UN</v>
          </cell>
          <cell r="E4075" t="str">
            <v>SISTEMAS VENTILACION</v>
          </cell>
          <cell r="F4075">
            <v>1798976.83</v>
          </cell>
        </row>
        <row r="4076">
          <cell r="B4076">
            <v>17374</v>
          </cell>
          <cell r="C4076" t="str">
            <v>EQ VENT MEC ALÁBES ATRAS 5.000 CFM SUM E INST</v>
          </cell>
          <cell r="D4076" t="str">
            <v>UN</v>
          </cell>
          <cell r="E4076" t="str">
            <v>SISTEMAS VENTILACION</v>
          </cell>
          <cell r="F4076">
            <v>1798976.83</v>
          </cell>
        </row>
        <row r="4077">
          <cell r="B4077">
            <v>17390</v>
          </cell>
          <cell r="C4077" t="str">
            <v>EQ VENT MEC HELICOCENT EN LINEA 450 CFM SUM E INST</v>
          </cell>
          <cell r="D4077" t="str">
            <v>UN</v>
          </cell>
          <cell r="E4077" t="str">
            <v>SISTEMAS VENTILACION</v>
          </cell>
          <cell r="F4077">
            <v>283786.84999999998</v>
          </cell>
        </row>
        <row r="4078">
          <cell r="B4078">
            <v>17388</v>
          </cell>
          <cell r="C4078" t="str">
            <v>EQ VENT MEC HELICOCENT EN LINEA 900 CFM SUM E INST</v>
          </cell>
          <cell r="D4078" t="str">
            <v>UN</v>
          </cell>
          <cell r="E4078" t="str">
            <v>SISTEMAS VENTILACION</v>
          </cell>
          <cell r="F4078">
            <v>283786.84999999998</v>
          </cell>
        </row>
        <row r="4079">
          <cell r="B4079">
            <v>17371</v>
          </cell>
          <cell r="C4079" t="str">
            <v>EQ VENTILACIÓN MEC CON DAMPER 100 CFM SUM E INST</v>
          </cell>
          <cell r="D4079" t="str">
            <v>UN</v>
          </cell>
          <cell r="E4079" t="str">
            <v>SISTEMAS VENTILACION</v>
          </cell>
          <cell r="F4079">
            <v>211734.14</v>
          </cell>
        </row>
        <row r="4080">
          <cell r="B4080">
            <v>12247</v>
          </cell>
          <cell r="C4080" t="str">
            <v>Equipo Alumbr Emergencia 2x20W 12V/20AHM(sum+inst)</v>
          </cell>
          <cell r="D4080" t="str">
            <v>UN</v>
          </cell>
          <cell r="E4080" t="str">
            <v>INSTALACIONES ELECTRICAS - T.V. - SONIDO COMUNI</v>
          </cell>
          <cell r="F4080">
            <v>986074.1</v>
          </cell>
        </row>
        <row r="4081">
          <cell r="B4081">
            <v>18960</v>
          </cell>
          <cell r="C4081" t="str">
            <v>Equipo Bombeo pozo Eyector(1.0HP)Cefe Cometas(Sum+instalación)</v>
          </cell>
          <cell r="D4081" t="str">
            <v>UN</v>
          </cell>
          <cell r="E4081" t="str">
            <v>EQUIPOS ESPECIALES</v>
          </cell>
          <cell r="F4081">
            <v>7308880.3200000003</v>
          </cell>
        </row>
        <row r="4082">
          <cell r="B4082">
            <v>12950</v>
          </cell>
          <cell r="C4082" t="str">
            <v>Equipo Bombeo Red Contra incendio-Cefe-Cometas  tablero de control, una Bomba eléctrica-250GPM</v>
          </cell>
          <cell r="D4082" t="str">
            <v>UN</v>
          </cell>
          <cell r="E4082" t="str">
            <v>INSTALACIONES HIDRAULICA / SANITARIA / LATONERIA</v>
          </cell>
          <cell r="F4082">
            <v>156836396.71000001</v>
          </cell>
        </row>
        <row r="4083">
          <cell r="B4083">
            <v>15027</v>
          </cell>
          <cell r="C4083" t="str">
            <v>EQUIPO CONTRA INCENDIO (COLISEO TUNAL)</v>
          </cell>
          <cell r="D4083" t="str">
            <v>UN</v>
          </cell>
          <cell r="E4083" t="str">
            <v>INSTALACIONES HIDRAULICA / SANITARIA / LATONERIA</v>
          </cell>
          <cell r="F4083">
            <v>961071.87</v>
          </cell>
        </row>
        <row r="4084">
          <cell r="B4084">
            <v>15183</v>
          </cell>
          <cell r="C4084" t="str">
            <v>EQUIPO CONTRA INCENDIO ARBORIZADORA ALTA</v>
          </cell>
          <cell r="D4084" t="str">
            <v>UN</v>
          </cell>
          <cell r="E4084" t="str">
            <v>EQUIPOS ESPECIALES</v>
          </cell>
          <cell r="F4084">
            <v>649037.09</v>
          </cell>
        </row>
        <row r="4085">
          <cell r="B4085">
            <v>15772</v>
          </cell>
          <cell r="C4085" t="str">
            <v>EQUIPO CONTRA INCENDIO COLISEO EDUARDO SANTOS</v>
          </cell>
          <cell r="D4085" t="str">
            <v>UN</v>
          </cell>
          <cell r="E4085" t="str">
            <v>EQUIPOS ESPECIALES</v>
          </cell>
          <cell r="F4085">
            <v>649037.09</v>
          </cell>
        </row>
        <row r="4086">
          <cell r="B4086">
            <v>14448</v>
          </cell>
          <cell r="C4086" t="str">
            <v>EQUIPO DE BOMBEO 25 HP(VALV+FLAUTA+TANQUES+TUBER.G</v>
          </cell>
          <cell r="D4086" t="str">
            <v>UN</v>
          </cell>
          <cell r="E4086" t="str">
            <v>INSTALACIONES HIDRAULICA / SANITARIA / LATONERIA</v>
          </cell>
          <cell r="F4086">
            <v>3657005.08</v>
          </cell>
        </row>
        <row r="4087">
          <cell r="B4087">
            <v>11888</v>
          </cell>
          <cell r="C4087" t="str">
            <v>EQUIPO DE BOMBEO A PRESIÓN AGUA POTABLE MOTOBOMBA QE-2-75 O SIMILAR , 3x7,5 HP +Hidroa+Tablero</v>
          </cell>
          <cell r="D4087" t="str">
            <v>UN</v>
          </cell>
          <cell r="E4087" t="str">
            <v>EQUIPOS ESPECIALES</v>
          </cell>
          <cell r="F4087">
            <v>44632285.990000002</v>
          </cell>
        </row>
        <row r="4088">
          <cell r="B4088">
            <v>17838</v>
          </cell>
          <cell r="C4088" t="str">
            <v>EQUIPO DE CALDERAS</v>
          </cell>
          <cell r="D4088" t="str">
            <v>UN</v>
          </cell>
          <cell r="E4088" t="str">
            <v>08 Hidráulico</v>
          </cell>
          <cell r="F4088">
            <v>9241534.6899999995</v>
          </cell>
        </row>
        <row r="4089">
          <cell r="B4089">
            <v>18468</v>
          </cell>
          <cell r="C4089" t="str">
            <v>EQUIPO DE COMPUTO</v>
          </cell>
          <cell r="D4089" t="str">
            <v>UN</v>
          </cell>
          <cell r="E4089" t="str">
            <v>INSTALACIONES ELECTRICAS - T.V. - SONIDO COMUNI</v>
          </cell>
          <cell r="F4089">
            <v>1147976.82</v>
          </cell>
        </row>
        <row r="4090">
          <cell r="B4090">
            <v>18297</v>
          </cell>
          <cell r="C4090" t="str">
            <v>Equipo de desinfeccion UV CRDC</v>
          </cell>
          <cell r="D4090" t="str">
            <v>UN</v>
          </cell>
          <cell r="E4090" t="str">
            <v>09 Eléctricas</v>
          </cell>
          <cell r="F4090">
            <v>601066.73</v>
          </cell>
        </row>
        <row r="4091">
          <cell r="B4091">
            <v>17612</v>
          </cell>
          <cell r="C4091" t="str">
            <v>EQUIPO DE DESINFECCIÓN UV-11 LAMPARAS Piscinas</v>
          </cell>
          <cell r="D4091" t="str">
            <v>UN</v>
          </cell>
          <cell r="E4091" t="str">
            <v>PISCINAS</v>
          </cell>
          <cell r="F4091">
            <v>601066.73</v>
          </cell>
        </row>
        <row r="4092">
          <cell r="B4092">
            <v>15318</v>
          </cell>
          <cell r="C4092" t="str">
            <v>EQUIPO DE PRESIÓN AGUA POTABLE (S/ESPECIFIC)</v>
          </cell>
          <cell r="D4092" t="str">
            <v>UN</v>
          </cell>
          <cell r="E4092" t="str">
            <v>INSTALACIONES HIDRAULICA / SANITARIA / LATONERIA</v>
          </cell>
          <cell r="F4092">
            <v>14203611.01</v>
          </cell>
        </row>
        <row r="4093">
          <cell r="B4093">
            <v>15184</v>
          </cell>
          <cell r="C4093" t="str">
            <v>EQUIPO DE PRESIÓN AGUA POTABLE COLISEO ARBORIZADOR</v>
          </cell>
          <cell r="D4093" t="str">
            <v>UN</v>
          </cell>
          <cell r="E4093" t="str">
            <v>INSTALACIONES HIDRAULICA / SANITARIA / LATONERIA</v>
          </cell>
          <cell r="F4093">
            <v>649037.09</v>
          </cell>
        </row>
        <row r="4094">
          <cell r="B4094">
            <v>15686</v>
          </cell>
          <cell r="C4094" t="str">
            <v>EQUIPO DE PRESIÓN AGUA POTABLE(Sist.PresurizacN°1)</v>
          </cell>
          <cell r="D4094" t="str">
            <v>UN</v>
          </cell>
          <cell r="E4094" t="str">
            <v>INSTALACIONES HIDRAULICA / SANITARIA / LATONERIA</v>
          </cell>
          <cell r="F4094">
            <v>6045824.54</v>
          </cell>
        </row>
        <row r="4095">
          <cell r="B4095">
            <v>15687</v>
          </cell>
          <cell r="C4095" t="str">
            <v>EQUIPO DE PRESIÓN AGUA POTABLE(Sist.PresurizacN°2)</v>
          </cell>
          <cell r="D4095" t="str">
            <v>UN</v>
          </cell>
          <cell r="E4095" t="str">
            <v>INSTALACIONES HIDRAULICA / SANITARIA / LATONERIA</v>
          </cell>
          <cell r="F4095">
            <v>957421.48</v>
          </cell>
        </row>
        <row r="4096">
          <cell r="B4096">
            <v>15688</v>
          </cell>
          <cell r="C4096" t="str">
            <v>EQUIPO DE PRESIÓN AGUA POTABLE(Sist.PresurizacN°3)</v>
          </cell>
          <cell r="D4096" t="str">
            <v>UN</v>
          </cell>
          <cell r="E4096" t="str">
            <v>INSTALACIONES HIDRAULICA / SANITARIA / LATONERIA</v>
          </cell>
          <cell r="F4096">
            <v>14080901.869999999</v>
          </cell>
        </row>
        <row r="4097">
          <cell r="B4097">
            <v>15319</v>
          </cell>
          <cell r="C4097" t="str">
            <v>EQUIPO DE PRESIÓN AGUA RIEGO</v>
          </cell>
          <cell r="D4097" t="str">
            <v>UN</v>
          </cell>
          <cell r="E4097" t="str">
            <v>INSTALACIONES HIDRAULICA / SANITARIA / LATONERIA</v>
          </cell>
          <cell r="F4097">
            <v>908302.69</v>
          </cell>
        </row>
        <row r="4098">
          <cell r="B4098">
            <v>17836</v>
          </cell>
          <cell r="C4098" t="str">
            <v>EQUIPO DE PRESIÓN COMPUESTO DOS BOMBAS 10 HP C</v>
          </cell>
          <cell r="D4098" t="str">
            <v>UN</v>
          </cell>
          <cell r="E4098" t="str">
            <v>08 Hidráulico</v>
          </cell>
          <cell r="F4098">
            <v>2616926.1</v>
          </cell>
        </row>
        <row r="4099">
          <cell r="B4099">
            <v>697</v>
          </cell>
          <cell r="C4099" t="str">
            <v>EQUIPO DE PRESION CONSTANTE</v>
          </cell>
          <cell r="D4099" t="str">
            <v>UN</v>
          </cell>
          <cell r="E4099" t="str">
            <v>EQUIPOS ESPECIALES</v>
          </cell>
          <cell r="F4099">
            <v>1623602.28</v>
          </cell>
        </row>
        <row r="4100">
          <cell r="B4100">
            <v>18636</v>
          </cell>
          <cell r="C4100" t="str">
            <v>Equipo de presión preensamblado agua de reutilizac</v>
          </cell>
          <cell r="D4100" t="str">
            <v>UN</v>
          </cell>
          <cell r="E4100" t="str">
            <v>INSTALACIONES HIDRAULICA / SANITARIA / LATONERIA</v>
          </cell>
          <cell r="F4100">
            <v>0</v>
          </cell>
        </row>
        <row r="4101">
          <cell r="B4101">
            <v>18782</v>
          </cell>
          <cell r="C4101" t="str">
            <v>Equipo de presión preensamblado agua de reutilizac</v>
          </cell>
          <cell r="D4101" t="str">
            <v>UN</v>
          </cell>
          <cell r="E4101" t="str">
            <v>INSTALACIONES HIDRAULICA / SANITARIA / LATONERIA</v>
          </cell>
          <cell r="F4101">
            <v>0</v>
          </cell>
        </row>
        <row r="4102">
          <cell r="B4102">
            <v>18635</v>
          </cell>
          <cell r="C4102" t="str">
            <v>Equipo de presión preensamblado agua potable</v>
          </cell>
          <cell r="D4102" t="str">
            <v>UN</v>
          </cell>
          <cell r="E4102" t="str">
            <v>INSTALACIONES HIDRAULICA / SANITARIA / LATONERIA</v>
          </cell>
          <cell r="F4102">
            <v>0</v>
          </cell>
        </row>
        <row r="4103">
          <cell r="B4103">
            <v>18781</v>
          </cell>
          <cell r="C4103" t="str">
            <v>Equipo de presión preensamblado agua potable</v>
          </cell>
          <cell r="D4103" t="str">
            <v>UN</v>
          </cell>
          <cell r="E4103" t="str">
            <v>INSTALACIONES HIDRAULICA / SANITARIA / LATONERIA</v>
          </cell>
          <cell r="F4103">
            <v>0</v>
          </cell>
        </row>
        <row r="4104">
          <cell r="B4104">
            <v>15026</v>
          </cell>
          <cell r="C4104" t="str">
            <v>EQUIPO DE PRESION SUM. DE AGUA(COLISEO TUNAL)</v>
          </cell>
          <cell r="D4104" t="str">
            <v>UN</v>
          </cell>
          <cell r="E4104" t="str">
            <v>INSTALACIONES HIDRAULICA / SANITARIA / LATONERIA</v>
          </cell>
          <cell r="F4104">
            <v>961071.87</v>
          </cell>
        </row>
        <row r="4105">
          <cell r="B4105">
            <v>14803</v>
          </cell>
          <cell r="C4105" t="str">
            <v>EQUIPO DE PRESION SUM. DE AGUA(GIMNASIO DEL SUR)</v>
          </cell>
          <cell r="D4105" t="str">
            <v>UN</v>
          </cell>
          <cell r="E4105" t="str">
            <v>INSTALACIONES HIDRAULICA / SANITARIA / LATONERIA</v>
          </cell>
          <cell r="F4105">
            <v>1090704.67</v>
          </cell>
        </row>
        <row r="4106">
          <cell r="B4106">
            <v>17370</v>
          </cell>
          <cell r="C4106" t="str">
            <v>EQUIPO DE VENTILACIÓN MEC 1200 CFM  SUM E INST</v>
          </cell>
          <cell r="D4106" t="str">
            <v>UN</v>
          </cell>
          <cell r="E4106" t="str">
            <v>SISTEMAS VENTILACION</v>
          </cell>
          <cell r="F4106">
            <v>824182.09</v>
          </cell>
        </row>
        <row r="4107">
          <cell r="B4107">
            <v>17348</v>
          </cell>
          <cell r="C4107" t="str">
            <v>EQUIPO DE VENTILACIÓN MEC 1300 CFM SUM E INST</v>
          </cell>
          <cell r="D4107" t="str">
            <v>UN</v>
          </cell>
          <cell r="E4107" t="str">
            <v>SISTEMAS VENTILACION</v>
          </cell>
          <cell r="F4107">
            <v>283786.84999999998</v>
          </cell>
        </row>
        <row r="4108">
          <cell r="B4108">
            <v>17347</v>
          </cell>
          <cell r="C4108" t="str">
            <v>EQUIPO DE VENTILACIÓN MEC 1800 CFM SUM E INST</v>
          </cell>
          <cell r="D4108" t="str">
            <v>UN</v>
          </cell>
          <cell r="E4108" t="str">
            <v>SISTEMAS VENTILACION</v>
          </cell>
          <cell r="F4108">
            <v>283786.84999999998</v>
          </cell>
        </row>
        <row r="4109">
          <cell r="B4109">
            <v>17298</v>
          </cell>
          <cell r="C4109" t="str">
            <v>EQUIPO DE VENTILACIÓN MEC 1900 CFM Sum + inst</v>
          </cell>
          <cell r="D4109" t="str">
            <v>UN</v>
          </cell>
          <cell r="E4109" t="str">
            <v>SISTEMAS VENTILACION</v>
          </cell>
          <cell r="F4109">
            <v>283786.84999999998</v>
          </cell>
        </row>
        <row r="4110">
          <cell r="B4110">
            <v>17354</v>
          </cell>
          <cell r="C4110" t="str">
            <v>EQUIPO DE VENTILACIÓN MEC 2000 CFM SUM E INST</v>
          </cell>
          <cell r="D4110" t="str">
            <v>UN</v>
          </cell>
          <cell r="E4110" t="str">
            <v>SISTEMAS VENTILACION</v>
          </cell>
          <cell r="F4110">
            <v>824182.09</v>
          </cell>
        </row>
        <row r="4111">
          <cell r="B4111">
            <v>17813</v>
          </cell>
          <cell r="C4111" t="str">
            <v>EQUIPO DE VENTILACIÓN MEC 38.000 CFM SUM E INST</v>
          </cell>
          <cell r="D4111" t="str">
            <v>UN</v>
          </cell>
          <cell r="E4111" t="str">
            <v>SISTEMAS VENTILACION</v>
          </cell>
          <cell r="F4111">
            <v>10478015.369999999</v>
          </cell>
        </row>
        <row r="4112">
          <cell r="B4112">
            <v>17384</v>
          </cell>
          <cell r="C4112" t="str">
            <v>EQUIPO DE VENTILACIÓN MEC 40.000 CFM SUM E INST</v>
          </cell>
          <cell r="D4112" t="str">
            <v>UN</v>
          </cell>
          <cell r="E4112" t="str">
            <v>SISTEMAS VENTILACION</v>
          </cell>
          <cell r="F4112">
            <v>10478015.369999999</v>
          </cell>
        </row>
        <row r="4113">
          <cell r="B4113">
            <v>17353</v>
          </cell>
          <cell r="C4113" t="str">
            <v>EQUIPO DE VENTILACIÓN MEC 700 CFM SUM E INST</v>
          </cell>
          <cell r="D4113" t="str">
            <v>UN</v>
          </cell>
          <cell r="E4113" t="str">
            <v>SISTEMAS VENTILACION</v>
          </cell>
          <cell r="F4113">
            <v>283786.84999999998</v>
          </cell>
        </row>
        <row r="4114">
          <cell r="B4114">
            <v>13136</v>
          </cell>
          <cell r="C4114" t="str">
            <v>EQUIPO HIDRON. 50GAL/MIN PRES.44-64PSI,3.0HP+TANQ.</v>
          </cell>
          <cell r="D4114" t="str">
            <v>UN</v>
          </cell>
          <cell r="E4114" t="str">
            <v>EQUIPOS ESPECIALES</v>
          </cell>
          <cell r="F4114">
            <v>0</v>
          </cell>
        </row>
        <row r="4115">
          <cell r="B4115">
            <v>18230</v>
          </cell>
          <cell r="C4115" t="str">
            <v>EQUIPO MINISPLIT INVERTER MS-01 CAPACIDAD 18.000 B</v>
          </cell>
          <cell r="D4115" t="str">
            <v>UN</v>
          </cell>
          <cell r="E4115" t="str">
            <v>SISTEMAS VENTILACION</v>
          </cell>
          <cell r="F4115">
            <v>1444406.39</v>
          </cell>
        </row>
        <row r="4116">
          <cell r="B4116">
            <v>18229</v>
          </cell>
          <cell r="C4116" t="str">
            <v>EQUIPO MINISPLIT TIPO FAN COIL OCULTO INVERTER MS-</v>
          </cell>
          <cell r="D4116" t="str">
            <v>UN</v>
          </cell>
          <cell r="E4116" t="str">
            <v>SISTEMAS VENTILACION</v>
          </cell>
          <cell r="F4116">
            <v>1422645.71</v>
          </cell>
        </row>
        <row r="4117">
          <cell r="B4117">
            <v>698</v>
          </cell>
          <cell r="C4117" t="str">
            <v>EQUIPO PRESION - 1 HP    P1060</v>
          </cell>
          <cell r="D4117" t="str">
            <v>UN</v>
          </cell>
          <cell r="E4117" t="str">
            <v>EQUIPOS ESPECIALES</v>
          </cell>
          <cell r="F4117">
            <v>0</v>
          </cell>
        </row>
        <row r="4118">
          <cell r="B4118">
            <v>12469</v>
          </cell>
          <cell r="C4118" t="str">
            <v>Equipo Top-dressing + ayudante **</v>
          </cell>
          <cell r="D4118" t="str">
            <v>M2</v>
          </cell>
          <cell r="E4118" t="str">
            <v>03 Preliminares</v>
          </cell>
          <cell r="F4118">
            <v>899.73</v>
          </cell>
        </row>
        <row r="4119">
          <cell r="B4119">
            <v>18608</v>
          </cell>
          <cell r="C4119" t="str">
            <v>EquipoBombeoAgua potable(12.22HP)Cefe Cometas-hidroacum+tablero+accesorios(Sum+inst</v>
          </cell>
          <cell r="D4119" t="str">
            <v>UN</v>
          </cell>
          <cell r="E4119" t="str">
            <v>EQUIPOS ESPECIALES</v>
          </cell>
          <cell r="F4119">
            <v>48488599.920000002</v>
          </cell>
        </row>
        <row r="4120">
          <cell r="B4120">
            <v>11852</v>
          </cell>
          <cell r="C4120" t="str">
            <v>EquipoBombeoAguasfiltradasEyectoras(BMX2aEtapa)</v>
          </cell>
          <cell r="D4120" t="str">
            <v>UN</v>
          </cell>
          <cell r="E4120" t="str">
            <v>INSTALACIONES HIDRAULICA / SANITARIA / LATONERIA</v>
          </cell>
          <cell r="F4120">
            <v>16760769.640000001</v>
          </cell>
        </row>
        <row r="4121">
          <cell r="B4121">
            <v>11851</v>
          </cell>
          <cell r="C4121" t="str">
            <v>EquipoContraIncendioTubinaVertical(BMX 2a Etapa)</v>
          </cell>
          <cell r="D4121" t="str">
            <v>UN</v>
          </cell>
          <cell r="E4121" t="str">
            <v>INSTALACIONES HIDRAULICA / SANITARIA / LATONERIA</v>
          </cell>
          <cell r="F4121">
            <v>173274795.61000001</v>
          </cell>
        </row>
        <row r="4122">
          <cell r="B4122">
            <v>16709</v>
          </cell>
          <cell r="C4122" t="str">
            <v>EquipoMedida BajaTensión-Norma AE-303(Caja+Totaliz+Breaker+Medidor Electronico)Cefe Cometas -Sum+Ins</v>
          </cell>
          <cell r="D4122" t="str">
            <v>UN</v>
          </cell>
          <cell r="E4122" t="str">
            <v>INSTALACIONES ELECTRICAS - T.V. - SONIDO COMUNI</v>
          </cell>
          <cell r="F4122">
            <v>123505664.19</v>
          </cell>
        </row>
        <row r="4123">
          <cell r="B4123">
            <v>13044</v>
          </cell>
          <cell r="C4123" t="str">
            <v>Equipos cabina de sonido estadio El Campín **</v>
          </cell>
          <cell r="D4123" t="str">
            <v>UN</v>
          </cell>
          <cell r="E4123" t="str">
            <v>VARIOS</v>
          </cell>
          <cell r="F4123">
            <v>0</v>
          </cell>
        </row>
        <row r="4124">
          <cell r="B4124">
            <v>17683</v>
          </cell>
          <cell r="C4124" t="str">
            <v>EQUIPOS DE BOMBEO - VER ANEXO  CDRC</v>
          </cell>
          <cell r="D4124" t="str">
            <v>??</v>
          </cell>
          <cell r="E4124" t="str">
            <v>INSTALACIONES HIDRAULICA / SANITARIA / LATONERIA</v>
          </cell>
          <cell r="F4124">
            <v>0</v>
          </cell>
        </row>
        <row r="4125">
          <cell r="B4125">
            <v>17682</v>
          </cell>
          <cell r="C4125" t="str">
            <v>EQUIPOS DE BOMBEO - VER ANEXO CDRC</v>
          </cell>
          <cell r="D4125" t="str">
            <v>??</v>
          </cell>
          <cell r="E4125" t="str">
            <v>INSTALACIONES HIDRAULICA / SANITARIA / LATONERIA</v>
          </cell>
          <cell r="F4125">
            <v>0</v>
          </cell>
        </row>
        <row r="4126">
          <cell r="B4126">
            <v>17684</v>
          </cell>
          <cell r="C4126" t="str">
            <v>EQUIPOS DE CALDERAS  CDRC</v>
          </cell>
          <cell r="D4126" t="str">
            <v>??</v>
          </cell>
          <cell r="E4126" t="str">
            <v>INSTALACIONES HIDRAULICA / SANITARIA / LATONERIA</v>
          </cell>
          <cell r="F4126">
            <v>0</v>
          </cell>
        </row>
        <row r="4127">
          <cell r="B4127">
            <v>15689</v>
          </cell>
          <cell r="C4127" t="str">
            <v>Equipos Sistema Eyector Automático N°1.</v>
          </cell>
          <cell r="D4127" t="str">
            <v>UN</v>
          </cell>
          <cell r="E4127" t="str">
            <v>INSTALACIONES HIDRAULICA / SANITARIA / LATONERIA</v>
          </cell>
          <cell r="F4127">
            <v>1006076.8</v>
          </cell>
        </row>
        <row r="4128">
          <cell r="B4128">
            <v>15690</v>
          </cell>
          <cell r="C4128" t="str">
            <v>Equipos Sistema Eyector Automático N°2.</v>
          </cell>
          <cell r="D4128" t="str">
            <v>UN</v>
          </cell>
          <cell r="E4128" t="str">
            <v>INSTALACIONES HIDRAULICA / SANITARIA / LATONERIA</v>
          </cell>
          <cell r="F4128">
            <v>1006076.8</v>
          </cell>
        </row>
        <row r="4129">
          <cell r="B4129">
            <v>18358</v>
          </cell>
          <cell r="C4129" t="str">
            <v>Equiseto/Equisetum Bogotense en Jardineras</v>
          </cell>
          <cell r="D4129" t="str">
            <v>M2</v>
          </cell>
          <cell r="E4129" t="str">
            <v>JARDINERIA  Y GRAMAS</v>
          </cell>
          <cell r="F4129">
            <v>51783.59</v>
          </cell>
        </row>
        <row r="4130">
          <cell r="B4130">
            <v>18324</v>
          </cell>
          <cell r="C4130" t="str">
            <v>Equiseto/Equisetum Bogotense Sobre Cubierta verde</v>
          </cell>
          <cell r="D4130" t="str">
            <v>M2</v>
          </cell>
          <cell r="E4130" t="str">
            <v>JARDINERIA  Y GRAMAS</v>
          </cell>
          <cell r="F4130">
            <v>237888.78</v>
          </cell>
        </row>
        <row r="4131">
          <cell r="B4131">
            <v>18291</v>
          </cell>
          <cell r="C4131" t="str">
            <v>Equiseto/Equisetum Bogotense Taludes Exterio</v>
          </cell>
          <cell r="D4131" t="str">
            <v>M2</v>
          </cell>
          <cell r="E4131" t="str">
            <v>JARDINERIA  Y GRAMAS</v>
          </cell>
          <cell r="F4131">
            <v>4721.47</v>
          </cell>
        </row>
        <row r="4132">
          <cell r="B4132">
            <v>20732</v>
          </cell>
          <cell r="C4132" t="str">
            <v xml:space="preserve">ESCALADOR (SUMINISTRO E INSTALACIÓN)   </v>
          </cell>
          <cell r="D4132" t="str">
            <v>UN</v>
          </cell>
          <cell r="E4132" t="str">
            <v>MOBILIARIO</v>
          </cell>
          <cell r="F4132">
            <v>8198420.1100000003</v>
          </cell>
        </row>
        <row r="4133">
          <cell r="B4133">
            <v>14630</v>
          </cell>
          <cell r="C4133" t="str">
            <v>ESCALADOR DE ARBOL (SUM + INST)</v>
          </cell>
          <cell r="D4133" t="str">
            <v>UN</v>
          </cell>
          <cell r="E4133" t="str">
            <v>MOBILIARIO</v>
          </cell>
          <cell r="F4133">
            <v>854155.56</v>
          </cell>
        </row>
        <row r="4134">
          <cell r="B4134">
            <v>14797</v>
          </cell>
          <cell r="C4134" t="str">
            <v>ESCALADOR DE ARBOL(DESM+SUM+INST)</v>
          </cell>
          <cell r="D4134" t="str">
            <v>UN</v>
          </cell>
          <cell r="E4134" t="str">
            <v>MOBILIARIO</v>
          </cell>
          <cell r="F4134">
            <v>920969.47</v>
          </cell>
        </row>
        <row r="4135">
          <cell r="B4135">
            <v>14629</v>
          </cell>
          <cell r="C4135" t="str">
            <v>ESCALADOR DE ARCO (SUM + INST) Juego M-3</v>
          </cell>
          <cell r="D4135" t="str">
            <v>UN</v>
          </cell>
          <cell r="E4135" t="str">
            <v>MOBILIARIO</v>
          </cell>
          <cell r="F4135">
            <v>1282415.1599999999</v>
          </cell>
        </row>
        <row r="4136">
          <cell r="B4136">
            <v>14796</v>
          </cell>
          <cell r="C4136" t="str">
            <v>ESCALADOR DE ARCO(DESM+SUM+INST)</v>
          </cell>
          <cell r="D4136" t="str">
            <v>UN</v>
          </cell>
          <cell r="E4136" t="str">
            <v>MOBILIARIO</v>
          </cell>
          <cell r="F4136">
            <v>1364016.15</v>
          </cell>
        </row>
        <row r="4137">
          <cell r="B4137">
            <v>598</v>
          </cell>
          <cell r="C4137" t="str">
            <v>Escalera de  Gato (Secciones en U)Tubo+Anclajes</v>
          </cell>
          <cell r="D4137" t="str">
            <v>ML</v>
          </cell>
          <cell r="E4137" t="str">
            <v>CARPINTERIA METALICA</v>
          </cell>
          <cell r="F4137">
            <v>74627.28</v>
          </cell>
        </row>
        <row r="4138">
          <cell r="B4138">
            <v>14634</v>
          </cell>
          <cell r="C4138" t="str">
            <v>ESCALERA DE GATO (SUM + INST)</v>
          </cell>
          <cell r="D4138" t="str">
            <v>UN</v>
          </cell>
          <cell r="E4138" t="str">
            <v>MOBILIARIO</v>
          </cell>
          <cell r="F4138">
            <v>845251.97</v>
          </cell>
        </row>
        <row r="4139">
          <cell r="B4139">
            <v>14892</v>
          </cell>
          <cell r="C4139" t="str">
            <v>Escalera de Gato en Aluminio 10 pasos para tanque</v>
          </cell>
          <cell r="D4139" t="str">
            <v>UN</v>
          </cell>
          <cell r="E4139" t="str">
            <v>VARIOS</v>
          </cell>
          <cell r="F4139">
            <v>456258.85</v>
          </cell>
        </row>
        <row r="4140">
          <cell r="B4140">
            <v>14801</v>
          </cell>
          <cell r="C4140" t="str">
            <v>ESCALERA DE GATO(DESM+SUM+INST)</v>
          </cell>
          <cell r="D4140" t="str">
            <v>UN</v>
          </cell>
          <cell r="E4140" t="str">
            <v>MOBILIARIO</v>
          </cell>
          <cell r="F4140">
            <v>892608.78</v>
          </cell>
        </row>
        <row r="4141">
          <cell r="B4141">
            <v>12564</v>
          </cell>
          <cell r="C4141" t="str">
            <v>ESCALERA DE GATO(Desmonte)-STPM</v>
          </cell>
          <cell r="D4141" t="str">
            <v>UN</v>
          </cell>
          <cell r="E4141" t="str">
            <v>CARPINTERIA METALICA</v>
          </cell>
          <cell r="F4141">
            <v>47356.81</v>
          </cell>
        </row>
        <row r="4142">
          <cell r="B4142">
            <v>12571</v>
          </cell>
          <cell r="C4142" t="str">
            <v>ESCALERA DE GATO(Instalación)-STPM</v>
          </cell>
          <cell r="D4142" t="str">
            <v>UN</v>
          </cell>
          <cell r="E4142" t="str">
            <v>CARPINTERIA METALICA</v>
          </cell>
          <cell r="F4142">
            <v>119521.97</v>
          </cell>
        </row>
        <row r="4143">
          <cell r="B4143">
            <v>12565</v>
          </cell>
          <cell r="C4143" t="str">
            <v>ESCALERA DE GATO(Suministro)-STPM</v>
          </cell>
          <cell r="D4143" t="str">
            <v>UN</v>
          </cell>
          <cell r="E4143" t="str">
            <v>CARPINTERIA METALICA</v>
          </cell>
          <cell r="F4143">
            <v>725730</v>
          </cell>
        </row>
        <row r="4144">
          <cell r="B4144">
            <v>17511</v>
          </cell>
          <cell r="C4144" t="str">
            <v>Escalera en acero inoxidable para canal - 4 pasos</v>
          </cell>
          <cell r="D4144" t="str">
            <v>UN</v>
          </cell>
          <cell r="E4144" t="str">
            <v>PISCINAS</v>
          </cell>
          <cell r="F4144">
            <v>8488591.8900000006</v>
          </cell>
        </row>
        <row r="4145">
          <cell r="B4145">
            <v>10098</v>
          </cell>
          <cell r="C4145" t="str">
            <v>Escalera en concreto aerea 3000 psi **</v>
          </cell>
          <cell r="D4145" t="str">
            <v>M3</v>
          </cell>
          <cell r="E4145" t="str">
            <v>04 Estructuras</v>
          </cell>
          <cell r="F4145">
            <v>1597298.56</v>
          </cell>
        </row>
        <row r="4146">
          <cell r="B4146">
            <v>13551</v>
          </cell>
          <cell r="C4146" t="str">
            <v>Escalera en concreto contrapiso 3000 psi **</v>
          </cell>
          <cell r="D4146" t="str">
            <v>M3</v>
          </cell>
          <cell r="E4146" t="str">
            <v>04 Estructuras</v>
          </cell>
          <cell r="F4146">
            <v>1550714.25</v>
          </cell>
        </row>
        <row r="4147">
          <cell r="B4147">
            <v>15657</v>
          </cell>
          <cell r="C4147" t="str">
            <v>Escalera en concreto contrapiso 4000 psi **</v>
          </cell>
          <cell r="D4147" t="str">
            <v>M3</v>
          </cell>
          <cell r="E4147" t="str">
            <v>04 Estructuras</v>
          </cell>
          <cell r="F4147">
            <v>1580025.76</v>
          </cell>
        </row>
        <row r="4148">
          <cell r="B4148">
            <v>16244</v>
          </cell>
          <cell r="C4148" t="str">
            <v>Escalera en concreto contrapiso MR-36</v>
          </cell>
          <cell r="D4148" t="str">
            <v>M3</v>
          </cell>
          <cell r="E4148" t="str">
            <v>04 Estructuras</v>
          </cell>
          <cell r="F4148">
            <v>1558214.28</v>
          </cell>
        </row>
        <row r="4149">
          <cell r="B4149">
            <v>91</v>
          </cell>
          <cell r="C4149" t="str">
            <v>ESCALERA L= 1 M. PASOS EN CONCRETO(2.500PSI).</v>
          </cell>
          <cell r="D4149" t="str">
            <v>UN</v>
          </cell>
          <cell r="E4149" t="str">
            <v>CIMENTACION Y ESTRUCTURA</v>
          </cell>
          <cell r="F4149">
            <v>80827.600000000006</v>
          </cell>
        </row>
        <row r="4150">
          <cell r="B4150">
            <v>10365</v>
          </cell>
          <cell r="C4150" t="str">
            <v>Escalera maciza concreto 3000 psi sin refuerzo **</v>
          </cell>
          <cell r="D4150" t="str">
            <v>M3</v>
          </cell>
          <cell r="E4150" t="str">
            <v>04 Estructuras</v>
          </cell>
          <cell r="F4150">
            <v>1500231.49</v>
          </cell>
        </row>
        <row r="4151">
          <cell r="B4151">
            <v>11442</v>
          </cell>
          <cell r="C4151" t="str">
            <v>ESCALERA METÁLICA  Amax=1.40 PALACIO DEPORTES</v>
          </cell>
          <cell r="D4151" t="str">
            <v>UN</v>
          </cell>
          <cell r="E4151" t="str">
            <v>CIMENTACION Y ESTRUCTURA</v>
          </cell>
          <cell r="F4151">
            <v>540853.99</v>
          </cell>
        </row>
        <row r="4152">
          <cell r="B4152">
            <v>1038</v>
          </cell>
          <cell r="C4152" t="str">
            <v>ESCALERA PASO Prefab.  FIBRIT</v>
          </cell>
          <cell r="D4152" t="str">
            <v>UN</v>
          </cell>
          <cell r="E4152" t="str">
            <v>CIMENTACION Y ESTRUCTURA</v>
          </cell>
          <cell r="F4152">
            <v>39729.230000000003</v>
          </cell>
        </row>
        <row r="4153">
          <cell r="B4153">
            <v>18726</v>
          </cell>
          <cell r="C4153" t="str">
            <v>EscaleraGato Retractil+Jaula protector+Escot (S+In</v>
          </cell>
          <cell r="D4153" t="str">
            <v>ML</v>
          </cell>
          <cell r="E4153" t="str">
            <v>CARPINTERIA METALICA</v>
          </cell>
          <cell r="F4153">
            <v>0</v>
          </cell>
        </row>
        <row r="4154">
          <cell r="B4154">
            <v>92</v>
          </cell>
          <cell r="C4154" t="str">
            <v>ESCALERAS EN CONCRETO</v>
          </cell>
          <cell r="D4154" t="str">
            <v>M3</v>
          </cell>
          <cell r="E4154" t="str">
            <v>CIMENTACION Y ESTRUCTURA</v>
          </cell>
          <cell r="F4154">
            <v>1407872.35</v>
          </cell>
        </row>
        <row r="4155">
          <cell r="B4155">
            <v>11053</v>
          </cell>
          <cell r="C4155" t="str">
            <v>ESCALERAS EN CONCRETO 4000 psi**</v>
          </cell>
          <cell r="D4155" t="str">
            <v>M3</v>
          </cell>
          <cell r="E4155" t="str">
            <v>CIMENTACION Y ESTRUCTURA</v>
          </cell>
          <cell r="F4155">
            <v>1511157.32</v>
          </cell>
        </row>
        <row r="4156">
          <cell r="B4156">
            <v>17041</v>
          </cell>
          <cell r="C4156" t="str">
            <v>ESCALERAS RAMPA, DESCANSOS, CONC 3000PSI Ocre CDRC</v>
          </cell>
          <cell r="D4156" t="str">
            <v>M3</v>
          </cell>
          <cell r="E4156" t="str">
            <v>CIMENTACION Y ESTRUCTURA</v>
          </cell>
          <cell r="F4156">
            <v>1083462.58</v>
          </cell>
        </row>
        <row r="4157">
          <cell r="B4157">
            <v>18362</v>
          </cell>
          <cell r="C4157" t="str">
            <v>ESCALERAS RAMPA, DESCANSOS, CONCRETO 3000PSI CDRC</v>
          </cell>
          <cell r="D4157" t="str">
            <v>M3</v>
          </cell>
          <cell r="E4157" t="str">
            <v>CIMENTACION Y ESTRUCTURA</v>
          </cell>
          <cell r="F4157">
            <v>1688985.72</v>
          </cell>
        </row>
        <row r="4158">
          <cell r="B4158">
            <v>18723</v>
          </cell>
          <cell r="C4158" t="str">
            <v>ESCALERAS RAMPA, DESCANSOS, CONCRETO 5000PSI CDRC</v>
          </cell>
          <cell r="D4158" t="str">
            <v>M3</v>
          </cell>
          <cell r="E4158" t="str">
            <v>CIMENTACION Y ESTRUCTURA</v>
          </cell>
          <cell r="F4158">
            <v>1081247.5</v>
          </cell>
        </row>
        <row r="4159">
          <cell r="B4159">
            <v>18147</v>
          </cell>
          <cell r="C4159" t="str">
            <v>ESCALERA-SISTEMA-DETECCION VERTICAL sum+inst CRDC</v>
          </cell>
          <cell r="D4159" t="str">
            <v>UN</v>
          </cell>
          <cell r="E4159" t="str">
            <v>SEGURIDAD INDUSTRIAL</v>
          </cell>
          <cell r="F4159">
            <v>0</v>
          </cell>
        </row>
        <row r="4160">
          <cell r="B4160">
            <v>18540</v>
          </cell>
          <cell r="C4160" t="str">
            <v>EscaleraSobrepoMarAstral3PeldañosInoxS/EspeciCDRC</v>
          </cell>
          <cell r="D4160" t="str">
            <v>UN</v>
          </cell>
          <cell r="E4160" t="str">
            <v>PISCINAS</v>
          </cell>
          <cell r="F4160">
            <v>171411.56</v>
          </cell>
        </row>
        <row r="4161">
          <cell r="B4161">
            <v>11197</v>
          </cell>
          <cell r="C4161" t="str">
            <v>Escalerilla Refuerzo hierro  grafil 3 mm **</v>
          </cell>
          <cell r="D4161" t="str">
            <v>ML</v>
          </cell>
          <cell r="E4161" t="str">
            <v>CIMENTACION Y ESTRUCTURA</v>
          </cell>
          <cell r="F4161">
            <v>4076.2</v>
          </cell>
        </row>
        <row r="4162">
          <cell r="B4162">
            <v>11573</v>
          </cell>
          <cell r="C4162" t="str">
            <v>Escalerilla Refuerzo hierro  grafil 4 mm **</v>
          </cell>
          <cell r="D4162" t="str">
            <v>ML</v>
          </cell>
          <cell r="E4162" t="str">
            <v>CIMENTACION Y ESTRUCTURA</v>
          </cell>
          <cell r="F4162">
            <v>4251.07</v>
          </cell>
        </row>
        <row r="4163">
          <cell r="B4163">
            <v>14947</v>
          </cell>
          <cell r="C4163" t="str">
            <v>ESCALGRES ROJO 30.5 X 30.5 ESCALERAS+ALISTADO</v>
          </cell>
          <cell r="D4163" t="str">
            <v>ML</v>
          </cell>
          <cell r="E4163" t="str">
            <v>PISOS (ACABADOS Y BASES)</v>
          </cell>
          <cell r="F4163">
            <v>39463.46</v>
          </cell>
        </row>
        <row r="4164">
          <cell r="B4164">
            <v>17053</v>
          </cell>
          <cell r="C4164" t="str">
            <v>ESCALON ALIGERADO GRADERIAS CINE. PELDAÑOS + CONTR</v>
          </cell>
          <cell r="D4164" t="str">
            <v>ML</v>
          </cell>
          <cell r="E4164" t="str">
            <v>URBANISMO Y OBRAS EXTERIORES</v>
          </cell>
          <cell r="F4164">
            <v>131519.57999999999</v>
          </cell>
        </row>
        <row r="4165">
          <cell r="B4165">
            <v>20854</v>
          </cell>
          <cell r="C4165" t="str">
            <v>Escalones Vernáculas</v>
          </cell>
          <cell r="D4165" t="str">
            <v>UN</v>
          </cell>
          <cell r="E4165" t="str">
            <v>05 Pisos</v>
          </cell>
          <cell r="F4165">
            <v>48439452.560000002</v>
          </cell>
        </row>
        <row r="4166">
          <cell r="B4166">
            <v>16437</v>
          </cell>
          <cell r="C4166" t="str">
            <v>ESCARIFICACIÓN DE 8X1CM</v>
          </cell>
          <cell r="D4166" t="str">
            <v>ML</v>
          </cell>
          <cell r="E4166" t="str">
            <v>MAMPOSTERIA</v>
          </cell>
          <cell r="F4166">
            <v>10188.73</v>
          </cell>
        </row>
        <row r="4167">
          <cell r="B4167">
            <v>15298</v>
          </cell>
          <cell r="C4167" t="str">
            <v>Escarificación ladrillo visto a=0.08 x 0.01</v>
          </cell>
          <cell r="D4167" t="str">
            <v>ML</v>
          </cell>
          <cell r="E4167" t="str">
            <v>03 Preliminares</v>
          </cell>
          <cell r="F4167">
            <v>7343.4</v>
          </cell>
        </row>
        <row r="4168">
          <cell r="B4168">
            <v>14928</v>
          </cell>
          <cell r="C4168" t="str">
            <v>Escarificado Columnaconcreto manual E=4cm(Tras+ret</v>
          </cell>
          <cell r="D4168" t="str">
            <v>M2</v>
          </cell>
          <cell r="E4168" t="str">
            <v>03 Preliminares</v>
          </cell>
          <cell r="F4168">
            <v>45574.34</v>
          </cell>
        </row>
        <row r="4169">
          <cell r="B4169">
            <v>15123</v>
          </cell>
          <cell r="C4169" t="str">
            <v>EscarificadoManualZapataConcretoE=6cm(Tras+carg+re</v>
          </cell>
          <cell r="D4169" t="str">
            <v>M2</v>
          </cell>
          <cell r="E4169" t="str">
            <v>03 Preliminares</v>
          </cell>
          <cell r="F4169">
            <v>17643.650000000001</v>
          </cell>
        </row>
        <row r="4170">
          <cell r="B4170">
            <v>14930</v>
          </cell>
          <cell r="C4170" t="str">
            <v>EscarificadoVigaAereaConcretManualE=4cm(Tras+ ret)</v>
          </cell>
          <cell r="D4170" t="str">
            <v>M2</v>
          </cell>
          <cell r="E4170" t="str">
            <v>03 Preliminares</v>
          </cell>
          <cell r="F4170">
            <v>52071.39</v>
          </cell>
        </row>
        <row r="4171">
          <cell r="B4171">
            <v>12438</v>
          </cell>
          <cell r="C4171" t="str">
            <v>Escoria Fina Mixta - Suministro y Instalación</v>
          </cell>
          <cell r="D4171" t="str">
            <v>M3</v>
          </cell>
          <cell r="E4171" t="str">
            <v>URBANISMO Y OBRAS EXTERIORES</v>
          </cell>
          <cell r="F4171">
            <v>388583.43</v>
          </cell>
        </row>
        <row r="4172">
          <cell r="B4172">
            <v>12437</v>
          </cell>
          <cell r="C4172" t="str">
            <v xml:space="preserve">Escoria Gruesa - Suministro y Instalación </v>
          </cell>
          <cell r="D4172" t="str">
            <v>M3</v>
          </cell>
          <cell r="E4172" t="str">
            <v>URBANISMO Y OBRAS EXTERIORES</v>
          </cell>
          <cell r="F4172">
            <v>184424.67</v>
          </cell>
        </row>
        <row r="4173">
          <cell r="B4173">
            <v>13151</v>
          </cell>
          <cell r="C4173" t="str">
            <v>ESCUDO DistritalACRILICO BLANCO 8MM O.40X0.40+DIST</v>
          </cell>
          <cell r="D4173" t="str">
            <v>UN</v>
          </cell>
          <cell r="E4173" t="str">
            <v>VARIOS</v>
          </cell>
          <cell r="F4173">
            <v>480233.77</v>
          </cell>
        </row>
        <row r="4174">
          <cell r="B4174">
            <v>16358</v>
          </cell>
          <cell r="C4174" t="str">
            <v>ESCUDO DOBLE ROCIADOR CROMADO (sum+inst)</v>
          </cell>
          <cell r="D4174" t="str">
            <v>UN</v>
          </cell>
          <cell r="E4174" t="str">
            <v>INSTALACIONES REDES INCENDIO</v>
          </cell>
          <cell r="F4174">
            <v>17128.28</v>
          </cell>
        </row>
        <row r="4175">
          <cell r="B4175">
            <v>13154</v>
          </cell>
          <cell r="C4175" t="str">
            <v>ESCUDO PELICULA SEGURIDADO.40X0.40 sum+inst</v>
          </cell>
          <cell r="D4175" t="str">
            <v>UN</v>
          </cell>
          <cell r="E4175" t="str">
            <v>VARIOS</v>
          </cell>
          <cell r="F4175">
            <v>0</v>
          </cell>
        </row>
        <row r="4176">
          <cell r="B4176">
            <v>13355</v>
          </cell>
          <cell r="C4176" t="str">
            <v>ESMALTE LÁMINA LLENA</v>
          </cell>
          <cell r="D4176" t="str">
            <v>ML</v>
          </cell>
          <cell r="E4176" t="str">
            <v>VARIOS</v>
          </cell>
          <cell r="F4176">
            <v>16869.18</v>
          </cell>
        </row>
        <row r="4177">
          <cell r="B4177">
            <v>10755</v>
          </cell>
          <cell r="C4177" t="str">
            <v>Esmalte marco y puerta en lámina. **</v>
          </cell>
          <cell r="D4177" t="str">
            <v>M2</v>
          </cell>
          <cell r="E4177" t="str">
            <v>07 Acabados</v>
          </cell>
          <cell r="F4177">
            <v>29668.59</v>
          </cell>
        </row>
        <row r="4178">
          <cell r="B4178">
            <v>628</v>
          </cell>
          <cell r="C4178" t="str">
            <v>ESMALTE SOBRE LAMINA LINEAL</v>
          </cell>
          <cell r="D4178" t="str">
            <v>ML</v>
          </cell>
          <cell r="E4178" t="str">
            <v>PINTURA</v>
          </cell>
          <cell r="F4178">
            <v>5146.72</v>
          </cell>
        </row>
        <row r="4179">
          <cell r="B4179">
            <v>629</v>
          </cell>
          <cell r="C4179" t="str">
            <v>ESMALTE SOBRE LAMINA LLENA</v>
          </cell>
          <cell r="D4179" t="str">
            <v>M2</v>
          </cell>
          <cell r="E4179" t="str">
            <v>PINTURA</v>
          </cell>
          <cell r="F4179">
            <v>23658.639999999999</v>
          </cell>
        </row>
        <row r="4180">
          <cell r="B4180">
            <v>10956</v>
          </cell>
          <cell r="C4180" t="str">
            <v>ESMALTE SOBRE LAMINA LLENA CON COMPRESOR**</v>
          </cell>
          <cell r="D4180" t="str">
            <v>M2</v>
          </cell>
          <cell r="E4180" t="str">
            <v>PINTURA</v>
          </cell>
          <cell r="F4180">
            <v>7307.37</v>
          </cell>
        </row>
        <row r="4181">
          <cell r="B4181">
            <v>630</v>
          </cell>
          <cell r="C4181" t="str">
            <v>ESMALTE SOBRE MADERA LINEAL</v>
          </cell>
          <cell r="D4181" t="str">
            <v>ML</v>
          </cell>
          <cell r="E4181" t="str">
            <v>PINTURA</v>
          </cell>
          <cell r="F4181">
            <v>5639.79</v>
          </cell>
        </row>
        <row r="4182">
          <cell r="B4182">
            <v>631</v>
          </cell>
          <cell r="C4182" t="str">
            <v>ESMALTE SOBRE MADERA LLENA</v>
          </cell>
          <cell r="D4182" t="str">
            <v>M2</v>
          </cell>
          <cell r="E4182" t="str">
            <v>PINTURA</v>
          </cell>
          <cell r="F4182">
            <v>23028.77</v>
          </cell>
        </row>
        <row r="4183">
          <cell r="B4183">
            <v>632</v>
          </cell>
          <cell r="C4183" t="str">
            <v>ESMALTE SOBRE MARCOS LAMINA</v>
          </cell>
          <cell r="D4183" t="str">
            <v>M2</v>
          </cell>
          <cell r="E4183" t="str">
            <v>PINTURA</v>
          </cell>
          <cell r="F4183">
            <v>21736.28</v>
          </cell>
        </row>
        <row r="4184">
          <cell r="B4184">
            <v>12781</v>
          </cell>
          <cell r="C4184" t="str">
            <v>ESMALTE SOBRE MARCOS LAMINA</v>
          </cell>
          <cell r="D4184" t="str">
            <v>ML</v>
          </cell>
          <cell r="E4184" t="str">
            <v>PINTURA</v>
          </cell>
          <cell r="F4184">
            <v>20563.509999999998</v>
          </cell>
        </row>
        <row r="4185">
          <cell r="B4185">
            <v>13323</v>
          </cell>
          <cell r="C4185" t="str">
            <v>ESMALTE SOBRE MARCOS LAMINA **</v>
          </cell>
          <cell r="D4185" t="str">
            <v>M2</v>
          </cell>
          <cell r="E4185" t="str">
            <v>PINTURA</v>
          </cell>
          <cell r="F4185">
            <v>12094.58</v>
          </cell>
        </row>
        <row r="4186">
          <cell r="B4186">
            <v>12782</v>
          </cell>
          <cell r="C4186" t="str">
            <v>ESMALTE SOBRE MARCOS LAMINA + Andamio</v>
          </cell>
          <cell r="D4186" t="str">
            <v>ML</v>
          </cell>
          <cell r="E4186" t="str">
            <v>PINTURA</v>
          </cell>
          <cell r="F4186">
            <v>27031.47</v>
          </cell>
        </row>
        <row r="4187">
          <cell r="B4187">
            <v>633</v>
          </cell>
          <cell r="C4187" t="str">
            <v>ESMALTE SOBRE MARCOS MADERA</v>
          </cell>
          <cell r="D4187" t="str">
            <v>M2</v>
          </cell>
          <cell r="E4187" t="str">
            <v>PINTURA</v>
          </cell>
          <cell r="F4187">
            <v>15964.7</v>
          </cell>
        </row>
        <row r="4188">
          <cell r="B4188">
            <v>627</v>
          </cell>
          <cell r="C4188" t="str">
            <v>ESMALTE SOBRE MUEBLES</v>
          </cell>
          <cell r="D4188" t="str">
            <v>M2</v>
          </cell>
          <cell r="E4188" t="str">
            <v>PINTURA</v>
          </cell>
          <cell r="F4188">
            <v>80378.490000000005</v>
          </cell>
        </row>
        <row r="4189">
          <cell r="B4189">
            <v>13852</v>
          </cell>
          <cell r="C4189" t="str">
            <v>ESMALTE URETANO FACHADA (3 MANOS) + ANDAMIO&gt;10m  *</v>
          </cell>
          <cell r="D4189" t="str">
            <v>M2</v>
          </cell>
          <cell r="E4189" t="str">
            <v>07 Acabados</v>
          </cell>
          <cell r="F4189">
            <v>86953.77</v>
          </cell>
        </row>
        <row r="4190">
          <cell r="B4190">
            <v>14622</v>
          </cell>
          <cell r="C4190" t="str">
            <v>ESPALDAR PARA BANCA M-31 (SUM + INST)</v>
          </cell>
          <cell r="D4190" t="str">
            <v>UN</v>
          </cell>
          <cell r="E4190" t="str">
            <v>MOBILIARIO</v>
          </cell>
          <cell r="F4190">
            <v>497850.77</v>
          </cell>
        </row>
        <row r="4191">
          <cell r="B4191">
            <v>14790</v>
          </cell>
          <cell r="C4191" t="str">
            <v>ESPALDAR PARA BANCA M-31(DESM+SUM+INST)</v>
          </cell>
          <cell r="D4191" t="str">
            <v>UN</v>
          </cell>
          <cell r="E4191" t="str">
            <v>MOBILIARIO</v>
          </cell>
          <cell r="F4191">
            <v>537350.18000000005</v>
          </cell>
        </row>
        <row r="4192">
          <cell r="B4192">
            <v>12417</v>
          </cell>
          <cell r="C4192" t="str">
            <v>Espaldar para Banca M-31-(Suministro)-STPM**</v>
          </cell>
          <cell r="D4192" t="str">
            <v>UN</v>
          </cell>
          <cell r="E4192" t="str">
            <v>07 Acabados</v>
          </cell>
          <cell r="F4192">
            <v>421030</v>
          </cell>
        </row>
        <row r="4193">
          <cell r="B4193">
            <v>655</v>
          </cell>
          <cell r="C4193" t="str">
            <v>ESPEJO  CRISTAL INCOLORO  3mm</v>
          </cell>
          <cell r="D4193" t="str">
            <v>M2</v>
          </cell>
          <cell r="E4193" t="str">
            <v>VIDRIOS Y CERRADURAS</v>
          </cell>
          <cell r="F4193">
            <v>147974.53</v>
          </cell>
        </row>
        <row r="4194">
          <cell r="B4194">
            <v>13163</v>
          </cell>
          <cell r="C4194" t="str">
            <v>ESPEJO 4mm 0.6x1.0 CRISTAL DILATAD ACERO 3cm **</v>
          </cell>
          <cell r="D4194" t="str">
            <v>UN</v>
          </cell>
          <cell r="E4194" t="str">
            <v>VARIOS</v>
          </cell>
          <cell r="F4194">
            <v>0</v>
          </cell>
        </row>
        <row r="4195">
          <cell r="B4195">
            <v>18542</v>
          </cell>
          <cell r="C4195" t="str">
            <v>Espejo 4mm Borde Pul Canteado Flot Muro 1" CDRSC</v>
          </cell>
          <cell r="D4195" t="str">
            <v>M2</v>
          </cell>
          <cell r="E4195" t="str">
            <v>VIDRIOS Y CERRADURAS</v>
          </cell>
          <cell r="F4195">
            <v>249891.91</v>
          </cell>
        </row>
        <row r="4196">
          <cell r="B4196">
            <v>13396</v>
          </cell>
          <cell r="C4196" t="str">
            <v>ESPEJO 4mm pegado a lámina icopor 5mm</v>
          </cell>
          <cell r="D4196" t="str">
            <v>M2</v>
          </cell>
          <cell r="E4196" t="str">
            <v>VIDRIOS Y CERRADURAS</v>
          </cell>
          <cell r="F4196">
            <v>154495.20000000001</v>
          </cell>
        </row>
        <row r="4197">
          <cell r="B4197">
            <v>15047</v>
          </cell>
          <cell r="C4197" t="str">
            <v>ESPEJO BRONCE BISELADO 4mm (Sum + Inst)</v>
          </cell>
          <cell r="D4197" t="str">
            <v>M2</v>
          </cell>
          <cell r="E4197" t="str">
            <v>VIDRIOS Y CERRADURAS</v>
          </cell>
          <cell r="F4197">
            <v>8563.9599999999991</v>
          </cell>
        </row>
        <row r="4198">
          <cell r="B4198">
            <v>12307</v>
          </cell>
          <cell r="C4198" t="str">
            <v>Espejo Cristal biselado 4mm (sum + Instal)</v>
          </cell>
          <cell r="D4198" t="str">
            <v>M2</v>
          </cell>
          <cell r="E4198" t="str">
            <v>ENCHAPES, ACCESORIOS Y PAPELES</v>
          </cell>
          <cell r="F4198">
            <v>248743.19</v>
          </cell>
        </row>
        <row r="4199">
          <cell r="B4199">
            <v>13983</v>
          </cell>
          <cell r="C4199" t="str">
            <v>ESPEJO CRISTAL INCOLORO 5MM (SUM+INST)</v>
          </cell>
          <cell r="D4199" t="str">
            <v>M2</v>
          </cell>
          <cell r="E4199" t="str">
            <v>VIDRIOS Y CERRADURAS</v>
          </cell>
          <cell r="F4199">
            <v>99449</v>
          </cell>
        </row>
        <row r="4200">
          <cell r="B4200">
            <v>13191</v>
          </cell>
          <cell r="C4200" t="str">
            <v>Espejo para baño sec. IDRD marco en madera **</v>
          </cell>
          <cell r="D4200" t="str">
            <v>UN</v>
          </cell>
          <cell r="E4200" t="str">
            <v>VARIOS</v>
          </cell>
          <cell r="F4200">
            <v>268728</v>
          </cell>
        </row>
        <row r="4201">
          <cell r="B4201">
            <v>13471</v>
          </cell>
          <cell r="C4201" t="str">
            <v>ESPEJO TIPO CRISTAL 4MM SOBRE VIDRIO TEMPLADO+SAND</v>
          </cell>
          <cell r="D4201" t="str">
            <v>M2</v>
          </cell>
          <cell r="E4201" t="str">
            <v>VIDRIOS Y CERRADURAS</v>
          </cell>
          <cell r="F4201">
            <v>293856.48</v>
          </cell>
        </row>
        <row r="4202">
          <cell r="B4202">
            <v>654</v>
          </cell>
          <cell r="C4202" t="str">
            <v>ESPEJOS EN BAÑOS DE 4 MM FLOTADOS CON ESTRUCTURA E</v>
          </cell>
          <cell r="D4202" t="str">
            <v>M2</v>
          </cell>
          <cell r="E4202" t="str">
            <v>VIDRIOS Y CERRADURAS</v>
          </cell>
          <cell r="F4202">
            <v>185584.47</v>
          </cell>
        </row>
        <row r="4203">
          <cell r="B4203">
            <v>15427</v>
          </cell>
          <cell r="C4203" t="str">
            <v>Esquinero metal Pirámide SkatePark  Ángulo 3"</v>
          </cell>
          <cell r="D4203" t="str">
            <v>ML</v>
          </cell>
          <cell r="E4203" t="str">
            <v>CARPINTERIA METALICA</v>
          </cell>
          <cell r="F4203">
            <v>138648.53</v>
          </cell>
        </row>
        <row r="4204">
          <cell r="B4204">
            <v>13541</v>
          </cell>
          <cell r="C4204" t="str">
            <v>Esquinero metalicoSkatePark (SUM+INST). angulo-2"</v>
          </cell>
          <cell r="D4204" t="str">
            <v>ML</v>
          </cell>
          <cell r="E4204" t="str">
            <v>CARPINTERIA METALICA</v>
          </cell>
          <cell r="F4204">
            <v>109991.66</v>
          </cell>
        </row>
        <row r="4205">
          <cell r="B4205">
            <v>15252</v>
          </cell>
          <cell r="C4205" t="str">
            <v>Esquinero metalicoSkatePark(SUM+INST).angulo2 1/2"</v>
          </cell>
          <cell r="D4205" t="str">
            <v>ML</v>
          </cell>
          <cell r="E4205" t="str">
            <v>CARPINTERIA METALICA</v>
          </cell>
          <cell r="F4205">
            <v>113413.96</v>
          </cell>
        </row>
        <row r="4206">
          <cell r="B4206">
            <v>12661</v>
          </cell>
          <cell r="C4206" t="str">
            <v>ESQUINERO PLASTICO PARA FILOS DE MUROS (SUM+INST).</v>
          </cell>
          <cell r="D4206" t="str">
            <v>ML</v>
          </cell>
          <cell r="E4206" t="str">
            <v>PINTURA</v>
          </cell>
          <cell r="F4206">
            <v>6105.58</v>
          </cell>
        </row>
        <row r="4207">
          <cell r="B4207">
            <v>17475</v>
          </cell>
          <cell r="C4207" t="str">
            <v>EST VOLEIBOL-DE-DISDEPORTES-EQUIVALENTE sumCRDC</v>
          </cell>
          <cell r="D4207" t="str">
            <v>UN</v>
          </cell>
          <cell r="E4207" t="str">
            <v>EQUIPOS ESPECIALES</v>
          </cell>
          <cell r="F4207">
            <v>1521091.45</v>
          </cell>
        </row>
        <row r="4208">
          <cell r="B4208">
            <v>14670</v>
          </cell>
          <cell r="C4208" t="str">
            <v>EST. BALONCESTO ANTIBANDALICO (SUM + INST)</v>
          </cell>
          <cell r="D4208" t="str">
            <v>JGO</v>
          </cell>
          <cell r="E4208" t="str">
            <v>MOBILIARIO</v>
          </cell>
          <cell r="F4208">
            <v>6298082.7599999998</v>
          </cell>
        </row>
        <row r="4209">
          <cell r="B4209">
            <v>10983</v>
          </cell>
          <cell r="C4209" t="str">
            <v>Estabilizac inmenc con agua-cal 1kg/m2+perfo</v>
          </cell>
          <cell r="D4209" t="str">
            <v>M2</v>
          </cell>
          <cell r="E4209" t="str">
            <v>05 Pisos</v>
          </cell>
          <cell r="F4209">
            <v>4436.16</v>
          </cell>
        </row>
        <row r="4210">
          <cell r="B4210">
            <v>10702</v>
          </cell>
          <cell r="C4210" t="str">
            <v>Estabilizac Postes + Ecomatrix + empradizacion**</v>
          </cell>
          <cell r="D4210" t="str">
            <v>M2</v>
          </cell>
          <cell r="E4210" t="str">
            <v>13 Manejo ambiental</v>
          </cell>
          <cell r="F4210">
            <v>85697.71</v>
          </cell>
        </row>
        <row r="4211">
          <cell r="B4211">
            <v>15391</v>
          </cell>
          <cell r="C4211" t="str">
            <v>Estac.7 banca estiramiento (sum.+inst)</v>
          </cell>
          <cell r="D4211" t="str">
            <v>UN</v>
          </cell>
          <cell r="E4211" t="str">
            <v>MOBILIARIO</v>
          </cell>
          <cell r="F4211">
            <v>1486668.42</v>
          </cell>
        </row>
        <row r="4212">
          <cell r="B4212">
            <v>12925</v>
          </cell>
          <cell r="C4212" t="str">
            <v>Estacado contención de arena de playa **</v>
          </cell>
          <cell r="D4212" t="str">
            <v>M2</v>
          </cell>
          <cell r="E4212" t="str">
            <v>INSTALACIONES DEPORTIVAS</v>
          </cell>
          <cell r="F4212">
            <v>18206.43</v>
          </cell>
        </row>
        <row r="4213">
          <cell r="B4213">
            <v>16436</v>
          </cell>
          <cell r="C4213" t="str">
            <v>ESTACIÓN  REGULADORA DE PRESIÓN - UDS</v>
          </cell>
          <cell r="D4213" t="str">
            <v>UN</v>
          </cell>
          <cell r="E4213" t="str">
            <v>INSTALACIONES HIDRAULICA / SANITARIA / LATONERIA</v>
          </cell>
          <cell r="F4213">
            <v>3746761.07</v>
          </cell>
        </row>
        <row r="4214">
          <cell r="B4214">
            <v>14341</v>
          </cell>
          <cell r="C4214" t="str">
            <v>Estacion 1 - Poste estiramiento - suministro</v>
          </cell>
          <cell r="D4214" t="str">
            <v>UN</v>
          </cell>
          <cell r="E4214" t="str">
            <v>MOBILIARIO</v>
          </cell>
          <cell r="F4214">
            <v>0</v>
          </cell>
        </row>
        <row r="4215">
          <cell r="B4215">
            <v>14729</v>
          </cell>
          <cell r="C4215" t="str">
            <v>ESTACION 10- BANCA ABDOMINALES BAJO (SUM + INST)</v>
          </cell>
          <cell r="D4215" t="str">
            <v>UN</v>
          </cell>
          <cell r="E4215" t="str">
            <v>MOBILIARIO</v>
          </cell>
          <cell r="F4215">
            <v>3734088.48</v>
          </cell>
        </row>
        <row r="4216">
          <cell r="B4216">
            <v>14886</v>
          </cell>
          <cell r="C4216" t="str">
            <v>ESTACION 10- BANCA ABDOMINALES BAJO(DESM+SUM+INST)</v>
          </cell>
          <cell r="D4216" t="str">
            <v>UN</v>
          </cell>
          <cell r="E4216" t="str">
            <v>MOBILIARIO</v>
          </cell>
          <cell r="F4216">
            <v>3801045.76</v>
          </cell>
        </row>
        <row r="4217">
          <cell r="B4217">
            <v>14345</v>
          </cell>
          <cell r="C4217" t="str">
            <v>Estacion 11 - Banca Fortalecimiento - Suministro</v>
          </cell>
          <cell r="D4217" t="str">
            <v>UN</v>
          </cell>
          <cell r="E4217" t="str">
            <v>MOBILIARIO</v>
          </cell>
          <cell r="F4217">
            <v>0</v>
          </cell>
        </row>
        <row r="4218">
          <cell r="B4218">
            <v>14346</v>
          </cell>
          <cell r="C4218" t="str">
            <v>Estacion 12 - Poste Abdominales - Suminstro</v>
          </cell>
          <cell r="D4218" t="str">
            <v>UN</v>
          </cell>
          <cell r="E4218" t="str">
            <v>MOBILIARIO</v>
          </cell>
          <cell r="F4218">
            <v>0</v>
          </cell>
        </row>
        <row r="4219">
          <cell r="B4219">
            <v>14347</v>
          </cell>
          <cell r="C4219" t="str">
            <v>Estacion 2. Tubo ejercicios gemelos - Suministro</v>
          </cell>
          <cell r="D4219" t="str">
            <v>UN</v>
          </cell>
          <cell r="E4219" t="str">
            <v>MOBILIARIO</v>
          </cell>
          <cell r="F4219">
            <v>0</v>
          </cell>
        </row>
        <row r="4220">
          <cell r="B4220">
            <v>14348</v>
          </cell>
          <cell r="C4220" t="str">
            <v>Estacion 3 - Banca abdominales - Suministro</v>
          </cell>
          <cell r="D4220" t="str">
            <v>UN</v>
          </cell>
          <cell r="E4220" t="str">
            <v>MOBILIARIO</v>
          </cell>
          <cell r="F4220">
            <v>2411157</v>
          </cell>
        </row>
        <row r="4221">
          <cell r="B4221">
            <v>14349</v>
          </cell>
          <cell r="C4221" t="str">
            <v>Estacion 4 - Barra para salto - Suministro</v>
          </cell>
          <cell r="D4221" t="str">
            <v>UN</v>
          </cell>
          <cell r="E4221" t="str">
            <v>MOBILIARIO</v>
          </cell>
          <cell r="F4221">
            <v>0</v>
          </cell>
        </row>
        <row r="4222">
          <cell r="B4222">
            <v>14350</v>
          </cell>
          <cell r="C4222" t="str">
            <v>Estacion 5 - Barra flexion esaplda - Suministro</v>
          </cell>
          <cell r="D4222" t="str">
            <v>UN</v>
          </cell>
          <cell r="E4222" t="str">
            <v>MOBILIARIO</v>
          </cell>
          <cell r="F4222">
            <v>1015619.01</v>
          </cell>
        </row>
        <row r="4223">
          <cell r="B4223">
            <v>15390</v>
          </cell>
          <cell r="C4223" t="str">
            <v>Estacion 5- Barra flexion espalda (sum+inst)</v>
          </cell>
          <cell r="D4223" t="str">
            <v>UN</v>
          </cell>
          <cell r="E4223" t="str">
            <v>MOBILIARIO</v>
          </cell>
          <cell r="F4223">
            <v>1264187.75</v>
          </cell>
        </row>
        <row r="4224">
          <cell r="B4224">
            <v>14351</v>
          </cell>
          <cell r="C4224" t="str">
            <v>Estacion 6 - Banca para estiramiento - Suministro</v>
          </cell>
          <cell r="D4224" t="str">
            <v>UN</v>
          </cell>
          <cell r="E4224" t="str">
            <v>MOBILIARIO</v>
          </cell>
          <cell r="F4224">
            <v>0</v>
          </cell>
        </row>
        <row r="4225">
          <cell r="B4225">
            <v>14352</v>
          </cell>
          <cell r="C4225" t="str">
            <v>Estacion 6- Barra flexion pecho - Suministro</v>
          </cell>
          <cell r="D4225" t="str">
            <v>UN</v>
          </cell>
          <cell r="E4225" t="str">
            <v>MOBILIARIO</v>
          </cell>
          <cell r="F4225">
            <v>0</v>
          </cell>
        </row>
        <row r="4226">
          <cell r="B4226">
            <v>14353</v>
          </cell>
          <cell r="C4226" t="str">
            <v>Estacion 7 - Barras paralelas - Suministro</v>
          </cell>
          <cell r="D4226" t="str">
            <v>UN</v>
          </cell>
          <cell r="E4226" t="str">
            <v>MOBILIARIO</v>
          </cell>
          <cell r="F4226">
            <v>0</v>
          </cell>
        </row>
        <row r="4227">
          <cell r="B4227">
            <v>14354</v>
          </cell>
          <cell r="C4227" t="str">
            <v>Estacion 8 - Tubos para brinco - Suministro</v>
          </cell>
          <cell r="D4227" t="str">
            <v>UN</v>
          </cell>
          <cell r="E4227" t="str">
            <v>MOBILIARIO</v>
          </cell>
          <cell r="F4227">
            <v>0</v>
          </cell>
        </row>
        <row r="4228">
          <cell r="B4228">
            <v>14355</v>
          </cell>
          <cell r="C4228" t="str">
            <v>Estacion 9 - Banca abdominales alto - Suministro</v>
          </cell>
          <cell r="D4228" t="str">
            <v>UN</v>
          </cell>
          <cell r="E4228" t="str">
            <v>MOBILIARIO</v>
          </cell>
          <cell r="F4228">
            <v>0</v>
          </cell>
        </row>
        <row r="4229">
          <cell r="B4229">
            <v>18661</v>
          </cell>
          <cell r="C4229" t="str">
            <v>ESTACIÓN CAMBIA PAÑAL REF. AC-BCSBY ACUAVAL</v>
          </cell>
          <cell r="D4229" t="str">
            <v>UN</v>
          </cell>
          <cell r="E4229" t="str">
            <v>ENCHAPES, ACCESORIOS Y PAPELES</v>
          </cell>
          <cell r="F4229">
            <v>83547.23</v>
          </cell>
        </row>
        <row r="4230">
          <cell r="B4230">
            <v>16573</v>
          </cell>
          <cell r="C4230" t="str">
            <v>ESTACION DE AJEDREZ URBANO (Sum+Inst+Transp)</v>
          </cell>
          <cell r="D4230" t="str">
            <v>UN</v>
          </cell>
          <cell r="E4230" t="str">
            <v>MOBILIARIO</v>
          </cell>
          <cell r="F4230">
            <v>5445035.8399999999</v>
          </cell>
        </row>
        <row r="4231">
          <cell r="B4231">
            <v>11339</v>
          </cell>
          <cell r="C4231" t="str">
            <v>ESTACION DE BOMBEO(FONTANAR)INCLUYE REFUERZO**</v>
          </cell>
          <cell r="D4231" t="str">
            <v>UN</v>
          </cell>
          <cell r="E4231" t="str">
            <v>CIMENTACION Y ESTRUCTURA</v>
          </cell>
          <cell r="F4231">
            <v>27602199.850000001</v>
          </cell>
        </row>
        <row r="4232">
          <cell r="B4232">
            <v>15230</v>
          </cell>
          <cell r="C4232" t="str">
            <v>ESTACION de CONTROL (Incluye manometro, válvula  mariposa, registro)</v>
          </cell>
          <cell r="D4232" t="str">
            <v>UN</v>
          </cell>
          <cell r="E4232" t="str">
            <v>MANT. EQUIPOS ELECTROMECANICOS</v>
          </cell>
          <cell r="F4232">
            <v>2788375.78</v>
          </cell>
        </row>
        <row r="4233">
          <cell r="B4233">
            <v>17740</v>
          </cell>
          <cell r="C4233" t="str">
            <v>Estación de llamada  PVA-15CST (SUMI INST)</v>
          </cell>
          <cell r="D4233" t="str">
            <v>UN</v>
          </cell>
          <cell r="E4233" t="str">
            <v>INSTALACIONES ELECTRICAS - T.V. - SONIDO COMUNI</v>
          </cell>
          <cell r="F4233">
            <v>91821.53</v>
          </cell>
        </row>
        <row r="4234">
          <cell r="B4234">
            <v>16234</v>
          </cell>
          <cell r="C4234" t="str">
            <v>Estación Giman.Convenc.IDRD(7x7m)+Placa+Caucho Rec</v>
          </cell>
          <cell r="D4234" t="str">
            <v>UN</v>
          </cell>
          <cell r="E4234" t="str">
            <v>MOBILIARIO</v>
          </cell>
          <cell r="F4234">
            <v>47472163.850000001</v>
          </cell>
        </row>
        <row r="4235">
          <cell r="B4235">
            <v>16642</v>
          </cell>
          <cell r="C4235" t="str">
            <v>Estación Gimna.Convenc./IDRD (7x7m)+ Sin Piso</v>
          </cell>
          <cell r="D4235" t="str">
            <v>UN</v>
          </cell>
          <cell r="E4235" t="str">
            <v>MOBILIARIO</v>
          </cell>
          <cell r="F4235">
            <v>24060729.719999999</v>
          </cell>
        </row>
        <row r="4236">
          <cell r="B4236">
            <v>16232</v>
          </cell>
          <cell r="C4236" t="str">
            <v>Estación Gimna.Convenc./IDRD (7x7m)+PisoDeck Plast</v>
          </cell>
          <cell r="D4236" t="str">
            <v>UN</v>
          </cell>
          <cell r="E4236" t="str">
            <v>MOBILIARIO</v>
          </cell>
          <cell r="F4236">
            <v>24060729.719999999</v>
          </cell>
        </row>
        <row r="4237">
          <cell r="B4237">
            <v>16233</v>
          </cell>
          <cell r="C4237" t="str">
            <v>Estación Gimna.Convenc.IDRD (7x7m)+Deck+Estr.Acero</v>
          </cell>
          <cell r="D4237" t="str">
            <v>UN</v>
          </cell>
          <cell r="E4237" t="str">
            <v>MOBILIARIO</v>
          </cell>
          <cell r="F4237">
            <v>48016473</v>
          </cell>
        </row>
        <row r="4238">
          <cell r="B4238">
            <v>17728</v>
          </cell>
          <cell r="C4238" t="str">
            <v>Estacion manual Accion doble UL FM (SUMI INST)</v>
          </cell>
          <cell r="D4238" t="str">
            <v>UN</v>
          </cell>
          <cell r="E4238" t="str">
            <v>INSTALACIONES ELECTRICAS - T.V. - SONIDO COMUNI</v>
          </cell>
          <cell r="F4238">
            <v>240693.43</v>
          </cell>
        </row>
        <row r="4239">
          <cell r="B4239">
            <v>18227</v>
          </cell>
          <cell r="C4239" t="str">
            <v>ESTACION MANUAL DE ALARMA</v>
          </cell>
          <cell r="D4239" t="str">
            <v>UN</v>
          </cell>
          <cell r="E4239" t="str">
            <v>INSTALACIONES ELECTRICAS - T.V. - SONIDO COMUNI</v>
          </cell>
          <cell r="F4239">
            <v>93382.55</v>
          </cell>
        </row>
        <row r="4240">
          <cell r="B4240">
            <v>15638</v>
          </cell>
          <cell r="C4240" t="str">
            <v>Estación manual direccionable con stopper</v>
          </cell>
          <cell r="D4240" t="str">
            <v>UN</v>
          </cell>
          <cell r="E4240" t="str">
            <v>INSTALACIONES ELECTRICAS - T.V. - SONIDO COMUNI</v>
          </cell>
          <cell r="F4240">
            <v>719353.67</v>
          </cell>
        </row>
        <row r="4241">
          <cell r="B4241">
            <v>16238</v>
          </cell>
          <cell r="C4241" t="str">
            <v>EstaciónGiman+ModuloDiscapacDRD(7x14m)+CauchoRecic</v>
          </cell>
          <cell r="D4241" t="str">
            <v>UN</v>
          </cell>
          <cell r="E4241" t="str">
            <v>MOBILIARIO</v>
          </cell>
          <cell r="F4241">
            <v>90915716.799999997</v>
          </cell>
        </row>
        <row r="4242">
          <cell r="B4242">
            <v>16236</v>
          </cell>
          <cell r="C4242" t="str">
            <v>EstaciónGiman+ModuloDiscapaDRD(7x14m)+Deck+EstAcer</v>
          </cell>
          <cell r="D4242" t="str">
            <v>UN</v>
          </cell>
          <cell r="E4242" t="str">
            <v>MOBILIARIO</v>
          </cell>
          <cell r="F4242">
            <v>92004335.099999994</v>
          </cell>
        </row>
        <row r="4243">
          <cell r="B4243">
            <v>16240</v>
          </cell>
          <cell r="C4243" t="str">
            <v>EstaciónGimna+ModuloDiscapacidDRD(7x14m)+DeckPlast</v>
          </cell>
          <cell r="D4243" t="str">
            <v>UN</v>
          </cell>
          <cell r="E4243" t="str">
            <v>MOBILIARIO</v>
          </cell>
          <cell r="F4243">
            <v>44092848.539999999</v>
          </cell>
        </row>
        <row r="4244">
          <cell r="B4244">
            <v>18547</v>
          </cell>
          <cell r="C4244" t="str">
            <v>Estante ranurado AceroInox.(1.20x0.55x1.80m)</v>
          </cell>
          <cell r="D4244" t="str">
            <v>UN</v>
          </cell>
          <cell r="E4244" t="str">
            <v>CARPINTERIA METALICA</v>
          </cell>
          <cell r="F4244">
            <v>8831.14</v>
          </cell>
        </row>
        <row r="4245">
          <cell r="B4245">
            <v>18558</v>
          </cell>
          <cell r="C4245" t="str">
            <v>Estanteria Solida M-2000 (140x40x180cm)</v>
          </cell>
          <cell r="D4245" t="str">
            <v>UN</v>
          </cell>
          <cell r="E4245" t="str">
            <v>CARPINTERIA METALICA</v>
          </cell>
          <cell r="F4245">
            <v>8831.14</v>
          </cell>
        </row>
        <row r="4246">
          <cell r="B4246">
            <v>18289</v>
          </cell>
          <cell r="C4246" t="str">
            <v>EstanteriaGimnasioTubularMallaMetalicaM12S/Especif</v>
          </cell>
          <cell r="D4246" t="str">
            <v>UN</v>
          </cell>
          <cell r="E4246" t="str">
            <v>CARPINTERIA METALICA</v>
          </cell>
          <cell r="F4246">
            <v>18464.62</v>
          </cell>
        </row>
        <row r="4247">
          <cell r="B4247">
            <v>18285</v>
          </cell>
          <cell r="C4247" t="str">
            <v>EstanteriaTubularLamMetalM02.A:0.50m3EstanS/Especi</v>
          </cell>
          <cell r="D4247" t="str">
            <v>ML</v>
          </cell>
          <cell r="E4247" t="str">
            <v>CARPINTERIA METALICA</v>
          </cell>
          <cell r="F4247">
            <v>458459.68</v>
          </cell>
        </row>
        <row r="4248">
          <cell r="B4248">
            <v>13039</v>
          </cell>
          <cell r="C4248" t="str">
            <v>ESTR. CAL. 20 GALV., CAB. PROV. EST. CAMPIN **</v>
          </cell>
          <cell r="D4248" t="str">
            <v>M2</v>
          </cell>
          <cell r="E4248" t="str">
            <v>VARIOS</v>
          </cell>
          <cell r="F4248">
            <v>4513.2299999999996</v>
          </cell>
        </row>
        <row r="4249">
          <cell r="B4249">
            <v>15263</v>
          </cell>
          <cell r="C4249" t="str">
            <v>Estriado con bocel en U de Aluminio Crudo **</v>
          </cell>
          <cell r="D4249" t="str">
            <v>ML</v>
          </cell>
          <cell r="E4249" t="str">
            <v>07 Acabados</v>
          </cell>
          <cell r="F4249">
            <v>4148.25</v>
          </cell>
        </row>
        <row r="4250">
          <cell r="B4250">
            <v>2027</v>
          </cell>
          <cell r="C4250" t="str">
            <v>ESTRIBO P/MEDIA TENSION</v>
          </cell>
          <cell r="D4250" t="str">
            <v>UN</v>
          </cell>
          <cell r="E4250" t="str">
            <v>INSTALACIONES ELECTRICAS - T.V. - SONIDO COMUNI</v>
          </cell>
          <cell r="F4250">
            <v>28730.55</v>
          </cell>
        </row>
        <row r="4251">
          <cell r="B4251">
            <v>11901</v>
          </cell>
          <cell r="C4251" t="str">
            <v>Estruc LA 220 poste exisT y subterraniz (NO USAR)</v>
          </cell>
          <cell r="D4251" t="str">
            <v>UN</v>
          </cell>
          <cell r="E4251" t="str">
            <v>INSTALACIONES ELECTRICAS - T.V. - SONIDO COMUNI</v>
          </cell>
          <cell r="F4251">
            <v>7188836.9699999997</v>
          </cell>
        </row>
        <row r="4252">
          <cell r="B4252">
            <v>15563</v>
          </cell>
          <cell r="C4252" t="str">
            <v>Estruc Met Tubo galv. 2"Estruct+ang+platina(Sumin)</v>
          </cell>
          <cell r="D4252" t="str">
            <v>UN</v>
          </cell>
          <cell r="E4252" t="str">
            <v>10 Mobiliario</v>
          </cell>
          <cell r="F4252">
            <v>220694.33</v>
          </cell>
        </row>
        <row r="4253">
          <cell r="B4253">
            <v>10608</v>
          </cell>
          <cell r="C4253" t="str">
            <v>Estruc metal acc parqZonal electrSold h=2.0*L=6.16</v>
          </cell>
          <cell r="D4253" t="str">
            <v>UN</v>
          </cell>
          <cell r="E4253" t="str">
            <v>10 Mobiliario</v>
          </cell>
          <cell r="F4253">
            <v>5276609.82</v>
          </cell>
        </row>
        <row r="4254">
          <cell r="B4254">
            <v>19143</v>
          </cell>
          <cell r="C4254" t="str">
            <v>ESTRUC METAL CUBIERTA - ACERO-60.000PSI CEFE TUNAL</v>
          </cell>
          <cell r="D4254" t="str">
            <v>KG</v>
          </cell>
          <cell r="E4254" t="str">
            <v>ESTRUCTURA METALICA</v>
          </cell>
          <cell r="F4254">
            <v>12864.38</v>
          </cell>
        </row>
        <row r="4255">
          <cell r="B4255">
            <v>12111</v>
          </cell>
          <cell r="C4255" t="str">
            <v>Estruc metal.Baranda(Cruceta+Malla Eslab.cal10)**</v>
          </cell>
          <cell r="D4255" t="str">
            <v>ML</v>
          </cell>
          <cell r="E4255" t="str">
            <v>10 Mobiliario</v>
          </cell>
          <cell r="F4255">
            <v>372454.78</v>
          </cell>
        </row>
        <row r="4256">
          <cell r="B4256">
            <v>13691</v>
          </cell>
          <cell r="C4256" t="str">
            <v>Estruc metalic cerram contra impac(Sin Tuber)H=2.5</v>
          </cell>
          <cell r="D4256" t="str">
            <v>ML</v>
          </cell>
          <cell r="E4256" t="str">
            <v>10 Mobiliario</v>
          </cell>
          <cell r="F4256">
            <v>585083.81999999995</v>
          </cell>
        </row>
        <row r="4257">
          <cell r="B4257">
            <v>13692</v>
          </cell>
          <cell r="C4257" t="str">
            <v>Estruc metalic cerram contra impac(Sin Tuber)H=2.5</v>
          </cell>
          <cell r="D4257" t="str">
            <v>M2</v>
          </cell>
          <cell r="E4257" t="str">
            <v>10 Mobiliario</v>
          </cell>
          <cell r="F4257">
            <v>322006.88</v>
          </cell>
        </row>
        <row r="4258">
          <cell r="B4258">
            <v>10236</v>
          </cell>
          <cell r="C4258" t="str">
            <v>Estruc metalic.cerram eslabon.cal10-Cruc-h=2.50**</v>
          </cell>
          <cell r="D4258" t="str">
            <v>ML</v>
          </cell>
          <cell r="E4258" t="str">
            <v>10 Mobiliario</v>
          </cell>
          <cell r="F4258">
            <v>592196.66</v>
          </cell>
        </row>
        <row r="4259">
          <cell r="B4259">
            <v>10234</v>
          </cell>
          <cell r="C4259" t="str">
            <v>Estruc metalic.cerram eslabon.cal12-Cruc-h=2.50m**</v>
          </cell>
          <cell r="D4259" t="str">
            <v>ML</v>
          </cell>
          <cell r="E4259" t="str">
            <v>10 Mobiliario</v>
          </cell>
          <cell r="F4259">
            <v>533420.62</v>
          </cell>
        </row>
        <row r="4260">
          <cell r="B4260">
            <v>15259</v>
          </cell>
          <cell r="C4260" t="str">
            <v>Estruc metalic.cerram ondulada.cal10 -h=2.50m*</v>
          </cell>
          <cell r="D4260" t="str">
            <v>ML</v>
          </cell>
          <cell r="E4260" t="str">
            <v>10 Mobiliario</v>
          </cell>
          <cell r="F4260">
            <v>493500.29</v>
          </cell>
        </row>
        <row r="4261">
          <cell r="B4261">
            <v>10509</v>
          </cell>
          <cell r="C4261" t="str">
            <v>Estruc metalica acceso parque zonal cal10 h=2.5 **</v>
          </cell>
          <cell r="D4261" t="str">
            <v>UN</v>
          </cell>
          <cell r="E4261" t="str">
            <v>10 Mobiliario</v>
          </cell>
          <cell r="F4261">
            <v>1826454.6</v>
          </cell>
        </row>
        <row r="4262">
          <cell r="B4262">
            <v>10400</v>
          </cell>
          <cell r="C4262" t="str">
            <v>Estruc metalica cerram eslabonada cal10  h=1.0 **</v>
          </cell>
          <cell r="D4262" t="str">
            <v>ML</v>
          </cell>
          <cell r="E4262" t="str">
            <v>10 Mobiliario</v>
          </cell>
          <cell r="F4262">
            <v>227369.37</v>
          </cell>
        </row>
        <row r="4263">
          <cell r="B4263">
            <v>10404</v>
          </cell>
          <cell r="C4263" t="str">
            <v>Estruc metalica cerram eslabonada cal10  h=1.5 **</v>
          </cell>
          <cell r="D4263" t="str">
            <v>ML</v>
          </cell>
          <cell r="E4263" t="str">
            <v>10 Mobiliario</v>
          </cell>
          <cell r="F4263">
            <v>325827.15000000002</v>
          </cell>
        </row>
        <row r="4264">
          <cell r="B4264">
            <v>11803</v>
          </cell>
          <cell r="C4264" t="str">
            <v>Estruc metalica cerram eslabonada cal10  h=2.5m**</v>
          </cell>
          <cell r="D4264" t="str">
            <v>ML</v>
          </cell>
          <cell r="E4264" t="str">
            <v>10 Mobiliario</v>
          </cell>
          <cell r="F4264">
            <v>490551.63</v>
          </cell>
        </row>
        <row r="4265">
          <cell r="B4265">
            <v>10416</v>
          </cell>
          <cell r="C4265" t="str">
            <v>Estruc metalica cerram eslabonada cal10  h=3.0 **</v>
          </cell>
          <cell r="D4265" t="str">
            <v>ML</v>
          </cell>
          <cell r="E4265" t="str">
            <v>10 Mobiliario</v>
          </cell>
          <cell r="F4265">
            <v>558061.89</v>
          </cell>
        </row>
        <row r="4266">
          <cell r="B4266">
            <v>10556</v>
          </cell>
          <cell r="C4266" t="str">
            <v>Estruc metalica cerram eslabonada cal12  h=2.0  **</v>
          </cell>
          <cell r="D4266" t="str">
            <v>ML</v>
          </cell>
          <cell r="E4266" t="str">
            <v>10 Mobiliario</v>
          </cell>
          <cell r="F4266">
            <v>441719.36</v>
          </cell>
        </row>
        <row r="4267">
          <cell r="B4267">
            <v>13670</v>
          </cell>
          <cell r="C4267" t="str">
            <v>Estruc metalica cerram eslabonada cal12  h=2.5m**</v>
          </cell>
          <cell r="D4267" t="str">
            <v>ML</v>
          </cell>
          <cell r="E4267" t="str">
            <v>10 Mobiliario</v>
          </cell>
          <cell r="F4267">
            <v>468059.92</v>
          </cell>
        </row>
        <row r="4268">
          <cell r="B4268">
            <v>20613</v>
          </cell>
          <cell r="C4268" t="str">
            <v>Estruc metalica cerram malla  cal 10 eslab  h=5m incluye tubo negro 4" + galvanizado</v>
          </cell>
          <cell r="D4268" t="str">
            <v>ML</v>
          </cell>
          <cell r="E4268" t="str">
            <v>10 Mobiliario</v>
          </cell>
          <cell r="F4268">
            <v>993502.06</v>
          </cell>
        </row>
        <row r="4269">
          <cell r="B4269">
            <v>10284</v>
          </cell>
          <cell r="C4269" t="str">
            <v>Estruc metalica cerram malla  cal 10 eslab  h=5m**</v>
          </cell>
          <cell r="D4269" t="str">
            <v>ML</v>
          </cell>
          <cell r="E4269" t="str">
            <v>10 Mobiliario</v>
          </cell>
          <cell r="F4269">
            <v>993171.48</v>
          </cell>
        </row>
        <row r="4270">
          <cell r="B4270">
            <v>10283</v>
          </cell>
          <cell r="C4270" t="str">
            <v>Estruc metalica cerram malla  cal 12 eslab  h=5m**</v>
          </cell>
          <cell r="D4270" t="str">
            <v>ML</v>
          </cell>
          <cell r="E4270" t="str">
            <v>10 Mobiliario</v>
          </cell>
          <cell r="F4270">
            <v>974920.99</v>
          </cell>
        </row>
        <row r="4271">
          <cell r="B4271">
            <v>10554</v>
          </cell>
          <cell r="C4271" t="str">
            <v>Estruc metalica para cerram contra impac  h=2.0m**</v>
          </cell>
          <cell r="D4271" t="str">
            <v>ML</v>
          </cell>
          <cell r="E4271" t="str">
            <v>10 Mobiliario</v>
          </cell>
          <cell r="F4271">
            <v>625907.05000000005</v>
          </cell>
        </row>
        <row r="4272">
          <cell r="B4272">
            <v>10077</v>
          </cell>
          <cell r="C4272" t="str">
            <v>Estruc metalica para cerram contra impac  h=2.5m**</v>
          </cell>
          <cell r="D4272" t="str">
            <v>ML</v>
          </cell>
          <cell r="E4272" t="str">
            <v>10 Mobiliario</v>
          </cell>
          <cell r="F4272">
            <v>654310.22</v>
          </cell>
        </row>
        <row r="4273">
          <cell r="B4273">
            <v>10091</v>
          </cell>
          <cell r="C4273" t="str">
            <v>Estruc metalica para cerram contra impac  h=3.0m**</v>
          </cell>
          <cell r="D4273" t="str">
            <v>ML</v>
          </cell>
          <cell r="E4273" t="str">
            <v>10 Mobiliario</v>
          </cell>
          <cell r="F4273">
            <v>755187.18</v>
          </cell>
        </row>
        <row r="4274">
          <cell r="B4274">
            <v>10088</v>
          </cell>
          <cell r="C4274" t="str">
            <v>Estruc metalica para cerram contra impac  h=5m**</v>
          </cell>
          <cell r="D4274" t="str">
            <v>ML</v>
          </cell>
          <cell r="E4274" t="str">
            <v>10 Mobiliario</v>
          </cell>
          <cell r="F4274">
            <v>1346384.69</v>
          </cell>
        </row>
        <row r="4275">
          <cell r="B4275">
            <v>20602</v>
          </cell>
          <cell r="C4275" t="str">
            <v>Estruc metalica para cerramiento contra impac h=5m incluye tubo negro 4" + galvanizado</v>
          </cell>
          <cell r="D4275" t="str">
            <v>ML</v>
          </cell>
          <cell r="E4275" t="str">
            <v>10 Mobiliario</v>
          </cell>
          <cell r="F4275">
            <v>1346833.27</v>
          </cell>
        </row>
        <row r="4276">
          <cell r="B4276">
            <v>14270</v>
          </cell>
          <cell r="C4276" t="str">
            <v>Estruc. Baloncesto antibandalica (Suministro)</v>
          </cell>
          <cell r="D4276" t="str">
            <v>JGO</v>
          </cell>
          <cell r="E4276" t="str">
            <v>VARIOS</v>
          </cell>
          <cell r="F4276">
            <v>5277467.41</v>
          </cell>
        </row>
        <row r="4277">
          <cell r="B4277">
            <v>12502</v>
          </cell>
          <cell r="C4277" t="str">
            <v>Estruc. marco (portería) minifútbol (sum e inst)**</v>
          </cell>
          <cell r="D4277" t="str">
            <v>JGO</v>
          </cell>
          <cell r="E4277" t="str">
            <v>INSTALACIONES DEPORTIVAS</v>
          </cell>
          <cell r="F4277">
            <v>549273.88</v>
          </cell>
        </row>
        <row r="4278">
          <cell r="B4278">
            <v>10529</v>
          </cell>
          <cell r="C4278" t="str">
            <v>Estruc. microfutbol con malla (Sum+Inst)**</v>
          </cell>
          <cell r="D4278" t="str">
            <v>JGO</v>
          </cell>
          <cell r="E4278" t="str">
            <v>10 Mobiliario</v>
          </cell>
          <cell r="F4278">
            <v>4421907.5599999996</v>
          </cell>
        </row>
        <row r="4279">
          <cell r="B4279">
            <v>10561</v>
          </cell>
          <cell r="C4279" t="str">
            <v>Estruc. minifutbol con malla (Sum+Inst)**</v>
          </cell>
          <cell r="D4279" t="str">
            <v>JGO</v>
          </cell>
          <cell r="E4279" t="str">
            <v>10 Mobiliario</v>
          </cell>
          <cell r="F4279">
            <v>4487632.54</v>
          </cell>
        </row>
        <row r="4280">
          <cell r="B4280">
            <v>10429</v>
          </cell>
          <cell r="C4280" t="str">
            <v>Estruc.Baloncesto Tabl. Antiband (Sum+Inst) **</v>
          </cell>
          <cell r="D4280" t="str">
            <v>JGO</v>
          </cell>
          <cell r="E4280" t="str">
            <v>10 Mobiliario</v>
          </cell>
          <cell r="F4280">
            <v>7880345.3899999997</v>
          </cell>
        </row>
        <row r="4281">
          <cell r="B4281">
            <v>10810</v>
          </cell>
          <cell r="C4281" t="str">
            <v>Estruc.Baloncesto Tabl.Antiband (SoloInstalacion)</v>
          </cell>
          <cell r="D4281" t="str">
            <v>JGO</v>
          </cell>
          <cell r="E4281" t="str">
            <v>10 Mobiliario</v>
          </cell>
          <cell r="F4281">
            <v>2602877.98</v>
          </cell>
        </row>
        <row r="4282">
          <cell r="B4282">
            <v>10452</v>
          </cell>
          <cell r="C4282" t="str">
            <v>Estruc.Mult +Balonc.Tabl. Antiband (Sum+Inst) **</v>
          </cell>
          <cell r="D4282" t="str">
            <v>JGO</v>
          </cell>
          <cell r="E4282" t="str">
            <v>10 Mobiliario</v>
          </cell>
          <cell r="F4282">
            <v>9123926.0099999998</v>
          </cell>
        </row>
        <row r="4283">
          <cell r="B4283">
            <v>14527</v>
          </cell>
          <cell r="C4283" t="str">
            <v>Estruct.Subterranizac.Poste Acomet.PPal</v>
          </cell>
          <cell r="D4283" t="str">
            <v>UN</v>
          </cell>
          <cell r="E4283" t="str">
            <v>INSTALACIONES ELECTRICAS - T.V. - SONIDO COMUNI</v>
          </cell>
          <cell r="F4283">
            <v>1253761.92</v>
          </cell>
        </row>
        <row r="4284">
          <cell r="B4284">
            <v>20601</v>
          </cell>
          <cell r="C4284" t="str">
            <v>ESTRUCTURA / PARALES DE TENIS (Suministro)</v>
          </cell>
          <cell r="D4284" t="str">
            <v>JGO</v>
          </cell>
          <cell r="E4284" t="str">
            <v>MOBILIARIO</v>
          </cell>
          <cell r="F4284">
            <v>1520570</v>
          </cell>
        </row>
        <row r="4285">
          <cell r="B4285">
            <v>14836</v>
          </cell>
          <cell r="C4285" t="str">
            <v>ESTRUCTURA BALONCESTO ANTIBAN (DESM+SUM+INST)</v>
          </cell>
          <cell r="D4285" t="str">
            <v>JGO</v>
          </cell>
          <cell r="E4285" t="str">
            <v>MOBILIARIO</v>
          </cell>
          <cell r="F4285">
            <v>6926794.6799999997</v>
          </cell>
        </row>
        <row r="4286">
          <cell r="B4286">
            <v>10233</v>
          </cell>
          <cell r="C4286" t="str">
            <v>Estructura Baloncesto antibandalica (sumin e insta</v>
          </cell>
          <cell r="D4286" t="str">
            <v>JGO</v>
          </cell>
          <cell r="E4286" t="str">
            <v>INSTALACIONES DEPORTIVAS</v>
          </cell>
          <cell r="F4286">
            <v>6823673.2400000002</v>
          </cell>
        </row>
        <row r="4287">
          <cell r="B4287">
            <v>17472</v>
          </cell>
          <cell r="C4287" t="str">
            <v>ESTRUCTURA BALONCESTO BRAZO 3.20m (sum+inst) CRDC</v>
          </cell>
          <cell r="D4287" t="str">
            <v>UN</v>
          </cell>
          <cell r="E4287" t="str">
            <v>EQUIPOS ESPECIALES</v>
          </cell>
          <cell r="F4287">
            <v>7880345.3899999997</v>
          </cell>
        </row>
        <row r="4288">
          <cell r="B4288">
            <v>15776</v>
          </cell>
          <cell r="C4288" t="str">
            <v>ESTRUCTURA CANCHA MULTINIVEL BALONCESTO móvil</v>
          </cell>
          <cell r="D4288" t="str">
            <v>??</v>
          </cell>
          <cell r="E4288" t="str">
            <v>MOBILIARIO</v>
          </cell>
          <cell r="F4288">
            <v>0</v>
          </cell>
        </row>
        <row r="4289">
          <cell r="B4289">
            <v>11340</v>
          </cell>
          <cell r="C4289" t="str">
            <v>ESTRUCTURA DE ENTREGA(FONTANAR)INCLUYE REFUERZO**</v>
          </cell>
          <cell r="D4289" t="str">
            <v>UN</v>
          </cell>
          <cell r="E4289" t="str">
            <v>CIMENTACION Y ESTRUCTURA</v>
          </cell>
          <cell r="F4289">
            <v>59592611.189999998</v>
          </cell>
        </row>
        <row r="4290">
          <cell r="B4290">
            <v>14301</v>
          </cell>
          <cell r="C4290" t="str">
            <v>Estructura de tenis - Suministro</v>
          </cell>
          <cell r="D4290" t="str">
            <v>JGO</v>
          </cell>
          <cell r="E4290" t="str">
            <v>MOBILIARIO</v>
          </cell>
          <cell r="F4290">
            <v>95822</v>
          </cell>
        </row>
        <row r="4291">
          <cell r="B4291">
            <v>14736</v>
          </cell>
          <cell r="C4291" t="str">
            <v>ESTRUCTURA DE TENIS (SUM + INST)</v>
          </cell>
          <cell r="D4291" t="str">
            <v>JGO</v>
          </cell>
          <cell r="E4291" t="str">
            <v>MOBILIARIO</v>
          </cell>
          <cell r="F4291">
            <v>295284.26</v>
          </cell>
        </row>
        <row r="4292">
          <cell r="B4292">
            <v>14424</v>
          </cell>
          <cell r="C4292" t="str">
            <v>ESTRUCTURA EN MADERA ZAPAN REFORZAMIENTO-MUROS</v>
          </cell>
          <cell r="D4292" t="str">
            <v>M2</v>
          </cell>
          <cell r="E4292" t="str">
            <v>CARPINTERIA DE MADERA</v>
          </cell>
          <cell r="F4292">
            <v>180320.09</v>
          </cell>
        </row>
        <row r="4293">
          <cell r="B4293">
            <v>20794</v>
          </cell>
          <cell r="C4293" t="str">
            <v>ESTRUCTURA INFERIOR BASE CANASTILLA DE PROTECCION PARA BAJOS 1,36M*0,96M + PINTURA (SUM+INS)</v>
          </cell>
          <cell r="D4293" t="str">
            <v>UN</v>
          </cell>
          <cell r="E4293" t="str">
            <v>CARPINTERIA METALICA</v>
          </cell>
          <cell r="F4293">
            <v>1824260.29</v>
          </cell>
        </row>
        <row r="4294">
          <cell r="B4294">
            <v>20793</v>
          </cell>
          <cell r="C4294" t="str">
            <v>ESTRUCTURA INFERIOR BASE CANASTILLA DE PROTECCION PARA BAJOS 2,65M*1,25M + PINTURA (SUM+INS)</v>
          </cell>
          <cell r="D4294" t="str">
            <v>UN</v>
          </cell>
          <cell r="E4294" t="str">
            <v>CARPINTERIA METALICA</v>
          </cell>
          <cell r="F4294">
            <v>3098762.09</v>
          </cell>
        </row>
        <row r="4295">
          <cell r="B4295">
            <v>11899</v>
          </cell>
          <cell r="C4295" t="str">
            <v>Estructura LA 218 en poste 12 m 1050 kg para trafo</v>
          </cell>
          <cell r="D4295" t="str">
            <v>UN</v>
          </cell>
          <cell r="E4295" t="str">
            <v>INSTALACIONES ELECTRICAS - T.V. - SONIDO COMUNI</v>
          </cell>
          <cell r="F4295">
            <v>2640855.54</v>
          </cell>
        </row>
        <row r="4296">
          <cell r="B4296">
            <v>16729</v>
          </cell>
          <cell r="C4296" t="str">
            <v>ESTRUCTURA LA-202-NORMA CODENSA (Sin poste)</v>
          </cell>
          <cell r="D4296" t="str">
            <v>UN</v>
          </cell>
          <cell r="E4296" t="str">
            <v>INSTALACIONES ELECTRICAS - T.V. - SONIDO COMUNI</v>
          </cell>
          <cell r="F4296">
            <v>1615847.38</v>
          </cell>
        </row>
        <row r="4297">
          <cell r="B4297">
            <v>16703</v>
          </cell>
          <cell r="C4297" t="str">
            <v>ESTRUCTURA LA-203-NORMA CODENSA (Sin poste)</v>
          </cell>
          <cell r="D4297" t="str">
            <v>UN</v>
          </cell>
          <cell r="E4297" t="str">
            <v>INSTALACIONES ELECTRICAS - T.V. - SONIDO COMUNI</v>
          </cell>
          <cell r="F4297">
            <v>928029.91</v>
          </cell>
        </row>
        <row r="4298">
          <cell r="B4298">
            <v>16702</v>
          </cell>
          <cell r="C4298" t="str">
            <v>ESTRUCTURA LA-209-NORMA CODENSA (Sin poste)</v>
          </cell>
          <cell r="D4298" t="str">
            <v>UN</v>
          </cell>
          <cell r="E4298" t="str">
            <v>INSTALACIONES ELECTRICAS - T.V. - SONIDO COMUNI</v>
          </cell>
          <cell r="F4298">
            <v>2283512.39</v>
          </cell>
        </row>
        <row r="4299">
          <cell r="B4299">
            <v>19005</v>
          </cell>
          <cell r="C4299" t="str">
            <v>ESTRUCTURA LA-218 poste12m IMC 6" CDRC Cometas</v>
          </cell>
          <cell r="D4299" t="str">
            <v>UN</v>
          </cell>
          <cell r="E4299" t="str">
            <v>INSTALACIONES ELECTRICAS - T.V. - SONIDO COMUNI</v>
          </cell>
          <cell r="F4299">
            <v>11155824.66</v>
          </cell>
        </row>
        <row r="4300">
          <cell r="B4300">
            <v>16704</v>
          </cell>
          <cell r="C4300" t="str">
            <v>ESTRUCTURA LA-218-NORMA CODENSA (Sin poste)</v>
          </cell>
          <cell r="D4300" t="str">
            <v>UN</v>
          </cell>
          <cell r="E4300" t="str">
            <v>INSTALACIONES ELECTRICAS - T.V. - SONIDO COMUNI</v>
          </cell>
          <cell r="F4300">
            <v>4633130.18</v>
          </cell>
        </row>
        <row r="4301">
          <cell r="B4301">
            <v>16612</v>
          </cell>
          <cell r="C4301" t="str">
            <v>ESTRUCTURA LA220 Sin Poste</v>
          </cell>
          <cell r="D4301" t="str">
            <v>UN</v>
          </cell>
          <cell r="E4301" t="str">
            <v>INSTALACIONES ELECTRICAS - T.V. - SONIDO COMUNI</v>
          </cell>
          <cell r="F4301">
            <v>5685127.6799999997</v>
          </cell>
        </row>
        <row r="4302">
          <cell r="B4302">
            <v>17898</v>
          </cell>
          <cell r="C4302" t="str">
            <v>ESTRUCTURA LA-228-NORMA CODENSA (Sin poste)</v>
          </cell>
          <cell r="D4302" t="str">
            <v>UN</v>
          </cell>
          <cell r="E4302" t="str">
            <v>INSTALACIONES ELECTRICAS - T.V. - SONIDO COMUNI</v>
          </cell>
          <cell r="F4302">
            <v>5345896.05</v>
          </cell>
        </row>
        <row r="4303">
          <cell r="B4303">
            <v>19207</v>
          </cell>
          <cell r="C4303" t="str">
            <v>Estructura Lúdica en acero y refuerzos según cál</v>
          </cell>
          <cell r="D4303" t="str">
            <v>UN</v>
          </cell>
          <cell r="E4303" t="str">
            <v>VARIOS</v>
          </cell>
          <cell r="F4303">
            <v>125208706</v>
          </cell>
        </row>
        <row r="4304">
          <cell r="B4304">
            <v>13719</v>
          </cell>
          <cell r="C4304" t="str">
            <v>Estructura marco futbol (Iinstalación)</v>
          </cell>
          <cell r="D4304" t="str">
            <v>JGO</v>
          </cell>
          <cell r="E4304" t="str">
            <v>INSTALACIONES DEPORTIVAS</v>
          </cell>
          <cell r="F4304">
            <v>1582984.46</v>
          </cell>
        </row>
        <row r="4305">
          <cell r="B4305">
            <v>10231</v>
          </cell>
          <cell r="C4305" t="str">
            <v>Estructura marco futbol (suministro e instala) **</v>
          </cell>
          <cell r="D4305" t="str">
            <v>JGO</v>
          </cell>
          <cell r="E4305" t="str">
            <v>INSTALACIONES DEPORTIVAS</v>
          </cell>
          <cell r="F4305">
            <v>10801434.57</v>
          </cell>
        </row>
        <row r="4306">
          <cell r="B4306">
            <v>15964</v>
          </cell>
          <cell r="C4306" t="str">
            <v>Estructura marco Rugby (sumin+ instal)+accesorios</v>
          </cell>
          <cell r="D4306" t="str">
            <v>JGO</v>
          </cell>
          <cell r="E4306" t="str">
            <v>INSTALACIONES DEPORTIVAS</v>
          </cell>
          <cell r="F4306">
            <v>13004901.560000001</v>
          </cell>
        </row>
        <row r="4307">
          <cell r="B4307">
            <v>10440</v>
          </cell>
          <cell r="C4307" t="str">
            <v>Estructura marcos micro futbol (instalacion) **</v>
          </cell>
          <cell r="D4307" t="str">
            <v>JGO</v>
          </cell>
          <cell r="E4307" t="str">
            <v>10 Mobiliario</v>
          </cell>
          <cell r="F4307">
            <v>544190.55000000005</v>
          </cell>
        </row>
        <row r="4308">
          <cell r="B4308">
            <v>11706</v>
          </cell>
          <cell r="C4308" t="str">
            <v>Estructura marcos micro futbol (instalacion) **</v>
          </cell>
          <cell r="D4308" t="str">
            <v>??</v>
          </cell>
          <cell r="E4308" t="str">
            <v>10 Mobiliario</v>
          </cell>
          <cell r="F4308">
            <v>580604.81999999995</v>
          </cell>
        </row>
        <row r="4309">
          <cell r="B4309">
            <v>14267</v>
          </cell>
          <cell r="C4309" t="str">
            <v>Estructura marcos micro futbol (suministro) **</v>
          </cell>
          <cell r="D4309" t="str">
            <v>JGO</v>
          </cell>
          <cell r="E4309" t="str">
            <v>10 Mobiliario</v>
          </cell>
          <cell r="F4309">
            <v>3667892.01</v>
          </cell>
        </row>
        <row r="4310">
          <cell r="B4310">
            <v>10232</v>
          </cell>
          <cell r="C4310" t="str">
            <v>Estructura marcos micro futbol Dado+malla(sum+Inst</v>
          </cell>
          <cell r="D4310" t="str">
            <v>JGO</v>
          </cell>
          <cell r="E4310" t="str">
            <v>10 Mobiliario</v>
          </cell>
          <cell r="F4310">
            <v>4368287.5199999996</v>
          </cell>
        </row>
        <row r="4311">
          <cell r="B4311">
            <v>14612</v>
          </cell>
          <cell r="C4311" t="str">
            <v>Estructura Metal para Cubiertas -Columna Portico 1</v>
          </cell>
          <cell r="D4311" t="str">
            <v>ML</v>
          </cell>
          <cell r="E4311" t="str">
            <v>VARIOS</v>
          </cell>
          <cell r="F4311">
            <v>190735.75</v>
          </cell>
        </row>
        <row r="4312">
          <cell r="B4312">
            <v>14613</v>
          </cell>
          <cell r="C4312" t="str">
            <v>Estructura Metal para Cubiertas -Columna Portico 3</v>
          </cell>
          <cell r="D4312" t="str">
            <v>ML</v>
          </cell>
          <cell r="E4312" t="str">
            <v>VARIOS</v>
          </cell>
          <cell r="F4312">
            <v>190735.75</v>
          </cell>
        </row>
        <row r="4313">
          <cell r="B4313">
            <v>14597</v>
          </cell>
          <cell r="C4313" t="str">
            <v>Estructura Metal. Cancha Squash UDS segun especifi</v>
          </cell>
          <cell r="D4313" t="str">
            <v>KG</v>
          </cell>
          <cell r="E4313" t="str">
            <v>06 Mampostería y pañetes</v>
          </cell>
          <cell r="F4313">
            <v>13904.03</v>
          </cell>
        </row>
        <row r="4314">
          <cell r="B4314">
            <v>14501</v>
          </cell>
          <cell r="C4314" t="str">
            <v>Estructura Metal. para Cubiertas Perfil PHR C+pint</v>
          </cell>
          <cell r="D4314" t="str">
            <v>ML</v>
          </cell>
          <cell r="E4314" t="str">
            <v>VARIOS</v>
          </cell>
          <cell r="F4314">
            <v>217104.87</v>
          </cell>
        </row>
        <row r="4315">
          <cell r="B4315">
            <v>17069</v>
          </cell>
          <cell r="C4315" t="str">
            <v>ESTRUCTURA METALICA CDRC (materiales, fabricación y montaje)+limpieza+imprimante+acabado (sum+inst)</v>
          </cell>
          <cell r="D4315" t="str">
            <v>KG</v>
          </cell>
          <cell r="E4315" t="str">
            <v>ESTRUCTURA METALICA</v>
          </cell>
          <cell r="F4315">
            <v>18462.89</v>
          </cell>
        </row>
        <row r="4316">
          <cell r="B4316">
            <v>16441</v>
          </cell>
          <cell r="C4316" t="str">
            <v>ESTRUCTURA METALICA CUBIERTA - ACERO-60.000PSI</v>
          </cell>
          <cell r="D4316" t="str">
            <v>KG</v>
          </cell>
          <cell r="E4316" t="str">
            <v>CARPINTERIA METALICA</v>
          </cell>
          <cell r="F4316">
            <v>13768</v>
          </cell>
        </row>
        <row r="4317">
          <cell r="B4317">
            <v>10545</v>
          </cell>
          <cell r="C4317" t="str">
            <v>Estructura metalica obra</v>
          </cell>
          <cell r="D4317" t="str">
            <v>KG</v>
          </cell>
          <cell r="E4317" t="str">
            <v>ESTRUCTURA METALICA</v>
          </cell>
          <cell r="F4317">
            <v>20375.73</v>
          </cell>
        </row>
        <row r="4318">
          <cell r="B4318">
            <v>14521</v>
          </cell>
          <cell r="C4318" t="str">
            <v>Estructura Metalica para Cubiertas -VIGA IPE 200</v>
          </cell>
          <cell r="D4318" t="str">
            <v>ML</v>
          </cell>
          <cell r="E4318" t="str">
            <v>VARIOS</v>
          </cell>
          <cell r="F4318">
            <v>178726.95</v>
          </cell>
        </row>
        <row r="4319">
          <cell r="B4319">
            <v>14509</v>
          </cell>
          <cell r="C4319" t="str">
            <v>Estructura Metalica para Cubiertas -VIGA IPE 240</v>
          </cell>
          <cell r="D4319" t="str">
            <v>ML</v>
          </cell>
          <cell r="E4319" t="str">
            <v>VARIOS</v>
          </cell>
          <cell r="F4319">
            <v>183496.73</v>
          </cell>
        </row>
        <row r="4320">
          <cell r="B4320">
            <v>14614</v>
          </cell>
          <cell r="C4320" t="str">
            <v>Estructura Metalica para Cubiertas -VIGA Portico 2</v>
          </cell>
          <cell r="D4320" t="str">
            <v>ML</v>
          </cell>
          <cell r="E4320" t="str">
            <v>VARIOS</v>
          </cell>
          <cell r="F4320">
            <v>183235.94</v>
          </cell>
        </row>
        <row r="4321">
          <cell r="B4321">
            <v>14615</v>
          </cell>
          <cell r="C4321" t="str">
            <v>Estructura Metalica para Cubiertas -VIGA Portico 4</v>
          </cell>
          <cell r="D4321" t="str">
            <v>ML</v>
          </cell>
          <cell r="E4321" t="str">
            <v>VARIOS</v>
          </cell>
          <cell r="F4321">
            <v>183235.94</v>
          </cell>
        </row>
        <row r="4322">
          <cell r="B4322">
            <v>18138</v>
          </cell>
          <cell r="C4322" t="str">
            <v>ESTRUCTURA METALICA PARA ESCALAS CDRC</v>
          </cell>
          <cell r="D4322" t="str">
            <v>KG</v>
          </cell>
          <cell r="E4322" t="str">
            <v>ESTRUCTURA</v>
          </cell>
          <cell r="F4322">
            <v>18462.89</v>
          </cell>
        </row>
        <row r="4323">
          <cell r="B4323">
            <v>14663</v>
          </cell>
          <cell r="C4323" t="str">
            <v>ESTRUCTURA MICROFUTBOL (SUM + INST)</v>
          </cell>
          <cell r="D4323" t="str">
            <v>JGO</v>
          </cell>
          <cell r="E4323" t="str">
            <v>MOBILIARIO</v>
          </cell>
          <cell r="F4323">
            <v>4212082.5599999996</v>
          </cell>
        </row>
        <row r="4324">
          <cell r="B4324">
            <v>15777</v>
          </cell>
          <cell r="C4324" t="str">
            <v>ESTRUCTURA MICROFUTBOL MOVIL (Sum + Transp)</v>
          </cell>
          <cell r="D4324" t="str">
            <v>JGO</v>
          </cell>
          <cell r="E4324" t="str">
            <v>10 Mobiliario</v>
          </cell>
          <cell r="F4324">
            <v>3380658.3</v>
          </cell>
        </row>
        <row r="4325">
          <cell r="B4325">
            <v>14830</v>
          </cell>
          <cell r="C4325" t="str">
            <v>ESTRUCTURA MICROFUTBOL(DESM+SUM+INST)</v>
          </cell>
          <cell r="D4325" t="str">
            <v>JGO</v>
          </cell>
          <cell r="E4325" t="str">
            <v>MOBILIARIO</v>
          </cell>
          <cell r="F4325">
            <v>4430651.75</v>
          </cell>
        </row>
        <row r="4326">
          <cell r="B4326">
            <v>14737</v>
          </cell>
          <cell r="C4326" t="str">
            <v>ESTRUCTURA MINITENIS (SUM + INST)</v>
          </cell>
          <cell r="D4326" t="str">
            <v>JGO</v>
          </cell>
          <cell r="E4326" t="str">
            <v>MOBILIARIO</v>
          </cell>
          <cell r="F4326">
            <v>746541.28</v>
          </cell>
        </row>
        <row r="4327">
          <cell r="B4327">
            <v>15808</v>
          </cell>
          <cell r="C4327" t="str">
            <v>ESTRUCTURA MOVIL FUTBOL 11  2.50X7.32 mts (sumist</v>
          </cell>
          <cell r="D4327" t="str">
            <v>JGO</v>
          </cell>
          <cell r="E4327" t="str">
            <v>INSTALACIONES DEPORTIVAS</v>
          </cell>
          <cell r="F4327">
            <v>5400674.2599999998</v>
          </cell>
        </row>
        <row r="4328">
          <cell r="B4328">
            <v>15809</v>
          </cell>
          <cell r="C4328" t="str">
            <v>ESTRUCTURA MOVIL FUTBOL 8  2.0x3.0 mts (sumist</v>
          </cell>
          <cell r="D4328" t="str">
            <v>JGO</v>
          </cell>
          <cell r="E4328" t="str">
            <v>INSTALACIONES DEPORTIVAS</v>
          </cell>
          <cell r="F4328">
            <v>2656020.63</v>
          </cell>
        </row>
        <row r="4329">
          <cell r="B4329">
            <v>11983</v>
          </cell>
          <cell r="C4329" t="str">
            <v>Estructura para Pista de Dirt Jump- Fontanar**</v>
          </cell>
          <cell r="D4329" t="str">
            <v>M2</v>
          </cell>
          <cell r="E4329" t="str">
            <v>05 Pisos</v>
          </cell>
          <cell r="F4329">
            <v>302437.65999999997</v>
          </cell>
        </row>
        <row r="4330">
          <cell r="B4330">
            <v>16734</v>
          </cell>
          <cell r="C4330" t="str">
            <v>Estructura paraPisoFlexible plazoletas+Bse+Asfalto</v>
          </cell>
          <cell r="D4330" t="str">
            <v>M2</v>
          </cell>
          <cell r="E4330" t="str">
            <v>PISOS</v>
          </cell>
          <cell r="F4330">
            <v>347191.25</v>
          </cell>
        </row>
        <row r="4331">
          <cell r="B4331">
            <v>20792</v>
          </cell>
          <cell r="C4331" t="str">
            <v>ESTRUCTURA SUPERIOR CANASTILLA DE PROTECCION PARA BAJOS 1,35M*0,67M + INCLUYE PINTURA (SUM+INS)</v>
          </cell>
          <cell r="D4331" t="str">
            <v>UN</v>
          </cell>
          <cell r="E4331" t="str">
            <v>CARPINTERIA METALICA</v>
          </cell>
          <cell r="F4331">
            <v>1364554.83</v>
          </cell>
        </row>
        <row r="4332">
          <cell r="B4332">
            <v>2023</v>
          </cell>
          <cell r="C4332" t="str">
            <v>ESTRUCTURA TANGENTE CPS</v>
          </cell>
          <cell r="D4332" t="str">
            <v>UN</v>
          </cell>
          <cell r="E4332" t="str">
            <v>INSTALACIONES ELECTRICAS - T.V. - SONIDO COMUNI</v>
          </cell>
          <cell r="F4332">
            <v>202684.01</v>
          </cell>
        </row>
        <row r="4333">
          <cell r="B4333">
            <v>14673</v>
          </cell>
          <cell r="C4333" t="str">
            <v>ESTRUCTURA VOLEIBOL (SUM + INST)</v>
          </cell>
          <cell r="D4333" t="str">
            <v>JGO</v>
          </cell>
          <cell r="E4333" t="str">
            <v>MOBILIARIO</v>
          </cell>
          <cell r="F4333">
            <v>1521091.45</v>
          </cell>
        </row>
        <row r="4334">
          <cell r="B4334">
            <v>14837</v>
          </cell>
          <cell r="C4334" t="str">
            <v>ESTRUCTURA VOLEIBOL(DESM+SUM+INST)</v>
          </cell>
          <cell r="D4334" t="str">
            <v>JGO</v>
          </cell>
          <cell r="E4334" t="str">
            <v>MOBILIARIO</v>
          </cell>
          <cell r="F4334">
            <v>1589947.35</v>
          </cell>
        </row>
        <row r="4335">
          <cell r="B4335">
            <v>14265</v>
          </cell>
          <cell r="C4335" t="str">
            <v>Estructura voleyball  (suministro)</v>
          </cell>
          <cell r="D4335" t="str">
            <v>JGO</v>
          </cell>
          <cell r="E4335" t="str">
            <v>10 Mobiliario</v>
          </cell>
          <cell r="F4335">
            <v>1341756.1299999999</v>
          </cell>
        </row>
        <row r="4336">
          <cell r="B4336">
            <v>13718</v>
          </cell>
          <cell r="C4336" t="str">
            <v>Estructura voleyball (Instalación)</v>
          </cell>
          <cell r="D4336" t="str">
            <v>JGO</v>
          </cell>
          <cell r="E4336" t="str">
            <v>10 Mobiliario</v>
          </cell>
          <cell r="F4336">
            <v>179335.32</v>
          </cell>
        </row>
        <row r="4337">
          <cell r="B4337">
            <v>10251</v>
          </cell>
          <cell r="C4337" t="str">
            <v>Estructura voleyball+Malla (suministro e instala)</v>
          </cell>
          <cell r="D4337" t="str">
            <v>UN</v>
          </cell>
          <cell r="E4337" t="str">
            <v>10 Mobiliario</v>
          </cell>
          <cell r="F4337">
            <v>1723839.72</v>
          </cell>
        </row>
        <row r="4338">
          <cell r="B4338">
            <v>10441</v>
          </cell>
          <cell r="C4338" t="str">
            <v>Estrucutra Baloncesto antibandalica (instalacion)</v>
          </cell>
          <cell r="D4338" t="str">
            <v>JGO</v>
          </cell>
          <cell r="E4338" t="str">
            <v>INSTALACIONES DEPORTIVAS</v>
          </cell>
          <cell r="F4338">
            <v>1020615.35</v>
          </cell>
        </row>
        <row r="4339">
          <cell r="B4339">
            <v>634</v>
          </cell>
          <cell r="C4339" t="str">
            <v>ESTUCO  SOBRE PAÑETE</v>
          </cell>
          <cell r="D4339" t="str">
            <v>M2</v>
          </cell>
          <cell r="E4339" t="str">
            <v>PINTURA</v>
          </cell>
          <cell r="F4339">
            <v>7987.43</v>
          </cell>
        </row>
        <row r="4340">
          <cell r="B4340">
            <v>13216</v>
          </cell>
          <cell r="C4340" t="str">
            <v>ESTUCO  SOBRE PAÑETE+ ANDAMIO</v>
          </cell>
          <cell r="D4340" t="str">
            <v>M2</v>
          </cell>
          <cell r="E4340" t="str">
            <v>PINTURA</v>
          </cell>
          <cell r="F4340">
            <v>23229.14</v>
          </cell>
        </row>
        <row r="4341">
          <cell r="B4341">
            <v>13503</v>
          </cell>
          <cell r="C4341" t="str">
            <v>ESTUCO PARA MUROS (4 MANOS)</v>
          </cell>
          <cell r="D4341" t="str">
            <v>M2</v>
          </cell>
          <cell r="E4341" t="str">
            <v>VARIOS</v>
          </cell>
          <cell r="F4341">
            <v>14911.31</v>
          </cell>
        </row>
        <row r="4342">
          <cell r="B4342">
            <v>17229</v>
          </cell>
          <cell r="C4342" t="str">
            <v>ESTUCO PLASTICO TIPO ESTUKA ACRILICO</v>
          </cell>
          <cell r="D4342" t="str">
            <v>M2</v>
          </cell>
          <cell r="E4342" t="str">
            <v>PINTURA</v>
          </cell>
          <cell r="F4342">
            <v>21111.96</v>
          </cell>
        </row>
        <row r="4343">
          <cell r="B4343">
            <v>635</v>
          </cell>
          <cell r="C4343" t="str">
            <v>ESTUCO Y ACRILTEX (3 MANOS)</v>
          </cell>
          <cell r="D4343" t="str">
            <v>M2</v>
          </cell>
          <cell r="E4343" t="str">
            <v>PINTURA</v>
          </cell>
          <cell r="F4343">
            <v>26243.68</v>
          </cell>
        </row>
        <row r="4344">
          <cell r="B4344">
            <v>636</v>
          </cell>
          <cell r="C4344" t="str">
            <v>ESTUCO Y VINILO TIPO-1 (3 MANOS)</v>
          </cell>
          <cell r="D4344" t="str">
            <v>M2</v>
          </cell>
          <cell r="E4344" t="str">
            <v>PINTURA</v>
          </cell>
          <cell r="F4344">
            <v>24080.51</v>
          </cell>
        </row>
        <row r="4345">
          <cell r="B4345">
            <v>15126</v>
          </cell>
          <cell r="C4345" t="str">
            <v>ESTUCO Y VINILTEX (1 MANO)</v>
          </cell>
          <cell r="D4345" t="str">
            <v>M2</v>
          </cell>
          <cell r="E4345" t="str">
            <v>PINTURA</v>
          </cell>
          <cell r="F4345">
            <v>13688.92</v>
          </cell>
        </row>
        <row r="4346">
          <cell r="B4346">
            <v>11945</v>
          </cell>
          <cell r="C4346" t="str">
            <v>ESTUCO Y VINILTEX (3 MANOS) **</v>
          </cell>
          <cell r="D4346" t="str">
            <v>M2</v>
          </cell>
          <cell r="E4346" t="str">
            <v>PINTURA</v>
          </cell>
          <cell r="F4346">
            <v>24542.58</v>
          </cell>
        </row>
        <row r="4347">
          <cell r="B4347">
            <v>11013</v>
          </cell>
          <cell r="C4347" t="str">
            <v>EUCALIPTO POMARROSO (Sum+Inst+Mant)**</v>
          </cell>
          <cell r="D4347" t="str">
            <v>UN</v>
          </cell>
          <cell r="E4347" t="str">
            <v>13 Manejo ambiental</v>
          </cell>
          <cell r="F4347">
            <v>248907.4</v>
          </cell>
        </row>
        <row r="4348">
          <cell r="B4348">
            <v>18584</v>
          </cell>
          <cell r="C4348" t="str">
            <v>Excava manual+retiro suelo blando+Trasieg(&lt;50mCDRC</v>
          </cell>
          <cell r="D4348" t="str">
            <v>M3</v>
          </cell>
          <cell r="E4348" t="str">
            <v>03 Preliminares</v>
          </cell>
          <cell r="F4348">
            <v>149539.66</v>
          </cell>
        </row>
        <row r="4349">
          <cell r="B4349">
            <v>17999</v>
          </cell>
          <cell r="C4349" t="str">
            <v>EXCAVA. BARRETE-PANTALLA+Bento D=0.40+retiro CDRC</v>
          </cell>
          <cell r="D4349" t="str">
            <v>M3</v>
          </cell>
          <cell r="E4349" t="str">
            <v>CIMENTACION Y ESTRUCTURA</v>
          </cell>
          <cell r="F4349">
            <v>391456.66</v>
          </cell>
        </row>
        <row r="4350">
          <cell r="B4350">
            <v>18675</v>
          </cell>
          <cell r="C4350" t="str">
            <v>Excavac Mecanic+retiro(250m3/dia)V-15m3-BlandoCDRC</v>
          </cell>
          <cell r="D4350" t="str">
            <v>M3</v>
          </cell>
          <cell r="E4350" t="str">
            <v>03 Preliminares</v>
          </cell>
          <cell r="F4350">
            <v>50574.11</v>
          </cell>
        </row>
        <row r="4351">
          <cell r="B4351">
            <v>15933</v>
          </cell>
          <cell r="C4351" t="str">
            <v>Excavac.Meca+retiro(450m3/dia)V-15m3(15dias)Blando</v>
          </cell>
          <cell r="D4351" t="str">
            <v>M3</v>
          </cell>
          <cell r="E4351" t="str">
            <v>03 Preliminares</v>
          </cell>
          <cell r="F4351">
            <v>46072.1</v>
          </cell>
        </row>
        <row r="4352">
          <cell r="B4352">
            <v>15932</v>
          </cell>
          <cell r="C4352" t="str">
            <v>Excavac.Meca+retiro(450m3/dia)V-15m3(30dias)Blando</v>
          </cell>
          <cell r="D4352" t="str">
            <v>M3</v>
          </cell>
          <cell r="E4352" t="str">
            <v>03 Preliminares</v>
          </cell>
          <cell r="F4352">
            <v>47908.51</v>
          </cell>
        </row>
        <row r="4353">
          <cell r="B4353">
            <v>15934</v>
          </cell>
          <cell r="C4353" t="str">
            <v>Excavac.Meca+retiro(464m3/dia)V-15m3(15dias)Blando</v>
          </cell>
          <cell r="D4353" t="str">
            <v>M3</v>
          </cell>
          <cell r="E4353" t="str">
            <v>03 Preliminares</v>
          </cell>
          <cell r="F4353">
            <v>46072.1</v>
          </cell>
        </row>
        <row r="4354">
          <cell r="B4354">
            <v>15935</v>
          </cell>
          <cell r="C4354" t="str">
            <v>Excavac.Meca+retiro(464m3/dia)V-15m3(30dias)Blando</v>
          </cell>
          <cell r="D4354" t="str">
            <v>M3</v>
          </cell>
          <cell r="E4354" t="str">
            <v>03 Preliminares</v>
          </cell>
          <cell r="F4354">
            <v>47908.51</v>
          </cell>
        </row>
        <row r="4355">
          <cell r="B4355">
            <v>15928</v>
          </cell>
          <cell r="C4355" t="str">
            <v>Excavac.Mecanic+retiro(350m3/dia)V-15m3(15d)Blando</v>
          </cell>
          <cell r="D4355" t="str">
            <v>M3</v>
          </cell>
          <cell r="E4355" t="str">
            <v>03 Preliminares</v>
          </cell>
          <cell r="F4355">
            <v>46200.37</v>
          </cell>
        </row>
        <row r="4356">
          <cell r="B4356">
            <v>15931</v>
          </cell>
          <cell r="C4356" t="str">
            <v>Excavac.Mecanic+retiro(350m3/dia)V-15m3Blando</v>
          </cell>
          <cell r="D4356" t="str">
            <v>M3</v>
          </cell>
          <cell r="E4356" t="str">
            <v>03 Preliminares</v>
          </cell>
          <cell r="F4356">
            <v>48621.09</v>
          </cell>
        </row>
        <row r="4357">
          <cell r="B4357">
            <v>16195</v>
          </cell>
          <cell r="C4357" t="str">
            <v>Excavac.Mecanic+retiro(464m3/dia)V-15m3-Tierra</v>
          </cell>
          <cell r="D4357" t="str">
            <v>M3</v>
          </cell>
          <cell r="E4357" t="str">
            <v>03 Preliminares</v>
          </cell>
          <cell r="F4357">
            <v>45064.08</v>
          </cell>
        </row>
        <row r="4358">
          <cell r="B4358">
            <v>15936</v>
          </cell>
          <cell r="C4358" t="str">
            <v>Excavac.Mecanic+retiro(464m3/dia)V-6m3(15d)Blando</v>
          </cell>
          <cell r="D4358" t="str">
            <v>M3</v>
          </cell>
          <cell r="E4358" t="str">
            <v>03 Preliminares</v>
          </cell>
          <cell r="F4358">
            <v>99265.2</v>
          </cell>
        </row>
        <row r="4359">
          <cell r="B4359">
            <v>14193</v>
          </cell>
          <cell r="C4359" t="str">
            <v>Excavacion bulldozer con retiro suelo blando suelt</v>
          </cell>
          <cell r="D4359" t="str">
            <v>M3</v>
          </cell>
          <cell r="E4359" t="str">
            <v>03 Preliminares</v>
          </cell>
          <cell r="F4359">
            <v>94457.91</v>
          </cell>
        </row>
        <row r="4360">
          <cell r="B4360">
            <v>12180</v>
          </cell>
          <cell r="C4360" t="str">
            <v>Excavacion con equipo en roca  Caisson**</v>
          </cell>
          <cell r="D4360" t="str">
            <v>M3</v>
          </cell>
          <cell r="E4360" t="str">
            <v>03 Preliminares</v>
          </cell>
          <cell r="F4360">
            <v>843328.87</v>
          </cell>
        </row>
        <row r="4361">
          <cell r="B4361">
            <v>12498</v>
          </cell>
          <cell r="C4361" t="str">
            <v>Excavacion en roca (Compresor+MO)con retiro**</v>
          </cell>
          <cell r="D4361" t="str">
            <v>M3</v>
          </cell>
          <cell r="E4361" t="str">
            <v>03 Preliminares</v>
          </cell>
          <cell r="F4361">
            <v>264696.44</v>
          </cell>
        </row>
        <row r="4362">
          <cell r="B4362">
            <v>18903</v>
          </cell>
          <cell r="C4362" t="str">
            <v>Excavación en zona verde (RELLENO+COMPAC)</v>
          </cell>
          <cell r="D4362" t="str">
            <v>UN</v>
          </cell>
          <cell r="E4362" t="str">
            <v>09 Eléctricas</v>
          </cell>
          <cell r="F4362">
            <v>129201.26</v>
          </cell>
        </row>
        <row r="4363">
          <cell r="B4363">
            <v>12629</v>
          </cell>
          <cell r="C4363" t="str">
            <v>Excavacion manual  sin retiro en recebo **</v>
          </cell>
          <cell r="D4363" t="str">
            <v>M3</v>
          </cell>
          <cell r="E4363" t="str">
            <v>03 Preliminares</v>
          </cell>
          <cell r="F4363">
            <v>53837.89</v>
          </cell>
        </row>
        <row r="4364">
          <cell r="B4364">
            <v>12175</v>
          </cell>
          <cell r="C4364" t="str">
            <v>Excavacion manual con retiro en recebo **</v>
          </cell>
          <cell r="D4364" t="str">
            <v>M3</v>
          </cell>
          <cell r="E4364" t="str">
            <v>03 Preliminares</v>
          </cell>
          <cell r="F4364">
            <v>129931.09</v>
          </cell>
        </row>
        <row r="4365">
          <cell r="B4365">
            <v>18481</v>
          </cell>
          <cell r="C4365" t="str">
            <v>Excavacion manual con retiro en roca  Caisson CDRC</v>
          </cell>
          <cell r="D4365" t="str">
            <v>M3</v>
          </cell>
          <cell r="E4365" t="str">
            <v>03 Preliminares</v>
          </cell>
          <cell r="F4365">
            <v>398363.74</v>
          </cell>
        </row>
        <row r="4366">
          <cell r="B4366">
            <v>18684</v>
          </cell>
          <cell r="C4366" t="str">
            <v>Excavacion manual con retiro en roca  Caisson CDRC</v>
          </cell>
          <cell r="D4366" t="str">
            <v>M3</v>
          </cell>
          <cell r="E4366" t="str">
            <v>03 Preliminares</v>
          </cell>
          <cell r="F4366">
            <v>398363.74</v>
          </cell>
        </row>
        <row r="4367">
          <cell r="B4367">
            <v>11675</v>
          </cell>
          <cell r="C4367" t="str">
            <v>Excavacion manual con retiro en roca  Caisson**</v>
          </cell>
          <cell r="D4367" t="str">
            <v>M3</v>
          </cell>
          <cell r="E4367" t="str">
            <v>03 Preliminares</v>
          </cell>
          <cell r="F4367">
            <v>387841.07</v>
          </cell>
        </row>
        <row r="4368">
          <cell r="B4368">
            <v>13066</v>
          </cell>
          <cell r="C4368" t="str">
            <v>Excavacion manual con retiro en roca fragment. **</v>
          </cell>
          <cell r="D4368" t="str">
            <v>M3</v>
          </cell>
          <cell r="E4368" t="str">
            <v>03 Preliminares</v>
          </cell>
          <cell r="F4368">
            <v>226937.31</v>
          </cell>
        </row>
        <row r="4369">
          <cell r="B4369">
            <v>13195</v>
          </cell>
          <cell r="C4369" t="str">
            <v>Excavacion manual con retiro suelo blando**</v>
          </cell>
          <cell r="D4369" t="str">
            <v>M3</v>
          </cell>
          <cell r="E4369" t="str">
            <v>03 Preliminares</v>
          </cell>
          <cell r="F4369">
            <v>120533.74</v>
          </cell>
        </row>
        <row r="4370">
          <cell r="B4370">
            <v>22</v>
          </cell>
          <cell r="C4370" t="str">
            <v>EXCAVACION MANUAL h=2 M. incluye entibado</v>
          </cell>
          <cell r="D4370" t="str">
            <v>M3</v>
          </cell>
          <cell r="E4370" t="str">
            <v>ACT. PRELIMINARES/LIMPIEZA TER</v>
          </cell>
          <cell r="F4370">
            <v>382648.32000000001</v>
          </cell>
        </row>
        <row r="4371">
          <cell r="B4371">
            <v>12329</v>
          </cell>
          <cell r="C4371" t="str">
            <v>Excavacion manual sin retiro en roca fragment. **</v>
          </cell>
          <cell r="D4371" t="str">
            <v>M3</v>
          </cell>
          <cell r="E4371" t="str">
            <v>03 Preliminares</v>
          </cell>
          <cell r="F4371">
            <v>111255.32</v>
          </cell>
        </row>
        <row r="4372">
          <cell r="B4372">
            <v>10171</v>
          </cell>
          <cell r="C4372" t="str">
            <v>Excavacion manual sin retiro en suelo blando    **</v>
          </cell>
          <cell r="D4372" t="str">
            <v>M3</v>
          </cell>
          <cell r="E4372" t="str">
            <v>03 Preliminares</v>
          </cell>
          <cell r="F4372">
            <v>15596.94</v>
          </cell>
        </row>
        <row r="4373">
          <cell r="B4373">
            <v>15430</v>
          </cell>
          <cell r="C4373" t="str">
            <v>Excavacion manual sin retiro mas acopio    **</v>
          </cell>
          <cell r="D4373" t="str">
            <v>M3</v>
          </cell>
          <cell r="E4373" t="str">
            <v>03 Preliminares</v>
          </cell>
          <cell r="F4373">
            <v>22771.62</v>
          </cell>
        </row>
        <row r="4374">
          <cell r="B4374">
            <v>19136</v>
          </cell>
          <cell r="C4374" t="str">
            <v>EXCAVACION MANUAL SIN RETIRO SUELO COMPACTO + TRASIEGO</v>
          </cell>
          <cell r="D4374" t="str">
            <v>M3</v>
          </cell>
          <cell r="E4374" t="str">
            <v>03 Preliminares</v>
          </cell>
          <cell r="F4374">
            <v>39912.58</v>
          </cell>
        </row>
        <row r="4375">
          <cell r="B4375">
            <v>23</v>
          </cell>
          <cell r="C4375" t="str">
            <v>EXCAVACION MANUAL TALUDES</v>
          </cell>
          <cell r="D4375" t="str">
            <v>M3</v>
          </cell>
          <cell r="E4375" t="str">
            <v>ACT. PRELIMINARES/LIMPIEZA TER</v>
          </cell>
          <cell r="F4375">
            <v>55223.13</v>
          </cell>
        </row>
        <row r="4376">
          <cell r="B4376">
            <v>10093</v>
          </cell>
          <cell r="C4376" t="str">
            <v>Excavación manual+retiro suelo blando+Trasieg(&lt;50m</v>
          </cell>
          <cell r="D4376" t="str">
            <v>M3</v>
          </cell>
          <cell r="E4376" t="str">
            <v>03 Preliminares</v>
          </cell>
          <cell r="F4376">
            <v>145074.35</v>
          </cell>
        </row>
        <row r="4377">
          <cell r="B4377">
            <v>15917</v>
          </cell>
          <cell r="C4377" t="str">
            <v>Excavación Mecanic+retiro(100m3/dia)V-15M3-Blando</v>
          </cell>
          <cell r="D4377" t="str">
            <v>M3</v>
          </cell>
          <cell r="E4377" t="str">
            <v>03 Preliminares</v>
          </cell>
          <cell r="F4377">
            <v>57895.82</v>
          </cell>
        </row>
        <row r="4378">
          <cell r="B4378">
            <v>15930</v>
          </cell>
          <cell r="C4378" t="str">
            <v>Excavación Mecanic+retiro(100m3/dia)V-15M3-Tierra</v>
          </cell>
          <cell r="D4378" t="str">
            <v>M3</v>
          </cell>
          <cell r="E4378" t="str">
            <v>03 Preliminares</v>
          </cell>
          <cell r="F4378">
            <v>55051.39</v>
          </cell>
        </row>
        <row r="4379">
          <cell r="B4379">
            <v>15920</v>
          </cell>
          <cell r="C4379" t="str">
            <v>Excavación Mecanic+retiro(150m3/dia)V-15m3-Blando</v>
          </cell>
          <cell r="D4379" t="str">
            <v>M3</v>
          </cell>
          <cell r="E4379" t="str">
            <v>03 Preliminares</v>
          </cell>
          <cell r="F4379">
            <v>53860.97</v>
          </cell>
        </row>
        <row r="4380">
          <cell r="B4380">
            <v>16196</v>
          </cell>
          <cell r="C4380" t="str">
            <v>Excavación Mecanic+retiro(150m3/dia)V-15m3-Tierra</v>
          </cell>
          <cell r="D4380" t="str">
            <v>M3</v>
          </cell>
          <cell r="E4380" t="str">
            <v>03 Preliminares</v>
          </cell>
          <cell r="F4380">
            <v>51016.54</v>
          </cell>
        </row>
        <row r="4381">
          <cell r="B4381">
            <v>15924</v>
          </cell>
          <cell r="C4381" t="str">
            <v>Excavación Mecanic+retiro(165m3/dia)V-15m3-Blando</v>
          </cell>
          <cell r="D4381" t="str">
            <v>M3</v>
          </cell>
          <cell r="E4381" t="str">
            <v>03 Preliminares</v>
          </cell>
          <cell r="F4381">
            <v>53127.37</v>
          </cell>
        </row>
        <row r="4382">
          <cell r="B4382">
            <v>15926</v>
          </cell>
          <cell r="C4382" t="str">
            <v>Excavación Mecanic+retiro(165m3/dia)V-6m3-Blando</v>
          </cell>
          <cell r="D4382" t="str">
            <v>M3</v>
          </cell>
          <cell r="E4382" t="str">
            <v>03 Preliminares</v>
          </cell>
          <cell r="F4382">
            <v>106320.47</v>
          </cell>
        </row>
        <row r="4383">
          <cell r="B4383">
            <v>15921</v>
          </cell>
          <cell r="C4383" t="str">
            <v>Excavación Mecanic+retiro(200m3/dia)V-15m3-Blando</v>
          </cell>
          <cell r="D4383" t="str">
            <v>M3</v>
          </cell>
          <cell r="E4383" t="str">
            <v>03 Preliminares</v>
          </cell>
          <cell r="F4383">
            <v>46585.13</v>
          </cell>
        </row>
        <row r="4384">
          <cell r="B4384">
            <v>16197</v>
          </cell>
          <cell r="C4384" t="str">
            <v>Excavación Mecanic+retiro(200m3/dia)V-15m3-Tierra</v>
          </cell>
          <cell r="D4384" t="str">
            <v>M3</v>
          </cell>
          <cell r="E4384" t="str">
            <v>03 Preliminares</v>
          </cell>
          <cell r="F4384">
            <v>43740.7</v>
          </cell>
        </row>
        <row r="4385">
          <cell r="B4385">
            <v>15929</v>
          </cell>
          <cell r="C4385" t="str">
            <v>Excavación Mecanic+retiro(200m3/dia)V-6m3-Blando</v>
          </cell>
          <cell r="D4385" t="str">
            <v>M3</v>
          </cell>
          <cell r="E4385" t="str">
            <v>03 Preliminares</v>
          </cell>
          <cell r="F4385">
            <v>104975.51</v>
          </cell>
        </row>
        <row r="4386">
          <cell r="B4386">
            <v>16192</v>
          </cell>
          <cell r="C4386" t="str">
            <v>Excavación mecanic+retiro(250m3/dia)V-15m3- Tierra</v>
          </cell>
          <cell r="D4386" t="str">
            <v>M3</v>
          </cell>
          <cell r="E4386" t="str">
            <v>03 Preliminares</v>
          </cell>
          <cell r="F4386">
            <v>47715.3</v>
          </cell>
        </row>
        <row r="4387">
          <cell r="B4387">
            <v>15922</v>
          </cell>
          <cell r="C4387" t="str">
            <v>Excavación Mecanic+retiro(250m3/dia)V-15m3-Blando</v>
          </cell>
          <cell r="D4387" t="str">
            <v>M3</v>
          </cell>
          <cell r="E4387" t="str">
            <v>03 Preliminares</v>
          </cell>
          <cell r="F4387">
            <v>50559.73</v>
          </cell>
        </row>
        <row r="4388">
          <cell r="B4388">
            <v>16193</v>
          </cell>
          <cell r="C4388" t="str">
            <v>Excavación mecanic+retiro(250m3/dia)V-6m3- Tierra</v>
          </cell>
          <cell r="D4388" t="str">
            <v>M3</v>
          </cell>
          <cell r="E4388" t="str">
            <v>03 Preliminares</v>
          </cell>
          <cell r="F4388">
            <v>97639.53</v>
          </cell>
        </row>
        <row r="4389">
          <cell r="B4389">
            <v>10380</v>
          </cell>
          <cell r="C4389" t="str">
            <v>Excavación mecanic+retiro(250m3/dia)V-6m3-S.Blando</v>
          </cell>
          <cell r="D4389" t="str">
            <v>M3</v>
          </cell>
          <cell r="E4389" t="str">
            <v>03 Preliminares</v>
          </cell>
          <cell r="F4389">
            <v>103752.83</v>
          </cell>
        </row>
        <row r="4390">
          <cell r="B4390">
            <v>15946</v>
          </cell>
          <cell r="C4390" t="str">
            <v>Excavación Mecanic+retiro(350m3/dia)V-15m3-Tierra</v>
          </cell>
          <cell r="D4390" t="str">
            <v>M3</v>
          </cell>
          <cell r="E4390" t="str">
            <v>03 Preliminares</v>
          </cell>
          <cell r="F4390">
            <v>45776.66</v>
          </cell>
        </row>
        <row r="4391">
          <cell r="B4391">
            <v>16194</v>
          </cell>
          <cell r="C4391" t="str">
            <v>Excavación Mecanic+retiro(450m3/dia)V-15m3-Tierra</v>
          </cell>
          <cell r="D4391" t="str">
            <v>M3</v>
          </cell>
          <cell r="E4391" t="str">
            <v>03 Preliminares</v>
          </cell>
          <cell r="F4391">
            <v>45064.08</v>
          </cell>
        </row>
        <row r="4392">
          <cell r="B4392">
            <v>20846</v>
          </cell>
          <cell r="C4392" t="str">
            <v xml:space="preserve">EXCAVACION MECANICA  (Cargue+Transp+Disp final) </v>
          </cell>
          <cell r="D4392" t="str">
            <v>M3</v>
          </cell>
          <cell r="E4392" t="str">
            <v>ACT. PRELIMINARES/LIMPIEZA TER</v>
          </cell>
          <cell r="F4392">
            <v>90994.06</v>
          </cell>
        </row>
        <row r="4393">
          <cell r="B4393">
            <v>24</v>
          </cell>
          <cell r="C4393" t="str">
            <v>EXCAVACION MECANICA (Cargue+Transp+Disp final)</v>
          </cell>
          <cell r="D4393" t="str">
            <v>M3</v>
          </cell>
          <cell r="E4393" t="str">
            <v>ACT. PRELIMINARES/LIMPIEZA TER</v>
          </cell>
          <cell r="F4393">
            <v>136615.70000000001</v>
          </cell>
        </row>
        <row r="4394">
          <cell r="B4394">
            <v>16829</v>
          </cell>
          <cell r="C4394" t="str">
            <v>EXCAVACION MECANICA (Cargue+Transp+DispFinal)CDRC</v>
          </cell>
          <cell r="D4394" t="str">
            <v>M3</v>
          </cell>
          <cell r="E4394" t="str">
            <v>ACT. PRELIMINARES/LIMPIEZA TER</v>
          </cell>
          <cell r="F4394">
            <v>112501.46</v>
          </cell>
        </row>
        <row r="4395">
          <cell r="B4395">
            <v>19134</v>
          </cell>
          <cell r="C4395" t="str">
            <v>EXCAVACION MECANICA (Suelo Compacto h=2-4m) CEFE COMETAS</v>
          </cell>
          <cell r="D4395" t="str">
            <v>M3</v>
          </cell>
          <cell r="E4395" t="str">
            <v>ACT. PRELIMINARES/LIMPIEZA TER</v>
          </cell>
          <cell r="F4395">
            <v>20017.189999999999</v>
          </cell>
        </row>
        <row r="4396">
          <cell r="B4396">
            <v>19133</v>
          </cell>
          <cell r="C4396" t="str">
            <v>EXCAVACION MECANICA (Suelo Compacto h=2m) CEFE COMETAS</v>
          </cell>
          <cell r="D4396" t="str">
            <v>M3</v>
          </cell>
          <cell r="E4396" t="str">
            <v>ACT. PRELIMINARES/LIMPIEZA TER</v>
          </cell>
          <cell r="F4396">
            <v>16201.47</v>
          </cell>
        </row>
        <row r="4397">
          <cell r="B4397">
            <v>11674</v>
          </cell>
          <cell r="C4397" t="str">
            <v>Excavacion mecanica sin retiro en roca       **</v>
          </cell>
          <cell r="D4397" t="str">
            <v>M3</v>
          </cell>
          <cell r="E4397" t="str">
            <v>03 Preliminares</v>
          </cell>
          <cell r="F4397">
            <v>66362.149999999994</v>
          </cell>
        </row>
        <row r="4398">
          <cell r="B4398">
            <v>10863</v>
          </cell>
          <cell r="C4398" t="str">
            <v>Excavacion mecanica sin retiro suelo blando **</v>
          </cell>
          <cell r="D4398" t="str">
            <v>M3</v>
          </cell>
          <cell r="E4398" t="str">
            <v>03 Preliminares</v>
          </cell>
          <cell r="F4398">
            <v>6443.21</v>
          </cell>
        </row>
        <row r="4399">
          <cell r="B4399">
            <v>774</v>
          </cell>
          <cell r="C4399" t="str">
            <v>EXCAVACION MURO CIERRE</v>
          </cell>
          <cell r="D4399" t="str">
            <v>M3</v>
          </cell>
          <cell r="E4399" t="str">
            <v>INSTALACIONES DEPORTIVAS</v>
          </cell>
          <cell r="F4399">
            <v>50042.26</v>
          </cell>
        </row>
        <row r="4400">
          <cell r="B4400">
            <v>17751</v>
          </cell>
          <cell r="C4400" t="str">
            <v>EXCAVACIÓN PILOTE  D=0.60 + retiro.CDRC</v>
          </cell>
          <cell r="D4400" t="str">
            <v>ML</v>
          </cell>
          <cell r="E4400" t="str">
            <v>CIMENTACION Y ESTRUCTURA</v>
          </cell>
          <cell r="F4400">
            <v>89891.55</v>
          </cell>
        </row>
        <row r="4401">
          <cell r="B4401">
            <v>17722</v>
          </cell>
          <cell r="C4401" t="str">
            <v>EXCAVACIÓN PILOTE D=0.20 + retiro CDRC</v>
          </cell>
          <cell r="D4401" t="str">
            <v>ML</v>
          </cell>
          <cell r="E4401" t="str">
            <v>CIMENTACION Y ESTRUCTURA</v>
          </cell>
          <cell r="F4401">
            <v>13140.94</v>
          </cell>
        </row>
        <row r="4402">
          <cell r="B4402">
            <v>18692</v>
          </cell>
          <cell r="C4402" t="str">
            <v>EXCAVACIÓN PILOTE D=0.30+Concreto3500+retiro CDRC</v>
          </cell>
          <cell r="D4402" t="str">
            <v>ML</v>
          </cell>
          <cell r="E4402" t="str">
            <v>CIMENTACION Y ESTRUCTURA</v>
          </cell>
          <cell r="F4402">
            <v>102666.8</v>
          </cell>
        </row>
        <row r="4403">
          <cell r="B4403">
            <v>17996</v>
          </cell>
          <cell r="C4403" t="str">
            <v>EXCAVACIÓN PILOTE D=0.40 + retiro.CDRC</v>
          </cell>
          <cell r="D4403" t="str">
            <v>ML</v>
          </cell>
          <cell r="E4403" t="str">
            <v>CIMENTACION Y ESTRUCTURA</v>
          </cell>
          <cell r="F4403">
            <v>50715.79</v>
          </cell>
        </row>
        <row r="4404">
          <cell r="B4404">
            <v>17998</v>
          </cell>
          <cell r="C4404" t="str">
            <v>EXCAVACIÓN PILOTE D=0.70 + retiro.CDRC</v>
          </cell>
          <cell r="D4404" t="str">
            <v>ML</v>
          </cell>
          <cell r="E4404" t="str">
            <v>CIMENTACION Y ESTRUCTURA</v>
          </cell>
          <cell r="F4404">
            <v>118376.98</v>
          </cell>
        </row>
        <row r="4405">
          <cell r="B4405">
            <v>18539</v>
          </cell>
          <cell r="C4405" t="str">
            <v>EXCAVACION RELLENO COMPACTACION CODENSA CS-208</v>
          </cell>
          <cell r="D4405" t="str">
            <v>ML</v>
          </cell>
          <cell r="E4405" t="str">
            <v>REDES SERVICIOS Y DESAGüES</v>
          </cell>
          <cell r="F4405">
            <v>121410.97</v>
          </cell>
        </row>
        <row r="4406">
          <cell r="B4406">
            <v>17454</v>
          </cell>
          <cell r="C4406" t="str">
            <v>EXCAVACION Y CANALIZACION PARA 4 DUCTOS PVC</v>
          </cell>
          <cell r="D4406" t="str">
            <v>ML</v>
          </cell>
          <cell r="E4406" t="str">
            <v>03 Preliminares</v>
          </cell>
          <cell r="F4406">
            <v>89443.3</v>
          </cell>
        </row>
        <row r="4407">
          <cell r="B4407">
            <v>17546</v>
          </cell>
          <cell r="C4407" t="str">
            <v>EXCAVACION Y CONST. CAJA DE INSPECC SENCILLA CS275</v>
          </cell>
          <cell r="D4407" t="str">
            <v>UN</v>
          </cell>
          <cell r="E4407" t="str">
            <v>INSTALACIONES ELECTRICAS - T.V. - SONIDO COMUNI</v>
          </cell>
          <cell r="F4407">
            <v>2365713.08</v>
          </cell>
        </row>
        <row r="4408">
          <cell r="B4408">
            <v>25</v>
          </cell>
          <cell r="C4408" t="str">
            <v>EXCAVACION ZANJA h=1 M  Material Compactado</v>
          </cell>
          <cell r="D4408" t="str">
            <v>M3</v>
          </cell>
          <cell r="E4408" t="str">
            <v>ACT. PRELIMINARES/LIMPIEZA TER</v>
          </cell>
          <cell r="F4408">
            <v>124788.55</v>
          </cell>
        </row>
        <row r="4409">
          <cell r="B4409">
            <v>26</v>
          </cell>
          <cell r="C4409" t="str">
            <v>EXCAVACION ZANJA h=1M Material Suelto</v>
          </cell>
          <cell r="D4409" t="str">
            <v>M3</v>
          </cell>
          <cell r="E4409" t="str">
            <v>ACT. PRELIMINARES/LIMPIEZA TER</v>
          </cell>
          <cell r="F4409">
            <v>102518.91</v>
          </cell>
        </row>
        <row r="4410">
          <cell r="B4410">
            <v>11944</v>
          </cell>
          <cell r="C4410" t="str">
            <v>EXCAVACION ZANJA h=1m Material Suelto **</v>
          </cell>
          <cell r="D4410" t="str">
            <v>M3</v>
          </cell>
          <cell r="E4410" t="str">
            <v>ACT. PRELIMINARES/LIMPIEZA TER</v>
          </cell>
          <cell r="F4410">
            <v>109999.41</v>
          </cell>
        </row>
        <row r="4411">
          <cell r="B4411">
            <v>27</v>
          </cell>
          <cell r="C4411" t="str">
            <v>EXCAVACION ZANJA h=2M Material Compactado</v>
          </cell>
          <cell r="D4411" t="str">
            <v>M3</v>
          </cell>
          <cell r="E4411" t="str">
            <v>ACT. PRELIMINARES/LIMPIEZA TER</v>
          </cell>
          <cell r="F4411">
            <v>134299.53</v>
          </cell>
        </row>
        <row r="4412">
          <cell r="B4412">
            <v>11949</v>
          </cell>
          <cell r="C4412" t="str">
            <v>EXCAVACION ZANJA h=2M Material Suelto</v>
          </cell>
          <cell r="D4412" t="str">
            <v>M3</v>
          </cell>
          <cell r="E4412" t="str">
            <v>ACT. PRELIMINARES/LIMPIEZA TER</v>
          </cell>
          <cell r="F4412">
            <v>98296.93</v>
          </cell>
        </row>
        <row r="4413">
          <cell r="B4413">
            <v>28</v>
          </cell>
          <cell r="C4413" t="str">
            <v>EXCAVACION ZANJA h=2M Material Suelto+retiro</v>
          </cell>
          <cell r="D4413" t="str">
            <v>M3</v>
          </cell>
          <cell r="E4413" t="str">
            <v>ACT. PRELIMINARES/LIMPIEZA TER</v>
          </cell>
          <cell r="F4413">
            <v>123696.94</v>
          </cell>
        </row>
        <row r="4414">
          <cell r="B4414">
            <v>10911</v>
          </cell>
          <cell r="C4414" t="str">
            <v>EXCAVACION ZANJA h=2M Matr Comp sin trans</v>
          </cell>
          <cell r="D4414" t="str">
            <v>M3</v>
          </cell>
          <cell r="E4414" t="str">
            <v>ACT. PRELIMINARES/LIMPIEZA TER</v>
          </cell>
          <cell r="F4414">
            <v>51219.46</v>
          </cell>
        </row>
        <row r="4415">
          <cell r="B4415">
            <v>16558</v>
          </cell>
          <cell r="C4415" t="str">
            <v>Excavación+Transporte+conformac+compact de terreno</v>
          </cell>
          <cell r="D4415" t="str">
            <v>M3</v>
          </cell>
          <cell r="E4415" t="str">
            <v>ACT. PRELIMINARES/LIMPIEZA TER</v>
          </cell>
          <cell r="F4415">
            <v>69732.81</v>
          </cell>
        </row>
        <row r="4416">
          <cell r="B4416">
            <v>15317</v>
          </cell>
          <cell r="C4416" t="str">
            <v>ExcavacionMecanica Roca+Compres+carg+retioZonaPend</v>
          </cell>
          <cell r="D4416" t="str">
            <v>M3</v>
          </cell>
          <cell r="E4416" t="str">
            <v>03 Preliminares</v>
          </cell>
          <cell r="F4416">
            <v>302461.13</v>
          </cell>
        </row>
        <row r="4417">
          <cell r="B4417">
            <v>10005</v>
          </cell>
          <cell r="C4417" t="str">
            <v>ExcavacionMecanica Roca+Compres+carg+retioZonaPlan</v>
          </cell>
          <cell r="D4417" t="str">
            <v>M3</v>
          </cell>
          <cell r="E4417" t="str">
            <v>03 Preliminares</v>
          </cell>
          <cell r="F4417">
            <v>300837.90000000002</v>
          </cell>
        </row>
        <row r="4418">
          <cell r="B4418">
            <v>16830</v>
          </cell>
          <cell r="C4418" t="str">
            <v>ExcavacionMecanica sin retiroSuelo blan+trasieCDRC</v>
          </cell>
          <cell r="D4418" t="str">
            <v>M3</v>
          </cell>
          <cell r="E4418" t="str">
            <v>03 Preliminares</v>
          </cell>
          <cell r="F4418">
            <v>30312.66</v>
          </cell>
        </row>
        <row r="4419">
          <cell r="B4419">
            <v>16563</v>
          </cell>
          <cell r="C4419" t="str">
            <v>ExcavacionMecanica sin retiroSuelo blando+trasieg</v>
          </cell>
          <cell r="D4419" t="str">
            <v>M3</v>
          </cell>
          <cell r="E4419" t="str">
            <v>03 Preliminares</v>
          </cell>
          <cell r="F4419">
            <v>30414.880000000001</v>
          </cell>
        </row>
        <row r="4420">
          <cell r="B4420">
            <v>17763</v>
          </cell>
          <cell r="C4420" t="str">
            <v>Expansor 8 zonas cableadas HSM2108 (SUMI INST)</v>
          </cell>
          <cell r="D4420" t="str">
            <v>UN</v>
          </cell>
          <cell r="E4420" t="str">
            <v>INSTALACIONES ELECTRICAS - T.V. - SONIDO COMUNI</v>
          </cell>
          <cell r="F4420">
            <v>23211.8</v>
          </cell>
        </row>
        <row r="4421">
          <cell r="B4421">
            <v>29</v>
          </cell>
          <cell r="C4421" t="str">
            <v>EXPLANACION Y EXTENDIDA</v>
          </cell>
          <cell r="D4421" t="str">
            <v>M3</v>
          </cell>
          <cell r="E4421" t="str">
            <v>ACT. PRELIMINARES/LIMPIEZA TER</v>
          </cell>
          <cell r="F4421">
            <v>449.08</v>
          </cell>
        </row>
        <row r="4422">
          <cell r="B4422">
            <v>30</v>
          </cell>
          <cell r="C4422" t="str">
            <v>EXPLANACION Y RETIRO (Bulldozer+Cargador+Volq)</v>
          </cell>
          <cell r="D4422" t="str">
            <v>M3</v>
          </cell>
          <cell r="E4422" t="str">
            <v>ACT. PRELIMINARES/LIMPIEZA TER</v>
          </cell>
          <cell r="F4422">
            <v>46567.17</v>
          </cell>
        </row>
        <row r="4423">
          <cell r="B4423">
            <v>12168</v>
          </cell>
          <cell r="C4423" t="str">
            <v>Explosión en Roca con  Químico Detonante</v>
          </cell>
          <cell r="D4423" t="str">
            <v>UN</v>
          </cell>
          <cell r="E4423" t="str">
            <v>03 Preliminares</v>
          </cell>
          <cell r="F4423">
            <v>24706.99</v>
          </cell>
        </row>
        <row r="4424">
          <cell r="B4424">
            <v>14502</v>
          </cell>
          <cell r="C4424" t="str">
            <v>EXTINTOR SOKAFLAN 123 (3.700) SUMINISTRO E INSTAL.</v>
          </cell>
          <cell r="D4424" t="str">
            <v>UN</v>
          </cell>
          <cell r="E4424" t="str">
            <v>EQUIPOS ESPECIALES</v>
          </cell>
          <cell r="F4424">
            <v>229267.31</v>
          </cell>
        </row>
        <row r="4425">
          <cell r="B4425">
            <v>10272</v>
          </cell>
          <cell r="C4425" t="str">
            <v>Extraccion tocones area de 1 a 2 m2 mediano porte*</v>
          </cell>
          <cell r="D4425" t="str">
            <v>UN</v>
          </cell>
          <cell r="E4425" t="str">
            <v>03 Preliminares</v>
          </cell>
          <cell r="F4425">
            <v>415353.68</v>
          </cell>
        </row>
        <row r="4426">
          <cell r="B4426">
            <v>10273</v>
          </cell>
          <cell r="C4426" t="str">
            <v>Extraccion tocones area de 2.01 a 3 m2 gran porte</v>
          </cell>
          <cell r="D4426" t="str">
            <v>UN</v>
          </cell>
          <cell r="E4426" t="str">
            <v>03 Preliminares</v>
          </cell>
          <cell r="F4426">
            <v>730146.17</v>
          </cell>
        </row>
        <row r="4427">
          <cell r="B4427">
            <v>10274</v>
          </cell>
          <cell r="C4427" t="str">
            <v>Extraccion tocones area de menor a 1 m2 pequeño**</v>
          </cell>
          <cell r="D4427" t="str">
            <v>UN</v>
          </cell>
          <cell r="E4427" t="str">
            <v>03 Preliminares</v>
          </cell>
          <cell r="F4427">
            <v>262377.03000000003</v>
          </cell>
        </row>
        <row r="4428">
          <cell r="B4428">
            <v>19178</v>
          </cell>
          <cell r="C4428" t="str">
            <v>EXTRACTOR CENTRIFUGO EN LINEA  TRANSM CEFE COMETAS</v>
          </cell>
          <cell r="D4428" t="str">
            <v>UN</v>
          </cell>
          <cell r="E4428" t="str">
            <v>EQUIPOS ESPECIALES</v>
          </cell>
          <cell r="F4428">
            <v>16320119.039999999</v>
          </cell>
        </row>
        <row r="4429">
          <cell r="B4429">
            <v>14688</v>
          </cell>
          <cell r="C4429" t="str">
            <v>EXTRACTOR PARA BAÑO ACRILICO Ø6"+REJILLA PLASTICA</v>
          </cell>
          <cell r="D4429" t="str">
            <v>UN</v>
          </cell>
          <cell r="E4429" t="str">
            <v>INSTALACIONES ELECTRICAS - T.V. - SONIDO COMUNI</v>
          </cell>
          <cell r="F4429">
            <v>160117.63</v>
          </cell>
        </row>
        <row r="4430">
          <cell r="B4430">
            <v>13866</v>
          </cell>
          <cell r="C4430" t="str">
            <v>Face plate doble voz y datos RJ-45 EIA/TIA Gran Al</v>
          </cell>
          <cell r="D4430" t="str">
            <v>UN</v>
          </cell>
          <cell r="E4430" t="str">
            <v>CABLEADO ESTRUCTURADO</v>
          </cell>
          <cell r="F4430">
            <v>67018.14</v>
          </cell>
        </row>
        <row r="4431">
          <cell r="B4431">
            <v>12262</v>
          </cell>
          <cell r="C4431" t="str">
            <v>Face plate doble voz y datos RJ-45 EIA/TIA sum+ins</v>
          </cell>
          <cell r="D4431" t="str">
            <v>UN</v>
          </cell>
          <cell r="E4431" t="str">
            <v>CABLEADO ESTRUCTURADO</v>
          </cell>
          <cell r="F4431">
            <v>44668</v>
          </cell>
        </row>
        <row r="4432">
          <cell r="B4432">
            <v>17663</v>
          </cell>
          <cell r="C4432" t="str">
            <v>FACEPLATE CON JACK DE 2 INSERTOS RJ 45</v>
          </cell>
          <cell r="D4432" t="str">
            <v>UN</v>
          </cell>
          <cell r="E4432" t="str">
            <v>INSTALACIONES ELECTRICAS - T.V. - SONIDO COMUNI</v>
          </cell>
          <cell r="F4432">
            <v>42602.05</v>
          </cell>
        </row>
        <row r="4433">
          <cell r="B4433">
            <v>11755</v>
          </cell>
          <cell r="C4433" t="str">
            <v>Fachada  en 150 FS Aluzinc **</v>
          </cell>
          <cell r="D4433" t="str">
            <v>M2</v>
          </cell>
          <cell r="E4433" t="str">
            <v>URBANISMO Y OBRAS EXTERIORES</v>
          </cell>
          <cell r="F4433">
            <v>36521.949999999997</v>
          </cell>
        </row>
        <row r="4434">
          <cell r="B4434">
            <v>13364</v>
          </cell>
          <cell r="C4434" t="str">
            <v xml:space="preserve">FACHADA EXTERIOR MUROS EN COMPACT T. MADERA, REF MATE ROBLE LINEAL DE PANELEX O SIMI CEFE COMETAS   </v>
          </cell>
          <cell r="D4434" t="str">
            <v>M2</v>
          </cell>
          <cell r="E4434" t="str">
            <v>ENCHAPES MUROS</v>
          </cell>
          <cell r="F4434">
            <v>907429.78</v>
          </cell>
        </row>
        <row r="4435">
          <cell r="B4435">
            <v>20619</v>
          </cell>
          <cell r="C4435" t="str">
            <v xml:space="preserve">FACHADAS VERDES VEGETALES PARA ESCENARIOS IDRD </v>
          </cell>
          <cell r="D4435" t="str">
            <v>M2</v>
          </cell>
          <cell r="E4435" t="str">
            <v>ENCHAPES MUROS</v>
          </cell>
          <cell r="F4435">
            <v>293992.28000000003</v>
          </cell>
        </row>
        <row r="4436">
          <cell r="B4436">
            <v>18451</v>
          </cell>
          <cell r="C4436" t="str">
            <v>FACTORY COMMISSIONING</v>
          </cell>
          <cell r="D4436" t="str">
            <v>UN</v>
          </cell>
          <cell r="E4436" t="str">
            <v>INSTALACIONES ELECTRICAS - T.V. - SONIDO COMUNI</v>
          </cell>
          <cell r="F4436">
            <v>0</v>
          </cell>
        </row>
        <row r="4437">
          <cell r="B4437">
            <v>818</v>
          </cell>
          <cell r="C4437" t="str">
            <v>FAROL DE PEDESTAL</v>
          </cell>
          <cell r="D4437" t="str">
            <v>UN</v>
          </cell>
          <cell r="E4437" t="str">
            <v>INSTALACIONES ELECTRICAS - T.V. - SONIDO COMUNI</v>
          </cell>
          <cell r="F4437">
            <v>53019.16</v>
          </cell>
        </row>
        <row r="4438">
          <cell r="B4438">
            <v>15923</v>
          </cell>
          <cell r="C4438" t="str">
            <v>FERTILIZANTE ORGANICO TIPO HUMUS (aplicacion)</v>
          </cell>
          <cell r="D4438" t="str">
            <v>KG</v>
          </cell>
          <cell r="E4438" t="str">
            <v>ACT. PRELIMINARES/LIMPIEZA TER</v>
          </cell>
          <cell r="F4438">
            <v>6749.23</v>
          </cell>
        </row>
        <row r="4439">
          <cell r="B4439">
            <v>12164</v>
          </cell>
          <cell r="C4439" t="str">
            <v>FERTILIZANTE QUÍMICO GRANULADO, FOLIAR Y ORGANICO</v>
          </cell>
          <cell r="D4439" t="str">
            <v>KG</v>
          </cell>
          <cell r="E4439" t="str">
            <v>ACT. PRELIMINARES/LIMPIEZA TER</v>
          </cell>
          <cell r="F4439">
            <v>4395.9799999999996</v>
          </cell>
        </row>
        <row r="4440">
          <cell r="B4440">
            <v>13515</v>
          </cell>
          <cell r="C4440" t="str">
            <v>FIJACIÓN  CORREAS  PERFIL C 5"x2" (Inst+sum)</v>
          </cell>
          <cell r="D4440" t="str">
            <v>ML</v>
          </cell>
          <cell r="E4440" t="str">
            <v>VARIOS</v>
          </cell>
          <cell r="F4440">
            <v>113583.65</v>
          </cell>
        </row>
        <row r="4441">
          <cell r="B4441">
            <v>14409</v>
          </cell>
          <cell r="C4441" t="str">
            <v>FIJACIÓN  CORREAS  PERFIL C 5"x2" (Instalacion)</v>
          </cell>
          <cell r="D4441" t="str">
            <v>ML</v>
          </cell>
          <cell r="E4441" t="str">
            <v>VARIOS</v>
          </cell>
          <cell r="F4441">
            <v>88732.13</v>
          </cell>
        </row>
        <row r="4442">
          <cell r="B4442">
            <v>13243</v>
          </cell>
          <cell r="C4442" t="str">
            <v>fijacion de borde  para membrana Sarnafil</v>
          </cell>
          <cell r="D4442" t="str">
            <v>ML</v>
          </cell>
          <cell r="E4442" t="str">
            <v>VARIOS</v>
          </cell>
          <cell r="F4442">
            <v>22720.47</v>
          </cell>
        </row>
        <row r="4443">
          <cell r="B4443">
            <v>14494</v>
          </cell>
          <cell r="C4443" t="str">
            <v>fijacion de borde membrana Impervinil HR 1200RF</v>
          </cell>
          <cell r="D4443" t="str">
            <v>ML</v>
          </cell>
          <cell r="E4443" t="str">
            <v>VARIOS</v>
          </cell>
          <cell r="F4443">
            <v>18249.09</v>
          </cell>
        </row>
        <row r="4444">
          <cell r="B4444">
            <v>15428</v>
          </cell>
          <cell r="C4444" t="str">
            <v>Filo en tubo Cuadr.SkatePark (SUM+INST)+Grouting</v>
          </cell>
          <cell r="D4444" t="str">
            <v>ML</v>
          </cell>
          <cell r="E4444" t="str">
            <v>CARPINTERIA METALICA</v>
          </cell>
          <cell r="F4444">
            <v>269536.65999999997</v>
          </cell>
        </row>
        <row r="4445">
          <cell r="B4445">
            <v>13539</v>
          </cell>
          <cell r="C4445" t="str">
            <v>Filo o  dilatación  en  mortero (1:4)  impermeabi</v>
          </cell>
          <cell r="D4445" t="str">
            <v>ML</v>
          </cell>
          <cell r="E4445" t="str">
            <v>04 Estructuras</v>
          </cell>
          <cell r="F4445">
            <v>7958.08</v>
          </cell>
        </row>
        <row r="4446">
          <cell r="B4446">
            <v>992</v>
          </cell>
          <cell r="C4446" t="str">
            <v>FILO O DILATACION BAJO PLACA</v>
          </cell>
          <cell r="D4446" t="str">
            <v>ML</v>
          </cell>
          <cell r="E4446" t="str">
            <v>PAÑETES/REPELLOS/REVOQUES</v>
          </cell>
          <cell r="F4446">
            <v>10708.95</v>
          </cell>
        </row>
        <row r="4447">
          <cell r="B4447">
            <v>10996</v>
          </cell>
          <cell r="C4447" t="str">
            <v>Filos y dilat mortero modific plimero  reparac **</v>
          </cell>
          <cell r="D4447" t="str">
            <v>ML</v>
          </cell>
          <cell r="E4447" t="str">
            <v>04 Estructuras</v>
          </cell>
          <cell r="F4447">
            <v>42147.73</v>
          </cell>
        </row>
        <row r="4448">
          <cell r="B4448">
            <v>12768</v>
          </cell>
          <cell r="C4448" t="str">
            <v>Filos y dilat mortero modific polimero(Hasta 10cm)</v>
          </cell>
          <cell r="D4448" t="str">
            <v>ML</v>
          </cell>
          <cell r="E4448" t="str">
            <v>04 Estructuras</v>
          </cell>
          <cell r="F4448">
            <v>27103.15</v>
          </cell>
        </row>
        <row r="4449">
          <cell r="B4449">
            <v>12531</v>
          </cell>
          <cell r="C4449" t="str">
            <v>FILOS Y DILATACIONES BAJO MALLA (MORTERO)</v>
          </cell>
          <cell r="D4449" t="str">
            <v>ML</v>
          </cell>
          <cell r="E4449" t="str">
            <v>PAÑETES/REPELLOS/REVOQUES</v>
          </cell>
          <cell r="F4449">
            <v>9520.65</v>
          </cell>
        </row>
        <row r="4450">
          <cell r="B4450">
            <v>12530</v>
          </cell>
          <cell r="C4450" t="str">
            <v>FILOS Y DILATACIONES BAJO PLACA (MORTERO)</v>
          </cell>
          <cell r="D4450" t="str">
            <v>ML</v>
          </cell>
          <cell r="E4450" t="str">
            <v>PAÑETES/REPELLOS/REVOQUES</v>
          </cell>
          <cell r="F4450">
            <v>8631.74</v>
          </cell>
        </row>
        <row r="4451">
          <cell r="B4451">
            <v>637</v>
          </cell>
          <cell r="C4451" t="str">
            <v>FILOS Y DILATACIONES MURO - PLACA (CAOLIN)</v>
          </cell>
          <cell r="D4451" t="str">
            <v>ML</v>
          </cell>
          <cell r="E4451" t="str">
            <v>PINTURA</v>
          </cell>
          <cell r="F4451">
            <v>5461.01</v>
          </cell>
        </row>
        <row r="4452">
          <cell r="B4452">
            <v>172</v>
          </cell>
          <cell r="C4452" t="str">
            <v>FILOS Y DILATACIONES MURO - PLACA (MORTERO)</v>
          </cell>
          <cell r="D4452" t="str">
            <v>ML</v>
          </cell>
          <cell r="E4452" t="str">
            <v>PAÑETES/REPELLOS/REVOQUES</v>
          </cell>
          <cell r="F4452">
            <v>7690.15</v>
          </cell>
        </row>
        <row r="4453">
          <cell r="B4453">
            <v>10373</v>
          </cell>
          <cell r="C4453" t="str">
            <v>Filtro Chimenea Excav+geoNT-1600+tubo100mm  **</v>
          </cell>
          <cell r="D4453" t="str">
            <v>M3</v>
          </cell>
          <cell r="E4453" t="str">
            <v>08 Hidráulico</v>
          </cell>
          <cell r="F4453">
            <v>416120.94</v>
          </cell>
        </row>
        <row r="4454">
          <cell r="B4454">
            <v>10471</v>
          </cell>
          <cell r="C4454" t="str">
            <v>Filtro de Arena Ø60" / 1500Mm conexion lateral -CometasSUM+INS</v>
          </cell>
          <cell r="D4454" t="str">
            <v>UN</v>
          </cell>
          <cell r="E4454" t="str">
            <v>PISCINAS</v>
          </cell>
          <cell r="F4454">
            <v>15497369.18</v>
          </cell>
        </row>
        <row r="4455">
          <cell r="B4455">
            <v>19010</v>
          </cell>
          <cell r="C4455" t="str">
            <v>Filtro de Arena Ø79" / 2000MmCRDC-CometasSUM+INS</v>
          </cell>
          <cell r="D4455" t="str">
            <v>UN</v>
          </cell>
          <cell r="E4455" t="str">
            <v>PISCINAS</v>
          </cell>
          <cell r="F4455">
            <v>21988826.129999999</v>
          </cell>
        </row>
        <row r="4456">
          <cell r="B4456">
            <v>17950</v>
          </cell>
          <cell r="C4456" t="str">
            <v>FILTRO EN FIBRA DE VIDRIO ø60"X102"</v>
          </cell>
          <cell r="D4456" t="str">
            <v>UN</v>
          </cell>
          <cell r="E4456" t="str">
            <v>PISCINAS</v>
          </cell>
          <cell r="F4456">
            <v>362290.38</v>
          </cell>
        </row>
        <row r="4457">
          <cell r="B4457">
            <v>17535</v>
          </cell>
          <cell r="C4457" t="str">
            <v>Filtro fibra vidrio bobinado 600gpm @15gpm/ft2Pisc</v>
          </cell>
          <cell r="D4457" t="str">
            <v>UN</v>
          </cell>
          <cell r="E4457" t="str">
            <v>PISCINAS</v>
          </cell>
          <cell r="F4457">
            <v>412250.36</v>
          </cell>
        </row>
        <row r="4458">
          <cell r="B4458">
            <v>11467</v>
          </cell>
          <cell r="C4458" t="str">
            <v>Filtro frances con escoria e=0.15m  **</v>
          </cell>
          <cell r="D4458" t="str">
            <v>M2</v>
          </cell>
          <cell r="E4458" t="str">
            <v>08 Hidráulico</v>
          </cell>
          <cell r="F4458">
            <v>38917.68</v>
          </cell>
        </row>
        <row r="4459">
          <cell r="B4459">
            <v>10094</v>
          </cell>
          <cell r="C4459" t="str">
            <v>Filtro frances Excav+geoNT-1600+tubo 65mm  **</v>
          </cell>
          <cell r="D4459" t="str">
            <v>M3</v>
          </cell>
          <cell r="E4459" t="str">
            <v>08 Hidráulico</v>
          </cell>
          <cell r="F4459">
            <v>962151.36</v>
          </cell>
        </row>
        <row r="4460">
          <cell r="B4460">
            <v>11327</v>
          </cell>
          <cell r="C4460" t="str">
            <v>Filtro frances Pista de trote (Fontanar)  **</v>
          </cell>
          <cell r="D4460" t="str">
            <v>ML</v>
          </cell>
          <cell r="E4460" t="str">
            <v>08 Hidráulico</v>
          </cell>
          <cell r="F4460">
            <v>140972.26999999999</v>
          </cell>
        </row>
        <row r="4461">
          <cell r="B4461">
            <v>10071</v>
          </cell>
          <cell r="C4461" t="str">
            <v>Filtro frances(trinchera)35x35 Excav+geoNT-1800 **</v>
          </cell>
          <cell r="D4461" t="str">
            <v>ML</v>
          </cell>
          <cell r="E4461" t="str">
            <v>08 Hidráulico</v>
          </cell>
          <cell r="F4461">
            <v>79516.86</v>
          </cell>
        </row>
        <row r="4462">
          <cell r="B4462">
            <v>11059</v>
          </cell>
          <cell r="C4462" t="str">
            <v>Filtro frances(trinchera)40*120Excav+geoNT-2000**</v>
          </cell>
          <cell r="D4462" t="str">
            <v>ML</v>
          </cell>
          <cell r="E4462" t="str">
            <v>08 Hidráulico</v>
          </cell>
          <cell r="F4462">
            <v>285208.67</v>
          </cell>
        </row>
        <row r="4463">
          <cell r="B4463">
            <v>12574</v>
          </cell>
          <cell r="C4463" t="str">
            <v>Filtro frances(trinchera)40*150Excav+geoNT-2000**</v>
          </cell>
          <cell r="D4463" t="str">
            <v>ML</v>
          </cell>
          <cell r="E4463" t="str">
            <v>08 Hidráulico</v>
          </cell>
          <cell r="F4463">
            <v>306247.01</v>
          </cell>
        </row>
        <row r="4464">
          <cell r="B4464">
            <v>10068</v>
          </cell>
          <cell r="C4464" t="str">
            <v>Filtro frances(trinchera)60*80 Excav+geoNT-1600**</v>
          </cell>
          <cell r="D4464" t="str">
            <v>ML</v>
          </cell>
          <cell r="E4464" t="str">
            <v>08 Hidráulico</v>
          </cell>
          <cell r="F4464">
            <v>232437.74</v>
          </cell>
        </row>
        <row r="4465">
          <cell r="B4465">
            <v>12573</v>
          </cell>
          <cell r="C4465" t="str">
            <v>Filtro frances(trinchera)80*150Excav+geoNT-2000**</v>
          </cell>
          <cell r="D4465" t="str">
            <v>ML</v>
          </cell>
          <cell r="E4465" t="str">
            <v>08 Hidráulico</v>
          </cell>
          <cell r="F4465">
            <v>533080.93999999994</v>
          </cell>
        </row>
        <row r="4466">
          <cell r="B4466">
            <v>11176</v>
          </cell>
          <cell r="C4466" t="str">
            <v>Filtro frances20*30 Excav+geoNT-1600+tubo 100mm **</v>
          </cell>
          <cell r="D4466" t="str">
            <v>ML</v>
          </cell>
          <cell r="E4466" t="str">
            <v>08 Hidráulico</v>
          </cell>
          <cell r="F4466">
            <v>81792.399999999994</v>
          </cell>
        </row>
        <row r="4467">
          <cell r="B4467">
            <v>11175</v>
          </cell>
          <cell r="C4467" t="str">
            <v>Filtro frances30*30 Excav+geoNT-1600+tubo 100mm **</v>
          </cell>
          <cell r="D4467" t="str">
            <v>ML</v>
          </cell>
          <cell r="E4467" t="str">
            <v>08 Hidráulico</v>
          </cell>
          <cell r="F4467">
            <v>94024.34</v>
          </cell>
        </row>
        <row r="4468">
          <cell r="B4468">
            <v>10424</v>
          </cell>
          <cell r="C4468" t="str">
            <v>Filtro frances30*40 Excav+geoNT-1600+tubo 100mm **</v>
          </cell>
          <cell r="D4468" t="str">
            <v>ML</v>
          </cell>
          <cell r="E4468" t="str">
            <v>08 Hidráulico</v>
          </cell>
          <cell r="F4468">
            <v>106570.81</v>
          </cell>
        </row>
        <row r="4469">
          <cell r="B4469">
            <v>10733</v>
          </cell>
          <cell r="C4469" t="str">
            <v>Filtro frances30*60 Excav+geoNT-1600+tubo 100mm **</v>
          </cell>
          <cell r="D4469" t="str">
            <v>ML</v>
          </cell>
          <cell r="E4469" t="str">
            <v>08 Hidráulico</v>
          </cell>
          <cell r="F4469">
            <v>157092.41</v>
          </cell>
        </row>
        <row r="4470">
          <cell r="B4470">
            <v>10069</v>
          </cell>
          <cell r="C4470" t="str">
            <v>Filtro frances35x35 Excav+geoNT-1600+tubo 65mm  **</v>
          </cell>
          <cell r="D4470" t="str">
            <v>ML</v>
          </cell>
          <cell r="E4470" t="str">
            <v>08 Hidráulico</v>
          </cell>
          <cell r="F4470">
            <v>129885.85</v>
          </cell>
        </row>
        <row r="4471">
          <cell r="B4471">
            <v>13442</v>
          </cell>
          <cell r="C4471" t="str">
            <v>Filtro frances40*115 Excav+geoNT-1600+tubo 100mm *</v>
          </cell>
          <cell r="D4471" t="str">
            <v>ML</v>
          </cell>
          <cell r="E4471" t="str">
            <v>08 Hidráulico</v>
          </cell>
          <cell r="F4471">
            <v>195008.23</v>
          </cell>
        </row>
        <row r="4472">
          <cell r="B4472">
            <v>14438</v>
          </cell>
          <cell r="C4472" t="str">
            <v>Filtro frances40*120 Excav+geoNT-1800+tubo100mm</v>
          </cell>
          <cell r="D4472" t="str">
            <v>ML</v>
          </cell>
          <cell r="E4472" t="str">
            <v>08 Hidráulico</v>
          </cell>
          <cell r="F4472">
            <v>289461.46999999997</v>
          </cell>
        </row>
        <row r="4473">
          <cell r="B4473">
            <v>11058</v>
          </cell>
          <cell r="C4473" t="str">
            <v>Filtro frances40*120 Excav+geoNT-2000+tubo100mm</v>
          </cell>
          <cell r="D4473" t="str">
            <v>ML</v>
          </cell>
          <cell r="E4473" t="str">
            <v>08 Hidráulico</v>
          </cell>
          <cell r="F4473">
            <v>301628.7</v>
          </cell>
        </row>
        <row r="4474">
          <cell r="B4474">
            <v>16752</v>
          </cell>
          <cell r="C4474" t="str">
            <v>Filtro frances40*35 Excav+geoNT-1600+tubo 100mm **</v>
          </cell>
          <cell r="D4474" t="str">
            <v>ML</v>
          </cell>
          <cell r="E4474" t="str">
            <v>08 Hidráulico</v>
          </cell>
          <cell r="F4474">
            <v>68440.399999999994</v>
          </cell>
        </row>
        <row r="4475">
          <cell r="B4475">
            <v>10294</v>
          </cell>
          <cell r="C4475" t="str">
            <v>Filtro frances40*40 Excav+geoNT-1600+tubo 100mm **</v>
          </cell>
          <cell r="D4475" t="str">
            <v>ML</v>
          </cell>
          <cell r="E4475" t="str">
            <v>08 Hidráulico</v>
          </cell>
          <cell r="F4475">
            <v>130414.39</v>
          </cell>
        </row>
        <row r="4476">
          <cell r="B4476">
            <v>13441</v>
          </cell>
          <cell r="C4476" t="str">
            <v>Filtro frances40*40 Excav+geoNT-1600+tubo 100mm **</v>
          </cell>
          <cell r="D4476" t="str">
            <v>ML</v>
          </cell>
          <cell r="E4476" t="str">
            <v>08 Hidráulico</v>
          </cell>
          <cell r="F4476">
            <v>136555.73000000001</v>
          </cell>
        </row>
        <row r="4477">
          <cell r="B4477">
            <v>10763</v>
          </cell>
          <cell r="C4477" t="str">
            <v>Filtro frances40*40 Excav+geoNT-1600+tubo 160mm **</v>
          </cell>
          <cell r="D4477" t="str">
            <v>ML</v>
          </cell>
          <cell r="E4477" t="str">
            <v>08 Hidráulico</v>
          </cell>
          <cell r="F4477">
            <v>155211.32999999999</v>
          </cell>
        </row>
        <row r="4478">
          <cell r="B4478">
            <v>10872</v>
          </cell>
          <cell r="C4478" t="str">
            <v>Filtro frances40*40 Excav+geoNT-1600+tubo 200mm **</v>
          </cell>
          <cell r="D4478" t="str">
            <v>ML</v>
          </cell>
          <cell r="E4478" t="str">
            <v>08 Hidráulico</v>
          </cell>
          <cell r="F4478">
            <v>137750.46</v>
          </cell>
        </row>
        <row r="4479">
          <cell r="B4479">
            <v>10072</v>
          </cell>
          <cell r="C4479" t="str">
            <v>Filtro frances40*40 Excav+geoNT-1600+tubo 65mm  **</v>
          </cell>
          <cell r="D4479" t="str">
            <v>ML</v>
          </cell>
          <cell r="E4479" t="str">
            <v>08 Hidráulico</v>
          </cell>
          <cell r="F4479">
            <v>148735.57</v>
          </cell>
        </row>
        <row r="4480">
          <cell r="B4480">
            <v>16751</v>
          </cell>
          <cell r="C4480" t="str">
            <v>Filtro frances40*80 Excav+geoNT-1800+tubo100mm</v>
          </cell>
          <cell r="D4480" t="str">
            <v>ML</v>
          </cell>
          <cell r="E4480" t="str">
            <v>08 Hidráulico</v>
          </cell>
          <cell r="F4480">
            <v>158392.63</v>
          </cell>
        </row>
        <row r="4481">
          <cell r="B4481">
            <v>16753</v>
          </cell>
          <cell r="C4481" t="str">
            <v>Filtro frances40*80 Excav+geoNT-1800+tubo100mm</v>
          </cell>
          <cell r="D4481" t="str">
            <v>ML</v>
          </cell>
          <cell r="E4481" t="str">
            <v>08 Hidráulico</v>
          </cell>
          <cell r="F4481">
            <v>156888.07</v>
          </cell>
        </row>
        <row r="4482">
          <cell r="B4482">
            <v>16755</v>
          </cell>
          <cell r="C4482" t="str">
            <v>Filtro frances40*80 Excav+geoNT-1800+tubo160mm</v>
          </cell>
          <cell r="D4482" t="str">
            <v>ML</v>
          </cell>
          <cell r="E4482" t="str">
            <v>08 Hidráulico</v>
          </cell>
          <cell r="F4482">
            <v>180367.59</v>
          </cell>
        </row>
        <row r="4483">
          <cell r="B4483">
            <v>16754</v>
          </cell>
          <cell r="C4483" t="str">
            <v>Filtro frances40*80 Excav+geoNT-1800+tubo200mm</v>
          </cell>
          <cell r="D4483" t="str">
            <v>ML</v>
          </cell>
          <cell r="E4483" t="str">
            <v>08 Hidráulico</v>
          </cell>
          <cell r="F4483">
            <v>185572.44</v>
          </cell>
        </row>
        <row r="4484">
          <cell r="B4484">
            <v>10168</v>
          </cell>
          <cell r="C4484" t="str">
            <v>Filtro frances50*30 Excav+geoNT-1600+tubo100mm  **</v>
          </cell>
          <cell r="D4484" t="str">
            <v>ML</v>
          </cell>
          <cell r="E4484" t="str">
            <v>08 Hidráulico</v>
          </cell>
          <cell r="F4484">
            <v>113891.47</v>
          </cell>
        </row>
        <row r="4485">
          <cell r="B4485">
            <v>10704</v>
          </cell>
          <cell r="C4485" t="str">
            <v>Filtro frances50*50 Excav+geoNT-1600+tubo100mm  **</v>
          </cell>
          <cell r="D4485" t="str">
            <v>ML</v>
          </cell>
          <cell r="E4485" t="str">
            <v>08 Hidráulico</v>
          </cell>
          <cell r="F4485">
            <v>144685.97</v>
          </cell>
        </row>
        <row r="4486">
          <cell r="B4486">
            <v>10706</v>
          </cell>
          <cell r="C4486" t="str">
            <v>Filtro frances50*50 Excav+geoNT-1800+tubo100mm  **</v>
          </cell>
          <cell r="D4486" t="str">
            <v>ML</v>
          </cell>
          <cell r="E4486" t="str">
            <v>08 Hidráulico</v>
          </cell>
          <cell r="F4486">
            <v>170424.39</v>
          </cell>
        </row>
        <row r="4487">
          <cell r="B4487">
            <v>10757</v>
          </cell>
          <cell r="C4487" t="str">
            <v>Filtro frances50*50 Excav+geoNT-1800+tubo200mm  **</v>
          </cell>
          <cell r="D4487" t="str">
            <v>ML</v>
          </cell>
          <cell r="E4487" t="str">
            <v>08 Hidráulico</v>
          </cell>
          <cell r="F4487">
            <v>176659.94</v>
          </cell>
        </row>
        <row r="4488">
          <cell r="B4488">
            <v>10705</v>
          </cell>
          <cell r="C4488" t="str">
            <v>Filtro frances50*50 Excav+geoNT-1800+tubo65mm  **</v>
          </cell>
          <cell r="D4488" t="str">
            <v>ML</v>
          </cell>
          <cell r="E4488" t="str">
            <v>08 Hidráulico</v>
          </cell>
          <cell r="F4488">
            <v>168836.61</v>
          </cell>
        </row>
        <row r="4489">
          <cell r="B4489">
            <v>12669</v>
          </cell>
          <cell r="C4489" t="str">
            <v>Filtro frances60*180Excav+geoNT-2000+tubo 100mm**</v>
          </cell>
          <cell r="D4489" t="str">
            <v>ML</v>
          </cell>
          <cell r="E4489" t="str">
            <v>08 Hidráulico</v>
          </cell>
          <cell r="F4489">
            <v>463953.68</v>
          </cell>
        </row>
        <row r="4490">
          <cell r="B4490">
            <v>10067</v>
          </cell>
          <cell r="C4490" t="str">
            <v>Filtro frances60*80 Excav+geoNT-1600+tubo 65mm  **</v>
          </cell>
          <cell r="D4490" t="str">
            <v>ML</v>
          </cell>
          <cell r="E4490" t="str">
            <v>08 Hidráulico</v>
          </cell>
          <cell r="F4490">
            <v>232733.49</v>
          </cell>
        </row>
        <row r="4491">
          <cell r="B4491">
            <v>10221</v>
          </cell>
          <cell r="C4491" t="str">
            <v>Filtro frances80*30 Excav+geoNT-1600+tubo160mm  **</v>
          </cell>
          <cell r="D4491" t="str">
            <v>ML</v>
          </cell>
          <cell r="E4491" t="str">
            <v>08 Hidráulico</v>
          </cell>
          <cell r="F4491">
            <v>150512.97</v>
          </cell>
        </row>
        <row r="4492">
          <cell r="B4492">
            <v>20753</v>
          </cell>
          <cell r="C4492" t="str">
            <v>Filtro geodren planar</v>
          </cell>
          <cell r="D4492" t="str">
            <v>M2</v>
          </cell>
          <cell r="E4492" t="str">
            <v>EQUIPOS ESPECIALES</v>
          </cell>
          <cell r="F4492">
            <v>54291.07</v>
          </cell>
        </row>
        <row r="4493">
          <cell r="B4493">
            <v>10831</v>
          </cell>
          <cell r="C4493" t="str">
            <v>Filtro geodren planar **</v>
          </cell>
          <cell r="D4493" t="str">
            <v>M2</v>
          </cell>
          <cell r="E4493" t="str">
            <v>08 Hidráulico</v>
          </cell>
          <cell r="F4493">
            <v>54539.360000000001</v>
          </cell>
        </row>
        <row r="4494">
          <cell r="B4494">
            <v>17323</v>
          </cell>
          <cell r="C4494" t="str">
            <v>FILTRO GEODREN PLANAR MUROS CONTENCION TALUD CDRC</v>
          </cell>
          <cell r="D4494" t="str">
            <v>M2</v>
          </cell>
          <cell r="E4494" t="str">
            <v>08 Hidráulico</v>
          </cell>
          <cell r="F4494">
            <v>50055</v>
          </cell>
        </row>
        <row r="4495">
          <cell r="B4495">
            <v>10167</v>
          </cell>
          <cell r="C4495" t="str">
            <v>Filtro geodren planar tuberia 100 mm  h=1.0  **</v>
          </cell>
          <cell r="D4495" t="str">
            <v>ML</v>
          </cell>
          <cell r="E4495" t="str">
            <v>08 Hidráulico</v>
          </cell>
          <cell r="F4495">
            <v>155054.95000000001</v>
          </cell>
        </row>
        <row r="4496">
          <cell r="B4496">
            <v>10017</v>
          </cell>
          <cell r="C4496" t="str">
            <v>Filtro geodren planar tuberia 100 mm  h=2.0 **</v>
          </cell>
          <cell r="D4496" t="str">
            <v>ML</v>
          </cell>
          <cell r="E4496" t="str">
            <v>08 Hidráulico</v>
          </cell>
          <cell r="F4496">
            <v>171341.93</v>
          </cell>
        </row>
        <row r="4497">
          <cell r="B4497">
            <v>10698</v>
          </cell>
          <cell r="C4497" t="str">
            <v>Filtro geodren planar tuberia 110 mm  **</v>
          </cell>
          <cell r="D4497" t="str">
            <v>M2</v>
          </cell>
          <cell r="E4497" t="str">
            <v>08 Hidráulico</v>
          </cell>
          <cell r="F4497">
            <v>99742.2</v>
          </cell>
        </row>
        <row r="4498">
          <cell r="B4498">
            <v>10044</v>
          </cell>
          <cell r="C4498" t="str">
            <v>Filtro geodren planar tuberia 110 mm h=5.0 ***</v>
          </cell>
          <cell r="D4498" t="str">
            <v>ML</v>
          </cell>
          <cell r="E4498" t="str">
            <v>08 Hidráulico</v>
          </cell>
          <cell r="F4498">
            <v>594789.82999999996</v>
          </cell>
        </row>
        <row r="4499">
          <cell r="B4499">
            <v>15253</v>
          </cell>
          <cell r="C4499" t="str">
            <v>Filtro geodren planar tuberia 160 mm  h=1.0 Espald</v>
          </cell>
          <cell r="D4499" t="str">
            <v>ML</v>
          </cell>
          <cell r="E4499" t="str">
            <v>08 Hidráulico</v>
          </cell>
          <cell r="F4499">
            <v>138300.57</v>
          </cell>
        </row>
        <row r="4500">
          <cell r="B4500">
            <v>15285</v>
          </cell>
          <cell r="C4500" t="str">
            <v>Filtro geodren planar tuberia 160 mm  h=1.0 Zanja</v>
          </cell>
          <cell r="D4500" t="str">
            <v>ML</v>
          </cell>
          <cell r="E4500" t="str">
            <v>08 Hidráulico</v>
          </cell>
          <cell r="F4500">
            <v>174428.52</v>
          </cell>
        </row>
        <row r="4501">
          <cell r="B4501">
            <v>15254</v>
          </cell>
          <cell r="C4501" t="str">
            <v>Filtro geodren planar tuberia 200 mm  h=1.0 Espal</v>
          </cell>
          <cell r="D4501" t="str">
            <v>ML</v>
          </cell>
          <cell r="E4501" t="str">
            <v>08 Hidráulico</v>
          </cell>
          <cell r="F4501">
            <v>143892.74</v>
          </cell>
        </row>
        <row r="4502">
          <cell r="B4502">
            <v>15284</v>
          </cell>
          <cell r="C4502" t="str">
            <v>Filtro geodren planar tuberia 200 mm  h=1.0 Zanja</v>
          </cell>
          <cell r="D4502" t="str">
            <v>ML</v>
          </cell>
          <cell r="E4502" t="str">
            <v>08 Hidráulico</v>
          </cell>
          <cell r="F4502">
            <v>179206.55</v>
          </cell>
        </row>
        <row r="4503">
          <cell r="B4503">
            <v>11052</v>
          </cell>
          <cell r="C4503" t="str">
            <v>Filtro perforac horizont d=2'' +cabezote conc **</v>
          </cell>
          <cell r="D4503" t="str">
            <v>ML</v>
          </cell>
          <cell r="E4503" t="str">
            <v>08 Hidráulico</v>
          </cell>
          <cell r="F4503">
            <v>37765.370000000003</v>
          </cell>
        </row>
        <row r="4504">
          <cell r="B4504">
            <v>11690</v>
          </cell>
          <cell r="C4504" t="str">
            <v>Filtro perforac horizont d=2'' sin cabezote conc**</v>
          </cell>
          <cell r="D4504" t="str">
            <v>ML</v>
          </cell>
          <cell r="E4504" t="str">
            <v>08 Hidráulico</v>
          </cell>
          <cell r="F4504">
            <v>63033.02</v>
          </cell>
        </row>
        <row r="4505">
          <cell r="B4505">
            <v>10039</v>
          </cell>
          <cell r="C4505" t="str">
            <v>Filtro perforac horizont d=3'' +cabezote conc **</v>
          </cell>
          <cell r="D4505" t="str">
            <v>ML</v>
          </cell>
          <cell r="E4505" t="str">
            <v>08 Hidráulico</v>
          </cell>
          <cell r="F4505">
            <v>203408.53</v>
          </cell>
        </row>
        <row r="4506">
          <cell r="B4506">
            <v>18546</v>
          </cell>
          <cell r="C4506" t="str">
            <v>FiltroArenaØ57"(1447mm)FlanchadoS/EspecificCDRC</v>
          </cell>
          <cell r="D4506" t="str">
            <v>UN</v>
          </cell>
          <cell r="E4506" t="str">
            <v>PISCINAS</v>
          </cell>
          <cell r="F4506">
            <v>66907.820000000007</v>
          </cell>
        </row>
        <row r="4507">
          <cell r="B4507">
            <v>18625</v>
          </cell>
          <cell r="C4507" t="str">
            <v>FiltroArenaØ60"(1500mm)FlanchadoS/EspecificCDRC</v>
          </cell>
          <cell r="D4507" t="str">
            <v>UN</v>
          </cell>
          <cell r="E4507" t="str">
            <v>PISCINAS</v>
          </cell>
          <cell r="F4507">
            <v>205596.67</v>
          </cell>
        </row>
        <row r="4508">
          <cell r="B4508">
            <v>10731</v>
          </cell>
          <cell r="C4508" t="str">
            <v>FiltroChimeneaVertical Exc+geoNT-1600h=0.6d=0.2**</v>
          </cell>
          <cell r="D4508" t="str">
            <v>UN</v>
          </cell>
          <cell r="E4508" t="str">
            <v>08 Hidráulico</v>
          </cell>
          <cell r="F4508">
            <v>21914.53</v>
          </cell>
        </row>
        <row r="4509">
          <cell r="B4509">
            <v>12199</v>
          </cell>
          <cell r="C4509" t="str">
            <v>Filtrofrances(trinch)50*120Excav+geoNT-2000+tubo4"</v>
          </cell>
          <cell r="D4509" t="str">
            <v>ML</v>
          </cell>
          <cell r="E4509" t="str">
            <v>08 Hidráulico</v>
          </cell>
          <cell r="F4509">
            <v>349862.39</v>
          </cell>
        </row>
        <row r="4510">
          <cell r="B4510">
            <v>16757</v>
          </cell>
          <cell r="C4510" t="str">
            <v>FiltroFrances(Trinchera)b=0.40mHmax=1.20m(tub100mm</v>
          </cell>
          <cell r="D4510" t="str">
            <v>ML</v>
          </cell>
          <cell r="E4510" t="str">
            <v>INSTALACIONES HIDRAULICA / SANITARIA / LATONERIA</v>
          </cell>
          <cell r="F4510">
            <v>277560.68</v>
          </cell>
        </row>
        <row r="4511">
          <cell r="B4511">
            <v>16759</v>
          </cell>
          <cell r="C4511" t="str">
            <v>FiltroFrances(Trinchera)b=0.40mHmax=1.20m(tub160mm</v>
          </cell>
          <cell r="D4511" t="str">
            <v>ML</v>
          </cell>
          <cell r="E4511" t="str">
            <v>INSTALACIONES HIDRAULICA / SANITARIA / LATONERIA</v>
          </cell>
          <cell r="F4511">
            <v>296934.25</v>
          </cell>
        </row>
        <row r="4512">
          <cell r="B4512">
            <v>16758</v>
          </cell>
          <cell r="C4512" t="str">
            <v>FiltroFrances(Trinchera)b=0.40mHmax=1.20m(tub200mm</v>
          </cell>
          <cell r="D4512" t="str">
            <v>ML</v>
          </cell>
          <cell r="E4512" t="str">
            <v>INSTALACIONES HIDRAULICA / SANITARIA / LATONERIA</v>
          </cell>
          <cell r="F4512">
            <v>302139.09999999998</v>
          </cell>
        </row>
        <row r="4513">
          <cell r="B4513">
            <v>16756</v>
          </cell>
          <cell r="C4513" t="str">
            <v>FiltroFrances(Trinchera)b=0.40mHmax=1.80m(tub100mm</v>
          </cell>
          <cell r="D4513" t="str">
            <v>ML</v>
          </cell>
          <cell r="E4513" t="str">
            <v>INSTALACIONES HIDRAULICA / SANITARIA / LATONERIA</v>
          </cell>
          <cell r="F4513">
            <v>322847.44</v>
          </cell>
        </row>
        <row r="4514">
          <cell r="B4514">
            <v>16739</v>
          </cell>
          <cell r="C4514" t="str">
            <v>FiltroFrances(Trinchera)b=0.40mHmax=1.80m(tub160mm</v>
          </cell>
          <cell r="D4514" t="str">
            <v>ML</v>
          </cell>
          <cell r="E4514" t="str">
            <v>INSTALACIONES HIDRAULICA / SANITARIA / LATONERIA</v>
          </cell>
          <cell r="F4514">
            <v>342221.01</v>
          </cell>
        </row>
        <row r="4515">
          <cell r="B4515">
            <v>16738</v>
          </cell>
          <cell r="C4515" t="str">
            <v>FiltroFrances(Trinchera)b=0.40mHmax=1.80m(Tub200mm</v>
          </cell>
          <cell r="D4515" t="str">
            <v>ML</v>
          </cell>
          <cell r="E4515" t="str">
            <v>INSTALACIONES HIDRAULICA / SANITARIA / LATONERIA</v>
          </cell>
          <cell r="F4515">
            <v>347425.86</v>
          </cell>
        </row>
        <row r="4516">
          <cell r="B4516">
            <v>16700</v>
          </cell>
          <cell r="C4516" t="str">
            <v>Filtrofrances35x35excav+geotextil+tub65mmconFiltro</v>
          </cell>
          <cell r="D4516" t="str">
            <v>ML</v>
          </cell>
          <cell r="E4516" t="str">
            <v>08 Hidráulico</v>
          </cell>
          <cell r="F4516">
            <v>108268.86</v>
          </cell>
        </row>
        <row r="4517">
          <cell r="B4517">
            <v>16884</v>
          </cell>
          <cell r="C4517" t="str">
            <v>Flanche Cortagoteras Lam.Cal.22 Desa 0.15m+Pintura</v>
          </cell>
          <cell r="D4517" t="str">
            <v>ML</v>
          </cell>
          <cell r="E4517" t="str">
            <v>CUBIERTAS</v>
          </cell>
          <cell r="F4517">
            <v>103689.14</v>
          </cell>
        </row>
        <row r="4518">
          <cell r="B4518">
            <v>11274</v>
          </cell>
          <cell r="C4518" t="str">
            <v>Flanche Lámina Galv. Desarrollo 0.15 cal.16+regata</v>
          </cell>
          <cell r="D4518" t="str">
            <v>ML</v>
          </cell>
          <cell r="E4518" t="str">
            <v>INSTALACIONES HIDRAULICA / SANITARIA / LATONERIA</v>
          </cell>
          <cell r="F4518">
            <v>41259.85</v>
          </cell>
        </row>
        <row r="4519">
          <cell r="B4519">
            <v>11273</v>
          </cell>
          <cell r="C4519" t="str">
            <v>Flanche Lámina Galv. Desarrollo 0.20 cal.16+regata</v>
          </cell>
          <cell r="D4519" t="str">
            <v>ML</v>
          </cell>
          <cell r="E4519" t="str">
            <v>INSTALACIONES HIDRAULICA / SANITARIA / LATONERIA</v>
          </cell>
          <cell r="F4519">
            <v>46956.41</v>
          </cell>
        </row>
        <row r="4520">
          <cell r="B4520">
            <v>11272</v>
          </cell>
          <cell r="C4520" t="str">
            <v>Flanche Lámina Galv. Desarrollo 0.25 cal 16+regata</v>
          </cell>
          <cell r="D4520" t="str">
            <v>ML</v>
          </cell>
          <cell r="E4520" t="str">
            <v>INSTALACIONES HIDRAULICA / SANITARIA / LATONERIA</v>
          </cell>
          <cell r="F4520">
            <v>58447.88</v>
          </cell>
        </row>
        <row r="4521">
          <cell r="B4521">
            <v>10954</v>
          </cell>
          <cell r="C4521" t="str">
            <v>Flanche Lámina Galv. Desarrollo 0.25 cal 22+regata</v>
          </cell>
          <cell r="D4521" t="str">
            <v>ML</v>
          </cell>
          <cell r="E4521" t="str">
            <v>INSTALACIONES HIDRAULICA / SANITARIA / LATONERIA</v>
          </cell>
          <cell r="F4521">
            <v>39357.040000000001</v>
          </cell>
        </row>
        <row r="4522">
          <cell r="B4522">
            <v>10682</v>
          </cell>
          <cell r="C4522" t="str">
            <v>Flanche Lámina Galv. Desarrollo 0.35 cal.22 +regat</v>
          </cell>
          <cell r="D4522" t="str">
            <v>ML</v>
          </cell>
          <cell r="E4522" t="str">
            <v>INSTALACIONES HIDRAULICA / SANITARIA / LATONERIA</v>
          </cell>
          <cell r="F4522">
            <v>59491</v>
          </cell>
        </row>
        <row r="4523">
          <cell r="B4523">
            <v>455</v>
          </cell>
          <cell r="C4523" t="str">
            <v>FLANCHE LATON DESARROLLO :0.20 CAL.22+regata</v>
          </cell>
          <cell r="D4523" t="str">
            <v>ML</v>
          </cell>
          <cell r="E4523" t="str">
            <v>INSTALACIONES HIDRAULICA / SANITARIA / LATONERIA</v>
          </cell>
          <cell r="F4523">
            <v>24811.119999999999</v>
          </cell>
        </row>
        <row r="4524">
          <cell r="B4524">
            <v>14770</v>
          </cell>
          <cell r="C4524" t="str">
            <v>Flexion piernas presnsa horizontal (SUM + INST)</v>
          </cell>
          <cell r="D4524" t="str">
            <v>UN</v>
          </cell>
          <cell r="E4524" t="str">
            <v>MOBILIARIO</v>
          </cell>
          <cell r="F4524">
            <v>3341785.85</v>
          </cell>
        </row>
        <row r="4525">
          <cell r="B4525">
            <v>15278</v>
          </cell>
          <cell r="C4525" t="str">
            <v>Flores Begonia para jardines (Suministro+Instalaci</v>
          </cell>
          <cell r="D4525" t="str">
            <v>M2</v>
          </cell>
          <cell r="E4525" t="str">
            <v>ESPECIES ARBOREAS</v>
          </cell>
          <cell r="F4525">
            <v>49308.28</v>
          </cell>
        </row>
        <row r="4526">
          <cell r="B4526">
            <v>15755</v>
          </cell>
          <cell r="C4526" t="str">
            <v>FLOTADOR DE MERCURIO (Sumin+Instal)</v>
          </cell>
          <cell r="D4526" t="str">
            <v>UN</v>
          </cell>
          <cell r="E4526" t="str">
            <v>INSTALACIONES HIDRAULICA / SANITARIA / LATONERIA</v>
          </cell>
          <cell r="F4526">
            <v>316639.03999999998</v>
          </cell>
        </row>
        <row r="4527">
          <cell r="B4527">
            <v>17581</v>
          </cell>
          <cell r="C4527" t="str">
            <v>Flotadores salvavidas - Plasticos - Suministro e instalación</v>
          </cell>
          <cell r="D4527" t="str">
            <v>UN</v>
          </cell>
          <cell r="E4527" t="str">
            <v>PISCINAS</v>
          </cell>
          <cell r="F4527">
            <v>236735.9</v>
          </cell>
        </row>
        <row r="4528">
          <cell r="B4528">
            <v>13720</v>
          </cell>
          <cell r="C4528" t="str">
            <v>FLUXOMETRO ELECTRONICO (sum e inst) **</v>
          </cell>
          <cell r="D4528" t="str">
            <v>UN</v>
          </cell>
          <cell r="E4528" t="str">
            <v>INSTALACIONES HIDRAULICA / SANITARIA / LATONERIA</v>
          </cell>
          <cell r="F4528">
            <v>3614368.16</v>
          </cell>
        </row>
        <row r="4529">
          <cell r="B4529">
            <v>13326</v>
          </cell>
          <cell r="C4529" t="str">
            <v>FLUXOMETRO PARA SANITARIO Manos libres bajo consum</v>
          </cell>
          <cell r="D4529" t="str">
            <v>UN</v>
          </cell>
          <cell r="E4529" t="str">
            <v>INSTALACIONES HIDRAULICA / SANITARIA / LATONERIA</v>
          </cell>
          <cell r="F4529">
            <v>80565.990000000005</v>
          </cell>
        </row>
        <row r="4530">
          <cell r="B4530">
            <v>15110</v>
          </cell>
          <cell r="C4530" t="str">
            <v>FLUXOMETRO PARA SANITARIO(30-60PSI) PALANCA</v>
          </cell>
          <cell r="D4530" t="str">
            <v>UN</v>
          </cell>
          <cell r="E4530" t="str">
            <v>INSTALACIONES HIDRAULICA / SANITARIA / LATONERIA</v>
          </cell>
          <cell r="F4530">
            <v>1425000.7</v>
          </cell>
        </row>
        <row r="4531">
          <cell r="B4531">
            <v>13122</v>
          </cell>
          <cell r="C4531" t="str">
            <v>FLUXOMETRO PARA SANITARIO(sum+instal.)</v>
          </cell>
          <cell r="D4531" t="str">
            <v>UN</v>
          </cell>
          <cell r="E4531" t="str">
            <v>INSTALACIONES HIDRAULICA / SANITARIA / LATONERIA</v>
          </cell>
          <cell r="F4531">
            <v>74317.149999999994</v>
          </cell>
        </row>
        <row r="4532">
          <cell r="B4532">
            <v>15098</v>
          </cell>
          <cell r="C4532" t="str">
            <v>FLUXOMETRO SLOAN - Mantenimiento</v>
          </cell>
          <cell r="D4532" t="str">
            <v>UN</v>
          </cell>
          <cell r="E4532" t="str">
            <v>INSTALACIONES HIDRAULICA / SANITARIA / LATONERIA</v>
          </cell>
          <cell r="F4532">
            <v>1465006.8</v>
          </cell>
        </row>
        <row r="4533">
          <cell r="B4533">
            <v>11018</v>
          </cell>
          <cell r="C4533" t="str">
            <v>Fondo de junta  sikarod  **</v>
          </cell>
          <cell r="D4533" t="str">
            <v>ML</v>
          </cell>
          <cell r="E4533" t="str">
            <v>04 Estructuras</v>
          </cell>
          <cell r="F4533">
            <v>7037.21</v>
          </cell>
        </row>
        <row r="4534">
          <cell r="B4534">
            <v>716</v>
          </cell>
          <cell r="C4534" t="str">
            <v>FORMALETA MES/M2</v>
          </cell>
          <cell r="D4534" t="str">
            <v>M2</v>
          </cell>
          <cell r="E4534" t="str">
            <v>HERRAMIENTAS Y EQUIPO MENOR</v>
          </cell>
          <cell r="F4534">
            <v>20309.349999999999</v>
          </cell>
        </row>
        <row r="4535">
          <cell r="B4535">
            <v>14295</v>
          </cell>
          <cell r="C4535" t="str">
            <v>Fotocelda - Suministro e instalacion</v>
          </cell>
          <cell r="D4535" t="str">
            <v>UN</v>
          </cell>
          <cell r="E4535" t="str">
            <v>INSTALACIONES ELECTRICAS - T.V. - SONIDO COMUNI</v>
          </cell>
          <cell r="F4535">
            <v>49237.75</v>
          </cell>
        </row>
        <row r="4536">
          <cell r="B4536">
            <v>18982</v>
          </cell>
          <cell r="C4536" t="str">
            <v>FOTOCELDAS LUMINARIAS POSTE(EXT)CRDC COMETAS</v>
          </cell>
          <cell r="D4536" t="str">
            <v>UN</v>
          </cell>
          <cell r="E4536" t="str">
            <v>INSTALACIONES ELECTRICAS - T.V. - SONIDO COMUNI</v>
          </cell>
          <cell r="F4536">
            <v>39334.99</v>
          </cell>
        </row>
        <row r="4537">
          <cell r="B4537">
            <v>13152</v>
          </cell>
          <cell r="C4537" t="str">
            <v>Franja Antideslizante mineral fundido 1"+grano abr</v>
          </cell>
          <cell r="D4537" t="str">
            <v>ML</v>
          </cell>
          <cell r="E4537" t="str">
            <v>MAMPOSTERIA</v>
          </cell>
          <cell r="F4537">
            <v>15698.46</v>
          </cell>
        </row>
        <row r="4538">
          <cell r="B4538">
            <v>12889</v>
          </cell>
          <cell r="C4538" t="str">
            <v>Franja de Ajuste Conc.2500 psi A=0.10m;H=0.10m **</v>
          </cell>
          <cell r="D4538" t="str">
            <v>ML</v>
          </cell>
          <cell r="E4538" t="str">
            <v>MAMPOSTERIA</v>
          </cell>
          <cell r="F4538">
            <v>29287.05</v>
          </cell>
        </row>
        <row r="4539">
          <cell r="B4539">
            <v>18562</v>
          </cell>
          <cell r="C4539" t="str">
            <v>Freidora(2)Tanques(2)Canastasa GasM-24(46x23x108cm</v>
          </cell>
          <cell r="D4539" t="str">
            <v>UN</v>
          </cell>
          <cell r="E4539" t="str">
            <v>CARPINTERIA METALICA</v>
          </cell>
          <cell r="F4539">
            <v>8831.14</v>
          </cell>
        </row>
        <row r="4540">
          <cell r="B4540">
            <v>16654</v>
          </cell>
          <cell r="C4540" t="str">
            <v>Frescasa e=2.5"(Suministro e instalación)</v>
          </cell>
          <cell r="D4540" t="str">
            <v>M2</v>
          </cell>
          <cell r="E4540" t="str">
            <v>CARPINTERIA METALICA</v>
          </cell>
          <cell r="F4540">
            <v>9279.91</v>
          </cell>
        </row>
        <row r="4541">
          <cell r="B4541">
            <v>17775</v>
          </cell>
          <cell r="C4541" t="str">
            <v>Fuente auxiliar de poder 12V 1A (SUMI INST)</v>
          </cell>
          <cell r="D4541" t="str">
            <v>UN</v>
          </cell>
          <cell r="E4541" t="str">
            <v>INSTALACIONES ELECTRICAS - T.V. - SONIDO COMUNI</v>
          </cell>
          <cell r="F4541">
            <v>82984.240000000005</v>
          </cell>
        </row>
        <row r="4542">
          <cell r="B4542">
            <v>17781</v>
          </cell>
          <cell r="C4542" t="str">
            <v>Fuente de 2,5A a 12VDC ST (SUMI INST)</v>
          </cell>
          <cell r="D4542" t="str">
            <v>UN</v>
          </cell>
          <cell r="E4542" t="str">
            <v>INSTALACIONES ELECTRICAS - T.V. - SONIDO COMUNI</v>
          </cell>
          <cell r="F4542">
            <v>85845.759999999995</v>
          </cell>
        </row>
        <row r="4543">
          <cell r="B4543">
            <v>17782</v>
          </cell>
          <cell r="C4543" t="str">
            <v>Fuente de 5A a 12VDC ST (SUMI INST)</v>
          </cell>
          <cell r="D4543" t="str">
            <v>UN</v>
          </cell>
          <cell r="E4543" t="str">
            <v>INSTALACIONES ELECTRICAS - T.V. - SONIDO COMUNI</v>
          </cell>
          <cell r="F4543">
            <v>85845.759999999995</v>
          </cell>
        </row>
        <row r="4544">
          <cell r="B4544">
            <v>18911</v>
          </cell>
          <cell r="C4544" t="str">
            <v>FUENTE DE PODER: AC a DC, RANGO DE VOLTAJE DE ENTR</v>
          </cell>
          <cell r="D4544" t="str">
            <v>UN</v>
          </cell>
          <cell r="E4544" t="str">
            <v>INSTALACIONES ELECTRICAS - T.V. - SONIDO COMUNI</v>
          </cell>
          <cell r="F4544">
            <v>5791.09</v>
          </cell>
        </row>
        <row r="4545">
          <cell r="B4545">
            <v>12454</v>
          </cell>
          <cell r="C4545" t="str">
            <v>Fumigación (Fungicida+Adherente) **</v>
          </cell>
          <cell r="D4545" t="str">
            <v>M2</v>
          </cell>
          <cell r="E4545" t="str">
            <v>11 Tratamientos especiales</v>
          </cell>
          <cell r="F4545">
            <v>185.36</v>
          </cell>
        </row>
        <row r="4546">
          <cell r="B4546">
            <v>12201</v>
          </cell>
          <cell r="C4546" t="str">
            <v>Fumigación con Herbicida (Glifosato)**</v>
          </cell>
          <cell r="D4546" t="str">
            <v>M2</v>
          </cell>
          <cell r="E4546" t="str">
            <v>11 Tratamientos especiales</v>
          </cell>
          <cell r="F4546">
            <v>66.900000000000006</v>
          </cell>
        </row>
        <row r="4547">
          <cell r="B4547">
            <v>11306</v>
          </cell>
          <cell r="C4547" t="str">
            <v>Fumigación y Desinfección(2 Servicios C/15Días)**</v>
          </cell>
          <cell r="D4547" t="str">
            <v>UN</v>
          </cell>
          <cell r="E4547" t="str">
            <v>11 Tratamientos especiales</v>
          </cell>
          <cell r="F4547">
            <v>0</v>
          </cell>
        </row>
        <row r="4548">
          <cell r="B4548">
            <v>19050</v>
          </cell>
          <cell r="C4548" t="str">
            <v>FV-1 SIST. FACHADA VENTANERIA M-13 SurNiv1 CEFE Cometas</v>
          </cell>
          <cell r="D4548" t="str">
            <v>M2</v>
          </cell>
          <cell r="E4548" t="str">
            <v>VENTANERIA EN ALUMINIO</v>
          </cell>
          <cell r="F4548">
            <v>1244984</v>
          </cell>
        </row>
        <row r="4549">
          <cell r="B4549">
            <v>19062</v>
          </cell>
          <cell r="C4549" t="str">
            <v>FV-10 SIST. FACHADA VENTANERIA M-10  SurNiv1 CEFE Cometa</v>
          </cell>
          <cell r="D4549" t="str">
            <v>M2</v>
          </cell>
          <cell r="E4549" t="str">
            <v>VENTANERIA EN ALUMINIO</v>
          </cell>
          <cell r="F4549">
            <v>1103479</v>
          </cell>
        </row>
        <row r="4550">
          <cell r="B4550">
            <v>19091</v>
          </cell>
          <cell r="C4550" t="str">
            <v>FV-100SIST.FACHADAVENTANERIA-LucernarioCEFECometas</v>
          </cell>
          <cell r="D4550" t="str">
            <v>M2</v>
          </cell>
          <cell r="E4550" t="str">
            <v>VENTANERIA EN ALUMINIO</v>
          </cell>
          <cell r="F4550">
            <v>2996.77</v>
          </cell>
        </row>
        <row r="4551">
          <cell r="B4551">
            <v>19092</v>
          </cell>
          <cell r="C4551" t="str">
            <v>FV-101SIST.FACHADAVENTANERIA-LucernarioCEFECometas</v>
          </cell>
          <cell r="D4551" t="str">
            <v>M2</v>
          </cell>
          <cell r="E4551" t="str">
            <v>VENTANERIA EN ALUMINIO</v>
          </cell>
          <cell r="F4551">
            <v>1092689</v>
          </cell>
        </row>
        <row r="4552">
          <cell r="B4552">
            <v>19093</v>
          </cell>
          <cell r="C4552" t="str">
            <v>FV-102SIST.FACHADAVENTANERIA-LucernarioCEFECometas</v>
          </cell>
          <cell r="D4552" t="str">
            <v>M2</v>
          </cell>
          <cell r="E4552" t="str">
            <v>VENTANERIA EN ALUMINIO</v>
          </cell>
          <cell r="F4552">
            <v>1092689</v>
          </cell>
        </row>
        <row r="4553">
          <cell r="B4553">
            <v>19349</v>
          </cell>
          <cell r="C4553" t="str">
            <v>FV-103PuertaVidriera+MarcoPerfileria alumCEFE COME</v>
          </cell>
          <cell r="D4553" t="str">
            <v>M2</v>
          </cell>
          <cell r="E4553" t="str">
            <v>VENTANERIA EN ALUMINIO</v>
          </cell>
          <cell r="F4553">
            <v>3342865.5</v>
          </cell>
        </row>
        <row r="4554">
          <cell r="B4554">
            <v>19350</v>
          </cell>
          <cell r="C4554" t="str">
            <v>FV-104 Ventaneria +Marco Perfileria aluminio CEFE COMETAS</v>
          </cell>
          <cell r="D4554" t="str">
            <v>M2</v>
          </cell>
          <cell r="E4554" t="str">
            <v>VENTANERIA EN ALUMINIO</v>
          </cell>
          <cell r="F4554">
            <v>1058237</v>
          </cell>
        </row>
        <row r="4555">
          <cell r="B4555">
            <v>19063</v>
          </cell>
          <cell r="C4555" t="str">
            <v>FV-11 SIST. FACHADA VENTANERIA M-10  SurNiv1 CEFE Cometa</v>
          </cell>
          <cell r="D4555" t="str">
            <v>M2</v>
          </cell>
          <cell r="E4555" t="str">
            <v>VENTANERIA EN ALUMINIO</v>
          </cell>
          <cell r="F4555">
            <v>1325363</v>
          </cell>
        </row>
        <row r="4556">
          <cell r="B4556">
            <v>19070</v>
          </cell>
          <cell r="C4556" t="str">
            <v>FV-12 SIST. FACHADA VENTANERIA M-10  SurNiv1 CEFE Cometa</v>
          </cell>
          <cell r="D4556" t="str">
            <v>M2</v>
          </cell>
          <cell r="E4556" t="str">
            <v>VENTANERIA EN ALUMINIO</v>
          </cell>
          <cell r="F4556">
            <v>1328904</v>
          </cell>
        </row>
        <row r="4557">
          <cell r="B4557">
            <v>19073</v>
          </cell>
          <cell r="C4557" t="str">
            <v>FV-13 SIST. FACHADA VENTANERIA  M-5   M- 3   SurNiv1 CEFE Cometa</v>
          </cell>
          <cell r="D4557" t="str">
            <v>M2</v>
          </cell>
          <cell r="E4557" t="str">
            <v>VENTANERIA EN ALUMINIO</v>
          </cell>
          <cell r="F4557">
            <v>1220809</v>
          </cell>
        </row>
        <row r="4558">
          <cell r="B4558">
            <v>19074</v>
          </cell>
          <cell r="C4558" t="str">
            <v>FV-14 SIST. FACHADA VENTANERIA M-3   M-5   M-6   M-11 SurNiv1 CEFE Cometa</v>
          </cell>
          <cell r="D4558" t="str">
            <v>M2</v>
          </cell>
          <cell r="E4558" t="str">
            <v>VENTANERIA EN ALUMINIO</v>
          </cell>
          <cell r="F4558">
            <v>1213453</v>
          </cell>
        </row>
        <row r="4559">
          <cell r="B4559">
            <v>19076</v>
          </cell>
          <cell r="C4559" t="str">
            <v>FV-15 SIST. FACHADA VENTANERIA M-1   M-2   M-3  SurNiv1 CEFE Cometa</v>
          </cell>
          <cell r="D4559" t="str">
            <v>M2</v>
          </cell>
          <cell r="E4559" t="str">
            <v>VENTANERIA EN ALUMINIO</v>
          </cell>
          <cell r="F4559">
            <v>1137878</v>
          </cell>
        </row>
        <row r="4560">
          <cell r="B4560">
            <v>19101</v>
          </cell>
          <cell r="C4560" t="str">
            <v>FV-16 SIST. FACHADA VENTANERIA   M-7   SurNiv1 CEFE Cometa</v>
          </cell>
          <cell r="D4560" t="str">
            <v>M2</v>
          </cell>
          <cell r="E4560" t="str">
            <v>VENTANERIA EN ALUMINIO</v>
          </cell>
          <cell r="F4560">
            <v>842290</v>
          </cell>
        </row>
        <row r="4561">
          <cell r="B4561">
            <v>19102</v>
          </cell>
          <cell r="C4561" t="str">
            <v>FV-17 SIST. FACHADA VENTANE   M-10   SurNiv1-2 CEFE Cometas</v>
          </cell>
          <cell r="D4561" t="str">
            <v>M2</v>
          </cell>
          <cell r="E4561" t="str">
            <v>VENTANERIA EN ALUMINIO</v>
          </cell>
          <cell r="F4561">
            <v>1073047</v>
          </cell>
        </row>
        <row r="4562">
          <cell r="B4562">
            <v>19103</v>
          </cell>
          <cell r="C4562" t="str">
            <v>FV-18 SIST. FACHADA VENTANE M-11   SurNiv1-2 CEFE Cometas</v>
          </cell>
          <cell r="D4562" t="str">
            <v>M2</v>
          </cell>
          <cell r="E4562" t="str">
            <v>VENTANERIA EN ALUMINIO</v>
          </cell>
          <cell r="F4562">
            <v>1108927</v>
          </cell>
        </row>
        <row r="4563">
          <cell r="B4563">
            <v>19104</v>
          </cell>
          <cell r="C4563" t="str">
            <v>FV-19 SIST. FACHADA VENTANE   M-7   SurNiv 3 CEFE Cometas</v>
          </cell>
          <cell r="D4563" t="str">
            <v>M2</v>
          </cell>
          <cell r="E4563" t="str">
            <v>VENTANERIA EN ALUMINIO</v>
          </cell>
          <cell r="F4563">
            <v>842290</v>
          </cell>
        </row>
        <row r="4564">
          <cell r="B4564">
            <v>19051</v>
          </cell>
          <cell r="C4564" t="str">
            <v>FV-2 SIST. FACHADA VENTANERIA M-13 SurNiv1 CEFE Cometas</v>
          </cell>
          <cell r="D4564" t="str">
            <v>M2</v>
          </cell>
          <cell r="E4564" t="str">
            <v>VENTANERIA EN ALUMINIO</v>
          </cell>
          <cell r="F4564">
            <v>1280112</v>
          </cell>
        </row>
        <row r="4565">
          <cell r="B4565">
            <v>19107</v>
          </cell>
          <cell r="C4565" t="str">
            <v>FV-20 SIST. FACHADA VENTANE M-5  SurNiv 3 CEFE Cometas</v>
          </cell>
          <cell r="D4565" t="str">
            <v>M2</v>
          </cell>
          <cell r="E4565" t="str">
            <v>VENTANERIA EN ALUMINIO</v>
          </cell>
          <cell r="F4565">
            <v>842290</v>
          </cell>
        </row>
        <row r="4566">
          <cell r="B4566">
            <v>19110</v>
          </cell>
          <cell r="C4566" t="str">
            <v>FV-21 SIST. FACHADA VENTANE   M--11   Norte Niv 3 CEFE Cometas</v>
          </cell>
          <cell r="D4566" t="str">
            <v>M2</v>
          </cell>
          <cell r="E4566" t="str">
            <v>VENTANERIA EN ALUMINIO</v>
          </cell>
          <cell r="F4566">
            <v>842290</v>
          </cell>
        </row>
        <row r="4567">
          <cell r="B4567">
            <v>19111</v>
          </cell>
          <cell r="C4567" t="str">
            <v>FV-22 SIST. FACHADA VENTANE   M-7   SurOrteNiv 4 CEFE Come</v>
          </cell>
          <cell r="D4567" t="str">
            <v>M2</v>
          </cell>
          <cell r="E4567" t="str">
            <v>VENTANERIA EN ALUMINIO</v>
          </cell>
          <cell r="F4567">
            <v>842290</v>
          </cell>
        </row>
        <row r="4568">
          <cell r="B4568">
            <v>19113</v>
          </cell>
          <cell r="C4568" t="str">
            <v>FV-23SIST. FACHADA VENTANE   M-5  SurOrteNiv 4 CEFE Comet</v>
          </cell>
          <cell r="D4568" t="str">
            <v>M2</v>
          </cell>
          <cell r="E4568" t="str">
            <v>VENTANERIA EN ALUMINIO</v>
          </cell>
          <cell r="F4568">
            <v>842290</v>
          </cell>
        </row>
        <row r="4569">
          <cell r="B4569">
            <v>19114</v>
          </cell>
          <cell r="C4569" t="str">
            <v>FV-24 SIST. FACHADA VENTANE M-2   SurNiv 5 CEFE Cometa</v>
          </cell>
          <cell r="D4569" t="str">
            <v>M2</v>
          </cell>
          <cell r="E4569" t="str">
            <v>VENTANERIA EN ALUMINIO</v>
          </cell>
          <cell r="F4569">
            <v>842290</v>
          </cell>
        </row>
        <row r="4570">
          <cell r="B4570">
            <v>19115</v>
          </cell>
          <cell r="C4570" t="str">
            <v>FV-25 SIST. FACHADA VENTANE   M-7  Norte Niv 2 CEFE Cometas</v>
          </cell>
          <cell r="D4570" t="str">
            <v>M2</v>
          </cell>
          <cell r="E4570" t="str">
            <v>VENTANERIA EN ALUMINIO</v>
          </cell>
          <cell r="F4570">
            <v>986803</v>
          </cell>
        </row>
        <row r="4571">
          <cell r="B4571">
            <v>19120</v>
          </cell>
          <cell r="C4571" t="str">
            <v>FV-26 SIST. FACHADA VENTANE   M-7   OccNiv 3 CEFE Cometas</v>
          </cell>
          <cell r="D4571" t="str">
            <v>M2</v>
          </cell>
          <cell r="E4571" t="str">
            <v>VENTANERIA EN ALUMINIO</v>
          </cell>
          <cell r="F4571">
            <v>986803</v>
          </cell>
        </row>
        <row r="4572">
          <cell r="B4572">
            <v>19122</v>
          </cell>
          <cell r="C4572" t="str">
            <v>FV-27 SIST. FACHADA VENTANE  M-7   OccNiv 3 CEFE Cometas</v>
          </cell>
          <cell r="D4572" t="str">
            <v>M2</v>
          </cell>
          <cell r="E4572" t="str">
            <v>VENTANERIA EN ALUMINIO</v>
          </cell>
          <cell r="F4572">
            <v>842290</v>
          </cell>
        </row>
        <row r="4573">
          <cell r="B4573">
            <v>19124</v>
          </cell>
          <cell r="C4573" t="str">
            <v>FV-28 SIST. FACHADA VENTANE   M-9  OccNiv 3 CEFE Cometas</v>
          </cell>
          <cell r="D4573" t="str">
            <v>M2</v>
          </cell>
          <cell r="E4573" t="str">
            <v>VENTANERIA EN ALUMINIO</v>
          </cell>
          <cell r="F4573">
            <v>991831</v>
          </cell>
        </row>
        <row r="4574">
          <cell r="B4574">
            <v>19132</v>
          </cell>
          <cell r="C4574" t="str">
            <v>FV-29 SIST. FACHADA VENTANE    M-3   OccNiv 4 CEFE Cometas</v>
          </cell>
          <cell r="D4574" t="str">
            <v>M2</v>
          </cell>
          <cell r="E4574" t="str">
            <v>VENTANERIA EN ALUMINIO</v>
          </cell>
          <cell r="F4574">
            <v>1395431</v>
          </cell>
        </row>
        <row r="4575">
          <cell r="B4575">
            <v>19053</v>
          </cell>
          <cell r="C4575" t="str">
            <v>FV-3 SIST. FACHADA VENTANERIA M-11 SurNiv1 CEFE Cometas</v>
          </cell>
          <cell r="D4575" t="str">
            <v>M2</v>
          </cell>
          <cell r="E4575" t="str">
            <v>VENTANERIA EN ALUMINIO</v>
          </cell>
          <cell r="F4575">
            <v>1306764</v>
          </cell>
        </row>
        <row r="4576">
          <cell r="B4576">
            <v>19126</v>
          </cell>
          <cell r="C4576" t="str">
            <v>FV-30 SIST. FACHADA VENTANE   M-4  OccNiv 4 CEFE Cometas</v>
          </cell>
          <cell r="D4576" t="str">
            <v>M2</v>
          </cell>
          <cell r="E4576" t="str">
            <v>VENTANERIA EN ALUMINIO</v>
          </cell>
          <cell r="F4576">
            <v>1087188</v>
          </cell>
        </row>
        <row r="4577">
          <cell r="B4577">
            <v>19127</v>
          </cell>
          <cell r="C4577" t="str">
            <v>FV-31 SIST. FACHADA VENTANE   M-2  OccNiv 5 CEFE Cometas</v>
          </cell>
          <cell r="D4577" t="str">
            <v>M2</v>
          </cell>
          <cell r="E4577" t="str">
            <v>VENTANERIA EN ALUMINIO</v>
          </cell>
          <cell r="F4577">
            <v>842290</v>
          </cell>
        </row>
        <row r="4578">
          <cell r="B4578">
            <v>19129</v>
          </cell>
          <cell r="C4578" t="str">
            <v>FV-32 SIST. FACHADA VENTANE   M-7  NorNiv 3 CEFE Cometas</v>
          </cell>
          <cell r="D4578" t="str">
            <v>M2</v>
          </cell>
          <cell r="E4578" t="str">
            <v>VENTANERIA EN ALUMINIO</v>
          </cell>
          <cell r="F4578">
            <v>842290</v>
          </cell>
        </row>
        <row r="4579">
          <cell r="B4579">
            <v>19130</v>
          </cell>
          <cell r="C4579" t="str">
            <v>FV-33 SIST. FACHADA VENTANE   M-4   NorNiv 3 CEFE Cometas</v>
          </cell>
          <cell r="D4579" t="str">
            <v>M2</v>
          </cell>
          <cell r="E4579" t="str">
            <v>VENTANERIA EN ALUMINIO</v>
          </cell>
          <cell r="F4579">
            <v>948396</v>
          </cell>
        </row>
        <row r="4580">
          <cell r="B4580">
            <v>19131</v>
          </cell>
          <cell r="C4580" t="str">
            <v>FV-34 SIST. FACHADA VENTANE   M- 5   NorNiv 3 CEFE Cometas</v>
          </cell>
          <cell r="D4580" t="str">
            <v>M2</v>
          </cell>
          <cell r="E4580" t="str">
            <v>VENTANERIA EN ALUMINIO</v>
          </cell>
          <cell r="F4580">
            <v>1395431</v>
          </cell>
        </row>
        <row r="4581">
          <cell r="B4581">
            <v>19043</v>
          </cell>
          <cell r="C4581" t="str">
            <v>FV-35 SIST. FACHADA VENTANERIA   M-6  Niv3 CEFE Cometas</v>
          </cell>
          <cell r="D4581" t="str">
            <v>M2</v>
          </cell>
          <cell r="E4581" t="str">
            <v>VENTANERIA EN ALUMINIO</v>
          </cell>
          <cell r="F4581">
            <v>1206445</v>
          </cell>
        </row>
        <row r="4582">
          <cell r="B4582">
            <v>19044</v>
          </cell>
          <cell r="C4582" t="str">
            <v>FV-36 SIST. FACHADA VENTANERIA   M-2  Niv4 CEFE Cometas</v>
          </cell>
          <cell r="D4582" t="str">
            <v>M2</v>
          </cell>
          <cell r="E4582" t="str">
            <v>VENTANERIA EN ALUMINIO</v>
          </cell>
          <cell r="F4582">
            <v>842290</v>
          </cell>
        </row>
        <row r="4583">
          <cell r="B4583">
            <v>19045</v>
          </cell>
          <cell r="C4583" t="str">
            <v>FV-37 SIST. FACHADA VENTANERIA   M-3   Niv4 CEFE Cometas</v>
          </cell>
          <cell r="D4583" t="str">
            <v>M2</v>
          </cell>
          <cell r="E4583" t="str">
            <v>VENTANERIA EN ALUMINIO</v>
          </cell>
          <cell r="F4583">
            <v>986803</v>
          </cell>
        </row>
        <row r="4584">
          <cell r="B4584">
            <v>19046</v>
          </cell>
          <cell r="C4584" t="str">
            <v>FV-38 SIST. FACHADA VENTANERIA  M-4   Niv4 CEFE Cometas</v>
          </cell>
          <cell r="D4584" t="str">
            <v>M2</v>
          </cell>
          <cell r="E4584" t="str">
            <v>VENTANERIA EN ALUMINIO</v>
          </cell>
          <cell r="F4584">
            <v>1140935</v>
          </cell>
        </row>
        <row r="4585">
          <cell r="B4585">
            <v>19047</v>
          </cell>
          <cell r="C4585" t="str">
            <v>FV-39 SIST. FACHADA VENTANERIA   M-2  Niv4 CEFE Cometas</v>
          </cell>
          <cell r="D4585" t="str">
            <v>M2</v>
          </cell>
          <cell r="E4585" t="str">
            <v>VENTANERIA EN ALUMINIO</v>
          </cell>
          <cell r="F4585">
            <v>842290</v>
          </cell>
        </row>
        <row r="4586">
          <cell r="B4586">
            <v>19055</v>
          </cell>
          <cell r="C4586" t="str">
            <v>FV-4 SIST. FACHADA VENTANERIA M-11 SurNiv1 CEFE Cometas</v>
          </cell>
          <cell r="D4586" t="str">
            <v>M2</v>
          </cell>
          <cell r="E4586" t="str">
            <v>VENTANERIA EN ALUMINIO</v>
          </cell>
          <cell r="F4586">
            <v>1306764</v>
          </cell>
        </row>
        <row r="4587">
          <cell r="B4587">
            <v>19049</v>
          </cell>
          <cell r="C4587" t="str">
            <v>FV-40 SIST. FACHADA VENTANERIA  M- 1  Niv5 CEFE Cometas</v>
          </cell>
          <cell r="D4587" t="str">
            <v>M2</v>
          </cell>
          <cell r="E4587" t="str">
            <v>VENTANERIA EN ALUMINIO</v>
          </cell>
          <cell r="F4587">
            <v>1160701</v>
          </cell>
        </row>
        <row r="4588">
          <cell r="B4588">
            <v>19052</v>
          </cell>
          <cell r="C4588" t="str">
            <v>FV-41 SIST. FACHADA VENTANERIA   M-1   Niv5 CEFE Cometas</v>
          </cell>
          <cell r="D4588" t="str">
            <v>M2</v>
          </cell>
          <cell r="E4588" t="str">
            <v>VENTANERIA EN ALUMINIO</v>
          </cell>
          <cell r="F4588">
            <v>1442021</v>
          </cell>
        </row>
        <row r="4589">
          <cell r="B4589">
            <v>19060</v>
          </cell>
          <cell r="C4589" t="str">
            <v>FV-42 SIST. FACHADA VENTANERIA   M-2  Niv5 CEFE Cometas</v>
          </cell>
          <cell r="D4589" t="str">
            <v>M2</v>
          </cell>
          <cell r="E4589" t="str">
            <v>VENTANERIA EN ALUMINIO</v>
          </cell>
          <cell r="F4589">
            <v>914546</v>
          </cell>
        </row>
        <row r="4590">
          <cell r="B4590">
            <v>19065</v>
          </cell>
          <cell r="C4590" t="str">
            <v>FV-43 SIST. FACHADA VENTANERIA   M-3   Niv5 CEFE Cometas</v>
          </cell>
          <cell r="D4590" t="str">
            <v>M2</v>
          </cell>
          <cell r="E4590" t="str">
            <v>VENTANERIA EN ALUMINIO</v>
          </cell>
          <cell r="F4590">
            <v>797129</v>
          </cell>
        </row>
        <row r="4591">
          <cell r="B4591">
            <v>19068</v>
          </cell>
          <cell r="C4591" t="str">
            <v>FV-44 SIST. FACHADA VENTANERIA   M-4   Niv5 CEFE Cometas</v>
          </cell>
          <cell r="D4591" t="str">
            <v>M2</v>
          </cell>
          <cell r="E4591" t="str">
            <v>VENTANERIA EN ALUMINIO</v>
          </cell>
          <cell r="F4591">
            <v>938015</v>
          </cell>
        </row>
        <row r="4592">
          <cell r="B4592">
            <v>19071</v>
          </cell>
          <cell r="C4592" t="str">
            <v>FV-45 SIST. FACHADA VENTANERIA  M-3   Niv5 CEFE Cometas</v>
          </cell>
          <cell r="D4592" t="str">
            <v>M2</v>
          </cell>
          <cell r="E4592" t="str">
            <v>VENTANERIA EN ALUMINIO</v>
          </cell>
          <cell r="F4592">
            <v>914546</v>
          </cell>
        </row>
        <row r="4593">
          <cell r="B4593">
            <v>19075</v>
          </cell>
          <cell r="C4593" t="str">
            <v>FV-46 SIST.FACHADA VENTANERIA  MQ01   CEFE Cometas</v>
          </cell>
          <cell r="D4593" t="str">
            <v>M2</v>
          </cell>
          <cell r="E4593" t="str">
            <v>VENTANERIA EN ALUMINIO</v>
          </cell>
          <cell r="F4593">
            <v>1189289</v>
          </cell>
        </row>
        <row r="4594">
          <cell r="B4594">
            <v>19080</v>
          </cell>
          <cell r="C4594" t="str">
            <v>FV-47 SIST.FACHADA VENTANERIA MQ02 CEFE Cometas</v>
          </cell>
          <cell r="D4594" t="str">
            <v>M2</v>
          </cell>
          <cell r="E4594" t="str">
            <v>VENTANERIA EN ALUMINIO</v>
          </cell>
          <cell r="F4594">
            <v>1313489</v>
          </cell>
        </row>
        <row r="4595">
          <cell r="B4595">
            <v>19082</v>
          </cell>
          <cell r="C4595" t="str">
            <v>FV-48 SIST.FACHADA VENTANERIA MQ03 CEFE Cometas</v>
          </cell>
          <cell r="D4595" t="str">
            <v>M2</v>
          </cell>
          <cell r="E4595" t="str">
            <v>VENTANERIA EN ALUMINIO</v>
          </cell>
          <cell r="F4595">
            <v>1071989</v>
          </cell>
        </row>
        <row r="4596">
          <cell r="B4596">
            <v>19094</v>
          </cell>
          <cell r="C4596" t="str">
            <v>FV-49 SIST. FACHADA VENTANERIA Niv1a3 CEFE Cometas</v>
          </cell>
          <cell r="D4596" t="str">
            <v>M2</v>
          </cell>
          <cell r="E4596" t="str">
            <v>VENTANERIA EN ALUMINIO</v>
          </cell>
          <cell r="F4596">
            <v>1389230</v>
          </cell>
        </row>
        <row r="4597">
          <cell r="B4597">
            <v>19056</v>
          </cell>
          <cell r="C4597" t="str">
            <v>FV-5 SIST. FACHADA VENTANERIA M-13  SurNiv1 CEFE Cometas</v>
          </cell>
          <cell r="D4597" t="str">
            <v>M2</v>
          </cell>
          <cell r="E4597" t="str">
            <v>VENTANERIA EN ALUMINIO</v>
          </cell>
          <cell r="F4597">
            <v>1065390.99</v>
          </cell>
        </row>
        <row r="4598">
          <cell r="B4598">
            <v>19095</v>
          </cell>
          <cell r="C4598" t="str">
            <v>FV-50 SIST. FACHADA VENTANERIA Niv1a3 CEFE Cometas</v>
          </cell>
          <cell r="D4598" t="str">
            <v>M2</v>
          </cell>
          <cell r="E4598" t="str">
            <v>VENTANERIA EN ALUMINIO</v>
          </cell>
          <cell r="F4598">
            <v>1122784</v>
          </cell>
        </row>
        <row r="4599">
          <cell r="B4599">
            <v>19096</v>
          </cell>
          <cell r="C4599" t="str">
            <v>FV-51 SIST. FACHADA VENTANERIA Niv1a3 CEFE Cometas</v>
          </cell>
          <cell r="D4599" t="str">
            <v>M2</v>
          </cell>
          <cell r="E4599" t="str">
            <v>VENTANERIA EN ALUMINIO</v>
          </cell>
          <cell r="F4599">
            <v>798007</v>
          </cell>
        </row>
        <row r="4600">
          <cell r="B4600">
            <v>19097</v>
          </cell>
          <cell r="C4600" t="str">
            <v>FV-52 SIST. FACHADA VENTANERIA Niv1a3 CEFE Cometas</v>
          </cell>
          <cell r="D4600" t="str">
            <v>M2</v>
          </cell>
          <cell r="E4600" t="str">
            <v>VENTANERIA EN ALUMINIO</v>
          </cell>
          <cell r="F4600">
            <v>1214725</v>
          </cell>
        </row>
        <row r="4601">
          <cell r="B4601">
            <v>19098</v>
          </cell>
          <cell r="C4601" t="str">
            <v>FV-53 SIST. FACHADA VENTANERIA Niv1a3 CEFE Cometas</v>
          </cell>
          <cell r="D4601" t="str">
            <v>M2</v>
          </cell>
          <cell r="E4601" t="str">
            <v>VENTANERIA EN ALUMINIO</v>
          </cell>
          <cell r="F4601">
            <v>821818</v>
          </cell>
        </row>
        <row r="4602">
          <cell r="B4602">
            <v>19099</v>
          </cell>
          <cell r="C4602" t="str">
            <v>FV-54 SIST. FACHADA VENTANERIA Niv1a3 CEFE Cometas</v>
          </cell>
          <cell r="D4602" t="str">
            <v>M2</v>
          </cell>
          <cell r="E4602" t="str">
            <v>VENTANERIA EN ALUMINIO</v>
          </cell>
          <cell r="F4602">
            <v>1522912</v>
          </cell>
        </row>
        <row r="4603">
          <cell r="B4603">
            <v>19100</v>
          </cell>
          <cell r="C4603" t="str">
            <v>FV-55 SIST. FACHADA VENTANERIA Niv1a3 CEFE Cometas</v>
          </cell>
          <cell r="D4603" t="str">
            <v>M2</v>
          </cell>
          <cell r="E4603" t="str">
            <v>VENTANERIA EN ALUMINIO</v>
          </cell>
          <cell r="F4603">
            <v>1395431</v>
          </cell>
        </row>
        <row r="4604">
          <cell r="B4604">
            <v>19105</v>
          </cell>
          <cell r="C4604" t="str">
            <v>FV-56 SIST. FACHADA VENTANERIA Niv1a3 CEFE Cometas</v>
          </cell>
          <cell r="D4604" t="str">
            <v>M2</v>
          </cell>
          <cell r="E4604" t="str">
            <v>VENTANERIA EN ALUMINIO</v>
          </cell>
          <cell r="F4604">
            <v>1395431</v>
          </cell>
        </row>
        <row r="4605">
          <cell r="B4605">
            <v>19106</v>
          </cell>
          <cell r="C4605" t="str">
            <v>FV-57 SIST. FACHADA VENTANERIA Niv1a3 CEFE Cometas</v>
          </cell>
          <cell r="D4605" t="str">
            <v>M2</v>
          </cell>
          <cell r="E4605" t="str">
            <v>VENTANERIA EN ALUMINIO</v>
          </cell>
          <cell r="F4605">
            <v>1395431</v>
          </cell>
        </row>
        <row r="4606">
          <cell r="B4606">
            <v>19108</v>
          </cell>
          <cell r="C4606" t="str">
            <v>FV-58 SIST. FACHADA VENTANERIA Niv1a3 CEFE Cometas</v>
          </cell>
          <cell r="D4606" t="str">
            <v>M2</v>
          </cell>
          <cell r="E4606" t="str">
            <v>VENTANERIA EN ALUMINIO</v>
          </cell>
          <cell r="F4606">
            <v>1395431</v>
          </cell>
        </row>
        <row r="4607">
          <cell r="B4607">
            <v>19109</v>
          </cell>
          <cell r="C4607" t="str">
            <v>FV-59 SIST. FACHADA VENTANERIA Niv1a3 CEFE Cometas</v>
          </cell>
          <cell r="D4607" t="str">
            <v>M2</v>
          </cell>
          <cell r="E4607" t="str">
            <v>VENTANERIA EN ALUMINIO</v>
          </cell>
          <cell r="F4607">
            <v>1395431</v>
          </cell>
        </row>
        <row r="4608">
          <cell r="B4608">
            <v>19057</v>
          </cell>
          <cell r="C4608" t="str">
            <v>FV-6 SIST. FACHADA VENTANERIA M-11   M-10  SurNiv1 CEFE Cometas</v>
          </cell>
          <cell r="D4608" t="str">
            <v>M2</v>
          </cell>
          <cell r="E4608" t="str">
            <v>VENTANERIA EN ALUMINIO</v>
          </cell>
          <cell r="F4608">
            <v>1279007</v>
          </cell>
        </row>
        <row r="4609">
          <cell r="B4609">
            <v>19112</v>
          </cell>
          <cell r="C4609" t="str">
            <v>FV-60 SIST. FACHADA VENTANERIA Niv1a3 CEFE Cometas</v>
          </cell>
          <cell r="D4609" t="str">
            <v>M2</v>
          </cell>
          <cell r="E4609" t="str">
            <v>VENTANERIA EN ALUMINIO</v>
          </cell>
          <cell r="F4609">
            <v>1395431</v>
          </cell>
        </row>
        <row r="4610">
          <cell r="B4610">
            <v>19116</v>
          </cell>
          <cell r="C4610" t="str">
            <v>FV-61 SIST. FACHADA VENTANERIA Niv1a3 CEFE Cometas</v>
          </cell>
          <cell r="D4610" t="str">
            <v>M2</v>
          </cell>
          <cell r="E4610" t="str">
            <v>VENTANERIA EN ALUMINIO</v>
          </cell>
          <cell r="F4610">
            <v>1395431</v>
          </cell>
        </row>
        <row r="4611">
          <cell r="B4611">
            <v>19117</v>
          </cell>
          <cell r="C4611" t="str">
            <v>FV-62 SIST. FACHADA VENTANERIA Niv1a3 CEFE Cometas</v>
          </cell>
          <cell r="D4611" t="str">
            <v>M2</v>
          </cell>
          <cell r="E4611" t="str">
            <v>VENTANERIA EN ALUMINIO</v>
          </cell>
          <cell r="F4611">
            <v>1395431</v>
          </cell>
        </row>
        <row r="4612">
          <cell r="B4612">
            <v>19118</v>
          </cell>
          <cell r="C4612" t="str">
            <v>FV-63 SIST. FACHADA VENTANERIA Niv1a3 CEFE Cometas</v>
          </cell>
          <cell r="D4612" t="str">
            <v>M2</v>
          </cell>
          <cell r="E4612" t="str">
            <v>VENTANERIA EN ALUMINIO</v>
          </cell>
          <cell r="F4612">
            <v>1395431</v>
          </cell>
        </row>
        <row r="4613">
          <cell r="B4613">
            <v>19119</v>
          </cell>
          <cell r="C4613" t="str">
            <v>FV-64 SIST. FACHADA VENTANERIA Niv1a3 CEFE Cometas</v>
          </cell>
          <cell r="D4613" t="str">
            <v>M2</v>
          </cell>
          <cell r="E4613" t="str">
            <v>VENTANERIA EN ALUMINIO</v>
          </cell>
          <cell r="F4613">
            <v>1395431</v>
          </cell>
        </row>
        <row r="4614">
          <cell r="B4614">
            <v>19121</v>
          </cell>
          <cell r="C4614" t="str">
            <v>FV-65 SIST. FACHADA VENTANERIA Niv1a3 CEFE Cometas</v>
          </cell>
          <cell r="D4614" t="str">
            <v>M2</v>
          </cell>
          <cell r="E4614" t="str">
            <v>VENTANERIA EN ALUMINIO</v>
          </cell>
          <cell r="F4614">
            <v>1395431</v>
          </cell>
        </row>
        <row r="4615">
          <cell r="B4615">
            <v>19123</v>
          </cell>
          <cell r="C4615" t="str">
            <v>FV-66 SIST. FACHADA VENTANERIA Niv1a3 CEFE Cometas</v>
          </cell>
          <cell r="D4615" t="str">
            <v>M2</v>
          </cell>
          <cell r="E4615" t="str">
            <v>VENTANERIA EN ALUMINIO</v>
          </cell>
          <cell r="F4615">
            <v>1395431</v>
          </cell>
        </row>
        <row r="4616">
          <cell r="B4616">
            <v>19125</v>
          </cell>
          <cell r="C4616" t="str">
            <v>FV-67 SIST. FACHADA VENTANERIA Niv1a3 CEFE Cometas</v>
          </cell>
          <cell r="D4616" t="str">
            <v>M2</v>
          </cell>
          <cell r="E4616" t="str">
            <v>VENTANERIA EN ALUMINIO</v>
          </cell>
          <cell r="F4616">
            <v>1395431</v>
          </cell>
        </row>
        <row r="4617">
          <cell r="B4617">
            <v>19128</v>
          </cell>
          <cell r="C4617" t="str">
            <v>FV-68 SIST. FACHADA VENTANERIA Niv1a3 CEFE Cometas</v>
          </cell>
          <cell r="D4617" t="str">
            <v>M2</v>
          </cell>
          <cell r="E4617" t="str">
            <v>VENTANERIA EN ALUMINIO</v>
          </cell>
          <cell r="F4617">
            <v>1395431</v>
          </cell>
        </row>
        <row r="4618">
          <cell r="B4618">
            <v>19031</v>
          </cell>
          <cell r="C4618" t="str">
            <v>FV-69 SIST.FACHADA VENTANER-OccNiv1a3 CEFE Cometas</v>
          </cell>
          <cell r="D4618" t="str">
            <v>M2</v>
          </cell>
          <cell r="E4618" t="str">
            <v>VENTANERIA EN ALUMINIO</v>
          </cell>
          <cell r="F4618">
            <v>1395431</v>
          </cell>
        </row>
        <row r="4619">
          <cell r="B4619">
            <v>19058</v>
          </cell>
          <cell r="C4619" t="str">
            <v>FV-7 SIST. FACHADA VENTANERIA M-14  SurNiv1 CEFE Cometas</v>
          </cell>
          <cell r="D4619" t="str">
            <v>M2</v>
          </cell>
          <cell r="E4619" t="str">
            <v>VENTANERIA EN ALUMINIO</v>
          </cell>
          <cell r="F4619">
            <v>1103479</v>
          </cell>
        </row>
        <row r="4620">
          <cell r="B4620">
            <v>19032</v>
          </cell>
          <cell r="C4620" t="str">
            <v>FV-70 SIST.FACHADA VENTANER-Occ Niv1a3 CEFE Cometa</v>
          </cell>
          <cell r="D4620" t="str">
            <v>M2</v>
          </cell>
          <cell r="E4620" t="str">
            <v>VENTANERIA EN ALUMINIO</v>
          </cell>
          <cell r="F4620">
            <v>1395431</v>
          </cell>
        </row>
        <row r="4621">
          <cell r="B4621">
            <v>19033</v>
          </cell>
          <cell r="C4621" t="str">
            <v>FV-71 SIST.FACHADA VENTANER-Occ Niv1a3 CEFE Cometa</v>
          </cell>
          <cell r="D4621" t="str">
            <v>M2</v>
          </cell>
          <cell r="E4621" t="str">
            <v>VENTANERIA EN ALUMINIO</v>
          </cell>
          <cell r="F4621">
            <v>1395431</v>
          </cell>
        </row>
        <row r="4622">
          <cell r="B4622">
            <v>19034</v>
          </cell>
          <cell r="C4622" t="str">
            <v>FV-72 SIST.FACHADA VENTANER-OccNiv1a3 CEFE Cometas</v>
          </cell>
          <cell r="D4622" t="str">
            <v>M2</v>
          </cell>
          <cell r="E4622" t="str">
            <v>VENTANERIA EN ALUMINIO</v>
          </cell>
          <cell r="F4622">
            <v>1395431</v>
          </cell>
        </row>
        <row r="4623">
          <cell r="B4623">
            <v>19035</v>
          </cell>
          <cell r="C4623" t="str">
            <v>FV-73 SIST.FACHADA VENTANER-OccNiv1a3 CEFE Cometas</v>
          </cell>
          <cell r="D4623" t="str">
            <v>M2</v>
          </cell>
          <cell r="E4623" t="str">
            <v>VENTANERIA EN ALUMINIO</v>
          </cell>
          <cell r="F4623">
            <v>1395431</v>
          </cell>
        </row>
        <row r="4624">
          <cell r="B4624">
            <v>19036</v>
          </cell>
          <cell r="C4624" t="str">
            <v>FV-74 SIST.FACHADA VENTANER-OccNiv1a3 CEFE Cometas</v>
          </cell>
          <cell r="D4624" t="str">
            <v>M2</v>
          </cell>
          <cell r="E4624" t="str">
            <v>VENTANERIA EN ALUMINIO</v>
          </cell>
          <cell r="F4624">
            <v>1395431</v>
          </cell>
        </row>
        <row r="4625">
          <cell r="B4625">
            <v>19037</v>
          </cell>
          <cell r="C4625" t="str">
            <v>FV-75 SIST.FACHADA VENTANER-OccNiv1a3 CEFE Cometas</v>
          </cell>
          <cell r="D4625" t="str">
            <v>M2</v>
          </cell>
          <cell r="E4625" t="str">
            <v>VENTANERIA EN ALUMINIO</v>
          </cell>
          <cell r="F4625">
            <v>1395431</v>
          </cell>
        </row>
        <row r="4626">
          <cell r="B4626">
            <v>19038</v>
          </cell>
          <cell r="C4626" t="str">
            <v>FV-76 SIST.FACHADA VENTANER-Occ Niv1a3 CEFE Cometa</v>
          </cell>
          <cell r="D4626" t="str">
            <v>M2</v>
          </cell>
          <cell r="E4626" t="str">
            <v>VENTANERIA EN ALUMINIO</v>
          </cell>
          <cell r="F4626">
            <v>1395431</v>
          </cell>
        </row>
        <row r="4627">
          <cell r="B4627">
            <v>19039</v>
          </cell>
          <cell r="C4627" t="str">
            <v>FV-77 SIST.FACHADA VENTANER-OrieNiv1a3 CEFE Comet</v>
          </cell>
          <cell r="D4627" t="str">
            <v>M2</v>
          </cell>
          <cell r="E4627" t="str">
            <v>VENTANERIA EN ALUMINIO</v>
          </cell>
          <cell r="F4627">
            <v>1421258</v>
          </cell>
        </row>
        <row r="4628">
          <cell r="B4628">
            <v>19040</v>
          </cell>
          <cell r="C4628" t="str">
            <v>FV-78 SIST.FACHADA VENTANER-OrieNiv1a3 CEFE Comet</v>
          </cell>
          <cell r="D4628" t="str">
            <v>M2</v>
          </cell>
          <cell r="E4628" t="str">
            <v>VENTANERIA EN ALUMINIO</v>
          </cell>
          <cell r="F4628">
            <v>1408054.01</v>
          </cell>
        </row>
        <row r="4629">
          <cell r="B4629">
            <v>19041</v>
          </cell>
          <cell r="C4629" t="str">
            <v>FV-79 SIST.FACHADA VENTANER-OrieNiv1a3 CEFE Comet</v>
          </cell>
          <cell r="D4629" t="str">
            <v>M2</v>
          </cell>
          <cell r="E4629" t="str">
            <v>VENTANERIA EN ALUMINIO</v>
          </cell>
          <cell r="F4629">
            <v>1410486</v>
          </cell>
        </row>
        <row r="4630">
          <cell r="B4630">
            <v>19059</v>
          </cell>
          <cell r="C4630" t="str">
            <v>FV-8 SIST. FACHADA VENTANERIA M-14  SurNiv1 CEFE Cometas</v>
          </cell>
          <cell r="D4630" t="str">
            <v>M2</v>
          </cell>
          <cell r="E4630" t="str">
            <v>VENTANERIA EN ALUMINIO</v>
          </cell>
          <cell r="F4630">
            <v>1103479</v>
          </cell>
        </row>
        <row r="4631">
          <cell r="B4631">
            <v>19042</v>
          </cell>
          <cell r="C4631" t="str">
            <v>FV-80 SIST.FACHADA VENTANER-OrieNiv1a3 CEFE Comet</v>
          </cell>
          <cell r="D4631" t="str">
            <v>M2</v>
          </cell>
          <cell r="E4631" t="str">
            <v>VENTANERIA EN ALUMINIO</v>
          </cell>
          <cell r="F4631">
            <v>1552028</v>
          </cell>
        </row>
        <row r="4632">
          <cell r="B4632">
            <v>19048</v>
          </cell>
          <cell r="C4632" t="str">
            <v>FV-81 SIST.FACHADA VENTANER-OrieNiv1a3 CEFE Comet</v>
          </cell>
          <cell r="D4632" t="str">
            <v>M2</v>
          </cell>
          <cell r="E4632" t="str">
            <v>VENTANERIA EN ALUMINIO</v>
          </cell>
          <cell r="F4632">
            <v>1521980</v>
          </cell>
        </row>
        <row r="4633">
          <cell r="B4633">
            <v>19054</v>
          </cell>
          <cell r="C4633" t="str">
            <v>FV-82SIST.FACHADAVENTANER-Gr-OccNivelv1a3CEFEComet</v>
          </cell>
          <cell r="D4633" t="str">
            <v>M2</v>
          </cell>
          <cell r="E4633" t="str">
            <v>VENTANERIA EN ALUMINIO</v>
          </cell>
          <cell r="F4633">
            <v>1154812</v>
          </cell>
        </row>
        <row r="4634">
          <cell r="B4634">
            <v>19064</v>
          </cell>
          <cell r="C4634" t="str">
            <v>FV-83SIST.FACHADAVENTANER-Gr-OccNivelv1a3CEFEComet</v>
          </cell>
          <cell r="D4634" t="str">
            <v>M2</v>
          </cell>
          <cell r="E4634" t="str">
            <v>VENTANERIA EN ALUMINIO</v>
          </cell>
          <cell r="F4634">
            <v>1144039</v>
          </cell>
        </row>
        <row r="4635">
          <cell r="B4635">
            <v>19067</v>
          </cell>
          <cell r="C4635" t="str">
            <v>FV-84SIST.FACHADAVENTANER-Gr-OccNivelv1a3CEFEComet</v>
          </cell>
          <cell r="D4635" t="str">
            <v>M2</v>
          </cell>
          <cell r="E4635" t="str">
            <v>VENTANERIA EN ALUMINIO</v>
          </cell>
          <cell r="F4635">
            <v>1141607</v>
          </cell>
        </row>
        <row r="4636">
          <cell r="B4636">
            <v>19066</v>
          </cell>
          <cell r="C4636" t="str">
            <v>FV-85SIST.FACHADAVENTANER-Gr-OccNivelv1a3CEFEComet</v>
          </cell>
          <cell r="D4636" t="str">
            <v>M2</v>
          </cell>
          <cell r="E4636" t="str">
            <v>VENTANERIA EN ALUMINIO</v>
          </cell>
          <cell r="F4636">
            <v>1552028</v>
          </cell>
        </row>
        <row r="4637">
          <cell r="B4637">
            <v>19069</v>
          </cell>
          <cell r="C4637" t="str">
            <v>FV-86SIST.FACHADAVENTANER-Gr-OccNivelv1a3CEFEComet</v>
          </cell>
          <cell r="D4637" t="str">
            <v>M2</v>
          </cell>
          <cell r="E4637" t="str">
            <v>VENTANERIA EN ALUMINIO</v>
          </cell>
          <cell r="F4637">
            <v>1229844</v>
          </cell>
        </row>
        <row r="4638">
          <cell r="B4638">
            <v>19072</v>
          </cell>
          <cell r="C4638" t="str">
            <v>FV-87SIST.FACHADAVENTANER-Vol-InteNiv2a3CEFECometa</v>
          </cell>
          <cell r="D4638" t="str">
            <v>M2</v>
          </cell>
          <cell r="E4638" t="str">
            <v>VENTANERIA EN ALUMINIO</v>
          </cell>
          <cell r="F4638">
            <v>1126228.99</v>
          </cell>
        </row>
        <row r="4639">
          <cell r="B4639">
            <v>19077</v>
          </cell>
          <cell r="C4639" t="str">
            <v>FV-88SIST.FACHADAVENTANER-Vol-InteNiv2a3CEFECometa</v>
          </cell>
          <cell r="D4639" t="str">
            <v>M2</v>
          </cell>
          <cell r="E4639" t="str">
            <v>VENTANERIA EN ALUMINIO</v>
          </cell>
          <cell r="F4639">
            <v>1122784</v>
          </cell>
        </row>
        <row r="4640">
          <cell r="B4640">
            <v>19078</v>
          </cell>
          <cell r="C4640" t="str">
            <v>FV-89SIST.FACHADAVENTANERIA-Ven-InteNiv3CEFECometa</v>
          </cell>
          <cell r="D4640" t="str">
            <v>M2</v>
          </cell>
          <cell r="E4640" t="str">
            <v>VENTANERIA EN ALUMINIO</v>
          </cell>
          <cell r="F4640">
            <v>666711.99</v>
          </cell>
        </row>
        <row r="4641">
          <cell r="B4641">
            <v>19061</v>
          </cell>
          <cell r="C4641" t="str">
            <v>FV-9 SIST. FACHADA VENTANERIA M-14  SurNiv1 CEFE Cometas</v>
          </cell>
          <cell r="D4641" t="str">
            <v>M2</v>
          </cell>
          <cell r="E4641" t="str">
            <v>VENTANERIA EN ALUMINIO</v>
          </cell>
          <cell r="F4641">
            <v>1103479</v>
          </cell>
        </row>
        <row r="4642">
          <cell r="B4642">
            <v>19079</v>
          </cell>
          <cell r="C4642" t="str">
            <v>FV-90SIST.FACHADAVENTANERIA-Ven-InteNiv3CEFECometa</v>
          </cell>
          <cell r="D4642" t="str">
            <v>M2</v>
          </cell>
          <cell r="E4642" t="str">
            <v>VENTANERIA EN ALUMINIO</v>
          </cell>
          <cell r="F4642">
            <v>666711.99</v>
          </cell>
        </row>
        <row r="4643">
          <cell r="B4643">
            <v>19081</v>
          </cell>
          <cell r="C4643" t="str">
            <v>FV-91SIST.FACHADAVENTANERIA-Ven-InteNiv3CEFECometa</v>
          </cell>
          <cell r="D4643" t="str">
            <v>M2</v>
          </cell>
          <cell r="E4643" t="str">
            <v>VENTANERIA EN ALUMINIO</v>
          </cell>
          <cell r="F4643">
            <v>666711.99</v>
          </cell>
        </row>
        <row r="4644">
          <cell r="B4644">
            <v>19083</v>
          </cell>
          <cell r="C4644" t="str">
            <v>FV-92SIST.FACHADAVENTANERIA-Ven-InteNiv3CEFECometa</v>
          </cell>
          <cell r="D4644" t="str">
            <v>M2</v>
          </cell>
          <cell r="E4644" t="str">
            <v>VENTANERIA EN ALUMINIO</v>
          </cell>
          <cell r="F4644">
            <v>666711.99</v>
          </cell>
        </row>
        <row r="4645">
          <cell r="B4645">
            <v>19084</v>
          </cell>
          <cell r="C4645" t="str">
            <v>FV-93SIST.FACHADAVENTANERIA-Ven-InteNiv3CEFECometa</v>
          </cell>
          <cell r="D4645" t="str">
            <v>M2</v>
          </cell>
          <cell r="E4645" t="str">
            <v>VENTANERIA EN ALUMINIO</v>
          </cell>
          <cell r="F4645">
            <v>937674.99</v>
          </cell>
        </row>
        <row r="4646">
          <cell r="B4646">
            <v>19085</v>
          </cell>
          <cell r="C4646" t="str">
            <v>FV-94SIST.FACHADAVENTANERIA-Ven-InteNiv2CEFECometa</v>
          </cell>
          <cell r="D4646" t="str">
            <v>M2</v>
          </cell>
          <cell r="E4646" t="str">
            <v>VENTANERIA EN ALUMINIO</v>
          </cell>
          <cell r="F4646">
            <v>937674.99</v>
          </cell>
        </row>
        <row r="4647">
          <cell r="B4647">
            <v>19086</v>
          </cell>
          <cell r="C4647" t="str">
            <v>FV-95SIST.FACHADAVENTANERIA-Ven-InteNiv2CEFECometa</v>
          </cell>
          <cell r="D4647" t="str">
            <v>M2</v>
          </cell>
          <cell r="E4647" t="str">
            <v>VENTANERIA EN ALUMINIO</v>
          </cell>
          <cell r="F4647">
            <v>937674.99</v>
          </cell>
        </row>
        <row r="4648">
          <cell r="B4648">
            <v>19087</v>
          </cell>
          <cell r="C4648" t="str">
            <v>FV-96SIST.FACHADAVENTANERIA-Ven-InteNiv2CEFECometa</v>
          </cell>
          <cell r="D4648" t="str">
            <v>M2</v>
          </cell>
          <cell r="E4648" t="str">
            <v>VENTANERIA EN ALUMINIO</v>
          </cell>
          <cell r="F4648">
            <v>937674.99</v>
          </cell>
        </row>
        <row r="4649">
          <cell r="B4649">
            <v>19088</v>
          </cell>
          <cell r="C4649" t="str">
            <v>FV-97SIST.FACHADAVENTANERIA-Ven-InteNiv2CEFECometa</v>
          </cell>
          <cell r="D4649" t="str">
            <v>M2</v>
          </cell>
          <cell r="E4649" t="str">
            <v>VENTANERIA EN ALUMINIO</v>
          </cell>
          <cell r="F4649">
            <v>937674.99</v>
          </cell>
        </row>
        <row r="4650">
          <cell r="B4650">
            <v>19089</v>
          </cell>
          <cell r="C4650" t="str">
            <v>FV-98SIST.FACHADAVENTANERIA-Ven-InteNiv2CEFECometa</v>
          </cell>
          <cell r="D4650" t="str">
            <v>M2</v>
          </cell>
          <cell r="E4650" t="str">
            <v>VENTANERIA EN ALUMINIO</v>
          </cell>
          <cell r="F4650">
            <v>937674.99</v>
          </cell>
        </row>
        <row r="4651">
          <cell r="B4651">
            <v>19090</v>
          </cell>
          <cell r="C4651" t="str">
            <v>FV-99SIST.FACHADAVENTAN-PergolaIntNivel2CEFECometa</v>
          </cell>
          <cell r="D4651" t="str">
            <v>M2</v>
          </cell>
          <cell r="E4651" t="str">
            <v>VENTANERIA EN ALUMINIO</v>
          </cell>
          <cell r="F4651">
            <v>1092689</v>
          </cell>
        </row>
        <row r="4652">
          <cell r="B4652">
            <v>17245</v>
          </cell>
          <cell r="C4652" t="str">
            <v>GAB-BOM-PISC-440V  (SUMI INST )</v>
          </cell>
          <cell r="D4652" t="str">
            <v>UN</v>
          </cell>
          <cell r="E4652" t="str">
            <v>INSTALACIONES ELECTRICAS - T.V. - SONIDO COMUNI</v>
          </cell>
          <cell r="F4652">
            <v>436311.23</v>
          </cell>
        </row>
        <row r="4653">
          <cell r="B4653">
            <v>14050</v>
          </cell>
          <cell r="C4653" t="str">
            <v>Gabinete Acero. toallas de papel sobreponer  pared</v>
          </cell>
          <cell r="D4653" t="str">
            <v>UN</v>
          </cell>
          <cell r="E4653" t="str">
            <v>VARIOS</v>
          </cell>
          <cell r="F4653">
            <v>34506.46</v>
          </cell>
        </row>
        <row r="4654">
          <cell r="B4654">
            <v>16352</v>
          </cell>
          <cell r="C4654" t="str">
            <v>GABINETE CONTRA INCENDIO TIPO 2</v>
          </cell>
          <cell r="D4654" t="str">
            <v>UN</v>
          </cell>
          <cell r="E4654" t="str">
            <v>EQUIPOS ESPECIALES</v>
          </cell>
          <cell r="F4654">
            <v>1288148.56</v>
          </cell>
        </row>
        <row r="4655">
          <cell r="B4655">
            <v>13272</v>
          </cell>
          <cell r="C4655" t="str">
            <v>GABINETE CONTRA INCENDIO TIPO 3</v>
          </cell>
          <cell r="D4655" t="str">
            <v>UN</v>
          </cell>
          <cell r="E4655" t="str">
            <v>EQUIPOS ESPECIALES</v>
          </cell>
          <cell r="F4655">
            <v>1213509.56</v>
          </cell>
        </row>
        <row r="4656">
          <cell r="B4656">
            <v>14899</v>
          </cell>
          <cell r="C4656" t="str">
            <v>GABINETE CONTRA INCENDIO TIPO1(SUM+INST)</v>
          </cell>
          <cell r="D4656" t="str">
            <v>UN</v>
          </cell>
          <cell r="E4656" t="str">
            <v>EQUIPOS ESPECIALES</v>
          </cell>
          <cell r="F4656">
            <v>17943058.739999998</v>
          </cell>
        </row>
        <row r="4657">
          <cell r="B4657">
            <v>17450</v>
          </cell>
          <cell r="C4657" t="str">
            <v>GABINETE CONTROL ILUMINACION POR MEDIO DE CONTACTO</v>
          </cell>
          <cell r="D4657" t="str">
            <v>UN</v>
          </cell>
          <cell r="E4657" t="str">
            <v>INSTALACIONES ELECTRICAS - T.V. - SONIDO COMUNI</v>
          </cell>
          <cell r="F4657">
            <v>2631833.9900000002</v>
          </cell>
        </row>
        <row r="4658">
          <cell r="B4658">
            <v>17250</v>
          </cell>
          <cell r="C4658" t="str">
            <v>Gabinete de capacitores  (SUMI INST)</v>
          </cell>
          <cell r="D4658" t="str">
            <v>UN</v>
          </cell>
          <cell r="E4658" t="str">
            <v>INSTALACIONES ELECTRICAS - T.V. - SONIDO COMUNI</v>
          </cell>
          <cell r="F4658">
            <v>436311.23</v>
          </cell>
        </row>
        <row r="4659">
          <cell r="B4659">
            <v>17243</v>
          </cell>
          <cell r="C4659" t="str">
            <v>Gabinete de medidores N°1SUMI INST )</v>
          </cell>
          <cell r="D4659" t="str">
            <v>UN</v>
          </cell>
          <cell r="E4659" t="str">
            <v>INSTALACIONES ELECTRICAS - T.V. - SONIDO COMUNI</v>
          </cell>
          <cell r="F4659">
            <v>0</v>
          </cell>
        </row>
        <row r="4660">
          <cell r="B4660">
            <v>18514</v>
          </cell>
          <cell r="C4660" t="str">
            <v>GABINETE DE PARED ABATIBLE</v>
          </cell>
          <cell r="D4660" t="str">
            <v>UN</v>
          </cell>
          <cell r="E4660" t="str">
            <v>INSTALACIONES ELECTRICAS - T.V. - SONIDO COMUNI</v>
          </cell>
          <cell r="F4660">
            <v>30993.67</v>
          </cell>
        </row>
        <row r="4661">
          <cell r="B4661">
            <v>18515</v>
          </cell>
          <cell r="C4661" t="str">
            <v>GABINETE DE PISO</v>
          </cell>
          <cell r="D4661" t="str">
            <v>UN</v>
          </cell>
          <cell r="E4661" t="str">
            <v>INSTALACIONES ELECTRICAS - T.V. - SONIDO COMUNI</v>
          </cell>
          <cell r="F4661">
            <v>30993.67</v>
          </cell>
        </row>
        <row r="4662">
          <cell r="B4662">
            <v>17249</v>
          </cell>
          <cell r="C4662" t="str">
            <v>Gabinete de Planta Eléctrica   (SUMI INST)</v>
          </cell>
          <cell r="D4662" t="str">
            <v>UN</v>
          </cell>
          <cell r="E4662" t="str">
            <v>INSTALACIONES ELECTRICAS - T.V. - SONIDO COMUNI</v>
          </cell>
          <cell r="F4662">
            <v>436311.23</v>
          </cell>
        </row>
        <row r="4663">
          <cell r="B4663">
            <v>17246</v>
          </cell>
          <cell r="C4663" t="str">
            <v>Gabinete de Transf y protección RCI  (SUMI INST)</v>
          </cell>
          <cell r="D4663" t="str">
            <v>UN</v>
          </cell>
          <cell r="E4663" t="str">
            <v>INSTALACIONES ELECTRICAS - T.V. - SONIDO COMUNI</v>
          </cell>
          <cell r="F4663">
            <v>436311.23</v>
          </cell>
        </row>
        <row r="4664">
          <cell r="B4664">
            <v>15176</v>
          </cell>
          <cell r="C4664" t="str">
            <v>GABINETE DE TRANSFERENCIA PARA 200 AMPERIOS</v>
          </cell>
          <cell r="D4664" t="str">
            <v>UN</v>
          </cell>
          <cell r="E4664" t="str">
            <v>INSTALACIONES ELECTRICAS - T.V. - SONIDO COMUNI</v>
          </cell>
          <cell r="F4664">
            <v>6121238.29</v>
          </cell>
        </row>
        <row r="4665">
          <cell r="B4665">
            <v>17239</v>
          </cell>
          <cell r="C4665" t="str">
            <v>Gabinete GAB-208-N°1 (SUMI INST )</v>
          </cell>
          <cell r="D4665" t="str">
            <v>UN</v>
          </cell>
          <cell r="E4665" t="str">
            <v>INSTALACIONES ELECTRICAS - T.V. - SONIDO COMUNI</v>
          </cell>
          <cell r="F4665">
            <v>0</v>
          </cell>
        </row>
        <row r="4666">
          <cell r="B4666">
            <v>17240</v>
          </cell>
          <cell r="C4666" t="str">
            <v>Gabinete GAB-208-N°2 (SUMI INST )</v>
          </cell>
          <cell r="D4666" t="str">
            <v>UN</v>
          </cell>
          <cell r="E4666" t="str">
            <v>INSTALACIONES ELECTRICAS - T.V. - SONIDO COMUNI</v>
          </cell>
          <cell r="F4666">
            <v>0</v>
          </cell>
        </row>
        <row r="4667">
          <cell r="B4667">
            <v>17241</v>
          </cell>
          <cell r="C4667" t="str">
            <v>Gabinete GAB-208-N°2(SUMI INST )</v>
          </cell>
          <cell r="D4667" t="str">
            <v>UN</v>
          </cell>
          <cell r="E4667" t="str">
            <v>INSTALACIONES ELECTRICAS - T.V. - SONIDO COMUNI</v>
          </cell>
          <cell r="F4667">
            <v>434151.28</v>
          </cell>
        </row>
        <row r="4668">
          <cell r="B4668">
            <v>17242</v>
          </cell>
          <cell r="C4668" t="str">
            <v>Gabinete GAB-208-N°3(SUMI INST )</v>
          </cell>
          <cell r="D4668" t="str">
            <v>UN</v>
          </cell>
          <cell r="E4668" t="str">
            <v>INSTALACIONES ELECTRICAS - T.V. - SONIDO COMUNI</v>
          </cell>
          <cell r="F4668">
            <v>0</v>
          </cell>
        </row>
        <row r="4669">
          <cell r="B4669">
            <v>17209</v>
          </cell>
          <cell r="C4669" t="str">
            <v>Gabinete G-CH a 440V</v>
          </cell>
          <cell r="D4669" t="str">
            <v>UN</v>
          </cell>
          <cell r="E4669" t="str">
            <v>VARIOS</v>
          </cell>
          <cell r="F4669">
            <v>509579.15</v>
          </cell>
        </row>
        <row r="4670">
          <cell r="B4670">
            <v>13040</v>
          </cell>
          <cell r="C4670" t="str">
            <v>GABINETE METALICO PARA EXTINTOR 20 LB **</v>
          </cell>
          <cell r="D4670" t="str">
            <v>UN</v>
          </cell>
          <cell r="E4670" t="str">
            <v>VARIOS</v>
          </cell>
          <cell r="F4670">
            <v>0</v>
          </cell>
        </row>
        <row r="4671">
          <cell r="B4671">
            <v>17236</v>
          </cell>
          <cell r="C4671" t="str">
            <v>Gabinete ML N°1 (SUMI INST )</v>
          </cell>
          <cell r="D4671" t="str">
            <v>UN</v>
          </cell>
          <cell r="E4671" t="str">
            <v>INSTALACIONES ELECTRICAS - T.V. - SONIDO COMUNI</v>
          </cell>
          <cell r="F4671">
            <v>43028.52</v>
          </cell>
        </row>
        <row r="4672">
          <cell r="B4672">
            <v>17237</v>
          </cell>
          <cell r="C4672" t="str">
            <v>Gabinete ML N°2 (SUMI INST )</v>
          </cell>
          <cell r="D4672" t="str">
            <v>UN</v>
          </cell>
          <cell r="E4672" t="str">
            <v>INSTALACIONES ELECTRICAS - T.V. - SONIDO COMUNI</v>
          </cell>
          <cell r="F4672">
            <v>3214821.2</v>
          </cell>
        </row>
        <row r="4673">
          <cell r="B4673">
            <v>17238</v>
          </cell>
          <cell r="C4673" t="str">
            <v>Gabinete ML N°2 (SUMI INST )</v>
          </cell>
          <cell r="D4673" t="str">
            <v>UN</v>
          </cell>
          <cell r="E4673" t="str">
            <v>INSTALACIONES ELECTRICAS - T.V. - SONIDO COMUNI</v>
          </cell>
          <cell r="F4673">
            <v>0</v>
          </cell>
        </row>
        <row r="4674">
          <cell r="B4674">
            <v>815</v>
          </cell>
          <cell r="C4674" t="str">
            <v>GABINETE RACK CERRADO</v>
          </cell>
          <cell r="D4674" t="str">
            <v>UN</v>
          </cell>
          <cell r="E4674" t="str">
            <v>CABLEADO ESTRUCTURADO</v>
          </cell>
          <cell r="F4674">
            <v>841287.89</v>
          </cell>
        </row>
        <row r="4675">
          <cell r="B4675">
            <v>18812</v>
          </cell>
          <cell r="C4675" t="str">
            <v>GABINETE RACK COMUNACIONES 35U (60X60X150CM)</v>
          </cell>
          <cell r="D4675" t="str">
            <v>UN</v>
          </cell>
          <cell r="E4675" t="str">
            <v>INSTALACIONES ELECTRICAS - T.V. - SONIDO COMUNI</v>
          </cell>
          <cell r="F4675">
            <v>79032.87</v>
          </cell>
        </row>
        <row r="4676">
          <cell r="B4676">
            <v>17244</v>
          </cell>
          <cell r="C4676" t="str">
            <v>Gabinete Regulado (SUMI INST )</v>
          </cell>
          <cell r="D4676" t="str">
            <v>UN</v>
          </cell>
          <cell r="E4676" t="str">
            <v>INSTALACIONES ELECTRICAS - T.V. - SONIDO COMUNI</v>
          </cell>
          <cell r="F4676">
            <v>0</v>
          </cell>
        </row>
        <row r="4677">
          <cell r="B4677">
            <v>17193</v>
          </cell>
          <cell r="C4677" t="str">
            <v>Gabinete T1-TI a 440VTablero de sobreponer.</v>
          </cell>
          <cell r="D4677" t="str">
            <v>UN</v>
          </cell>
          <cell r="E4677" t="str">
            <v>VARIOS</v>
          </cell>
          <cell r="F4677">
            <v>2495321.23</v>
          </cell>
        </row>
        <row r="4678">
          <cell r="B4678">
            <v>17199</v>
          </cell>
          <cell r="C4678" t="str">
            <v>Gabinete T2-TI a 440V</v>
          </cell>
          <cell r="D4678" t="str">
            <v>UN</v>
          </cell>
          <cell r="E4678" t="str">
            <v>VARIOS</v>
          </cell>
          <cell r="F4678">
            <v>2568589.15</v>
          </cell>
        </row>
        <row r="4679">
          <cell r="B4679">
            <v>17216</v>
          </cell>
          <cell r="C4679" t="str">
            <v>Gabinete TBOMB-S a 440V</v>
          </cell>
          <cell r="D4679" t="str">
            <v>UN</v>
          </cell>
          <cell r="E4679" t="str">
            <v>VARIOS</v>
          </cell>
          <cell r="F4679">
            <v>1788722.15</v>
          </cell>
        </row>
        <row r="4680">
          <cell r="B4680">
            <v>17210</v>
          </cell>
          <cell r="C4680" t="str">
            <v>Gabinete TI-EX1 a 440V</v>
          </cell>
          <cell r="D4680" t="str">
            <v>UN</v>
          </cell>
          <cell r="E4680" t="str">
            <v>VARIOS</v>
          </cell>
          <cell r="F4680">
            <v>509579.15</v>
          </cell>
        </row>
        <row r="4681">
          <cell r="B4681">
            <v>16615</v>
          </cell>
          <cell r="C4681" t="str">
            <v>GABINETE TIPO RACK 15U CDRC Cometas</v>
          </cell>
          <cell r="D4681" t="str">
            <v>UN</v>
          </cell>
          <cell r="E4681" t="str">
            <v>INSTALACIONES ELECTRICAS - T.V. - SONIDO COMUNI</v>
          </cell>
          <cell r="F4681">
            <v>1055563.3600000001</v>
          </cell>
        </row>
        <row r="4682">
          <cell r="B4682">
            <v>16217</v>
          </cell>
          <cell r="C4682" t="str">
            <v>GABINETE TIPO RACK 45U CDRC Cometas</v>
          </cell>
          <cell r="D4682" t="str">
            <v>UN</v>
          </cell>
          <cell r="E4682" t="str">
            <v>INSTALACIONES ELECTRICAS - T.V. - SONIDO COMUNI</v>
          </cell>
          <cell r="F4682">
            <v>2857487.08</v>
          </cell>
        </row>
        <row r="4683">
          <cell r="B4683">
            <v>17784</v>
          </cell>
          <cell r="C4683" t="str">
            <v>Gabinete transformador Bateria KIT3A (SUMI INST)</v>
          </cell>
          <cell r="D4683" t="str">
            <v>UN</v>
          </cell>
          <cell r="E4683" t="str">
            <v>INSTALACIONES ELECTRICAS - T.V. - SONIDO COMUNI</v>
          </cell>
          <cell r="F4683">
            <v>96870.69</v>
          </cell>
        </row>
        <row r="4684">
          <cell r="B4684">
            <v>17785</v>
          </cell>
          <cell r="C4684" t="str">
            <v>Gabinete transformador Bateria KIT5A (SUMI INST)</v>
          </cell>
          <cell r="D4684" t="str">
            <v>UN</v>
          </cell>
          <cell r="E4684" t="str">
            <v>INSTALACIONES ELECTRICAS - T.V. - SONIDO COMUNI</v>
          </cell>
          <cell r="F4684">
            <v>96870.69</v>
          </cell>
        </row>
        <row r="4685">
          <cell r="B4685">
            <v>393</v>
          </cell>
          <cell r="C4685" t="str">
            <v>GABINETES BAÑO PRINCIPAL</v>
          </cell>
          <cell r="D4685" t="str">
            <v>UN</v>
          </cell>
          <cell r="E4685" t="str">
            <v>ENCHAPES, ACCESORIOS Y PAPELES</v>
          </cell>
          <cell r="F4685">
            <v>36795.78</v>
          </cell>
        </row>
        <row r="4686">
          <cell r="B4686">
            <v>394</v>
          </cell>
          <cell r="C4686" t="str">
            <v>GABINETES BAÑO SERVICIO 60 x 40</v>
          </cell>
          <cell r="D4686" t="str">
            <v>UN</v>
          </cell>
          <cell r="E4686" t="str">
            <v>ENCHAPES, ACCESORIOS Y PAPELES</v>
          </cell>
          <cell r="F4686">
            <v>36795.78</v>
          </cell>
        </row>
        <row r="4687">
          <cell r="B4687">
            <v>17580</v>
          </cell>
          <cell r="C4687" t="str">
            <v xml:space="preserve">Gancho de salvamento - Metalico con tubo - Suministro e instalación </v>
          </cell>
          <cell r="D4687" t="str">
            <v>UN</v>
          </cell>
          <cell r="E4687" t="str">
            <v>PISCINAS</v>
          </cell>
          <cell r="F4687">
            <v>135894.9</v>
          </cell>
        </row>
        <row r="4688">
          <cell r="B4688">
            <v>13545</v>
          </cell>
          <cell r="C4688" t="str">
            <v>GARGOLA EN CONCRETO (0.09X0.15X0.50M)</v>
          </cell>
          <cell r="D4688" t="str">
            <v>UN</v>
          </cell>
          <cell r="E4688" t="str">
            <v>VARIOS</v>
          </cell>
          <cell r="F4688">
            <v>82934.28</v>
          </cell>
        </row>
        <row r="4689">
          <cell r="B4689">
            <v>20696</v>
          </cell>
          <cell r="C4689" t="str">
            <v>Geobolsas de 80 x 40 x 25</v>
          </cell>
          <cell r="D4689" t="str">
            <v>UN</v>
          </cell>
          <cell r="E4689" t="str">
            <v>05 Pisos</v>
          </cell>
          <cell r="F4689">
            <v>26133.39</v>
          </cell>
        </row>
        <row r="4690">
          <cell r="B4690">
            <v>16024</v>
          </cell>
          <cell r="C4690" t="str">
            <v>Geocelda Neoweb H=12cm A=2.50m  Sum + Insta</v>
          </cell>
          <cell r="D4690" t="str">
            <v>M2</v>
          </cell>
          <cell r="E4690" t="str">
            <v>INSTALACIONES HIDRAULICA / SANITARIA / LATONERIA</v>
          </cell>
          <cell r="F4690">
            <v>46709.84</v>
          </cell>
        </row>
        <row r="4691">
          <cell r="B4691">
            <v>17832</v>
          </cell>
          <cell r="C4691" t="str">
            <v>GEODRÉN PLANAR</v>
          </cell>
          <cell r="D4691" t="str">
            <v>M2</v>
          </cell>
          <cell r="E4691" t="str">
            <v>08 Hidráulico</v>
          </cell>
          <cell r="F4691">
            <v>8855</v>
          </cell>
        </row>
        <row r="4692">
          <cell r="B4692">
            <v>11699</v>
          </cell>
          <cell r="C4692" t="str">
            <v>Geomalla biaxial Bx-35 (Sum+Instalac) **</v>
          </cell>
          <cell r="D4692" t="str">
            <v>M2</v>
          </cell>
          <cell r="E4692" t="str">
            <v>08 Hidráulico</v>
          </cell>
          <cell r="F4692">
            <v>11966.1</v>
          </cell>
        </row>
        <row r="4693">
          <cell r="B4693">
            <v>12187</v>
          </cell>
          <cell r="C4693" t="str">
            <v>Geomalla Biaxial LBO 202 (Sum+Instalac) **</v>
          </cell>
          <cell r="D4693" t="str">
            <v>M2</v>
          </cell>
          <cell r="E4693" t="str">
            <v>08 Hidráulico</v>
          </cell>
          <cell r="F4693">
            <v>9131.8700000000008</v>
          </cell>
        </row>
        <row r="4694">
          <cell r="B4694">
            <v>13781</v>
          </cell>
          <cell r="C4694" t="str">
            <v>Geomalla Biaxial LBO 301 (Sum+Instalac) **</v>
          </cell>
          <cell r="D4694" t="str">
            <v>M2</v>
          </cell>
          <cell r="E4694" t="str">
            <v>08 Hidráulico</v>
          </cell>
          <cell r="F4694">
            <v>9131.8700000000008</v>
          </cell>
        </row>
        <row r="4695">
          <cell r="B4695">
            <v>13749</v>
          </cell>
          <cell r="C4695" t="str">
            <v>Geomalla Bx-100 (Sum+Instalac) **</v>
          </cell>
          <cell r="D4695" t="str">
            <v>M2</v>
          </cell>
          <cell r="E4695" t="str">
            <v>08 Hidráulico</v>
          </cell>
          <cell r="F4695">
            <v>3483.95</v>
          </cell>
        </row>
        <row r="4696">
          <cell r="B4696">
            <v>10546</v>
          </cell>
          <cell r="C4696" t="str">
            <v>Geomalla Repav 450</v>
          </cell>
          <cell r="D4696" t="str">
            <v>M2</v>
          </cell>
          <cell r="E4696" t="str">
            <v>08 Hidráulico</v>
          </cell>
          <cell r="F4696">
            <v>25761.17</v>
          </cell>
        </row>
        <row r="4697">
          <cell r="B4697">
            <v>12805</v>
          </cell>
          <cell r="C4697" t="str">
            <v>Geomalla TensarTriax TX 160 (4x75m) Rollo de 300m2</v>
          </cell>
          <cell r="D4697" t="str">
            <v>M2</v>
          </cell>
          <cell r="E4697" t="str">
            <v>08 Hidráulico</v>
          </cell>
          <cell r="F4697">
            <v>5555.81</v>
          </cell>
        </row>
        <row r="4698">
          <cell r="B4698">
            <v>11326</v>
          </cell>
          <cell r="C4698" t="str">
            <v>Geomembrana 60 mil **</v>
          </cell>
          <cell r="D4698" t="str">
            <v>M2</v>
          </cell>
          <cell r="E4698" t="str">
            <v>08 Hidráulico</v>
          </cell>
          <cell r="F4698">
            <v>64056.39</v>
          </cell>
        </row>
        <row r="4699">
          <cell r="B4699">
            <v>10299</v>
          </cell>
          <cell r="C4699" t="str">
            <v>Geomenbrana  20 mil (0.5mm) **</v>
          </cell>
          <cell r="D4699" t="str">
            <v>M2</v>
          </cell>
          <cell r="E4699" t="str">
            <v>08 Hidráulico</v>
          </cell>
          <cell r="F4699">
            <v>10769.65</v>
          </cell>
        </row>
        <row r="4700">
          <cell r="B4700">
            <v>16772</v>
          </cell>
          <cell r="C4700" t="str">
            <v>Geomenbrana  30 mils</v>
          </cell>
          <cell r="D4700" t="str">
            <v>M2</v>
          </cell>
          <cell r="E4700" t="str">
            <v>08 Hidráulico</v>
          </cell>
          <cell r="F4700">
            <v>12348.68</v>
          </cell>
        </row>
        <row r="4701">
          <cell r="B4701">
            <v>11061</v>
          </cell>
          <cell r="C4701" t="str">
            <v xml:space="preserve">Geotextil   NT-1600** - Suministro e instalacion </v>
          </cell>
          <cell r="D4701" t="str">
            <v>M2</v>
          </cell>
          <cell r="E4701" t="str">
            <v>05 Pisos</v>
          </cell>
          <cell r="F4701">
            <v>7603.92</v>
          </cell>
        </row>
        <row r="4702">
          <cell r="B4702">
            <v>11912</v>
          </cell>
          <cell r="C4702" t="str">
            <v xml:space="preserve">Geotextil   NT-2000** - Suministro e instalacion </v>
          </cell>
          <cell r="D4702" t="str">
            <v>M2</v>
          </cell>
          <cell r="E4702" t="str">
            <v>05 Pisos</v>
          </cell>
          <cell r="F4702">
            <v>9905.52</v>
          </cell>
        </row>
        <row r="4703">
          <cell r="B4703">
            <v>11174</v>
          </cell>
          <cell r="C4703" t="str">
            <v>Geotextil   NT-4000 Suministro e instalacion **</v>
          </cell>
          <cell r="D4703" t="str">
            <v>M2</v>
          </cell>
          <cell r="E4703" t="str">
            <v>05 Pisos</v>
          </cell>
          <cell r="F4703">
            <v>18421.02</v>
          </cell>
        </row>
        <row r="4704">
          <cell r="B4704">
            <v>18657</v>
          </cell>
          <cell r="C4704" t="str">
            <v>Geotextil   T-2400 Suministro e instalacion CDRC</v>
          </cell>
          <cell r="D4704" t="str">
            <v>M2</v>
          </cell>
          <cell r="E4704" t="str">
            <v>05 Pisos</v>
          </cell>
          <cell r="F4704">
            <v>13751.58</v>
          </cell>
        </row>
        <row r="4705">
          <cell r="B4705">
            <v>10412</v>
          </cell>
          <cell r="C4705" t="str">
            <v>Geotextil  geoBX40 (Sum+Inst)**</v>
          </cell>
          <cell r="D4705" t="str">
            <v>M2</v>
          </cell>
          <cell r="E4705" t="str">
            <v>05 Pisos</v>
          </cell>
          <cell r="F4705">
            <v>14837.85</v>
          </cell>
        </row>
        <row r="4706">
          <cell r="B4706">
            <v>10722</v>
          </cell>
          <cell r="C4706" t="str">
            <v>Geotextil  geoNT-2000 (Sum+Inst)**</v>
          </cell>
          <cell r="D4706" t="str">
            <v>M2</v>
          </cell>
          <cell r="E4706" t="str">
            <v>05 Pisos</v>
          </cell>
          <cell r="F4706">
            <v>9905.52</v>
          </cell>
        </row>
        <row r="4707">
          <cell r="B4707">
            <v>10415</v>
          </cell>
          <cell r="C4707" t="str">
            <v>Geotextil  geoST300 y/o T2100 (Sum+Inst)**</v>
          </cell>
          <cell r="D4707" t="str">
            <v>M2</v>
          </cell>
          <cell r="E4707" t="str">
            <v>05 Pisos</v>
          </cell>
          <cell r="F4707">
            <v>9900.0400000000009</v>
          </cell>
        </row>
        <row r="4708">
          <cell r="B4708">
            <v>20694</v>
          </cell>
          <cell r="C4708" t="str">
            <v>Geotextil Nt 2500</v>
          </cell>
          <cell r="D4708" t="str">
            <v>M2</v>
          </cell>
          <cell r="E4708" t="str">
            <v>05 Pisos</v>
          </cell>
          <cell r="F4708">
            <v>12309.49</v>
          </cell>
        </row>
        <row r="4709">
          <cell r="B4709">
            <v>10707</v>
          </cell>
          <cell r="C4709" t="str">
            <v>Geotextil NT-1800+Trasiego (Suministro e inst.)</v>
          </cell>
          <cell r="D4709" t="str">
            <v>M2</v>
          </cell>
          <cell r="E4709" t="str">
            <v>05 Pisos</v>
          </cell>
          <cell r="F4709">
            <v>12415.58</v>
          </cell>
        </row>
        <row r="4710">
          <cell r="B4710">
            <v>16842</v>
          </cell>
          <cell r="C4710" t="str">
            <v>Geotextil Tejido  T-1700 CDRC</v>
          </cell>
          <cell r="D4710" t="str">
            <v>M2</v>
          </cell>
          <cell r="E4710" t="str">
            <v>05 Pisos</v>
          </cell>
          <cell r="F4710">
            <v>10690.83</v>
          </cell>
        </row>
        <row r="4711">
          <cell r="B4711">
            <v>10880</v>
          </cell>
          <cell r="C4711" t="str">
            <v>Geotextil Tejido  T-1700** Sum + inst</v>
          </cell>
          <cell r="D4711" t="str">
            <v>M2</v>
          </cell>
          <cell r="E4711" t="str">
            <v>05 Pisos</v>
          </cell>
          <cell r="F4711">
            <v>9640.14</v>
          </cell>
        </row>
        <row r="4712">
          <cell r="B4712">
            <v>17338</v>
          </cell>
          <cell r="C4712" t="str">
            <v>Geotextil Tejido  T-1700** Sum + inst  CDRC</v>
          </cell>
          <cell r="D4712" t="str">
            <v>M2</v>
          </cell>
          <cell r="E4712" t="str">
            <v>05 Pisos</v>
          </cell>
          <cell r="F4712">
            <v>10771.5</v>
          </cell>
        </row>
        <row r="4713">
          <cell r="B4713">
            <v>16802</v>
          </cell>
          <cell r="C4713" t="str">
            <v>GIMNASIO ARBOL DE BARRAS 8 USUARIOS Sobre dados</v>
          </cell>
          <cell r="D4713" t="str">
            <v>UN</v>
          </cell>
          <cell r="E4713" t="str">
            <v>MOBILIARIO</v>
          </cell>
          <cell r="F4713">
            <v>22305544.18</v>
          </cell>
        </row>
        <row r="4714">
          <cell r="B4714">
            <v>16800</v>
          </cell>
          <cell r="C4714" t="str">
            <v>GIMNASIO ARBOL DE BARRAS 8 USUARIOS Sobre placa</v>
          </cell>
          <cell r="D4714" t="str">
            <v>UN</v>
          </cell>
          <cell r="E4714" t="str">
            <v>MOBILIARIO</v>
          </cell>
          <cell r="F4714">
            <v>25080243.260000002</v>
          </cell>
        </row>
        <row r="4715">
          <cell r="B4715">
            <v>14364</v>
          </cell>
          <cell r="C4715" t="str">
            <v>GIRO CADERA ADULTOS/MAYORES-DISEÑ-IDRD(sumini)</v>
          </cell>
          <cell r="D4715" t="str">
            <v>UN</v>
          </cell>
          <cell r="E4715" t="str">
            <v>MOBILIARIO</v>
          </cell>
          <cell r="F4715">
            <v>3516185.75</v>
          </cell>
        </row>
        <row r="4716">
          <cell r="B4716">
            <v>14362</v>
          </cell>
          <cell r="C4716" t="str">
            <v>GIRO MANOS ADULTOS/MAYORES-DISEÑ-IDRD(sumi)</v>
          </cell>
          <cell r="D4716" t="str">
            <v>UN</v>
          </cell>
          <cell r="E4716" t="str">
            <v>MOBILIARIO</v>
          </cell>
          <cell r="F4716">
            <v>3819452.79</v>
          </cell>
        </row>
        <row r="4717">
          <cell r="B4717">
            <v>13019</v>
          </cell>
          <cell r="C4717" t="str">
            <v>Golosa10CírculosColores+Numeros+Nube del Cielo***</v>
          </cell>
          <cell r="D4717" t="str">
            <v>UN</v>
          </cell>
          <cell r="E4717" t="str">
            <v>05 Pisos</v>
          </cell>
          <cell r="F4717">
            <v>532064.29</v>
          </cell>
        </row>
        <row r="4718">
          <cell r="B4718">
            <v>173</v>
          </cell>
          <cell r="C4718" t="str">
            <v>GOTERAS</v>
          </cell>
          <cell r="D4718" t="str">
            <v>ML</v>
          </cell>
          <cell r="E4718" t="str">
            <v>PAÑETES/REPELLOS/REVOQUES</v>
          </cell>
          <cell r="F4718">
            <v>12007.23</v>
          </cell>
        </row>
        <row r="4719">
          <cell r="B4719">
            <v>12532</v>
          </cell>
          <cell r="C4719" t="str">
            <v>GOTERO EN MORTERO 1:4**</v>
          </cell>
          <cell r="D4719" t="str">
            <v>ML</v>
          </cell>
          <cell r="E4719" t="str">
            <v>PAÑETES/REPELLOS/REVOQUES</v>
          </cell>
          <cell r="F4719">
            <v>12236.77</v>
          </cell>
        </row>
        <row r="4720">
          <cell r="B4720">
            <v>12369</v>
          </cell>
          <cell r="C4720" t="str">
            <v>Grada Esterilla guadua + ParalesA=0.70m,H=0.45m**</v>
          </cell>
          <cell r="D4720" t="str">
            <v>ML</v>
          </cell>
          <cell r="E4720" t="str">
            <v>PISOS (ACABADOS Y BASES)</v>
          </cell>
          <cell r="F4720">
            <v>143235.38</v>
          </cell>
        </row>
        <row r="4721">
          <cell r="B4721">
            <v>10951</v>
          </cell>
          <cell r="C4721" t="str">
            <v>Graderìa en  concreto 3000 psi sin refuerzo **</v>
          </cell>
          <cell r="D4721" t="str">
            <v>M3</v>
          </cell>
          <cell r="E4721" t="str">
            <v>04 Estructuras</v>
          </cell>
          <cell r="F4721">
            <v>1542126.25</v>
          </cell>
        </row>
        <row r="4722">
          <cell r="B4722">
            <v>10199</v>
          </cell>
          <cell r="C4722" t="str">
            <v>Graderia huella concr ench. adoquin  a=0.50M</v>
          </cell>
          <cell r="D4722" t="str">
            <v>ML</v>
          </cell>
          <cell r="E4722" t="str">
            <v>05 Pisos</v>
          </cell>
          <cell r="F4722">
            <v>142309.01</v>
          </cell>
        </row>
        <row r="4723">
          <cell r="B4723">
            <v>20677</v>
          </cell>
          <cell r="C4723" t="str">
            <v>GRADERIA METALICA GALVANIZA PARA 108 PUESTOS (Suministro+Instalacion+Transporte)</v>
          </cell>
          <cell r="D4723" t="str">
            <v>UN</v>
          </cell>
          <cell r="E4723" t="str">
            <v>MOBILIARIO</v>
          </cell>
          <cell r="F4723">
            <v>159950376</v>
          </cell>
        </row>
        <row r="4724">
          <cell r="B4724">
            <v>15484</v>
          </cell>
          <cell r="C4724" t="str">
            <v>Gradería Metalica Galvanizada 54 puestos(Sum+Inst)</v>
          </cell>
          <cell r="D4724" t="str">
            <v>UN</v>
          </cell>
          <cell r="E4724" t="str">
            <v>EQUIPOS ESPECIALES</v>
          </cell>
          <cell r="F4724">
            <v>0</v>
          </cell>
        </row>
        <row r="4725">
          <cell r="B4725">
            <v>15485</v>
          </cell>
          <cell r="C4725" t="str">
            <v>Gradería Metalica Galvanizada 60 puestos(Sum+Inst)</v>
          </cell>
          <cell r="D4725" t="str">
            <v>UN</v>
          </cell>
          <cell r="E4725" t="str">
            <v>EQUIPOS ESPECIALES</v>
          </cell>
          <cell r="F4725">
            <v>21199783</v>
          </cell>
        </row>
        <row r="4726">
          <cell r="B4726">
            <v>18021</v>
          </cell>
          <cell r="C4726" t="str">
            <v>GRADERIA SOBRE TERRENO F'C 28 MPA+Vigas CDRC</v>
          </cell>
          <cell r="D4726" t="str">
            <v>M3</v>
          </cell>
          <cell r="E4726" t="str">
            <v>CIMENTACION Y ESTRUCTURA</v>
          </cell>
          <cell r="F4726">
            <v>1477881.14</v>
          </cell>
        </row>
        <row r="4727">
          <cell r="B4727">
            <v>10298</v>
          </cell>
          <cell r="C4727" t="str">
            <v>Graderia Talud(cntrah.conc.HuellaAdoqu)a=.80m</v>
          </cell>
          <cell r="D4727" t="str">
            <v>ML</v>
          </cell>
          <cell r="E4727" t="str">
            <v>05 Pisos</v>
          </cell>
          <cell r="F4727">
            <v>415916.08</v>
          </cell>
        </row>
        <row r="4728">
          <cell r="B4728">
            <v>11144</v>
          </cell>
          <cell r="C4728" t="str">
            <v>GraderiaEnSitio huella0.80m*contra0.32 m 2500psi**</v>
          </cell>
          <cell r="D4728" t="str">
            <v>ML</v>
          </cell>
          <cell r="E4728" t="str">
            <v>05 Pisos</v>
          </cell>
          <cell r="F4728">
            <v>222521.63</v>
          </cell>
        </row>
        <row r="4729">
          <cell r="B4729">
            <v>11146</v>
          </cell>
          <cell r="C4729" t="str">
            <v>GraderiaEnSitio huella0.80m*contra0.32 m 3000psi**</v>
          </cell>
          <cell r="D4729" t="str">
            <v>ML</v>
          </cell>
          <cell r="E4729" t="str">
            <v>05 Pisos</v>
          </cell>
          <cell r="F4729">
            <v>260854.39</v>
          </cell>
        </row>
        <row r="4730">
          <cell r="B4730">
            <v>11883</v>
          </cell>
          <cell r="C4730" t="str">
            <v>GraderíaMultidireccionalPistaBMX2Etapa2000personas</v>
          </cell>
          <cell r="D4730" t="str">
            <v>UN</v>
          </cell>
          <cell r="E4730" t="str">
            <v>CARPINTERIA METALICA</v>
          </cell>
          <cell r="F4730">
            <v>2909779443</v>
          </cell>
        </row>
        <row r="4731">
          <cell r="B4731">
            <v>18364</v>
          </cell>
          <cell r="C4731" t="str">
            <v>GRADERIAS AEREAS CONC3000PSI Ocre+Viga+PeldañoCDRC</v>
          </cell>
          <cell r="D4731" t="str">
            <v>M3</v>
          </cell>
          <cell r="E4731" t="str">
            <v>CIMENTACION Y ESTRUCTURA</v>
          </cell>
          <cell r="F4731">
            <v>1604752.82</v>
          </cell>
        </row>
        <row r="4732">
          <cell r="B4732">
            <v>10505</v>
          </cell>
          <cell r="C4732" t="str">
            <v>GRADERIAS PISCINAS Y CAFETERIA - Concreto 28Mp 4000PSI GC Gris Perla CEFE COMETAS</v>
          </cell>
          <cell r="D4732" t="str">
            <v>M3</v>
          </cell>
          <cell r="E4732" t="str">
            <v>CIMENTACION Y ESTRUCTURA</v>
          </cell>
          <cell r="F4732">
            <v>1411145.92</v>
          </cell>
        </row>
        <row r="4733">
          <cell r="B4733">
            <v>10947</v>
          </cell>
          <cell r="C4733" t="str">
            <v>GraderiasAereas concreto 3000 psi sin refuerzo **</v>
          </cell>
          <cell r="D4733" t="str">
            <v>M3</v>
          </cell>
          <cell r="E4733" t="str">
            <v>04 Estructuras</v>
          </cell>
          <cell r="F4733">
            <v>1576279.77</v>
          </cell>
        </row>
        <row r="4734">
          <cell r="B4734">
            <v>15448</v>
          </cell>
          <cell r="C4734" t="str">
            <v>GraderiaSitio huell0.80m*cont=0.32m3.000psie=0.10M</v>
          </cell>
          <cell r="D4734" t="str">
            <v>ML</v>
          </cell>
          <cell r="E4734" t="str">
            <v>05 Pisos</v>
          </cell>
          <cell r="F4734">
            <v>266550.26</v>
          </cell>
        </row>
        <row r="4735">
          <cell r="B4735">
            <v>16813</v>
          </cell>
          <cell r="C4735" t="str">
            <v>GRAMA SINT MONOFIL.50MM-FIFAPRinc arena+caucho+ins</v>
          </cell>
          <cell r="D4735" t="str">
            <v>M2</v>
          </cell>
          <cell r="E4735" t="str">
            <v>GRAMAS SINTETICAS</v>
          </cell>
          <cell r="F4735">
            <v>90468.43</v>
          </cell>
        </row>
        <row r="4736">
          <cell r="B4736">
            <v>16812</v>
          </cell>
          <cell r="C4736" t="str">
            <v>GRAMA SINT MONOFIL.60MM-FIFAPRinc arena+caucho+ins</v>
          </cell>
          <cell r="D4736" t="str">
            <v>M2</v>
          </cell>
          <cell r="E4736" t="str">
            <v>GRAMAS SINTETICAS</v>
          </cell>
          <cell r="F4736">
            <v>109907.21</v>
          </cell>
        </row>
        <row r="4737">
          <cell r="B4737">
            <v>10908</v>
          </cell>
          <cell r="C4737" t="str">
            <v>GRAMA SINT. DESMONTE+RETIRO+DISPOSICION FINAL</v>
          </cell>
          <cell r="D4737" t="str">
            <v>M2</v>
          </cell>
          <cell r="E4737" t="str">
            <v>GRAMAS SINTETICAS</v>
          </cell>
          <cell r="F4737">
            <v>27569.69</v>
          </cell>
        </row>
        <row r="4738">
          <cell r="B4738">
            <v>14608</v>
          </cell>
          <cell r="C4738" t="str">
            <v>GRAMA SINTETICA 1000 gr (SUM + INST)</v>
          </cell>
          <cell r="D4738" t="str">
            <v>M2</v>
          </cell>
          <cell r="E4738" t="str">
            <v>MOBILIARIO</v>
          </cell>
          <cell r="F4738">
            <v>141337.13</v>
          </cell>
        </row>
        <row r="4739">
          <cell r="B4739">
            <v>15258</v>
          </cell>
          <cell r="C4739" t="str">
            <v>GRAMA SINTETICA Fijación a Cerco de Madera</v>
          </cell>
          <cell r="D4739" t="str">
            <v>ML</v>
          </cell>
          <cell r="E4739" t="str">
            <v>GRAMAS SINTETICAS</v>
          </cell>
          <cell r="F4739">
            <v>19248.77</v>
          </cell>
        </row>
        <row r="4740">
          <cell r="B4740">
            <v>12481</v>
          </cell>
          <cell r="C4740" t="str">
            <v>Grama Sintética Poli 700Grs +UV(Sum++trans+Inst)</v>
          </cell>
          <cell r="D4740" t="str">
            <v>M2</v>
          </cell>
          <cell r="E4740" t="str">
            <v>05 Pisos</v>
          </cell>
          <cell r="F4740">
            <v>0</v>
          </cell>
        </row>
        <row r="4741">
          <cell r="B4741">
            <v>13292</v>
          </cell>
          <cell r="C4741" t="str">
            <v>Gramoquin e=0.10 Con Estruct incluye seguimiento</v>
          </cell>
          <cell r="D4741" t="str">
            <v>M2</v>
          </cell>
          <cell r="E4741" t="str">
            <v>05 Pisos</v>
          </cell>
          <cell r="F4741">
            <v>192136.12</v>
          </cell>
        </row>
        <row r="4742">
          <cell r="B4742">
            <v>14188</v>
          </cell>
          <cell r="C4742" t="str">
            <v>Graniplast BlancoFachada(H=5mts)</v>
          </cell>
          <cell r="D4742" t="str">
            <v>M2</v>
          </cell>
          <cell r="E4742" t="str">
            <v>PINTURA</v>
          </cell>
          <cell r="F4742">
            <v>22987.37</v>
          </cell>
        </row>
        <row r="4743">
          <cell r="B4743">
            <v>16660</v>
          </cell>
          <cell r="C4743" t="str">
            <v>GraniplastBlancoFachada(H=5mts)EsgrafiadoAntihongo</v>
          </cell>
          <cell r="D4743" t="str">
            <v>M2</v>
          </cell>
          <cell r="E4743" t="str">
            <v>PINTURA</v>
          </cell>
          <cell r="F4743">
            <v>32942.57</v>
          </cell>
        </row>
        <row r="4744">
          <cell r="B4744">
            <v>12311</v>
          </cell>
          <cell r="C4744" t="str">
            <v>GRANITO (FUNDIDO Y LAVADO EN SITIO).</v>
          </cell>
          <cell r="D4744" t="str">
            <v>M2</v>
          </cell>
          <cell r="E4744" t="str">
            <v>PISOS (ACABADOS Y BASES)</v>
          </cell>
          <cell r="F4744">
            <v>185180.86</v>
          </cell>
        </row>
        <row r="4745">
          <cell r="B4745">
            <v>14378</v>
          </cell>
          <cell r="C4745" t="str">
            <v>GRANITO (FUNDIDO Y LAVADO EN SITIO).</v>
          </cell>
          <cell r="D4745" t="str">
            <v>M2</v>
          </cell>
          <cell r="E4745" t="str">
            <v>PISOS (ACABADOS Y BASES)</v>
          </cell>
          <cell r="F4745">
            <v>185180.86</v>
          </cell>
        </row>
        <row r="4746">
          <cell r="B4746">
            <v>16652</v>
          </cell>
          <cell r="C4746" t="str">
            <v>GRANITO (FUNDIDO Y LAVADO EN SITIO).</v>
          </cell>
          <cell r="D4746" t="str">
            <v>ML</v>
          </cell>
          <cell r="E4746" t="str">
            <v>PISOS (ACABADOS Y BASES)</v>
          </cell>
          <cell r="F4746">
            <v>124518.7</v>
          </cell>
        </row>
        <row r="4747">
          <cell r="B4747">
            <v>13400</v>
          </cell>
          <cell r="C4747" t="str">
            <v>GRANITO **</v>
          </cell>
          <cell r="D4747" t="str">
            <v>M2</v>
          </cell>
          <cell r="E4747" t="str">
            <v>PISOS (ACABADOS Y BASES)</v>
          </cell>
          <cell r="F4747">
            <v>221452.37</v>
          </cell>
        </row>
        <row r="4748">
          <cell r="B4748">
            <v>10187</v>
          </cell>
          <cell r="C4748" t="str">
            <v>Granito ancho max 0.15(Inluye pulida)**</v>
          </cell>
          <cell r="D4748" t="str">
            <v>ML</v>
          </cell>
          <cell r="E4748" t="str">
            <v>PISOS (ACABADOS Y BASES)</v>
          </cell>
          <cell r="F4748">
            <v>96174.32</v>
          </cell>
        </row>
        <row r="4749">
          <cell r="B4749">
            <v>14379</v>
          </cell>
          <cell r="C4749" t="str">
            <v>GRANITO BLANCO NEIVA LAVADO  ancho max 0.15 **</v>
          </cell>
          <cell r="D4749" t="str">
            <v>ML</v>
          </cell>
          <cell r="E4749" t="str">
            <v>PISOS (ACABADOS Y BASES)</v>
          </cell>
          <cell r="F4749">
            <v>92301.87</v>
          </cell>
        </row>
        <row r="4750">
          <cell r="B4750">
            <v>353</v>
          </cell>
          <cell r="C4750" t="str">
            <v>GRANITO FUNDIDO Y PULIDO EN SITIO + DILAT. BRONCE.</v>
          </cell>
          <cell r="D4750" t="str">
            <v>M2</v>
          </cell>
          <cell r="E4750" t="str">
            <v>PISOS (ACABADOS Y BASES)</v>
          </cell>
          <cell r="F4750">
            <v>210997.19</v>
          </cell>
        </row>
        <row r="4751">
          <cell r="B4751">
            <v>360</v>
          </cell>
          <cell r="C4751" t="str">
            <v>GRANITO NATURAL ROJO GUAYANA PISO     GRAN&amp;MARM.</v>
          </cell>
          <cell r="D4751" t="str">
            <v>M2</v>
          </cell>
          <cell r="E4751" t="str">
            <v>PISOS (ACABADOS Y BASES)</v>
          </cell>
          <cell r="F4751">
            <v>73360.77</v>
          </cell>
        </row>
        <row r="4752">
          <cell r="B4752">
            <v>13420</v>
          </cell>
          <cell r="C4752" t="str">
            <v>GRANITO PULIDO+DILAT+COLOR **</v>
          </cell>
          <cell r="D4752" t="str">
            <v>M2</v>
          </cell>
          <cell r="E4752" t="str">
            <v>PISOS (ACABADOS Y BASES)</v>
          </cell>
          <cell r="F4752">
            <v>269950.96999999997</v>
          </cell>
        </row>
        <row r="4753">
          <cell r="B4753">
            <v>16826</v>
          </cell>
          <cell r="C4753" t="str">
            <v>Grapa metálica galvanizada 1/8" para fijación de c</v>
          </cell>
          <cell r="D4753" t="str">
            <v>UN</v>
          </cell>
          <cell r="E4753" t="str">
            <v>INSTALACIONES ELECTRICAS - T.V. - SONIDO COMUNI</v>
          </cell>
          <cell r="F4753">
            <v>758.12</v>
          </cell>
        </row>
        <row r="4754">
          <cell r="B4754">
            <v>2628</v>
          </cell>
          <cell r="C4754" t="str">
            <v>GRAPA P/OPERAR EN CALIENTE</v>
          </cell>
          <cell r="D4754" t="str">
            <v>UN</v>
          </cell>
          <cell r="E4754" t="str">
            <v>INSTALACIONES ELECTRICAS - T.V. - SONIDO COMUNI</v>
          </cell>
          <cell r="F4754">
            <v>11038.73</v>
          </cell>
        </row>
        <row r="4755">
          <cell r="B4755">
            <v>18570</v>
          </cell>
          <cell r="C4755" t="str">
            <v>Gratinador a Gas de 39" ref.GTF-39 Tornado</v>
          </cell>
          <cell r="D4755" t="str">
            <v>UN</v>
          </cell>
          <cell r="E4755" t="str">
            <v>CARPINTERIA METALICA</v>
          </cell>
          <cell r="F4755">
            <v>8831.14</v>
          </cell>
        </row>
        <row r="4756">
          <cell r="B4756">
            <v>12445</v>
          </cell>
          <cell r="C4756" t="str">
            <v>Grava Triturada 1"-3/4" (Suministro e Instalac.)</v>
          </cell>
          <cell r="D4756" t="str">
            <v>M3</v>
          </cell>
          <cell r="E4756" t="str">
            <v>05 Pisos</v>
          </cell>
          <cell r="F4756">
            <v>147525.26999999999</v>
          </cell>
        </row>
        <row r="4757">
          <cell r="B4757">
            <v>16808</v>
          </cell>
          <cell r="C4757" t="str">
            <v>Grava Triturada 1/2" (Suministro e Instalación)</v>
          </cell>
          <cell r="D4757" t="str">
            <v>M3</v>
          </cell>
          <cell r="E4757" t="str">
            <v>05 Pisos</v>
          </cell>
          <cell r="F4757">
            <v>127063.05</v>
          </cell>
        </row>
        <row r="4758">
          <cell r="B4758">
            <v>13113</v>
          </cell>
          <cell r="C4758" t="str">
            <v>GRAVILLA LAVADA PARA VIGAS FACHADA (O.45X0.05M)</v>
          </cell>
          <cell r="D4758" t="str">
            <v>ML</v>
          </cell>
          <cell r="E4758" t="str">
            <v>PISOS (ACABADOS Y BASES)</v>
          </cell>
          <cell r="F4758">
            <v>101791.18</v>
          </cell>
        </row>
        <row r="4759">
          <cell r="B4759">
            <v>331</v>
          </cell>
          <cell r="C4759" t="str">
            <v>GRAVILLA MONA LAVADA - Acabado - Incluye dilatación en bronce</v>
          </cell>
          <cell r="D4759" t="str">
            <v>M2</v>
          </cell>
          <cell r="E4759" t="str">
            <v>PISOS (ACABADOS Y BASES)</v>
          </cell>
          <cell r="F4759">
            <v>65614.89</v>
          </cell>
        </row>
        <row r="4760">
          <cell r="B4760">
            <v>18656</v>
          </cell>
          <cell r="C4760" t="str">
            <v>Gravilla suelta sin estruc h=0.15 PlatFund CDRC</v>
          </cell>
          <cell r="D4760" t="str">
            <v>M2</v>
          </cell>
          <cell r="E4760" t="str">
            <v>05 Pisos</v>
          </cell>
          <cell r="F4760">
            <v>34551.15</v>
          </cell>
        </row>
        <row r="4761">
          <cell r="B4761">
            <v>12308</v>
          </cell>
          <cell r="C4761" t="str">
            <v>Grif lavamanos m. libres sensor 5-AA-TEL3GW-60 **</v>
          </cell>
          <cell r="D4761" t="str">
            <v>UN</v>
          </cell>
          <cell r="E4761" t="str">
            <v>ENCHAPES, ACCESORIOS Y PAPELES</v>
          </cell>
          <cell r="F4761">
            <v>736425.55</v>
          </cell>
        </row>
        <row r="4762">
          <cell r="B4762">
            <v>14037</v>
          </cell>
          <cell r="C4762" t="str">
            <v>GRIFERIA ANTIVAND SANIT-PARED-DISCAP(VALV+BOT+ACC)</v>
          </cell>
          <cell r="D4762" t="str">
            <v>UN</v>
          </cell>
          <cell r="E4762" t="str">
            <v>INSTALACIONES HIDRAULICA / SANITARIA / LATONERIA</v>
          </cell>
          <cell r="F4762">
            <v>790147.91</v>
          </cell>
        </row>
        <row r="4763">
          <cell r="B4763">
            <v>17429</v>
          </cell>
          <cell r="C4763" t="str">
            <v>GRIFERIA DE LAVAPLATOS PARA COCINETAS REF. MALLORC</v>
          </cell>
          <cell r="D4763" t="str">
            <v>UN</v>
          </cell>
          <cell r="E4763" t="str">
            <v>INSTALACIONES HIDRAULICA / SANITARIA / LATONERIA</v>
          </cell>
          <cell r="F4763">
            <v>92541.74</v>
          </cell>
        </row>
        <row r="4764">
          <cell r="B4764">
            <v>458</v>
          </cell>
          <cell r="C4764" t="str">
            <v>GRIFERIA GRIVAL L/P.PRISMA Sbrp.</v>
          </cell>
          <cell r="D4764" t="str">
            <v>UN</v>
          </cell>
          <cell r="E4764" t="str">
            <v>INSTALACIONES HIDRAULICA / SANITARIA / LATONERIA</v>
          </cell>
          <cell r="F4764">
            <v>246931.65</v>
          </cell>
        </row>
        <row r="4765">
          <cell r="B4765">
            <v>457</v>
          </cell>
          <cell r="C4765" t="str">
            <v>GRIFERIA GRIVAL L/PLATOS FLAMINGO</v>
          </cell>
          <cell r="D4765" t="str">
            <v>UN</v>
          </cell>
          <cell r="E4765" t="str">
            <v>INSTALACIONES HIDRAULICA / SANITARIA / LATONERIA</v>
          </cell>
          <cell r="F4765">
            <v>87609</v>
          </cell>
        </row>
        <row r="4766">
          <cell r="B4766">
            <v>14463</v>
          </cell>
          <cell r="C4766" t="str">
            <v>Griferia Lavaman.Push Antvandalica</v>
          </cell>
          <cell r="D4766" t="str">
            <v>UN</v>
          </cell>
          <cell r="E4766" t="str">
            <v>INSTALACIONES HIDRAULICA / SANITARIA / LATONERIA</v>
          </cell>
          <cell r="F4766">
            <v>307934.71000000002</v>
          </cell>
        </row>
        <row r="4767">
          <cell r="B4767">
            <v>15781</v>
          </cell>
          <cell r="C4767" t="str">
            <v>Griferia lavamanos antivandalica  PUSH (Mesa)</v>
          </cell>
          <cell r="D4767" t="str">
            <v>UN</v>
          </cell>
          <cell r="E4767" t="str">
            <v>INSTALACIONES HIDRAULICA / SANITARIA / LATONERIA</v>
          </cell>
          <cell r="F4767">
            <v>370515.06</v>
          </cell>
        </row>
        <row r="4768">
          <cell r="B4768">
            <v>13461</v>
          </cell>
          <cell r="C4768" t="str">
            <v>Griferia lavamanos antivandalica  PUSH (Pared)</v>
          </cell>
          <cell r="D4768" t="str">
            <v>UN</v>
          </cell>
          <cell r="E4768" t="str">
            <v>INSTALACIONES HIDRAULICA / SANITARIA / LATONERIA</v>
          </cell>
          <cell r="F4768">
            <v>545931.22</v>
          </cell>
        </row>
        <row r="4769">
          <cell r="B4769">
            <v>13157</v>
          </cell>
          <cell r="C4769" t="str">
            <v>Grifería lavamanos m. libres sensor **</v>
          </cell>
          <cell r="D4769" t="str">
            <v>UN</v>
          </cell>
          <cell r="E4769" t="str">
            <v>INSTALACIONES HIDRAULICA / SANITARIA / LATONERIA</v>
          </cell>
          <cell r="F4769">
            <v>98767.85</v>
          </cell>
        </row>
        <row r="4770">
          <cell r="B4770">
            <v>17956</v>
          </cell>
          <cell r="C4770" t="str">
            <v>GRIFERIA PARA LAVAMANOS ANTIVANDALICA PARA MESON C</v>
          </cell>
          <cell r="D4770" t="str">
            <v>UN</v>
          </cell>
          <cell r="E4770" t="str">
            <v>ENCHAPES, ACCESORIOS Y PAPELES</v>
          </cell>
          <cell r="F4770">
            <v>92541.74</v>
          </cell>
        </row>
        <row r="4771">
          <cell r="B4771">
            <v>17404</v>
          </cell>
          <cell r="C4771" t="str">
            <v>GRIFERIA PARA LAVAMANOS ANTIVANDALICA PUSH DE PARE</v>
          </cell>
          <cell r="D4771" t="str">
            <v>UN</v>
          </cell>
          <cell r="E4771" t="str">
            <v>ENCHAPES, ACCESORIOS Y PAPELES</v>
          </cell>
          <cell r="F4771">
            <v>92541.74</v>
          </cell>
        </row>
        <row r="4772">
          <cell r="B4772">
            <v>17408</v>
          </cell>
          <cell r="C4772" t="str">
            <v>GRIFO DE SENSOR ELECTRONICO PARA DUCHAS DE ACCESO</v>
          </cell>
          <cell r="D4772" t="str">
            <v>UN</v>
          </cell>
          <cell r="E4772" t="str">
            <v>ENCHAPES, ACCESORIOS Y PAPELES</v>
          </cell>
          <cell r="F4772">
            <v>93164.45</v>
          </cell>
        </row>
        <row r="4773">
          <cell r="B4773">
            <v>17131</v>
          </cell>
          <cell r="C4773" t="str">
            <v>GROUTING - MORTERO  F´CR 16.5 MPA MAMPOSTERIA CDRC</v>
          </cell>
          <cell r="D4773" t="str">
            <v>ML</v>
          </cell>
          <cell r="E4773" t="str">
            <v>MORTEROS, CONCRETOS Y ENSAYOS</v>
          </cell>
          <cell r="F4773">
            <v>14665.51</v>
          </cell>
        </row>
        <row r="4774">
          <cell r="B4774">
            <v>16591</v>
          </cell>
          <cell r="C4774" t="str">
            <v>Grupo de Medidas (Celda+Transform+Interrup) Subest</v>
          </cell>
          <cell r="D4774" t="str">
            <v>UN</v>
          </cell>
          <cell r="E4774" t="str">
            <v>INSTALACIONES ELECTRICAS - T.V. - SONIDO COMUNI</v>
          </cell>
          <cell r="F4774">
            <v>5992291.4199999999</v>
          </cell>
        </row>
        <row r="4775">
          <cell r="B4775">
            <v>19012</v>
          </cell>
          <cell r="C4775" t="str">
            <v>Grupo electrógeno 500 KVA 440 V (CEFE COMETAS)</v>
          </cell>
          <cell r="D4775" t="str">
            <v>UN</v>
          </cell>
          <cell r="E4775" t="str">
            <v>EQUIPOS ESPECIALES</v>
          </cell>
          <cell r="F4775">
            <v>136339494.15000001</v>
          </cell>
        </row>
        <row r="4776">
          <cell r="B4776">
            <v>174</v>
          </cell>
          <cell r="C4776" t="str">
            <v>GUADUA BAJO ENTRAMADO</v>
          </cell>
          <cell r="D4776" t="str">
            <v>M2</v>
          </cell>
          <cell r="E4776" t="str">
            <v>PAÑETES/REPELLOS/REVOQUES</v>
          </cell>
          <cell r="F4776">
            <v>17118.009999999998</v>
          </cell>
        </row>
        <row r="4777">
          <cell r="B4777">
            <v>13431</v>
          </cell>
          <cell r="C4777" t="str">
            <v>GUARD. MARMOL NACIONAL 12X6X3 SAN GIL PULIDO</v>
          </cell>
          <cell r="D4777" t="str">
            <v>ML</v>
          </cell>
          <cell r="E4777" t="str">
            <v>VARIOS</v>
          </cell>
          <cell r="F4777">
            <v>12858.64</v>
          </cell>
        </row>
        <row r="4778">
          <cell r="B4778">
            <v>13446</v>
          </cell>
          <cell r="C4778" t="str">
            <v>GUARD. MARMOL ROYAL AMARILLO PULIDO **</v>
          </cell>
          <cell r="D4778" t="str">
            <v>ML</v>
          </cell>
          <cell r="E4778" t="str">
            <v>VARIOS</v>
          </cell>
          <cell r="F4778">
            <v>16402</v>
          </cell>
        </row>
        <row r="4779">
          <cell r="B4779">
            <v>13437</v>
          </cell>
          <cell r="C4779" t="str">
            <v>GUARD. MARMOL ROYAL VERDE PULIDO **</v>
          </cell>
          <cell r="D4779" t="str">
            <v>ML</v>
          </cell>
          <cell r="E4779" t="str">
            <v>VARIOS</v>
          </cell>
          <cell r="F4779">
            <v>117182.53</v>
          </cell>
        </row>
        <row r="4780">
          <cell r="B4780">
            <v>13438</v>
          </cell>
          <cell r="C4780" t="str">
            <v>GUARD. RETAL DE MARMOL 30X30 NEGR. SAN GIL VERDE</v>
          </cell>
          <cell r="D4780" t="str">
            <v>ML</v>
          </cell>
          <cell r="E4780" t="str">
            <v>VARIOS</v>
          </cell>
          <cell r="F4780">
            <v>17292.09</v>
          </cell>
        </row>
        <row r="4781">
          <cell r="B4781">
            <v>13430</v>
          </cell>
          <cell r="C4781" t="str">
            <v>GUARDAESCOBA  PIZARRA NEGRO (NL) 40X40 (sum. e ins</v>
          </cell>
          <cell r="D4781" t="str">
            <v>ML</v>
          </cell>
          <cell r="E4781" t="str">
            <v>PISOS (ACABADOS Y BASES)</v>
          </cell>
          <cell r="F4781">
            <v>11918.12</v>
          </cell>
        </row>
        <row r="4782">
          <cell r="B4782">
            <v>10647</v>
          </cell>
          <cell r="C4782" t="str">
            <v>GUARDAESCOBA  ZAPAN H= 0,10  e= 1cm</v>
          </cell>
          <cell r="D4782" t="str">
            <v>ML</v>
          </cell>
          <cell r="E4782" t="str">
            <v>07 Acabados</v>
          </cell>
          <cell r="F4782">
            <v>22038.22</v>
          </cell>
        </row>
        <row r="4783">
          <cell r="B4783">
            <v>18747</v>
          </cell>
          <cell r="C4783" t="str">
            <v>Guardaescoba 10 cm concreto esmaltado y dilatacion</v>
          </cell>
          <cell r="D4783" t="str">
            <v>ML</v>
          </cell>
          <cell r="E4783" t="str">
            <v>PISOS (ACABADOS Y BASES)</v>
          </cell>
          <cell r="F4783">
            <v>20392.02</v>
          </cell>
        </row>
        <row r="4784">
          <cell r="B4784">
            <v>338</v>
          </cell>
          <cell r="C4784" t="str">
            <v>GUARDAESCOBA 25x7.5x1.2  MOORE</v>
          </cell>
          <cell r="D4784" t="str">
            <v>M2</v>
          </cell>
          <cell r="E4784" t="str">
            <v>PISOS (ACABADOS Y BASES)</v>
          </cell>
          <cell r="F4784">
            <v>14495.37</v>
          </cell>
        </row>
        <row r="4785">
          <cell r="B4785">
            <v>13215</v>
          </cell>
          <cell r="C4785" t="str">
            <v>GUARDAESCOBA 25x7.5x1.2  MOORE(TIPO EXPORTAC.)</v>
          </cell>
          <cell r="D4785" t="str">
            <v>M2</v>
          </cell>
          <cell r="E4785" t="str">
            <v>PISOS (ACABADOS Y BASES)</v>
          </cell>
          <cell r="F4785">
            <v>11800.67</v>
          </cell>
        </row>
        <row r="4786">
          <cell r="B4786">
            <v>14568</v>
          </cell>
          <cell r="C4786" t="str">
            <v>GUARDAESCOBA 25x7.5x1.2  MOORE(TIPO EXPORTAC.)</v>
          </cell>
          <cell r="D4786" t="str">
            <v>M2</v>
          </cell>
          <cell r="E4786" t="str">
            <v>PISOS (ACABADOS Y BASES)</v>
          </cell>
          <cell r="F4786">
            <v>11800.67</v>
          </cell>
        </row>
        <row r="4787">
          <cell r="B4787">
            <v>18752</v>
          </cell>
          <cell r="C4787" t="str">
            <v>Guardaescoba baldosa ceramica egeo 10 cm</v>
          </cell>
          <cell r="D4787" t="str">
            <v>ML</v>
          </cell>
          <cell r="E4787" t="str">
            <v>PISOS (ACABADOS Y BASES)</v>
          </cell>
          <cell r="F4787">
            <v>12292.18</v>
          </cell>
        </row>
        <row r="4788">
          <cell r="B4788">
            <v>18750</v>
          </cell>
          <cell r="C4788" t="str">
            <v>Guardaescoba baldosa Micrograno 10 cm</v>
          </cell>
          <cell r="D4788" t="str">
            <v>ML</v>
          </cell>
          <cell r="E4788" t="str">
            <v>PISOS (ACABADOS Y BASES)</v>
          </cell>
          <cell r="F4788">
            <v>12292.18</v>
          </cell>
        </row>
        <row r="4789">
          <cell r="B4789">
            <v>18745</v>
          </cell>
          <cell r="C4789" t="str">
            <v>Guardaescoba baldosa Mikonos 11 cm</v>
          </cell>
          <cell r="D4789" t="str">
            <v>ML</v>
          </cell>
          <cell r="E4789" t="str">
            <v>PISOS (ACABADOS Y BASES)</v>
          </cell>
          <cell r="F4789">
            <v>12292.18</v>
          </cell>
        </row>
        <row r="4790">
          <cell r="B4790">
            <v>327</v>
          </cell>
          <cell r="C4790" t="str">
            <v>GUARDAESCOBA CEDRO 6 Cm</v>
          </cell>
          <cell r="D4790" t="str">
            <v>ML</v>
          </cell>
          <cell r="E4790" t="str">
            <v>PISOS (ACABADOS Y BASES)</v>
          </cell>
          <cell r="F4790">
            <v>8329.01</v>
          </cell>
        </row>
        <row r="4791">
          <cell r="B4791">
            <v>328</v>
          </cell>
          <cell r="C4791" t="str">
            <v>GUARDAESCOBA CEDRO MACHO 8 Cm</v>
          </cell>
          <cell r="D4791" t="str">
            <v>ML</v>
          </cell>
          <cell r="E4791" t="str">
            <v>PISOS (ACABADOS Y BASES)</v>
          </cell>
          <cell r="F4791">
            <v>8591.84</v>
          </cell>
        </row>
        <row r="4792">
          <cell r="B4792">
            <v>10079</v>
          </cell>
          <cell r="C4792" t="str">
            <v>Guardaescoba en baldosa alfa pulida y brillada **</v>
          </cell>
          <cell r="D4792" t="str">
            <v>ML</v>
          </cell>
          <cell r="E4792" t="str">
            <v>07 Acabados</v>
          </cell>
          <cell r="F4792">
            <v>45082.16</v>
          </cell>
        </row>
        <row r="4793">
          <cell r="B4793">
            <v>12664</v>
          </cell>
          <cell r="C4793" t="str">
            <v>GUARDAESCOBA EN MEDIA CAÑA GRANITO BH1-1**</v>
          </cell>
          <cell r="D4793" t="str">
            <v>ML</v>
          </cell>
          <cell r="E4793" t="str">
            <v>PISOS (ACABADOS Y BASES)</v>
          </cell>
          <cell r="F4793">
            <v>39751.47</v>
          </cell>
        </row>
        <row r="4794">
          <cell r="B4794">
            <v>12654</v>
          </cell>
          <cell r="C4794" t="str">
            <v>GUARDAESCOBA EN PORCELANATO BLANCO DE 0.070X0.38M</v>
          </cell>
          <cell r="D4794" t="str">
            <v>ML</v>
          </cell>
          <cell r="E4794" t="str">
            <v>PISOS (ACABADOS Y BASES)</v>
          </cell>
          <cell r="F4794">
            <v>18915.55</v>
          </cell>
        </row>
        <row r="4795">
          <cell r="B4795">
            <v>13423</v>
          </cell>
          <cell r="C4795" t="str">
            <v>GUARDAESCOBA EN RETAL DE MARMOL NAL.VETEADO</v>
          </cell>
          <cell r="D4795" t="str">
            <v>ML</v>
          </cell>
          <cell r="E4795" t="str">
            <v>VARIOS</v>
          </cell>
          <cell r="F4795">
            <v>12722.89</v>
          </cell>
        </row>
        <row r="4796">
          <cell r="B4796">
            <v>13422</v>
          </cell>
          <cell r="C4796" t="str">
            <v>GUARDAESCOBA EN RETAL DE MARMOL PULIDO</v>
          </cell>
          <cell r="D4796" t="str">
            <v>ML</v>
          </cell>
          <cell r="E4796" t="str">
            <v>VARIOS</v>
          </cell>
          <cell r="F4796">
            <v>17156.34</v>
          </cell>
        </row>
        <row r="4797">
          <cell r="B4797">
            <v>329</v>
          </cell>
          <cell r="C4797" t="str">
            <v>GUARDAESCOBA GRANITO</v>
          </cell>
          <cell r="D4797" t="str">
            <v>ML</v>
          </cell>
          <cell r="E4797" t="str">
            <v>PISOS (ACABADOS Y BASES)</v>
          </cell>
          <cell r="F4797">
            <v>30890.6</v>
          </cell>
        </row>
        <row r="4798">
          <cell r="B4798">
            <v>12633</v>
          </cell>
          <cell r="C4798" t="str">
            <v>GUARDAESCOBA GRANITO  VIBROPRENSADO 7x33</v>
          </cell>
          <cell r="D4798" t="str">
            <v>ML</v>
          </cell>
          <cell r="E4798" t="str">
            <v>PISOS (ACABADOS Y BASES)</v>
          </cell>
          <cell r="F4798">
            <v>20550.939999999999</v>
          </cell>
        </row>
        <row r="4799">
          <cell r="B4799">
            <v>12634</v>
          </cell>
          <cell r="C4799" t="str">
            <v>GUARDAESCOBA GRANITO  VIBROPRENSADO 7x33</v>
          </cell>
          <cell r="D4799" t="str">
            <v>ML</v>
          </cell>
          <cell r="E4799" t="str">
            <v>PISOS (ACABADOS Y BASES)</v>
          </cell>
          <cell r="F4799">
            <v>19758.79</v>
          </cell>
        </row>
        <row r="4800">
          <cell r="B4800">
            <v>330</v>
          </cell>
          <cell r="C4800" t="str">
            <v>GUARDAESCOBA GRAVILLA</v>
          </cell>
          <cell r="D4800" t="str">
            <v>ML</v>
          </cell>
          <cell r="E4800" t="str">
            <v>PISOS (ACABADOS Y BASES)</v>
          </cell>
          <cell r="F4800">
            <v>26833.33</v>
          </cell>
        </row>
        <row r="4801">
          <cell r="B4801">
            <v>13445</v>
          </cell>
          <cell r="C4801" t="str">
            <v>GUARDAESCOBA MARMOL ROYAL AMARILLO ANTICADO **</v>
          </cell>
          <cell r="D4801" t="str">
            <v>ML</v>
          </cell>
          <cell r="E4801" t="str">
            <v>VARIOS</v>
          </cell>
          <cell r="F4801">
            <v>12537.11</v>
          </cell>
        </row>
        <row r="4802">
          <cell r="B4802">
            <v>13439</v>
          </cell>
          <cell r="C4802" t="str">
            <v>GUARDAESCOBA MARMOL ROYAL VERDE ANTICADO.JP-15X2 *</v>
          </cell>
          <cell r="D4802" t="str">
            <v>ML</v>
          </cell>
          <cell r="E4802" t="str">
            <v>VARIOS</v>
          </cell>
          <cell r="F4802">
            <v>88068.94</v>
          </cell>
        </row>
        <row r="4803">
          <cell r="B4803">
            <v>14546</v>
          </cell>
          <cell r="C4803" t="str">
            <v>Guardaescoba Med.Caña fun.sitio GranitoPulid a=0,1</v>
          </cell>
          <cell r="D4803" t="str">
            <v>ML</v>
          </cell>
          <cell r="E4803" t="str">
            <v>PISOS (ACABADOS Y BASES)</v>
          </cell>
          <cell r="F4803">
            <v>29304.13</v>
          </cell>
        </row>
        <row r="4804">
          <cell r="B4804">
            <v>13302</v>
          </cell>
          <cell r="C4804" t="str">
            <v>GUARDAESCOBA MEDIA CAÑA PREFAB.BALDOSIN ALFA</v>
          </cell>
          <cell r="D4804" t="str">
            <v>ML</v>
          </cell>
          <cell r="E4804" t="str">
            <v>PISOS (ACABADOS Y BASES)</v>
          </cell>
          <cell r="F4804">
            <v>69300.179999999993</v>
          </cell>
        </row>
        <row r="4805">
          <cell r="B4805">
            <v>13209</v>
          </cell>
          <cell r="C4805" t="str">
            <v>Guardaescoba para piso laminado nacional 8cm **</v>
          </cell>
          <cell r="D4805" t="str">
            <v>ML</v>
          </cell>
          <cell r="E4805" t="str">
            <v>VARIOS</v>
          </cell>
          <cell r="F4805">
            <v>0</v>
          </cell>
        </row>
        <row r="4806">
          <cell r="B4806">
            <v>13425</v>
          </cell>
          <cell r="C4806" t="str">
            <v>GUARDAESCOBA PORCELANATO BOUT. GIORDANO WHITE</v>
          </cell>
          <cell r="D4806" t="str">
            <v>ML</v>
          </cell>
          <cell r="E4806" t="str">
            <v>VARIOS</v>
          </cell>
          <cell r="F4806">
            <v>12204.36</v>
          </cell>
        </row>
        <row r="4807">
          <cell r="B4807">
            <v>13250</v>
          </cell>
          <cell r="C4807" t="str">
            <v>GUARDAESCOBA PORCELANATO PIZARRA**</v>
          </cell>
          <cell r="D4807" t="str">
            <v>ML</v>
          </cell>
          <cell r="E4807" t="str">
            <v>PISOS (ACABADOS Y BASES)</v>
          </cell>
          <cell r="F4807">
            <v>26255.91</v>
          </cell>
        </row>
        <row r="4808">
          <cell r="B4808">
            <v>13487</v>
          </cell>
          <cell r="C4808" t="str">
            <v>GUARDAESCOBA PVC  CARAMELO 8 cm</v>
          </cell>
          <cell r="D4808" t="str">
            <v>ML</v>
          </cell>
          <cell r="E4808" t="str">
            <v>PISOS (ACABADOS Y BASES)</v>
          </cell>
          <cell r="F4808">
            <v>1878.66</v>
          </cell>
        </row>
        <row r="4809">
          <cell r="B4809">
            <v>12622</v>
          </cell>
          <cell r="C4809" t="str">
            <v>GUARDAESCOBA PVC 6.CM</v>
          </cell>
          <cell r="D4809" t="str">
            <v>ML</v>
          </cell>
          <cell r="E4809" t="str">
            <v>PISOS (ACABADOS Y BASES)</v>
          </cell>
          <cell r="F4809">
            <v>0</v>
          </cell>
        </row>
        <row r="4810">
          <cell r="B4810">
            <v>13434</v>
          </cell>
          <cell r="C4810" t="str">
            <v>GUARDAESCOBA TABLON DE GRES 30X30</v>
          </cell>
          <cell r="D4810" t="str">
            <v>ML</v>
          </cell>
          <cell r="E4810" t="str">
            <v>VARIOS</v>
          </cell>
          <cell r="F4810">
            <v>15856.36</v>
          </cell>
        </row>
        <row r="4811">
          <cell r="B4811">
            <v>13421</v>
          </cell>
          <cell r="C4811" t="str">
            <v>GUARDAESCOBA VINISOL  PAVCO (KUARZARA)</v>
          </cell>
          <cell r="D4811" t="str">
            <v>ML</v>
          </cell>
          <cell r="E4811" t="str">
            <v>PISOS (ACABADOS Y BASES)</v>
          </cell>
          <cell r="F4811">
            <v>12894.26</v>
          </cell>
        </row>
        <row r="4812">
          <cell r="B4812">
            <v>326</v>
          </cell>
          <cell r="C4812" t="str">
            <v>GUARDAESCOBA VINISOL 8cm PAV</v>
          </cell>
          <cell r="D4812" t="str">
            <v>ML</v>
          </cell>
          <cell r="E4812" t="str">
            <v>PISOS (ACABADOS Y BASES)</v>
          </cell>
          <cell r="F4812">
            <v>6746.14</v>
          </cell>
        </row>
        <row r="4813">
          <cell r="B4813">
            <v>18126</v>
          </cell>
          <cell r="C4813" t="str">
            <v>GUARDAESCOBAS EN GRES REF. SANITARIO RF70 DE ALFA</v>
          </cell>
          <cell r="D4813" t="str">
            <v>ML</v>
          </cell>
          <cell r="E4813" t="str">
            <v>PISOS (ACABADOS Y BASES)</v>
          </cell>
          <cell r="F4813">
            <v>33847.160000000003</v>
          </cell>
        </row>
        <row r="4814">
          <cell r="B4814">
            <v>17455</v>
          </cell>
          <cell r="C4814" t="str">
            <v>GUARDAESCOBAS EN PVC TIPO RODAPIE H: 6 CM. REF. VY</v>
          </cell>
          <cell r="D4814" t="str">
            <v>ML</v>
          </cell>
          <cell r="E4814" t="str">
            <v>PISOS (ACABADOS Y BASES)</v>
          </cell>
          <cell r="F4814">
            <v>2617.35</v>
          </cell>
        </row>
        <row r="4815">
          <cell r="B4815">
            <v>12811</v>
          </cell>
          <cell r="C4815" t="str">
            <v>Guardaescobas GranadilloH=10 cm;E=1cm-Lacado(SUM+I</v>
          </cell>
          <cell r="D4815" t="str">
            <v>ML</v>
          </cell>
          <cell r="E4815" t="str">
            <v>07 Acabados</v>
          </cell>
          <cell r="F4815">
            <v>9487.26</v>
          </cell>
        </row>
        <row r="4816">
          <cell r="B4816">
            <v>17451</v>
          </cell>
          <cell r="C4816" t="str">
            <v>GUARDAESCOBAS M-CAÑA  GRANITO VACIADO PULI-DORADO</v>
          </cell>
          <cell r="D4816" t="str">
            <v>ML</v>
          </cell>
          <cell r="E4816" t="str">
            <v>PISOS (ACABADOS Y BASES)</v>
          </cell>
          <cell r="F4816">
            <v>39874.43</v>
          </cell>
        </row>
        <row r="4817">
          <cell r="B4817">
            <v>17452</v>
          </cell>
          <cell r="C4817" t="str">
            <v>GUARDAESCOBAS M-CAÑA GRANITO VACIADO PULI-GRIS</v>
          </cell>
          <cell r="D4817" t="str">
            <v>ML</v>
          </cell>
          <cell r="E4817" t="str">
            <v>PISOS (ACABADOS Y BASES)</v>
          </cell>
          <cell r="F4817">
            <v>39874.43</v>
          </cell>
        </row>
        <row r="4818">
          <cell r="B4818">
            <v>18123</v>
          </cell>
          <cell r="C4818" t="str">
            <v>GUARDAESCOBAS PREF M-CAÑA  GRANITO-PULIDO-CRDC</v>
          </cell>
          <cell r="D4818" t="str">
            <v>ML</v>
          </cell>
          <cell r="E4818" t="str">
            <v>PISOS (ACABADOS Y BASES)</v>
          </cell>
          <cell r="F4818">
            <v>9310.25</v>
          </cell>
        </row>
        <row r="4819">
          <cell r="B4819">
            <v>14962</v>
          </cell>
          <cell r="C4819" t="str">
            <v>GUARDAESCOBAS TABLETA ETRUSCA MORO (25X7cm)</v>
          </cell>
          <cell r="D4819" t="str">
            <v>ML</v>
          </cell>
          <cell r="E4819" t="str">
            <v>PISOS (ACABADOS Y BASES)</v>
          </cell>
          <cell r="F4819">
            <v>15537.39</v>
          </cell>
        </row>
        <row r="4820">
          <cell r="B4820">
            <v>14722</v>
          </cell>
          <cell r="C4820" t="str">
            <v>GUAYA DE ACERO DE 1/4    (SUM + INST)</v>
          </cell>
          <cell r="D4820" t="str">
            <v>UN</v>
          </cell>
          <cell r="E4820" t="str">
            <v>MOBILIARIO</v>
          </cell>
          <cell r="F4820">
            <v>52296.21</v>
          </cell>
        </row>
        <row r="4821">
          <cell r="B4821">
            <v>14879</v>
          </cell>
          <cell r="C4821" t="str">
            <v>GUAYA DE ACERO DE 1/4(DESM+SUM+INST)</v>
          </cell>
          <cell r="D4821" t="str">
            <v>UN</v>
          </cell>
          <cell r="E4821" t="str">
            <v>MOBILIARIO</v>
          </cell>
          <cell r="F4821">
            <v>82342.47</v>
          </cell>
        </row>
        <row r="4822">
          <cell r="B4822">
            <v>10317</v>
          </cell>
          <cell r="C4822" t="str">
            <v>Guia inferior lamina acero inox cal 16 d=25 cm **</v>
          </cell>
          <cell r="D4822" t="str">
            <v>ML</v>
          </cell>
          <cell r="E4822" t="str">
            <v>INSTALACIONES HIDRAULICA / SANITARIA / LATONERIA</v>
          </cell>
          <cell r="F4822">
            <v>279297.83</v>
          </cell>
        </row>
        <row r="4823">
          <cell r="B4823">
            <v>10318</v>
          </cell>
          <cell r="C4823" t="str">
            <v>Guia superior en angulo sede idrd **</v>
          </cell>
          <cell r="D4823" t="str">
            <v>ML</v>
          </cell>
          <cell r="E4823" t="str">
            <v>INSTALACIONES HIDRAULICA / SANITARIA / LATONERIA</v>
          </cell>
          <cell r="F4823">
            <v>152558.04</v>
          </cell>
        </row>
        <row r="4824">
          <cell r="B4824">
            <v>15272</v>
          </cell>
          <cell r="C4824" t="str">
            <v>HEBE ENANO VERDE PARA JARDIN(Suministro+Instalació</v>
          </cell>
          <cell r="D4824" t="str">
            <v>M2</v>
          </cell>
          <cell r="E4824" t="str">
            <v>ESPECIES ARBOREAS</v>
          </cell>
          <cell r="F4824">
            <v>60893.4</v>
          </cell>
        </row>
        <row r="4825">
          <cell r="B4825">
            <v>11268</v>
          </cell>
          <cell r="C4825" t="str">
            <v>Helecho Nativo(Suministro+Instalación)**</v>
          </cell>
          <cell r="D4825" t="str">
            <v>M2</v>
          </cell>
          <cell r="E4825" t="str">
            <v>ESPECIES ARBOREAS</v>
          </cell>
          <cell r="F4825">
            <v>12630.9</v>
          </cell>
        </row>
        <row r="4826">
          <cell r="B4826">
            <v>18254</v>
          </cell>
          <cell r="C4826" t="str">
            <v>Helichrysum Helichrysu Petiolaire  en taludes Exte</v>
          </cell>
          <cell r="D4826" t="str">
            <v>M2</v>
          </cell>
          <cell r="E4826" t="str">
            <v>JARDINERIA  Y GRAMAS</v>
          </cell>
          <cell r="F4826">
            <v>16601.47</v>
          </cell>
        </row>
        <row r="4827">
          <cell r="B4827">
            <v>18312</v>
          </cell>
          <cell r="C4827" t="str">
            <v>Helichrysum Helichrysu Petiolaire Cubierta Verde</v>
          </cell>
          <cell r="D4827" t="str">
            <v>M2</v>
          </cell>
          <cell r="E4827" t="str">
            <v>JARDINERIA  Y GRAMAS</v>
          </cell>
          <cell r="F4827">
            <v>249768.78</v>
          </cell>
        </row>
        <row r="4828">
          <cell r="B4828">
            <v>18340</v>
          </cell>
          <cell r="C4828" t="str">
            <v>Helichrysum Helichrysu Petiolaire en  Jardineras</v>
          </cell>
          <cell r="D4828" t="str">
            <v>M2</v>
          </cell>
          <cell r="E4828" t="str">
            <v>JARDINERIA  Y GRAMAS</v>
          </cell>
          <cell r="F4828">
            <v>129766.7</v>
          </cell>
        </row>
        <row r="4829">
          <cell r="B4829">
            <v>2025</v>
          </cell>
          <cell r="C4829" t="str">
            <v>HERRAJE P/ESTRUCTURA FINAL CPS</v>
          </cell>
          <cell r="D4829" t="str">
            <v>UN</v>
          </cell>
          <cell r="E4829" t="str">
            <v>INSTALACIONES ELECTRICAS - T.V. - SONIDO COMUNI</v>
          </cell>
          <cell r="F4829">
            <v>371356.17</v>
          </cell>
        </row>
        <row r="4830">
          <cell r="B4830">
            <v>3931</v>
          </cell>
          <cell r="C4830" t="str">
            <v>HERRAMIENTA CERRA. REPAVIMENTACION</v>
          </cell>
          <cell r="D4830" t="str">
            <v>DD</v>
          </cell>
          <cell r="E4830" t="str">
            <v>HERRAMIENTAS Y EQUIPO MENOR</v>
          </cell>
          <cell r="F4830">
            <v>29208.74</v>
          </cell>
        </row>
        <row r="4831">
          <cell r="B4831">
            <v>3942</v>
          </cell>
          <cell r="C4831" t="str">
            <v>HERRAMIENTA PARA CAMARAS</v>
          </cell>
          <cell r="D4831" t="str">
            <v>DD</v>
          </cell>
          <cell r="E4831" t="str">
            <v>HERRAMIENTAS Y EQUIPO MENOR</v>
          </cell>
          <cell r="F4831">
            <v>140549.21</v>
          </cell>
        </row>
        <row r="4832">
          <cell r="B4832">
            <v>3940</v>
          </cell>
          <cell r="C4832" t="str">
            <v>HERRAMIENTA PARA RELLENO</v>
          </cell>
          <cell r="D4832" t="str">
            <v>DD</v>
          </cell>
          <cell r="E4832" t="str">
            <v>HERRAMIENTAS Y EQUIPO MENOR</v>
          </cell>
          <cell r="F4832">
            <v>17892.04</v>
          </cell>
        </row>
        <row r="4833">
          <cell r="B4833">
            <v>3943</v>
          </cell>
          <cell r="C4833" t="str">
            <v>HERRAMIENTA TENDIDO CABLE AEREO</v>
          </cell>
          <cell r="D4833" t="str">
            <v>DD</v>
          </cell>
          <cell r="E4833" t="str">
            <v>HERRAMIENTAS Y EQUIPO MENOR</v>
          </cell>
          <cell r="F4833">
            <v>434363.87</v>
          </cell>
        </row>
        <row r="4834">
          <cell r="B4834">
            <v>11361</v>
          </cell>
          <cell r="C4834" t="str">
            <v>Hidro  blasting 3000 psi**+equipos + agua</v>
          </cell>
          <cell r="D4834" t="str">
            <v>M2</v>
          </cell>
          <cell r="E4834" t="str">
            <v>PINTURA</v>
          </cell>
          <cell r="F4834">
            <v>4390.01</v>
          </cell>
        </row>
        <row r="4835">
          <cell r="B4835">
            <v>11362</v>
          </cell>
          <cell r="C4835" t="str">
            <v>Hidro  blasting 4000 psi**+equipos +agua</v>
          </cell>
          <cell r="D4835" t="str">
            <v>M2</v>
          </cell>
          <cell r="E4835" t="str">
            <v>PINTURA</v>
          </cell>
          <cell r="F4835">
            <v>4583</v>
          </cell>
        </row>
        <row r="4836">
          <cell r="B4836">
            <v>11363</v>
          </cell>
          <cell r="C4836" t="str">
            <v>Hidro sand  blasting **+equipo+agua</v>
          </cell>
          <cell r="D4836" t="str">
            <v>M2</v>
          </cell>
          <cell r="E4836" t="str">
            <v>PINTURA</v>
          </cell>
          <cell r="F4836">
            <v>80273.83</v>
          </cell>
        </row>
        <row r="4837">
          <cell r="B4837">
            <v>12726</v>
          </cell>
          <cell r="C4837" t="str">
            <v>HIEDRA MIAMI(Suministro+Instalación)**</v>
          </cell>
          <cell r="D4837" t="str">
            <v>M2</v>
          </cell>
          <cell r="E4837" t="str">
            <v>ESPECIES ARBOREAS</v>
          </cell>
          <cell r="F4837">
            <v>58377.88</v>
          </cell>
        </row>
        <row r="4838">
          <cell r="B4838">
            <v>12727</v>
          </cell>
          <cell r="C4838" t="str">
            <v>HIEDRA UÑA DE GATO(Suministro+Instalación)**</v>
          </cell>
          <cell r="D4838" t="str">
            <v>M2</v>
          </cell>
          <cell r="E4838" t="str">
            <v>ESPECIES ARBOREAS</v>
          </cell>
          <cell r="F4838">
            <v>68532.23</v>
          </cell>
        </row>
        <row r="4839">
          <cell r="B4839">
            <v>15189</v>
          </cell>
          <cell r="C4839" t="str">
            <v>Hilada parada LadrilloPrensadoMacizo.A=0.12mH=0.24</v>
          </cell>
          <cell r="D4839" t="str">
            <v>ML</v>
          </cell>
          <cell r="E4839" t="str">
            <v>ENCHAPES MUROS</v>
          </cell>
          <cell r="F4839">
            <v>33063.96</v>
          </cell>
        </row>
        <row r="4840">
          <cell r="B4840">
            <v>10607</v>
          </cell>
          <cell r="C4840" t="str">
            <v>Hilada parada LadrilloPrensadoMacizo.A=0.50m H=0.12</v>
          </cell>
          <cell r="D4840" t="str">
            <v>ML</v>
          </cell>
          <cell r="E4840" t="str">
            <v>ENCHAPES MUROS</v>
          </cell>
          <cell r="F4840">
            <v>74434.13</v>
          </cell>
        </row>
        <row r="4841">
          <cell r="B4841">
            <v>16764</v>
          </cell>
          <cell r="C4841" t="str">
            <v>Hincado de poste de 14 M</v>
          </cell>
          <cell r="D4841" t="str">
            <v>UN</v>
          </cell>
          <cell r="E4841" t="str">
            <v>INSTALACIONES ELECTRICAS - T.V. - SONIDO COMUNI</v>
          </cell>
          <cell r="F4841">
            <v>486727.34</v>
          </cell>
        </row>
        <row r="4842">
          <cell r="B4842">
            <v>18355</v>
          </cell>
          <cell r="C4842" t="str">
            <v>Hinojo/Foeniculum Vulgare en Jardineras</v>
          </cell>
          <cell r="D4842" t="str">
            <v>M2</v>
          </cell>
          <cell r="E4842" t="str">
            <v>JARDINERIA  Y GRAMAS</v>
          </cell>
          <cell r="F4842">
            <v>76385.570000000007</v>
          </cell>
        </row>
        <row r="4843">
          <cell r="B4843">
            <v>18322</v>
          </cell>
          <cell r="C4843" t="str">
            <v>Hinojo/Foeniculum Vulgare Sobre Cubierta Verde</v>
          </cell>
          <cell r="D4843" t="str">
            <v>M2</v>
          </cell>
          <cell r="E4843" t="str">
            <v>JARDINERIA  Y GRAMAS</v>
          </cell>
          <cell r="F4843">
            <v>262488.78000000003</v>
          </cell>
        </row>
        <row r="4844">
          <cell r="B4844">
            <v>18284</v>
          </cell>
          <cell r="C4844" t="str">
            <v>Hinojo/Foeniculum Vulgare Taludes Exteriores</v>
          </cell>
          <cell r="D4844" t="str">
            <v>M2</v>
          </cell>
          <cell r="E4844" t="str">
            <v>JARDINERIA  Y GRAMAS</v>
          </cell>
          <cell r="F4844">
            <v>29321.47</v>
          </cell>
        </row>
        <row r="4845">
          <cell r="B4845">
            <v>763</v>
          </cell>
          <cell r="C4845" t="str">
            <v>HOJA PUERTA  a= 0.80</v>
          </cell>
          <cell r="D4845" t="str">
            <v>UN</v>
          </cell>
          <cell r="E4845" t="str">
            <v>CARPINTERIA DE MADERA</v>
          </cell>
          <cell r="F4845">
            <v>7664.95</v>
          </cell>
        </row>
        <row r="4846">
          <cell r="B4846">
            <v>762</v>
          </cell>
          <cell r="C4846" t="str">
            <v>HOJA PUERTA a=.90</v>
          </cell>
          <cell r="D4846" t="str">
            <v>UN</v>
          </cell>
          <cell r="E4846" t="str">
            <v>CARPINTERIA DE MADERA</v>
          </cell>
          <cell r="F4846">
            <v>7664.95</v>
          </cell>
        </row>
        <row r="4847">
          <cell r="B4847">
            <v>761</v>
          </cell>
          <cell r="C4847" t="str">
            <v>HOJA PUERTA a=1.00</v>
          </cell>
          <cell r="D4847" t="str">
            <v>UN</v>
          </cell>
          <cell r="E4847" t="str">
            <v>CARPINTERIA DE MADERA</v>
          </cell>
          <cell r="F4847">
            <v>7664.95</v>
          </cell>
        </row>
        <row r="4848">
          <cell r="B4848">
            <v>570</v>
          </cell>
          <cell r="C4848" t="str">
            <v>HOJA PUERTA CEDRO ACHAPO .80</v>
          </cell>
          <cell r="D4848" t="str">
            <v>UN</v>
          </cell>
          <cell r="E4848" t="str">
            <v>CARPINTERIA DE MADERA</v>
          </cell>
          <cell r="F4848">
            <v>137270.34</v>
          </cell>
        </row>
        <row r="4849">
          <cell r="B4849">
            <v>571</v>
          </cell>
          <cell r="C4849" t="str">
            <v>HOJA PUERTA CEDRO ACHAPO .90</v>
          </cell>
          <cell r="D4849" t="str">
            <v>UN</v>
          </cell>
          <cell r="E4849" t="str">
            <v>CARPINTERIA DE MADERA</v>
          </cell>
          <cell r="F4849">
            <v>181542.36</v>
          </cell>
        </row>
        <row r="4850">
          <cell r="B4850">
            <v>589</v>
          </cell>
          <cell r="C4850" t="str">
            <v>HOJA PUERTA DECOR 0.80 MTS</v>
          </cell>
          <cell r="D4850" t="str">
            <v>UN</v>
          </cell>
          <cell r="E4850" t="str">
            <v>CARPINTERIA DE MADERA</v>
          </cell>
          <cell r="F4850">
            <v>7664.95</v>
          </cell>
        </row>
        <row r="4851">
          <cell r="B4851">
            <v>569</v>
          </cell>
          <cell r="C4851" t="str">
            <v>HOJA PUERTA EN CEDRO ACHAPO .60</v>
          </cell>
          <cell r="D4851" t="str">
            <v>UN</v>
          </cell>
          <cell r="E4851" t="str">
            <v>CARPINTERIA DE MADERA</v>
          </cell>
          <cell r="F4851">
            <v>137046.89000000001</v>
          </cell>
        </row>
        <row r="4852">
          <cell r="B4852">
            <v>572</v>
          </cell>
          <cell r="C4852" t="str">
            <v>HOJA PUERTA PIZANO CONTEMP .60</v>
          </cell>
          <cell r="D4852" t="str">
            <v>UN</v>
          </cell>
          <cell r="E4852" t="str">
            <v>CARPINTERIA DE MADERA</v>
          </cell>
          <cell r="F4852">
            <v>7664.95</v>
          </cell>
        </row>
        <row r="4853">
          <cell r="B4853">
            <v>573</v>
          </cell>
          <cell r="C4853" t="str">
            <v>HOJA PUERTA PIZANO CONTEMP .80</v>
          </cell>
          <cell r="D4853" t="str">
            <v>UN</v>
          </cell>
          <cell r="E4853" t="str">
            <v>CARPINTERIA DE MADERA</v>
          </cell>
          <cell r="F4853">
            <v>7664.95</v>
          </cell>
        </row>
        <row r="4854">
          <cell r="B4854">
            <v>574</v>
          </cell>
          <cell r="C4854" t="str">
            <v>HOJA PUERTA PIZANO CONTEMP .90</v>
          </cell>
          <cell r="D4854" t="str">
            <v>UN</v>
          </cell>
          <cell r="E4854" t="str">
            <v>CARPINTERIA DE MADERA</v>
          </cell>
          <cell r="F4854">
            <v>7664.95</v>
          </cell>
        </row>
        <row r="4855">
          <cell r="B4855">
            <v>575</v>
          </cell>
          <cell r="C4855" t="str">
            <v>HOJA PUERTA PIZANO ECONOM .60</v>
          </cell>
          <cell r="D4855" t="str">
            <v>UN</v>
          </cell>
          <cell r="E4855" t="str">
            <v>CARPINTERIA DE MADERA</v>
          </cell>
          <cell r="F4855">
            <v>7664.95</v>
          </cell>
        </row>
        <row r="4856">
          <cell r="B4856">
            <v>576</v>
          </cell>
          <cell r="C4856" t="str">
            <v>HOJA PUERTA PIZANO ECONOM .80</v>
          </cell>
          <cell r="D4856" t="str">
            <v>UN</v>
          </cell>
          <cell r="E4856" t="str">
            <v>CARPINTERIA DE MADERA</v>
          </cell>
          <cell r="F4856">
            <v>7664.95</v>
          </cell>
        </row>
        <row r="4857">
          <cell r="B4857">
            <v>577</v>
          </cell>
          <cell r="C4857" t="str">
            <v>HOJA PUERTA PIZANO ECONOM .90</v>
          </cell>
          <cell r="D4857" t="str">
            <v>UN</v>
          </cell>
          <cell r="E4857" t="str">
            <v>CARPINTERIA DE MADERA</v>
          </cell>
          <cell r="F4857">
            <v>7664.95</v>
          </cell>
        </row>
        <row r="4858">
          <cell r="B4858">
            <v>578</v>
          </cell>
          <cell r="C4858" t="str">
            <v>HOJA PUERTA PIZANO TABLEX .60</v>
          </cell>
          <cell r="D4858" t="str">
            <v>UN</v>
          </cell>
          <cell r="E4858" t="str">
            <v>CARPINTERIA DE MADERA</v>
          </cell>
          <cell r="F4858">
            <v>7664.95</v>
          </cell>
        </row>
        <row r="4859">
          <cell r="B4859">
            <v>579</v>
          </cell>
          <cell r="C4859" t="str">
            <v>HOJA PUERTA PIZANO TABLEX .80</v>
          </cell>
          <cell r="D4859" t="str">
            <v>UN</v>
          </cell>
          <cell r="E4859" t="str">
            <v>CARPINTERIA DE MADERA</v>
          </cell>
          <cell r="F4859">
            <v>7664.95</v>
          </cell>
        </row>
        <row r="4860">
          <cell r="B4860">
            <v>580</v>
          </cell>
          <cell r="C4860" t="str">
            <v>HOJA PUERTA PIZANO TABLEX .90</v>
          </cell>
          <cell r="D4860" t="str">
            <v>UN</v>
          </cell>
          <cell r="E4860" t="str">
            <v>CARPINTERIA DE MADERA</v>
          </cell>
          <cell r="F4860">
            <v>7664.95</v>
          </cell>
        </row>
        <row r="4861">
          <cell r="B4861">
            <v>20852</v>
          </cell>
          <cell r="C4861" t="str">
            <v>Holly Liso (siembra+caja+tier+abonada+tutor+hidroretenedor+agua)</v>
          </cell>
          <cell r="D4861" t="str">
            <v>UN</v>
          </cell>
          <cell r="E4861" t="str">
            <v>ESPECIES ARBOREAS</v>
          </cell>
          <cell r="F4861">
            <v>209866.99</v>
          </cell>
        </row>
        <row r="4862">
          <cell r="B4862">
            <v>3045</v>
          </cell>
          <cell r="C4862" t="str">
            <v>HORA /Cuad ALBA-IL/Of+Ayu+Prest</v>
          </cell>
          <cell r="D4862" t="str">
            <v>HR</v>
          </cell>
          <cell r="E4862" t="str">
            <v>SUELDOS Y JORNALES</v>
          </cell>
          <cell r="F4862">
            <v>17975.82</v>
          </cell>
        </row>
        <row r="4863">
          <cell r="B4863">
            <v>3046</v>
          </cell>
          <cell r="C4863" t="str">
            <v>HORA /Cuad CARPINT/Of+Ayu+Prest</v>
          </cell>
          <cell r="D4863" t="str">
            <v>HR</v>
          </cell>
          <cell r="E4863" t="str">
            <v>SUELDOS Y JORNALES</v>
          </cell>
          <cell r="F4863">
            <v>33049.599999999999</v>
          </cell>
        </row>
        <row r="4864">
          <cell r="B4864">
            <v>3047</v>
          </cell>
          <cell r="C4864" t="str">
            <v>HORA /Cuad INST./Of+Ayu+Prest</v>
          </cell>
          <cell r="D4864" t="str">
            <v>HR</v>
          </cell>
          <cell r="E4864" t="str">
            <v>SUELDOS Y JORNALES</v>
          </cell>
          <cell r="F4864">
            <v>30968.89</v>
          </cell>
        </row>
        <row r="4865">
          <cell r="B4865">
            <v>3043</v>
          </cell>
          <cell r="C4865" t="str">
            <v>HORA AYUDANTE ALBA-IL+ PREST.</v>
          </cell>
          <cell r="D4865" t="str">
            <v>HR</v>
          </cell>
          <cell r="E4865" t="str">
            <v>SUELDOS Y JORNALES</v>
          </cell>
          <cell r="F4865">
            <v>6228</v>
          </cell>
        </row>
        <row r="4866">
          <cell r="B4866">
            <v>3044</v>
          </cell>
          <cell r="C4866" t="str">
            <v>HORA OFICIAL ALBA-IL+Prest</v>
          </cell>
          <cell r="D4866" t="str">
            <v>HR</v>
          </cell>
          <cell r="E4866" t="str">
            <v>SUELDOS Y JORNALES</v>
          </cell>
          <cell r="F4866">
            <v>11863</v>
          </cell>
        </row>
        <row r="4867">
          <cell r="B4867">
            <v>10200</v>
          </cell>
          <cell r="C4867" t="str">
            <v>Huella Escalera adoquin  a=0.20**</v>
          </cell>
          <cell r="D4867" t="str">
            <v>ML</v>
          </cell>
          <cell r="E4867" t="str">
            <v>MAMPOSTERIA</v>
          </cell>
          <cell r="F4867">
            <v>59651.4</v>
          </cell>
        </row>
        <row r="4868">
          <cell r="B4868">
            <v>15191</v>
          </cell>
          <cell r="C4868" t="str">
            <v>Huella Escalera adoquin  a=0.60**</v>
          </cell>
          <cell r="D4868" t="str">
            <v>ML</v>
          </cell>
          <cell r="E4868" t="str">
            <v>MAMPOSTERIA</v>
          </cell>
          <cell r="F4868">
            <v>71261.22</v>
          </cell>
        </row>
        <row r="4869">
          <cell r="B4869">
            <v>18945</v>
          </cell>
          <cell r="C4869" t="str">
            <v>Impermea.Piscina Mortero Flexi+Refue Poliprop CDRC</v>
          </cell>
          <cell r="D4869" t="str">
            <v>M2</v>
          </cell>
          <cell r="E4869" t="str">
            <v>IMPERMEABILIZACION</v>
          </cell>
          <cell r="F4869">
            <v>41075.440000000002</v>
          </cell>
        </row>
        <row r="4870">
          <cell r="B4870">
            <v>11196</v>
          </cell>
          <cell r="C4870" t="str">
            <v>Impermeab en frio sika fill 5 **</v>
          </cell>
          <cell r="D4870" t="str">
            <v>M2</v>
          </cell>
          <cell r="E4870" t="str">
            <v>11 Tratamientos especiales</v>
          </cell>
          <cell r="F4870">
            <v>39450.04</v>
          </cell>
        </row>
        <row r="4871">
          <cell r="B4871">
            <v>10245</v>
          </cell>
          <cell r="C4871" t="str">
            <v>Impermeab manto Edil 3 mm + pintura **</v>
          </cell>
          <cell r="D4871" t="str">
            <v>M2</v>
          </cell>
          <cell r="E4871" t="str">
            <v>11 Tratamientos especiales</v>
          </cell>
          <cell r="F4871">
            <v>65785.91</v>
          </cell>
        </row>
        <row r="4872">
          <cell r="B4872">
            <v>11567</v>
          </cell>
          <cell r="C4872" t="str">
            <v>Impermeab manto Edil 3 mm +foil alumini+ pintura**</v>
          </cell>
          <cell r="D4872" t="str">
            <v>M2</v>
          </cell>
          <cell r="E4872" t="str">
            <v>11 Tratamientos especiales</v>
          </cell>
          <cell r="F4872">
            <v>75940.25</v>
          </cell>
        </row>
        <row r="4873">
          <cell r="B4873">
            <v>11529</v>
          </cell>
          <cell r="C4873" t="str">
            <v>Impermeab manto Edil 3 mm sin pintura **</v>
          </cell>
          <cell r="D4873" t="str">
            <v>M2</v>
          </cell>
          <cell r="E4873" t="str">
            <v>11 Tratamientos especiales</v>
          </cell>
          <cell r="F4873">
            <v>48986.49</v>
          </cell>
        </row>
        <row r="4874">
          <cell r="B4874">
            <v>10629</v>
          </cell>
          <cell r="C4874" t="str">
            <v>impermeab sika 4 capIgasolCubierta+3 capSikafelt**</v>
          </cell>
          <cell r="D4874" t="str">
            <v>M2</v>
          </cell>
          <cell r="E4874" t="str">
            <v>11 Tratamientos especiales</v>
          </cell>
          <cell r="F4874">
            <v>48802.19</v>
          </cell>
        </row>
        <row r="4875">
          <cell r="B4875">
            <v>10119</v>
          </cell>
          <cell r="C4875" t="str">
            <v>Impermeabili espaldon con igol impriman y denso **</v>
          </cell>
          <cell r="D4875" t="str">
            <v>M2</v>
          </cell>
          <cell r="E4875" t="str">
            <v>11 Tratamientos especiales</v>
          </cell>
          <cell r="F4875">
            <v>38072.65</v>
          </cell>
        </row>
        <row r="4876">
          <cell r="B4876">
            <v>17333</v>
          </cell>
          <cell r="C4876" t="str">
            <v>Impermeabili Muro Cont igol impriman+igol densoCDR</v>
          </cell>
          <cell r="D4876" t="str">
            <v>M2</v>
          </cell>
          <cell r="E4876" t="str">
            <v>11 Tratamientos especiales</v>
          </cell>
          <cell r="F4876">
            <v>38111.660000000003</v>
          </cell>
        </row>
        <row r="4877">
          <cell r="B4877">
            <v>14218</v>
          </cell>
          <cell r="C4877" t="str">
            <v>impermeabili vigas cim y zapata Igol denso **</v>
          </cell>
          <cell r="D4877" t="str">
            <v>M2</v>
          </cell>
          <cell r="E4877" t="str">
            <v>11 Tratamientos especiales</v>
          </cell>
          <cell r="F4877">
            <v>33107.089999999997</v>
          </cell>
        </row>
        <row r="4878">
          <cell r="B4878">
            <v>333</v>
          </cell>
          <cell r="C4878" t="str">
            <v>IMPERMEABILIZACION  EDIL ESPECIAL</v>
          </cell>
          <cell r="D4878" t="str">
            <v>M2</v>
          </cell>
          <cell r="E4878" t="str">
            <v>IMPERMEABILIZACION</v>
          </cell>
          <cell r="F4878">
            <v>30663.15</v>
          </cell>
        </row>
        <row r="4879">
          <cell r="B4879">
            <v>93</v>
          </cell>
          <cell r="C4879" t="str">
            <v>IMPERMEABILIZACION  INTEGRAL CONCRETO</v>
          </cell>
          <cell r="D4879" t="str">
            <v>M3</v>
          </cell>
          <cell r="E4879" t="str">
            <v>CIMENTACION Y ESTRUCTURA</v>
          </cell>
          <cell r="F4879">
            <v>56476.6</v>
          </cell>
        </row>
        <row r="4880">
          <cell r="B4880">
            <v>175</v>
          </cell>
          <cell r="C4880" t="str">
            <v>IMPERMEABILIZACION  INTEGRAL MORTERO(Sika 1)</v>
          </cell>
          <cell r="D4880" t="str">
            <v>M2</v>
          </cell>
          <cell r="E4880" t="str">
            <v>PAÑETES/REPELLOS/REVOQUES</v>
          </cell>
          <cell r="F4880">
            <v>9378.02</v>
          </cell>
        </row>
        <row r="4881">
          <cell r="B4881">
            <v>332</v>
          </cell>
          <cell r="C4881" t="str">
            <v>IMPERMEABILIZACION  PERMA PLY-2 CAPAS</v>
          </cell>
          <cell r="D4881" t="str">
            <v>M2</v>
          </cell>
          <cell r="E4881" t="str">
            <v>IMPERMEABILIZACION</v>
          </cell>
          <cell r="F4881">
            <v>20277.240000000002</v>
          </cell>
        </row>
        <row r="4882">
          <cell r="B4882">
            <v>10054</v>
          </cell>
          <cell r="C4882" t="str">
            <v>Impermeabilización con membranas flexibles PVC   *</v>
          </cell>
          <cell r="D4882" t="str">
            <v>M2</v>
          </cell>
          <cell r="E4882" t="str">
            <v>IMPERMEABILIZACION</v>
          </cell>
          <cell r="F4882">
            <v>249288.81</v>
          </cell>
        </row>
        <row r="4883">
          <cell r="B4883">
            <v>10191</v>
          </cell>
          <cell r="C4883" t="str">
            <v>Impermeabilización con Sika Transparente10 Fachada</v>
          </cell>
          <cell r="D4883" t="str">
            <v>M2</v>
          </cell>
          <cell r="E4883" t="str">
            <v>11 Tratamientos especiales</v>
          </cell>
          <cell r="F4883">
            <v>16431.86</v>
          </cell>
        </row>
        <row r="4884">
          <cell r="B4884">
            <v>10055</v>
          </cell>
          <cell r="C4884" t="str">
            <v>Impermeabilización con Sikafill 10  **</v>
          </cell>
          <cell r="D4884" t="str">
            <v>M2</v>
          </cell>
          <cell r="E4884" t="str">
            <v>11 Tratamientos especiales</v>
          </cell>
          <cell r="F4884">
            <v>42285.89</v>
          </cell>
        </row>
        <row r="4885">
          <cell r="B4885">
            <v>10056</v>
          </cell>
          <cell r="C4885" t="str">
            <v>Impermeabilización con Sikafill 5  **</v>
          </cell>
          <cell r="D4885" t="str">
            <v>M2</v>
          </cell>
          <cell r="E4885" t="str">
            <v>11 Tratamientos especiales</v>
          </cell>
          <cell r="F4885">
            <v>24908.63</v>
          </cell>
        </row>
        <row r="4886">
          <cell r="B4886">
            <v>15746</v>
          </cell>
          <cell r="C4886" t="str">
            <v>Impermeabilizacion Cubiertas (membrana sintetica)</v>
          </cell>
          <cell r="D4886" t="str">
            <v>M2</v>
          </cell>
          <cell r="E4886" t="str">
            <v>IMPERMEABILIZACION</v>
          </cell>
          <cell r="F4886">
            <v>106619.32</v>
          </cell>
        </row>
        <row r="4887">
          <cell r="B4887">
            <v>13827</v>
          </cell>
          <cell r="C4887" t="str">
            <v>Impermeabilizacion de Cárcamo</v>
          </cell>
          <cell r="D4887" t="str">
            <v>ML</v>
          </cell>
          <cell r="E4887" t="str">
            <v>CIMENTACION Y ESTRUCTURA</v>
          </cell>
          <cell r="F4887">
            <v>47200.79</v>
          </cell>
        </row>
        <row r="4888">
          <cell r="B4888">
            <v>18174</v>
          </cell>
          <cell r="C4888" t="str">
            <v>IMPERMEABILIZACION DE FACHADA CON HIDROFUGO</v>
          </cell>
          <cell r="D4888" t="str">
            <v>M2</v>
          </cell>
          <cell r="E4888" t="str">
            <v>PINTURA</v>
          </cell>
          <cell r="F4888">
            <v>24789.83</v>
          </cell>
        </row>
        <row r="4889">
          <cell r="B4889">
            <v>10123</v>
          </cell>
          <cell r="C4889" t="str">
            <v>Impermeabilización Espaldon Igol Imprimant + Denso</v>
          </cell>
          <cell r="D4889" t="str">
            <v>M2</v>
          </cell>
          <cell r="E4889" t="str">
            <v>11 Tratamientos especiales</v>
          </cell>
          <cell r="F4889">
            <v>38072.65</v>
          </cell>
        </row>
        <row r="4890">
          <cell r="B4890">
            <v>10264</v>
          </cell>
          <cell r="C4890" t="str">
            <v>IMPERMEABILIZACION MANTO BICAPA 3+3 mm ULTIMA CAPA CON INHIBIDOR DE RAIZ + MANO DE OBRA Y TRANSPORTE</v>
          </cell>
          <cell r="D4890" t="str">
            <v>M2</v>
          </cell>
          <cell r="E4890" t="str">
            <v>IMPERMEABILIZACION</v>
          </cell>
          <cell r="F4890">
            <v>0</v>
          </cell>
        </row>
        <row r="4891">
          <cell r="B4891">
            <v>13766</v>
          </cell>
          <cell r="C4891" t="str">
            <v>Impermeabilización manto morter plas AL-300 3mm **</v>
          </cell>
          <cell r="D4891" t="str">
            <v>M2</v>
          </cell>
          <cell r="E4891" t="str">
            <v>IMPERMEABILIZACION</v>
          </cell>
          <cell r="F4891">
            <v>39372.050000000003</v>
          </cell>
        </row>
        <row r="4892">
          <cell r="B4892">
            <v>16167</v>
          </cell>
          <cell r="C4892" t="str">
            <v>Impermeabilización manto TEXAPLAS 3mm Foil Alumi**</v>
          </cell>
          <cell r="D4892" t="str">
            <v>M2</v>
          </cell>
          <cell r="E4892" t="str">
            <v>IMPERMEABILIZACION</v>
          </cell>
          <cell r="F4892">
            <v>39372.050000000003</v>
          </cell>
        </row>
        <row r="4893">
          <cell r="B4893">
            <v>16903</v>
          </cell>
          <cell r="C4893" t="str">
            <v>Impermeabilización Tanque y Piscina membranasPVC</v>
          </cell>
          <cell r="D4893" t="str">
            <v>M2</v>
          </cell>
          <cell r="E4893" t="str">
            <v>IMPERMEABILIZACION</v>
          </cell>
          <cell r="F4893">
            <v>205211.18</v>
          </cell>
        </row>
        <row r="4894">
          <cell r="B4894">
            <v>10001</v>
          </cell>
          <cell r="C4894" t="str">
            <v>impermeabilizado con Xypex  **</v>
          </cell>
          <cell r="D4894" t="str">
            <v>M2</v>
          </cell>
          <cell r="E4894" t="str">
            <v>11 Tratamientos especiales</v>
          </cell>
          <cell r="F4894">
            <v>51029</v>
          </cell>
        </row>
        <row r="4895">
          <cell r="B4895">
            <v>13404</v>
          </cell>
          <cell r="C4895" t="str">
            <v>Impermeabilizante integral Xypex **</v>
          </cell>
          <cell r="D4895" t="str">
            <v>M2</v>
          </cell>
          <cell r="E4895" t="str">
            <v>VARIOS</v>
          </cell>
          <cell r="F4895">
            <v>42313.32</v>
          </cell>
        </row>
        <row r="4896">
          <cell r="B4896">
            <v>10593</v>
          </cell>
          <cell r="C4896" t="str">
            <v>Implementación de huellas en tierra 2.00x0.80 - Pico del Águila</v>
          </cell>
          <cell r="D4896" t="str">
            <v>ML</v>
          </cell>
          <cell r="E4896" t="str">
            <v>MAMPOSTERIA</v>
          </cell>
          <cell r="F4896">
            <v>135453.06</v>
          </cell>
        </row>
        <row r="4897">
          <cell r="B4897">
            <v>15376</v>
          </cell>
          <cell r="C4897" t="str">
            <v>Imprimac emuls asfalt  aglutin  grava de piso cauc</v>
          </cell>
          <cell r="D4897" t="str">
            <v>M2</v>
          </cell>
          <cell r="E4897" t="str">
            <v>05 Pisos</v>
          </cell>
          <cell r="F4897">
            <v>2048.54</v>
          </cell>
        </row>
        <row r="4898">
          <cell r="B4898">
            <v>16835</v>
          </cell>
          <cell r="C4898" t="str">
            <v>IMPRIMACION ASFALTICA (Emulsion CRR-1)CAPAS GRANUL</v>
          </cell>
          <cell r="D4898" t="str">
            <v>M2</v>
          </cell>
          <cell r="E4898" t="str">
            <v>PISOS (ACABADOS Y BASES)</v>
          </cell>
          <cell r="F4898">
            <v>2928.06</v>
          </cell>
        </row>
        <row r="4899">
          <cell r="B4899">
            <v>10115</v>
          </cell>
          <cell r="C4899" t="str">
            <v>Imprimacion asfaltica con emulsion CRL-1**</v>
          </cell>
          <cell r="D4899" t="str">
            <v>M2</v>
          </cell>
          <cell r="E4899" t="str">
            <v>05 Pisos</v>
          </cell>
          <cell r="F4899">
            <v>7200.16</v>
          </cell>
        </row>
        <row r="4900">
          <cell r="B4900">
            <v>12492</v>
          </cell>
          <cell r="C4900" t="str">
            <v>Imprimacion asfaltica en Frio (Equip.de Bomba)**</v>
          </cell>
          <cell r="D4900" t="str">
            <v>M2</v>
          </cell>
          <cell r="E4900" t="str">
            <v>05 Pisos</v>
          </cell>
          <cell r="F4900">
            <v>13404.95</v>
          </cell>
        </row>
        <row r="4901">
          <cell r="B4901">
            <v>16809</v>
          </cell>
          <cell r="C4901" t="str">
            <v>Imprimacion Asfaltica en Frio para Gravilla</v>
          </cell>
          <cell r="D4901" t="str">
            <v>M2</v>
          </cell>
          <cell r="E4901" t="str">
            <v>05 Pisos</v>
          </cell>
          <cell r="F4901">
            <v>12774.1</v>
          </cell>
        </row>
        <row r="4902">
          <cell r="B4902">
            <v>10327</v>
          </cell>
          <cell r="C4902" t="str">
            <v>Imprimacion asfaltica para andenes**</v>
          </cell>
          <cell r="D4902" t="str">
            <v>M2</v>
          </cell>
          <cell r="E4902" t="str">
            <v>05 Pisos</v>
          </cell>
          <cell r="F4902">
            <v>5815.54</v>
          </cell>
        </row>
        <row r="4903">
          <cell r="B4903">
            <v>12268</v>
          </cell>
          <cell r="C4903" t="str">
            <v>Imprimacion emulsion asfalt de la Superficie**</v>
          </cell>
          <cell r="D4903" t="str">
            <v>M2</v>
          </cell>
          <cell r="E4903" t="str">
            <v>05 Pisos</v>
          </cell>
          <cell r="F4903">
            <v>4748.0600000000004</v>
          </cell>
        </row>
        <row r="4904">
          <cell r="B4904">
            <v>17765</v>
          </cell>
          <cell r="C4904" t="str">
            <v>Infrarrojo tecnologia antimascotas (SUMI INST)</v>
          </cell>
          <cell r="D4904" t="str">
            <v>UN</v>
          </cell>
          <cell r="E4904" t="str">
            <v>INSTALACIONES ELECTRICAS - T.V. - SONIDO COMUNI</v>
          </cell>
          <cell r="F4904">
            <v>41265.43</v>
          </cell>
        </row>
        <row r="4905">
          <cell r="B4905">
            <v>221</v>
          </cell>
          <cell r="C4905" t="str">
            <v>INMUNIZANTE CUBIERTA</v>
          </cell>
          <cell r="D4905" t="str">
            <v>M2</v>
          </cell>
          <cell r="E4905" t="str">
            <v>CUBIERTAS</v>
          </cell>
          <cell r="F4905">
            <v>8105.64</v>
          </cell>
        </row>
        <row r="4906">
          <cell r="B4906">
            <v>20652</v>
          </cell>
          <cell r="C4906" t="str">
            <v>INSPECCION DE RED DE ALCANTARILLADO CON CCTV</v>
          </cell>
          <cell r="D4906" t="str">
            <v>ML</v>
          </cell>
          <cell r="E4906" t="str">
            <v>REDES SERVICIOS Y DESAGüES</v>
          </cell>
          <cell r="F4906">
            <v>24042.73</v>
          </cell>
        </row>
        <row r="4907">
          <cell r="B4907">
            <v>10933</v>
          </cell>
          <cell r="C4907" t="str">
            <v>INST SOBRE ANGULO LAMINA COLD ROLCal.16***</v>
          </cell>
          <cell r="D4907" t="str">
            <v>M2</v>
          </cell>
          <cell r="E4907" t="str">
            <v>CARPINTERIA METALICA</v>
          </cell>
          <cell r="F4907">
            <v>498651.14</v>
          </cell>
        </row>
        <row r="4908">
          <cell r="B4908">
            <v>10495</v>
          </cell>
          <cell r="C4908" t="str">
            <v>INSTAL CERRAM- IDRD h=2.5, 3000psi (pilot+viga+Pin</v>
          </cell>
          <cell r="D4908" t="str">
            <v>ML</v>
          </cell>
          <cell r="E4908" t="str">
            <v>10 Mobiliario</v>
          </cell>
          <cell r="F4908">
            <v>333183.06</v>
          </cell>
        </row>
        <row r="4909">
          <cell r="B4909">
            <v>14180</v>
          </cell>
          <cell r="C4909" t="str">
            <v>Instalac Señal Ruta de Evacuación1Dad(30x30x50)</v>
          </cell>
          <cell r="D4909" t="str">
            <v>UN</v>
          </cell>
          <cell r="E4909" t="str">
            <v>MOBILIARIO</v>
          </cell>
          <cell r="F4909">
            <v>129028.07</v>
          </cell>
        </row>
        <row r="4910">
          <cell r="B4910">
            <v>11429</v>
          </cell>
          <cell r="C4910" t="str">
            <v>Instalac tapa luz Lamina Galv. Cal. 22 des=20cm **</v>
          </cell>
          <cell r="D4910" t="str">
            <v>ML</v>
          </cell>
          <cell r="E4910" t="str">
            <v>CARPINTERIA METALICA</v>
          </cell>
          <cell r="F4910">
            <v>168914.16</v>
          </cell>
        </row>
        <row r="4911">
          <cell r="B4911">
            <v>14156</v>
          </cell>
          <cell r="C4911" t="str">
            <v>InstalacEstac.10-BancaAbdominales 4Dad(30x30x50)</v>
          </cell>
          <cell r="D4911" t="str">
            <v>UN</v>
          </cell>
          <cell r="E4911" t="str">
            <v>MOBILIARIO</v>
          </cell>
          <cell r="F4911">
            <v>320503.42</v>
          </cell>
        </row>
        <row r="4912">
          <cell r="B4912">
            <v>14149</v>
          </cell>
          <cell r="C4912" t="str">
            <v>InstalacEstac.11-Banca Fortalec.4Dad(30x30x50)3000</v>
          </cell>
          <cell r="D4912" t="str">
            <v>UN</v>
          </cell>
          <cell r="E4912" t="str">
            <v>MOBILIARIO</v>
          </cell>
          <cell r="F4912">
            <v>321729.98</v>
          </cell>
        </row>
        <row r="4913">
          <cell r="B4913">
            <v>14157</v>
          </cell>
          <cell r="C4913" t="str">
            <v>InstalacEstac.12-Poste AbdominGluteos1Dad(30x30x50</v>
          </cell>
          <cell r="D4913" t="str">
            <v>UN</v>
          </cell>
          <cell r="E4913" t="str">
            <v>MOBILIARIO</v>
          </cell>
          <cell r="F4913">
            <v>149321.60000000001</v>
          </cell>
        </row>
        <row r="4914">
          <cell r="B4914">
            <v>14158</v>
          </cell>
          <cell r="C4914" t="str">
            <v>InstalacEstac.15-BarrasParalelas 4Dad(20x20x50)</v>
          </cell>
          <cell r="D4914" t="str">
            <v>UN</v>
          </cell>
          <cell r="E4914" t="str">
            <v>MOBILIARIO</v>
          </cell>
          <cell r="F4914">
            <v>205362.79</v>
          </cell>
        </row>
        <row r="4915">
          <cell r="B4915">
            <v>14114</v>
          </cell>
          <cell r="C4915" t="str">
            <v>InstalacEstac.1-PosteEstiram.(Aquiles)Dad30x30x70</v>
          </cell>
          <cell r="D4915" t="str">
            <v>UN</v>
          </cell>
          <cell r="E4915" t="str">
            <v>MOBILIARIO</v>
          </cell>
          <cell r="F4915">
            <v>149321.60000000001</v>
          </cell>
        </row>
        <row r="4916">
          <cell r="B4916">
            <v>14150</v>
          </cell>
          <cell r="C4916" t="str">
            <v>InstalacEstac.2-TuboEjerc.Gemel-Muslo2Dad(25x25x50</v>
          </cell>
          <cell r="D4916" t="str">
            <v>UN</v>
          </cell>
          <cell r="E4916" t="str">
            <v>MOBILIARIO</v>
          </cell>
          <cell r="F4916">
            <v>141316.18</v>
          </cell>
        </row>
        <row r="4917">
          <cell r="B4917">
            <v>14151</v>
          </cell>
          <cell r="C4917" t="str">
            <v>InstalacEstac.3-Banca AbdomAltos 4Dad(30x30x50)</v>
          </cell>
          <cell r="D4917" t="str">
            <v>UN</v>
          </cell>
          <cell r="E4917" t="str">
            <v>MOBILIARIO</v>
          </cell>
          <cell r="F4917">
            <v>284763.01</v>
          </cell>
        </row>
        <row r="4918">
          <cell r="B4918">
            <v>14152</v>
          </cell>
          <cell r="C4918" t="str">
            <v>InstalacEstac.4-Barra para Salto 3Dad(30x30x50)</v>
          </cell>
          <cell r="D4918" t="str">
            <v>UN</v>
          </cell>
          <cell r="E4918" t="str">
            <v>MOBILIARIO</v>
          </cell>
          <cell r="F4918">
            <v>244735.88</v>
          </cell>
        </row>
        <row r="4919">
          <cell r="B4919">
            <v>14153</v>
          </cell>
          <cell r="C4919" t="str">
            <v>InstalacEstac.5-BarraFlexiónEspalda 2Dad(30x30x70)</v>
          </cell>
          <cell r="D4919" t="str">
            <v>UN</v>
          </cell>
          <cell r="E4919" t="str">
            <v>MOBILIARIO</v>
          </cell>
          <cell r="F4919">
            <v>248568.74</v>
          </cell>
        </row>
        <row r="4920">
          <cell r="B4920">
            <v>14154</v>
          </cell>
          <cell r="C4920" t="str">
            <v>InstalacEstac.7-BancaEstiramiento 4Dad(30x30x50)</v>
          </cell>
          <cell r="D4920" t="str">
            <v>UN</v>
          </cell>
          <cell r="E4920" t="str">
            <v>MOBILIARIO</v>
          </cell>
          <cell r="F4920">
            <v>320503.42</v>
          </cell>
        </row>
        <row r="4921">
          <cell r="B4921">
            <v>14155</v>
          </cell>
          <cell r="C4921" t="str">
            <v>InstalacEstac.8-Tubos para Brinco 3Dad(30x30x50)</v>
          </cell>
          <cell r="D4921" t="str">
            <v>UN</v>
          </cell>
          <cell r="E4921" t="str">
            <v>MOBILIARIO</v>
          </cell>
          <cell r="F4921">
            <v>244735.88</v>
          </cell>
        </row>
        <row r="4922">
          <cell r="B4922">
            <v>14119</v>
          </cell>
          <cell r="C4922" t="str">
            <v>InstalacEstac6- BarrFlexPechoIndivid2Dad(30x30x70)</v>
          </cell>
          <cell r="D4922" t="str">
            <v>UN</v>
          </cell>
          <cell r="E4922" t="str">
            <v>MOBILIARIO</v>
          </cell>
          <cell r="F4922">
            <v>246558.8</v>
          </cell>
        </row>
        <row r="4923">
          <cell r="B4923">
            <v>14111</v>
          </cell>
          <cell r="C4923" t="str">
            <v>Instalación  Cicloparquadero-M-100(STP)</v>
          </cell>
          <cell r="D4923" t="str">
            <v>UN</v>
          </cell>
          <cell r="E4923" t="str">
            <v>10 Mobiliario</v>
          </cell>
          <cell r="F4923">
            <v>203900.32</v>
          </cell>
        </row>
        <row r="4924">
          <cell r="B4924">
            <v>12566</v>
          </cell>
          <cell r="C4924" t="str">
            <v>INSTALACIÓN  ESCALERA DE GATO-STPM</v>
          </cell>
          <cell r="D4924" t="str">
            <v>UN</v>
          </cell>
          <cell r="E4924" t="str">
            <v>CARPINTERIA METALICA</v>
          </cell>
          <cell r="F4924">
            <v>119521.97</v>
          </cell>
        </row>
        <row r="4925">
          <cell r="B4925">
            <v>14102</v>
          </cell>
          <cell r="C4925" t="str">
            <v>Instalacion  Estructura Minitenis **</v>
          </cell>
          <cell r="D4925" t="str">
            <v>JGO</v>
          </cell>
          <cell r="E4925" t="str">
            <v>03 Preliminares</v>
          </cell>
          <cell r="F4925">
            <v>154211.28</v>
          </cell>
        </row>
        <row r="4926">
          <cell r="B4926">
            <v>14103</v>
          </cell>
          <cell r="C4926" t="str">
            <v>Instalacion  Estructura Tenis **</v>
          </cell>
          <cell r="D4926" t="str">
            <v>JGO</v>
          </cell>
          <cell r="E4926" t="str">
            <v>03 Preliminares</v>
          </cell>
          <cell r="F4926">
            <v>199462.26</v>
          </cell>
        </row>
        <row r="4927">
          <cell r="B4927">
            <v>14105</v>
          </cell>
          <cell r="C4927" t="str">
            <v>Instalacion  Malla de Minitenis **</v>
          </cell>
          <cell r="D4927" t="str">
            <v>UN</v>
          </cell>
          <cell r="E4927" t="str">
            <v>03 Preliminares</v>
          </cell>
          <cell r="F4927">
            <v>14009.5</v>
          </cell>
        </row>
        <row r="4928">
          <cell r="B4928">
            <v>14104</v>
          </cell>
          <cell r="C4928" t="str">
            <v>Instalacion  Malla de Tenis **</v>
          </cell>
          <cell r="D4928" t="str">
            <v>UN</v>
          </cell>
          <cell r="E4928" t="str">
            <v>03 Preliminares</v>
          </cell>
          <cell r="F4928">
            <v>26745.4</v>
          </cell>
        </row>
        <row r="4929">
          <cell r="B4929">
            <v>12684</v>
          </cell>
          <cell r="C4929" t="str">
            <v>INSTALACION  POSTE H=2.0M**</v>
          </cell>
          <cell r="D4929" t="str">
            <v>UN</v>
          </cell>
          <cell r="E4929" t="str">
            <v>09 Eléctricas</v>
          </cell>
          <cell r="F4929">
            <v>186500.06</v>
          </cell>
        </row>
        <row r="4930">
          <cell r="B4930">
            <v>12687</v>
          </cell>
          <cell r="C4930" t="str">
            <v>INSTALACION  POSTE H=2.7M**</v>
          </cell>
          <cell r="D4930" t="str">
            <v>UN</v>
          </cell>
          <cell r="E4930" t="str">
            <v>09 Eléctricas</v>
          </cell>
          <cell r="F4930">
            <v>186500.06</v>
          </cell>
        </row>
        <row r="4931">
          <cell r="B4931">
            <v>12690</v>
          </cell>
          <cell r="C4931" t="str">
            <v>INSTALACION  POSTE H=3.0M**</v>
          </cell>
          <cell r="D4931" t="str">
            <v>UN</v>
          </cell>
          <cell r="E4931" t="str">
            <v>09 Eléctricas</v>
          </cell>
          <cell r="F4931">
            <v>186925.72</v>
          </cell>
        </row>
        <row r="4932">
          <cell r="B4932">
            <v>12693</v>
          </cell>
          <cell r="C4932" t="str">
            <v>INSTALACION  POSTE H=3.30M**</v>
          </cell>
          <cell r="D4932" t="str">
            <v>UN</v>
          </cell>
          <cell r="E4932" t="str">
            <v>09 Eléctricas</v>
          </cell>
          <cell r="F4932">
            <v>193755.51999999999</v>
          </cell>
        </row>
        <row r="4933">
          <cell r="B4933">
            <v>14175</v>
          </cell>
          <cell r="C4933" t="str">
            <v>Instalacion  Red de Futbol **</v>
          </cell>
          <cell r="D4933" t="str">
            <v>JGO</v>
          </cell>
          <cell r="E4933" t="str">
            <v>03 Preliminares</v>
          </cell>
          <cell r="F4933">
            <v>28018.99</v>
          </cell>
        </row>
        <row r="4934">
          <cell r="B4934">
            <v>14107</v>
          </cell>
          <cell r="C4934" t="str">
            <v>Instalacion  Red de Microfutbol **</v>
          </cell>
          <cell r="D4934" t="str">
            <v>JGO</v>
          </cell>
          <cell r="E4934" t="str">
            <v>03 Preliminares</v>
          </cell>
          <cell r="F4934">
            <v>26770.87</v>
          </cell>
        </row>
        <row r="4935">
          <cell r="B4935">
            <v>11276</v>
          </cell>
          <cell r="C4935" t="str">
            <v>Instalacion  señales de Transito **</v>
          </cell>
          <cell r="D4935" t="str">
            <v>UN</v>
          </cell>
          <cell r="E4935" t="str">
            <v>03 Preliminares</v>
          </cell>
          <cell r="F4935">
            <v>76369.009999999995</v>
          </cell>
        </row>
        <row r="4936">
          <cell r="B4936">
            <v>12874</v>
          </cell>
          <cell r="C4936" t="str">
            <v>Instalación Acople Completo -STPM**</v>
          </cell>
          <cell r="D4936" t="str">
            <v>UN</v>
          </cell>
          <cell r="E4936" t="str">
            <v>10 Mobiliario</v>
          </cell>
          <cell r="F4936">
            <v>43146.239999999998</v>
          </cell>
        </row>
        <row r="4937">
          <cell r="B4937">
            <v>12880</v>
          </cell>
          <cell r="C4937" t="str">
            <v>Instalación Acople en U lámina cal.3/16" -STPM**</v>
          </cell>
          <cell r="D4937" t="str">
            <v>UN</v>
          </cell>
          <cell r="E4937" t="str">
            <v>10 Mobiliario</v>
          </cell>
          <cell r="F4937">
            <v>35717.480000000003</v>
          </cell>
        </row>
        <row r="4938">
          <cell r="B4938">
            <v>12434</v>
          </cell>
          <cell r="C4938" t="str">
            <v>Instalación Acople Sencillo Columpio -STPM**</v>
          </cell>
          <cell r="D4938" t="str">
            <v>UN</v>
          </cell>
          <cell r="E4938" t="str">
            <v>10 Mobiliario</v>
          </cell>
          <cell r="F4938">
            <v>46053.54</v>
          </cell>
        </row>
        <row r="4939">
          <cell r="B4939">
            <v>12895</v>
          </cell>
          <cell r="C4939" t="str">
            <v>Instalación- Agarradera Balancin Tubo 3/4" -STPM**</v>
          </cell>
          <cell r="D4939" t="str">
            <v>UN</v>
          </cell>
          <cell r="E4939" t="str">
            <v>10 Mobiliario</v>
          </cell>
          <cell r="F4939">
            <v>69172.61</v>
          </cell>
        </row>
        <row r="4940">
          <cell r="B4940">
            <v>13255</v>
          </cell>
          <cell r="C4940" t="str">
            <v>Instalacion Alfajia conc prefab  a&lt;0.50 **</v>
          </cell>
          <cell r="D4940" t="str">
            <v>ML</v>
          </cell>
          <cell r="E4940" t="str">
            <v>07 Acabados</v>
          </cell>
          <cell r="F4940">
            <v>36744.9</v>
          </cell>
        </row>
        <row r="4941">
          <cell r="B4941">
            <v>14212</v>
          </cell>
          <cell r="C4941" t="str">
            <v>INSTALACION ALFAJIA LADRILLO TOLETE FINO STA/FE</v>
          </cell>
          <cell r="D4941" t="str">
            <v>ML</v>
          </cell>
          <cell r="E4941" t="str">
            <v>MAMPOSTERIA</v>
          </cell>
          <cell r="F4941">
            <v>24576.02</v>
          </cell>
        </row>
        <row r="4942">
          <cell r="B4942">
            <v>12269</v>
          </cell>
          <cell r="C4942" t="str">
            <v>Instalación Alfajia Perim.Dirección general IDRD**</v>
          </cell>
          <cell r="D4942" t="str">
            <v>ML</v>
          </cell>
          <cell r="E4942" t="str">
            <v>ACT. PRELIMINARES/LIMPIEZA TER</v>
          </cell>
          <cell r="F4942">
            <v>29306.57</v>
          </cell>
        </row>
        <row r="4943">
          <cell r="B4943">
            <v>459</v>
          </cell>
          <cell r="C4943" t="str">
            <v>INSTALACION APARATO SANITARIO</v>
          </cell>
          <cell r="D4943" t="str">
            <v>UN</v>
          </cell>
          <cell r="E4943" t="str">
            <v>INSTALACIONES HIDRAULICA / SANITARIA / LATONERIA</v>
          </cell>
          <cell r="F4943">
            <v>71106.820000000007</v>
          </cell>
        </row>
        <row r="4944">
          <cell r="B4944">
            <v>12949</v>
          </cell>
          <cell r="C4944" t="str">
            <v>Instalación Argolla Aluminio Maleable -STPM**</v>
          </cell>
          <cell r="D4944" t="str">
            <v>UN</v>
          </cell>
          <cell r="E4944" t="str">
            <v>10 Mobiliario</v>
          </cell>
          <cell r="F4944">
            <v>19626.91</v>
          </cell>
        </row>
        <row r="4945">
          <cell r="B4945">
            <v>10156</v>
          </cell>
          <cell r="C4945" t="str">
            <v>Instalacion asador metalico tipo timiza  **</v>
          </cell>
          <cell r="D4945" t="str">
            <v>UN</v>
          </cell>
          <cell r="E4945" t="str">
            <v>10 Mobiliario</v>
          </cell>
          <cell r="F4945">
            <v>238461.47</v>
          </cell>
        </row>
        <row r="4946">
          <cell r="B4946">
            <v>12403</v>
          </cell>
          <cell r="C4946" t="str">
            <v>Instalación Asiento Fibra lona Columpio-STPM**</v>
          </cell>
          <cell r="D4946" t="str">
            <v>UN</v>
          </cell>
          <cell r="E4946" t="str">
            <v>10 Mobiliario</v>
          </cell>
          <cell r="F4946">
            <v>52643.97</v>
          </cell>
        </row>
        <row r="4947">
          <cell r="B4947">
            <v>13982</v>
          </cell>
          <cell r="C4947" t="str">
            <v>Instalación Aviso Multidireccional -STPM**</v>
          </cell>
          <cell r="D4947" t="str">
            <v>UN</v>
          </cell>
          <cell r="E4947" t="str">
            <v>10 Mobiliario</v>
          </cell>
          <cell r="F4947">
            <v>122113.99</v>
          </cell>
        </row>
        <row r="4948">
          <cell r="B4948">
            <v>15718</v>
          </cell>
          <cell r="C4948" t="str">
            <v>Instalación Balancin 4 Puestos en Tubo Galv.2"</v>
          </cell>
          <cell r="D4948" t="str">
            <v>UN</v>
          </cell>
          <cell r="E4948" t="str">
            <v>10 Mobiliario</v>
          </cell>
          <cell r="F4948">
            <v>412781.69</v>
          </cell>
        </row>
        <row r="4949">
          <cell r="B4949">
            <v>12857</v>
          </cell>
          <cell r="C4949" t="str">
            <v>Instalación Balancin Tubo Galv.2"x2.00m/2.5m-STPM*</v>
          </cell>
          <cell r="D4949" t="str">
            <v>UN</v>
          </cell>
          <cell r="E4949" t="str">
            <v>10 Mobiliario</v>
          </cell>
          <cell r="F4949">
            <v>404133.97</v>
          </cell>
        </row>
        <row r="4950">
          <cell r="B4950">
            <v>13528</v>
          </cell>
          <cell r="C4950" t="str">
            <v>Instalación- Banca Abdominales Bajo -STPM**</v>
          </cell>
          <cell r="D4950" t="str">
            <v>UN</v>
          </cell>
          <cell r="E4950" t="str">
            <v>10 Mobiliario</v>
          </cell>
          <cell r="F4950">
            <v>377746.27</v>
          </cell>
        </row>
        <row r="4951">
          <cell r="B4951">
            <v>12711</v>
          </cell>
          <cell r="C4951" t="str">
            <v>Instalación Baranda Discapacitados-STPM**</v>
          </cell>
          <cell r="D4951" t="str">
            <v>ML</v>
          </cell>
          <cell r="E4951" t="str">
            <v>10 Mobiliario</v>
          </cell>
          <cell r="F4951">
            <v>34275.160000000003</v>
          </cell>
        </row>
        <row r="4952">
          <cell r="B4952">
            <v>12426</v>
          </cell>
          <cell r="C4952" t="str">
            <v>Instalación Baranda M-80 sin viga -STPM*</v>
          </cell>
          <cell r="D4952" t="str">
            <v>ML</v>
          </cell>
          <cell r="E4952" t="str">
            <v>10 Mobiliario</v>
          </cell>
          <cell r="F4952">
            <v>89153.83</v>
          </cell>
        </row>
        <row r="4953">
          <cell r="B4953">
            <v>12697</v>
          </cell>
          <cell r="C4953" t="str">
            <v>Instalación baranda M-83ES***</v>
          </cell>
          <cell r="D4953" t="str">
            <v>ML</v>
          </cell>
          <cell r="E4953" t="str">
            <v>10 Mobiliario</v>
          </cell>
          <cell r="F4953">
            <v>136909.69</v>
          </cell>
        </row>
        <row r="4954">
          <cell r="B4954">
            <v>12424</v>
          </cell>
          <cell r="C4954" t="str">
            <v>Instalación Barras de Giro Travezaño-STPM**</v>
          </cell>
          <cell r="D4954" t="str">
            <v>UN</v>
          </cell>
          <cell r="E4954" t="str">
            <v>07 Acabados</v>
          </cell>
          <cell r="F4954">
            <v>32723.95</v>
          </cell>
        </row>
        <row r="4955">
          <cell r="B4955">
            <v>15822</v>
          </cell>
          <cell r="C4955" t="str">
            <v>INSTALACION BARRAS PARALELAS</v>
          </cell>
          <cell r="D4955" t="str">
            <v>UN</v>
          </cell>
          <cell r="E4955" t="str">
            <v>MOBILIARIO</v>
          </cell>
          <cell r="F4955">
            <v>394518.6</v>
          </cell>
        </row>
        <row r="4956">
          <cell r="B4956">
            <v>12421</v>
          </cell>
          <cell r="C4956" t="str">
            <v>Instalación Barras Rodadero-STPM**</v>
          </cell>
          <cell r="D4956" t="str">
            <v>UN</v>
          </cell>
          <cell r="E4956" t="str">
            <v>07 Acabados</v>
          </cell>
          <cell r="F4956">
            <v>55671.03</v>
          </cell>
        </row>
        <row r="4957">
          <cell r="B4957">
            <v>14420</v>
          </cell>
          <cell r="C4957" t="str">
            <v>Instalacion Bocel madera muro contenc, goteros etc</v>
          </cell>
          <cell r="D4957" t="str">
            <v>ML</v>
          </cell>
          <cell r="E4957" t="str">
            <v>VARIOS</v>
          </cell>
          <cell r="F4957">
            <v>5637.32</v>
          </cell>
        </row>
        <row r="4958">
          <cell r="B4958">
            <v>12854</v>
          </cell>
          <cell r="C4958" t="str">
            <v>Instalación bolardo Alto hierro M-63-STPM**</v>
          </cell>
          <cell r="D4958" t="str">
            <v>UN</v>
          </cell>
          <cell r="E4958" t="str">
            <v>04 Estructuras</v>
          </cell>
          <cell r="F4958">
            <v>139106.29</v>
          </cell>
        </row>
        <row r="4959">
          <cell r="B4959">
            <v>12997</v>
          </cell>
          <cell r="C4959" t="str">
            <v>Instalación bolardo Bajo hierro M-62-STPM**</v>
          </cell>
          <cell r="D4959" t="str">
            <v>UN</v>
          </cell>
          <cell r="E4959" t="str">
            <v>04 Estructuras</v>
          </cell>
          <cell r="F4959">
            <v>57878.07</v>
          </cell>
        </row>
        <row r="4960">
          <cell r="B4960">
            <v>15081</v>
          </cell>
          <cell r="C4960" t="str">
            <v>Instalación bolardo Concreto M-60-STPM  COPIA</v>
          </cell>
          <cell r="D4960" t="str">
            <v>UN</v>
          </cell>
          <cell r="E4960" t="str">
            <v>04 Estructuras</v>
          </cell>
          <cell r="F4960">
            <v>96799.4</v>
          </cell>
        </row>
        <row r="4961">
          <cell r="B4961">
            <v>12998</v>
          </cell>
          <cell r="C4961" t="str">
            <v>Instalación bolardo Concreto M-60-STPM**</v>
          </cell>
          <cell r="D4961" t="str">
            <v>UN</v>
          </cell>
          <cell r="E4961" t="str">
            <v>04 Estructuras</v>
          </cell>
          <cell r="F4961">
            <v>105627.85</v>
          </cell>
        </row>
        <row r="4962">
          <cell r="B4962">
            <v>460</v>
          </cell>
          <cell r="C4962" t="str">
            <v>INSTALACION BOMBAS AGUA (MANO DE OBRA)</v>
          </cell>
          <cell r="D4962" t="str">
            <v>UN</v>
          </cell>
          <cell r="E4962" t="str">
            <v>INSTALACIONES HIDRAULICA / SANITARIA / LATONERIA</v>
          </cell>
          <cell r="F4962">
            <v>738388.43</v>
          </cell>
        </row>
        <row r="4963">
          <cell r="B4963">
            <v>12400</v>
          </cell>
          <cell r="C4963" t="str">
            <v>Instalación cadena Galvan. 3/8"(1.5-2.0m)STPM**</v>
          </cell>
          <cell r="D4963" t="str">
            <v>UN</v>
          </cell>
          <cell r="E4963" t="str">
            <v>10 Mobiliario</v>
          </cell>
          <cell r="F4963">
            <v>49819.199999999997</v>
          </cell>
        </row>
        <row r="4964">
          <cell r="B4964">
            <v>11213</v>
          </cell>
          <cell r="C4964" t="str">
            <v>Instalacion cañuela prefabricada (A-120) (canal)**</v>
          </cell>
          <cell r="D4964" t="str">
            <v>ML</v>
          </cell>
          <cell r="E4964" t="str">
            <v>08 Hidráulico</v>
          </cell>
          <cell r="F4964">
            <v>102353.76</v>
          </cell>
        </row>
        <row r="4965">
          <cell r="B4965">
            <v>147</v>
          </cell>
          <cell r="C4965" t="str">
            <v>INSTALACION CARPINTERIA METALICA</v>
          </cell>
          <cell r="D4965" t="str">
            <v>M2</v>
          </cell>
          <cell r="E4965" t="str">
            <v>MAMPOSTERIA</v>
          </cell>
          <cell r="F4965">
            <v>33626.61</v>
          </cell>
        </row>
        <row r="4966">
          <cell r="B4966">
            <v>13025</v>
          </cell>
          <cell r="C4966" t="str">
            <v>Instalación- Cerramiento Juego Infantil -STPM**</v>
          </cell>
          <cell r="D4966" t="str">
            <v>ML</v>
          </cell>
          <cell r="E4966" t="str">
            <v>10 Mobiliario</v>
          </cell>
          <cell r="F4966">
            <v>51851.99</v>
          </cell>
        </row>
        <row r="4967">
          <cell r="B4967">
            <v>12430</v>
          </cell>
          <cell r="C4967" t="str">
            <v>Instalación Cerramiento Reja Pequeña-STPM**</v>
          </cell>
          <cell r="D4967" t="str">
            <v>ML</v>
          </cell>
          <cell r="E4967" t="str">
            <v>10 Mobiliario</v>
          </cell>
          <cell r="F4967">
            <v>60204.84</v>
          </cell>
        </row>
        <row r="4968">
          <cell r="B4968">
            <v>12673</v>
          </cell>
          <cell r="C4968" t="str">
            <v>INSTALACION CONTRAHUELLA EN LAMINA-STPM**</v>
          </cell>
          <cell r="D4968" t="str">
            <v>UN</v>
          </cell>
          <cell r="E4968" t="str">
            <v>10 Mobiliario</v>
          </cell>
          <cell r="F4968">
            <v>18253.21</v>
          </cell>
        </row>
        <row r="4969">
          <cell r="B4969">
            <v>12912</v>
          </cell>
          <cell r="C4969" t="str">
            <v>Instalación de  Balancin Madera-STPM**</v>
          </cell>
          <cell r="D4969" t="str">
            <v>UN</v>
          </cell>
          <cell r="E4969" t="str">
            <v>10 Mobiliario</v>
          </cell>
          <cell r="F4969">
            <v>410623.4</v>
          </cell>
        </row>
        <row r="4970">
          <cell r="B4970">
            <v>19279</v>
          </cell>
          <cell r="C4970" t="str">
            <v>instalación de alimentador de tablero de gimnasio</v>
          </cell>
          <cell r="D4970" t="str">
            <v>ML</v>
          </cell>
          <cell r="E4970" t="str">
            <v>VARIOS</v>
          </cell>
          <cell r="F4970">
            <v>133050.95000000001</v>
          </cell>
        </row>
        <row r="4971">
          <cell r="B4971">
            <v>13742</v>
          </cell>
          <cell r="C4971" t="str">
            <v>INSTALACION DE APARATO SANITARIO **</v>
          </cell>
          <cell r="D4971" t="str">
            <v>UN</v>
          </cell>
          <cell r="E4971" t="str">
            <v>INSTALACIONES HIDRAULICA / SANITARIA / LATONERIA</v>
          </cell>
          <cell r="F4971">
            <v>69206.47</v>
          </cell>
        </row>
        <row r="4972">
          <cell r="B4972">
            <v>13977</v>
          </cell>
          <cell r="C4972" t="str">
            <v>Instalación de Baranda PasamTubGal.21/2"Paral11/2"</v>
          </cell>
          <cell r="D4972" t="str">
            <v>ML</v>
          </cell>
          <cell r="E4972" t="str">
            <v>MOBILIARIO</v>
          </cell>
          <cell r="F4972">
            <v>63084.95</v>
          </cell>
        </row>
        <row r="4973">
          <cell r="B4973">
            <v>14449</v>
          </cell>
          <cell r="C4973" t="str">
            <v>INSTALACION DE BOMBA EYECTORA 2.5HP</v>
          </cell>
          <cell r="D4973" t="str">
            <v>UN</v>
          </cell>
          <cell r="E4973" t="str">
            <v>EQUIPOS ESPECIALES</v>
          </cell>
          <cell r="F4973">
            <v>2173358.44</v>
          </cell>
        </row>
        <row r="4974">
          <cell r="B4974">
            <v>12125</v>
          </cell>
          <cell r="C4974" t="str">
            <v>INSTALACION DE CALENTADOR**</v>
          </cell>
          <cell r="D4974" t="str">
            <v>UN</v>
          </cell>
          <cell r="E4974" t="str">
            <v>INSTALACIONES HIDRAULICA / SANITARIA / LATONERIA</v>
          </cell>
          <cell r="F4974">
            <v>96547.15</v>
          </cell>
        </row>
        <row r="4975">
          <cell r="B4975">
            <v>15249</v>
          </cell>
          <cell r="C4975" t="str">
            <v>INSTALACION DE CANALETA METALICA   (EXISTENTE)</v>
          </cell>
          <cell r="D4975" t="str">
            <v>M2</v>
          </cell>
          <cell r="E4975" t="str">
            <v>VARIOS</v>
          </cell>
          <cell r="F4975">
            <v>17007.740000000002</v>
          </cell>
        </row>
        <row r="4976">
          <cell r="B4976">
            <v>17637</v>
          </cell>
          <cell r="C4976" t="str">
            <v>INSTALACIÓN DE DUCTO Y SILENCIADOR</v>
          </cell>
          <cell r="D4976" t="str">
            <v>UN</v>
          </cell>
          <cell r="E4976" t="str">
            <v>INSTALACIONES ELECTRICAS - T.V. - SONIDO COMUNI</v>
          </cell>
          <cell r="F4976">
            <v>250600.27</v>
          </cell>
        </row>
        <row r="4977">
          <cell r="B4977">
            <v>12419</v>
          </cell>
          <cell r="C4977" t="str">
            <v>Instalación de Espaldar para Banca M-31-STPM**</v>
          </cell>
          <cell r="D4977" t="str">
            <v>UN</v>
          </cell>
          <cell r="E4977" t="str">
            <v>07 Acabados</v>
          </cell>
          <cell r="F4977">
            <v>76820.77</v>
          </cell>
        </row>
        <row r="4978">
          <cell r="B4978">
            <v>18614</v>
          </cell>
          <cell r="C4978" t="str">
            <v>INSTALACION DE GAS Global S. CRISTOBAL</v>
          </cell>
          <cell r="D4978" t="str">
            <v>GL</v>
          </cell>
          <cell r="E4978" t="str">
            <v>VARIOS</v>
          </cell>
          <cell r="F4978">
            <v>0</v>
          </cell>
        </row>
        <row r="4979">
          <cell r="B4979">
            <v>12406</v>
          </cell>
          <cell r="C4979" t="str">
            <v>Instalación de Juego tipo M-5 o 5A-STPM**</v>
          </cell>
          <cell r="D4979" t="str">
            <v>UN</v>
          </cell>
          <cell r="E4979" t="str">
            <v>10 Mobiliario</v>
          </cell>
          <cell r="F4979">
            <v>760351.14</v>
          </cell>
        </row>
        <row r="4980">
          <cell r="B4980">
            <v>14035</v>
          </cell>
          <cell r="C4980" t="str">
            <v>Instalación de losas prefabric.(1.20x0.70m) e=8-12</v>
          </cell>
          <cell r="D4980" t="str">
            <v>UN</v>
          </cell>
          <cell r="E4980" t="str">
            <v>PISOS</v>
          </cell>
          <cell r="F4980">
            <v>36968.46</v>
          </cell>
        </row>
        <row r="4981">
          <cell r="B4981">
            <v>10584</v>
          </cell>
          <cell r="C4981" t="str">
            <v>Instalación de luminaria de cubierta - Estadio El Campin (Incl. AIU)</v>
          </cell>
          <cell r="D4981" t="str">
            <v>UN</v>
          </cell>
          <cell r="E4981" t="str">
            <v>INSTALACIONES ELECTRICAS - T.V. - SONIDO COMUNI</v>
          </cell>
          <cell r="F4981">
            <v>191039.04</v>
          </cell>
        </row>
        <row r="4982">
          <cell r="B4982">
            <v>10582</v>
          </cell>
          <cell r="C4982" t="str">
            <v>Instalación de luminaria de torre - Estadio El Campin (Incl. AIU)</v>
          </cell>
          <cell r="D4982" t="str">
            <v>UN</v>
          </cell>
          <cell r="E4982" t="str">
            <v>INSTALACIONES ELECTRICAS - T.V. - SONIDO COMUNI</v>
          </cell>
          <cell r="F4982">
            <v>205523.27</v>
          </cell>
        </row>
        <row r="4983">
          <cell r="B4983">
            <v>20810</v>
          </cell>
          <cell r="C4983" t="str">
            <v xml:space="preserve">INSTALACIoN DE LUMINARIA EN ALTURA CON ESCALERA TIPO EXTENSION ALTURA SUPERIOR A 4 MTS </v>
          </cell>
          <cell r="D4983" t="str">
            <v>UN</v>
          </cell>
          <cell r="E4983" t="str">
            <v>ELECTRICOS IDRD</v>
          </cell>
          <cell r="F4983">
            <v>377064.09</v>
          </cell>
        </row>
        <row r="4984">
          <cell r="B4984">
            <v>20769</v>
          </cell>
          <cell r="C4984" t="str">
            <v>Instalación de luminaria escenario deportivo h=2 a 3 mts con andamio certificado</v>
          </cell>
          <cell r="D4984" t="str">
            <v>UN</v>
          </cell>
          <cell r="E4984" t="str">
            <v>INSTALACIONES ELECTRICAS - T.V. - SONIDO COMUNI</v>
          </cell>
          <cell r="F4984">
            <v>328059.06</v>
          </cell>
        </row>
        <row r="4985">
          <cell r="B4985">
            <v>20809</v>
          </cell>
          <cell r="C4985" t="str">
            <v>INSTALACIoN DE LUMINARIA ESCENARIO DEPORTIVO HASTA 3 MTS CON ESCALERA</v>
          </cell>
          <cell r="D4985" t="str">
            <v>UN</v>
          </cell>
          <cell r="E4985" t="str">
            <v>DESMONTES</v>
          </cell>
          <cell r="F4985">
            <v>21424.73</v>
          </cell>
        </row>
        <row r="4986">
          <cell r="B4986">
            <v>20768</v>
          </cell>
          <cell r="C4986" t="str">
            <v>Instalacion de luminaria escenario deportivo superior a 4 mts con andamio certificado</v>
          </cell>
          <cell r="D4986" t="str">
            <v>UN</v>
          </cell>
          <cell r="E4986" t="str">
            <v>INSTALACIONES ELECTRICAS - T.V. - SONIDO COMUNI</v>
          </cell>
          <cell r="F4986">
            <v>459577.37</v>
          </cell>
        </row>
        <row r="4987">
          <cell r="B4987">
            <v>20758</v>
          </cell>
          <cell r="C4987" t="str">
            <v>INSTALACION DE MALLA POLISOMBRA SOBRE CERRAMIENTO EXISTENTE</v>
          </cell>
          <cell r="D4987" t="str">
            <v>ML</v>
          </cell>
          <cell r="E4987" t="str">
            <v>03 Preliminares</v>
          </cell>
          <cell r="F4987">
            <v>15779.46</v>
          </cell>
        </row>
        <row r="4988">
          <cell r="B4988">
            <v>13919</v>
          </cell>
          <cell r="C4988" t="str">
            <v>Instalación de Media Alfarda L=2.5m</v>
          </cell>
          <cell r="D4988" t="str">
            <v>UN</v>
          </cell>
          <cell r="E4988" t="str">
            <v>CARPINTERIA DE MADERA</v>
          </cell>
          <cell r="F4988">
            <v>17708.09</v>
          </cell>
        </row>
        <row r="4989">
          <cell r="B4989">
            <v>19291</v>
          </cell>
          <cell r="C4989" t="str">
            <v>instalación de módulo monitor del sistema cometas</v>
          </cell>
          <cell r="D4989" t="str">
            <v>UN</v>
          </cell>
          <cell r="E4989" t="str">
            <v>VARIOS</v>
          </cell>
          <cell r="F4989">
            <v>422999.66</v>
          </cell>
        </row>
        <row r="4990">
          <cell r="B4990">
            <v>13757</v>
          </cell>
          <cell r="C4990" t="str">
            <v>Instalación de Orinal Seco(Incluye Filtro)***</v>
          </cell>
          <cell r="D4990" t="str">
            <v>UN</v>
          </cell>
          <cell r="E4990" t="str">
            <v>03 Preliminares</v>
          </cell>
          <cell r="F4990">
            <v>52002.77</v>
          </cell>
        </row>
        <row r="4991">
          <cell r="B4991">
            <v>12124</v>
          </cell>
          <cell r="C4991" t="str">
            <v>Instalación de Orinal y Grifería***</v>
          </cell>
          <cell r="D4991" t="str">
            <v>UN</v>
          </cell>
          <cell r="E4991" t="str">
            <v>03 Preliminares</v>
          </cell>
          <cell r="F4991">
            <v>85691.23</v>
          </cell>
        </row>
        <row r="4992">
          <cell r="B4992">
            <v>14163</v>
          </cell>
          <cell r="C4992" t="str">
            <v>Instalación de pendon (50x6.0m)</v>
          </cell>
          <cell r="D4992" t="str">
            <v>UN</v>
          </cell>
          <cell r="E4992" t="str">
            <v>MOBILIARIO</v>
          </cell>
          <cell r="F4992">
            <v>64463.01</v>
          </cell>
        </row>
        <row r="4993">
          <cell r="B4993">
            <v>16170</v>
          </cell>
          <cell r="C4993" t="str">
            <v>Instalación de Puerta provisional (Obra)</v>
          </cell>
          <cell r="D4993" t="str">
            <v>UN</v>
          </cell>
          <cell r="E4993" t="str">
            <v>INSTALACIONES HIDRAULICA / SANITARIA / LATONERIA</v>
          </cell>
          <cell r="F4993">
            <v>145636.14000000001</v>
          </cell>
        </row>
        <row r="4994">
          <cell r="B4994">
            <v>14109</v>
          </cell>
          <cell r="C4994" t="str">
            <v>Instalación de Redes para Baloncesto</v>
          </cell>
          <cell r="D4994" t="str">
            <v>JGO</v>
          </cell>
          <cell r="E4994" t="str">
            <v>MOBILIARIO</v>
          </cell>
          <cell r="F4994">
            <v>89259.35</v>
          </cell>
        </row>
        <row r="4995">
          <cell r="B4995">
            <v>14110</v>
          </cell>
          <cell r="C4995" t="str">
            <v>Instalación de Redes para Voleibol</v>
          </cell>
          <cell r="D4995" t="str">
            <v>UN</v>
          </cell>
          <cell r="E4995" t="str">
            <v>MOBILIARIO</v>
          </cell>
          <cell r="F4995">
            <v>15792.53</v>
          </cell>
        </row>
        <row r="4996">
          <cell r="B4996">
            <v>13531</v>
          </cell>
          <cell r="C4996" t="str">
            <v>Instalación de Tabla en Madera para Carrusel</v>
          </cell>
          <cell r="D4996" t="str">
            <v>UN</v>
          </cell>
          <cell r="E4996" t="str">
            <v>CARPINTERIA DE MADERA</v>
          </cell>
          <cell r="F4996">
            <v>26956.53</v>
          </cell>
        </row>
        <row r="4997">
          <cell r="B4997">
            <v>14106</v>
          </cell>
          <cell r="C4997" t="str">
            <v>Instalación de Valla Especial (3x6m)</v>
          </cell>
          <cell r="D4997" t="str">
            <v>UN</v>
          </cell>
          <cell r="E4997" t="str">
            <v>MOBILIARIO</v>
          </cell>
          <cell r="F4997">
            <v>831586.96</v>
          </cell>
        </row>
        <row r="4998">
          <cell r="B4998">
            <v>13564</v>
          </cell>
          <cell r="C4998" t="str">
            <v>INSTALACION DE VIIDRIOS l.</v>
          </cell>
          <cell r="D4998" t="str">
            <v>ML</v>
          </cell>
          <cell r="E4998" t="str">
            <v>ACT. PRELIMINARES/LIMPIEZA TER</v>
          </cell>
          <cell r="F4998">
            <v>39928.92</v>
          </cell>
        </row>
        <row r="4999">
          <cell r="B4999">
            <v>14208</v>
          </cell>
          <cell r="C4999" t="str">
            <v>Instalación Deslizadero Fibra de Vidrio 2.4m-STPM*</v>
          </cell>
          <cell r="D4999" t="str">
            <v>UN</v>
          </cell>
          <cell r="E4999" t="str">
            <v>08 Hidráulico</v>
          </cell>
          <cell r="F4999">
            <v>76127.149999999994</v>
          </cell>
        </row>
        <row r="5000">
          <cell r="B5000">
            <v>14344</v>
          </cell>
          <cell r="C5000" t="str">
            <v>Instalación Deslizadero Fibra de Vidrio 3.0m-STPM*</v>
          </cell>
          <cell r="D5000" t="str">
            <v>UN</v>
          </cell>
          <cell r="E5000" t="str">
            <v>08 Hidráulico</v>
          </cell>
          <cell r="F5000">
            <v>76127.149999999994</v>
          </cell>
        </row>
        <row r="5001">
          <cell r="B5001">
            <v>12908</v>
          </cell>
          <cell r="C5001" t="str">
            <v>Instalación Deslizadero Fibra de Vidrio 4m-STPM***</v>
          </cell>
          <cell r="D5001" t="str">
            <v>UN</v>
          </cell>
          <cell r="E5001" t="str">
            <v>08 Hidráulico</v>
          </cell>
          <cell r="F5001">
            <v>137712.91</v>
          </cell>
        </row>
        <row r="5002">
          <cell r="B5002">
            <v>13980</v>
          </cell>
          <cell r="C5002" t="str">
            <v>Instalación Deslizadero Fibra de Vidrio 5m-STPM***</v>
          </cell>
          <cell r="D5002" t="str">
            <v>UN</v>
          </cell>
          <cell r="E5002" t="str">
            <v>08 Hidráulico</v>
          </cell>
          <cell r="F5002">
            <v>159490.75</v>
          </cell>
        </row>
        <row r="5003">
          <cell r="B5003">
            <v>13997</v>
          </cell>
          <cell r="C5003" t="str">
            <v>INSTALACION DOTACION ABDOMINALES ADULTOS/MAYORES-I</v>
          </cell>
          <cell r="D5003" t="str">
            <v>UN</v>
          </cell>
          <cell r="E5003" t="str">
            <v>MOBILIARIO</v>
          </cell>
          <cell r="F5003">
            <v>353331.96</v>
          </cell>
        </row>
        <row r="5004">
          <cell r="B5004">
            <v>13996</v>
          </cell>
          <cell r="C5004" t="str">
            <v>INSTALACION DOTACION BARRAS ADULTOS/MAYORES-I</v>
          </cell>
          <cell r="D5004" t="str">
            <v>UN</v>
          </cell>
          <cell r="E5004" t="str">
            <v>MOBILIARIO</v>
          </cell>
          <cell r="F5004">
            <v>687144.22</v>
          </cell>
        </row>
        <row r="5005">
          <cell r="B5005">
            <v>13993</v>
          </cell>
          <cell r="C5005" t="str">
            <v>INSTALACION DOTACION CAMINADOR ADULTOS(No utilizar</v>
          </cell>
          <cell r="D5005" t="str">
            <v>UN</v>
          </cell>
          <cell r="E5005" t="str">
            <v>MOBILIARIO</v>
          </cell>
          <cell r="F5005">
            <v>394518.6</v>
          </cell>
        </row>
        <row r="5006">
          <cell r="B5006">
            <v>13991</v>
          </cell>
          <cell r="C5006" t="str">
            <v>INSTALACION DOTACION FLEXION ADULTOS/MAYORES-IDRD</v>
          </cell>
          <cell r="D5006" t="str">
            <v>UN</v>
          </cell>
          <cell r="E5006" t="str">
            <v>MOBILIARIO</v>
          </cell>
          <cell r="F5006">
            <v>493049.85</v>
          </cell>
        </row>
        <row r="5007">
          <cell r="B5007">
            <v>13994</v>
          </cell>
          <cell r="C5007" t="str">
            <v>INSTALACION DOTACION GIRO CADERA (twister)</v>
          </cell>
          <cell r="D5007" t="str">
            <v>UN</v>
          </cell>
          <cell r="E5007" t="str">
            <v>MOBILIARIO</v>
          </cell>
          <cell r="F5007">
            <v>387101.85</v>
          </cell>
        </row>
        <row r="5008">
          <cell r="B5008">
            <v>13998</v>
          </cell>
          <cell r="C5008" t="str">
            <v>INSTALACION DOTACION PLATAFORMA ADULTOS/MAYORES-I</v>
          </cell>
          <cell r="D5008" t="str">
            <v>UN</v>
          </cell>
          <cell r="E5008" t="str">
            <v>MOBILIARIO</v>
          </cell>
          <cell r="F5008">
            <v>353331.96</v>
          </cell>
        </row>
        <row r="5009">
          <cell r="B5009">
            <v>461</v>
          </cell>
          <cell r="C5009" t="str">
            <v>INSTALACION EQUIPO HIDRONEUMATICO</v>
          </cell>
          <cell r="D5009" t="str">
            <v>UN</v>
          </cell>
          <cell r="E5009" t="str">
            <v>INSTALACIONES HIDRAULICA / SANITARIA / LATONERIA</v>
          </cell>
          <cell r="F5009">
            <v>1875280.44</v>
          </cell>
        </row>
        <row r="5010">
          <cell r="B5010">
            <v>12555</v>
          </cell>
          <cell r="C5010" t="str">
            <v>Instalación- Escalador de Arbol -STPM**</v>
          </cell>
          <cell r="D5010" t="str">
            <v>UN</v>
          </cell>
          <cell r="E5010" t="str">
            <v>10 Mobiliario</v>
          </cell>
          <cell r="F5010">
            <v>129088.56</v>
          </cell>
        </row>
        <row r="5011">
          <cell r="B5011">
            <v>12432</v>
          </cell>
          <cell r="C5011" t="str">
            <v>Instalación- Escalador de Arco -STPM**</v>
          </cell>
          <cell r="D5011" t="str">
            <v>UN</v>
          </cell>
          <cell r="E5011" t="str">
            <v>10 Mobiliario</v>
          </cell>
          <cell r="F5011">
            <v>107924.16</v>
          </cell>
        </row>
        <row r="5012">
          <cell r="B5012">
            <v>12921</v>
          </cell>
          <cell r="C5012" t="str">
            <v>Instalación Guaya de Acero de 1/4"***</v>
          </cell>
          <cell r="D5012" t="str">
            <v>UN</v>
          </cell>
          <cell r="E5012" t="str">
            <v>10 Mobiliario</v>
          </cell>
          <cell r="F5012">
            <v>38530.21</v>
          </cell>
        </row>
        <row r="5013">
          <cell r="B5013">
            <v>151</v>
          </cell>
          <cell r="C5013" t="str">
            <v>INSTALACION INTERNA PUNTO ADICIONAL  GAS CU 6mtrs</v>
          </cell>
          <cell r="D5013" t="str">
            <v>UN</v>
          </cell>
          <cell r="E5013" t="str">
            <v>INSTALACIONES GAS</v>
          </cell>
          <cell r="F5013">
            <v>104748.13</v>
          </cell>
        </row>
        <row r="5014">
          <cell r="B5014">
            <v>94</v>
          </cell>
          <cell r="C5014" t="str">
            <v>INSTALACION INTERNA PUNTO PRINCIPAL GAS CU 15mtrs</v>
          </cell>
          <cell r="D5014" t="str">
            <v>UN</v>
          </cell>
          <cell r="E5014" t="str">
            <v>INSTALACIONES GAS</v>
          </cell>
          <cell r="F5014">
            <v>267900.03000000003</v>
          </cell>
        </row>
        <row r="5015">
          <cell r="B5015">
            <v>16806</v>
          </cell>
          <cell r="C5015" t="str">
            <v>Instalación Juego cuerdas piramidal 5-12añosCap:25</v>
          </cell>
          <cell r="D5015" t="str">
            <v>UN</v>
          </cell>
          <cell r="E5015" t="str">
            <v>MOBILIARIO</v>
          </cell>
          <cell r="F5015">
            <v>1108044.1200000001</v>
          </cell>
        </row>
        <row r="5016">
          <cell r="B5016">
            <v>13317</v>
          </cell>
          <cell r="C5016" t="str">
            <v>Instalación Juego de aros  baloncesto metálico</v>
          </cell>
          <cell r="D5016" t="str">
            <v>JGO</v>
          </cell>
          <cell r="E5016" t="str">
            <v>MOBILIARIO</v>
          </cell>
          <cell r="F5016">
            <v>46800.69</v>
          </cell>
        </row>
        <row r="5017">
          <cell r="B5017">
            <v>13935</v>
          </cell>
          <cell r="C5017" t="str">
            <v>INSTALACION JUEGO MECANICO BIOSALUDABLE</v>
          </cell>
          <cell r="D5017" t="str">
            <v>UN</v>
          </cell>
          <cell r="E5017" t="str">
            <v>MOBILIARIO</v>
          </cell>
          <cell r="F5017">
            <v>87401.32</v>
          </cell>
        </row>
        <row r="5018">
          <cell r="B5018">
            <v>10447</v>
          </cell>
          <cell r="C5018" t="str">
            <v>Instalación Juego tipo M-3A -STPM**</v>
          </cell>
          <cell r="D5018" t="str">
            <v>UN</v>
          </cell>
          <cell r="E5018" t="str">
            <v>10 Mobiliario</v>
          </cell>
          <cell r="F5018">
            <v>2014086.94</v>
          </cell>
        </row>
        <row r="5019">
          <cell r="B5019">
            <v>10955</v>
          </cell>
          <cell r="C5019" t="str">
            <v>INSTALACION LAMINA COLD ROLLED Cal.16  campin**</v>
          </cell>
          <cell r="D5019" t="str">
            <v>M2</v>
          </cell>
          <cell r="E5019" t="str">
            <v>CARPINTERIA METALICA</v>
          </cell>
          <cell r="F5019">
            <v>545915.23</v>
          </cell>
        </row>
        <row r="5020">
          <cell r="B5020">
            <v>14410</v>
          </cell>
          <cell r="C5020" t="str">
            <v>INSTALACION LAMINA COLD ROLLED Cal.18</v>
          </cell>
          <cell r="D5020" t="str">
            <v>M2</v>
          </cell>
          <cell r="E5020" t="str">
            <v>CARPINTERIA METALICA</v>
          </cell>
          <cell r="F5020">
            <v>8090.54</v>
          </cell>
        </row>
        <row r="5021">
          <cell r="B5021">
            <v>12770</v>
          </cell>
          <cell r="C5021" t="str">
            <v>INSTALACION LAMINA COLD ROLLED Cal.18 **</v>
          </cell>
          <cell r="D5021" t="str">
            <v>UN</v>
          </cell>
          <cell r="E5021" t="str">
            <v>CARPINTERIA METALICA</v>
          </cell>
          <cell r="F5021">
            <v>30912.15</v>
          </cell>
        </row>
        <row r="5022">
          <cell r="B5022">
            <v>975</v>
          </cell>
          <cell r="C5022" t="str">
            <v>INSTALACION LAMINA COLD ROLLED Cal.20</v>
          </cell>
          <cell r="D5022" t="str">
            <v>M2</v>
          </cell>
          <cell r="E5022" t="str">
            <v>CARPINTERIA METALICA</v>
          </cell>
          <cell r="F5022">
            <v>8090.54</v>
          </cell>
        </row>
        <row r="5023">
          <cell r="B5023">
            <v>976</v>
          </cell>
          <cell r="C5023" t="str">
            <v>INSTALACION LAMINA COLD ROLLED Cal.22</v>
          </cell>
          <cell r="D5023" t="str">
            <v>M2</v>
          </cell>
          <cell r="E5023" t="str">
            <v>CARPINTERIA METALICA</v>
          </cell>
          <cell r="F5023">
            <v>9438.9699999999993</v>
          </cell>
        </row>
        <row r="5024">
          <cell r="B5024">
            <v>978</v>
          </cell>
          <cell r="C5024" t="str">
            <v>INSTALACION LAMINA COLD ROLLED Cal.24</v>
          </cell>
          <cell r="D5024" t="str">
            <v>M2</v>
          </cell>
          <cell r="E5024" t="str">
            <v>CARPINTERIA METALICA</v>
          </cell>
          <cell r="F5024">
            <v>8090.54</v>
          </cell>
        </row>
        <row r="5025">
          <cell r="B5025">
            <v>996</v>
          </cell>
          <cell r="C5025" t="str">
            <v>INSTALACION LAMINA Galv. Cal. 14</v>
          </cell>
          <cell r="D5025" t="str">
            <v>M2</v>
          </cell>
          <cell r="E5025" t="str">
            <v>CARPINTERIA METALICA</v>
          </cell>
          <cell r="F5025">
            <v>8090.54</v>
          </cell>
        </row>
        <row r="5026">
          <cell r="B5026">
            <v>997</v>
          </cell>
          <cell r="C5026" t="str">
            <v>INSTALACION LAMINA Galv. Cal. 16</v>
          </cell>
          <cell r="D5026" t="str">
            <v>M2</v>
          </cell>
          <cell r="E5026" t="str">
            <v>CARPINTERIA METALICA</v>
          </cell>
          <cell r="F5026">
            <v>8090.54</v>
          </cell>
        </row>
        <row r="5027">
          <cell r="B5027">
            <v>998</v>
          </cell>
          <cell r="C5027" t="str">
            <v>INSTALACION LAMINA Galv. Cal. 18</v>
          </cell>
          <cell r="D5027" t="str">
            <v>M2</v>
          </cell>
          <cell r="E5027" t="str">
            <v>CARPINTERIA METALICA</v>
          </cell>
          <cell r="F5027">
            <v>39412.54</v>
          </cell>
        </row>
        <row r="5028">
          <cell r="B5028">
            <v>999</v>
          </cell>
          <cell r="C5028" t="str">
            <v>INSTALACION LAMINA Galv. Cal. 20</v>
          </cell>
          <cell r="D5028" t="str">
            <v>M2</v>
          </cell>
          <cell r="E5028" t="str">
            <v>CARPINTERIA METALICA</v>
          </cell>
          <cell r="F5028">
            <v>8090.54</v>
          </cell>
        </row>
        <row r="5029">
          <cell r="B5029">
            <v>1013</v>
          </cell>
          <cell r="C5029" t="str">
            <v>INSTALACION LAMINA Galv. Cal. 22</v>
          </cell>
          <cell r="D5029" t="str">
            <v>M2</v>
          </cell>
          <cell r="E5029" t="str">
            <v>CARPINTERIA METALICA</v>
          </cell>
          <cell r="F5029">
            <v>8090.54</v>
          </cell>
        </row>
        <row r="5030">
          <cell r="B5030">
            <v>1020</v>
          </cell>
          <cell r="C5030" t="str">
            <v>INSTALACION LAMINA Galv. Cal. 24</v>
          </cell>
          <cell r="D5030" t="str">
            <v>M2</v>
          </cell>
          <cell r="E5030" t="str">
            <v>CARPINTERIA METALICA</v>
          </cell>
          <cell r="F5030">
            <v>8090.54</v>
          </cell>
        </row>
        <row r="5031">
          <cell r="B5031">
            <v>1021</v>
          </cell>
          <cell r="C5031" t="str">
            <v>INSTALACION LAMINA Galv. Cal. 26</v>
          </cell>
          <cell r="D5031" t="str">
            <v>M2</v>
          </cell>
          <cell r="E5031" t="str">
            <v>CARPINTERIA METALICA</v>
          </cell>
          <cell r="F5031">
            <v>8090.54</v>
          </cell>
        </row>
        <row r="5032">
          <cell r="B5032">
            <v>1022</v>
          </cell>
          <cell r="C5032" t="str">
            <v>INSTALACION LAMINA Galv. Cal. 28</v>
          </cell>
          <cell r="D5032" t="str">
            <v>M2</v>
          </cell>
          <cell r="E5032" t="str">
            <v>CARPINTERIA METALICA</v>
          </cell>
          <cell r="F5032">
            <v>49003.18</v>
          </cell>
        </row>
        <row r="5033">
          <cell r="B5033">
            <v>1023</v>
          </cell>
          <cell r="C5033" t="str">
            <v>INSTALACION LAMINA Galv. Cal. 30</v>
          </cell>
          <cell r="D5033" t="str">
            <v>M2</v>
          </cell>
          <cell r="E5033" t="str">
            <v>CARPINTERIA METALICA</v>
          </cell>
          <cell r="F5033">
            <v>8090.54</v>
          </cell>
        </row>
        <row r="5034">
          <cell r="B5034">
            <v>12850</v>
          </cell>
          <cell r="C5034" t="str">
            <v>Instalación Lámina IDG-S -STPM**</v>
          </cell>
          <cell r="D5034" t="str">
            <v>UN</v>
          </cell>
          <cell r="E5034" t="str">
            <v>10 Mobiliario</v>
          </cell>
          <cell r="F5034">
            <v>53860.959999999999</v>
          </cell>
        </row>
        <row r="5035">
          <cell r="B5035">
            <v>12844</v>
          </cell>
          <cell r="C5035" t="str">
            <v>Instalación Lámina SC-80/SC-120 -STPM**</v>
          </cell>
          <cell r="D5035" t="str">
            <v>UN</v>
          </cell>
          <cell r="E5035" t="str">
            <v>10 Mobiliario</v>
          </cell>
          <cell r="F5035">
            <v>31011.95</v>
          </cell>
        </row>
        <row r="5036">
          <cell r="B5036">
            <v>14177</v>
          </cell>
          <cell r="C5036" t="str">
            <v>Instalación Lámina Valla Instrucción</v>
          </cell>
          <cell r="D5036" t="str">
            <v>UN</v>
          </cell>
          <cell r="E5036" t="str">
            <v>MOBILIARIO</v>
          </cell>
          <cell r="F5036">
            <v>98359.83</v>
          </cell>
        </row>
        <row r="5037">
          <cell r="B5037">
            <v>15137</v>
          </cell>
          <cell r="C5037" t="str">
            <v>Instalación losas prefabric.(1.20x0.70m) e=15-30</v>
          </cell>
          <cell r="D5037" t="str">
            <v>UN</v>
          </cell>
          <cell r="E5037" t="str">
            <v>PISOS</v>
          </cell>
          <cell r="F5037">
            <v>38401.93</v>
          </cell>
        </row>
        <row r="5038">
          <cell r="B5038">
            <v>20811</v>
          </cell>
          <cell r="C5038" t="str">
            <v>INSTALACIoN LUMINARIA ALUMB. PuBLICO CON PLATAFORMA TRABAJO EN ALTURA</v>
          </cell>
          <cell r="D5038" t="str">
            <v>UN</v>
          </cell>
          <cell r="E5038" t="str">
            <v>ELECTRICOS IDRD</v>
          </cell>
          <cell r="F5038">
            <v>692548.26</v>
          </cell>
        </row>
        <row r="5039">
          <cell r="B5039">
            <v>15524</v>
          </cell>
          <cell r="C5039" t="str">
            <v>Instalación Manila Polipropileno1/2" Control acces</v>
          </cell>
          <cell r="D5039" t="str">
            <v>ML</v>
          </cell>
          <cell r="E5039" t="str">
            <v>10 Mobiliario</v>
          </cell>
          <cell r="F5039">
            <v>1484.64</v>
          </cell>
        </row>
        <row r="5040">
          <cell r="B5040">
            <v>15824</v>
          </cell>
          <cell r="C5040" t="str">
            <v>INSTALACION MESA DE AJEDREZ EN POLIESTER REFORZ</v>
          </cell>
          <cell r="D5040" t="str">
            <v>UN</v>
          </cell>
          <cell r="E5040" t="str">
            <v>MOBILIARIO</v>
          </cell>
          <cell r="F5040">
            <v>934270.12</v>
          </cell>
        </row>
        <row r="5041">
          <cell r="B5041">
            <v>15826</v>
          </cell>
          <cell r="C5041" t="str">
            <v>INSTALACION MESA DE PING-PONG EN POLIESTER REFORZ</v>
          </cell>
          <cell r="D5041" t="str">
            <v>UN</v>
          </cell>
          <cell r="E5041" t="str">
            <v>MOBILIARIO</v>
          </cell>
          <cell r="F5041">
            <v>1081485.8999999999</v>
          </cell>
        </row>
        <row r="5042">
          <cell r="B5042">
            <v>13992</v>
          </cell>
          <cell r="C5042" t="str">
            <v>INSTALACION MODULO BALANCÍN CINTURA  (PENDULO</v>
          </cell>
          <cell r="D5042" t="str">
            <v>UN</v>
          </cell>
          <cell r="E5042" t="str">
            <v>MOBILIARIO</v>
          </cell>
          <cell r="F5042">
            <v>394518.6</v>
          </cell>
        </row>
        <row r="5043">
          <cell r="B5043">
            <v>15815</v>
          </cell>
          <cell r="C5043" t="str">
            <v>INSTALACION MODULO CABALLO BICICLETA ESTATICA</v>
          </cell>
          <cell r="D5043" t="str">
            <v>UN</v>
          </cell>
          <cell r="E5043" t="str">
            <v>MOBILIARIO</v>
          </cell>
          <cell r="F5043">
            <v>222428.36</v>
          </cell>
        </row>
        <row r="5044">
          <cell r="B5044">
            <v>15819</v>
          </cell>
          <cell r="C5044" t="str">
            <v>INSTALACION MODULO CAMINADOR AEREO</v>
          </cell>
          <cell r="D5044" t="str">
            <v>UN</v>
          </cell>
          <cell r="E5044" t="str">
            <v>MOBILIARIO</v>
          </cell>
          <cell r="F5044">
            <v>290864.86</v>
          </cell>
        </row>
        <row r="5045">
          <cell r="B5045">
            <v>15208</v>
          </cell>
          <cell r="C5045" t="str">
            <v>INSTALACION MODULO DORSAL PECTORAL (doble)</v>
          </cell>
          <cell r="D5045" t="str">
            <v>UN</v>
          </cell>
          <cell r="E5045" t="str">
            <v>MOBILIARIO</v>
          </cell>
          <cell r="F5045">
            <v>222428.36</v>
          </cell>
        </row>
        <row r="5046">
          <cell r="B5046">
            <v>15812</v>
          </cell>
          <cell r="C5046" t="str">
            <v>INSTALACION MODULO ELIPTICA</v>
          </cell>
          <cell r="D5046" t="str">
            <v>UN</v>
          </cell>
          <cell r="E5046" t="str">
            <v>MOBILIARIO</v>
          </cell>
          <cell r="F5046">
            <v>290864.86</v>
          </cell>
        </row>
        <row r="5047">
          <cell r="B5047">
            <v>15817</v>
          </cell>
          <cell r="C5047" t="str">
            <v>INSTALACION MODULO ESPALDA BRAZOS ALTOS</v>
          </cell>
          <cell r="D5047" t="str">
            <v>UN</v>
          </cell>
          <cell r="E5047" t="str">
            <v>MOBILIARIO</v>
          </cell>
          <cell r="F5047">
            <v>222428.36</v>
          </cell>
        </row>
        <row r="5048">
          <cell r="B5048">
            <v>13995</v>
          </cell>
          <cell r="C5048" t="str">
            <v>INSTALACION MODULO TIMON VOLANTES DOBLES</v>
          </cell>
          <cell r="D5048" t="str">
            <v>UN</v>
          </cell>
          <cell r="E5048" t="str">
            <v>MOBILIARIO</v>
          </cell>
          <cell r="F5048">
            <v>303644.65999999997</v>
          </cell>
        </row>
        <row r="5049">
          <cell r="B5049">
            <v>15800</v>
          </cell>
          <cell r="C5049" t="str">
            <v>Instalacion ModuloPiernas Prensa Horizontal-Flexio</v>
          </cell>
          <cell r="D5049" t="str">
            <v>UN</v>
          </cell>
          <cell r="E5049" t="str">
            <v>MOBILIARIO</v>
          </cell>
          <cell r="F5049">
            <v>290864.86</v>
          </cell>
        </row>
        <row r="5050">
          <cell r="B5050">
            <v>553</v>
          </cell>
          <cell r="C5050" t="str">
            <v>INSTALACION NICHO</v>
          </cell>
          <cell r="D5050" t="str">
            <v>UN</v>
          </cell>
          <cell r="E5050" t="str">
            <v>INSTALACIONES GAS</v>
          </cell>
          <cell r="F5050">
            <v>70087.199999999997</v>
          </cell>
        </row>
        <row r="5051">
          <cell r="B5051">
            <v>12558</v>
          </cell>
          <cell r="C5051" t="str">
            <v>Instalación Pasamanos Angulado-STPM**</v>
          </cell>
          <cell r="D5051" t="str">
            <v>UN</v>
          </cell>
          <cell r="E5051" t="str">
            <v>07 Acabados</v>
          </cell>
          <cell r="F5051">
            <v>72543.77</v>
          </cell>
        </row>
        <row r="5052">
          <cell r="B5052">
            <v>12562</v>
          </cell>
          <cell r="C5052" t="str">
            <v>Instalación Pasamanos Recto-STPM**</v>
          </cell>
          <cell r="D5052" t="str">
            <v>UN</v>
          </cell>
          <cell r="E5052" t="str">
            <v>07 Acabados</v>
          </cell>
          <cell r="F5052">
            <v>69739.69</v>
          </cell>
        </row>
        <row r="5053">
          <cell r="B5053">
            <v>13934</v>
          </cell>
          <cell r="C5053" t="str">
            <v>INSTALACION PISO CAUCHO  BIOSAL-PARQUE NOVIOS</v>
          </cell>
          <cell r="D5053" t="str">
            <v>M2</v>
          </cell>
          <cell r="E5053" t="str">
            <v>PISOS</v>
          </cell>
          <cell r="F5053">
            <v>12429.15</v>
          </cell>
        </row>
        <row r="5054">
          <cell r="B5054">
            <v>14097</v>
          </cell>
          <cell r="C5054" t="str">
            <v>Instalación Plastificado Plataforma Cuadrd(Carg+Re</v>
          </cell>
          <cell r="D5054" t="str">
            <v>UN</v>
          </cell>
          <cell r="E5054" t="str">
            <v>MOBILIARIO</v>
          </cell>
          <cell r="F5054">
            <v>101887.24</v>
          </cell>
        </row>
        <row r="5055">
          <cell r="B5055">
            <v>14098</v>
          </cell>
          <cell r="C5055" t="str">
            <v>Instalación Plastificado Plataforma Cuadrd(Carg+Re</v>
          </cell>
          <cell r="D5055" t="str">
            <v>UN</v>
          </cell>
          <cell r="E5055" t="str">
            <v>MOBILIARIO</v>
          </cell>
          <cell r="F5055">
            <v>90170.21</v>
          </cell>
        </row>
        <row r="5056">
          <cell r="B5056">
            <v>12606</v>
          </cell>
          <cell r="C5056" t="str">
            <v>INSTALACION PUERTA BATIENTE ALUMINIO.</v>
          </cell>
          <cell r="D5056" t="str">
            <v>UN</v>
          </cell>
          <cell r="E5056" t="str">
            <v>ACT. PRELIMINARES/LIMPIEZA TER</v>
          </cell>
          <cell r="F5056">
            <v>0</v>
          </cell>
        </row>
        <row r="5057">
          <cell r="B5057">
            <v>298</v>
          </cell>
          <cell r="C5057" t="str">
            <v>INSTALACION REJILLA VENTILACION  INFERIOR</v>
          </cell>
          <cell r="D5057" t="str">
            <v>UN</v>
          </cell>
          <cell r="E5057" t="str">
            <v>INSTALACIONES GAS</v>
          </cell>
          <cell r="F5057">
            <v>94192.91</v>
          </cell>
        </row>
        <row r="5058">
          <cell r="B5058">
            <v>12415</v>
          </cell>
          <cell r="C5058" t="str">
            <v>Instalación- Rodadero Corto acero -STPM**</v>
          </cell>
          <cell r="D5058" t="str">
            <v>UN</v>
          </cell>
          <cell r="E5058" t="str">
            <v>10 Mobiliario</v>
          </cell>
          <cell r="F5058">
            <v>190094.19</v>
          </cell>
        </row>
        <row r="5059">
          <cell r="B5059">
            <v>14166</v>
          </cell>
          <cell r="C5059" t="str">
            <v>Instalación Ruta de Evacuación</v>
          </cell>
          <cell r="D5059" t="str">
            <v>UN</v>
          </cell>
          <cell r="E5059" t="str">
            <v>MOBILIARIO</v>
          </cell>
          <cell r="F5059">
            <v>32309.85</v>
          </cell>
        </row>
        <row r="5060">
          <cell r="B5060">
            <v>15831</v>
          </cell>
          <cell r="C5060" t="str">
            <v>Instalacion Ruta de la Vida dado 30x30x50</v>
          </cell>
          <cell r="D5060" t="str">
            <v>UN</v>
          </cell>
          <cell r="E5060" t="str">
            <v>MOBILIARIO</v>
          </cell>
          <cell r="F5060">
            <v>156086.85</v>
          </cell>
        </row>
        <row r="5061">
          <cell r="B5061">
            <v>15834</v>
          </cell>
          <cell r="C5061" t="str">
            <v>Instalacion Ruta de la Vida dado 30x30x70</v>
          </cell>
          <cell r="D5061" t="str">
            <v>UN</v>
          </cell>
          <cell r="E5061" t="str">
            <v>MOBILIARIO</v>
          </cell>
          <cell r="F5061">
            <v>149148.72</v>
          </cell>
        </row>
        <row r="5062">
          <cell r="B5062">
            <v>31</v>
          </cell>
          <cell r="C5062" t="str">
            <v>INSTALACION SANITARIA PROVISIONAL</v>
          </cell>
          <cell r="D5062" t="str">
            <v>UN</v>
          </cell>
          <cell r="E5062" t="str">
            <v>ACT. PRELIMINARES/LIMPIEZA TER</v>
          </cell>
          <cell r="F5062">
            <v>951476.12</v>
          </cell>
        </row>
        <row r="5063">
          <cell r="B5063">
            <v>11947</v>
          </cell>
          <cell r="C5063" t="str">
            <v>INSTALACION SANITARIA PROVISIONAL **</v>
          </cell>
          <cell r="D5063" t="str">
            <v>UN</v>
          </cell>
          <cell r="E5063" t="str">
            <v>ACT. PRELIMINARES/LIMPIEZA TER</v>
          </cell>
          <cell r="F5063">
            <v>2171942.3199999998</v>
          </cell>
        </row>
        <row r="5064">
          <cell r="B5064">
            <v>14165</v>
          </cell>
          <cell r="C5064" t="str">
            <v>Instalación Señal Extintor con texto</v>
          </cell>
          <cell r="D5064" t="str">
            <v>UN</v>
          </cell>
          <cell r="E5064" t="str">
            <v>MOBILIARIO</v>
          </cell>
          <cell r="F5064">
            <v>32309.85</v>
          </cell>
        </row>
        <row r="5065">
          <cell r="B5065">
            <v>14169</v>
          </cell>
          <cell r="C5065" t="str">
            <v>Instalación Señal Prohibido Fumar</v>
          </cell>
          <cell r="D5065" t="str">
            <v>UN</v>
          </cell>
          <cell r="E5065" t="str">
            <v>MOBILIARIO</v>
          </cell>
          <cell r="F5065">
            <v>32309.85</v>
          </cell>
        </row>
        <row r="5066">
          <cell r="B5066">
            <v>14164</v>
          </cell>
          <cell r="C5066" t="str">
            <v>Instalación Señal Riesgo Eléctrico con texto</v>
          </cell>
          <cell r="D5066" t="str">
            <v>UN</v>
          </cell>
          <cell r="E5066" t="str">
            <v>MOBILIARIO</v>
          </cell>
          <cell r="F5066">
            <v>32309.85</v>
          </cell>
        </row>
        <row r="5067">
          <cell r="B5067">
            <v>14372</v>
          </cell>
          <cell r="C5067" t="str">
            <v>Instalación Señal Salida 25X50</v>
          </cell>
          <cell r="D5067" t="str">
            <v>UN</v>
          </cell>
          <cell r="E5067" t="str">
            <v>MOBILIARIO</v>
          </cell>
          <cell r="F5067">
            <v>31036.26</v>
          </cell>
        </row>
        <row r="5068">
          <cell r="B5068">
            <v>14167</v>
          </cell>
          <cell r="C5068" t="str">
            <v>Instalación Señal Salida Emergencia con Iluminació</v>
          </cell>
          <cell r="D5068" t="str">
            <v>UN</v>
          </cell>
          <cell r="E5068" t="str">
            <v>MOBILIARIO</v>
          </cell>
          <cell r="F5068">
            <v>81979.88</v>
          </cell>
        </row>
        <row r="5069">
          <cell r="B5069">
            <v>14168</v>
          </cell>
          <cell r="C5069" t="str">
            <v>Instalación Señal Salida Emergencia Sin Iluminació</v>
          </cell>
          <cell r="D5069" t="str">
            <v>UN</v>
          </cell>
          <cell r="E5069" t="str">
            <v>MOBILIARIO</v>
          </cell>
          <cell r="F5069">
            <v>33074.01</v>
          </cell>
        </row>
        <row r="5070">
          <cell r="B5070">
            <v>146</v>
          </cell>
          <cell r="C5070" t="str">
            <v>INSTALACION SHUT DE BASURAS</v>
          </cell>
          <cell r="D5070" t="str">
            <v>PS</v>
          </cell>
          <cell r="E5070" t="str">
            <v>MAMPOSTERIA</v>
          </cell>
          <cell r="F5070">
            <v>105130.8</v>
          </cell>
        </row>
        <row r="5071">
          <cell r="B5071">
            <v>11100</v>
          </cell>
          <cell r="C5071" t="str">
            <v>Instalación Sifon PVC S ( 6") incluy 0.5 m de tubo</v>
          </cell>
          <cell r="D5071" t="str">
            <v>UN</v>
          </cell>
          <cell r="E5071" t="str">
            <v>08 Hidráulico</v>
          </cell>
          <cell r="F5071">
            <v>438058.58</v>
          </cell>
        </row>
        <row r="5072">
          <cell r="B5072">
            <v>13235</v>
          </cell>
          <cell r="C5072" t="str">
            <v>Instalaciòn Silla para Estadio</v>
          </cell>
          <cell r="D5072" t="str">
            <v>UN</v>
          </cell>
          <cell r="E5072" t="str">
            <v>IDRD</v>
          </cell>
          <cell r="F5072">
            <v>21441.08</v>
          </cell>
        </row>
        <row r="5073">
          <cell r="B5073">
            <v>10935</v>
          </cell>
          <cell r="C5073" t="str">
            <v>instalación sonido Campin ***</v>
          </cell>
          <cell r="D5073" t="str">
            <v>UN</v>
          </cell>
          <cell r="E5073" t="str">
            <v>03 Preliminares</v>
          </cell>
          <cell r="F5073">
            <v>170261.44</v>
          </cell>
        </row>
        <row r="5074">
          <cell r="B5074">
            <v>14108</v>
          </cell>
          <cell r="C5074" t="str">
            <v>Instalaciòn Tandem de 3 puestos</v>
          </cell>
          <cell r="D5074" t="str">
            <v>UN</v>
          </cell>
          <cell r="E5074" t="str">
            <v>IDRD</v>
          </cell>
          <cell r="F5074">
            <v>43302.07</v>
          </cell>
        </row>
        <row r="5075">
          <cell r="B5075">
            <v>12676</v>
          </cell>
          <cell r="C5075" t="str">
            <v>Instalación Tapa Semiesferica -STPM**</v>
          </cell>
          <cell r="D5075" t="str">
            <v>UN</v>
          </cell>
          <cell r="E5075" t="str">
            <v>10 Mobiliario</v>
          </cell>
          <cell r="F5075">
            <v>15642.98</v>
          </cell>
        </row>
        <row r="5076">
          <cell r="B5076">
            <v>13727</v>
          </cell>
          <cell r="C5076" t="str">
            <v>Instalación Tornillo 1/2 x 6"-STPM**</v>
          </cell>
          <cell r="D5076" t="str">
            <v>UN</v>
          </cell>
          <cell r="E5076" t="str">
            <v>10 Mobiliario</v>
          </cell>
          <cell r="F5076">
            <v>2970.49</v>
          </cell>
        </row>
        <row r="5077">
          <cell r="B5077">
            <v>13728</v>
          </cell>
          <cell r="C5077" t="str">
            <v>Instalación Tornillo 1/2 x 9"-STPM**</v>
          </cell>
          <cell r="D5077" t="str">
            <v>UN</v>
          </cell>
          <cell r="E5077" t="str">
            <v>10 Mobiliario</v>
          </cell>
          <cell r="F5077">
            <v>2970.49</v>
          </cell>
        </row>
        <row r="5078">
          <cell r="B5078">
            <v>12884</v>
          </cell>
          <cell r="C5078" t="str">
            <v>Instalación Tornillo 1/4 x 3"-STPM**</v>
          </cell>
          <cell r="D5078" t="str">
            <v>UN</v>
          </cell>
          <cell r="E5078" t="str">
            <v>10 Mobiliario</v>
          </cell>
          <cell r="F5078">
            <v>2970.49</v>
          </cell>
        </row>
        <row r="5079">
          <cell r="B5079">
            <v>13726</v>
          </cell>
          <cell r="C5079" t="str">
            <v>Instalación Tornillo 1/4 x 4"-STPM**</v>
          </cell>
          <cell r="D5079" t="str">
            <v>UN</v>
          </cell>
          <cell r="E5079" t="str">
            <v>10 Mobiliario</v>
          </cell>
          <cell r="F5079">
            <v>2970.49</v>
          </cell>
        </row>
        <row r="5080">
          <cell r="B5080">
            <v>12680</v>
          </cell>
          <cell r="C5080" t="str">
            <v>Instalación- Tornillo Button -STPM**</v>
          </cell>
          <cell r="D5080" t="str">
            <v>UN</v>
          </cell>
          <cell r="E5080" t="str">
            <v>10 Mobiliario</v>
          </cell>
          <cell r="F5080">
            <v>11804.63</v>
          </cell>
        </row>
        <row r="5081">
          <cell r="B5081">
            <v>12938</v>
          </cell>
          <cell r="C5081" t="str">
            <v>Instalación trapecio Tubo 3/4"-STPM</v>
          </cell>
          <cell r="D5081" t="str">
            <v>UN</v>
          </cell>
          <cell r="E5081" t="str">
            <v>10 Mobiliario</v>
          </cell>
          <cell r="F5081">
            <v>34091.42</v>
          </cell>
        </row>
        <row r="5082">
          <cell r="B5082">
            <v>12931</v>
          </cell>
          <cell r="C5082" t="str">
            <v>Instalación Tunel en fibra de vidrio-STPM **</v>
          </cell>
          <cell r="D5082" t="str">
            <v>UN</v>
          </cell>
          <cell r="E5082" t="str">
            <v>10 Mobiliario</v>
          </cell>
          <cell r="F5082">
            <v>75133.240000000005</v>
          </cell>
        </row>
        <row r="5083">
          <cell r="B5083">
            <v>14174</v>
          </cell>
          <cell r="C5083" t="str">
            <v>Instalación Valla Especial 6x3m  4Dad(60x50x90)</v>
          </cell>
          <cell r="D5083" t="str">
            <v>UN</v>
          </cell>
          <cell r="E5083" t="str">
            <v>MOBILIARIO</v>
          </cell>
          <cell r="F5083">
            <v>1920097.98</v>
          </cell>
        </row>
        <row r="5084">
          <cell r="B5084">
            <v>14176</v>
          </cell>
          <cell r="C5084" t="str">
            <v>Instalación Valla Instrucc.Ejercic 2Dad(30x30x50)</v>
          </cell>
          <cell r="D5084" t="str">
            <v>UN</v>
          </cell>
          <cell r="E5084" t="str">
            <v>MOBILIARIO</v>
          </cell>
          <cell r="F5084">
            <v>171356.04</v>
          </cell>
        </row>
        <row r="5085">
          <cell r="B5085">
            <v>12902</v>
          </cell>
          <cell r="C5085" t="str">
            <v>Instalación Varilla de 3/4" roscada-STPM **</v>
          </cell>
          <cell r="D5085" t="str">
            <v>UN</v>
          </cell>
          <cell r="E5085" t="str">
            <v>URBANISMO Y OBRAS EXTERIORES</v>
          </cell>
          <cell r="F5085">
            <v>38038.03</v>
          </cell>
        </row>
        <row r="5086">
          <cell r="B5086">
            <v>14242</v>
          </cell>
          <cell r="C5086" t="str">
            <v>Instalacion. Lampara de 0.60X0.60- **</v>
          </cell>
          <cell r="D5086" t="str">
            <v>UN</v>
          </cell>
          <cell r="E5086" t="str">
            <v>09 Eléctricas</v>
          </cell>
          <cell r="F5086">
            <v>36205.56</v>
          </cell>
        </row>
        <row r="5087">
          <cell r="B5087">
            <v>13594</v>
          </cell>
          <cell r="C5087" t="str">
            <v>Instalación.Estructura.Multiple**</v>
          </cell>
          <cell r="D5087" t="str">
            <v>??</v>
          </cell>
          <cell r="E5087" t="str">
            <v>10 Mobiliario</v>
          </cell>
          <cell r="F5087">
            <v>587336.24</v>
          </cell>
        </row>
        <row r="5088">
          <cell r="B5088">
            <v>12877</v>
          </cell>
          <cell r="C5088" t="str">
            <v>InstalaciónAsiento Fibra de Vidrio+ Soporte-STPM**</v>
          </cell>
          <cell r="D5088" t="str">
            <v>UN</v>
          </cell>
          <cell r="E5088" t="str">
            <v>10 Mobiliario</v>
          </cell>
          <cell r="F5088">
            <v>46096.15</v>
          </cell>
        </row>
        <row r="5089">
          <cell r="B5089">
            <v>12886</v>
          </cell>
          <cell r="C5089" t="str">
            <v>InstalaciónAsiento Fibra de Vidrio-STPM**</v>
          </cell>
          <cell r="D5089" t="str">
            <v>UN</v>
          </cell>
          <cell r="E5089" t="str">
            <v>10 Mobiliario</v>
          </cell>
          <cell r="F5089">
            <v>61914.49</v>
          </cell>
        </row>
        <row r="5090">
          <cell r="B5090">
            <v>12910</v>
          </cell>
          <cell r="C5090" t="str">
            <v>InstalaciónEstacon de 2.5m Ø 3 y 4"-STPM **</v>
          </cell>
          <cell r="D5090" t="str">
            <v>UN</v>
          </cell>
          <cell r="E5090" t="str">
            <v>MAMPOSTERIA</v>
          </cell>
          <cell r="F5090">
            <v>35475.26</v>
          </cell>
        </row>
        <row r="5091">
          <cell r="B5091">
            <v>15913</v>
          </cell>
          <cell r="C5091" t="str">
            <v>INSTALACIONl IDG-S 60x70 (2 Caras)STPM</v>
          </cell>
          <cell r="D5091" t="str">
            <v>UN</v>
          </cell>
          <cell r="E5091" t="str">
            <v>10 Mobiliario</v>
          </cell>
          <cell r="F5091">
            <v>121771.76</v>
          </cell>
        </row>
        <row r="5092">
          <cell r="B5092">
            <v>14170</v>
          </cell>
          <cell r="C5092" t="str">
            <v>InstalaciónSeñal Entrad Prohib.a Pers. no autoriza</v>
          </cell>
          <cell r="D5092" t="str">
            <v>UN</v>
          </cell>
          <cell r="E5092" t="str">
            <v>MOBILIARIO</v>
          </cell>
          <cell r="F5092">
            <v>32309.85</v>
          </cell>
        </row>
        <row r="5093">
          <cell r="B5093">
            <v>14171</v>
          </cell>
          <cell r="C5093" t="str">
            <v>InstalaciónSeñal Extintor</v>
          </cell>
          <cell r="D5093" t="str">
            <v>UN</v>
          </cell>
          <cell r="E5093" t="str">
            <v>MOBILIARIO</v>
          </cell>
          <cell r="F5093">
            <v>32878.29</v>
          </cell>
        </row>
        <row r="5094">
          <cell r="B5094">
            <v>14161</v>
          </cell>
          <cell r="C5094" t="str">
            <v>InstalaciónSeñal Interior Numeración (30x150cm)</v>
          </cell>
          <cell r="D5094" t="str">
            <v>UN</v>
          </cell>
          <cell r="E5094" t="str">
            <v>MOBILIARIO</v>
          </cell>
          <cell r="F5094">
            <v>57056.51</v>
          </cell>
        </row>
        <row r="5095">
          <cell r="B5095">
            <v>14162</v>
          </cell>
          <cell r="C5095" t="str">
            <v>InstalaciónSeñal Orientador (30x170cm)</v>
          </cell>
          <cell r="D5095" t="str">
            <v>UN</v>
          </cell>
          <cell r="E5095" t="str">
            <v>MOBILIARIO</v>
          </cell>
          <cell r="F5095">
            <v>59603.68</v>
          </cell>
        </row>
        <row r="5096">
          <cell r="B5096">
            <v>14173</v>
          </cell>
          <cell r="C5096" t="str">
            <v>InstalaciónSeñal Protección de Manos</v>
          </cell>
          <cell r="D5096" t="str">
            <v>UN</v>
          </cell>
          <cell r="E5096" t="str">
            <v>MOBILIARIO</v>
          </cell>
          <cell r="F5096">
            <v>32309.85</v>
          </cell>
        </row>
        <row r="5097">
          <cell r="B5097">
            <v>14172</v>
          </cell>
          <cell r="C5097" t="str">
            <v>InstalaciónSeñal Riesgo Eléctrico</v>
          </cell>
          <cell r="D5097" t="str">
            <v>UN</v>
          </cell>
          <cell r="E5097" t="str">
            <v>MOBILIARIO</v>
          </cell>
          <cell r="F5097">
            <v>32309.85</v>
          </cell>
        </row>
        <row r="5098">
          <cell r="B5098">
            <v>14178</v>
          </cell>
          <cell r="C5098" t="str">
            <v>InstalaciónSeñal Servicios (33x30cm)</v>
          </cell>
          <cell r="D5098" t="str">
            <v>UN</v>
          </cell>
          <cell r="E5098" t="str">
            <v>MOBILIARIO</v>
          </cell>
          <cell r="F5098">
            <v>32544.89</v>
          </cell>
        </row>
        <row r="5099">
          <cell r="B5099">
            <v>14179</v>
          </cell>
          <cell r="C5099" t="str">
            <v>InstalaciónSeñal Servicios (33x30cm)</v>
          </cell>
          <cell r="D5099" t="str">
            <v>UN</v>
          </cell>
          <cell r="E5099" t="str">
            <v>MOBILIARIO</v>
          </cell>
          <cell r="F5099">
            <v>31271.3</v>
          </cell>
        </row>
        <row r="5100">
          <cell r="B5100">
            <v>14160</v>
          </cell>
          <cell r="C5100" t="str">
            <v>InstalaciónSeñal Tribunas (30x120cm)</v>
          </cell>
          <cell r="D5100" t="str">
            <v>UN</v>
          </cell>
          <cell r="E5100" t="str">
            <v>MOBILIARIO</v>
          </cell>
          <cell r="F5100">
            <v>44320.59</v>
          </cell>
        </row>
        <row r="5101">
          <cell r="B5101">
            <v>14159</v>
          </cell>
          <cell r="C5101" t="str">
            <v>InstalaciónSeñalPalco (20x40cm)</v>
          </cell>
          <cell r="D5101" t="str">
            <v>UN</v>
          </cell>
          <cell r="E5101" t="str">
            <v>MOBILIARIO</v>
          </cell>
          <cell r="F5101">
            <v>28959.16</v>
          </cell>
        </row>
        <row r="5102">
          <cell r="B5102">
            <v>12870</v>
          </cell>
          <cell r="C5102" t="str">
            <v>InstalaciónTravezañoTuboGalv.2"Cal.105(2.00m)STPM</v>
          </cell>
          <cell r="D5102" t="str">
            <v>UN</v>
          </cell>
          <cell r="E5102" t="str">
            <v>10 Mobiliario</v>
          </cell>
          <cell r="F5102">
            <v>87392.57</v>
          </cell>
        </row>
        <row r="5103">
          <cell r="B5103">
            <v>13725</v>
          </cell>
          <cell r="C5103" t="str">
            <v>InstalaciónTravezañoTuboGalv.2"Cal.105(2.50m)STPM</v>
          </cell>
          <cell r="D5103" t="str">
            <v>UN</v>
          </cell>
          <cell r="E5103" t="str">
            <v>10 Mobiliario</v>
          </cell>
          <cell r="F5103">
            <v>92972.11</v>
          </cell>
        </row>
        <row r="5104">
          <cell r="B5104">
            <v>10881</v>
          </cell>
          <cell r="C5104" t="str">
            <v>InstalacMalla eslabonada cal 10 IDRD h=2.5+viga+pi</v>
          </cell>
          <cell r="D5104" t="str">
            <v>ML</v>
          </cell>
          <cell r="E5104" t="str">
            <v>10 Mobiliario</v>
          </cell>
          <cell r="F5104">
            <v>407089.73</v>
          </cell>
        </row>
        <row r="5105">
          <cell r="B5105">
            <v>14112</v>
          </cell>
          <cell r="C5105" t="str">
            <v>Instalador de Asador</v>
          </cell>
          <cell r="D5105" t="str">
            <v>UN</v>
          </cell>
          <cell r="E5105" t="str">
            <v>MOBILIARIO</v>
          </cell>
          <cell r="F5105">
            <v>311311.09999999998</v>
          </cell>
        </row>
        <row r="5106">
          <cell r="B5106">
            <v>13254</v>
          </cell>
          <cell r="C5106" t="str">
            <v>Instlacion Alfajia conc prefab  a&gt;=0.50 **</v>
          </cell>
          <cell r="D5106" t="str">
            <v>ML</v>
          </cell>
          <cell r="E5106" t="str">
            <v>07 Acabados</v>
          </cell>
          <cell r="F5106">
            <v>39070.629999999997</v>
          </cell>
        </row>
        <row r="5107">
          <cell r="B5107">
            <v>18554</v>
          </cell>
          <cell r="C5107" t="str">
            <v>INTERCAMBIADOR DE CALOR(Sumin+Inst)S/EspeciCDRC</v>
          </cell>
          <cell r="D5107" t="str">
            <v>UN</v>
          </cell>
          <cell r="E5107" t="str">
            <v>PISCINAS</v>
          </cell>
          <cell r="F5107">
            <v>66907.820000000007</v>
          </cell>
        </row>
        <row r="5108">
          <cell r="B5108">
            <v>11865</v>
          </cell>
          <cell r="C5108" t="str">
            <v>Interconex. tierras postes, torres alumbrad y S/E</v>
          </cell>
          <cell r="D5108" t="str">
            <v>UN</v>
          </cell>
          <cell r="E5108" t="str">
            <v>09 Eléctricas</v>
          </cell>
          <cell r="F5108">
            <v>136800973.25</v>
          </cell>
        </row>
        <row r="5109">
          <cell r="B5109">
            <v>16204</v>
          </cell>
          <cell r="C5109" t="str">
            <v>InterrruptorTripolar630A(40Ka-240v)Regu400-600amp</v>
          </cell>
          <cell r="D5109" t="str">
            <v>UN</v>
          </cell>
          <cell r="E5109" t="str">
            <v>INSTALACIONES ELECTRICAS - T.V. - SONIDO COMUNI</v>
          </cell>
          <cell r="F5109">
            <v>1435655.58</v>
          </cell>
        </row>
        <row r="5110">
          <cell r="B5110">
            <v>12196</v>
          </cell>
          <cell r="C5110" t="str">
            <v>INTERRUPTOR CONM DOBLE</v>
          </cell>
          <cell r="D5110" t="str">
            <v>UN</v>
          </cell>
          <cell r="E5110" t="str">
            <v>INSTALACIONES ELECTRICAS - T.V. - SONIDO COMUNI</v>
          </cell>
          <cell r="F5110">
            <v>94649.67</v>
          </cell>
        </row>
        <row r="5111">
          <cell r="B5111">
            <v>12195</v>
          </cell>
          <cell r="C5111" t="str">
            <v>INTERRUPTOR CONM SENCILLO</v>
          </cell>
          <cell r="D5111" t="str">
            <v>UN</v>
          </cell>
          <cell r="E5111" t="str">
            <v>INSTALACIONES ELECTRICAS - T.V. - SONIDO COMUNI</v>
          </cell>
          <cell r="F5111">
            <v>91295.87</v>
          </cell>
        </row>
        <row r="5112">
          <cell r="B5112">
            <v>12241</v>
          </cell>
          <cell r="C5112" t="str">
            <v>INTERRUPTOR CONMUTABLE SENCILLO</v>
          </cell>
          <cell r="D5112" t="str">
            <v>UN</v>
          </cell>
          <cell r="E5112" t="str">
            <v>INSTALACIONES ELECTRICAS - T.V. - SONIDO COMUNI</v>
          </cell>
          <cell r="F5112">
            <v>91384.98</v>
          </cell>
        </row>
        <row r="5113">
          <cell r="B5113">
            <v>18777</v>
          </cell>
          <cell r="C5113" t="str">
            <v>INTERRUPTOR DOBLE CONMUTABLE</v>
          </cell>
          <cell r="D5113" t="str">
            <v>UN</v>
          </cell>
          <cell r="E5113" t="str">
            <v>INSTALACIONES ELECTRICAS - T.V. - SONIDO COMUNI</v>
          </cell>
          <cell r="F5113">
            <v>147198.10999999999</v>
          </cell>
        </row>
        <row r="5114">
          <cell r="B5114">
            <v>13647</v>
          </cell>
          <cell r="C5114" t="str">
            <v>INTERRUPTOR DOBLE LUZ PIL VELA L/NEX</v>
          </cell>
          <cell r="D5114" t="str">
            <v>UN</v>
          </cell>
          <cell r="E5114" t="str">
            <v>INSTALACIONES ELECTRICAS - T.V. - SONIDO COMUNI</v>
          </cell>
          <cell r="F5114">
            <v>34235</v>
          </cell>
        </row>
        <row r="5115">
          <cell r="B5115">
            <v>13203</v>
          </cell>
          <cell r="C5115" t="str">
            <v>INTERRUPTOR DOBLE LUZ PILOTO ABITARE **</v>
          </cell>
          <cell r="D5115" t="str">
            <v>UN</v>
          </cell>
          <cell r="E5115" t="str">
            <v>INSTALACIONES ELECTRICAS - T.V. - SONIDO COMUNI</v>
          </cell>
          <cell r="F5115">
            <v>38322.89</v>
          </cell>
        </row>
        <row r="5116">
          <cell r="B5116">
            <v>18855</v>
          </cell>
          <cell r="C5116" t="str">
            <v>INTERRUPTOR SENCILLO ANTIEXPLOSIVO REF. S7-INT1075</v>
          </cell>
          <cell r="D5116" t="str">
            <v>UN</v>
          </cell>
          <cell r="E5116" t="str">
            <v>INSTALACIONES ELECTRICAS - T.V. - SONIDO COMUNI</v>
          </cell>
          <cell r="F5116">
            <v>105367.24</v>
          </cell>
        </row>
        <row r="5117">
          <cell r="B5117">
            <v>18610</v>
          </cell>
          <cell r="C5117" t="str">
            <v>INTERRUPTOR SENCILLO CONMUTABLE</v>
          </cell>
          <cell r="D5117" t="str">
            <v>UN</v>
          </cell>
          <cell r="E5117" t="str">
            <v>INSTALACIONES ELECTRICAS - T.V. - SONIDO COMUNI</v>
          </cell>
          <cell r="F5117">
            <v>114783.03</v>
          </cell>
        </row>
        <row r="5118">
          <cell r="B5118">
            <v>13646</v>
          </cell>
          <cell r="C5118" t="str">
            <v>INTERRUPTOR SENCILLO LUZ PILOTO ABITARE</v>
          </cell>
          <cell r="D5118" t="str">
            <v>UN</v>
          </cell>
          <cell r="E5118" t="str">
            <v>VARIOS</v>
          </cell>
          <cell r="F5118">
            <v>20600.080000000002</v>
          </cell>
        </row>
        <row r="5119">
          <cell r="B5119">
            <v>13204</v>
          </cell>
          <cell r="C5119" t="str">
            <v>INTERRUPTOR SENCILLO LUZ PILOTO ABITARE **</v>
          </cell>
          <cell r="D5119" t="str">
            <v>UN</v>
          </cell>
          <cell r="E5119" t="str">
            <v>VARIOS</v>
          </cell>
          <cell r="F5119">
            <v>20949.22</v>
          </cell>
        </row>
        <row r="5120">
          <cell r="B5120">
            <v>19287</v>
          </cell>
          <cell r="C5120" t="str">
            <v>Interruptor termomagnético enchufable 1 x 15/20/30 Amp.- 10 KA CEFE COMETAS</v>
          </cell>
          <cell r="D5120" t="str">
            <v>UN</v>
          </cell>
          <cell r="E5120" t="str">
            <v>INSUMOS GRAMA NATURAL</v>
          </cell>
          <cell r="F5120">
            <v>35127.31</v>
          </cell>
        </row>
        <row r="5121">
          <cell r="B5121">
            <v>10470</v>
          </cell>
          <cell r="C5121" t="str">
            <v>Interruptor Termomagnetico Enchufable 3x20/30/40 - 10 KA</v>
          </cell>
          <cell r="D5121" t="str">
            <v>UN</v>
          </cell>
          <cell r="E5121" t="str">
            <v>INSTALACIONES ELECTRICAS - T.V. - SONIDO COMUNI</v>
          </cell>
          <cell r="F5121">
            <v>78918.289999999994</v>
          </cell>
        </row>
        <row r="5122">
          <cell r="B5122">
            <v>10486</v>
          </cell>
          <cell r="C5122" t="str">
            <v xml:space="preserve">INTERRUPTOR TERMOMAGNÉTICO INDUSTRIAL 3x50/60/75 A 25kA.(Suministro e insttalación)    </v>
          </cell>
          <cell r="D5122" t="str">
            <v>UN</v>
          </cell>
          <cell r="E5122" t="str">
            <v>ELECTRICOS IDRD</v>
          </cell>
          <cell r="F5122">
            <v>208723.24</v>
          </cell>
        </row>
        <row r="5123">
          <cell r="B5123">
            <v>13616</v>
          </cell>
          <cell r="C5123" t="str">
            <v>Interruptor termomagnético industrial de 3 x 20/30/40 A. 25kA.SUM+TRANS+ CDRC COMETAS</v>
          </cell>
          <cell r="D5123" t="str">
            <v>UN</v>
          </cell>
          <cell r="E5123" t="str">
            <v>INSTALACIONES ELECTRICAS - T.V. - SONIDO COMUNI</v>
          </cell>
          <cell r="F5123">
            <v>157905.87</v>
          </cell>
        </row>
        <row r="5124">
          <cell r="B5124">
            <v>12197</v>
          </cell>
          <cell r="C5124" t="str">
            <v>INTERRUPTOR TRIPLE</v>
          </cell>
          <cell r="D5124" t="str">
            <v>UN</v>
          </cell>
          <cell r="E5124" t="str">
            <v>INSTALACIONES ELECTRICAS - T.V. - SONIDO COMUNI</v>
          </cell>
          <cell r="F5124">
            <v>33349.800000000003</v>
          </cell>
        </row>
        <row r="5125">
          <cell r="B5125">
            <v>18779</v>
          </cell>
          <cell r="C5125" t="str">
            <v>INTERRUPTOR TRIPLE CONMUTABLE</v>
          </cell>
          <cell r="D5125" t="str">
            <v>UN</v>
          </cell>
          <cell r="E5125" t="str">
            <v>INSTALACIONES ELECTRICAS - T.V. - SONIDO COMUNI</v>
          </cell>
          <cell r="F5125">
            <v>165677.12</v>
          </cell>
        </row>
        <row r="5126">
          <cell r="B5126">
            <v>16309</v>
          </cell>
          <cell r="C5126" t="str">
            <v>Interruptor Tripolar-Indust.-5O Amp</v>
          </cell>
          <cell r="D5126" t="str">
            <v>UN</v>
          </cell>
          <cell r="E5126" t="str">
            <v>INSTALACIONES ELECTRICAS - T.V. - SONIDO COMUNI</v>
          </cell>
          <cell r="F5126">
            <v>205922.58</v>
          </cell>
        </row>
        <row r="5127">
          <cell r="B5127">
            <v>16310</v>
          </cell>
          <cell r="C5127" t="str">
            <v>Interruptor Tripolar-Indust.-6O Amp</v>
          </cell>
          <cell r="D5127" t="str">
            <v>UN</v>
          </cell>
          <cell r="E5127" t="str">
            <v>INSTALACIONES ELECTRICAS - T.V. - SONIDO COMUNI</v>
          </cell>
          <cell r="F5127">
            <v>76172.58</v>
          </cell>
        </row>
        <row r="5128">
          <cell r="B5128">
            <v>16203</v>
          </cell>
          <cell r="C5128" t="str">
            <v>Interruptor Tripolar-Indust.Graduable40Ka-175Amp</v>
          </cell>
          <cell r="D5128" t="str">
            <v>UN</v>
          </cell>
          <cell r="E5128" t="str">
            <v>INSTALACIONES ELECTRICAS - T.V. - SONIDO COMUNI</v>
          </cell>
          <cell r="F5128">
            <v>434386.58</v>
          </cell>
        </row>
        <row r="5129">
          <cell r="B5129">
            <v>18831</v>
          </cell>
          <cell r="C5129" t="str">
            <v>INTERRUPTOR, PARA CONTROL PARA ILUMINACIÓN A 220 V</v>
          </cell>
          <cell r="D5129" t="str">
            <v>UN</v>
          </cell>
          <cell r="E5129" t="str">
            <v>INSTALACIONES ELECTRICAS - T.V. - SONIDO COMUNI</v>
          </cell>
          <cell r="F5129">
            <v>215515.37</v>
          </cell>
        </row>
        <row r="5130">
          <cell r="B5130">
            <v>16017</v>
          </cell>
          <cell r="C5130" t="str">
            <v>Inyección a presión de cemento y bentonita 1:1</v>
          </cell>
          <cell r="D5130" t="str">
            <v>M3</v>
          </cell>
          <cell r="E5130" t="str">
            <v>CIMENTACION Y ESTRUCTURA</v>
          </cell>
          <cell r="F5130">
            <v>679268.29</v>
          </cell>
        </row>
        <row r="5131">
          <cell r="B5131">
            <v>10027</v>
          </cell>
          <cell r="C5131" t="str">
            <v>Inyeccion con agua cemento</v>
          </cell>
          <cell r="D5131" t="str">
            <v>GLN</v>
          </cell>
          <cell r="E5131" t="str">
            <v>05 Pisos</v>
          </cell>
          <cell r="F5131">
            <v>4415.3100000000004</v>
          </cell>
        </row>
        <row r="5132">
          <cell r="B5132">
            <v>13043</v>
          </cell>
          <cell r="C5132" t="str">
            <v>INYECCION ELEMENTOS ESTRUCTURALES SIKADUR 35-HI MO</v>
          </cell>
          <cell r="D5132" t="str">
            <v>KG</v>
          </cell>
          <cell r="E5132" t="str">
            <v>VARIOS</v>
          </cell>
          <cell r="F5132">
            <v>0</v>
          </cell>
        </row>
        <row r="5133">
          <cell r="B5133">
            <v>12169</v>
          </cell>
          <cell r="C5133" t="str">
            <v>inyeccion en cemento para submuración de vía**</v>
          </cell>
          <cell r="D5133" t="str">
            <v>??</v>
          </cell>
          <cell r="E5133" t="str">
            <v>05 Pisos</v>
          </cell>
          <cell r="F5133">
            <v>168001.98</v>
          </cell>
        </row>
        <row r="5134">
          <cell r="B5134">
            <v>14190</v>
          </cell>
          <cell r="C5134" t="str">
            <v>IPERMEABILIZAC. IPERMUR FACHADA**</v>
          </cell>
          <cell r="D5134" t="str">
            <v>M2</v>
          </cell>
          <cell r="E5134" t="str">
            <v>11 Tratamientos especiales</v>
          </cell>
          <cell r="F5134">
            <v>4997.32</v>
          </cell>
        </row>
        <row r="5135">
          <cell r="B5135">
            <v>18257</v>
          </cell>
          <cell r="C5135" t="str">
            <v>Iris Africano Dietes vegeta en Taludes Exteriores</v>
          </cell>
          <cell r="D5135" t="str">
            <v>M2</v>
          </cell>
          <cell r="E5135" t="str">
            <v>JARDINERIA  Y GRAMAS</v>
          </cell>
          <cell r="F5135">
            <v>21357.97</v>
          </cell>
        </row>
        <row r="5136">
          <cell r="B5136">
            <v>18318</v>
          </cell>
          <cell r="C5136" t="str">
            <v>Iris Africano Dietes vegeta Sobre Cubierta verde</v>
          </cell>
          <cell r="D5136" t="str">
            <v>M2</v>
          </cell>
          <cell r="E5136" t="str">
            <v>JARDINERIA  Y GRAMAS</v>
          </cell>
          <cell r="F5136">
            <v>254525.28</v>
          </cell>
        </row>
        <row r="5137">
          <cell r="B5137">
            <v>395</v>
          </cell>
          <cell r="C5137" t="str">
            <v>JABONERA BLANCA ASTRO CORONA</v>
          </cell>
          <cell r="D5137" t="str">
            <v>UN</v>
          </cell>
          <cell r="E5137" t="str">
            <v>ENCHAPES, ACCESORIOS Y PAPELES</v>
          </cell>
          <cell r="F5137">
            <v>33974.879999999997</v>
          </cell>
        </row>
        <row r="5138">
          <cell r="B5138">
            <v>13493</v>
          </cell>
          <cell r="C5138" t="str">
            <v>JABONERA EN CERAMICA (SUMIN + INST)</v>
          </cell>
          <cell r="D5138" t="str">
            <v>UN</v>
          </cell>
          <cell r="E5138" t="str">
            <v>ENCHAPES, ACCESORIOS Y PAPELES</v>
          </cell>
          <cell r="F5138">
            <v>19309.080000000002</v>
          </cell>
        </row>
        <row r="5139">
          <cell r="B5139">
            <v>12263</v>
          </cell>
          <cell r="C5139" t="str">
            <v>JACK NIVEL 6 MP sum+instal.</v>
          </cell>
          <cell r="D5139" t="str">
            <v>UN</v>
          </cell>
          <cell r="E5139" t="str">
            <v>CABLEADO ESTRUCTURADO</v>
          </cell>
          <cell r="F5139">
            <v>38866.199999999997</v>
          </cell>
        </row>
        <row r="5140">
          <cell r="B5140">
            <v>1034</v>
          </cell>
          <cell r="C5140" t="str">
            <v>JACUZZI  FIRPLAK 1.60mtx.75x.41  ( INST. COMPLETA)</v>
          </cell>
          <cell r="D5140" t="str">
            <v>UN</v>
          </cell>
          <cell r="E5140" t="str">
            <v>INSTALACIONES HIDRAULICA / SANITARIA / LATONERIA</v>
          </cell>
          <cell r="F5140">
            <v>635844.74</v>
          </cell>
        </row>
        <row r="5141">
          <cell r="B5141">
            <v>1035</v>
          </cell>
          <cell r="C5141" t="str">
            <v>JACUZZI  FIRPLAK 1.80mtx.90x.41 ( INST. COMPLETA)</v>
          </cell>
          <cell r="D5141" t="str">
            <v>UN</v>
          </cell>
          <cell r="E5141" t="str">
            <v>INSTALACIONES HIDRAULICA / SANITARIA / LATONERIA</v>
          </cell>
          <cell r="F5141">
            <v>635844.74</v>
          </cell>
        </row>
        <row r="5142">
          <cell r="B5142">
            <v>15424</v>
          </cell>
          <cell r="C5142" t="str">
            <v>JARDIN AGAPANTO + ACANTOS (Sum+Inst)</v>
          </cell>
          <cell r="D5142" t="str">
            <v>M2</v>
          </cell>
          <cell r="E5142" t="str">
            <v>ESPECIES ARBOREAS</v>
          </cell>
          <cell r="F5142">
            <v>66544.320000000007</v>
          </cell>
        </row>
        <row r="5143">
          <cell r="B5143">
            <v>15425</v>
          </cell>
          <cell r="C5143" t="str">
            <v>JARDÍN BELLA HELENA Planta Ornamental (Sum+Inst)</v>
          </cell>
          <cell r="D5143" t="str">
            <v>M2</v>
          </cell>
          <cell r="E5143" t="str">
            <v>JARDINERIA  Y GRAMAS</v>
          </cell>
          <cell r="F5143">
            <v>49308.28</v>
          </cell>
        </row>
        <row r="5144">
          <cell r="B5144">
            <v>11479</v>
          </cell>
          <cell r="C5144" t="str">
            <v>Jardin en  Garra de Canguro (Amarilla y roja)</v>
          </cell>
          <cell r="D5144" t="str">
            <v>M2</v>
          </cell>
          <cell r="E5144" t="str">
            <v>13 Manejo ambiental</v>
          </cell>
          <cell r="F5144">
            <v>107921.59</v>
          </cell>
        </row>
        <row r="5145">
          <cell r="B5145">
            <v>15680</v>
          </cell>
          <cell r="C5145" t="str">
            <v>Jardin en  Garra de Canguro (Amarilla)</v>
          </cell>
          <cell r="D5145" t="str">
            <v>M2</v>
          </cell>
          <cell r="E5145" t="str">
            <v>13 Manejo ambiental</v>
          </cell>
          <cell r="F5145">
            <v>109224.94</v>
          </cell>
        </row>
        <row r="5146">
          <cell r="B5146">
            <v>15681</v>
          </cell>
          <cell r="C5146" t="str">
            <v>Jardin en  Garra de Canguro (Roja)</v>
          </cell>
          <cell r="D5146" t="str">
            <v>M2</v>
          </cell>
          <cell r="E5146" t="str">
            <v>13 Manejo ambiental</v>
          </cell>
          <cell r="F5146">
            <v>109224.94</v>
          </cell>
        </row>
        <row r="5147">
          <cell r="B5147">
            <v>15426</v>
          </cell>
          <cell r="C5147" t="str">
            <v>JARDIN HORTENSIA (Sum+Inst)</v>
          </cell>
          <cell r="D5147" t="str">
            <v>M2</v>
          </cell>
          <cell r="E5147" t="str">
            <v>JARDINERIA  Y GRAMAS</v>
          </cell>
          <cell r="F5147">
            <v>100916.28</v>
          </cell>
        </row>
        <row r="5148">
          <cell r="B5148">
            <v>14196</v>
          </cell>
          <cell r="C5148" t="str">
            <v>Jardin vertical en conct premezclado 3000 psi GF*</v>
          </cell>
          <cell r="D5148" t="str">
            <v>M3</v>
          </cell>
          <cell r="E5148" t="str">
            <v>CIMENTACION Y ESTRUCTURA</v>
          </cell>
          <cell r="F5148">
            <v>1017040.64</v>
          </cell>
        </row>
        <row r="5149">
          <cell r="B5149">
            <v>16761</v>
          </cell>
          <cell r="C5149" t="str">
            <v>Jardinera Alameda Ambiental (Helecho Nativo-Acanto</v>
          </cell>
          <cell r="D5149" t="str">
            <v>M2</v>
          </cell>
          <cell r="E5149" t="str">
            <v>JARDINERIA  Y GRAMAS</v>
          </cell>
          <cell r="F5149">
            <v>58613.55</v>
          </cell>
        </row>
        <row r="5150">
          <cell r="B5150">
            <v>17448</v>
          </cell>
          <cell r="C5150" t="str">
            <v>Jardinería Densidad 1 planta por M2- CDRC</v>
          </cell>
          <cell r="D5150" t="str">
            <v>UN</v>
          </cell>
          <cell r="E5150" t="str">
            <v>JARDINERIA  Y GRAMAS</v>
          </cell>
          <cell r="F5150">
            <v>169537.6</v>
          </cell>
        </row>
        <row r="5151">
          <cell r="B5151">
            <v>17456</v>
          </cell>
          <cell r="C5151" t="str">
            <v>Jardinería Densidad 12 Plantas por M2 -CDRC</v>
          </cell>
          <cell r="D5151" t="str">
            <v>UN</v>
          </cell>
          <cell r="E5151" t="str">
            <v>JARDINERIA  Y GRAMAS</v>
          </cell>
          <cell r="F5151">
            <v>169537.6</v>
          </cell>
        </row>
        <row r="5152">
          <cell r="B5152">
            <v>17462</v>
          </cell>
          <cell r="C5152" t="str">
            <v>Jardinería Densidad 20 Plantas por M2 -CDRC</v>
          </cell>
          <cell r="D5152" t="str">
            <v>UN</v>
          </cell>
          <cell r="E5152" t="str">
            <v>JARDINERIA  Y GRAMAS</v>
          </cell>
          <cell r="F5152">
            <v>209264.98</v>
          </cell>
        </row>
        <row r="5153">
          <cell r="B5153">
            <v>11449</v>
          </cell>
          <cell r="C5153" t="str">
            <v>Jardines zonas exteriores + prado**</v>
          </cell>
          <cell r="D5153" t="str">
            <v>M2</v>
          </cell>
          <cell r="E5153" t="str">
            <v>13 Manejo ambiental</v>
          </cell>
          <cell r="F5153">
            <v>216993.27</v>
          </cell>
        </row>
        <row r="5154">
          <cell r="B5154">
            <v>10709</v>
          </cell>
          <cell r="C5154" t="str">
            <v>Jardines zonas exteriores sin pasto</v>
          </cell>
          <cell r="D5154" t="str">
            <v>M2</v>
          </cell>
          <cell r="E5154" t="str">
            <v>13 Manejo ambiental</v>
          </cell>
          <cell r="F5154">
            <v>110243.79</v>
          </cell>
        </row>
        <row r="5155">
          <cell r="B5155">
            <v>16760</v>
          </cell>
          <cell r="C5155" t="str">
            <v>JardinOrnamentalMatera(Oreja de Raton+Sietecueros</v>
          </cell>
          <cell r="D5155" t="str">
            <v>M2</v>
          </cell>
          <cell r="E5155" t="str">
            <v>JARDINERIA  Y GRAMAS</v>
          </cell>
          <cell r="F5155">
            <v>102622.53</v>
          </cell>
        </row>
        <row r="5156">
          <cell r="B5156">
            <v>18805</v>
          </cell>
          <cell r="C5156" t="str">
            <v>Jgo tres descargadore sobretens oxidometal12kV10KA</v>
          </cell>
          <cell r="D5156" t="str">
            <v>UN</v>
          </cell>
          <cell r="E5156" t="str">
            <v>INSTALACIONES ELECTRICAS - T.V. - SONIDO COMUNI</v>
          </cell>
          <cell r="F5156">
            <v>243945.43</v>
          </cell>
        </row>
        <row r="5157">
          <cell r="B5157">
            <v>18815</v>
          </cell>
          <cell r="C5157" t="str">
            <v>Jgo tres descargadore sobretens oxidometal12kV10KA</v>
          </cell>
          <cell r="D5157" t="str">
            <v>UN</v>
          </cell>
          <cell r="E5157" t="str">
            <v>INSTALACIONES ELECTRICAS - T.V. - SONIDO COMUNI</v>
          </cell>
          <cell r="F5157">
            <v>15107776.16</v>
          </cell>
        </row>
        <row r="5158">
          <cell r="B5158">
            <v>10457</v>
          </cell>
          <cell r="C5158" t="str">
            <v>Jornal Cuadrilla (MdeO)  2 Ayud ObraNegra **</v>
          </cell>
          <cell r="D5158" t="str">
            <v>JRN</v>
          </cell>
          <cell r="E5158" t="str">
            <v>05 Pisos</v>
          </cell>
          <cell r="F5158">
            <v>179632.94</v>
          </cell>
        </row>
        <row r="5159">
          <cell r="B5159">
            <v>11784</v>
          </cell>
          <cell r="C5159" t="str">
            <v>Jornal Cuadrilla (MdeO)  2Ayud+Ofic Redes Elect.**</v>
          </cell>
          <cell r="D5159" t="str">
            <v>??</v>
          </cell>
          <cell r="E5159" t="str">
            <v>05 Pisos</v>
          </cell>
          <cell r="F5159">
            <v>339871.23</v>
          </cell>
        </row>
        <row r="5160">
          <cell r="B5160">
            <v>12107</v>
          </cell>
          <cell r="C5160" t="str">
            <v>Jornal Cuadrilla (MdeO)  3 Ayud ObraNegra **</v>
          </cell>
          <cell r="D5160" t="str">
            <v>JRN</v>
          </cell>
          <cell r="E5160" t="str">
            <v>05 Pisos</v>
          </cell>
          <cell r="F5160">
            <v>269449.42</v>
          </cell>
        </row>
        <row r="5161">
          <cell r="B5161">
            <v>12136</v>
          </cell>
          <cell r="C5161" t="str">
            <v>Jornal Cuadrilla (MdeO)  4 Ayud ObraNegra **</v>
          </cell>
          <cell r="D5161" t="str">
            <v>??</v>
          </cell>
          <cell r="E5161" t="str">
            <v>05 Pisos</v>
          </cell>
          <cell r="F5161">
            <v>359265.89</v>
          </cell>
        </row>
        <row r="5162">
          <cell r="B5162">
            <v>10165</v>
          </cell>
          <cell r="C5162" t="str">
            <v>Jornal Cuadrilla (MdeO)  Ayud+Ofic ObraBlanca **</v>
          </cell>
          <cell r="D5162" t="str">
            <v>JRN</v>
          </cell>
          <cell r="E5162" t="str">
            <v>05 Pisos</v>
          </cell>
          <cell r="F5162">
            <v>246919.62</v>
          </cell>
        </row>
        <row r="5163">
          <cell r="B5163">
            <v>10166</v>
          </cell>
          <cell r="C5163" t="str">
            <v>Jornal Cuadrilla (MdeO)  Ayud+Ofic Redes Elect. **</v>
          </cell>
          <cell r="D5163" t="str">
            <v>JRN</v>
          </cell>
          <cell r="E5163" t="str">
            <v>05 Pisos</v>
          </cell>
          <cell r="F5163">
            <v>247751.13</v>
          </cell>
        </row>
        <row r="5164">
          <cell r="B5164">
            <v>11210</v>
          </cell>
          <cell r="C5164" t="str">
            <v>Jornal Cuadrilla (MdeO)  Ayud+Ofic Redes Hidra**</v>
          </cell>
          <cell r="D5164" t="str">
            <v>??</v>
          </cell>
          <cell r="E5164" t="str">
            <v>05 Pisos</v>
          </cell>
          <cell r="F5164">
            <v>246919.62</v>
          </cell>
        </row>
        <row r="5165">
          <cell r="B5165">
            <v>10164</v>
          </cell>
          <cell r="C5165" t="str">
            <v>Jornal Cuadrilla (MdeO) 1Ayud+1Ofic ObraNegra **</v>
          </cell>
          <cell r="D5165" t="str">
            <v>JRN</v>
          </cell>
          <cell r="E5165" t="str">
            <v>05 Pisos</v>
          </cell>
          <cell r="F5165">
            <v>242588.67</v>
          </cell>
        </row>
        <row r="5166">
          <cell r="B5166">
            <v>11689</v>
          </cell>
          <cell r="C5166" t="str">
            <v>Jornal Cuadrilla (MdeO) 2Ayud+1Ofic Obra Blanca **</v>
          </cell>
          <cell r="D5166" t="str">
            <v>JRN</v>
          </cell>
          <cell r="E5166" t="str">
            <v>05 Pisos</v>
          </cell>
          <cell r="F5166">
            <v>338208.2</v>
          </cell>
        </row>
        <row r="5167">
          <cell r="B5167">
            <v>11748</v>
          </cell>
          <cell r="C5167" t="str">
            <v>Jornal Cuadrilla (MdeO) 2Ayud+1Ofic Obra Blanca **</v>
          </cell>
          <cell r="D5167" t="str">
            <v>JRN</v>
          </cell>
          <cell r="E5167" t="str">
            <v>05 Pisos</v>
          </cell>
          <cell r="F5167">
            <v>338208.2</v>
          </cell>
        </row>
        <row r="5168">
          <cell r="B5168">
            <v>11218</v>
          </cell>
          <cell r="C5168" t="str">
            <v>Jornal Cuadrilla (MdeO) 2Ayud+1Ofic ObraNegra **</v>
          </cell>
          <cell r="D5168" t="str">
            <v>JRN</v>
          </cell>
          <cell r="E5168" t="str">
            <v>05 Pisos</v>
          </cell>
          <cell r="F5168">
            <v>332405.14</v>
          </cell>
        </row>
        <row r="5169">
          <cell r="B5169">
            <v>11719</v>
          </cell>
          <cell r="C5169" t="str">
            <v>Jornal Cuadrilla (MdeO) 3Ayud+1Ofic Obra Negra **</v>
          </cell>
          <cell r="D5169" t="str">
            <v>JRN</v>
          </cell>
          <cell r="E5169" t="str">
            <v>05 Pisos</v>
          </cell>
          <cell r="F5169">
            <v>422221.62</v>
          </cell>
        </row>
        <row r="5170">
          <cell r="B5170">
            <v>11681</v>
          </cell>
          <cell r="C5170" t="str">
            <v>Jornal Cuadrilla (MdeO) 4 Ayud+Ofic ObraBlanca **</v>
          </cell>
          <cell r="D5170" t="str">
            <v>JRN</v>
          </cell>
          <cell r="E5170" t="str">
            <v>05 Pisos</v>
          </cell>
          <cell r="F5170">
            <v>520785.35</v>
          </cell>
        </row>
        <row r="5171">
          <cell r="B5171">
            <v>11787</v>
          </cell>
          <cell r="C5171" t="str">
            <v>Jornal Cuadrilla (MdeO) 4Ayud+1Ofic Obra Negra **</v>
          </cell>
          <cell r="D5171" t="str">
            <v>JRN</v>
          </cell>
          <cell r="E5171" t="str">
            <v>05 Pisos</v>
          </cell>
          <cell r="F5171">
            <v>512038.09</v>
          </cell>
        </row>
        <row r="5172">
          <cell r="B5172">
            <v>13810</v>
          </cell>
          <cell r="C5172" t="str">
            <v>Jornal Cuadrilla (MdeO) Ayud + 2 Ofic Redes Elect. *</v>
          </cell>
          <cell r="D5172" t="str">
            <v>JRN</v>
          </cell>
          <cell r="E5172" t="str">
            <v>05 Pisos</v>
          </cell>
          <cell r="F5172">
            <v>403382.16</v>
          </cell>
        </row>
        <row r="5173">
          <cell r="B5173">
            <v>3939</v>
          </cell>
          <cell r="C5173" t="str">
            <v>JUEGO  SEGURIDAD CAMARAS</v>
          </cell>
          <cell r="D5173" t="str">
            <v>UN</v>
          </cell>
          <cell r="E5173" t="str">
            <v>HERRAMIENTAS Y EQUIPO MENOR</v>
          </cell>
          <cell r="F5173">
            <v>1789203.95</v>
          </cell>
        </row>
        <row r="5174">
          <cell r="B5174">
            <v>16002</v>
          </cell>
          <cell r="C5174" t="str">
            <v>JUEGO ARAÑA -Infantil incluy-14mlX14 ml (Inst)</v>
          </cell>
          <cell r="D5174" t="str">
            <v>UN</v>
          </cell>
          <cell r="E5174" t="str">
            <v>MOBILIARIO</v>
          </cell>
          <cell r="F5174">
            <v>816423.1</v>
          </cell>
        </row>
        <row r="5175">
          <cell r="B5175">
            <v>16004</v>
          </cell>
          <cell r="C5175" t="str">
            <v>JUEGO ARAÑA-Infan incluy10 mlX10 ml H=1.6m(Inst)</v>
          </cell>
          <cell r="D5175" t="str">
            <v>UN</v>
          </cell>
          <cell r="E5175" t="str">
            <v>MOBILIARIO</v>
          </cell>
          <cell r="F5175">
            <v>962982.12</v>
          </cell>
        </row>
        <row r="5176">
          <cell r="B5176">
            <v>16131</v>
          </cell>
          <cell r="C5176" t="str">
            <v>Juego ArcoRecódromoRedy Pasitos 3-14años Cap:10niñ</v>
          </cell>
          <cell r="D5176" t="str">
            <v>UN</v>
          </cell>
          <cell r="E5176" t="str">
            <v>MOBILIARIO</v>
          </cell>
          <cell r="F5176">
            <v>76105550.519999996</v>
          </cell>
        </row>
        <row r="5177">
          <cell r="B5177">
            <v>20666</v>
          </cell>
          <cell r="C5177" t="str">
            <v>Juego Arenero multifuncion 2+años Cap28  niños P.N</v>
          </cell>
          <cell r="D5177" t="str">
            <v>UN</v>
          </cell>
          <cell r="E5177" t="str">
            <v>MOBILIARIO</v>
          </cell>
          <cell r="F5177">
            <v>171748259.09</v>
          </cell>
        </row>
        <row r="5178">
          <cell r="B5178">
            <v>10587</v>
          </cell>
          <cell r="C5178" t="str">
            <v>JUEGO BALANCIN DOBLE 5-12 AÑOS CAP: 2 NIÑOS (SUM + INST)</v>
          </cell>
          <cell r="D5178" t="str">
            <v>UN</v>
          </cell>
          <cell r="E5178" t="str">
            <v>MOBILIARIO</v>
          </cell>
          <cell r="F5178">
            <v>15141317</v>
          </cell>
        </row>
        <row r="5179">
          <cell r="B5179">
            <v>15406</v>
          </cell>
          <cell r="C5179" t="str">
            <v>JUEGO BALANCIN-IDRD-NIÑOS(1-5 AÑOS)Sum+Instala</v>
          </cell>
          <cell r="D5179" t="str">
            <v>UN</v>
          </cell>
          <cell r="E5179" t="str">
            <v>MOBILIARIO</v>
          </cell>
          <cell r="F5179">
            <v>78667.47</v>
          </cell>
        </row>
        <row r="5180">
          <cell r="B5180">
            <v>16132</v>
          </cell>
          <cell r="C5180" t="str">
            <v>Juego Barco PirataIncluyente 2-8años Cap:14 niños</v>
          </cell>
          <cell r="D5180" t="str">
            <v>UN</v>
          </cell>
          <cell r="E5180" t="str">
            <v>MOBILIARIO</v>
          </cell>
          <cell r="F5180">
            <v>91558330.269999996</v>
          </cell>
        </row>
        <row r="5181">
          <cell r="B5181">
            <v>16127</v>
          </cell>
          <cell r="C5181" t="str">
            <v>Juego Cabaña 2-6 Años Cap: 4 niños</v>
          </cell>
          <cell r="D5181" t="str">
            <v>UN</v>
          </cell>
          <cell r="E5181" t="str">
            <v>MOBILIARIO</v>
          </cell>
          <cell r="F5181">
            <v>31627606.039999999</v>
          </cell>
        </row>
        <row r="5182">
          <cell r="B5182">
            <v>16629</v>
          </cell>
          <cell r="C5182" t="str">
            <v>Juego Carrusel 3-10 años Cap: 8 niños</v>
          </cell>
          <cell r="D5182" t="str">
            <v>UN</v>
          </cell>
          <cell r="E5182" t="str">
            <v>MOBILIARIO</v>
          </cell>
          <cell r="F5182">
            <v>28679205.57</v>
          </cell>
        </row>
        <row r="5183">
          <cell r="B5183">
            <v>16134</v>
          </cell>
          <cell r="C5183" t="str">
            <v>Juego Casa rodadero red manipular 2-6añosCap:11niñ</v>
          </cell>
          <cell r="D5183" t="str">
            <v>UN</v>
          </cell>
          <cell r="E5183" t="str">
            <v>MOBILIARIO</v>
          </cell>
          <cell r="F5183">
            <v>54265674.109999999</v>
          </cell>
        </row>
        <row r="5184">
          <cell r="B5184">
            <v>20710</v>
          </cell>
          <cell r="C5184" t="str">
            <v>Juego Casita 2-6 Años Cap: 6 Niños</v>
          </cell>
          <cell r="D5184" t="str">
            <v>UN</v>
          </cell>
          <cell r="E5184" t="str">
            <v>MOBILIARIO</v>
          </cell>
          <cell r="F5184">
            <v>23935737.989999998</v>
          </cell>
        </row>
        <row r="5185">
          <cell r="B5185">
            <v>16129</v>
          </cell>
          <cell r="C5185" t="str">
            <v>Juego Casita Preescolar-Niños:2-6 Años (6Niños)</v>
          </cell>
          <cell r="D5185" t="str">
            <v>UN</v>
          </cell>
          <cell r="E5185" t="str">
            <v>MOBILIARIO</v>
          </cell>
          <cell r="F5185">
            <v>34293883.090000004</v>
          </cell>
        </row>
        <row r="5186">
          <cell r="B5186">
            <v>16145</v>
          </cell>
          <cell r="C5186" t="str">
            <v>Juego Casita Preescolar-Niños:2-6 Años(Instalación</v>
          </cell>
          <cell r="D5186" t="str">
            <v>UN</v>
          </cell>
          <cell r="E5186" t="str">
            <v>MOBILIARIO</v>
          </cell>
          <cell r="F5186">
            <v>981096.08</v>
          </cell>
        </row>
        <row r="5187">
          <cell r="B5187">
            <v>20664</v>
          </cell>
          <cell r="C5187" t="str">
            <v>Juego Cinta de Equilibrio mas 6años Cap: 2 (suministro+instalacion)</v>
          </cell>
          <cell r="D5187" t="str">
            <v>UN</v>
          </cell>
          <cell r="E5187" t="str">
            <v>MOBILIARIO</v>
          </cell>
          <cell r="F5187">
            <v>48509734.729999997</v>
          </cell>
        </row>
        <row r="5188">
          <cell r="B5188">
            <v>16006</v>
          </cell>
          <cell r="C5188" t="str">
            <v>JUEGO COLUMPIO InfantilTipo Cesta Incluy (Ins)</v>
          </cell>
          <cell r="D5188" t="str">
            <v>UN</v>
          </cell>
          <cell r="E5188" t="str">
            <v>MOBILIARIO</v>
          </cell>
          <cell r="F5188">
            <v>628050.07999999996</v>
          </cell>
        </row>
        <row r="5189">
          <cell r="B5189">
            <v>16799</v>
          </cell>
          <cell r="C5189" t="str">
            <v>JUEGO COLUMPIO MULTIPLE 9 U(2+añosCap:9 niñosH=2.6</v>
          </cell>
          <cell r="D5189" t="str">
            <v>UN</v>
          </cell>
          <cell r="E5189" t="str">
            <v>MOBILIARIO</v>
          </cell>
          <cell r="F5189">
            <v>99590527.760000005</v>
          </cell>
        </row>
        <row r="5190">
          <cell r="B5190">
            <v>15410</v>
          </cell>
          <cell r="C5190" t="str">
            <v>JUEGO COLUMPIO-IDRD-NIÑOS(6-12 AÑOS)Sum+Ins</v>
          </cell>
          <cell r="D5190" t="str">
            <v>UN</v>
          </cell>
          <cell r="E5190" t="str">
            <v>MOBILIARIO</v>
          </cell>
          <cell r="F5190">
            <v>938450.51</v>
          </cell>
        </row>
        <row r="5191">
          <cell r="B5191">
            <v>16138</v>
          </cell>
          <cell r="C5191" t="str">
            <v>Juego cuerdas piramidal 5-12añosCap:25niñosH=3,10m</v>
          </cell>
          <cell r="D5191" t="str">
            <v>UN</v>
          </cell>
          <cell r="E5191" t="str">
            <v>MOBILIARIO</v>
          </cell>
          <cell r="F5191">
            <v>70528734.239999995</v>
          </cell>
        </row>
        <row r="5192">
          <cell r="B5192">
            <v>16000</v>
          </cell>
          <cell r="C5192" t="str">
            <v>Juego cuerdaspiramidal 3-8añosCap37niñosH=3,9cimen</v>
          </cell>
          <cell r="D5192" t="str">
            <v>UN</v>
          </cell>
          <cell r="E5192" t="str">
            <v>MOBILIARIO</v>
          </cell>
          <cell r="F5192">
            <v>816423.1</v>
          </cell>
        </row>
        <row r="5193">
          <cell r="B5193">
            <v>20675</v>
          </cell>
          <cell r="C5193" t="str">
            <v>JUEGO DE 32 FICHAS DE AJEDREZ DE COLOR NEGRO Y MARFIL</v>
          </cell>
          <cell r="D5193" t="str">
            <v>UN</v>
          </cell>
          <cell r="E5193" t="str">
            <v>MOBILIARIO</v>
          </cell>
          <cell r="F5193">
            <v>6324600.0599999996</v>
          </cell>
        </row>
        <row r="5194">
          <cell r="B5194">
            <v>12632</v>
          </cell>
          <cell r="C5194" t="str">
            <v>JUEGO DE ACCESORIOS PARA BAÑO (BLANCO) 4 PIEZAS</v>
          </cell>
          <cell r="D5194" t="str">
            <v>UN</v>
          </cell>
          <cell r="E5194" t="str">
            <v>ENCHAPES, ACCESORIOS Y PAPELES</v>
          </cell>
          <cell r="F5194">
            <v>29153.26</v>
          </cell>
        </row>
        <row r="5195">
          <cell r="B5195">
            <v>15996</v>
          </cell>
          <cell r="C5195" t="str">
            <v>JUEGO DE AGUA - Juego Infantil Incluyent(Inst)</v>
          </cell>
          <cell r="D5195" t="str">
            <v>UN</v>
          </cell>
          <cell r="E5195" t="str">
            <v>MOBILIARIO</v>
          </cell>
          <cell r="F5195">
            <v>302211.59999999998</v>
          </cell>
        </row>
        <row r="5196">
          <cell r="B5196">
            <v>15998</v>
          </cell>
          <cell r="C5196" t="str">
            <v>JUEGO DE ARENA - Juego Infantil Incluy (Inst)</v>
          </cell>
          <cell r="D5196" t="str">
            <v>UN</v>
          </cell>
          <cell r="E5196" t="str">
            <v>MOBILIARIO</v>
          </cell>
          <cell r="F5196">
            <v>424047.6</v>
          </cell>
        </row>
        <row r="5197">
          <cell r="B5197">
            <v>12973</v>
          </cell>
          <cell r="C5197" t="str">
            <v>Juego de aros (desm.) STPM</v>
          </cell>
          <cell r="D5197" t="str">
            <v>UN</v>
          </cell>
          <cell r="E5197" t="str">
            <v>VARIOS</v>
          </cell>
          <cell r="F5197">
            <v>38973.97</v>
          </cell>
        </row>
        <row r="5198">
          <cell r="B5198">
            <v>12994</v>
          </cell>
          <cell r="C5198" t="str">
            <v>Juego de aros (desmonte) STPM **</v>
          </cell>
          <cell r="D5198" t="str">
            <v>UN</v>
          </cell>
          <cell r="E5198" t="str">
            <v>VARIOS</v>
          </cell>
          <cell r="F5198">
            <v>37451.69</v>
          </cell>
        </row>
        <row r="5199">
          <cell r="B5199">
            <v>14220</v>
          </cell>
          <cell r="C5199" t="str">
            <v>Juego de aros (instalacion) STPM **</v>
          </cell>
          <cell r="D5199" t="str">
            <v>UN</v>
          </cell>
          <cell r="E5199" t="str">
            <v>VARIOS</v>
          </cell>
          <cell r="F5199">
            <v>63883.56</v>
          </cell>
        </row>
        <row r="5200">
          <cell r="B5200">
            <v>14679</v>
          </cell>
          <cell r="C5200" t="str">
            <v>JUEGO DE AROS (SUM + INST)</v>
          </cell>
          <cell r="D5200" t="str">
            <v>JGO</v>
          </cell>
          <cell r="E5200" t="str">
            <v>MOBILIARIO</v>
          </cell>
          <cell r="F5200">
            <v>314321.69</v>
          </cell>
        </row>
        <row r="5201">
          <cell r="B5201">
            <v>12971</v>
          </cell>
          <cell r="C5201" t="str">
            <v>Juego de aros (suministro) STPM **</v>
          </cell>
          <cell r="D5201" t="str">
            <v>UN</v>
          </cell>
          <cell r="E5201" t="str">
            <v>VARIOS</v>
          </cell>
          <cell r="F5201">
            <v>267521</v>
          </cell>
        </row>
        <row r="5202">
          <cell r="B5202">
            <v>14842</v>
          </cell>
          <cell r="C5202" t="str">
            <v>JUEGO DE AROS(DESM+SUM+INST)</v>
          </cell>
          <cell r="D5202" t="str">
            <v>JGO</v>
          </cell>
          <cell r="E5202" t="str">
            <v>MOBILIARIO</v>
          </cell>
          <cell r="F5202">
            <v>351773.38</v>
          </cell>
        </row>
        <row r="5203">
          <cell r="B5203">
            <v>15992</v>
          </cell>
          <cell r="C5203" t="str">
            <v>JUEGO DE MUELLE Balancin Doble- Juego Inf(Inst)</v>
          </cell>
          <cell r="D5203" t="str">
            <v>UN</v>
          </cell>
          <cell r="E5203" t="str">
            <v>MOBILIARIO</v>
          </cell>
          <cell r="F5203">
            <v>167466.01999999999</v>
          </cell>
        </row>
        <row r="5204">
          <cell r="B5204">
            <v>15991</v>
          </cell>
          <cell r="C5204" t="str">
            <v>JUEGO DE MUELLE BalancinDoble- Juego Infa Inc(Sum)</v>
          </cell>
          <cell r="D5204" t="str">
            <v>UN</v>
          </cell>
          <cell r="E5204" t="str">
            <v>MOBILIARIO</v>
          </cell>
          <cell r="F5204">
            <v>0</v>
          </cell>
        </row>
        <row r="5205">
          <cell r="B5205">
            <v>20663</v>
          </cell>
          <cell r="C5205" t="str">
            <v>Juego de Obstáculo en Tunel mas 8años Cap: 1 (suministro+instalacion)</v>
          </cell>
          <cell r="D5205" t="str">
            <v>UN</v>
          </cell>
          <cell r="E5205" t="str">
            <v>MOBILIARIO</v>
          </cell>
          <cell r="F5205">
            <v>30013140.550000001</v>
          </cell>
        </row>
        <row r="5206">
          <cell r="B5206">
            <v>17477</v>
          </cell>
          <cell r="C5206" t="str">
            <v>JUEGO DE PORTERIAS PARA MICROFUTBOL sumCRDC</v>
          </cell>
          <cell r="D5206" t="str">
            <v>JGO</v>
          </cell>
          <cell r="E5206" t="str">
            <v>EQUIPOS ESPECIALES</v>
          </cell>
          <cell r="F5206">
            <v>3739084.54</v>
          </cell>
        </row>
        <row r="5207">
          <cell r="B5207">
            <v>16123</v>
          </cell>
          <cell r="C5207" t="str">
            <v>Juego escalar, trepar plataforma:4-14AñosCap:6niño</v>
          </cell>
          <cell r="D5207" t="str">
            <v>UN</v>
          </cell>
          <cell r="E5207" t="str">
            <v>MOBILIARIO</v>
          </cell>
          <cell r="F5207">
            <v>54773036.850000001</v>
          </cell>
        </row>
        <row r="5208">
          <cell r="B5208">
            <v>16771</v>
          </cell>
          <cell r="C5208" t="str">
            <v>Juego estructura marco Rugby + futbol (sum+ins) si</v>
          </cell>
          <cell r="D5208" t="str">
            <v>JGO</v>
          </cell>
          <cell r="E5208" t="str">
            <v>MOBILIARIO</v>
          </cell>
          <cell r="F5208">
            <v>15178707.279999999</v>
          </cell>
        </row>
        <row r="5209">
          <cell r="B5209">
            <v>16124</v>
          </cell>
          <cell r="C5209" t="str">
            <v>Juego Funcion Multiple Modular 5-12AñosCap:16niños</v>
          </cell>
          <cell r="D5209" t="str">
            <v>UN</v>
          </cell>
          <cell r="E5209" t="str">
            <v>MOBILIARIO</v>
          </cell>
          <cell r="F5209">
            <v>72115225.680000007</v>
          </cell>
        </row>
        <row r="5210">
          <cell r="B5210">
            <v>14705</v>
          </cell>
          <cell r="C5210" t="str">
            <v>JUEGO INFANTIL EN MADERA      (SUM + INST)</v>
          </cell>
          <cell r="D5210" t="str">
            <v>UN</v>
          </cell>
          <cell r="E5210" t="str">
            <v>MOBILIARIO</v>
          </cell>
          <cell r="F5210">
            <v>6537837.9100000001</v>
          </cell>
        </row>
        <row r="5211">
          <cell r="B5211">
            <v>14864</v>
          </cell>
          <cell r="C5211" t="str">
            <v>JUEGO INFANTIL EN MADERA(DESM+SUM+INST)</v>
          </cell>
          <cell r="D5211" t="str">
            <v>UN</v>
          </cell>
          <cell r="E5211" t="str">
            <v>MOBILIARIO</v>
          </cell>
          <cell r="F5211">
            <v>6760944.2199999997</v>
          </cell>
        </row>
        <row r="5212">
          <cell r="B5212">
            <v>16128</v>
          </cell>
          <cell r="C5212" t="str">
            <v>Juego La Estrella-Incluyente-Niños:2-6Años(Resorte</v>
          </cell>
          <cell r="D5212" t="str">
            <v>UN</v>
          </cell>
          <cell r="E5212" t="str">
            <v>MOBILIARIO</v>
          </cell>
          <cell r="F5212">
            <v>7692597.3200000003</v>
          </cell>
        </row>
        <row r="5213">
          <cell r="B5213">
            <v>15983</v>
          </cell>
          <cell r="C5213" t="str">
            <v>Juego Muelle Balancin Doble 4-12 años Cap: 2niños</v>
          </cell>
          <cell r="D5213" t="str">
            <v>UN</v>
          </cell>
          <cell r="E5213" t="str">
            <v>MOBILIARIO</v>
          </cell>
          <cell r="F5213">
            <v>167466.01999999999</v>
          </cell>
        </row>
        <row r="5214">
          <cell r="B5214">
            <v>16029</v>
          </cell>
          <cell r="C5214" t="str">
            <v>JUEGO MUELLE RESORTADO SILLA  INCLUY(INSTALACIÓN)</v>
          </cell>
          <cell r="D5214" t="str">
            <v>UN</v>
          </cell>
          <cell r="E5214" t="str">
            <v>MOBILIARIO</v>
          </cell>
          <cell r="F5214">
            <v>188373.02</v>
          </cell>
        </row>
        <row r="5215">
          <cell r="B5215">
            <v>15399</v>
          </cell>
          <cell r="C5215" t="str">
            <v>JUEGO MURO DESLIZADERO-IDRD NIÑOS(1-5 AÑOS)Sum+In</v>
          </cell>
          <cell r="D5215" t="str">
            <v>UN</v>
          </cell>
          <cell r="E5215" t="str">
            <v>MOBILIARIO</v>
          </cell>
          <cell r="F5215">
            <v>3793859.09</v>
          </cell>
        </row>
        <row r="5216">
          <cell r="B5216">
            <v>15411</v>
          </cell>
          <cell r="C5216" t="str">
            <v>JUEGO MURO DESLIZADERO-IDRD-NIÑOS(6-12 AÑOS)Sum+In</v>
          </cell>
          <cell r="D5216" t="str">
            <v>UN</v>
          </cell>
          <cell r="E5216" t="str">
            <v>MOBILIARIO</v>
          </cell>
          <cell r="F5216">
            <v>486228.86</v>
          </cell>
        </row>
        <row r="5217">
          <cell r="B5217">
            <v>16115</v>
          </cell>
          <cell r="C5217" t="str">
            <v>Juego muro escalar trepar deslizar:2-8AñosCap:5niñ</v>
          </cell>
          <cell r="D5217" t="str">
            <v>UN</v>
          </cell>
          <cell r="E5217" t="str">
            <v>MOBILIARIO</v>
          </cell>
          <cell r="F5217">
            <v>59622203.109999999</v>
          </cell>
        </row>
        <row r="5218">
          <cell r="B5218">
            <v>20668</v>
          </cell>
          <cell r="C5218" t="str">
            <v>Juego Musical Inclusivo Tambores (suministro+instalacion) Desde 2 años Cap max 2 niños</v>
          </cell>
          <cell r="D5218" t="str">
            <v>UN</v>
          </cell>
          <cell r="E5218" t="str">
            <v>MOBILIARIO</v>
          </cell>
          <cell r="F5218">
            <v>26960281.27</v>
          </cell>
        </row>
        <row r="5219">
          <cell r="B5219">
            <v>20667</v>
          </cell>
          <cell r="C5219" t="str">
            <v>Juego Musical Inclusivo Xilofono (suministro+instalacion) Desde 2 años Cap máx 2 niños</v>
          </cell>
          <cell r="D5219" t="str">
            <v>UN</v>
          </cell>
          <cell r="E5219" t="str">
            <v>MOBILIARIO</v>
          </cell>
          <cell r="F5219">
            <v>31183330.27</v>
          </cell>
        </row>
        <row r="5220">
          <cell r="B5220">
            <v>20750</v>
          </cell>
          <cell r="C5220" t="str">
            <v>JUEGO NIÑOS CASITA DOBLE ENMALLADA (SUMINISTRO E INSTALACIÓN)</v>
          </cell>
          <cell r="D5220" t="str">
            <v>UN</v>
          </cell>
          <cell r="E5220" t="str">
            <v>MOBILIARIO</v>
          </cell>
          <cell r="F5220">
            <v>34293883.090000004</v>
          </cell>
        </row>
        <row r="5221">
          <cell r="B5221">
            <v>20662</v>
          </cell>
          <cell r="C5221" t="str">
            <v>Juego Ondas de Equilibrio mas 6años Cap: 4 (suministro+instalacion)</v>
          </cell>
          <cell r="D5221" t="str">
            <v>UN</v>
          </cell>
          <cell r="E5221" t="str">
            <v>MOBILIARIO</v>
          </cell>
          <cell r="F5221">
            <v>49176239.399999999</v>
          </cell>
        </row>
        <row r="5222">
          <cell r="B5222">
            <v>20659</v>
          </cell>
          <cell r="C5222" t="str">
            <v>Juego Paneles de Salto mas 8años Cap: 1 (suministro+instalacion)</v>
          </cell>
          <cell r="D5222" t="str">
            <v>UN</v>
          </cell>
          <cell r="E5222" t="str">
            <v>MOBILIARIO</v>
          </cell>
          <cell r="F5222">
            <v>63032176.789999999</v>
          </cell>
        </row>
        <row r="5223">
          <cell r="B5223">
            <v>20661</v>
          </cell>
          <cell r="C5223" t="str">
            <v>Juego Pasalera Tambaleante mas 6años Cap: 1 (suministro+instalacion)</v>
          </cell>
          <cell r="D5223" t="str">
            <v>UN</v>
          </cell>
          <cell r="E5223" t="str">
            <v>MOBILIARIO</v>
          </cell>
          <cell r="F5223">
            <v>24581358.780000001</v>
          </cell>
        </row>
        <row r="5224">
          <cell r="B5224">
            <v>15409</v>
          </cell>
          <cell r="C5224" t="str">
            <v>JUEGO PASAMANOS COMP.IDRD-NIÑOS(6-12 AÑOS)Sum+Ins</v>
          </cell>
          <cell r="D5224" t="str">
            <v>UN</v>
          </cell>
          <cell r="E5224" t="str">
            <v>MOBILIARIO</v>
          </cell>
          <cell r="F5224">
            <v>486228.86</v>
          </cell>
        </row>
        <row r="5225">
          <cell r="B5225">
            <v>20721</v>
          </cell>
          <cell r="C5225" t="str">
            <v>JUEGO PERROS DOG PARKING (SUMINISTRO E INSTALACIÓN)</v>
          </cell>
          <cell r="D5225" t="str">
            <v>UN</v>
          </cell>
          <cell r="E5225" t="str">
            <v>MOBILIARIO</v>
          </cell>
          <cell r="F5225">
            <v>426482.71</v>
          </cell>
        </row>
        <row r="5226">
          <cell r="B5226">
            <v>16511</v>
          </cell>
          <cell r="C5226" t="str">
            <v>JUEGO REGADERAS SEGURIDAD PARA TUNEL DE AGUA</v>
          </cell>
          <cell r="D5226" t="str">
            <v>UN</v>
          </cell>
          <cell r="E5226" t="str">
            <v>INSTALACIONES HIDRAULICA / SANITARIA / LATONERIA</v>
          </cell>
          <cell r="F5226">
            <v>699671.78</v>
          </cell>
        </row>
        <row r="5227">
          <cell r="B5227">
            <v>16512</v>
          </cell>
          <cell r="C5227" t="str">
            <v>JUEGO REGADERAS SEGURIDAD PARA TUNEL DE AGUAniños</v>
          </cell>
          <cell r="D5227" t="str">
            <v>UN</v>
          </cell>
          <cell r="E5227" t="str">
            <v>INSTALACIONES HIDRAULICA / SANITARIA / LATONERIA</v>
          </cell>
          <cell r="F5227">
            <v>697356.86</v>
          </cell>
        </row>
        <row r="5228">
          <cell r="B5228">
            <v>16798</v>
          </cell>
          <cell r="C5228" t="str">
            <v>JUEGO ROTACION  4 USUARIOS ALTURA 2.35 - 6 Años</v>
          </cell>
          <cell r="D5228" t="str">
            <v>UN</v>
          </cell>
          <cell r="E5228" t="str">
            <v>MOBILIARIO</v>
          </cell>
          <cell r="F5228">
            <v>59421452.909999996</v>
          </cell>
        </row>
        <row r="5229">
          <cell r="B5229">
            <v>15407</v>
          </cell>
          <cell r="C5229" t="str">
            <v>JUEGO RUEDA GIR.SENC.-IDRD-NIÑOS(1-5 AÑOS)Sum+Inst</v>
          </cell>
          <cell r="D5229" t="str">
            <v>UN</v>
          </cell>
          <cell r="E5229" t="str">
            <v>MOBILIARIO</v>
          </cell>
          <cell r="F5229">
            <v>249041.92000000001</v>
          </cell>
        </row>
        <row r="5230">
          <cell r="B5230">
            <v>3932</v>
          </cell>
          <cell r="C5230" t="str">
            <v>JUEGO SEGURIDAD CALZADA</v>
          </cell>
          <cell r="D5230" t="str">
            <v>UN</v>
          </cell>
          <cell r="E5230" t="str">
            <v>HERRAMIENTAS Y EQUIPO MENOR</v>
          </cell>
          <cell r="F5230">
            <v>1789203.95</v>
          </cell>
        </row>
        <row r="5231">
          <cell r="B5231">
            <v>3941</v>
          </cell>
          <cell r="C5231" t="str">
            <v>JUEGO SEGURIDAD CONCRETO</v>
          </cell>
          <cell r="D5231" t="str">
            <v>UN</v>
          </cell>
          <cell r="E5231" t="str">
            <v>HERRAMIENTAS Y EQUIPO MENOR</v>
          </cell>
          <cell r="F5231">
            <v>1726973.11</v>
          </cell>
        </row>
        <row r="5232">
          <cell r="B5232">
            <v>3938</v>
          </cell>
          <cell r="C5232" t="str">
            <v>JUEGO SEGURIDAD TRABAJO AEREO</v>
          </cell>
          <cell r="D5232" t="str">
            <v>UN</v>
          </cell>
          <cell r="E5232" t="str">
            <v>HERRAMIENTAS Y EQUIPO MENOR</v>
          </cell>
          <cell r="F5232">
            <v>1822582.09</v>
          </cell>
        </row>
        <row r="5233">
          <cell r="B5233">
            <v>3936</v>
          </cell>
          <cell r="C5233" t="str">
            <v>JUEGO SEÑALES DE PELIGRO</v>
          </cell>
          <cell r="D5233" t="str">
            <v>UN</v>
          </cell>
          <cell r="E5233" t="str">
            <v>HERRAMIENTAS Y EQUIPO MENOR</v>
          </cell>
          <cell r="F5233">
            <v>1697405.73</v>
          </cell>
        </row>
        <row r="5234">
          <cell r="B5234">
            <v>3937</v>
          </cell>
          <cell r="C5234" t="str">
            <v>JUEGO SEÑALES PRECAUCION</v>
          </cell>
          <cell r="D5234" t="str">
            <v>UN</v>
          </cell>
          <cell r="E5234" t="str">
            <v>HERRAMIENTAS Y EQUIPO MENOR</v>
          </cell>
          <cell r="F5234">
            <v>1715485.73</v>
          </cell>
        </row>
        <row r="5235">
          <cell r="B5235">
            <v>15408</v>
          </cell>
          <cell r="C5235" t="str">
            <v>JUEGO TAPETE GATEADOR-IDRD-NIÑOS(1-5 AÑOS)Sum+Inst</v>
          </cell>
          <cell r="D5235" t="str">
            <v>UN</v>
          </cell>
          <cell r="E5235" t="str">
            <v>MOBILIARIO</v>
          </cell>
          <cell r="F5235">
            <v>2168137.38</v>
          </cell>
        </row>
        <row r="5236">
          <cell r="B5236">
            <v>20658</v>
          </cell>
          <cell r="C5236" t="str">
            <v>Juego Torre deslizadero muro escalar tubo y red (suministro+instalacion) 3-12 años Cap 20 niños</v>
          </cell>
          <cell r="D5236" t="str">
            <v>UN</v>
          </cell>
          <cell r="E5236" t="str">
            <v>MOBILIARIO</v>
          </cell>
          <cell r="F5236">
            <v>119775950.37</v>
          </cell>
        </row>
        <row r="5237">
          <cell r="B5237">
            <v>16135</v>
          </cell>
          <cell r="C5237" t="str">
            <v>Juego TorresRedMuroEscalarRodadero4-14añosCap18niñ</v>
          </cell>
          <cell r="D5237" t="str">
            <v>UN</v>
          </cell>
          <cell r="E5237" t="str">
            <v>MOBILIARIO</v>
          </cell>
          <cell r="F5237">
            <v>131467466.01000001</v>
          </cell>
        </row>
        <row r="5238">
          <cell r="B5238">
            <v>16158</v>
          </cell>
          <cell r="C5238" t="str">
            <v>Juego Uniplay Niños:5-12Años (Instalación)</v>
          </cell>
          <cell r="D5238" t="str">
            <v>UN</v>
          </cell>
          <cell r="E5238" t="str">
            <v>MOBILIARIO</v>
          </cell>
          <cell r="F5238">
            <v>1445485.44</v>
          </cell>
        </row>
        <row r="5239">
          <cell r="B5239">
            <v>3935</v>
          </cell>
          <cell r="C5239" t="str">
            <v>JUEGO. PROTECCION CANALIZACION</v>
          </cell>
          <cell r="D5239" t="str">
            <v>UN</v>
          </cell>
          <cell r="E5239" t="str">
            <v>HERRAMIENTAS Y EQUIPO MENOR</v>
          </cell>
          <cell r="F5239">
            <v>1789203.95</v>
          </cell>
        </row>
        <row r="5240">
          <cell r="B5240">
            <v>16147</v>
          </cell>
          <cell r="C5240" t="str">
            <v>JuegoArcoconRecódromo Red y Pasitos (Instalación)</v>
          </cell>
          <cell r="D5240" t="str">
            <v>UN</v>
          </cell>
          <cell r="E5240" t="str">
            <v>MOBILIARIO</v>
          </cell>
          <cell r="F5240">
            <v>1622613.52</v>
          </cell>
        </row>
        <row r="5241">
          <cell r="B5241">
            <v>16148</v>
          </cell>
          <cell r="C5241" t="str">
            <v>JuegoBarcoPirataIncluyDiscapMotora(2-8)Instalación</v>
          </cell>
          <cell r="D5241" t="str">
            <v>UN</v>
          </cell>
          <cell r="E5241" t="str">
            <v>MOBILIARIO</v>
          </cell>
          <cell r="F5241">
            <v>4033660.27</v>
          </cell>
        </row>
        <row r="5242">
          <cell r="B5242">
            <v>16143</v>
          </cell>
          <cell r="C5242" t="str">
            <v>JuegoCabaña-IncluyNiñoDiscap2-6Años(Instalación)</v>
          </cell>
          <cell r="D5242" t="str">
            <v>UN</v>
          </cell>
          <cell r="E5242" t="str">
            <v>MOBILIARIO</v>
          </cell>
          <cell r="F5242">
            <v>1302927.04</v>
          </cell>
        </row>
        <row r="5243">
          <cell r="B5243">
            <v>16797</v>
          </cell>
          <cell r="C5243" t="str">
            <v>JuegoCIRCUITO MOTRIZ  1-12 añosCap:51 niñosH=3,80</v>
          </cell>
          <cell r="D5243" t="str">
            <v>UN</v>
          </cell>
          <cell r="E5243" t="str">
            <v>MOBILIARIO</v>
          </cell>
          <cell r="F5243">
            <v>278816101.39999998</v>
          </cell>
        </row>
        <row r="5244">
          <cell r="B5244">
            <v>15988</v>
          </cell>
          <cell r="C5244" t="str">
            <v>JuegoCircuitoBomberoDeslizaEscalar3-12añosCap:30ni</v>
          </cell>
          <cell r="D5244" t="str">
            <v>UN</v>
          </cell>
          <cell r="E5244" t="str">
            <v>MOBILIARIO</v>
          </cell>
          <cell r="F5244">
            <v>1383484.18</v>
          </cell>
        </row>
        <row r="5245">
          <cell r="B5245">
            <v>16126</v>
          </cell>
          <cell r="C5245" t="str">
            <v>JuegoCircuito-Incluyente-NiñosDiscapacid:3-8Años</v>
          </cell>
          <cell r="D5245" t="str">
            <v>UN</v>
          </cell>
          <cell r="E5245" t="str">
            <v>MOBILIARIO</v>
          </cell>
          <cell r="F5245">
            <v>69273921.079999998</v>
          </cell>
        </row>
        <row r="5246">
          <cell r="B5246">
            <v>16086</v>
          </cell>
          <cell r="C5246" t="str">
            <v>JuegocircuitoRedMuroEscalarRodadero2-12añoCp:30Niñ</v>
          </cell>
          <cell r="D5246" t="str">
            <v>UN</v>
          </cell>
          <cell r="E5246" t="str">
            <v>MOBILIARIO</v>
          </cell>
          <cell r="F5246">
            <v>134396269.47</v>
          </cell>
        </row>
        <row r="5247">
          <cell r="B5247">
            <v>16140</v>
          </cell>
          <cell r="C5247" t="str">
            <v>Juegocuerdasestructurapiramidal5-12añosCap15nH=2.5</v>
          </cell>
          <cell r="D5247" t="str">
            <v>UN</v>
          </cell>
          <cell r="E5247" t="str">
            <v>MOBILIARIO</v>
          </cell>
          <cell r="F5247">
            <v>85704118.239999995</v>
          </cell>
        </row>
        <row r="5248">
          <cell r="B5248">
            <v>16795</v>
          </cell>
          <cell r="C5248" t="str">
            <v>Juegocuerdaspoliedro 5-12añosCap:40niñosH=3,8</v>
          </cell>
          <cell r="D5248" t="str">
            <v>UN</v>
          </cell>
          <cell r="E5248" t="str">
            <v>MOBILIARIO</v>
          </cell>
          <cell r="F5248">
            <v>227922413.84</v>
          </cell>
        </row>
        <row r="5249">
          <cell r="B5249">
            <v>16157</v>
          </cell>
          <cell r="C5249" t="str">
            <v>JuegoDiaboloColump-Incl-Niños:3-12Año(Instalación)</v>
          </cell>
          <cell r="D5249" t="str">
            <v>UN</v>
          </cell>
          <cell r="E5249" t="str">
            <v>MOBILIARIO</v>
          </cell>
          <cell r="F5249">
            <v>1088052.8400000001</v>
          </cell>
        </row>
        <row r="5250">
          <cell r="B5250">
            <v>16125</v>
          </cell>
          <cell r="C5250" t="str">
            <v>JuegoFunciónMultiple-Incluy-Niños:3-12Años(12niños</v>
          </cell>
          <cell r="D5250" t="str">
            <v>UN</v>
          </cell>
          <cell r="E5250" t="str">
            <v>MOBILIARIO</v>
          </cell>
          <cell r="F5250">
            <v>66598913.840000004</v>
          </cell>
        </row>
        <row r="5251">
          <cell r="B5251">
            <v>20665</v>
          </cell>
          <cell r="C5251" t="str">
            <v>JuegoFuncionMultipleRodaderoRedMuro3-12AñoCap:15ni</v>
          </cell>
          <cell r="D5251" t="str">
            <v>UN</v>
          </cell>
          <cell r="E5251" t="str">
            <v>MOBILIARIO</v>
          </cell>
          <cell r="F5251">
            <v>64493995.859999999</v>
          </cell>
        </row>
        <row r="5252">
          <cell r="B5252">
            <v>16141</v>
          </cell>
          <cell r="C5252" t="str">
            <v>JuegoFusión-1-IncluyNiñoDiscap2-8Años(Instalacion)</v>
          </cell>
          <cell r="D5252" t="str">
            <v>UN</v>
          </cell>
          <cell r="E5252" t="str">
            <v>MOBILIARIO</v>
          </cell>
          <cell r="F5252">
            <v>1704860.12</v>
          </cell>
        </row>
        <row r="5253">
          <cell r="B5253">
            <v>16142</v>
          </cell>
          <cell r="C5253" t="str">
            <v>JuegoFusión-2-IncluyNiñoDiscap4-14Año(Instalación)</v>
          </cell>
          <cell r="D5253" t="str">
            <v>UN</v>
          </cell>
          <cell r="E5253" t="str">
            <v>MOBILIARIO</v>
          </cell>
          <cell r="F5253">
            <v>1877906.84</v>
          </cell>
        </row>
        <row r="5254">
          <cell r="B5254">
            <v>10502</v>
          </cell>
          <cell r="C5254" t="str">
            <v>JuegoInf.-Balancín 2 Puestos tub.galv.2"(Sum+Ins)*</v>
          </cell>
          <cell r="D5254" t="str">
            <v>UN</v>
          </cell>
          <cell r="E5254" t="str">
            <v>10 Mobiliario</v>
          </cell>
          <cell r="F5254">
            <v>1198037.06</v>
          </cell>
        </row>
        <row r="5255">
          <cell r="B5255">
            <v>15719</v>
          </cell>
          <cell r="C5255" t="str">
            <v>JuegoInf.-Balancín 4 Puestos tub.galv.2"(Sum+Ins)*</v>
          </cell>
          <cell r="D5255" t="str">
            <v>UN</v>
          </cell>
          <cell r="E5255" t="str">
            <v>10 Mobiliario</v>
          </cell>
          <cell r="F5255">
            <v>222237.74</v>
          </cell>
        </row>
        <row r="5256">
          <cell r="B5256">
            <v>16150</v>
          </cell>
          <cell r="C5256" t="str">
            <v>JuegoInfantCasitaTorcidatoboganIncluyDisc(Instalac</v>
          </cell>
          <cell r="D5256" t="str">
            <v>UN</v>
          </cell>
          <cell r="E5256" t="str">
            <v>MOBILIARIO</v>
          </cell>
          <cell r="F5256">
            <v>2247246.11</v>
          </cell>
        </row>
        <row r="5257">
          <cell r="B5257">
            <v>16153</v>
          </cell>
          <cell r="C5257" t="str">
            <v>JuegoInfantil BotaLocaIncluyDisc(2-6 a)Instalación</v>
          </cell>
          <cell r="D5257" t="str">
            <v>UN</v>
          </cell>
          <cell r="E5257" t="str">
            <v>MOBILIARIO</v>
          </cell>
          <cell r="F5257">
            <v>239949.12</v>
          </cell>
        </row>
        <row r="5258">
          <cell r="B5258">
            <v>16155</v>
          </cell>
          <cell r="C5258" t="str">
            <v>JuegoInfantilMiniuniverso(&gt;=5 años) (Instalción)</v>
          </cell>
          <cell r="D5258" t="str">
            <v>UN</v>
          </cell>
          <cell r="E5258" t="str">
            <v>MOBILIARIO</v>
          </cell>
          <cell r="F5258">
            <v>1825310.24</v>
          </cell>
        </row>
        <row r="5259">
          <cell r="B5259">
            <v>16154</v>
          </cell>
          <cell r="C5259" t="str">
            <v>JuegoInfantilUniverso(&gt;=5años )45Niños(Instalación</v>
          </cell>
          <cell r="D5259" t="str">
            <v>UN</v>
          </cell>
          <cell r="E5259" t="str">
            <v>MOBILIARIO</v>
          </cell>
          <cell r="F5259">
            <v>1825310.24</v>
          </cell>
        </row>
        <row r="5260">
          <cell r="B5260">
            <v>16152</v>
          </cell>
          <cell r="C5260" t="str">
            <v>JuegoInfantiPasadizoSecreto(2-6 años)Instalación</v>
          </cell>
          <cell r="D5260" t="str">
            <v>UN</v>
          </cell>
          <cell r="E5260" t="str">
            <v>MOBILIARIO</v>
          </cell>
          <cell r="F5260">
            <v>3052627.98</v>
          </cell>
        </row>
        <row r="5261">
          <cell r="B5261">
            <v>16144</v>
          </cell>
          <cell r="C5261" t="str">
            <v>JuegoLaEstrella-Incluy-Niño2-6AñResor(Instalación)</v>
          </cell>
          <cell r="D5261" t="str">
            <v>UN</v>
          </cell>
          <cell r="E5261" t="str">
            <v>MOBILIARIO</v>
          </cell>
          <cell r="F5261">
            <v>231586.32</v>
          </cell>
        </row>
        <row r="5262">
          <cell r="B5262">
            <v>15984</v>
          </cell>
          <cell r="C5262" t="str">
            <v>JuegoManipularElementoNaturalArena2-12añosCap:8niñ</v>
          </cell>
          <cell r="D5262" t="str">
            <v>UN</v>
          </cell>
          <cell r="E5262" t="str">
            <v>MOBILIARIO</v>
          </cell>
          <cell r="F5262">
            <v>71963969.599999994</v>
          </cell>
        </row>
        <row r="5263">
          <cell r="B5263">
            <v>15997</v>
          </cell>
          <cell r="C5263" t="str">
            <v>JuegoManipularElementoNaturalArena2-12añosCap:8niñ</v>
          </cell>
          <cell r="D5263" t="str">
            <v>UN</v>
          </cell>
          <cell r="E5263" t="str">
            <v>MOBILIARIO</v>
          </cell>
          <cell r="F5263">
            <v>71539922</v>
          </cell>
        </row>
        <row r="5264">
          <cell r="B5264">
            <v>16630</v>
          </cell>
          <cell r="C5264" t="str">
            <v>JuegoModularToboganTrepadorBotones3a12añosCap:5-10</v>
          </cell>
          <cell r="D5264" t="str">
            <v>UN</v>
          </cell>
          <cell r="E5264" t="str">
            <v>MOBILIARIO</v>
          </cell>
          <cell r="F5264">
            <v>35658545.5</v>
          </cell>
        </row>
        <row r="5265">
          <cell r="B5265">
            <v>16137</v>
          </cell>
          <cell r="C5265" t="str">
            <v>JuegoMuellePanelesFormasludicas2-8añosCap:1niño</v>
          </cell>
          <cell r="D5265" t="str">
            <v>UN</v>
          </cell>
          <cell r="E5265" t="str">
            <v>MOBILIARIO</v>
          </cell>
          <cell r="F5265">
            <v>11387085.119999999</v>
          </cell>
        </row>
        <row r="5266">
          <cell r="B5266">
            <v>15982</v>
          </cell>
          <cell r="C5266" t="str">
            <v>JuegoMuellePanelesLateralesAnimales2-8años cimenta</v>
          </cell>
          <cell r="D5266" t="str">
            <v>UN</v>
          </cell>
          <cell r="E5266" t="str">
            <v>MOBILIARIO</v>
          </cell>
          <cell r="F5266">
            <v>167466.01999999999</v>
          </cell>
        </row>
        <row r="5267">
          <cell r="B5267">
            <v>15989</v>
          </cell>
          <cell r="C5267" t="str">
            <v>JuegoMuellePanelesLateralesAnimales2-8añosCap:1niñ</v>
          </cell>
          <cell r="D5267" t="str">
            <v>UN</v>
          </cell>
          <cell r="E5267" t="str">
            <v>MOBILIARIO</v>
          </cell>
          <cell r="F5267">
            <v>13376563</v>
          </cell>
        </row>
        <row r="5268">
          <cell r="B5268">
            <v>15990</v>
          </cell>
          <cell r="C5268" t="str">
            <v>JuegoMuellePanelesLateralesAnimales2-8añosCap:1niñ</v>
          </cell>
          <cell r="D5268" t="str">
            <v>UN</v>
          </cell>
          <cell r="E5268" t="str">
            <v>MOBILIARIO</v>
          </cell>
          <cell r="F5268">
            <v>13544029.02</v>
          </cell>
        </row>
        <row r="5269">
          <cell r="B5269">
            <v>15973</v>
          </cell>
          <cell r="C5269" t="str">
            <v>JuegoMuellePanelLateralMediosTransport2-6añoCap:1n</v>
          </cell>
          <cell r="D5269" t="str">
            <v>UN</v>
          </cell>
          <cell r="E5269" t="str">
            <v>MOBILIARIO</v>
          </cell>
          <cell r="F5269">
            <v>15579995.01</v>
          </cell>
        </row>
        <row r="5270">
          <cell r="B5270">
            <v>15974</v>
          </cell>
          <cell r="C5270" t="str">
            <v>JuegoMuellePanelLateralMedioTransporte2-8añosCap:1</v>
          </cell>
          <cell r="D5270" t="str">
            <v>UN</v>
          </cell>
          <cell r="E5270" t="str">
            <v>MOBILIARIO</v>
          </cell>
          <cell r="F5270">
            <v>15429938.029999999</v>
          </cell>
        </row>
        <row r="5271">
          <cell r="B5271">
            <v>16149</v>
          </cell>
          <cell r="C5271" t="str">
            <v>JuegoMuroActivoIncluyDiscapMotora(1-4a)Instalacion</v>
          </cell>
          <cell r="D5271" t="str">
            <v>UN</v>
          </cell>
          <cell r="E5271" t="str">
            <v>MOBILIARIO</v>
          </cell>
          <cell r="F5271">
            <v>1668708.96</v>
          </cell>
        </row>
        <row r="5272">
          <cell r="B5272">
            <v>16133</v>
          </cell>
          <cell r="C5272" t="str">
            <v>JuegoMuroIncluyenteManipularAtravesar1-4añosCap:6n</v>
          </cell>
          <cell r="D5272" t="str">
            <v>UN</v>
          </cell>
          <cell r="E5272" t="str">
            <v>MOBILIARIO</v>
          </cell>
          <cell r="F5272">
            <v>19574826.960000001</v>
          </cell>
        </row>
        <row r="5273">
          <cell r="B5273">
            <v>16136</v>
          </cell>
          <cell r="C5273" t="str">
            <v>JuegoPasadizoDeslizaderoManipular2-6 añosCap:8niño</v>
          </cell>
          <cell r="D5273" t="str">
            <v>UN</v>
          </cell>
          <cell r="E5273" t="str">
            <v>MOBILIARIO</v>
          </cell>
          <cell r="F5273">
            <v>86931434.980000004</v>
          </cell>
        </row>
        <row r="5274">
          <cell r="B5274">
            <v>10501</v>
          </cell>
          <cell r="C5274" t="str">
            <v>Juegos Inf. - Balancín en tubo galv. 2" (Inst) **</v>
          </cell>
          <cell r="D5274" t="str">
            <v>UN</v>
          </cell>
          <cell r="E5274" t="str">
            <v>10 Mobiliario</v>
          </cell>
          <cell r="F5274">
            <v>212258.2</v>
          </cell>
        </row>
        <row r="5275">
          <cell r="B5275">
            <v>11023</v>
          </cell>
          <cell r="C5275" t="str">
            <v>Juegos infantiles M- 6 Zonal (Sum+Instalación) **</v>
          </cell>
          <cell r="D5275" t="str">
            <v>UN</v>
          </cell>
          <cell r="E5275" t="str">
            <v>10 Mobiliario</v>
          </cell>
          <cell r="F5275">
            <v>3649944.4</v>
          </cell>
        </row>
        <row r="5276">
          <cell r="B5276">
            <v>14244</v>
          </cell>
          <cell r="C5276" t="str">
            <v>Juegos infantiles M-3  (Suministro)-STPM *</v>
          </cell>
          <cell r="D5276" t="str">
            <v>UN</v>
          </cell>
          <cell r="E5276" t="str">
            <v>10 Mobiliario</v>
          </cell>
          <cell r="F5276">
            <v>9720358</v>
          </cell>
        </row>
        <row r="5277">
          <cell r="B5277">
            <v>10446</v>
          </cell>
          <cell r="C5277" t="str">
            <v>Juegos infantiles M-3 (Instalación)-*</v>
          </cell>
          <cell r="D5277" t="str">
            <v>UN</v>
          </cell>
          <cell r="E5277" t="str">
            <v>10 Mobiliario</v>
          </cell>
          <cell r="F5277">
            <v>2902605.22</v>
          </cell>
        </row>
        <row r="5278">
          <cell r="B5278">
            <v>10227</v>
          </cell>
          <cell r="C5278" t="str">
            <v>Juegos infantiles M-3 (Sum+Instal) **</v>
          </cell>
          <cell r="D5278" t="str">
            <v>UN</v>
          </cell>
          <cell r="E5278" t="str">
            <v>10 Mobiliario</v>
          </cell>
          <cell r="F5278">
            <v>12622963.220000001</v>
          </cell>
        </row>
        <row r="5279">
          <cell r="B5279">
            <v>12412</v>
          </cell>
          <cell r="C5279" t="str">
            <v>Juegos infantiles M-3 (Suministro)-STPM **</v>
          </cell>
          <cell r="D5279" t="str">
            <v>UN</v>
          </cell>
          <cell r="E5279" t="str">
            <v>10 Mobiliario</v>
          </cell>
          <cell r="F5279">
            <v>9720358</v>
          </cell>
        </row>
        <row r="5280">
          <cell r="B5280">
            <v>10228</v>
          </cell>
          <cell r="C5280" t="str">
            <v>Juegos infantiles M-3A (Sum+Instal)-STPM **</v>
          </cell>
          <cell r="D5280" t="str">
            <v>UN</v>
          </cell>
          <cell r="E5280" t="str">
            <v>10 Mobiliario</v>
          </cell>
          <cell r="F5280">
            <v>9557006.9499999993</v>
          </cell>
        </row>
        <row r="5281">
          <cell r="B5281">
            <v>12413</v>
          </cell>
          <cell r="C5281" t="str">
            <v>Juegos infantiles M-3A (Suministro)-STPM **</v>
          </cell>
          <cell r="D5281" t="str">
            <v>UN</v>
          </cell>
          <cell r="E5281" t="str">
            <v>10 Mobiliario</v>
          </cell>
          <cell r="F5281">
            <v>7542920.0099999998</v>
          </cell>
        </row>
        <row r="5282">
          <cell r="B5282">
            <v>10226</v>
          </cell>
          <cell r="C5282" t="str">
            <v>Juegos infantiles M-5 Columpio (Sum+Instal) **</v>
          </cell>
          <cell r="D5282" t="str">
            <v>UN</v>
          </cell>
          <cell r="E5282" t="str">
            <v>10 Mobiliario</v>
          </cell>
          <cell r="F5282">
            <v>5123519.2300000004</v>
          </cell>
        </row>
        <row r="5283">
          <cell r="B5283">
            <v>12407</v>
          </cell>
          <cell r="C5283" t="str">
            <v>Juegos infantiles M-5 Columpio (Suministro)-STPM *</v>
          </cell>
          <cell r="D5283" t="str">
            <v>UN</v>
          </cell>
          <cell r="E5283" t="str">
            <v>10 Mobiliario</v>
          </cell>
          <cell r="F5283">
            <v>4008421</v>
          </cell>
        </row>
        <row r="5284">
          <cell r="B5284">
            <v>10848</v>
          </cell>
          <cell r="C5284" t="str">
            <v>Juegos infantiles M-5 o M-5A Columpio (Desmonte)**</v>
          </cell>
          <cell r="D5284" t="str">
            <v>UN</v>
          </cell>
          <cell r="E5284" t="str">
            <v>10 Mobiliario</v>
          </cell>
          <cell r="F5284">
            <v>380895.74</v>
          </cell>
        </row>
        <row r="5285">
          <cell r="B5285">
            <v>10448</v>
          </cell>
          <cell r="C5285" t="str">
            <v>Juegos infantiles M-5 o M-5A Columpio (Instalac)**</v>
          </cell>
          <cell r="D5285" t="str">
            <v>UN</v>
          </cell>
          <cell r="E5285" t="str">
            <v>10 Mobiliario</v>
          </cell>
          <cell r="F5285">
            <v>1009067.87</v>
          </cell>
        </row>
        <row r="5286">
          <cell r="B5286">
            <v>10568</v>
          </cell>
          <cell r="C5286" t="str">
            <v>Juegos infantiles M-5A Columpio (Sum+Instal)-STPM</v>
          </cell>
          <cell r="D5286" t="str">
            <v>UN</v>
          </cell>
          <cell r="E5286" t="str">
            <v>10 Mobiliario</v>
          </cell>
          <cell r="F5286">
            <v>760351.14</v>
          </cell>
        </row>
        <row r="5287">
          <cell r="B5287">
            <v>14284</v>
          </cell>
          <cell r="C5287" t="str">
            <v>Juegos infantiles Madera (Instalacion) **</v>
          </cell>
          <cell r="D5287" t="str">
            <v>UN</v>
          </cell>
          <cell r="E5287" t="str">
            <v>10 Mobiliario</v>
          </cell>
          <cell r="F5287">
            <v>1659065.91</v>
          </cell>
        </row>
        <row r="5288">
          <cell r="B5288">
            <v>10522</v>
          </cell>
          <cell r="C5288" t="str">
            <v>Juegos infantiles Madera (Suministro) **</v>
          </cell>
          <cell r="D5288" t="str">
            <v>UN</v>
          </cell>
          <cell r="E5288" t="str">
            <v>10 Mobiliario</v>
          </cell>
          <cell r="F5288">
            <v>4878772</v>
          </cell>
        </row>
        <row r="5289">
          <cell r="B5289">
            <v>11474</v>
          </cell>
          <cell r="C5289" t="str">
            <v>Juegos infantiles Rueda (Desmonte)**</v>
          </cell>
          <cell r="D5289" t="str">
            <v>UN</v>
          </cell>
          <cell r="E5289" t="str">
            <v>10 Mobiliario</v>
          </cell>
          <cell r="F5289">
            <v>251135.16</v>
          </cell>
        </row>
        <row r="5290">
          <cell r="B5290">
            <v>11475</v>
          </cell>
          <cell r="C5290" t="str">
            <v>Juegos infantiles Rueda (Instalac)**</v>
          </cell>
          <cell r="D5290" t="str">
            <v>UN</v>
          </cell>
          <cell r="E5290" t="str">
            <v>10 Mobiliario</v>
          </cell>
          <cell r="F5290">
            <v>638062.47</v>
          </cell>
        </row>
        <row r="5291">
          <cell r="B5291">
            <v>15972</v>
          </cell>
          <cell r="C5291" t="str">
            <v>JuegoTematicoGranEscalaBarco2-12añosCap:50niños</v>
          </cell>
          <cell r="D5291" t="str">
            <v>UN</v>
          </cell>
          <cell r="E5291" t="str">
            <v>MOBILIARIO</v>
          </cell>
          <cell r="F5291">
            <v>3699738.6</v>
          </cell>
        </row>
        <row r="5292">
          <cell r="B5292">
            <v>15985</v>
          </cell>
          <cell r="C5292" t="str">
            <v>JuegoTematicoGranEscalaBarco2-12añosCap:50niños</v>
          </cell>
          <cell r="D5292" t="str">
            <v>UN</v>
          </cell>
          <cell r="E5292" t="str">
            <v>MOBILIARIO</v>
          </cell>
          <cell r="F5292">
            <v>0</v>
          </cell>
        </row>
        <row r="5293">
          <cell r="B5293">
            <v>15986</v>
          </cell>
          <cell r="C5293" t="str">
            <v>JuegoTematicoGranEscalaBarco2-12añosCap:50niños(In</v>
          </cell>
          <cell r="D5293" t="str">
            <v>UN</v>
          </cell>
          <cell r="E5293" t="str">
            <v>MOBILIARIO</v>
          </cell>
          <cell r="F5293">
            <v>4350954.72</v>
          </cell>
        </row>
        <row r="5294">
          <cell r="B5294">
            <v>16151</v>
          </cell>
          <cell r="C5294" t="str">
            <v>JuegoTorresAnchas+RedIncluy-Disc(4-14a)Instalacion</v>
          </cell>
          <cell r="D5294" t="str">
            <v>UN</v>
          </cell>
          <cell r="E5294" t="str">
            <v>MOBILIARIO</v>
          </cell>
          <cell r="F5294">
            <v>2971636</v>
          </cell>
        </row>
        <row r="5295">
          <cell r="B5295">
            <v>15471</v>
          </cell>
          <cell r="C5295" t="str">
            <v>Junta  horizontal contraccion concreto con corte**</v>
          </cell>
          <cell r="D5295" t="str">
            <v>ML</v>
          </cell>
          <cell r="E5295" t="str">
            <v>04 Estructuras</v>
          </cell>
          <cell r="F5295">
            <v>32735.03</v>
          </cell>
        </row>
        <row r="5296">
          <cell r="B5296">
            <v>12592</v>
          </cell>
          <cell r="C5296" t="str">
            <v>Junta  vertical corte, contraccion concreto muros*</v>
          </cell>
          <cell r="D5296" t="str">
            <v>ML</v>
          </cell>
          <cell r="E5296" t="str">
            <v>04 Estructuras</v>
          </cell>
          <cell r="F5296">
            <v>69475.66</v>
          </cell>
        </row>
        <row r="5297">
          <cell r="B5297">
            <v>15473</v>
          </cell>
          <cell r="C5297" t="str">
            <v>Junta  vertical corte, contraccion concreto skate*</v>
          </cell>
          <cell r="D5297" t="str">
            <v>ML</v>
          </cell>
          <cell r="E5297" t="str">
            <v>04 Estructuras</v>
          </cell>
          <cell r="F5297">
            <v>57361.3</v>
          </cell>
        </row>
        <row r="5298">
          <cell r="B5298">
            <v>17106</v>
          </cell>
          <cell r="C5298" t="str">
            <v>JUNTA AMORTIGUADORA EN CAUCHO JEPTU 1 1/2" HEMBRA</v>
          </cell>
          <cell r="D5298" t="str">
            <v>UN</v>
          </cell>
          <cell r="E5298" t="str">
            <v>08 Hidráulico</v>
          </cell>
          <cell r="F5298">
            <v>60246.32</v>
          </cell>
        </row>
        <row r="5299">
          <cell r="B5299">
            <v>17108</v>
          </cell>
          <cell r="C5299" t="str">
            <v>JUNTA AMORTIGUADORA EN CAUCHO JEPTU 2" HEMBRA</v>
          </cell>
          <cell r="D5299" t="str">
            <v>UN</v>
          </cell>
          <cell r="E5299" t="str">
            <v>08 Hidráulico</v>
          </cell>
          <cell r="F5299">
            <v>60993.18</v>
          </cell>
        </row>
        <row r="5300">
          <cell r="B5300">
            <v>13878</v>
          </cell>
          <cell r="C5300" t="str">
            <v>Junta de Dilatación  sikarod 16mm + sikaflex **</v>
          </cell>
          <cell r="D5300" t="str">
            <v>ML</v>
          </cell>
          <cell r="E5300" t="str">
            <v>04 Estructuras</v>
          </cell>
          <cell r="F5300">
            <v>47880.3</v>
          </cell>
        </row>
        <row r="5301">
          <cell r="B5301">
            <v>13417</v>
          </cell>
          <cell r="C5301" t="str">
            <v>Junta de Dilatación  sikarod 32mm + sikaflex **</v>
          </cell>
          <cell r="D5301" t="str">
            <v>ML</v>
          </cell>
          <cell r="E5301" t="str">
            <v>04 Estructuras</v>
          </cell>
          <cell r="F5301">
            <v>57862.86</v>
          </cell>
        </row>
        <row r="5302">
          <cell r="B5302">
            <v>822</v>
          </cell>
          <cell r="C5302" t="str">
            <v>JUNTA DE DILATACION EN ASFALTO</v>
          </cell>
          <cell r="D5302" t="str">
            <v>ML</v>
          </cell>
          <cell r="E5302" t="str">
            <v>VIAS</v>
          </cell>
          <cell r="F5302">
            <v>4763.97</v>
          </cell>
        </row>
        <row r="5303">
          <cell r="B5303">
            <v>13470</v>
          </cell>
          <cell r="C5303" t="str">
            <v>JUNTA DE EXPANSION AGWJ 70 (INCL. ACCESORIOS) **</v>
          </cell>
          <cell r="D5303" t="str">
            <v>ML</v>
          </cell>
          <cell r="E5303" t="str">
            <v>INSTALACIONES HIDRAULICA / SANITARIA / LATONERIA</v>
          </cell>
          <cell r="F5303">
            <v>0</v>
          </cell>
        </row>
        <row r="5304">
          <cell r="B5304">
            <v>16977</v>
          </cell>
          <cell r="C5304" t="str">
            <v>JUNTA DE EXPANSIÓN PVCS Ø4"</v>
          </cell>
          <cell r="D5304" t="str">
            <v>UN</v>
          </cell>
          <cell r="E5304" t="str">
            <v>INSTALACIONES HIDRAULICA / SANITARIA / LATONERIA</v>
          </cell>
          <cell r="F5304">
            <v>80630.91</v>
          </cell>
        </row>
        <row r="5305">
          <cell r="B5305">
            <v>16286</v>
          </cell>
          <cell r="C5305" t="str">
            <v>JUNTA DE EXPANSIÓN PVCS Ø6"</v>
          </cell>
          <cell r="D5305" t="str">
            <v>UN</v>
          </cell>
          <cell r="E5305" t="str">
            <v>INSTALACIONES HIDRAULICA / SANITARIA / LATONERIA</v>
          </cell>
          <cell r="F5305">
            <v>80630.91</v>
          </cell>
        </row>
        <row r="5306">
          <cell r="B5306">
            <v>16913</v>
          </cell>
          <cell r="C5306" t="str">
            <v>JUNTA DILAT FLEX 300 PSI L=0,5 1" BRIDA INOX.</v>
          </cell>
          <cell r="D5306" t="str">
            <v>UN</v>
          </cell>
          <cell r="E5306" t="str">
            <v>INSTALACIONES HIDRAULICA / SANITARIA / LATONERIA</v>
          </cell>
          <cell r="F5306">
            <v>87667.71</v>
          </cell>
        </row>
        <row r="5307">
          <cell r="B5307">
            <v>16912</v>
          </cell>
          <cell r="C5307" t="str">
            <v>JUNTA DILAT. FLEX. 300 PSI L=0,5 1/2" BRIDA INOX.</v>
          </cell>
          <cell r="D5307" t="str">
            <v>UN</v>
          </cell>
          <cell r="E5307" t="str">
            <v>INSTALACIONES HIDRAULICA / SANITARIA / LATONERIA</v>
          </cell>
          <cell r="F5307">
            <v>87667.71</v>
          </cell>
        </row>
        <row r="5308">
          <cell r="B5308">
            <v>16914</v>
          </cell>
          <cell r="C5308" t="str">
            <v>JUNTA DILAT. FLEX. 300 PSI L=0,5 3" BRIDA INOX.</v>
          </cell>
          <cell r="D5308" t="str">
            <v>UN</v>
          </cell>
          <cell r="E5308" t="str">
            <v>INSTALACIONES HIDRAULICA / SANITARIA / LATONERIA</v>
          </cell>
          <cell r="F5308">
            <v>87667.71</v>
          </cell>
        </row>
        <row r="5309">
          <cell r="B5309">
            <v>12799</v>
          </cell>
          <cell r="C5309" t="str">
            <v>JUNTA EMULSIÓN ASFALTICA EN FRIO A=0.05M H=0.03M</v>
          </cell>
          <cell r="D5309" t="str">
            <v>ML</v>
          </cell>
          <cell r="E5309" t="str">
            <v>VIAS</v>
          </cell>
          <cell r="F5309">
            <v>5850.31</v>
          </cell>
        </row>
        <row r="5310">
          <cell r="B5310">
            <v>17055</v>
          </cell>
          <cell r="C5310" t="str">
            <v>JUNTA ESTRUCTURAL NEOPRENO RA-200 DE WABO CDRC</v>
          </cell>
          <cell r="D5310" t="str">
            <v>ML</v>
          </cell>
          <cell r="E5310" t="str">
            <v>CIMENTACION Y ESTRUCTURA</v>
          </cell>
          <cell r="F5310">
            <v>30275.07</v>
          </cell>
        </row>
        <row r="5311">
          <cell r="B5311">
            <v>18647</v>
          </cell>
          <cell r="C5311" t="str">
            <v>Junta flexible borracha 8"</v>
          </cell>
          <cell r="D5311" t="str">
            <v>UN</v>
          </cell>
          <cell r="E5311" t="str">
            <v>INSTALACIONES HIDRAULICA / SANITARIA / LATONERIA</v>
          </cell>
          <cell r="F5311">
            <v>177559.31</v>
          </cell>
        </row>
        <row r="5312">
          <cell r="B5312">
            <v>16397</v>
          </cell>
          <cell r="C5312" t="str">
            <v>JUNTA FLEXIBLE BORRACHA Ø2”</v>
          </cell>
          <cell r="D5312" t="str">
            <v>UN</v>
          </cell>
          <cell r="E5312" t="str">
            <v>INSTALACIONES HIDRAULICA / SANITARIA / LATONERIA</v>
          </cell>
          <cell r="F5312">
            <v>51853.120000000003</v>
          </cell>
        </row>
        <row r="5313">
          <cell r="B5313">
            <v>16398</v>
          </cell>
          <cell r="C5313" t="str">
            <v>JUNTA FLEXIBLE BORRACHA Ø6”</v>
          </cell>
          <cell r="D5313" t="str">
            <v>UN</v>
          </cell>
          <cell r="E5313" t="str">
            <v>INSTALACIONES HIDRAULICA / SANITARIA / LATONERIA</v>
          </cell>
          <cell r="F5313">
            <v>207412.49</v>
          </cell>
        </row>
        <row r="5314">
          <cell r="B5314">
            <v>17224</v>
          </cell>
          <cell r="C5314" t="str">
            <v>JUNTA FLEXIBLE CERTIFICADA UL/FM 1 1/4"</v>
          </cell>
          <cell r="D5314" t="str">
            <v>UN</v>
          </cell>
          <cell r="E5314" t="str">
            <v>INSTALACIONES REDES INCENDIO</v>
          </cell>
          <cell r="F5314">
            <v>402280.37</v>
          </cell>
        </row>
        <row r="5315">
          <cell r="B5315">
            <v>18053</v>
          </cell>
          <cell r="C5315" t="str">
            <v>JUNTA FLEXIBLE CERTIFICADA UL/FM 2 1/2"</v>
          </cell>
          <cell r="D5315" t="str">
            <v>UN</v>
          </cell>
          <cell r="E5315" t="str">
            <v>INSTALACIONES REDES INCENDIO</v>
          </cell>
          <cell r="F5315">
            <v>517206.74</v>
          </cell>
        </row>
        <row r="5316">
          <cell r="B5316">
            <v>17225</v>
          </cell>
          <cell r="C5316" t="str">
            <v>JUNTA FLEXIBLE CERTIFICADA UL/FM 2"</v>
          </cell>
          <cell r="D5316" t="str">
            <v>UN</v>
          </cell>
          <cell r="E5316" t="str">
            <v>INSTALACIONES REDES INCENDIO</v>
          </cell>
          <cell r="F5316">
            <v>517206.74</v>
          </cell>
        </row>
        <row r="5317">
          <cell r="B5317">
            <v>17226</v>
          </cell>
          <cell r="C5317" t="str">
            <v>JUNTA FLEXIBLE CERTIFICADA UL/FM 6"</v>
          </cell>
          <cell r="D5317" t="str">
            <v>UN</v>
          </cell>
          <cell r="E5317" t="str">
            <v>INSTALACIONES REDES INCENDIO</v>
          </cell>
          <cell r="F5317">
            <v>781539.95</v>
          </cell>
        </row>
        <row r="5318">
          <cell r="B5318">
            <v>16395</v>
          </cell>
          <cell r="C5318" t="str">
            <v>JUNTA FLEXIBLEØ-1/2"-ACERO AL CARBON)-150PSI</v>
          </cell>
          <cell r="D5318" t="str">
            <v>UN</v>
          </cell>
          <cell r="E5318" t="str">
            <v>INSTALACIONES HIDRAULICA / SANITARIA / LATONERIA</v>
          </cell>
          <cell r="F5318">
            <v>173370.71</v>
          </cell>
        </row>
        <row r="5319">
          <cell r="B5319">
            <v>16393</v>
          </cell>
          <cell r="C5319" t="str">
            <v>JUNTA FLEXIBLEØ2"-ACERO AL CARBON)-150PSI</v>
          </cell>
          <cell r="D5319" t="str">
            <v>UN</v>
          </cell>
          <cell r="E5319" t="str">
            <v>INSTALACIONES HIDRAULICA / SANITARIA / LATONERIA</v>
          </cell>
          <cell r="F5319">
            <v>185513.19</v>
          </cell>
        </row>
        <row r="5320">
          <cell r="B5320">
            <v>12751</v>
          </cell>
          <cell r="C5320" t="str">
            <v>Junta horiz construccion concr + llave * muro</v>
          </cell>
          <cell r="D5320" t="str">
            <v>ML</v>
          </cell>
          <cell r="E5320" t="str">
            <v>04 Estructuras</v>
          </cell>
          <cell r="F5320">
            <v>14372.79</v>
          </cell>
        </row>
        <row r="5321">
          <cell r="B5321">
            <v>15472</v>
          </cell>
          <cell r="C5321" t="str">
            <v>Junta horizontal corte,contraccion concreto Skate</v>
          </cell>
          <cell r="D5321" t="str">
            <v>ML</v>
          </cell>
          <cell r="E5321" t="str">
            <v>04 Estructuras</v>
          </cell>
          <cell r="F5321">
            <v>24592.9</v>
          </cell>
        </row>
        <row r="5322">
          <cell r="B5322">
            <v>12326</v>
          </cell>
          <cell r="C5322" t="str">
            <v>Junta Neopreno a=0.20m Estructural  **</v>
          </cell>
          <cell r="D5322" t="str">
            <v>ML</v>
          </cell>
          <cell r="E5322" t="str">
            <v>04 Estructuras</v>
          </cell>
          <cell r="F5322">
            <v>28018.99</v>
          </cell>
        </row>
        <row r="5323">
          <cell r="B5323">
            <v>20645</v>
          </cell>
          <cell r="C5323" t="str">
            <v>Junta Neopreno a=0.20m Estructural **</v>
          </cell>
          <cell r="D5323" t="str">
            <v>ML</v>
          </cell>
          <cell r="E5323" t="str">
            <v>ESTRUCTURA</v>
          </cell>
          <cell r="F5323">
            <v>47841.94</v>
          </cell>
        </row>
        <row r="5324">
          <cell r="B5324">
            <v>11188</v>
          </cell>
          <cell r="C5324" t="str">
            <v>Junta neopreno preformado  a=5cm e=2cm**</v>
          </cell>
          <cell r="D5324" t="str">
            <v>ML</v>
          </cell>
          <cell r="E5324" t="str">
            <v>04 Estructuras</v>
          </cell>
          <cell r="F5324">
            <v>148851.49</v>
          </cell>
        </row>
        <row r="5325">
          <cell r="B5325">
            <v>12179</v>
          </cell>
          <cell r="C5325" t="str">
            <v>Junta neopreno preformado  a=5cm e=3/16"(5mm)**</v>
          </cell>
          <cell r="D5325" t="str">
            <v>ML</v>
          </cell>
          <cell r="E5325" t="str">
            <v>04 Estructuras</v>
          </cell>
          <cell r="F5325">
            <v>32021.7</v>
          </cell>
        </row>
        <row r="5326">
          <cell r="B5326">
            <v>11004</v>
          </cell>
          <cell r="C5326" t="str">
            <v>Junta tanque en cinta PVC Sika O-22 **</v>
          </cell>
          <cell r="D5326" t="str">
            <v>ML</v>
          </cell>
          <cell r="E5326" t="str">
            <v>04 Estructuras</v>
          </cell>
          <cell r="F5326">
            <v>77271.839999999997</v>
          </cell>
        </row>
        <row r="5327">
          <cell r="B5327">
            <v>16869</v>
          </cell>
          <cell r="C5327" t="str">
            <v>Junta tanque en Cinta PVC Sika O-22 o similar CDRC</v>
          </cell>
          <cell r="D5327" t="str">
            <v>ML</v>
          </cell>
          <cell r="E5327" t="str">
            <v>04 Estructuras</v>
          </cell>
          <cell r="F5327">
            <v>77373.73</v>
          </cell>
        </row>
        <row r="5328">
          <cell r="B5328">
            <v>11002</v>
          </cell>
          <cell r="C5328" t="str">
            <v>Junta tanque en cinta PVC Sika V-10  **</v>
          </cell>
          <cell r="D5328" t="str">
            <v>ML</v>
          </cell>
          <cell r="E5328" t="str">
            <v>04 Estructuras</v>
          </cell>
          <cell r="F5328">
            <v>7111.42</v>
          </cell>
        </row>
        <row r="5329">
          <cell r="B5329">
            <v>11003</v>
          </cell>
          <cell r="C5329" t="str">
            <v>Junta tanque en cinta PVC Sika V-15  **</v>
          </cell>
          <cell r="D5329" t="str">
            <v>ML</v>
          </cell>
          <cell r="E5329" t="str">
            <v>04 Estructuras</v>
          </cell>
          <cell r="F5329">
            <v>39404.71</v>
          </cell>
        </row>
        <row r="5330">
          <cell r="B5330">
            <v>18144</v>
          </cell>
          <cell r="C5330" t="str">
            <v>Junta tanque en Cinta PVC Sika V-15 o similar CDRC</v>
          </cell>
          <cell r="D5330" t="str">
            <v>ML</v>
          </cell>
          <cell r="E5330" t="str">
            <v>04 Estructuras</v>
          </cell>
          <cell r="F5330">
            <v>41493.82</v>
          </cell>
        </row>
        <row r="5331">
          <cell r="B5331">
            <v>12752</v>
          </cell>
          <cell r="C5331" t="str">
            <v>Junta vertical construcc concreto con llave **</v>
          </cell>
          <cell r="D5331" t="str">
            <v>ML</v>
          </cell>
          <cell r="E5331" t="str">
            <v>04 Estructuras</v>
          </cell>
          <cell r="F5331">
            <v>53348.67</v>
          </cell>
        </row>
        <row r="5332">
          <cell r="B5332">
            <v>17850</v>
          </cell>
          <cell r="C5332" t="str">
            <v>JUNTAS DE EXPANSION PVC-S 10"</v>
          </cell>
          <cell r="D5332" t="str">
            <v>UN</v>
          </cell>
          <cell r="E5332" t="str">
            <v>08 Hidráulico</v>
          </cell>
          <cell r="F5332">
            <v>385300.31</v>
          </cell>
        </row>
        <row r="5333">
          <cell r="B5333">
            <v>17056</v>
          </cell>
          <cell r="C5333" t="str">
            <v>JUNTAS DE EXPANSION PVC-S 8"</v>
          </cell>
          <cell r="D5333" t="str">
            <v>UN</v>
          </cell>
          <cell r="E5333" t="str">
            <v>08 Hidráulico</v>
          </cell>
          <cell r="F5333">
            <v>226635.1</v>
          </cell>
        </row>
        <row r="5334">
          <cell r="B5334">
            <v>10571</v>
          </cell>
          <cell r="C5334" t="str">
            <v>Juntas de icopor 1cm contra columnas a=0.15 **</v>
          </cell>
          <cell r="D5334" t="str">
            <v>ML</v>
          </cell>
          <cell r="E5334" t="str">
            <v>04 Estructuras</v>
          </cell>
          <cell r="F5334">
            <v>8519.7800000000007</v>
          </cell>
        </row>
        <row r="5335">
          <cell r="B5335">
            <v>15164</v>
          </cell>
          <cell r="C5335" t="str">
            <v>Juntas de icopor 1cm contra columnas a=0.15 **</v>
          </cell>
          <cell r="D5335" t="str">
            <v>ML</v>
          </cell>
          <cell r="E5335" t="str">
            <v>04 Estructuras</v>
          </cell>
          <cell r="F5335">
            <v>8344.66</v>
          </cell>
        </row>
        <row r="5336">
          <cell r="B5336">
            <v>13877</v>
          </cell>
          <cell r="C5336" t="str">
            <v>Juntas de icopor 1cm contra columnas a=0.20 **</v>
          </cell>
          <cell r="D5336" t="str">
            <v>ML</v>
          </cell>
          <cell r="E5336" t="str">
            <v>04 Estructuras</v>
          </cell>
          <cell r="F5336">
            <v>8653.83</v>
          </cell>
        </row>
        <row r="5337">
          <cell r="B5337">
            <v>13876</v>
          </cell>
          <cell r="C5337" t="str">
            <v>Juntas de icopor 1cm contra columnas a=0.25 **</v>
          </cell>
          <cell r="D5337" t="str">
            <v>ML</v>
          </cell>
          <cell r="E5337" t="str">
            <v>04 Estructuras</v>
          </cell>
          <cell r="F5337">
            <v>8787.8700000000008</v>
          </cell>
        </row>
        <row r="5338">
          <cell r="B5338">
            <v>10572</v>
          </cell>
          <cell r="C5338" t="str">
            <v>Juntas de icopor 1cm contra columnas a=0.30 **</v>
          </cell>
          <cell r="D5338" t="str">
            <v>ML</v>
          </cell>
          <cell r="E5338" t="str">
            <v>04 Estructuras</v>
          </cell>
          <cell r="F5338">
            <v>9073.0499999999993</v>
          </cell>
        </row>
        <row r="5339">
          <cell r="B5339">
            <v>10676</v>
          </cell>
          <cell r="C5339" t="str">
            <v>Juntas de icopor 1cm contra vigaCimen a=0.07 **</v>
          </cell>
          <cell r="D5339" t="str">
            <v>ML</v>
          </cell>
          <cell r="E5339" t="str">
            <v>04 Estructuras</v>
          </cell>
          <cell r="F5339">
            <v>3936.39</v>
          </cell>
        </row>
        <row r="5340">
          <cell r="B5340">
            <v>12731</v>
          </cell>
          <cell r="C5340" t="str">
            <v>Juntas Muros Dilatac.madera+hierro5/8" **</v>
          </cell>
          <cell r="D5340" t="str">
            <v>ML</v>
          </cell>
          <cell r="E5340" t="str">
            <v>04 Estructuras</v>
          </cell>
          <cell r="F5340">
            <v>60993.18</v>
          </cell>
        </row>
        <row r="5341">
          <cell r="B5341">
            <v>12906</v>
          </cell>
          <cell r="C5341" t="str">
            <v>KIT DE HERRAMIENTAS Sumin. **</v>
          </cell>
          <cell r="D5341" t="str">
            <v>UN</v>
          </cell>
          <cell r="E5341" t="str">
            <v>HERRAMIENTAS Y EQUIPO MENOR</v>
          </cell>
          <cell r="F5341">
            <v>2703048.42</v>
          </cell>
        </row>
        <row r="5342">
          <cell r="B5342">
            <v>12237</v>
          </cell>
          <cell r="C5342" t="str">
            <v>Kit Silla Yee (160x110) -Cefe Cometas. Suministro e instalación.</v>
          </cell>
          <cell r="D5342" t="str">
            <v>UN</v>
          </cell>
          <cell r="E5342" t="str">
            <v>INSTALACIONES HIDRAULICA / SANITARIA / LATONERIA</v>
          </cell>
          <cell r="F5342">
            <v>74227.09</v>
          </cell>
        </row>
        <row r="5343">
          <cell r="B5343">
            <v>10141</v>
          </cell>
          <cell r="C5343" t="str">
            <v>Koraza sobre color diferente (2 MANOS)   **</v>
          </cell>
          <cell r="D5343" t="str">
            <v>M2</v>
          </cell>
          <cell r="E5343" t="str">
            <v>07 Acabados</v>
          </cell>
          <cell r="F5343">
            <v>32771.93</v>
          </cell>
        </row>
        <row r="5344">
          <cell r="B5344">
            <v>10140</v>
          </cell>
          <cell r="C5344" t="str">
            <v>Koraza sobre color similar (2 MANOS)   **</v>
          </cell>
          <cell r="D5344" t="str">
            <v>M2</v>
          </cell>
          <cell r="E5344" t="str">
            <v>07 Acabados</v>
          </cell>
          <cell r="F5344">
            <v>29013.03</v>
          </cell>
        </row>
        <row r="5345">
          <cell r="B5345">
            <v>10651</v>
          </cell>
          <cell r="C5345" t="str">
            <v>Koraza sobre pañete (2 MANOS) a&lt;0.60m  **</v>
          </cell>
          <cell r="D5345" t="str">
            <v>ML</v>
          </cell>
          <cell r="E5345" t="str">
            <v>07 Acabados</v>
          </cell>
          <cell r="F5345">
            <v>24684.58</v>
          </cell>
        </row>
        <row r="5346">
          <cell r="B5346">
            <v>10603</v>
          </cell>
          <cell r="C5346" t="str">
            <v>Koraza sobre pañete (2 MANOS) color gris basalto**</v>
          </cell>
          <cell r="D5346" t="str">
            <v>M2</v>
          </cell>
          <cell r="E5346" t="str">
            <v>07 Acabados</v>
          </cell>
          <cell r="F5346">
            <v>55155.19</v>
          </cell>
        </row>
        <row r="5347">
          <cell r="B5347">
            <v>10688</v>
          </cell>
          <cell r="C5347" t="str">
            <v>Koraza sobre pañete (3 MANOS)   **</v>
          </cell>
          <cell r="D5347" t="str">
            <v>M2</v>
          </cell>
          <cell r="E5347" t="str">
            <v>07 Acabados</v>
          </cell>
          <cell r="F5347">
            <v>46257.19</v>
          </cell>
        </row>
        <row r="5348">
          <cell r="B5348">
            <v>10689</v>
          </cell>
          <cell r="C5348" t="str">
            <v>Koraza sobre pañete (3 MANOS) a&lt;0.60m  **</v>
          </cell>
          <cell r="D5348" t="str">
            <v>ML</v>
          </cell>
          <cell r="E5348" t="str">
            <v>07 Acabados</v>
          </cell>
          <cell r="F5348">
            <v>31897.14</v>
          </cell>
        </row>
        <row r="5349">
          <cell r="B5349">
            <v>14522</v>
          </cell>
          <cell r="C5349" t="str">
            <v>Koraza sobre pañete (3 MANOS) h =7m  **</v>
          </cell>
          <cell r="D5349" t="str">
            <v>M2</v>
          </cell>
          <cell r="E5349" t="str">
            <v>07 Acabados</v>
          </cell>
          <cell r="F5349">
            <v>53611.85</v>
          </cell>
        </row>
        <row r="5350">
          <cell r="B5350">
            <v>638</v>
          </cell>
          <cell r="C5350" t="str">
            <v>LACA PISOS MADERA</v>
          </cell>
          <cell r="D5350" t="str">
            <v>M2</v>
          </cell>
          <cell r="E5350" t="str">
            <v>PINTURA</v>
          </cell>
          <cell r="F5350">
            <v>47169.03</v>
          </cell>
        </row>
        <row r="5351">
          <cell r="B5351">
            <v>14382</v>
          </cell>
          <cell r="C5351" t="str">
            <v>Ladrillo macizo cárcamo H=0.20M(Desm+Inst. lad.mac</v>
          </cell>
          <cell r="D5351" t="str">
            <v>ML</v>
          </cell>
          <cell r="E5351" t="str">
            <v>REDES SERVICIOS Y DESAGüES</v>
          </cell>
          <cell r="F5351">
            <v>32459.31</v>
          </cell>
        </row>
        <row r="5352">
          <cell r="B5352">
            <v>13758</v>
          </cell>
          <cell r="C5352" t="str">
            <v>LAMINA 60X60CM-ACRILICO TRNSP.2MM**</v>
          </cell>
          <cell r="D5352" t="str">
            <v>UN</v>
          </cell>
          <cell r="E5352" t="str">
            <v>IDRD</v>
          </cell>
          <cell r="F5352">
            <v>59531.27</v>
          </cell>
        </row>
        <row r="5353">
          <cell r="B5353">
            <v>16363</v>
          </cell>
          <cell r="C5353" t="str">
            <v>LAMINA ANTIVORTICE 6" (sum+inst)</v>
          </cell>
          <cell r="D5353" t="str">
            <v>UN</v>
          </cell>
          <cell r="E5353" t="str">
            <v>INSTALACIONES HIDRAULICA / SANITARIA / LATONERIA</v>
          </cell>
          <cell r="F5353">
            <v>129632.8</v>
          </cell>
        </row>
        <row r="5354">
          <cell r="B5354">
            <v>57</v>
          </cell>
          <cell r="C5354" t="str">
            <v>LAMINA COLD ROLLED Cal.16 SUM+INST</v>
          </cell>
          <cell r="D5354" t="str">
            <v>M2</v>
          </cell>
          <cell r="E5354" t="str">
            <v>CARPINTERIA METALICA</v>
          </cell>
          <cell r="F5354">
            <v>202814.54</v>
          </cell>
        </row>
        <row r="5355">
          <cell r="B5355">
            <v>13325</v>
          </cell>
          <cell r="C5355" t="str">
            <v>lamina en policarbonato de 4mm (División Lateral)*</v>
          </cell>
          <cell r="D5355" t="str">
            <v>M2</v>
          </cell>
          <cell r="E5355" t="str">
            <v>CUBIERTAS</v>
          </cell>
          <cell r="F5355">
            <v>80678.850000000006</v>
          </cell>
        </row>
        <row r="5356">
          <cell r="B5356">
            <v>19351</v>
          </cell>
          <cell r="C5356" t="str">
            <v xml:space="preserve">LAMINA EN POLICARBONATO MACIZA CRISTAL 4M - SUM+INST </v>
          </cell>
          <cell r="D5356" t="str">
            <v>M2</v>
          </cell>
          <cell r="E5356" t="str">
            <v>CUBIERTAS</v>
          </cell>
          <cell r="F5356">
            <v>394809.82</v>
          </cell>
        </row>
        <row r="5357">
          <cell r="B5357">
            <v>13791</v>
          </cell>
          <cell r="C5357" t="str">
            <v>LAMINA FIBROCEMENTO(10mm)-1CARA - SUMINIST.E INST</v>
          </cell>
          <cell r="D5357" t="str">
            <v>M2</v>
          </cell>
          <cell r="E5357" t="str">
            <v>VARIOS</v>
          </cell>
          <cell r="F5357">
            <v>58060.67</v>
          </cell>
        </row>
        <row r="5358">
          <cell r="B5358">
            <v>14690</v>
          </cell>
          <cell r="C5358" t="str">
            <v>LAMINA INFORMATIVA SC - 120 (SUM + INST)</v>
          </cell>
          <cell r="D5358" t="str">
            <v>UN</v>
          </cell>
          <cell r="E5358" t="str">
            <v>MOBILIARIO</v>
          </cell>
          <cell r="F5358">
            <v>453461.95</v>
          </cell>
        </row>
        <row r="5359">
          <cell r="B5359">
            <v>14851</v>
          </cell>
          <cell r="C5359" t="str">
            <v>LAMINA INFORMATIVA SC-120(DESM+SUM+INST)</v>
          </cell>
          <cell r="D5359" t="str">
            <v>UN</v>
          </cell>
          <cell r="E5359" t="str">
            <v>MOBILIARIO</v>
          </cell>
          <cell r="F5359">
            <v>466709.79</v>
          </cell>
        </row>
        <row r="5360">
          <cell r="B5360">
            <v>14689</v>
          </cell>
          <cell r="C5360" t="str">
            <v>LAMINA INFORMATIVA SC-80 (SUM + INST)</v>
          </cell>
          <cell r="D5360" t="str">
            <v>UN</v>
          </cell>
          <cell r="E5360" t="str">
            <v>MOBILIARIO</v>
          </cell>
          <cell r="F5360">
            <v>380276.95</v>
          </cell>
        </row>
        <row r="5361">
          <cell r="B5361">
            <v>14850</v>
          </cell>
          <cell r="C5361" t="str">
            <v>LAMINA INFORMATIVA SC-80(DESM+SUM+INST)</v>
          </cell>
          <cell r="D5361" t="str">
            <v>UN</v>
          </cell>
          <cell r="E5361" t="str">
            <v>MOBILIARIO</v>
          </cell>
          <cell r="F5361">
            <v>392643.94</v>
          </cell>
        </row>
        <row r="5362">
          <cell r="B5362">
            <v>878</v>
          </cell>
          <cell r="C5362" t="str">
            <v>LAMINA PLANA ETERNIT 122x122x4</v>
          </cell>
          <cell r="D5362" t="str">
            <v>M2</v>
          </cell>
          <cell r="E5362" t="str">
            <v>CIELOS RASOS</v>
          </cell>
          <cell r="F5362">
            <v>61339.88</v>
          </cell>
        </row>
        <row r="5363">
          <cell r="B5363">
            <v>237</v>
          </cell>
          <cell r="C5363" t="str">
            <v>LAMINA PLANA ETERNIT 122x61x4</v>
          </cell>
          <cell r="D5363" t="str">
            <v>M2</v>
          </cell>
          <cell r="E5363" t="str">
            <v>CIELOS RASOS</v>
          </cell>
          <cell r="F5363">
            <v>36111.82</v>
          </cell>
        </row>
        <row r="5364">
          <cell r="B5364">
            <v>898</v>
          </cell>
          <cell r="C5364" t="str">
            <v>LAMINA PLANA ETERNIT 244x122x6</v>
          </cell>
          <cell r="D5364" t="str">
            <v>M2</v>
          </cell>
          <cell r="E5364" t="str">
            <v>CIELOS RASOS</v>
          </cell>
          <cell r="F5364">
            <v>35932.26</v>
          </cell>
        </row>
        <row r="5365">
          <cell r="B5365">
            <v>14395</v>
          </cell>
          <cell r="C5365" t="str">
            <v>Lamina Policarbonato 4mm (Estrc 3/4   sum+inst )</v>
          </cell>
          <cell r="D5365" t="str">
            <v>M2</v>
          </cell>
          <cell r="E5365" t="str">
            <v>CUBIERTAS</v>
          </cell>
          <cell r="F5365">
            <v>87575.17</v>
          </cell>
        </row>
        <row r="5366">
          <cell r="B5366">
            <v>13356</v>
          </cell>
          <cell r="C5366" t="str">
            <v>Lamina Policarbonato 6mm (Estrc 3/4   sum+inst )</v>
          </cell>
          <cell r="D5366" t="str">
            <v>M2</v>
          </cell>
          <cell r="E5366" t="str">
            <v>CUBIERTAS</v>
          </cell>
          <cell r="F5366">
            <v>111106.72</v>
          </cell>
        </row>
        <row r="5367">
          <cell r="B5367">
            <v>15067</v>
          </cell>
          <cell r="C5367" t="str">
            <v>Lamina Policarbonato 8mm Coliseo(sum+inst)</v>
          </cell>
          <cell r="D5367" t="str">
            <v>M2</v>
          </cell>
          <cell r="E5367" t="str">
            <v>CUBIERTAS</v>
          </cell>
          <cell r="F5367">
            <v>109286.96</v>
          </cell>
        </row>
        <row r="5368">
          <cell r="B5368">
            <v>12845</v>
          </cell>
          <cell r="C5368" t="str">
            <v>Lámina SC-120 -(Desmonte)**</v>
          </cell>
          <cell r="D5368" t="str">
            <v>UN</v>
          </cell>
          <cell r="E5368" t="str">
            <v>10 Mobiliario</v>
          </cell>
          <cell r="F5368">
            <v>13247.84</v>
          </cell>
        </row>
        <row r="5369">
          <cell r="B5369">
            <v>12842</v>
          </cell>
          <cell r="C5369" t="str">
            <v>Lámina SC-80  (Desmonte) **</v>
          </cell>
          <cell r="D5369" t="str">
            <v>UN</v>
          </cell>
          <cell r="E5369" t="str">
            <v>10 Mobiliario</v>
          </cell>
          <cell r="F5369">
            <v>12366.99</v>
          </cell>
        </row>
        <row r="5370">
          <cell r="B5370">
            <v>16038</v>
          </cell>
          <cell r="C5370" t="str">
            <v>LÁMINA SEÑAL (60X90CM)CAL.18-HG+ViniloAdhesicobril</v>
          </cell>
          <cell r="D5370" t="str">
            <v>UN</v>
          </cell>
          <cell r="E5370" t="str">
            <v>SEÑALIZACION</v>
          </cell>
          <cell r="F5370">
            <v>773654.83</v>
          </cell>
        </row>
        <row r="5371">
          <cell r="B5371">
            <v>16042</v>
          </cell>
          <cell r="C5371" t="str">
            <v>LÁMINA SEÑAL (90X120CM)CAL.18-HG+ViniloAdhesicobri</v>
          </cell>
          <cell r="D5371" t="str">
            <v>UN</v>
          </cell>
          <cell r="E5371" t="str">
            <v>SEÑALIZACION</v>
          </cell>
          <cell r="F5371">
            <v>995051.5</v>
          </cell>
        </row>
        <row r="5372">
          <cell r="B5372">
            <v>14272</v>
          </cell>
          <cell r="C5372" t="str">
            <v>Lamina Señal IDG-S  (suministro)STPM **</v>
          </cell>
          <cell r="D5372" t="str">
            <v>UN</v>
          </cell>
          <cell r="E5372" t="str">
            <v>10 Mobiliario</v>
          </cell>
          <cell r="F5372">
            <v>126617</v>
          </cell>
        </row>
        <row r="5373">
          <cell r="B5373">
            <v>14852</v>
          </cell>
          <cell r="C5373" t="str">
            <v>LAMINA SEÑAL IDG-S (DESM+SUM+INST)</v>
          </cell>
          <cell r="D5373" t="str">
            <v>UN</v>
          </cell>
          <cell r="E5373" t="str">
            <v>MOBILIARIO</v>
          </cell>
          <cell r="F5373">
            <v>212923.68</v>
          </cell>
        </row>
        <row r="5374">
          <cell r="B5374">
            <v>14691</v>
          </cell>
          <cell r="C5374" t="str">
            <v>LAMINA SEÑAL IDG-S (SUM + INST)</v>
          </cell>
          <cell r="D5374" t="str">
            <v>UN</v>
          </cell>
          <cell r="E5374" t="str">
            <v>MOBILIARIO</v>
          </cell>
          <cell r="F5374">
            <v>180477.96</v>
          </cell>
        </row>
        <row r="5375">
          <cell r="B5375">
            <v>16045</v>
          </cell>
          <cell r="C5375" t="str">
            <v>LÁMINA SEÑAL(30X40CM)Poliestireno-5MM-AltoImpact-B</v>
          </cell>
          <cell r="D5375" t="str">
            <v>UN</v>
          </cell>
          <cell r="E5375" t="str">
            <v>SEÑALIZACION</v>
          </cell>
          <cell r="F5375">
            <v>50139.28</v>
          </cell>
        </row>
        <row r="5376">
          <cell r="B5376">
            <v>16044</v>
          </cell>
          <cell r="C5376" t="str">
            <v>LÁMINA SEÑAL(60X70CM)Poliestireno-5MM-AltoImpact-B</v>
          </cell>
          <cell r="D5376" t="str">
            <v>UN</v>
          </cell>
          <cell r="E5376" t="str">
            <v>SEÑALIZACION</v>
          </cell>
          <cell r="F5376">
            <v>53007.49</v>
          </cell>
        </row>
        <row r="5377">
          <cell r="B5377">
            <v>16046</v>
          </cell>
          <cell r="C5377" t="str">
            <v>LÁMINA SEÑAL(60X90CM)Poliestireno-5MM-AltoImpact-B</v>
          </cell>
          <cell r="D5377" t="str">
            <v>UN</v>
          </cell>
          <cell r="E5377" t="str">
            <v>SEÑALIZACION</v>
          </cell>
          <cell r="F5377">
            <v>55429.94</v>
          </cell>
        </row>
        <row r="5378">
          <cell r="B5378">
            <v>16047</v>
          </cell>
          <cell r="C5378" t="str">
            <v>LÁMINA SEÑAL(90X120CM)Poliestireno-5MM-AltoImpact-</v>
          </cell>
          <cell r="D5378" t="str">
            <v>UN</v>
          </cell>
          <cell r="E5378" t="str">
            <v>SEÑALIZACION</v>
          </cell>
          <cell r="F5378">
            <v>74363.77</v>
          </cell>
        </row>
        <row r="5379">
          <cell r="B5379">
            <v>15017</v>
          </cell>
          <cell r="C5379" t="str">
            <v>LAMINA STEEL DECK 2" CAL 20 (SUM + INST)</v>
          </cell>
          <cell r="D5379" t="str">
            <v>M2</v>
          </cell>
          <cell r="E5379" t="str">
            <v>ESTRUCTURA</v>
          </cell>
          <cell r="F5379">
            <v>81502.179999999993</v>
          </cell>
        </row>
        <row r="5380">
          <cell r="B5380">
            <v>12795</v>
          </cell>
          <cell r="C5380" t="str">
            <v>Lámina Superboard una cara 4x8x8 (Sum+Inst) ** NO USAR</v>
          </cell>
          <cell r="D5380" t="str">
            <v>M2</v>
          </cell>
          <cell r="E5380" t="str">
            <v>07 Acabados</v>
          </cell>
          <cell r="F5380">
            <v>134436.23000000001</v>
          </cell>
        </row>
        <row r="5381">
          <cell r="B5381">
            <v>20609</v>
          </cell>
          <cell r="C5381" t="str">
            <v>Lámina Superboard una cara 4x8x8 (Sum+Inst) con paral Base 9</v>
          </cell>
          <cell r="D5381" t="str">
            <v>M2</v>
          </cell>
          <cell r="E5381" t="str">
            <v>07 Acabados</v>
          </cell>
          <cell r="F5381">
            <v>137401.37</v>
          </cell>
        </row>
        <row r="5382">
          <cell r="B5382">
            <v>14356</v>
          </cell>
          <cell r="C5382" t="str">
            <v>Lamina valla instruccion - Suministro</v>
          </cell>
          <cell r="D5382" t="str">
            <v>UN</v>
          </cell>
          <cell r="E5382" t="str">
            <v>VARIOS</v>
          </cell>
          <cell r="F5382">
            <v>0</v>
          </cell>
        </row>
        <row r="5383">
          <cell r="B5383">
            <v>12916</v>
          </cell>
          <cell r="C5383" t="str">
            <v>LAMPARA  de 1000W Metal Halide (SUM+INST)**</v>
          </cell>
          <cell r="D5383" t="str">
            <v>UN</v>
          </cell>
          <cell r="E5383" t="str">
            <v>INSTALACIONES ELECTRICAS - T.V. - SONIDO COMUNI</v>
          </cell>
          <cell r="F5383">
            <v>1165586.8700000001</v>
          </cell>
        </row>
        <row r="5384">
          <cell r="B5384">
            <v>13784</v>
          </cell>
          <cell r="C5384" t="str">
            <v>LAMPARA  de 1000W Royal Alfa (SUM+INST)Altura**</v>
          </cell>
          <cell r="D5384" t="str">
            <v>UN</v>
          </cell>
          <cell r="E5384" t="str">
            <v>INSTALACIONES ELECTRICAS - T.V. - SONIDO COMUNI</v>
          </cell>
          <cell r="F5384">
            <v>1165586.8700000001</v>
          </cell>
        </row>
        <row r="5385">
          <cell r="B5385">
            <v>12869</v>
          </cell>
          <cell r="C5385" t="str">
            <v>LAMPARA 24 CELDAS 4X18W TUBO T8 (SUM+INST)**</v>
          </cell>
          <cell r="D5385" t="str">
            <v>UN</v>
          </cell>
          <cell r="E5385" t="str">
            <v>INSTALACIONES ELECTRICAS - T.V. - SONIDO COMUNI</v>
          </cell>
          <cell r="F5385">
            <v>77093.73</v>
          </cell>
        </row>
        <row r="5386">
          <cell r="B5386">
            <v>13300</v>
          </cell>
          <cell r="C5386" t="str">
            <v>LAMPARA 4" CON ESPECULAR+BONB.AHORRAD+TAPA</v>
          </cell>
          <cell r="D5386" t="str">
            <v>UN</v>
          </cell>
          <cell r="E5386" t="str">
            <v>VARIOS</v>
          </cell>
          <cell r="F5386">
            <v>40269.72</v>
          </cell>
        </row>
        <row r="5387">
          <cell r="B5387">
            <v>1019</v>
          </cell>
          <cell r="C5387" t="str">
            <v>LAMPARA 4X20"  BAJO PLACA</v>
          </cell>
          <cell r="D5387" t="str">
            <v>UN</v>
          </cell>
          <cell r="E5387" t="str">
            <v>INSTALACIONES ELECTRICAS - T.V. - SONIDO COMUNI</v>
          </cell>
          <cell r="F5387">
            <v>28615.25</v>
          </cell>
        </row>
        <row r="5388">
          <cell r="B5388">
            <v>3688</v>
          </cell>
          <cell r="C5388" t="str">
            <v>LAMPARA 4X48"  BAJO PLACA</v>
          </cell>
          <cell r="D5388" t="str">
            <v>UN</v>
          </cell>
          <cell r="E5388" t="str">
            <v>INSTALACIONES ELECTRICAS - T.V. - SONIDO COMUNI</v>
          </cell>
          <cell r="F5388">
            <v>28615.25</v>
          </cell>
        </row>
        <row r="5389">
          <cell r="B5389">
            <v>14940</v>
          </cell>
          <cell r="C5389" t="str">
            <v>LAMPARA DE 2X17W(60X30CM)SOBREPONER ESPECULAR</v>
          </cell>
          <cell r="D5389" t="str">
            <v>UN</v>
          </cell>
          <cell r="E5389" t="str">
            <v>INSTALACIONES ELECTRICAS - T.V. - SONIDO COMUNI</v>
          </cell>
          <cell r="F5389">
            <v>26013.87</v>
          </cell>
        </row>
        <row r="5390">
          <cell r="B5390">
            <v>12918</v>
          </cell>
          <cell r="C5390" t="str">
            <v>LAMPARA de 400W METAL-HALIDE REF.TRAZO</v>
          </cell>
          <cell r="D5390" t="str">
            <v>UN</v>
          </cell>
          <cell r="E5390" t="str">
            <v>INSTALACIONES ELECTRICAS - T.V. - SONIDO COMUNI</v>
          </cell>
          <cell r="F5390">
            <v>550470.85</v>
          </cell>
        </row>
        <row r="5391">
          <cell r="B5391">
            <v>14941</v>
          </cell>
          <cell r="C5391" t="str">
            <v>LAMPARA DE 4X17W(60X60CM)SOBREPONER ESPECULAR</v>
          </cell>
          <cell r="D5391" t="str">
            <v>UN</v>
          </cell>
          <cell r="E5391" t="str">
            <v>INSTALACIONES ELECTRICAS - T.V. - SONIDO COMUNI</v>
          </cell>
          <cell r="F5391">
            <v>30981.14</v>
          </cell>
        </row>
        <row r="5392">
          <cell r="B5392">
            <v>15568</v>
          </cell>
          <cell r="C5392" t="str">
            <v>Lampara de señalización piscina complejo acuatico</v>
          </cell>
          <cell r="D5392" t="str">
            <v>UN</v>
          </cell>
          <cell r="E5392" t="str">
            <v>EQUIPOS ESPECIALES</v>
          </cell>
          <cell r="F5392">
            <v>0</v>
          </cell>
        </row>
        <row r="5393">
          <cell r="B5393">
            <v>16531</v>
          </cell>
          <cell r="C5393" t="str">
            <v>Lampara Emergencia Tipo Mickey Mouse (Sum+inst)</v>
          </cell>
          <cell r="D5393" t="str">
            <v>UN</v>
          </cell>
          <cell r="E5393" t="str">
            <v>INSTALACIONES ELECTRICAS - T.V. - SONIDO COMUNI</v>
          </cell>
          <cell r="F5393">
            <v>106030.76</v>
          </cell>
        </row>
        <row r="5394">
          <cell r="B5394">
            <v>11228</v>
          </cell>
          <cell r="C5394" t="str">
            <v>LAMPARA FLUORESC.2X32 T-8 (SUM+INST)**</v>
          </cell>
          <cell r="D5394" t="str">
            <v>UN</v>
          </cell>
          <cell r="E5394" t="str">
            <v>INSTALACIONES ELECTRICAS - T.V. - SONIDO COMUNI</v>
          </cell>
          <cell r="F5394">
            <v>27726.63</v>
          </cell>
        </row>
        <row r="5395">
          <cell r="B5395">
            <v>12775</v>
          </cell>
          <cell r="C5395" t="str">
            <v>LAMPARA FLUORESCENTE (2X32) SUM+INST**</v>
          </cell>
          <cell r="D5395" t="str">
            <v>UN</v>
          </cell>
          <cell r="E5395" t="str">
            <v>INSTALACIONES ELECTRICAS - T.V. - SONIDO COMUNI</v>
          </cell>
          <cell r="F5395">
            <v>85317.87</v>
          </cell>
        </row>
        <row r="5396">
          <cell r="B5396">
            <v>13403</v>
          </cell>
          <cell r="C5396" t="str">
            <v>LAMPARA FLUORESCENTE T8(4X32) COMPLET(SUM+INST)**</v>
          </cell>
          <cell r="D5396" t="str">
            <v>UN</v>
          </cell>
          <cell r="E5396" t="str">
            <v>INSTALACIONES ELECTRICAS - T.V. - SONIDO COMUNI</v>
          </cell>
          <cell r="F5396">
            <v>51527.45</v>
          </cell>
        </row>
        <row r="5397">
          <cell r="B5397">
            <v>13652</v>
          </cell>
          <cell r="C5397" t="str">
            <v>Lampara hermetica 2x32 incluye tubos (Sum+inst)</v>
          </cell>
          <cell r="D5397" t="str">
            <v>UN</v>
          </cell>
          <cell r="E5397" t="str">
            <v>INSTALACIONES ELECTRICAS - T.V. - SONIDO COMUNI</v>
          </cell>
          <cell r="F5397">
            <v>76551</v>
          </cell>
        </row>
        <row r="5398">
          <cell r="B5398">
            <v>13650</v>
          </cell>
          <cell r="C5398" t="str">
            <v>Lämpara hermetica 2x32W * - SUMIN + INST.</v>
          </cell>
          <cell r="D5398" t="str">
            <v>UN</v>
          </cell>
          <cell r="E5398" t="str">
            <v>INSTALACIONES ELECTRICAS - T.V. - SONIDO COMUNI</v>
          </cell>
          <cell r="F5398">
            <v>116211.44</v>
          </cell>
        </row>
        <row r="5399">
          <cell r="B5399">
            <v>15273</v>
          </cell>
          <cell r="C5399" t="str">
            <v>LANTANA PARA JARDIN(Suministro+Instalació</v>
          </cell>
          <cell r="D5399" t="str">
            <v>M2</v>
          </cell>
          <cell r="E5399" t="str">
            <v>VARIOS</v>
          </cell>
          <cell r="F5399">
            <v>99933.4</v>
          </cell>
        </row>
        <row r="5400">
          <cell r="B5400">
            <v>359</v>
          </cell>
          <cell r="C5400" t="str">
            <v>LAÑADO-PULIDA-SELLADO Y LACADO PISOS EN MADERA.</v>
          </cell>
          <cell r="D5400" t="str">
            <v>M2</v>
          </cell>
          <cell r="E5400" t="str">
            <v>PISOS (ACABADOS Y BASES)</v>
          </cell>
          <cell r="F5400">
            <v>39947.79</v>
          </cell>
        </row>
        <row r="5401">
          <cell r="B5401">
            <v>13033</v>
          </cell>
          <cell r="C5401" t="str">
            <v>Lavada sanitarios,lavam, y orinal Acido Nítrico</v>
          </cell>
          <cell r="D5401" t="str">
            <v>UN</v>
          </cell>
          <cell r="E5401" t="str">
            <v>URBANISMO Y OBRAS EXTERIORES</v>
          </cell>
          <cell r="F5401">
            <v>13799.58</v>
          </cell>
        </row>
        <row r="5402">
          <cell r="B5402">
            <v>462</v>
          </cell>
          <cell r="C5402" t="str">
            <v>LAVADERO GRANITO 50x60 FLAUTA</v>
          </cell>
          <cell r="D5402" t="str">
            <v>UN</v>
          </cell>
          <cell r="E5402" t="str">
            <v>INSTALACIONES HIDRAULICA / SANITARIA / LATONERIA</v>
          </cell>
          <cell r="F5402">
            <v>24691.96</v>
          </cell>
        </row>
        <row r="5403">
          <cell r="B5403">
            <v>464</v>
          </cell>
          <cell r="C5403" t="str">
            <v>LAVADERO GRANITO 80x60</v>
          </cell>
          <cell r="D5403" t="str">
            <v>UN</v>
          </cell>
          <cell r="E5403" t="str">
            <v>INSTALACIONES HIDRAULICA / SANITARIA / LATONERIA</v>
          </cell>
          <cell r="F5403">
            <v>29911.759999999998</v>
          </cell>
        </row>
        <row r="5404">
          <cell r="B5404">
            <v>465</v>
          </cell>
          <cell r="C5404" t="str">
            <v>LAVADERO L=.47x.60 POLIESTER</v>
          </cell>
          <cell r="D5404" t="str">
            <v>UN</v>
          </cell>
          <cell r="E5404" t="str">
            <v>INSTALACIONES HIDRAULICA / SANITARIA / LATONERIA</v>
          </cell>
          <cell r="F5404">
            <v>24691.96</v>
          </cell>
        </row>
        <row r="5405">
          <cell r="B5405">
            <v>463</v>
          </cell>
          <cell r="C5405" t="str">
            <v>LAVADERO L=.75x.6O CON FLAUTA</v>
          </cell>
          <cell r="D5405" t="str">
            <v>UN</v>
          </cell>
          <cell r="E5405" t="str">
            <v>INSTALACIONES HIDRAULICA / SANITARIA / LATONERIA</v>
          </cell>
          <cell r="F5405">
            <v>24691.96</v>
          </cell>
        </row>
        <row r="5406">
          <cell r="B5406">
            <v>13369</v>
          </cell>
          <cell r="C5406" t="str">
            <v>Lavadero prefabricado 0.6x0.5x0.4m **</v>
          </cell>
          <cell r="D5406" t="str">
            <v>UN</v>
          </cell>
          <cell r="E5406" t="str">
            <v>VARIOS</v>
          </cell>
          <cell r="F5406">
            <v>61729.91</v>
          </cell>
        </row>
        <row r="5407">
          <cell r="B5407">
            <v>400</v>
          </cell>
          <cell r="C5407" t="str">
            <v>LAVADEROS ARQUICER MACEDONIA 25x35</v>
          </cell>
          <cell r="D5407" t="str">
            <v>UN</v>
          </cell>
          <cell r="E5407" t="str">
            <v>ENCHAPES, ACCESORIOS Y PAPELES</v>
          </cell>
          <cell r="F5407">
            <v>340217.89</v>
          </cell>
        </row>
        <row r="5408">
          <cell r="B5408">
            <v>401</v>
          </cell>
          <cell r="C5408" t="str">
            <v>LAVADEROS PORCELANA      20x30</v>
          </cell>
          <cell r="D5408" t="str">
            <v>UN</v>
          </cell>
          <cell r="E5408" t="str">
            <v>ENCHAPES, ACCESORIOS Y PAPELES</v>
          </cell>
          <cell r="F5408">
            <v>259318.09</v>
          </cell>
        </row>
        <row r="5409">
          <cell r="B5409">
            <v>18176</v>
          </cell>
          <cell r="C5409" t="str">
            <v>LAVADO DE MUROS EN BLOQUE Y/O CONCRETO AGUA A PRES</v>
          </cell>
          <cell r="D5409" t="str">
            <v>M2</v>
          </cell>
          <cell r="E5409" t="str">
            <v>PINTURA</v>
          </cell>
          <cell r="F5409">
            <v>17959.68</v>
          </cell>
        </row>
        <row r="5410">
          <cell r="B5410">
            <v>18638</v>
          </cell>
          <cell r="C5410" t="str">
            <v>Lavado según especificaciones.</v>
          </cell>
          <cell r="D5410" t="str">
            <v>GL</v>
          </cell>
          <cell r="E5410" t="str">
            <v>VARIOS</v>
          </cell>
          <cell r="F5410">
            <v>0</v>
          </cell>
        </row>
        <row r="5411">
          <cell r="B5411">
            <v>11435</v>
          </cell>
          <cell r="C5411" t="str">
            <v>Lavado y preparacion de superfic. (Hidrolav+Acido)</v>
          </cell>
          <cell r="D5411" t="str">
            <v>M2</v>
          </cell>
          <cell r="E5411" t="str">
            <v>URBANISMO Y OBRAS EXTERIORES</v>
          </cell>
          <cell r="F5411">
            <v>12888.21</v>
          </cell>
        </row>
        <row r="5412">
          <cell r="B5412">
            <v>15891</v>
          </cell>
          <cell r="C5412" t="str">
            <v>Lavado+ desinfección de tanque 1000 LT</v>
          </cell>
          <cell r="D5412" t="str">
            <v>UN</v>
          </cell>
          <cell r="E5412" t="str">
            <v>11 Tratamientos especiales</v>
          </cell>
          <cell r="F5412">
            <v>262569.83</v>
          </cell>
        </row>
        <row r="5413">
          <cell r="B5413">
            <v>15894</v>
          </cell>
          <cell r="C5413" t="str">
            <v>Lavado+ desinfección de tanque 10000 LT</v>
          </cell>
          <cell r="D5413" t="str">
            <v>UN</v>
          </cell>
          <cell r="E5413" t="str">
            <v>11 Tratamientos especiales</v>
          </cell>
          <cell r="F5413">
            <v>353875.61</v>
          </cell>
        </row>
        <row r="5414">
          <cell r="B5414">
            <v>15897</v>
          </cell>
          <cell r="C5414" t="str">
            <v>Lavado+ desinfección de tanque 20000 LT</v>
          </cell>
          <cell r="D5414" t="str">
            <v>UN</v>
          </cell>
          <cell r="E5414" t="str">
            <v>11 Tratamientos especiales</v>
          </cell>
          <cell r="F5414">
            <v>353875.61</v>
          </cell>
        </row>
        <row r="5415">
          <cell r="B5415">
            <v>15909</v>
          </cell>
          <cell r="C5415" t="str">
            <v>Lavado+ desinfección de tanque 20000 LT</v>
          </cell>
          <cell r="D5415" t="str">
            <v>UN</v>
          </cell>
          <cell r="E5415" t="str">
            <v>11 Tratamientos especiales</v>
          </cell>
          <cell r="F5415">
            <v>479962.06</v>
          </cell>
        </row>
        <row r="5416">
          <cell r="B5416">
            <v>15890</v>
          </cell>
          <cell r="C5416" t="str">
            <v>Lavado+ desinfección de tanque 500 LT</v>
          </cell>
          <cell r="D5416" t="str">
            <v>UN</v>
          </cell>
          <cell r="E5416" t="str">
            <v>11 Tratamientos especiales</v>
          </cell>
          <cell r="F5416">
            <v>228987.14</v>
          </cell>
        </row>
        <row r="5417">
          <cell r="B5417">
            <v>15893</v>
          </cell>
          <cell r="C5417" t="str">
            <v>Lavado+ desinfección de tanque 5000 LT</v>
          </cell>
          <cell r="D5417" t="str">
            <v>UN</v>
          </cell>
          <cell r="E5417" t="str">
            <v>11 Tratamientos especiales</v>
          </cell>
          <cell r="F5417">
            <v>296931.89</v>
          </cell>
        </row>
        <row r="5418">
          <cell r="B5418">
            <v>13335</v>
          </cell>
          <cell r="C5418" t="str">
            <v>Lavado+ desinfección de tanque(Hipoclor.de Sodio)</v>
          </cell>
          <cell r="D5418" t="str">
            <v>UN</v>
          </cell>
          <cell r="E5418" t="str">
            <v>11 Tratamientos especiales</v>
          </cell>
          <cell r="F5418">
            <v>838896.06</v>
          </cell>
        </row>
        <row r="5419">
          <cell r="B5419">
            <v>13570</v>
          </cell>
          <cell r="C5419" t="str">
            <v>Lavado+ desinfección de tanque(Hipoclor.de Sodio)</v>
          </cell>
          <cell r="D5419" t="str">
            <v>M2</v>
          </cell>
          <cell r="E5419" t="str">
            <v>11 Tratamientos especiales</v>
          </cell>
          <cell r="F5419">
            <v>11744.54</v>
          </cell>
        </row>
        <row r="5420">
          <cell r="B5420">
            <v>16478</v>
          </cell>
          <cell r="C5420" t="str">
            <v>LAVAMANOS ACER INOX REDONDO +Griferia (Sum+Inst)**</v>
          </cell>
          <cell r="D5420" t="str">
            <v>UN</v>
          </cell>
          <cell r="E5420" t="str">
            <v>INSTALACIONES HIDRAULICA / SANITARIA / LATONERIA</v>
          </cell>
          <cell r="F5420">
            <v>1216629.8500000001</v>
          </cell>
        </row>
        <row r="5421">
          <cell r="B5421">
            <v>13744</v>
          </cell>
          <cell r="C5421" t="str">
            <v>LAVAMANOS ACERO INOX. 0.32m (sum e inst) **</v>
          </cell>
          <cell r="D5421" t="str">
            <v>UN</v>
          </cell>
          <cell r="E5421" t="str">
            <v>INSTALACIONES HIDRAULICA / SANITARIA / LATONERIA</v>
          </cell>
          <cell r="F5421">
            <v>72689.34</v>
          </cell>
        </row>
        <row r="5422">
          <cell r="B5422">
            <v>13745</v>
          </cell>
          <cell r="C5422" t="str">
            <v>LAVAMANOS ACERO INOX. 0.42m (sum e inst) **</v>
          </cell>
          <cell r="D5422" t="str">
            <v>UN</v>
          </cell>
          <cell r="E5422" t="str">
            <v>INSTALACIONES HIDRAULICA / SANITARIA / LATONERIA</v>
          </cell>
          <cell r="F5422">
            <v>72689.34</v>
          </cell>
        </row>
        <row r="5423">
          <cell r="B5423">
            <v>16683</v>
          </cell>
          <cell r="C5423" t="str">
            <v>LAVAMANOS ACERO INOXIDABLE. 0.42m (sum e inst) STP</v>
          </cell>
          <cell r="D5423" t="str">
            <v>UN</v>
          </cell>
          <cell r="E5423" t="str">
            <v>INSTALACIONES HIDRAULICA / SANITARIA / LATONERIA</v>
          </cell>
          <cell r="F5423">
            <v>379758.34</v>
          </cell>
        </row>
        <row r="5424">
          <cell r="B5424">
            <v>467</v>
          </cell>
          <cell r="C5424" t="str">
            <v>LAVAMANOS ACUACER BLANCO+GRIFERIA</v>
          </cell>
          <cell r="D5424" t="str">
            <v>UN</v>
          </cell>
          <cell r="E5424" t="str">
            <v>INSTALACIONES HIDRAULICA / SANITARIA / LATONERIA</v>
          </cell>
          <cell r="F5424">
            <v>131579.96</v>
          </cell>
        </row>
        <row r="5425">
          <cell r="B5425">
            <v>18634</v>
          </cell>
          <cell r="C5425" t="str">
            <v>Lavamanos Aquajet Corona</v>
          </cell>
          <cell r="D5425" t="str">
            <v>UN</v>
          </cell>
          <cell r="E5425" t="str">
            <v>INSTALACIONES HIDRAULICA / SANITARIA / LATONERIA</v>
          </cell>
          <cell r="F5425">
            <v>86756.84</v>
          </cell>
        </row>
        <row r="5426">
          <cell r="B5426">
            <v>466</v>
          </cell>
          <cell r="C5426" t="str">
            <v>LAVAMANOS BLANCO ACUACER</v>
          </cell>
          <cell r="D5426" t="str">
            <v>UN</v>
          </cell>
          <cell r="E5426" t="str">
            <v>INSTALACIONES HIDRAULICA / SANITARIA / LATONERIA</v>
          </cell>
          <cell r="F5426">
            <v>24691.96</v>
          </cell>
        </row>
        <row r="5427">
          <cell r="B5427">
            <v>10680</v>
          </cell>
          <cell r="C5427" t="str">
            <v>Lavamanos Blanco de Colgar+Grifería **</v>
          </cell>
          <cell r="D5427" t="str">
            <v>UN</v>
          </cell>
          <cell r="E5427" t="str">
            <v>08 Hidráulico</v>
          </cell>
          <cell r="F5427">
            <v>183303.43</v>
          </cell>
        </row>
        <row r="5428">
          <cell r="B5428">
            <v>15057</v>
          </cell>
          <cell r="C5428" t="str">
            <v>Lavamanos colgar inst color blanco ref. Aquajet 01</v>
          </cell>
          <cell r="D5428" t="str">
            <v>UN</v>
          </cell>
          <cell r="E5428" t="str">
            <v>INSTALACIONES HIDRAULICA / SANITARIA / LATONERIA</v>
          </cell>
          <cell r="F5428">
            <v>433420.47</v>
          </cell>
        </row>
        <row r="5429">
          <cell r="B5429">
            <v>468</v>
          </cell>
          <cell r="C5429" t="str">
            <v>LAVAMANOS CORONA AVANTI + GRIF. PRISMA</v>
          </cell>
          <cell r="D5429" t="str">
            <v>UN</v>
          </cell>
          <cell r="E5429" t="str">
            <v>INSTALACIONES HIDRAULICA / SANITARIA / LATONERIA</v>
          </cell>
          <cell r="F5429">
            <v>24691.96</v>
          </cell>
        </row>
        <row r="5430">
          <cell r="B5430">
            <v>472</v>
          </cell>
          <cell r="C5430" t="str">
            <v>LAVAMANOS CORONA STILO PEDESTAL</v>
          </cell>
          <cell r="D5430" t="str">
            <v>UN</v>
          </cell>
          <cell r="E5430" t="str">
            <v>INSTALACIONES HIDRAULICA / SANITARIA / LATONERIA</v>
          </cell>
          <cell r="F5430">
            <v>157591.96</v>
          </cell>
        </row>
        <row r="5431">
          <cell r="B5431">
            <v>471</v>
          </cell>
          <cell r="C5431" t="str">
            <v>LAVAMANOS CORONA STILo725 S/PONE</v>
          </cell>
          <cell r="D5431" t="str">
            <v>UN</v>
          </cell>
          <cell r="E5431" t="str">
            <v>INSTALACIONES HIDRAULICA / SANITARIA / LATONERIA</v>
          </cell>
          <cell r="F5431">
            <v>24691.96</v>
          </cell>
        </row>
        <row r="5432">
          <cell r="B5432">
            <v>470</v>
          </cell>
          <cell r="C5432" t="str">
            <v>LAVAMANOS CORONA VICTORIANA BLANCO</v>
          </cell>
          <cell r="D5432" t="str">
            <v>UN</v>
          </cell>
          <cell r="E5432" t="str">
            <v>INSTALACIONES HIDRAULICA / SANITARIA / LATONERIA</v>
          </cell>
          <cell r="F5432">
            <v>24691.96</v>
          </cell>
        </row>
        <row r="5433">
          <cell r="B5433">
            <v>18660</v>
          </cell>
          <cell r="C5433" t="str">
            <v>LAVAMANOS CORRIDO EN GRANITO SILVER GREY</v>
          </cell>
          <cell r="D5433" t="str">
            <v>ML</v>
          </cell>
          <cell r="E5433" t="str">
            <v>INSTALACIONES HIDRAULICA / SANITARIA / LATONERIA</v>
          </cell>
          <cell r="F5433">
            <v>495918.71</v>
          </cell>
        </row>
        <row r="5434">
          <cell r="B5434">
            <v>10696</v>
          </cell>
          <cell r="C5434" t="str">
            <v>Lavamanos de COLGAR Blanco Milano+Grifería **</v>
          </cell>
          <cell r="D5434" t="str">
            <v>UN</v>
          </cell>
          <cell r="E5434" t="str">
            <v>08 Hidráulico</v>
          </cell>
          <cell r="F5434">
            <v>539387.22</v>
          </cell>
        </row>
        <row r="5435">
          <cell r="B5435">
            <v>15051</v>
          </cell>
          <cell r="C5435" t="str">
            <v>LAVAMANOS DE SOBREPONER  (Sum + Inst)</v>
          </cell>
          <cell r="D5435" t="str">
            <v>UN</v>
          </cell>
          <cell r="E5435" t="str">
            <v>INSTALACIONES HIDRAULICA / SANITARIA / LATONERIA</v>
          </cell>
          <cell r="F5435">
            <v>302945.89</v>
          </cell>
        </row>
        <row r="5436">
          <cell r="B5436">
            <v>13440</v>
          </cell>
          <cell r="C5436" t="str">
            <v>LAVAMANOS EN ACERO INOXIDABLE (1.28X0.50X0.25M)</v>
          </cell>
          <cell r="D5436" t="str">
            <v>UN</v>
          </cell>
          <cell r="E5436" t="str">
            <v>INSTALACIONES HIDRAULICA / SANITARIA / LATONERIA</v>
          </cell>
          <cell r="F5436">
            <v>145770.43</v>
          </cell>
        </row>
        <row r="5437">
          <cell r="B5437">
            <v>18653</v>
          </cell>
          <cell r="C5437" t="str">
            <v>Lavamanos Ganamax Semi-pedestal Blanco Corona</v>
          </cell>
          <cell r="D5437" t="str">
            <v>UN</v>
          </cell>
          <cell r="E5437" t="str">
            <v>INSTALACIONES HIDRAULICA / SANITARIA / LATONERIA</v>
          </cell>
          <cell r="F5437">
            <v>86715.5</v>
          </cell>
        </row>
        <row r="5438">
          <cell r="B5438">
            <v>10958</v>
          </cell>
          <cell r="C5438" t="str">
            <v>Lavamanos Inst. Blanco Sobrep+Grif Monocontrol **</v>
          </cell>
          <cell r="D5438" t="str">
            <v>UN</v>
          </cell>
          <cell r="E5438" t="str">
            <v>08 Hidráulico</v>
          </cell>
          <cell r="F5438">
            <v>82892.55</v>
          </cell>
        </row>
        <row r="5439">
          <cell r="B5439">
            <v>11031</v>
          </cell>
          <cell r="C5439" t="str">
            <v>Lavamanos Inst. BlancoSobrep+Grif push auto/mesa**</v>
          </cell>
          <cell r="D5439" t="str">
            <v>UN</v>
          </cell>
          <cell r="E5439" t="str">
            <v>08 Hidráulico</v>
          </cell>
          <cell r="F5439">
            <v>562535.03</v>
          </cell>
        </row>
        <row r="5440">
          <cell r="B5440">
            <v>14455</v>
          </cell>
          <cell r="C5440" t="str">
            <v>Lavamanos Institu Colgar Discapaci Colis.Gim.Sur</v>
          </cell>
          <cell r="D5440" t="str">
            <v>UN</v>
          </cell>
          <cell r="E5440" t="str">
            <v>INSTALACIONES HIDRAULICA / SANITARIA / LATONERIA</v>
          </cell>
          <cell r="F5440">
            <v>931689.35</v>
          </cell>
        </row>
        <row r="5441">
          <cell r="B5441">
            <v>473</v>
          </cell>
          <cell r="C5441" t="str">
            <v>LAVAMANOS MANCESA TORINO color</v>
          </cell>
          <cell r="D5441" t="str">
            <v>UN</v>
          </cell>
          <cell r="E5441" t="str">
            <v>INSTALACIONES HIDRAULICA / SANITARIA / LATONERIA</v>
          </cell>
          <cell r="F5441">
            <v>24691.96</v>
          </cell>
        </row>
        <row r="5442">
          <cell r="B5442">
            <v>15141</v>
          </cell>
          <cell r="C5442" t="str">
            <v>LAVAMANOS MARSELLA CRNA SOBREPON+griferiaPushAntiv</v>
          </cell>
          <cell r="D5442" t="str">
            <v>UN</v>
          </cell>
          <cell r="E5442" t="str">
            <v>INSTALACIONES HIDRAULICA / SANITARIA / LATONERIA</v>
          </cell>
          <cell r="F5442">
            <v>678894.25</v>
          </cell>
        </row>
        <row r="5443">
          <cell r="B5443">
            <v>14525</v>
          </cell>
          <cell r="C5443" t="str">
            <v>LAVAMANOS MARSELLA SOBREPONERsin griferia/Sum+Inst</v>
          </cell>
          <cell r="D5443" t="str">
            <v>UN</v>
          </cell>
          <cell r="E5443" t="str">
            <v>INSTALACIONES HIDRAULICA / SANITARIA / LATONERIA</v>
          </cell>
          <cell r="F5443">
            <v>320465.62</v>
          </cell>
        </row>
        <row r="5444">
          <cell r="B5444">
            <v>474</v>
          </cell>
          <cell r="C5444" t="str">
            <v>LAVAMANOS MAXIMO 4-8" (SUM E INST) Sbrp</v>
          </cell>
          <cell r="D5444" t="str">
            <v>UN</v>
          </cell>
          <cell r="E5444" t="str">
            <v>INSTALACIONES HIDRAULICA / SANITARIA / LATONERIA</v>
          </cell>
          <cell r="F5444">
            <v>367592.22</v>
          </cell>
        </row>
        <row r="5445">
          <cell r="B5445">
            <v>13165</v>
          </cell>
          <cell r="C5445" t="str">
            <v>LAVAMANOS MAXIMO 4-8" (SUM E INST) Y GRIFERIA</v>
          </cell>
          <cell r="D5445" t="str">
            <v>UN</v>
          </cell>
          <cell r="E5445" t="str">
            <v>INSTALACIONES HIDRAULICA / SANITARIA / LATONERIA</v>
          </cell>
          <cell r="F5445">
            <v>367592.22</v>
          </cell>
        </row>
        <row r="5446">
          <cell r="B5446">
            <v>13088</v>
          </cell>
          <cell r="C5446" t="str">
            <v>LAVAMANOS NOVARA CRNA **</v>
          </cell>
          <cell r="D5446" t="str">
            <v>UN</v>
          </cell>
          <cell r="E5446" t="str">
            <v>INSTALACIONES HIDRAULICA / SANITARIA / LATONERIA</v>
          </cell>
          <cell r="F5446">
            <v>85902.88</v>
          </cell>
        </row>
        <row r="5447">
          <cell r="B5447">
            <v>10681</v>
          </cell>
          <cell r="C5447" t="str">
            <v>Lavamanos Pedestal **</v>
          </cell>
          <cell r="D5447" t="str">
            <v>UN</v>
          </cell>
          <cell r="E5447" t="str">
            <v>08 Hidráulico</v>
          </cell>
          <cell r="F5447">
            <v>215792.55</v>
          </cell>
        </row>
        <row r="5448">
          <cell r="B5448">
            <v>16515</v>
          </cell>
          <cell r="C5448" t="str">
            <v>LAVAMANOS PEDESTAL ENSO +Griferia (Sum+Inst)**</v>
          </cell>
          <cell r="D5448" t="str">
            <v>UN</v>
          </cell>
          <cell r="E5448" t="str">
            <v>INSTALACIONES HIDRAULICA / SANITARIA / LATONERIA</v>
          </cell>
          <cell r="F5448">
            <v>909559.19</v>
          </cell>
        </row>
        <row r="5449">
          <cell r="B5449">
            <v>12287</v>
          </cell>
          <cell r="C5449" t="str">
            <v>Lavamanos sbrp cerámica blanco + acces. **</v>
          </cell>
          <cell r="D5449" t="str">
            <v>UN</v>
          </cell>
          <cell r="E5449" t="str">
            <v>INSTALACIONES HIDRAULICA / SANITARIA / LATONERIA</v>
          </cell>
          <cell r="F5449">
            <v>24691.96</v>
          </cell>
        </row>
        <row r="5450">
          <cell r="B5450">
            <v>469</v>
          </cell>
          <cell r="C5450" t="str">
            <v>LAVAMANOS SOBREPONER COLOR</v>
          </cell>
          <cell r="D5450" t="str">
            <v>UN</v>
          </cell>
          <cell r="E5450" t="str">
            <v>INSTALACIONES HIDRAULICA / SANITARIA / LATONERIA</v>
          </cell>
          <cell r="F5450">
            <v>293820.39</v>
          </cell>
        </row>
        <row r="5451">
          <cell r="B5451">
            <v>860</v>
          </cell>
          <cell r="C5451" t="str">
            <v>LAVAMANOS VICTORIA BLANCO</v>
          </cell>
          <cell r="D5451" t="str">
            <v>UN</v>
          </cell>
          <cell r="E5451" t="str">
            <v>INSTALACIONES HIDRAULICA / SANITARIA / LATONERIA</v>
          </cell>
          <cell r="F5451">
            <v>24691.96</v>
          </cell>
        </row>
        <row r="5452">
          <cell r="B5452">
            <v>18328</v>
          </cell>
          <cell r="C5452" t="str">
            <v>Lavanda/Lavandula Dentata Sobre Cubierta verde</v>
          </cell>
          <cell r="D5452" t="str">
            <v>M2</v>
          </cell>
          <cell r="E5452" t="str">
            <v>JARDINERIA  Y GRAMAS</v>
          </cell>
          <cell r="F5452">
            <v>255553.78</v>
          </cell>
        </row>
        <row r="5453">
          <cell r="B5453">
            <v>18276</v>
          </cell>
          <cell r="C5453" t="str">
            <v>Lavanda/Lavandula Dentata Taludes Exteriores</v>
          </cell>
          <cell r="D5453" t="str">
            <v>M2</v>
          </cell>
          <cell r="E5453" t="str">
            <v>JARDINERIA  Y GRAMAS</v>
          </cell>
          <cell r="F5453">
            <v>22386.47</v>
          </cell>
        </row>
        <row r="5454">
          <cell r="B5454">
            <v>476</v>
          </cell>
          <cell r="C5454" t="str">
            <v>LAVAPLATOS ACERO Inox.</v>
          </cell>
          <cell r="D5454" t="str">
            <v>UN</v>
          </cell>
          <cell r="E5454" t="str">
            <v>INSTALACIONES HIDRAULICA / SANITARIA / LATONERIA</v>
          </cell>
          <cell r="F5454">
            <v>61729.91</v>
          </cell>
        </row>
        <row r="5455">
          <cell r="B5455">
            <v>13336</v>
          </cell>
          <cell r="C5455" t="str">
            <v>LAVAPLATOS ACERO INOXIDABLE  0.50m x 0.35m **</v>
          </cell>
          <cell r="D5455" t="str">
            <v>UN</v>
          </cell>
          <cell r="E5455" t="str">
            <v>INSTALACIONES HIDRAULICA / SANITARIA / LATONERIA</v>
          </cell>
          <cell r="F5455">
            <v>157858.10999999999</v>
          </cell>
        </row>
        <row r="5456">
          <cell r="B5456">
            <v>477</v>
          </cell>
          <cell r="C5456" t="str">
            <v>LAVAPLATOS ESMALTADO 60x40 INC</v>
          </cell>
          <cell r="D5456" t="str">
            <v>UN</v>
          </cell>
          <cell r="E5456" t="str">
            <v>INSTALACIONES HIDRAULICA / SANITARIA / LATONERIA</v>
          </cell>
          <cell r="F5456">
            <v>65873.73</v>
          </cell>
        </row>
        <row r="5457">
          <cell r="B5457">
            <v>11890</v>
          </cell>
          <cell r="C5457" t="str">
            <v>LECHADA INYECCIÓN DUCTOS AceroPreesf CEFE COMETAS</v>
          </cell>
          <cell r="D5457" t="str">
            <v>LT</v>
          </cell>
          <cell r="E5457" t="str">
            <v>MORTEROS, CONCRETOS Y ENSAYOS</v>
          </cell>
          <cell r="F5457">
            <v>1370.95</v>
          </cell>
        </row>
        <row r="5458">
          <cell r="B5458">
            <v>18974</v>
          </cell>
          <cell r="C5458" t="str">
            <v>Lector de proximidad para accesos CDRC Cometas</v>
          </cell>
          <cell r="D5458" t="str">
            <v>UN</v>
          </cell>
          <cell r="E5458" t="str">
            <v>INSTALACIONES ELECTRICAS - T.V. - SONIDO COMUNI</v>
          </cell>
          <cell r="F5458">
            <v>1029715.15</v>
          </cell>
        </row>
        <row r="5459">
          <cell r="B5459">
            <v>17778</v>
          </cell>
          <cell r="C5459" t="str">
            <v>Lectora de proximidad MiniProx (SUMI INST)</v>
          </cell>
          <cell r="D5459" t="str">
            <v>UN</v>
          </cell>
          <cell r="E5459" t="str">
            <v>INSTALACIONES ELECTRICAS - T.V. - SONIDO COMUNI</v>
          </cell>
          <cell r="F5459">
            <v>144438.91</v>
          </cell>
        </row>
        <row r="5460">
          <cell r="B5460">
            <v>18472</v>
          </cell>
          <cell r="C5460" t="str">
            <v>LECTORA DE TARJETA</v>
          </cell>
          <cell r="D5460" t="str">
            <v>UN</v>
          </cell>
          <cell r="E5460" t="str">
            <v>INSTALACIONES ELECTRICAS - T.V. - SONIDO COMUNI</v>
          </cell>
          <cell r="F5460">
            <v>176369.08</v>
          </cell>
        </row>
        <row r="5461">
          <cell r="B5461">
            <v>15447</v>
          </cell>
          <cell r="C5461" t="str">
            <v>LETRA PARA ESCALADA (SUM+INSTALACIÓN)</v>
          </cell>
          <cell r="D5461" t="str">
            <v>UN</v>
          </cell>
          <cell r="E5461" t="str">
            <v>MOBILIARIO</v>
          </cell>
          <cell r="F5461">
            <v>458879.33</v>
          </cell>
        </row>
        <row r="5462">
          <cell r="B5462">
            <v>20797</v>
          </cell>
          <cell r="C5462" t="str">
            <v>Levantamiento de información eléctrica para escenarios deportivos (levantamiento de cajas de inspección, red existente, luminarias, toma de medida de cargas y voltajes, digitalización de información y entrega de informe eléctrico del levantamiento)</v>
          </cell>
          <cell r="D5462" t="str">
            <v>UN</v>
          </cell>
          <cell r="E5462" t="str">
            <v>09 Eléctricas</v>
          </cell>
          <cell r="F5462">
            <v>5028754.25</v>
          </cell>
        </row>
        <row r="5463">
          <cell r="B5463">
            <v>10740</v>
          </cell>
          <cell r="C5463" t="str">
            <v>Levantamiento de redes Topografia **</v>
          </cell>
          <cell r="D5463" t="str">
            <v>ML</v>
          </cell>
          <cell r="E5463" t="str">
            <v>05 Pisos</v>
          </cell>
          <cell r="F5463">
            <v>3126.44</v>
          </cell>
        </row>
        <row r="5464">
          <cell r="B5464">
            <v>17787</v>
          </cell>
          <cell r="C5464" t="str">
            <v>licencia Standard Edition (SUMI INST)</v>
          </cell>
          <cell r="D5464" t="str">
            <v>UN</v>
          </cell>
          <cell r="E5464" t="str">
            <v>INSTALACIONES ELECTRICAS - T.V. - SONIDO COMUNI</v>
          </cell>
          <cell r="F5464">
            <v>81757.87</v>
          </cell>
        </row>
        <row r="5465">
          <cell r="B5465">
            <v>18283</v>
          </cell>
          <cell r="C5465" t="str">
            <v>Ligustro/Ligustrum Lucidum</v>
          </cell>
          <cell r="D5465" t="str">
            <v>UN</v>
          </cell>
          <cell r="E5465" t="str">
            <v>JARDINERIA  Y GRAMAS</v>
          </cell>
          <cell r="F5465">
            <v>241716.86</v>
          </cell>
        </row>
        <row r="5466">
          <cell r="B5466">
            <v>14528</v>
          </cell>
          <cell r="C5466" t="str">
            <v>LIJADO, LIMP Y PINTURA (ESTACION RUTA DE LA VIDA)</v>
          </cell>
          <cell r="D5466" t="str">
            <v>UN</v>
          </cell>
          <cell r="E5466" t="str">
            <v>PINTURA</v>
          </cell>
          <cell r="F5466">
            <v>5936372.6699999999</v>
          </cell>
        </row>
        <row r="5467">
          <cell r="B5467">
            <v>18319</v>
          </cell>
          <cell r="C5467" t="str">
            <v>Limonium/Limonium Spectabile Sobre Cubierta verde</v>
          </cell>
          <cell r="D5467" t="str">
            <v>M2</v>
          </cell>
          <cell r="E5467" t="str">
            <v>JARDINERIA  Y GRAMAS</v>
          </cell>
          <cell r="F5467">
            <v>280028.78000000003</v>
          </cell>
        </row>
        <row r="5468">
          <cell r="B5468">
            <v>18260</v>
          </cell>
          <cell r="C5468" t="str">
            <v>Limonium/Limonium Spectabile Taludes Exteriores</v>
          </cell>
          <cell r="D5468" t="str">
            <v>M2</v>
          </cell>
          <cell r="E5468" t="str">
            <v>JARDINERIA  Y GRAMAS</v>
          </cell>
          <cell r="F5468">
            <v>46861.47</v>
          </cell>
        </row>
        <row r="5469">
          <cell r="B5469">
            <v>11186</v>
          </cell>
          <cell r="C5469" t="str">
            <v>Limp. Estruct. Metalica y pintura esmalte+ antic**</v>
          </cell>
          <cell r="D5469" t="str">
            <v>M2</v>
          </cell>
          <cell r="E5469" t="str">
            <v>PINTURA</v>
          </cell>
          <cell r="F5469">
            <v>37970.910000000003</v>
          </cell>
        </row>
        <row r="5470">
          <cell r="B5470">
            <v>10957</v>
          </cell>
          <cell r="C5470" t="str">
            <v>Limpeza Estruct.Metalica- pintura esmalte+anticorr</v>
          </cell>
          <cell r="D5470" t="str">
            <v>ML</v>
          </cell>
          <cell r="E5470" t="str">
            <v>PINTURA</v>
          </cell>
          <cell r="F5470">
            <v>20246.25</v>
          </cell>
        </row>
        <row r="5471">
          <cell r="B5471">
            <v>13867</v>
          </cell>
          <cell r="C5471" t="str">
            <v>Limpieza acero de refuerzo instal quitar babas  **</v>
          </cell>
          <cell r="D5471" t="str">
            <v>M2</v>
          </cell>
          <cell r="E5471" t="str">
            <v>URBANISMO Y OBRAS EXTERIORES</v>
          </cell>
          <cell r="F5471">
            <v>10993.54</v>
          </cell>
        </row>
        <row r="5472">
          <cell r="B5472">
            <v>13813</v>
          </cell>
          <cell r="C5472" t="str">
            <v>Limpieza Carcamo H=0.20M (Limp+Cargue y Retiro)</v>
          </cell>
          <cell r="D5472" t="str">
            <v>ML</v>
          </cell>
          <cell r="E5472" t="str">
            <v>REDES SERVICIOS Y DESAGüES</v>
          </cell>
          <cell r="F5472">
            <v>18802.78</v>
          </cell>
        </row>
        <row r="5473">
          <cell r="B5473">
            <v>13509</v>
          </cell>
          <cell r="C5473" t="str">
            <v>Limpieza CarcamoH=0.20M(Desm+sum+Inst. lad. nuevo</v>
          </cell>
          <cell r="D5473" t="str">
            <v>ML</v>
          </cell>
          <cell r="E5473" t="str">
            <v>REDES SERVICIOS Y DESAGüES</v>
          </cell>
          <cell r="F5473">
            <v>32459.31</v>
          </cell>
        </row>
        <row r="5474">
          <cell r="B5474">
            <v>13792</v>
          </cell>
          <cell r="C5474" t="str">
            <v>limpieza CarcamoH=0.20M(Desm3Lad+Limp-ret+Rep3lad)</v>
          </cell>
          <cell r="D5474" t="str">
            <v>ML</v>
          </cell>
          <cell r="E5474" t="str">
            <v>REDES SERVICIOS Y DESAGüES</v>
          </cell>
          <cell r="F5474">
            <v>29703.8</v>
          </cell>
        </row>
        <row r="5475">
          <cell r="B5475">
            <v>13510</v>
          </cell>
          <cell r="C5475" t="str">
            <v>limpieza CarcamoH=0.20M(Desm4Lad+limp-ret+rep4lad)</v>
          </cell>
          <cell r="D5475" t="str">
            <v>ML</v>
          </cell>
          <cell r="E5475" t="str">
            <v>REDES SERVICIOS Y DESAGüES</v>
          </cell>
          <cell r="F5475">
            <v>34901.61</v>
          </cell>
        </row>
        <row r="5476">
          <cell r="B5476">
            <v>10596</v>
          </cell>
          <cell r="C5476" t="str">
            <v>Limpieza de acícula</v>
          </cell>
          <cell r="D5476" t="str">
            <v>M2</v>
          </cell>
          <cell r="E5476" t="str">
            <v>13 Manejo ambiental</v>
          </cell>
          <cell r="F5476">
            <v>2475.34</v>
          </cell>
        </row>
        <row r="5477">
          <cell r="B5477">
            <v>13779</v>
          </cell>
          <cell r="C5477" t="str">
            <v>LIMPIEZA DE BORDIILO EN PIEDRA</v>
          </cell>
          <cell r="D5477" t="str">
            <v>ML</v>
          </cell>
          <cell r="E5477" t="str">
            <v>URBANISMO Y OBRAS EXTERIORES</v>
          </cell>
          <cell r="F5477">
            <v>2455.16</v>
          </cell>
        </row>
        <row r="5478">
          <cell r="B5478">
            <v>13055</v>
          </cell>
          <cell r="C5478" t="str">
            <v>Limpieza de Cañuela y Cuneta (inc. Carg. y Retiro)</v>
          </cell>
          <cell r="D5478" t="str">
            <v>ML</v>
          </cell>
          <cell r="E5478" t="str">
            <v>REDES SERVICIOS Y DESAGüES</v>
          </cell>
          <cell r="F5478">
            <v>17185.68</v>
          </cell>
        </row>
        <row r="5479">
          <cell r="B5479">
            <v>12447</v>
          </cell>
          <cell r="C5479" t="str">
            <v>Limpieza de Tuberías Drenaje con Vactor **</v>
          </cell>
          <cell r="D5479" t="str">
            <v>HR</v>
          </cell>
          <cell r="E5479" t="str">
            <v>03 Preliminares</v>
          </cell>
          <cell r="F5479">
            <v>493876.81</v>
          </cell>
        </row>
        <row r="5480">
          <cell r="B5480">
            <v>13351</v>
          </cell>
          <cell r="C5480" t="str">
            <v>LIMPIEZA DE VIDRIOS</v>
          </cell>
          <cell r="D5480" t="str">
            <v>M2</v>
          </cell>
          <cell r="E5480" t="str">
            <v>URBANISMO Y OBRAS EXTERIORES</v>
          </cell>
          <cell r="F5480">
            <v>11081.37</v>
          </cell>
        </row>
        <row r="5481">
          <cell r="B5481">
            <v>15190</v>
          </cell>
          <cell r="C5481" t="str">
            <v>Limpieza e impermebilización fachada Hmax=1.50m **</v>
          </cell>
          <cell r="D5481" t="str">
            <v>M2</v>
          </cell>
          <cell r="E5481" t="str">
            <v>URBANISMO Y OBRAS EXTERIORES</v>
          </cell>
          <cell r="F5481">
            <v>33942.400000000001</v>
          </cell>
        </row>
        <row r="5482">
          <cell r="B5482">
            <v>10219</v>
          </cell>
          <cell r="C5482" t="str">
            <v>Limpieza e impermebilización fachada Hmax=4.50m **</v>
          </cell>
          <cell r="D5482" t="str">
            <v>M2</v>
          </cell>
          <cell r="E5482" t="str">
            <v>URBANISMO Y OBRAS EXTERIORES</v>
          </cell>
          <cell r="F5482">
            <v>37729.879999999997</v>
          </cell>
        </row>
        <row r="5483">
          <cell r="B5483">
            <v>15764</v>
          </cell>
          <cell r="C5483" t="str">
            <v>LIMPIEZA ESTRUCTURA METALICA HIDROBLASTING</v>
          </cell>
          <cell r="D5483" t="str">
            <v>KG</v>
          </cell>
          <cell r="E5483" t="str">
            <v>CUBIERTAS</v>
          </cell>
          <cell r="F5483">
            <v>2386.94</v>
          </cell>
        </row>
        <row r="5484">
          <cell r="B5484">
            <v>734</v>
          </cell>
          <cell r="C5484" t="str">
            <v>LIMPIEZA FACHADA</v>
          </cell>
          <cell r="D5484" t="str">
            <v>M2</v>
          </cell>
          <cell r="E5484" t="str">
            <v>URBANISMO Y OBRAS EXTERIORES</v>
          </cell>
          <cell r="F5484">
            <v>20617.490000000002</v>
          </cell>
        </row>
        <row r="5485">
          <cell r="B5485">
            <v>13882</v>
          </cell>
          <cell r="C5485" t="str">
            <v>Limpieza piso enchapado en ladrillo con acido**</v>
          </cell>
          <cell r="D5485" t="str">
            <v>M2</v>
          </cell>
          <cell r="E5485" t="str">
            <v>URBANISMO Y OBRAS EXTERIORES</v>
          </cell>
          <cell r="F5485">
            <v>3589.02</v>
          </cell>
        </row>
        <row r="5486">
          <cell r="B5486">
            <v>13253</v>
          </cell>
          <cell r="C5486" t="str">
            <v>Limpieza tuberia   existente**</v>
          </cell>
          <cell r="D5486" t="str">
            <v>ML</v>
          </cell>
          <cell r="E5486" t="str">
            <v>REDES SERVICIOS Y DESAGüES</v>
          </cell>
          <cell r="F5486">
            <v>29950.22</v>
          </cell>
        </row>
        <row r="5487">
          <cell r="B5487">
            <v>11498</v>
          </cell>
          <cell r="C5487" t="str">
            <v>Limpieza tuberia existente 1 a 2"**</v>
          </cell>
          <cell r="D5487" t="str">
            <v>ML</v>
          </cell>
          <cell r="E5487" t="str">
            <v>REDES SERVICIOS Y DESAGüES</v>
          </cell>
          <cell r="F5487">
            <v>25604.43</v>
          </cell>
        </row>
        <row r="5488">
          <cell r="B5488">
            <v>18</v>
          </cell>
          <cell r="C5488" t="str">
            <v>LIMPIEZA, DESCAPOTE, RETIRO SOBRANTES - MECANICO</v>
          </cell>
          <cell r="D5488" t="str">
            <v>M3</v>
          </cell>
          <cell r="E5488" t="str">
            <v>ACT. PRELIMINARES/LIMPIEZA TER</v>
          </cell>
          <cell r="F5488">
            <v>108230.85</v>
          </cell>
        </row>
        <row r="5489">
          <cell r="B5489">
            <v>17892</v>
          </cell>
          <cell r="C5489" t="str">
            <v>LINEA DE VIDA HORIZONTAL (SUM+INST)</v>
          </cell>
          <cell r="D5489" t="str">
            <v>ML</v>
          </cell>
          <cell r="E5489" t="str">
            <v>11 Tratamientos especiales</v>
          </cell>
          <cell r="F5489">
            <v>0</v>
          </cell>
        </row>
        <row r="5490">
          <cell r="B5490">
            <v>17681</v>
          </cell>
          <cell r="C5490" t="str">
            <v>LINEA DE VIDA PARA CUBIERTA CDRC</v>
          </cell>
          <cell r="D5490" t="str">
            <v>GL</v>
          </cell>
          <cell r="E5490" t="str">
            <v>SEGURIDAD INDUSTRIAL</v>
          </cell>
          <cell r="F5490">
            <v>0</v>
          </cell>
        </row>
        <row r="5491">
          <cell r="B5491">
            <v>15608</v>
          </cell>
          <cell r="C5491" t="str">
            <v>Lineal LED sobreponer o descolgar41 W 2763 lm CRDC</v>
          </cell>
          <cell r="D5491" t="str">
            <v>UN</v>
          </cell>
          <cell r="E5491" t="str">
            <v>INSTALACIONES ELECTRICAS - T.V. - SONIDO COMUNI</v>
          </cell>
          <cell r="F5491">
            <v>558151.61</v>
          </cell>
        </row>
        <row r="5492">
          <cell r="B5492">
            <v>15370</v>
          </cell>
          <cell r="C5492" t="str">
            <v>Lineal LED sobreponerOdescolgar 20 W 1656 lm CRDC</v>
          </cell>
          <cell r="D5492" t="str">
            <v>UN</v>
          </cell>
          <cell r="E5492" t="str">
            <v>INSTALACIONES ELECTRICAS - T.V. - SONIDO COMUNI</v>
          </cell>
          <cell r="F5492">
            <v>428441.61</v>
          </cell>
        </row>
        <row r="5493">
          <cell r="B5493">
            <v>15565</v>
          </cell>
          <cell r="C5493" t="str">
            <v>Lineal LED sobreponerOdescolgar 28 W 2265 lm CRDC</v>
          </cell>
          <cell r="D5493" t="str">
            <v>UN</v>
          </cell>
          <cell r="E5493" t="str">
            <v>INSTALACIONES ELECTRICAS - T.V. - SONIDO COMUNI</v>
          </cell>
          <cell r="F5493">
            <v>429725.61</v>
          </cell>
        </row>
        <row r="5494">
          <cell r="B5494">
            <v>639</v>
          </cell>
          <cell r="C5494" t="str">
            <v>LINEAS TRAFICO 0.10</v>
          </cell>
          <cell r="D5494" t="str">
            <v>ML</v>
          </cell>
          <cell r="E5494" t="str">
            <v>PINTURA</v>
          </cell>
          <cell r="F5494">
            <v>8303.66</v>
          </cell>
        </row>
        <row r="5495">
          <cell r="B5495">
            <v>18293</v>
          </cell>
          <cell r="C5495" t="str">
            <v>Lino Variedad(Lino Morado)/Phormium Crimson Devil</v>
          </cell>
          <cell r="D5495" t="str">
            <v>M2</v>
          </cell>
          <cell r="E5495" t="str">
            <v>JARDINERIA  Y GRAMAS</v>
          </cell>
          <cell r="F5495">
            <v>4721.47</v>
          </cell>
        </row>
        <row r="5496">
          <cell r="B5496">
            <v>16765</v>
          </cell>
          <cell r="C5496" t="str">
            <v>Liston en Deck WPC Macizo A=16cm;e=2cm;L=3m(Sum+In</v>
          </cell>
          <cell r="D5496" t="str">
            <v>ML</v>
          </cell>
          <cell r="E5496" t="str">
            <v>PISOS (ACABADOS Y BASES)</v>
          </cell>
          <cell r="F5496">
            <v>88835.520000000004</v>
          </cell>
        </row>
        <row r="5497">
          <cell r="B5497">
            <v>12986</v>
          </cell>
          <cell r="C5497" t="str">
            <v>Listón en madera banca (desmonte)</v>
          </cell>
          <cell r="D5497" t="str">
            <v>UN</v>
          </cell>
          <cell r="E5497" t="str">
            <v>VARIOS</v>
          </cell>
          <cell r="F5497">
            <v>12948.77</v>
          </cell>
        </row>
        <row r="5498">
          <cell r="B5498">
            <v>12987</v>
          </cell>
          <cell r="C5498" t="str">
            <v>Listón en madera banca (instalación) STPM **</v>
          </cell>
          <cell r="D5498" t="str">
            <v>UN</v>
          </cell>
          <cell r="E5498" t="str">
            <v>VARIOS</v>
          </cell>
          <cell r="F5498">
            <v>19719.37</v>
          </cell>
        </row>
        <row r="5499">
          <cell r="B5499">
            <v>14662</v>
          </cell>
          <cell r="C5499" t="str">
            <v>LISTON EN MADERA BANCA (SUM + INST)</v>
          </cell>
          <cell r="D5499" t="str">
            <v>UN</v>
          </cell>
          <cell r="E5499" t="str">
            <v>MOBILIARIO</v>
          </cell>
          <cell r="F5499">
            <v>56742.38</v>
          </cell>
        </row>
        <row r="5500">
          <cell r="B5500">
            <v>12988</v>
          </cell>
          <cell r="C5500" t="str">
            <v>Listón en madera banca (suministro) STPM **</v>
          </cell>
          <cell r="D5500" t="str">
            <v>UN</v>
          </cell>
          <cell r="E5500" t="str">
            <v>VARIOS</v>
          </cell>
          <cell r="F5500">
            <v>37023.01</v>
          </cell>
        </row>
        <row r="5501">
          <cell r="B5501">
            <v>14829</v>
          </cell>
          <cell r="C5501" t="str">
            <v>LISTON EN MADERA BANCA(DESM+SUM+INST)</v>
          </cell>
          <cell r="D5501" t="str">
            <v>UN</v>
          </cell>
          <cell r="E5501" t="str">
            <v>MOBILIARIO</v>
          </cell>
          <cell r="F5501">
            <v>69691.149999999994</v>
          </cell>
        </row>
        <row r="5502">
          <cell r="B5502">
            <v>334</v>
          </cell>
          <cell r="C5502" t="str">
            <v>LISTON M.H. AMARILLO</v>
          </cell>
          <cell r="D5502" t="str">
            <v>M2</v>
          </cell>
          <cell r="E5502" t="str">
            <v>PISOS (ACABADOS Y BASES)</v>
          </cell>
          <cell r="F5502">
            <v>15566.91</v>
          </cell>
        </row>
        <row r="5503">
          <cell r="B5503">
            <v>335</v>
          </cell>
          <cell r="C5503" t="str">
            <v>LISTON M.H. GUAYACAN</v>
          </cell>
          <cell r="D5503" t="str">
            <v>M2</v>
          </cell>
          <cell r="E5503" t="str">
            <v>PISOS (ACABADOS Y BASES)</v>
          </cell>
          <cell r="F5503">
            <v>15566.91</v>
          </cell>
        </row>
        <row r="5504">
          <cell r="B5504">
            <v>336</v>
          </cell>
          <cell r="C5504" t="str">
            <v>LISTON M.H. ZAPAN</v>
          </cell>
          <cell r="D5504" t="str">
            <v>M2</v>
          </cell>
          <cell r="E5504" t="str">
            <v>PISOS (ACABADOS Y BASES)</v>
          </cell>
          <cell r="F5504">
            <v>96023.12</v>
          </cell>
        </row>
        <row r="5505">
          <cell r="B5505">
            <v>238</v>
          </cell>
          <cell r="C5505" t="str">
            <v>LISTON M.H.(AMARILLO)</v>
          </cell>
          <cell r="D5505" t="str">
            <v>M2</v>
          </cell>
          <cell r="E5505" t="str">
            <v>CIELOS RASOS</v>
          </cell>
          <cell r="F5505">
            <v>27171.360000000001</v>
          </cell>
        </row>
        <row r="5506">
          <cell r="B5506">
            <v>239</v>
          </cell>
          <cell r="C5506" t="str">
            <v>LISTON M.H.(GUAYACAN OB0)</v>
          </cell>
          <cell r="D5506" t="str">
            <v>M2</v>
          </cell>
          <cell r="E5506" t="str">
            <v>CIELOS RASOS</v>
          </cell>
          <cell r="F5506">
            <v>38282.129999999997</v>
          </cell>
        </row>
        <row r="5507">
          <cell r="B5507">
            <v>124</v>
          </cell>
          <cell r="C5507" t="str">
            <v>LISTON M.H.(GUAYACAN TEKA)</v>
          </cell>
          <cell r="D5507" t="str">
            <v>M2</v>
          </cell>
          <cell r="E5507" t="str">
            <v>CIELOS RASOS</v>
          </cell>
          <cell r="F5507">
            <v>39436.620000000003</v>
          </cell>
        </row>
        <row r="5508">
          <cell r="B5508">
            <v>240</v>
          </cell>
          <cell r="C5508" t="str">
            <v>LISTON M.H.(OTOBO)</v>
          </cell>
          <cell r="D5508" t="str">
            <v>M2</v>
          </cell>
          <cell r="E5508" t="str">
            <v>CIELOS RASOS</v>
          </cell>
          <cell r="F5508">
            <v>92728.14</v>
          </cell>
        </row>
        <row r="5509">
          <cell r="B5509">
            <v>241</v>
          </cell>
          <cell r="C5509" t="str">
            <v>LISTON M.H.(PEINE MONO)</v>
          </cell>
          <cell r="D5509" t="str">
            <v>M2</v>
          </cell>
          <cell r="E5509" t="str">
            <v>CIELOS RASOS</v>
          </cell>
          <cell r="F5509">
            <v>39436.620000000003</v>
          </cell>
        </row>
        <row r="5510">
          <cell r="B5510">
            <v>242</v>
          </cell>
          <cell r="C5510" t="str">
            <v>LISTON M.H.(PINO ROMERON)</v>
          </cell>
          <cell r="D5510" t="str">
            <v>M2</v>
          </cell>
          <cell r="E5510" t="str">
            <v>CIELOS RASOS</v>
          </cell>
          <cell r="F5510">
            <v>39436.620000000003</v>
          </cell>
        </row>
        <row r="5511">
          <cell r="B5511">
            <v>12826</v>
          </cell>
          <cell r="C5511" t="str">
            <v>LISTON M.H.SAPAN PISO A=8CM;E=12MM+PINTURA **</v>
          </cell>
          <cell r="D5511" t="str">
            <v>M2</v>
          </cell>
          <cell r="E5511" t="str">
            <v>MAMPOSTERIA</v>
          </cell>
          <cell r="F5511">
            <v>101028.17</v>
          </cell>
        </row>
        <row r="5512">
          <cell r="B5512">
            <v>18348</v>
          </cell>
          <cell r="C5512" t="str">
            <v>LLamas/Kniphofia Uvaria en  Jardineras</v>
          </cell>
          <cell r="D5512" t="str">
            <v>M2</v>
          </cell>
          <cell r="E5512" t="str">
            <v>JARDINERIA  Y GRAMAS</v>
          </cell>
          <cell r="F5512">
            <v>72877.89</v>
          </cell>
        </row>
        <row r="5513">
          <cell r="B5513">
            <v>18325</v>
          </cell>
          <cell r="C5513" t="str">
            <v>LLamas/Kniphofia Uvaria Sobre Cubierta verde</v>
          </cell>
          <cell r="D5513" t="str">
            <v>M2</v>
          </cell>
          <cell r="E5513" t="str">
            <v>JARDINERIA  Y GRAMAS</v>
          </cell>
          <cell r="F5513">
            <v>244084.08</v>
          </cell>
        </row>
        <row r="5514">
          <cell r="B5514">
            <v>18272</v>
          </cell>
          <cell r="C5514" t="str">
            <v>LLamas/Kniphofia Uvaria Taludes Exteriores</v>
          </cell>
          <cell r="D5514" t="str">
            <v>M2</v>
          </cell>
          <cell r="E5514" t="str">
            <v>JARDINERIA  Y GRAMAS</v>
          </cell>
          <cell r="F5514">
            <v>10916.77</v>
          </cell>
        </row>
        <row r="5515">
          <cell r="B5515">
            <v>14032</v>
          </cell>
          <cell r="C5515" t="str">
            <v>LLAVE  LAVAMANOS PARED ANTIVAND CROMADA</v>
          </cell>
          <cell r="D5515" t="str">
            <v>UN</v>
          </cell>
          <cell r="E5515" t="str">
            <v>INSTALACIONES HIDRAULICA / SANITARIA / LATONERIA</v>
          </cell>
          <cell r="F5515">
            <v>270709.25</v>
          </cell>
        </row>
        <row r="5516">
          <cell r="B5516">
            <v>481</v>
          </cell>
          <cell r="C5516" t="str">
            <v>LLAVE  TERMINAL EXTERIOR .CROMMADA L/P</v>
          </cell>
          <cell r="D5516" t="str">
            <v>UN</v>
          </cell>
          <cell r="E5516" t="str">
            <v>INSTALACIONES HIDRAULICA / SANITARIA / LATONERIA</v>
          </cell>
          <cell r="F5516">
            <v>97789.88</v>
          </cell>
        </row>
        <row r="5517">
          <cell r="B5517">
            <v>479</v>
          </cell>
          <cell r="C5517" t="str">
            <v>LLAVE GRIVAL JARDIN 1/2"  60400</v>
          </cell>
          <cell r="D5517" t="str">
            <v>UN</v>
          </cell>
          <cell r="E5517" t="str">
            <v>INSTALACIONES HIDRAULICA / SANITARIA / LATONERIA</v>
          </cell>
          <cell r="F5517">
            <v>112698.12</v>
          </cell>
        </row>
        <row r="5518">
          <cell r="B5518">
            <v>10653</v>
          </cell>
          <cell r="C5518" t="str">
            <v>Llave GRIVAL jardin 1/2"  60400 **</v>
          </cell>
          <cell r="D5518" t="str">
            <v>UN</v>
          </cell>
          <cell r="E5518" t="str">
            <v>08 Hidráulico</v>
          </cell>
          <cell r="F5518">
            <v>58366.720000000001</v>
          </cell>
        </row>
        <row r="5519">
          <cell r="B5519">
            <v>480</v>
          </cell>
          <cell r="C5519" t="str">
            <v>LLAVE GRIVAL JARDIN 1/2" 60405</v>
          </cell>
          <cell r="D5519" t="str">
            <v>UN</v>
          </cell>
          <cell r="E5519" t="str">
            <v>INSTALACIONES HIDRAULICA / SANITARIA / LATONERIA</v>
          </cell>
          <cell r="F5519">
            <v>97096.39</v>
          </cell>
        </row>
        <row r="5520">
          <cell r="B5520">
            <v>13190</v>
          </cell>
          <cell r="C5520" t="str">
            <v>Llave para regadera prysma CRNA (suministro) **</v>
          </cell>
          <cell r="D5520" t="str">
            <v>UN</v>
          </cell>
          <cell r="E5520" t="str">
            <v>VARIOS</v>
          </cell>
          <cell r="F5520">
            <v>0</v>
          </cell>
        </row>
        <row r="5521">
          <cell r="B5521">
            <v>10515</v>
          </cell>
          <cell r="C5521" t="str">
            <v>Llenado Piscina Final CDRC</v>
          </cell>
          <cell r="D5521" t="str">
            <v>M3</v>
          </cell>
          <cell r="E5521" t="str">
            <v>LLENADO PISCINA</v>
          </cell>
          <cell r="F5521">
            <v>46565.47</v>
          </cell>
        </row>
        <row r="5522">
          <cell r="B5522">
            <v>18658</v>
          </cell>
          <cell r="C5522" t="str">
            <v>Llenado Piscina y Desinfección Preliminar CDRC</v>
          </cell>
          <cell r="D5522" t="str">
            <v>M3</v>
          </cell>
          <cell r="E5522" t="str">
            <v>LLENADO PISCINA</v>
          </cell>
          <cell r="F5522">
            <v>53847.08</v>
          </cell>
        </row>
        <row r="5523">
          <cell r="B5523">
            <v>695</v>
          </cell>
          <cell r="C5523" t="str">
            <v>LOCALIZACION Y REPLANTEO</v>
          </cell>
          <cell r="D5523" t="str">
            <v>M2</v>
          </cell>
          <cell r="E5523" t="str">
            <v>ACT. PRELIMINARES/LIMPIEZA TER</v>
          </cell>
          <cell r="F5523">
            <v>5156.45</v>
          </cell>
        </row>
        <row r="5524">
          <cell r="B5524">
            <v>746</v>
          </cell>
          <cell r="C5524" t="str">
            <v>LOCALIZACION Y REPLANTEO  CON EQUIPO</v>
          </cell>
          <cell r="D5524" t="str">
            <v>M2</v>
          </cell>
          <cell r="E5524" t="str">
            <v>ACT. PRELIMINARES/LIMPIEZA TER</v>
          </cell>
          <cell r="F5524">
            <v>4561.9399999999996</v>
          </cell>
        </row>
        <row r="5525">
          <cell r="B5525">
            <v>12808</v>
          </cell>
          <cell r="C5525" t="str">
            <v>LOCALIZACION Y REPLANTEO  CON EQUIPO PARA PISTA</v>
          </cell>
          <cell r="D5525" t="str">
            <v>M2</v>
          </cell>
          <cell r="E5525" t="str">
            <v>ACT. PRELIMINARES/LIMPIEZA TER</v>
          </cell>
          <cell r="F5525">
            <v>2149.15</v>
          </cell>
        </row>
        <row r="5526">
          <cell r="B5526">
            <v>14059</v>
          </cell>
          <cell r="C5526" t="str">
            <v>LOCALIZACION Y REPLANTEO  PARA CIMIENTOS</v>
          </cell>
          <cell r="D5526" t="str">
            <v>M2</v>
          </cell>
          <cell r="E5526" t="str">
            <v>ACT. PRELIMINARES/LIMPIEZA TER</v>
          </cell>
          <cell r="F5526">
            <v>3185.82</v>
          </cell>
        </row>
        <row r="5527">
          <cell r="B5527">
            <v>14058</v>
          </cell>
          <cell r="C5527" t="str">
            <v>LOCALIZACION Y REPLANTEO  PARA MUROS</v>
          </cell>
          <cell r="D5527" t="str">
            <v>M2</v>
          </cell>
          <cell r="E5527" t="str">
            <v>ACT. PRELIMINARES/LIMPIEZA TER</v>
          </cell>
          <cell r="F5527">
            <v>5725.36</v>
          </cell>
        </row>
        <row r="5528">
          <cell r="B5528">
            <v>11192</v>
          </cell>
          <cell r="C5528" t="str">
            <v>LOCALIZACION Y REPLANTEO + EQUIPO</v>
          </cell>
          <cell r="D5528" t="str">
            <v>M2</v>
          </cell>
          <cell r="E5528" t="str">
            <v>ACT. PRELIMINARES/LIMPIEZA TER</v>
          </cell>
          <cell r="F5528">
            <v>416.86</v>
          </cell>
        </row>
        <row r="5529">
          <cell r="B5529">
            <v>11655</v>
          </cell>
          <cell r="C5529" t="str">
            <v>Localizacion y Replanteo + equipo pequeñas areas**</v>
          </cell>
          <cell r="D5529" t="str">
            <v>M2</v>
          </cell>
          <cell r="E5529" t="str">
            <v>ACT. PRELIMINARES/LIMPIEZA TER</v>
          </cell>
          <cell r="F5529">
            <v>34283.74</v>
          </cell>
        </row>
        <row r="5530">
          <cell r="B5530">
            <v>15041</v>
          </cell>
          <cell r="C5530" t="str">
            <v>Locker 4 puestos Lam. Cal.22 H=1.80 AT=0.63Sum.+In</v>
          </cell>
          <cell r="D5530" t="str">
            <v>UN</v>
          </cell>
          <cell r="E5530" t="str">
            <v>VARIOS</v>
          </cell>
          <cell r="F5530">
            <v>0</v>
          </cell>
        </row>
        <row r="5531">
          <cell r="B5531">
            <v>14307</v>
          </cell>
          <cell r="C5531" t="str">
            <v>Locker 6 puestos Cal.22 H=1.80;A=0.93;P=0.30m+Tran</v>
          </cell>
          <cell r="D5531" t="str">
            <v>UN</v>
          </cell>
          <cell r="E5531" t="str">
            <v>VARIOS</v>
          </cell>
          <cell r="F5531">
            <v>0</v>
          </cell>
        </row>
        <row r="5532">
          <cell r="B5532">
            <v>15487</v>
          </cell>
          <cell r="C5532" t="str">
            <v>Locker láminaPuerta Microper 0.40X0.80X0.30(Sum+In</v>
          </cell>
          <cell r="D5532" t="str">
            <v>UN</v>
          </cell>
          <cell r="E5532" t="str">
            <v>10 Mobiliario</v>
          </cell>
          <cell r="F5532">
            <v>0</v>
          </cell>
        </row>
        <row r="5533">
          <cell r="B5533">
            <v>10494</v>
          </cell>
          <cell r="C5533" t="str">
            <v>LOSA  ALIGERADA PISCINAS F'C 28 MPA h=.50 Caseton Lona - CEFE COMETAS</v>
          </cell>
          <cell r="D5533" t="str">
            <v>M2</v>
          </cell>
          <cell r="E5533" t="str">
            <v>CIMENTACION Y ESTRUCTURA</v>
          </cell>
          <cell r="F5533">
            <v>277944.03999999998</v>
          </cell>
        </row>
        <row r="5534">
          <cell r="B5534">
            <v>15782</v>
          </cell>
          <cell r="C5534" t="str">
            <v>LOSA  CONCRETO 0.62X0.62 e=4cm,Acab. grant.cuchuco</v>
          </cell>
          <cell r="D5534" t="str">
            <v>UN</v>
          </cell>
          <cell r="E5534" t="str">
            <v>PISOS</v>
          </cell>
          <cell r="F5534">
            <v>27245.45</v>
          </cell>
        </row>
        <row r="5535">
          <cell r="B5535">
            <v>18140</v>
          </cell>
          <cell r="C5535" t="str">
            <v>LOSA AEREA CONC F'C 28 MPA FONDO CARACAMOS e=.10</v>
          </cell>
          <cell r="D5535" t="str">
            <v>M2</v>
          </cell>
          <cell r="E5535" t="str">
            <v>05 Pisos</v>
          </cell>
          <cell r="F5535">
            <v>203253.97</v>
          </cell>
        </row>
        <row r="5536">
          <cell r="B5536">
            <v>18137</v>
          </cell>
          <cell r="C5536" t="str">
            <v>LOSA AEREA CONCRETO F'C 28 MPA FONDO PISCINA e=.40</v>
          </cell>
          <cell r="D5536" t="str">
            <v>M2</v>
          </cell>
          <cell r="E5536" t="str">
            <v>05 Pisos</v>
          </cell>
          <cell r="F5536">
            <v>436070.41</v>
          </cell>
        </row>
        <row r="5537">
          <cell r="B5537">
            <v>19352</v>
          </cell>
          <cell r="C5537" t="str">
            <v>LOSA ALIGERADA CUBIERTA EDIF. DEPORTIVO ZONA ABIERTA CONCR. 4000PSI Gris Perla e=0.38m CEFE COMETAS</v>
          </cell>
          <cell r="D5537" t="str">
            <v>M2</v>
          </cell>
          <cell r="E5537" t="str">
            <v>ESTRUCTURA</v>
          </cell>
          <cell r="F5537">
            <v>500294.14</v>
          </cell>
        </row>
        <row r="5538">
          <cell r="B5538">
            <v>12983</v>
          </cell>
          <cell r="C5538" t="str">
            <v>Losa banca en concreto (desmonte) STPM **</v>
          </cell>
          <cell r="D5538" t="str">
            <v>UN</v>
          </cell>
          <cell r="E5538" t="str">
            <v>VARIOS</v>
          </cell>
          <cell r="F5538">
            <v>21909.38</v>
          </cell>
        </row>
        <row r="5539">
          <cell r="B5539">
            <v>12984</v>
          </cell>
          <cell r="C5539" t="str">
            <v>Losa banca en concreto (instalación) STPM **</v>
          </cell>
          <cell r="D5539" t="str">
            <v>UN</v>
          </cell>
          <cell r="E5539" t="str">
            <v>VARIOS</v>
          </cell>
          <cell r="F5539">
            <v>169153.88</v>
          </cell>
        </row>
        <row r="5540">
          <cell r="B5540">
            <v>12985</v>
          </cell>
          <cell r="C5540" t="str">
            <v>Losa banca en concreto (suministro) STPM **</v>
          </cell>
          <cell r="D5540" t="str">
            <v>UN</v>
          </cell>
          <cell r="E5540" t="str">
            <v>VARIOS</v>
          </cell>
          <cell r="F5540">
            <v>340540.24</v>
          </cell>
        </row>
        <row r="5541">
          <cell r="B5541">
            <v>14826</v>
          </cell>
          <cell r="C5541" t="str">
            <v>LOSA BANCA EN CONCRETO(DESM+SUM+INST)</v>
          </cell>
          <cell r="D5541" t="str">
            <v>UN</v>
          </cell>
          <cell r="E5541" t="str">
            <v>MOBILIARIO</v>
          </cell>
          <cell r="F5541">
            <v>531603.5</v>
          </cell>
        </row>
        <row r="5542">
          <cell r="B5542">
            <v>19300</v>
          </cell>
          <cell r="C5542" t="str">
            <v>LOSA CIMENTACIÓN 4.000psi e=0.30 (Tmax:1";Asent:4";plástico) CEFE COMETAS</v>
          </cell>
          <cell r="D5542" t="str">
            <v>M2</v>
          </cell>
          <cell r="E5542" t="str">
            <v>ESTRUCTURA</v>
          </cell>
          <cell r="F5542">
            <v>501026.97</v>
          </cell>
        </row>
        <row r="5543">
          <cell r="B5543">
            <v>16578</v>
          </cell>
          <cell r="C5543" t="str">
            <v>Losa Concreto Tactil A-50 Discapacidad+Arena (A=0.40m)</v>
          </cell>
          <cell r="D5543" t="str">
            <v>ML</v>
          </cell>
          <cell r="E5543" t="str">
            <v>MOBILIARIO</v>
          </cell>
          <cell r="F5543">
            <v>58271.07</v>
          </cell>
        </row>
        <row r="5544">
          <cell r="B5544">
            <v>13269</v>
          </cell>
          <cell r="C5544" t="str">
            <v>LOSA DE CONCRETO PREFABRICADA e=5CM</v>
          </cell>
          <cell r="D5544" t="str">
            <v>M2</v>
          </cell>
          <cell r="E5544" t="str">
            <v>VARIOS</v>
          </cell>
          <cell r="F5544">
            <v>340540.24</v>
          </cell>
        </row>
        <row r="5545">
          <cell r="B5545">
            <v>18124</v>
          </cell>
          <cell r="C5545" t="str">
            <v>LOSA DE PISO ALIGERADA F'C 21 MPAh=.60 Caset.CDRC</v>
          </cell>
          <cell r="D5545" t="str">
            <v>M2</v>
          </cell>
          <cell r="E5545" t="str">
            <v>CIMENTACION Y ESTRUCTURA</v>
          </cell>
          <cell r="F5545">
            <v>297433.42</v>
          </cell>
        </row>
        <row r="5546">
          <cell r="B5546">
            <v>16857</v>
          </cell>
          <cell r="C5546" t="str">
            <v>LOSA DE PISO ALIGERADA F'C 28 MPAh=.50 Caset.CDRC</v>
          </cell>
          <cell r="D5546" t="str">
            <v>M2</v>
          </cell>
          <cell r="E5546" t="str">
            <v>CIMENTACION Y ESTRUCTURA</v>
          </cell>
          <cell r="F5546">
            <v>279165.48</v>
          </cell>
        </row>
        <row r="5547">
          <cell r="B5547">
            <v>14658</v>
          </cell>
          <cell r="C5547" t="str">
            <v>LOSA DE PISO BANCA EN CONCRETO (SUM + INST)</v>
          </cell>
          <cell r="D5547" t="str">
            <v>UN</v>
          </cell>
          <cell r="E5547" t="str">
            <v>MOBILIARIO</v>
          </cell>
          <cell r="F5547">
            <v>509694.12</v>
          </cell>
        </row>
        <row r="5548">
          <cell r="B5548">
            <v>10499</v>
          </cell>
          <cell r="C5548" t="str">
            <v>LOSA ENTREPISO Lámina Colaborante 2" Cal. 20 e=12 4000 PSI f´c = 28 Mpa  CEFE COMETAS</v>
          </cell>
          <cell r="D5548" t="str">
            <v>M2</v>
          </cell>
          <cell r="E5548" t="str">
            <v>CIMENTACION Y ESTRUCTURA</v>
          </cell>
          <cell r="F5548">
            <v>221201.26</v>
          </cell>
        </row>
        <row r="5549">
          <cell r="B5549">
            <v>18732</v>
          </cell>
          <cell r="C5549" t="str">
            <v>LOSA ENTREPISO Lámina Colaborante 3" Cal20 e=12 f´c = 24.5 Mpa  CDRC</v>
          </cell>
          <cell r="D5549" t="str">
            <v>M2</v>
          </cell>
          <cell r="E5549" t="str">
            <v>CIMENTACION Y ESTRUCTURA</v>
          </cell>
          <cell r="F5549">
            <v>109849.22</v>
          </cell>
        </row>
        <row r="5550">
          <cell r="B5550">
            <v>19290</v>
          </cell>
          <cell r="C5550" t="str">
            <v>LOSA ENTREPISO Lamina Colaborante e=10cm Concr 4.000 PSI (T-max1";4"+/-1) CEFE COMETAS</v>
          </cell>
          <cell r="D5550" t="str">
            <v>M2</v>
          </cell>
          <cell r="E5550" t="str">
            <v>ESTRUCTURA DE CONCRETO REFORZA</v>
          </cell>
          <cell r="F5550">
            <v>198747.25</v>
          </cell>
        </row>
        <row r="5551">
          <cell r="B5551">
            <v>16543</v>
          </cell>
          <cell r="C5551" t="str">
            <v>LOSA- FIBROCEMENTO 20mm-INCLUYE TORNILLOS</v>
          </cell>
          <cell r="D5551" t="str">
            <v>M2</v>
          </cell>
          <cell r="E5551" t="str">
            <v>MAMPOSTERIA</v>
          </cell>
          <cell r="F5551">
            <v>61954.28</v>
          </cell>
        </row>
        <row r="5552">
          <cell r="B5552">
            <v>17931</v>
          </cell>
          <cell r="C5552" t="str">
            <v>LOSA FONDO CONC F'C 28 MPA MUROS PISCINA e=.30CDRC</v>
          </cell>
          <cell r="D5552" t="str">
            <v>M2</v>
          </cell>
          <cell r="E5552" t="str">
            <v>05 Pisos</v>
          </cell>
          <cell r="F5552">
            <v>295214.5</v>
          </cell>
        </row>
        <row r="5553">
          <cell r="B5553">
            <v>18033</v>
          </cell>
          <cell r="C5553" t="str">
            <v>LOSA FONDO CONCRETO F'C 28 MPA TANQUE h= .40 CDRC</v>
          </cell>
          <cell r="D5553" t="str">
            <v>M2</v>
          </cell>
          <cell r="E5553" t="str">
            <v>05 Pisos</v>
          </cell>
          <cell r="F5553">
            <v>334389.21999999997</v>
          </cell>
        </row>
        <row r="5554">
          <cell r="B5554">
            <v>18122</v>
          </cell>
          <cell r="C5554" t="str">
            <v>LOSA FONDO CONCRETO F'C 28 MPA TANQUE h=.25 CDRC</v>
          </cell>
          <cell r="D5554" t="str">
            <v>M2</v>
          </cell>
          <cell r="E5554" t="str">
            <v>05 Pisos</v>
          </cell>
          <cell r="F5554">
            <v>242018.07</v>
          </cell>
        </row>
        <row r="5555">
          <cell r="B5555">
            <v>16855</v>
          </cell>
          <cell r="C5555" t="str">
            <v>LOSA FONDO CONCRETO F'C 28 MPA TANQUE h=.30 CDRC</v>
          </cell>
          <cell r="D5555" t="str">
            <v>M2</v>
          </cell>
          <cell r="E5555" t="str">
            <v>05 Pisos</v>
          </cell>
          <cell r="F5555">
            <v>264688.77</v>
          </cell>
        </row>
        <row r="5556">
          <cell r="B5556">
            <v>15143</v>
          </cell>
          <cell r="C5556" t="str">
            <v>Losa fondo tanque almac .Conc.4.000PSI-Imper</v>
          </cell>
          <cell r="D5556" t="str">
            <v>M3</v>
          </cell>
          <cell r="E5556" t="str">
            <v>INSTALACIONES HIDRAULICA / SANITARIA / LATONERIA</v>
          </cell>
          <cell r="F5556">
            <v>1012180.48</v>
          </cell>
        </row>
        <row r="5557">
          <cell r="B5557">
            <v>17029</v>
          </cell>
          <cell r="C5557" t="str">
            <v>LOSA MACIZA CUBIERTA FOSO CONCRETO VISTOe=0.20 CDR</v>
          </cell>
          <cell r="D5557" t="str">
            <v>M2</v>
          </cell>
          <cell r="E5557" t="str">
            <v>CIMENTACION Y ESTRUCTURA</v>
          </cell>
          <cell r="F5557">
            <v>176628.12</v>
          </cell>
        </row>
        <row r="5558">
          <cell r="B5558">
            <v>18350</v>
          </cell>
          <cell r="C5558" t="str">
            <v>LOSA MACIZA CUBIERTA TANQUE CONCRF'C 28 MPA E: 0.4</v>
          </cell>
          <cell r="D5558" t="str">
            <v>M2</v>
          </cell>
          <cell r="E5558" t="str">
            <v>CIMENTACION Y ESTRUCTURA</v>
          </cell>
          <cell r="F5558">
            <v>335691.32</v>
          </cell>
        </row>
        <row r="5559">
          <cell r="B5559">
            <v>18353</v>
          </cell>
          <cell r="C5559" t="str">
            <v>LOSA MACIZA DE GRADERIAS EN CONCR VISTO OcreE=0.10</v>
          </cell>
          <cell r="D5559" t="str">
            <v>M2</v>
          </cell>
          <cell r="E5559" t="str">
            <v>CIMENTACION Y ESTRUCTURA</v>
          </cell>
          <cell r="F5559">
            <v>270340.74</v>
          </cell>
        </row>
        <row r="5560">
          <cell r="B5560">
            <v>17010</v>
          </cell>
          <cell r="C5560" t="str">
            <v>LOSA MACIZA DE GRADERIAS EN CONCRETO VISTOe=0.10</v>
          </cell>
          <cell r="D5560" t="str">
            <v>M2</v>
          </cell>
          <cell r="E5560" t="str">
            <v>CIMENTACION Y ESTRUCTURA</v>
          </cell>
          <cell r="F5560">
            <v>189407.66</v>
          </cell>
        </row>
        <row r="5561">
          <cell r="B5561">
            <v>17021</v>
          </cell>
          <cell r="C5561" t="str">
            <v>LOSA MACIZA DE PASARELAS EN CONCRETO VISTOe=0.15</v>
          </cell>
          <cell r="D5561" t="str">
            <v>M2</v>
          </cell>
          <cell r="E5561" t="str">
            <v>CIMENTACION Y ESTRUCTURA</v>
          </cell>
          <cell r="F5561">
            <v>175097.31</v>
          </cell>
        </row>
        <row r="5562">
          <cell r="B5562">
            <v>18007</v>
          </cell>
          <cell r="C5562" t="str">
            <v>LOSA MACIZA DE SUPRESION EN CONCRETO e=0.15 CDRC</v>
          </cell>
          <cell r="D5562" t="str">
            <v>M2</v>
          </cell>
          <cell r="E5562" t="str">
            <v>CIMENTACION Y ESTRUCTURA</v>
          </cell>
          <cell r="F5562">
            <v>242275.93</v>
          </cell>
        </row>
        <row r="5563">
          <cell r="B5563">
            <v>18346</v>
          </cell>
          <cell r="C5563" t="str">
            <v>LOSA MACIZA DIAFRAG Conform VanoConcVisOcreE=.12</v>
          </cell>
          <cell r="D5563" t="str">
            <v>M2</v>
          </cell>
          <cell r="E5563" t="str">
            <v>CIMENTACION Y ESTRUCTURA</v>
          </cell>
          <cell r="F5563">
            <v>64653.27</v>
          </cell>
        </row>
        <row r="5564">
          <cell r="B5564">
            <v>18354</v>
          </cell>
          <cell r="C5564" t="str">
            <v>LOSA MACIZA GRADERIAS CONCR VISTO OcreE=0.1+H=.8</v>
          </cell>
          <cell r="D5564" t="str">
            <v>M2</v>
          </cell>
          <cell r="E5564" t="str">
            <v>CIMENTACION Y ESTRUCTURA</v>
          </cell>
          <cell r="F5564">
            <v>310747.98</v>
          </cell>
        </row>
        <row r="5565">
          <cell r="B5565">
            <v>17035</v>
          </cell>
          <cell r="C5565" t="str">
            <v>LOSA MACIZA RAMPA AEREA+Viga e=0.15variabCDRC</v>
          </cell>
          <cell r="D5565" t="str">
            <v>M2</v>
          </cell>
          <cell r="E5565" t="str">
            <v>CIMENTACION Y ESTRUCTURA</v>
          </cell>
          <cell r="F5565">
            <v>240418.75</v>
          </cell>
        </row>
        <row r="5566">
          <cell r="B5566">
            <v>18356</v>
          </cell>
          <cell r="C5566" t="str">
            <v>LOSA MACIZA RAMPA AEREA+Viga e=0.15x20 Conc28 MPA</v>
          </cell>
          <cell r="D5566" t="str">
            <v>M2</v>
          </cell>
          <cell r="E5566" t="str">
            <v>CIMENTACION Y ESTRUCTURA</v>
          </cell>
          <cell r="F5566">
            <v>164489.60000000001</v>
          </cell>
        </row>
        <row r="5567">
          <cell r="B5567">
            <v>18017</v>
          </cell>
          <cell r="C5567" t="str">
            <v>LOSA MACIZA SOBREPLACA F'C 21 MPAh=.10+ Blq#5 CDRC</v>
          </cell>
          <cell r="D5567" t="str">
            <v>M2</v>
          </cell>
          <cell r="E5567" t="str">
            <v>CIMENTACION Y ESTRUCTURA</v>
          </cell>
          <cell r="F5567">
            <v>164484.68</v>
          </cell>
        </row>
        <row r="5568">
          <cell r="B5568">
            <v>17027</v>
          </cell>
          <cell r="C5568" t="str">
            <v>LOSA MACIZA Z. PISCINAS CONCRETO VISTOe=0.15 CDRC</v>
          </cell>
          <cell r="D5568" t="str">
            <v>M2</v>
          </cell>
          <cell r="E5568" t="str">
            <v>CIMENTACION Y ESTRUCTURA</v>
          </cell>
          <cell r="F5568">
            <v>153099.13</v>
          </cell>
        </row>
        <row r="5569">
          <cell r="B5569">
            <v>19301</v>
          </cell>
          <cell r="C5569" t="str">
            <v>LosaAliger.CubiertaedificDeportConc.4.000psiCometa</v>
          </cell>
          <cell r="D5569" t="str">
            <v>M2</v>
          </cell>
          <cell r="E5569" t="str">
            <v>ESTRUCTURA</v>
          </cell>
          <cell r="F5569">
            <v>0</v>
          </cell>
        </row>
        <row r="5570">
          <cell r="B5570">
            <v>10436</v>
          </cell>
          <cell r="C5570" t="str">
            <v>Loseta 40x40IDU sobre are  Suministro e instalacio</v>
          </cell>
          <cell r="D5570" t="str">
            <v>M2</v>
          </cell>
          <cell r="E5570" t="str">
            <v>05 Pisos</v>
          </cell>
          <cell r="F5570">
            <v>137897.28</v>
          </cell>
        </row>
        <row r="5571">
          <cell r="B5571">
            <v>16998</v>
          </cell>
          <cell r="C5571" t="str">
            <v>Loseta banca concreto 21 MPA A: 0.39 - 0.40 m E: 0</v>
          </cell>
          <cell r="D5571" t="str">
            <v>ML</v>
          </cell>
          <cell r="E5571" t="str">
            <v>URBANISMO Y OBRAS EXTERIORES</v>
          </cell>
          <cell r="F5571">
            <v>121429.63</v>
          </cell>
        </row>
        <row r="5572">
          <cell r="B5572">
            <v>16962</v>
          </cell>
          <cell r="C5572" t="str">
            <v>Loseta banca concreto 21 MPA A:0.37m - E:0.08m</v>
          </cell>
          <cell r="D5572" t="str">
            <v>ML</v>
          </cell>
          <cell r="E5572" t="str">
            <v>URBANISMO Y OBRAS EXTERIORES</v>
          </cell>
          <cell r="F5572">
            <v>112904.44</v>
          </cell>
        </row>
        <row r="5573">
          <cell r="B5573">
            <v>16999</v>
          </cell>
          <cell r="C5573" t="str">
            <v>Loseta banca concreto 21MPA A: 0.55m - E: 0.10m</v>
          </cell>
          <cell r="D5573" t="str">
            <v>ML</v>
          </cell>
          <cell r="E5573" t="str">
            <v>URBANISMO Y OBRAS EXTERIORES</v>
          </cell>
          <cell r="F5573">
            <v>143693.95000000001</v>
          </cell>
        </row>
        <row r="5574">
          <cell r="B5574">
            <v>17000</v>
          </cell>
          <cell r="C5574" t="str">
            <v>Loseta banca concreto 21MPA A:0.65m - E:0.1m</v>
          </cell>
          <cell r="D5574" t="str">
            <v>ML</v>
          </cell>
          <cell r="E5574" t="str">
            <v>URBANISMO Y OBRAS EXTERIORES</v>
          </cell>
          <cell r="F5574">
            <v>160221.34</v>
          </cell>
        </row>
        <row r="5575">
          <cell r="B5575">
            <v>13483</v>
          </cell>
          <cell r="C5575" t="str">
            <v>LOSETA CONCRETO 0.25X0.25M (SUM+INST) SIN ESTRUCT</v>
          </cell>
          <cell r="D5575" t="str">
            <v>UN</v>
          </cell>
          <cell r="E5575" t="str">
            <v>VARIOS</v>
          </cell>
          <cell r="F5575">
            <v>10427.65</v>
          </cell>
        </row>
        <row r="5576">
          <cell r="B5576" t="str">
            <v>10628-1</v>
          </cell>
          <cell r="C5576" t="str">
            <v>LOSETA CONCRETO TIPO IDU A-56 (INCLUYE DE ARENA)</v>
          </cell>
          <cell r="D5576" t="str">
            <v>ML</v>
          </cell>
          <cell r="E5576" t="str">
            <v>URBANISMO Y OBRAS EXTERIORES</v>
          </cell>
          <cell r="F5576">
            <v>43281.77</v>
          </cell>
        </row>
        <row r="5577">
          <cell r="B5577">
            <v>16542</v>
          </cell>
          <cell r="C5577" t="str">
            <v>LOSETA CONCRETO-REFORZADO CON MALLA 65X65</v>
          </cell>
          <cell r="D5577" t="str">
            <v>UN</v>
          </cell>
          <cell r="E5577" t="str">
            <v>VARIOS</v>
          </cell>
          <cell r="F5577">
            <v>71734.490000000005</v>
          </cell>
        </row>
        <row r="5578">
          <cell r="B5578">
            <v>13518</v>
          </cell>
          <cell r="C5578" t="str">
            <v>Loseta IDU 0.25x0.25m (Sin estruct.) Sum+Inst*</v>
          </cell>
          <cell r="D5578" t="str">
            <v>M2</v>
          </cell>
          <cell r="E5578" t="str">
            <v>05 Pisos</v>
          </cell>
          <cell r="F5578">
            <v>154415.54</v>
          </cell>
        </row>
        <row r="5579">
          <cell r="B5579">
            <v>10559</v>
          </cell>
          <cell r="C5579" t="str">
            <v>Loseta IDU A50  5&lt;p&lt;10% 4.2-1 blando geotextil</v>
          </cell>
          <cell r="D5579" t="str">
            <v>M2</v>
          </cell>
          <cell r="E5579" t="str">
            <v>05 Pisos</v>
          </cell>
          <cell r="F5579">
            <v>303090.02</v>
          </cell>
        </row>
        <row r="5580">
          <cell r="B5580">
            <v>10836</v>
          </cell>
          <cell r="C5580" t="str">
            <v>Loseta IDU A50  5&lt;p&lt;10% 4.2-2 Medio+ geotextil</v>
          </cell>
          <cell r="D5580" t="str">
            <v>M2</v>
          </cell>
          <cell r="E5580" t="str">
            <v>05 Pisos</v>
          </cell>
          <cell r="F5580">
            <v>284800.2</v>
          </cell>
        </row>
        <row r="5581">
          <cell r="B5581">
            <v>10837</v>
          </cell>
          <cell r="C5581" t="str">
            <v>Loseta IDU A50  5&lt;p&lt;10% 4.2-3 Duro geoPAVC **</v>
          </cell>
          <cell r="D5581" t="str">
            <v>M2</v>
          </cell>
          <cell r="E5581" t="str">
            <v>05 Pisos</v>
          </cell>
          <cell r="F5581">
            <v>275196.3</v>
          </cell>
        </row>
        <row r="5582">
          <cell r="B5582">
            <v>11721</v>
          </cell>
          <cell r="C5582" t="str">
            <v>Loseta IDU A50  p&lt;5%  geoPAVCO (Fontanar)**</v>
          </cell>
          <cell r="D5582" t="str">
            <v>M2</v>
          </cell>
          <cell r="E5582" t="str">
            <v>05 Pisos</v>
          </cell>
          <cell r="F5582">
            <v>356779.53</v>
          </cell>
        </row>
        <row r="5583">
          <cell r="B5583">
            <v>10216</v>
          </cell>
          <cell r="C5583" t="str">
            <v>Loseta IDU A50  p&lt;5% 4.2-1 blando + geotextil</v>
          </cell>
          <cell r="D5583" t="str">
            <v>M2</v>
          </cell>
          <cell r="E5583" t="str">
            <v>05 Pisos</v>
          </cell>
          <cell r="F5583">
            <v>294776.75</v>
          </cell>
        </row>
        <row r="5584">
          <cell r="B5584">
            <v>10387</v>
          </cell>
          <cell r="C5584" t="str">
            <v>Loseta IDU A50  p&lt;5% 5.3-1 blando LAFAYETT**</v>
          </cell>
          <cell r="D5584" t="str">
            <v>M2</v>
          </cell>
          <cell r="E5584" t="str">
            <v>05 Pisos</v>
          </cell>
          <cell r="F5584">
            <v>287697.44</v>
          </cell>
        </row>
        <row r="5585">
          <cell r="B5585">
            <v>10840</v>
          </cell>
          <cell r="C5585" t="str">
            <v>Loseta IDU A50  p&lt;5% 5.3-2 Medio LAFAYETT**</v>
          </cell>
          <cell r="D5585" t="str">
            <v>M2</v>
          </cell>
          <cell r="E5585" t="str">
            <v>05 Pisos</v>
          </cell>
          <cell r="F5585">
            <v>271229.36</v>
          </cell>
        </row>
        <row r="5586">
          <cell r="B5586">
            <v>10841</v>
          </cell>
          <cell r="C5586" t="str">
            <v>Loseta IDU A50  p&lt;5% 5.3-3 Duro LAFAYETT**</v>
          </cell>
          <cell r="D5586" t="str">
            <v>M2</v>
          </cell>
          <cell r="E5586" t="str">
            <v>05 Pisos</v>
          </cell>
          <cell r="F5586">
            <v>258297.54</v>
          </cell>
        </row>
        <row r="5587">
          <cell r="B5587">
            <v>10638</v>
          </cell>
          <cell r="C5587" t="str">
            <v>Loseta IDU A50 +0.25 receb B400 (Sum+Inst )**</v>
          </cell>
          <cell r="D5587" t="str">
            <v>M2</v>
          </cell>
          <cell r="E5587" t="str">
            <v>05 Pisos</v>
          </cell>
          <cell r="F5587">
            <v>237588.73</v>
          </cell>
        </row>
        <row r="5588">
          <cell r="B5588">
            <v>10558</v>
          </cell>
          <cell r="C5588" t="str">
            <v>Loseta IDU A50 p&lt;5% 5.3-1+Afirmado LAFAYETT**</v>
          </cell>
          <cell r="D5588" t="str">
            <v>M2</v>
          </cell>
          <cell r="E5588" t="str">
            <v>05 Pisos</v>
          </cell>
          <cell r="F5588">
            <v>303000.05</v>
          </cell>
        </row>
        <row r="5589">
          <cell r="B5589">
            <v>11181</v>
          </cell>
          <cell r="C5589" t="str">
            <v>Loseta IDU A-50p&lt;5%GEOT2400-TINGUA**</v>
          </cell>
          <cell r="D5589" t="str">
            <v>M2</v>
          </cell>
          <cell r="E5589" t="str">
            <v>05 Pisos</v>
          </cell>
          <cell r="F5589">
            <v>376734.65</v>
          </cell>
        </row>
        <row r="5590">
          <cell r="B5590">
            <v>10590</v>
          </cell>
          <cell r="C5590" t="str">
            <v>Loseta IDUA50  5&lt;p&lt;10% 5.3-1 blando+ geotextil</v>
          </cell>
          <cell r="D5590" t="str">
            <v>M2</v>
          </cell>
          <cell r="E5590" t="str">
            <v>05 Pisos</v>
          </cell>
          <cell r="F5590">
            <v>289992.78999999998</v>
          </cell>
        </row>
        <row r="5591">
          <cell r="B5591">
            <v>10842</v>
          </cell>
          <cell r="C5591" t="str">
            <v>Loseta IDUA50  5&lt;p&lt;10% 5.3-2 Medio LAFAYETTE **</v>
          </cell>
          <cell r="D5591" t="str">
            <v>M2</v>
          </cell>
          <cell r="E5591" t="str">
            <v>05 Pisos</v>
          </cell>
          <cell r="F5591">
            <v>273634.09000000003</v>
          </cell>
        </row>
        <row r="5592">
          <cell r="B5592">
            <v>10843</v>
          </cell>
          <cell r="C5592" t="str">
            <v>Loseta IDUA50  5&lt;p&lt;10% 5.3-3 Duro LAFAYETTE **</v>
          </cell>
          <cell r="D5592" t="str">
            <v>M2</v>
          </cell>
          <cell r="E5592" t="str">
            <v>05 Pisos</v>
          </cell>
          <cell r="F5592">
            <v>260702.27</v>
          </cell>
        </row>
        <row r="5593">
          <cell r="B5593">
            <v>10217</v>
          </cell>
          <cell r="C5593" t="str">
            <v>Loseta IDUA50  p&lt;5% 4.2-2 Medio + geotextil</v>
          </cell>
          <cell r="D5593" t="str">
            <v>M2</v>
          </cell>
          <cell r="E5593" t="str">
            <v>05 Pisos</v>
          </cell>
          <cell r="F5593">
            <v>291312.68</v>
          </cell>
        </row>
        <row r="5594">
          <cell r="B5594">
            <v>10835</v>
          </cell>
          <cell r="C5594" t="str">
            <v>Loseta IDUA50  p&lt;5% 4.2-3 Duro +  geotextil</v>
          </cell>
          <cell r="D5594" t="str">
            <v>M2</v>
          </cell>
          <cell r="E5594" t="str">
            <v>05 Pisos</v>
          </cell>
          <cell r="F5594">
            <v>276718.19</v>
          </cell>
        </row>
        <row r="5595">
          <cell r="B5595">
            <v>10560</v>
          </cell>
          <cell r="C5595" t="str">
            <v>Loseta IDUA50  p&gt;10% 4.2-1 blando geoPAVCO</v>
          </cell>
          <cell r="D5595" t="str">
            <v>M2</v>
          </cell>
          <cell r="E5595" t="str">
            <v>05 Pisos</v>
          </cell>
          <cell r="F5595">
            <v>317890.98</v>
          </cell>
        </row>
        <row r="5596">
          <cell r="B5596">
            <v>10838</v>
          </cell>
          <cell r="C5596" t="str">
            <v>Loseta IDUA50  p&gt;10% 4.2-2 Medios geoPAVCO</v>
          </cell>
          <cell r="D5596" t="str">
            <v>M2</v>
          </cell>
          <cell r="E5596" t="str">
            <v>05 Pisos</v>
          </cell>
          <cell r="F5596">
            <v>298230.26</v>
          </cell>
        </row>
        <row r="5597">
          <cell r="B5597">
            <v>10839</v>
          </cell>
          <cell r="C5597" t="str">
            <v>Loseta IDUA50  p&gt;10% 4.2-3 Duros geoPAVCO</v>
          </cell>
          <cell r="D5597" t="str">
            <v>M2</v>
          </cell>
          <cell r="E5597" t="str">
            <v>05 Pisos</v>
          </cell>
          <cell r="F5597">
            <v>288489.5</v>
          </cell>
        </row>
        <row r="5598">
          <cell r="B5598">
            <v>10591</v>
          </cell>
          <cell r="C5598" t="str">
            <v>Loseta IDUA50  p&gt;10% 5.3-1 blando LAFAYETTE **</v>
          </cell>
          <cell r="D5598" t="str">
            <v>M2</v>
          </cell>
          <cell r="E5598" t="str">
            <v>05 Pisos</v>
          </cell>
          <cell r="F5598">
            <v>309332.44</v>
          </cell>
        </row>
        <row r="5599">
          <cell r="B5599">
            <v>10844</v>
          </cell>
          <cell r="C5599" t="str">
            <v>Loseta IDUA50  p&gt;10% 5.3-2 Medio LAFAYETTE **</v>
          </cell>
          <cell r="D5599" t="str">
            <v>M2</v>
          </cell>
          <cell r="E5599" t="str">
            <v>05 Pisos</v>
          </cell>
          <cell r="F5599">
            <v>289047.13</v>
          </cell>
        </row>
        <row r="5600">
          <cell r="B5600">
            <v>10845</v>
          </cell>
          <cell r="C5600" t="str">
            <v>Loseta IDUA50  p&gt;10% 5.3-3 Duro LAFAYETTE **</v>
          </cell>
          <cell r="D5600" t="str">
            <v>M2</v>
          </cell>
          <cell r="E5600" t="str">
            <v>05 Pisos</v>
          </cell>
          <cell r="F5600">
            <v>276115.3</v>
          </cell>
        </row>
        <row r="5601">
          <cell r="B5601">
            <v>13017</v>
          </cell>
          <cell r="C5601" t="str">
            <v>Loseta IDUA50.5&lt;p&lt;10%4.2-2Medio geoPAVC;A=0.40M **</v>
          </cell>
          <cell r="D5601" t="str">
            <v>ML</v>
          </cell>
          <cell r="E5601" t="str">
            <v>05 Pisos</v>
          </cell>
          <cell r="F5601">
            <v>157237.94</v>
          </cell>
        </row>
        <row r="5602">
          <cell r="B5602">
            <v>14506</v>
          </cell>
          <cell r="C5602" t="str">
            <v>LOSETA PREFAB-L=3.7M;A=0.55M;E=7CM(CONC.3.000PSI)</v>
          </cell>
          <cell r="D5602" t="str">
            <v>UN</v>
          </cell>
          <cell r="E5602" t="str">
            <v>PISOS (ACABADOS Y BASES)</v>
          </cell>
          <cell r="F5602">
            <v>223979.46</v>
          </cell>
        </row>
        <row r="5603">
          <cell r="B5603">
            <v>13747</v>
          </cell>
          <cell r="C5603" t="str">
            <v>Loseta Prepulida Ext. (30x30) Roja Mort - Sumin e instalac</v>
          </cell>
          <cell r="D5603" t="str">
            <v>M2</v>
          </cell>
          <cell r="E5603" t="str">
            <v>05 Pisos</v>
          </cell>
          <cell r="F5603">
            <v>150215.75</v>
          </cell>
        </row>
        <row r="5604">
          <cell r="B5604">
            <v>18378</v>
          </cell>
          <cell r="C5604" t="str">
            <v>LOSETA SILLAR CONCR Ocre F'C 21 MPA a=0.7-h=0.10</v>
          </cell>
          <cell r="D5604" t="str">
            <v>ML</v>
          </cell>
          <cell r="E5604" t="str">
            <v>04 Estructuras</v>
          </cell>
          <cell r="F5604">
            <v>163742.76999999999</v>
          </cell>
        </row>
        <row r="5605">
          <cell r="B5605">
            <v>17182</v>
          </cell>
          <cell r="C5605" t="str">
            <v>LOSETA SILLAR CONCR Vis F'C 21 MPA e=0.10+Ref CDRD</v>
          </cell>
          <cell r="D5605" t="str">
            <v>ML</v>
          </cell>
          <cell r="E5605" t="str">
            <v>04 Estructuras</v>
          </cell>
          <cell r="F5605">
            <v>214215.87</v>
          </cell>
        </row>
        <row r="5606">
          <cell r="B5606">
            <v>11692</v>
          </cell>
          <cell r="C5606" t="str">
            <v>Loseta tactil A-55 Conc. e=0.06  p&lt;5% geo T- 2100</v>
          </cell>
          <cell r="D5606" t="str">
            <v>ML</v>
          </cell>
          <cell r="E5606" t="str">
            <v>05 Pisos</v>
          </cell>
          <cell r="F5606">
            <v>114122.38</v>
          </cell>
        </row>
        <row r="5607">
          <cell r="B5607">
            <v>18182</v>
          </cell>
          <cell r="C5607" t="str">
            <v>Losetas en concreto HPC</v>
          </cell>
          <cell r="D5607" t="str">
            <v>UN</v>
          </cell>
          <cell r="E5607" t="str">
            <v>SEÑALIZACION</v>
          </cell>
          <cell r="F5607">
            <v>26242.25</v>
          </cell>
        </row>
        <row r="5608">
          <cell r="B5608">
            <v>18121</v>
          </cell>
          <cell r="C5608" t="str">
            <v>LOSETAS PARA BANCAS EN CONCRETO VISTO F´C 21 MPA</v>
          </cell>
          <cell r="D5608" t="str">
            <v>ML</v>
          </cell>
          <cell r="E5608" t="str">
            <v>URBANISMO Y OBRAS EXTERIORES</v>
          </cell>
          <cell r="F5608">
            <v>120611.42</v>
          </cell>
        </row>
        <row r="5609">
          <cell r="B5609">
            <v>20856</v>
          </cell>
          <cell r="C5609" t="str">
            <v>LOSETAS PREFABRICADAS EN CONCRETO (75x30)</v>
          </cell>
          <cell r="D5609" t="str">
            <v>M2</v>
          </cell>
          <cell r="E5609" t="str">
            <v>PISOS</v>
          </cell>
          <cell r="F5609">
            <v>527931.81000000006</v>
          </cell>
        </row>
        <row r="5610">
          <cell r="B5610">
            <v>17915</v>
          </cell>
          <cell r="C5610" t="str">
            <v>LucernarioVidrioTempladoLaminado5+6-PelículaS/Espe</v>
          </cell>
          <cell r="D5610" t="str">
            <v>UN</v>
          </cell>
          <cell r="E5610" t="str">
            <v>CUBIERTAS</v>
          </cell>
          <cell r="F5610">
            <v>21480.91</v>
          </cell>
        </row>
        <row r="5611">
          <cell r="B5611">
            <v>16644</v>
          </cell>
          <cell r="C5611" t="str">
            <v>Lum-Emergencia LED 3.2 W 90 minAuto-CRDC-Cometas</v>
          </cell>
          <cell r="D5611" t="str">
            <v>UN</v>
          </cell>
          <cell r="E5611" t="str">
            <v>INSTALACIONES ELECTRICAS - T.V. - SONIDO COMUNI</v>
          </cell>
          <cell r="F5611">
            <v>152439.57999999999</v>
          </cell>
        </row>
        <row r="5612">
          <cell r="B5612">
            <v>12294</v>
          </cell>
          <cell r="C5612" t="str">
            <v>LUMIN FLUORESC 60X60 4X17W PROTECC UV (s+i)**</v>
          </cell>
          <cell r="D5612" t="str">
            <v>UN</v>
          </cell>
          <cell r="E5612" t="str">
            <v>INSTALACIONES ELECTRICAS - T.V. - SONIDO COMUNI</v>
          </cell>
          <cell r="F5612">
            <v>26039.88</v>
          </cell>
        </row>
        <row r="5613">
          <cell r="B5613">
            <v>11804</v>
          </cell>
          <cell r="C5613" t="str">
            <v>LUMINAR 60X60 T8  3X17 W CELDAS PARABOLICAS</v>
          </cell>
          <cell r="D5613" t="str">
            <v>UN</v>
          </cell>
          <cell r="E5613" t="str">
            <v>INSTALACIONES ELECTRICAS - T.V. - SONIDO COMUNI</v>
          </cell>
          <cell r="F5613">
            <v>32075.1</v>
          </cell>
        </row>
        <row r="5614">
          <cell r="B5614">
            <v>16816</v>
          </cell>
          <cell r="C5614" t="str">
            <v>Luminaria (24 Leds) 55W-700mA-6800Lm (rfe:5120)</v>
          </cell>
          <cell r="D5614" t="str">
            <v>UN</v>
          </cell>
          <cell r="E5614" t="str">
            <v>INSTALACIONES ELECTRICAS - T.V. - SONIDO COMUNI</v>
          </cell>
          <cell r="F5614">
            <v>54128.84</v>
          </cell>
        </row>
        <row r="5615">
          <cell r="B5615">
            <v>16775</v>
          </cell>
          <cell r="C5615" t="str">
            <v>Luminaria (24)Led;1000mA;8600Lum;80W (Sum+Instal)</v>
          </cell>
          <cell r="D5615" t="str">
            <v>UN</v>
          </cell>
          <cell r="E5615" t="str">
            <v>09 Eléctricas</v>
          </cell>
          <cell r="F5615">
            <v>829513.36</v>
          </cell>
        </row>
        <row r="5616">
          <cell r="B5616">
            <v>10449</v>
          </cell>
          <cell r="C5616" t="str">
            <v>Luminaria (32)Led;700mA;8900Lum;74W (Sum+Instal) *</v>
          </cell>
          <cell r="D5616" t="str">
            <v>UN</v>
          </cell>
          <cell r="E5616" t="str">
            <v>09 Eléctricas</v>
          </cell>
          <cell r="F5616">
            <v>1626334.5</v>
          </cell>
        </row>
        <row r="5617">
          <cell r="B5617">
            <v>891</v>
          </cell>
          <cell r="C5617" t="str">
            <v>LUMINARIA (32)LED-700mA-8900Lum-72Watts</v>
          </cell>
          <cell r="D5617" t="str">
            <v>UN</v>
          </cell>
          <cell r="E5617" t="str">
            <v>INSTALACIONES ELECTRICAS - T.V. - SONIDO COMUNI</v>
          </cell>
          <cell r="F5617">
            <v>1555297.05</v>
          </cell>
        </row>
        <row r="5618">
          <cell r="B5618">
            <v>15726</v>
          </cell>
          <cell r="C5618" t="str">
            <v>Luminaria 128LED 279W - 1000mA -45700Lm Tipo Coden</v>
          </cell>
          <cell r="D5618" t="str">
            <v>UN</v>
          </cell>
          <cell r="E5618" t="str">
            <v>09 Eléctricas</v>
          </cell>
          <cell r="F5618">
            <v>376443.86</v>
          </cell>
        </row>
        <row r="5619">
          <cell r="B5619">
            <v>16690</v>
          </cell>
          <cell r="C5619" t="str">
            <v>Luminaria 24 LED 55W - 700mA- 6800Lm (Sum+inst)</v>
          </cell>
          <cell r="D5619" t="str">
            <v>UN</v>
          </cell>
          <cell r="E5619" t="str">
            <v>09 Eléctricas</v>
          </cell>
          <cell r="F5619">
            <v>408770.31</v>
          </cell>
        </row>
        <row r="5620">
          <cell r="B5620">
            <v>16290</v>
          </cell>
          <cell r="C5620" t="str">
            <v>Luminaria 32 LED 71W - 700mA- 9000Lm</v>
          </cell>
          <cell r="D5620" t="str">
            <v>UN</v>
          </cell>
          <cell r="E5620" t="str">
            <v>09 Eléctricas</v>
          </cell>
          <cell r="F5620">
            <v>2309003.25</v>
          </cell>
        </row>
        <row r="5621">
          <cell r="B5621">
            <v>12215</v>
          </cell>
          <cell r="C5621" t="str">
            <v>LUMINARIA 60X60 T8  4X17 W CELDAS PARABOLICAS</v>
          </cell>
          <cell r="D5621" t="str">
            <v>UN</v>
          </cell>
          <cell r="E5621" t="str">
            <v>INSTALACIONES ELECTRICAS - T.V. - SONIDO COMUNI</v>
          </cell>
          <cell r="F5621">
            <v>34447.31</v>
          </cell>
        </row>
        <row r="5622">
          <cell r="B5622">
            <v>18871</v>
          </cell>
          <cell r="C5622" t="str">
            <v>LUMINARIA ANTIEXPLOSIVA DE 40 W GRUPOS A,B,C Y D</v>
          </cell>
          <cell r="D5622" t="str">
            <v>UN</v>
          </cell>
          <cell r="E5622" t="str">
            <v>INSTALACIONES ELECTRICAS - T.V. - SONIDO COMUNI</v>
          </cell>
          <cell r="F5622">
            <v>163045.4</v>
          </cell>
        </row>
        <row r="5623">
          <cell r="B5623">
            <v>14963</v>
          </cell>
          <cell r="C5623" t="str">
            <v>LUMINARIA AUTONOMA EMERGENCIA(2 BOMB+BATER)120/220</v>
          </cell>
          <cell r="D5623" t="str">
            <v>UN</v>
          </cell>
          <cell r="E5623" t="str">
            <v>INSTALACIONES ELECTRICAS - T.V. - SONIDO COMUNI</v>
          </cell>
          <cell r="F5623">
            <v>109464.42</v>
          </cell>
        </row>
        <row r="5624">
          <cell r="B5624" t="str">
            <v>10633-1</v>
          </cell>
          <cell r="C5624" t="str">
            <v>LUMINARIA BUXUS 200 25° NW 300W 200LEDS  (SUM+INSTAL)</v>
          </cell>
          <cell r="D5624" t="str">
            <v>UN</v>
          </cell>
          <cell r="E5624" t="str">
            <v>INSTALACIONES ELECTRICAS - T.V. - SONIDO COMUNI</v>
          </cell>
          <cell r="F5624">
            <v>4106123.38</v>
          </cell>
        </row>
        <row r="5625">
          <cell r="B5625" t="str">
            <v>10634-1</v>
          </cell>
          <cell r="C5625" t="str">
            <v>LUMINARIA BUXUS 200 40° NW 300W 200LEDS  (SUM+INSTAL)</v>
          </cell>
          <cell r="D5625" t="str">
            <v>UN</v>
          </cell>
          <cell r="E5625" t="str">
            <v>INSTALACIONES ELECTRICAS - T.V. - SONIDO COMUNI</v>
          </cell>
          <cell r="F5625">
            <v>4106123.38</v>
          </cell>
        </row>
        <row r="5626">
          <cell r="B5626">
            <v>11799</v>
          </cell>
          <cell r="C5626" t="str">
            <v>LUMINARIA CUADRUM 8X54 W T5 + 4X50 CO8013G O SUPER</v>
          </cell>
          <cell r="D5626" t="str">
            <v>UN</v>
          </cell>
          <cell r="E5626" t="str">
            <v>INSTALACIONES ELECTRICAS - T.V. - SONIDO COMUNI</v>
          </cell>
          <cell r="F5626">
            <v>32075.1</v>
          </cell>
        </row>
        <row r="5627">
          <cell r="B5627">
            <v>11798</v>
          </cell>
          <cell r="C5627" t="str">
            <v>LUMINARIA DE PISO 150 W-208 V MH REF OU30126-G12</v>
          </cell>
          <cell r="D5627" t="str">
            <v>UN</v>
          </cell>
          <cell r="E5627" t="str">
            <v>INSTALACIONES ELECTRICAS - T.V. - SONIDO COMUNI</v>
          </cell>
          <cell r="F5627">
            <v>23620.59</v>
          </cell>
        </row>
        <row r="5628">
          <cell r="B5628">
            <v>18876</v>
          </cell>
          <cell r="C5628" t="str">
            <v>LUMINARIA DE TECNOLOGIA LED UNDERGROUND DE SYLVANI</v>
          </cell>
          <cell r="D5628" t="str">
            <v>UN</v>
          </cell>
          <cell r="E5628" t="str">
            <v>INSTALACIONES ELECTRICAS - T.V. - SONIDO COMUNI</v>
          </cell>
          <cell r="F5628">
            <v>340472.46</v>
          </cell>
        </row>
        <row r="5629">
          <cell r="B5629">
            <v>14683</v>
          </cell>
          <cell r="C5629" t="str">
            <v>LUMINARIA EXTER.JARDINTIP-POSTE/H=1.10MTABACO 60W</v>
          </cell>
          <cell r="D5629" t="str">
            <v>ML</v>
          </cell>
          <cell r="E5629" t="str">
            <v>09 Eléctricas</v>
          </cell>
          <cell r="F5629">
            <v>274701.31</v>
          </cell>
        </row>
        <row r="5630">
          <cell r="B5630">
            <v>14942</v>
          </cell>
          <cell r="C5630" t="str">
            <v>Luminaria Fluoresc.(2 x 32w)Sobrep.Semiespec-16Cel</v>
          </cell>
          <cell r="D5630" t="str">
            <v>UN</v>
          </cell>
          <cell r="E5630" t="str">
            <v>09 Eléctricas</v>
          </cell>
          <cell r="F5630">
            <v>50150.34</v>
          </cell>
        </row>
        <row r="5631">
          <cell r="B5631">
            <v>15206</v>
          </cell>
          <cell r="C5631" t="str">
            <v>LUMINARIA FLUORESCENTE (1.27X0.14M)2X32W HERMETICA</v>
          </cell>
          <cell r="D5631" t="str">
            <v>UN</v>
          </cell>
          <cell r="E5631" t="str">
            <v>INSTALACIONES ELECTRICAS - T.V. - SONIDO COMUNI</v>
          </cell>
          <cell r="F5631">
            <v>51527.45</v>
          </cell>
        </row>
        <row r="5632">
          <cell r="B5632">
            <v>13089</v>
          </cell>
          <cell r="C5632" t="str">
            <v>LUMINARIA FLUORESCENTE T5 2X28 W**</v>
          </cell>
          <cell r="D5632" t="str">
            <v>UN</v>
          </cell>
          <cell r="E5632" t="str">
            <v>INSTALACIONES ELECTRICAS - T.V. - SONIDO COMUNI</v>
          </cell>
          <cell r="F5632">
            <v>135271.21</v>
          </cell>
        </row>
        <row r="5633">
          <cell r="B5633">
            <v>12190</v>
          </cell>
          <cell r="C5633" t="str">
            <v>LUMINARIA FLUORESCENTE T5 2X54 W IP 65 120 V**</v>
          </cell>
          <cell r="D5633" t="str">
            <v>UN</v>
          </cell>
          <cell r="E5633" t="str">
            <v>INSTALACIONES ELECTRICAS - T.V. - SONIDO COMUNI</v>
          </cell>
          <cell r="F5633">
            <v>188165.04</v>
          </cell>
        </row>
        <row r="5634">
          <cell r="B5634">
            <v>14626</v>
          </cell>
          <cell r="C5634" t="str">
            <v>LUMINARIA FORZA MH+TUB.CONDUIT+ALAMBRE+BRAZO+ACCES</v>
          </cell>
          <cell r="D5634" t="str">
            <v>UN</v>
          </cell>
          <cell r="E5634" t="str">
            <v>INSTALACIONES ELECTRICAS - T.V. - SONIDO COMUNI</v>
          </cell>
          <cell r="F5634">
            <v>166184.34</v>
          </cell>
        </row>
        <row r="5635">
          <cell r="B5635">
            <v>13578</v>
          </cell>
          <cell r="C5635" t="str">
            <v>Luminaria GAMMA 2 x 32w+Andamio(Sum+Instalación)</v>
          </cell>
          <cell r="D5635" t="str">
            <v>UN</v>
          </cell>
          <cell r="E5635" t="str">
            <v>09 Eléctricas</v>
          </cell>
          <cell r="F5635">
            <v>108671.15</v>
          </cell>
        </row>
        <row r="5636">
          <cell r="B5636">
            <v>10874</v>
          </cell>
          <cell r="C5636" t="str">
            <v>Luminaria GAMMA 2 x 32w+grua+Brazo+Cable (Sum+Inst</v>
          </cell>
          <cell r="D5636" t="str">
            <v>UN</v>
          </cell>
          <cell r="E5636" t="str">
            <v>09 Eléctricas</v>
          </cell>
          <cell r="F5636">
            <v>247934.5</v>
          </cell>
        </row>
        <row r="5637">
          <cell r="B5637">
            <v>11801</v>
          </cell>
          <cell r="C5637" t="str">
            <v>LUMINARIA HERMÉTICA FLUORESC IP65 2X54 T5 PROFFIT</v>
          </cell>
          <cell r="D5637" t="str">
            <v>UN</v>
          </cell>
          <cell r="E5637" t="str">
            <v>INSTALACIONES ELECTRICAS - T.V. - SONIDO COMUNI</v>
          </cell>
          <cell r="F5637">
            <v>32075.1</v>
          </cell>
        </row>
        <row r="5638">
          <cell r="B5638">
            <v>20636</v>
          </cell>
          <cell r="C5638" t="str">
            <v>LUMINARIA HIGH BAY 8 PCB 640 W 64640 lm 6500 K, 30° Y/O 15° IP 66, CHIP MARCA SAMSUNG 120-277 V</v>
          </cell>
          <cell r="D5638" t="str">
            <v>UN</v>
          </cell>
          <cell r="E5638" t="str">
            <v>ELECTRICOS IDRD</v>
          </cell>
          <cell r="F5638">
            <v>7097937.54</v>
          </cell>
        </row>
        <row r="5639">
          <cell r="B5639">
            <v>15794</v>
          </cell>
          <cell r="C5639" t="str">
            <v>Luminaria LED (50W)6.300Lm-4000K(Tipo A.P.)Sum+Ins</v>
          </cell>
          <cell r="D5639" t="str">
            <v>UN</v>
          </cell>
          <cell r="E5639" t="str">
            <v>09 Eléctricas</v>
          </cell>
          <cell r="F5639">
            <v>958195.86</v>
          </cell>
        </row>
        <row r="5640">
          <cell r="B5640">
            <v>15724</v>
          </cell>
          <cell r="C5640" t="str">
            <v>Luminaria LED 150W - 530mA-Tipo Codensa (Sum+Inst)</v>
          </cell>
          <cell r="D5640" t="str">
            <v>UN</v>
          </cell>
          <cell r="E5640" t="str">
            <v>09 Eléctricas</v>
          </cell>
          <cell r="F5640">
            <v>1613534.46</v>
          </cell>
        </row>
        <row r="5641">
          <cell r="B5641">
            <v>15725</v>
          </cell>
          <cell r="C5641" t="str">
            <v>Luminaria LED 250W-350 Ma -Tipo Codensa (sum+Inst)</v>
          </cell>
          <cell r="D5641" t="str">
            <v>UN</v>
          </cell>
          <cell r="E5641" t="str">
            <v>09 Eléctricas</v>
          </cell>
          <cell r="F5641">
            <v>1999792.51</v>
          </cell>
        </row>
        <row r="5642">
          <cell r="B5642" t="str">
            <v>10630-1</v>
          </cell>
          <cell r="C5642" t="str">
            <v xml:space="preserve">LUMINARIA LED 39W SLCS SW07 (SUM+INSTAL)  </v>
          </cell>
          <cell r="D5642" t="str">
            <v>UN</v>
          </cell>
          <cell r="E5642" t="str">
            <v>INSTALACIONES ELECTRICAS - T.V. - SONIDO COMUNI</v>
          </cell>
          <cell r="F5642">
            <v>1332362.96</v>
          </cell>
        </row>
        <row r="5643">
          <cell r="B5643" t="str">
            <v>10629-1</v>
          </cell>
          <cell r="C5643" t="str">
            <v xml:space="preserve">LUMINARIA LED 39W SLCS V14 (SUM+INSTAL)      </v>
          </cell>
          <cell r="D5643" t="str">
            <v>UN</v>
          </cell>
          <cell r="E5643" t="str">
            <v>INSTALACIONES ELECTRICAS - T.V. - SONIDO COMUNI</v>
          </cell>
          <cell r="F5643">
            <v>1170520.96</v>
          </cell>
        </row>
        <row r="5644">
          <cell r="B5644">
            <v>15727</v>
          </cell>
          <cell r="C5644" t="str">
            <v>Luminaria LED 450W -1000mA -Tipo Codensa (Sum+Inst</v>
          </cell>
          <cell r="D5644" t="str">
            <v>UN</v>
          </cell>
          <cell r="E5644" t="str">
            <v>09 Eléctricas</v>
          </cell>
          <cell r="F5644">
            <v>5332350.57</v>
          </cell>
        </row>
        <row r="5645">
          <cell r="B5645">
            <v>20689</v>
          </cell>
          <cell r="C5645" t="str">
            <v xml:space="preserve">LUMINARIA LED 580W (SUM) 5700K - 117.000LM - IP66 - IK08 (SUM+INS)    </v>
          </cell>
          <cell r="D5645" t="str">
            <v>UN</v>
          </cell>
          <cell r="E5645" t="str">
            <v>MOBILIARIO</v>
          </cell>
          <cell r="F5645">
            <v>5050051.09</v>
          </cell>
        </row>
        <row r="5646">
          <cell r="B5646" t="str">
            <v>10631-1</v>
          </cell>
          <cell r="C5646" t="str">
            <v xml:space="preserve">LUMINARIA LED 66W SLCS V14 (SUM+INSTAL)  </v>
          </cell>
          <cell r="D5646" t="str">
            <v>UN</v>
          </cell>
          <cell r="E5646" t="str">
            <v>INSTALACIONES ELECTRICAS - T.V. - SONIDO COMUNI</v>
          </cell>
          <cell r="F5646">
            <v>1246544.06</v>
          </cell>
        </row>
        <row r="5647">
          <cell r="B5647">
            <v>15723</v>
          </cell>
          <cell r="C5647" t="str">
            <v>Luminaria LED 80W - 530mA Tipo Codensa (Sum+Inst)</v>
          </cell>
          <cell r="D5647" t="str">
            <v>UN</v>
          </cell>
          <cell r="E5647" t="str">
            <v>09 Eléctricas</v>
          </cell>
          <cell r="F5647">
            <v>1091050.8600000001</v>
          </cell>
        </row>
        <row r="5648">
          <cell r="B5648">
            <v>20688</v>
          </cell>
          <cell r="C5648" t="str">
            <v xml:space="preserve">LUMINARIA LED 820W (SUM) 5700K - 117.000LM - IP66 - IK08 (SUM+INS) </v>
          </cell>
          <cell r="D5648" t="str">
            <v>UN</v>
          </cell>
          <cell r="E5648" t="str">
            <v>MOBILIARIO</v>
          </cell>
          <cell r="F5648">
            <v>8237608.0899999999</v>
          </cell>
        </row>
        <row r="5649">
          <cell r="B5649">
            <v>15631</v>
          </cell>
          <cell r="C5649" t="str">
            <v>Luminaria LED bañador-Pared 9W 1420 lm CRDC-Cometa</v>
          </cell>
          <cell r="D5649" t="str">
            <v>UN</v>
          </cell>
          <cell r="E5649" t="str">
            <v>INSTALACIONES ELECTRICAS - T.V. - SONIDO COMUNI</v>
          </cell>
          <cell r="F5649">
            <v>366722.29</v>
          </cell>
        </row>
        <row r="5650">
          <cell r="B5650">
            <v>16317</v>
          </cell>
          <cell r="C5650" t="str">
            <v>Luminaria Led Continuum (64W) 3.000k(2.4x0.0mx0.8m</v>
          </cell>
          <cell r="D5650" t="str">
            <v>UN</v>
          </cell>
          <cell r="E5650" t="str">
            <v>INSTALACIONES ELECTRICAS - T.V. - SONIDO COMUNI</v>
          </cell>
          <cell r="F5650">
            <v>733575.45</v>
          </cell>
        </row>
        <row r="5651">
          <cell r="B5651">
            <v>16527</v>
          </cell>
          <cell r="C5651" t="str">
            <v>Luminaria Led Continuum 40W Tipo P24868</v>
          </cell>
          <cell r="D5651" t="str">
            <v>UN</v>
          </cell>
          <cell r="E5651" t="str">
            <v>INSTALACIONES ELECTRICAS - T.V. - SONIDO COMUNI</v>
          </cell>
          <cell r="F5651">
            <v>54128.84</v>
          </cell>
        </row>
        <row r="5652">
          <cell r="B5652">
            <v>16525</v>
          </cell>
          <cell r="C5652" t="str">
            <v>Luminaria Led Herme2X18 T8 DL 120V P36667 techo</v>
          </cell>
          <cell r="D5652" t="str">
            <v>UN</v>
          </cell>
          <cell r="E5652" t="str">
            <v>INSTALACIONES ELECTRICAS - T.V. - SONIDO COMUNI</v>
          </cell>
          <cell r="F5652">
            <v>111597.84</v>
          </cell>
        </row>
        <row r="5653">
          <cell r="B5653">
            <v>16314</v>
          </cell>
          <cell r="C5653" t="str">
            <v>Luminaria Led Hermet(40W)Sobrep.Techo (7X11X120CM)</v>
          </cell>
          <cell r="D5653" t="str">
            <v>UN</v>
          </cell>
          <cell r="E5653" t="str">
            <v>INSTALACIONES ELECTRICAS - T.V. - SONIDO COMUNI</v>
          </cell>
          <cell r="F5653">
            <v>121127.84</v>
          </cell>
        </row>
        <row r="5654">
          <cell r="B5654">
            <v>18958</v>
          </cell>
          <cell r="C5654" t="str">
            <v>LUMINARIA LED HERMETICA 36 W 2520 lm CEFE COMETAS</v>
          </cell>
          <cell r="D5654" t="str">
            <v>UN</v>
          </cell>
          <cell r="E5654" t="str">
            <v>INSTALACIONES ELECTRICAS - T.V. - SONIDO COMUNI</v>
          </cell>
          <cell r="F5654">
            <v>102005.73</v>
          </cell>
        </row>
        <row r="5655">
          <cell r="B5655">
            <v>19219</v>
          </cell>
          <cell r="C5655" t="str">
            <v>LUMINARIA LED HIGHBAY 165W 19140lm CEFE COMETAS</v>
          </cell>
          <cell r="D5655" t="str">
            <v>UN</v>
          </cell>
          <cell r="E5655" t="str">
            <v>INSTALACIONES ELECTRICAS - T.V. - SONIDO COMUNI</v>
          </cell>
          <cell r="F5655">
            <v>578642.85</v>
          </cell>
        </row>
        <row r="5656">
          <cell r="B5656">
            <v>15626</v>
          </cell>
          <cell r="C5656" t="str">
            <v>Luminaria LED lineal cuadrada 50 W 4150 lm CRDC</v>
          </cell>
          <cell r="D5656" t="str">
            <v>UN</v>
          </cell>
          <cell r="E5656" t="str">
            <v>INSTALACIONES ELECTRICAS - T.V. - SONIDO COMUNI</v>
          </cell>
          <cell r="F5656">
            <v>583765.06999999995</v>
          </cell>
        </row>
        <row r="5657">
          <cell r="B5657">
            <v>18866</v>
          </cell>
          <cell r="C5657" t="str">
            <v>luminaria LED para piscinas IntelliBrite 5G, 55W</v>
          </cell>
          <cell r="D5657" t="str">
            <v>UN</v>
          </cell>
          <cell r="E5657" t="str">
            <v>INSTALACIONES ELECTRICAS - T.V. - SONIDO COMUNI</v>
          </cell>
          <cell r="F5657">
            <v>226006.39999999999</v>
          </cell>
        </row>
        <row r="5658">
          <cell r="B5658">
            <v>18863</v>
          </cell>
          <cell r="C5658" t="str">
            <v>LUMINARÍA LED SPOT TRACK, 25W, 100-277V, 2200Lm</v>
          </cell>
          <cell r="D5658" t="str">
            <v>UN</v>
          </cell>
          <cell r="E5658" t="str">
            <v>INSTALACIONES ELECTRICAS - T.V. - SONIDO COMUNI</v>
          </cell>
          <cell r="F5658">
            <v>105367.24</v>
          </cell>
        </row>
        <row r="5659">
          <cell r="B5659">
            <v>16315</v>
          </cell>
          <cell r="C5659" t="str">
            <v>Luminaria Lineal Led Driver  (64W) -8x8cm L=2.40m</v>
          </cell>
          <cell r="D5659" t="str">
            <v>UN</v>
          </cell>
          <cell r="E5659" t="str">
            <v>INSTALACIONES ELECTRICAS - T.V. - SONIDO COMUNI</v>
          </cell>
          <cell r="F5659">
            <v>51527.45</v>
          </cell>
        </row>
        <row r="5660">
          <cell r="B5660">
            <v>11800</v>
          </cell>
          <cell r="C5660" t="str">
            <v>LUMINARIA LINEAL MODULABLE 4X54 W 110 V CO8008B</v>
          </cell>
          <cell r="D5660" t="str">
            <v>UN</v>
          </cell>
          <cell r="E5660" t="str">
            <v>INSTALACIONES ELECTRICAS - T.V. - SONIDO COMUNI</v>
          </cell>
          <cell r="F5660">
            <v>32075.1</v>
          </cell>
        </row>
        <row r="5661">
          <cell r="B5661">
            <v>11045</v>
          </cell>
          <cell r="C5661" t="str">
            <v>Luminaria M-130 (Sum+Instal) **</v>
          </cell>
          <cell r="D5661" t="str">
            <v>UN</v>
          </cell>
          <cell r="E5661" t="str">
            <v>09 Eléctricas</v>
          </cell>
          <cell r="F5661">
            <v>248728.15</v>
          </cell>
        </row>
        <row r="5662">
          <cell r="B5662">
            <v>890</v>
          </cell>
          <cell r="C5662" t="str">
            <v>LUMINARIA MERCURIO 250W</v>
          </cell>
          <cell r="D5662" t="str">
            <v>UN</v>
          </cell>
          <cell r="E5662" t="str">
            <v>INSTALACIONES ELECTRICAS - T.V. - SONIDO COMUNI</v>
          </cell>
          <cell r="F5662">
            <v>80436.09</v>
          </cell>
        </row>
        <row r="5663">
          <cell r="B5663">
            <v>12567</v>
          </cell>
          <cell r="C5663" t="str">
            <v>LUMINARIA MERCURIO ALTA PRESION CERRAD250W</v>
          </cell>
          <cell r="D5663" t="str">
            <v>UN</v>
          </cell>
          <cell r="E5663" t="str">
            <v>INSTALACIONES ELECTRICAS - T.V. - SONIDO COMUNI</v>
          </cell>
          <cell r="F5663">
            <v>67636.05</v>
          </cell>
        </row>
        <row r="5664">
          <cell r="B5664">
            <v>14371</v>
          </cell>
          <cell r="C5664" t="str">
            <v>Luminaria METAL HALIDE 150W (Sum+Instal) **</v>
          </cell>
          <cell r="D5664" t="str">
            <v>UN</v>
          </cell>
          <cell r="E5664" t="str">
            <v>09 Eléctricas</v>
          </cell>
          <cell r="F5664">
            <v>694035.81</v>
          </cell>
        </row>
        <row r="5665">
          <cell r="B5665">
            <v>14288</v>
          </cell>
          <cell r="C5665" t="str">
            <v>Luminaria METAL HALIDE 250WCompleta (Sum+Instal) *</v>
          </cell>
          <cell r="D5665" t="str">
            <v>UN</v>
          </cell>
          <cell r="E5665" t="str">
            <v>09 Eléctricas</v>
          </cell>
          <cell r="F5665">
            <v>302008.34000000003</v>
          </cell>
        </row>
        <row r="5666">
          <cell r="B5666">
            <v>14939</v>
          </cell>
          <cell r="C5666" t="str">
            <v>Luminaria METAL HALIDE 250WSin Brazo (Sum+Instal)</v>
          </cell>
          <cell r="D5666" t="str">
            <v>UN</v>
          </cell>
          <cell r="E5666" t="str">
            <v>09 Eléctricas</v>
          </cell>
          <cell r="F5666">
            <v>159491.04</v>
          </cell>
        </row>
        <row r="5667">
          <cell r="B5667">
            <v>14289</v>
          </cell>
          <cell r="C5667" t="str">
            <v>LUMINARIA METAL HALIDE 400W (sum+instal)</v>
          </cell>
          <cell r="D5667" t="str">
            <v>UN</v>
          </cell>
          <cell r="E5667" t="str">
            <v>INSTALACIONES ELECTRICAS - T.V. - SONIDO COMUNI</v>
          </cell>
          <cell r="F5667">
            <v>760940.85</v>
          </cell>
        </row>
        <row r="5668">
          <cell r="B5668">
            <v>14286</v>
          </cell>
          <cell r="C5668" t="str">
            <v>Luminaria METAL HALIDE 70W (Sum+Instal) **</v>
          </cell>
          <cell r="D5668" t="str">
            <v>UN</v>
          </cell>
          <cell r="E5668" t="str">
            <v>09 Eléctricas</v>
          </cell>
          <cell r="F5668">
            <v>349463.77</v>
          </cell>
        </row>
        <row r="5669">
          <cell r="B5669">
            <v>19186</v>
          </cell>
          <cell r="C5669" t="str">
            <v>LUMINARIA OPTICA 5068 40W 24LED 500mA + POSTE METALICO 8m CEFE COMETAS</v>
          </cell>
          <cell r="D5669" t="str">
            <v>UN</v>
          </cell>
          <cell r="E5669" t="str">
            <v>INSTALACIONES ELECTRICAS - T.V. - SONIDO COMUNI</v>
          </cell>
          <cell r="F5669">
            <v>4227307.38</v>
          </cell>
        </row>
        <row r="5670">
          <cell r="B5670">
            <v>16444</v>
          </cell>
          <cell r="C5670" t="str">
            <v>Luminaria RALED III -  64 LEDS - 143W - Sendero (sum+Inst)</v>
          </cell>
          <cell r="D5670" t="str">
            <v>UN</v>
          </cell>
          <cell r="E5670" t="str">
            <v>09 Eléctricas</v>
          </cell>
          <cell r="F5670">
            <v>1999792.51</v>
          </cell>
        </row>
        <row r="5671">
          <cell r="B5671" t="str">
            <v>10632-1</v>
          </cell>
          <cell r="C5671" t="str">
            <v xml:space="preserve">LUMINARIA S1MB D3 FW NW 154W 64LEDS (SUM+INSTAL)    </v>
          </cell>
          <cell r="D5671" t="str">
            <v>UN</v>
          </cell>
          <cell r="E5671" t="str">
            <v>INSTALACIONES ELECTRICAS - T.V. - SONIDO COMUNI</v>
          </cell>
          <cell r="F5671">
            <v>1817689.97</v>
          </cell>
        </row>
        <row r="5672">
          <cell r="B5672" t="str">
            <v>10635-1</v>
          </cell>
          <cell r="C5672" t="str">
            <v>LUMINARIA SLCS SW07 NW 52W 24LEDS  (SUM+INSTAL)</v>
          </cell>
          <cell r="D5672" t="str">
            <v>UN</v>
          </cell>
          <cell r="E5672" t="str">
            <v>INSTALACIONES ELECTRICAS - T.V. - SONIDO COMUNI</v>
          </cell>
          <cell r="F5672">
            <v>1246544.06</v>
          </cell>
        </row>
        <row r="5673">
          <cell r="B5673">
            <v>14991</v>
          </cell>
          <cell r="C5673" t="str">
            <v>Luminaria sobrep 2x32 Emerg doble balasto+bat</v>
          </cell>
          <cell r="D5673" t="str">
            <v>UN</v>
          </cell>
          <cell r="E5673" t="str">
            <v>INSTALACIONES ELECTRICAS - T.V. - SONIDO COMUNI</v>
          </cell>
          <cell r="F5673">
            <v>52027.74</v>
          </cell>
        </row>
        <row r="5674">
          <cell r="B5674">
            <v>14334</v>
          </cell>
          <cell r="C5674" t="str">
            <v>LUMINARIA SODIO 1.000W (sum+instal)</v>
          </cell>
          <cell r="D5674" t="str">
            <v>UN</v>
          </cell>
          <cell r="E5674" t="str">
            <v>INSTALACIONES ELECTRICAS - T.V. - SONIDO COMUNI</v>
          </cell>
          <cell r="F5674">
            <v>375063.85</v>
          </cell>
        </row>
        <row r="5675">
          <cell r="B5675">
            <v>15308</v>
          </cell>
          <cell r="C5675" t="str">
            <v>Luminaria Sodio 150W Tipo Codensa (Sum+Instal)</v>
          </cell>
          <cell r="D5675" t="str">
            <v>UN</v>
          </cell>
          <cell r="E5675" t="str">
            <v>09 Eléctricas</v>
          </cell>
          <cell r="F5675">
            <v>723370.26</v>
          </cell>
        </row>
        <row r="5676">
          <cell r="B5676">
            <v>1018</v>
          </cell>
          <cell r="C5676" t="str">
            <v>LUMINARIA SODIO 400W (sum+instal)  NO USAR</v>
          </cell>
          <cell r="D5676" t="str">
            <v>UN</v>
          </cell>
          <cell r="E5676" t="str">
            <v>INSTALACIONES ELECTRICAS - T.V. - SONIDO COMUNI</v>
          </cell>
          <cell r="F5676">
            <v>375063.85</v>
          </cell>
        </row>
        <row r="5677">
          <cell r="B5677">
            <v>15309</v>
          </cell>
          <cell r="C5677" t="str">
            <v>Luminaria Sodio 400W Tipo Codensa  (sum+instal)</v>
          </cell>
          <cell r="D5677" t="str">
            <v>UN</v>
          </cell>
          <cell r="E5677" t="str">
            <v>INSTALACIONES ELECTRICAS - T.V. - SONIDO COMUNI</v>
          </cell>
          <cell r="F5677">
            <v>877521.74</v>
          </cell>
        </row>
        <row r="5678">
          <cell r="B5678">
            <v>15307</v>
          </cell>
          <cell r="C5678" t="str">
            <v>Luminaria Sodio 70W Tipo Codensa (Sum+Instal) **</v>
          </cell>
          <cell r="D5678" t="str">
            <v>UN</v>
          </cell>
          <cell r="E5678" t="str">
            <v>09 Eléctricas</v>
          </cell>
          <cell r="F5678">
            <v>576638.89</v>
          </cell>
        </row>
        <row r="5679">
          <cell r="B5679">
            <v>16313</v>
          </cell>
          <cell r="C5679" t="str">
            <v>Luminaria Teceo-2-(96 Leds)22.400Lm;700mA;+Fotoc</v>
          </cell>
          <cell r="D5679" t="str">
            <v>UN</v>
          </cell>
          <cell r="E5679" t="str">
            <v>09 Eléctricas</v>
          </cell>
          <cell r="F5679">
            <v>302008.34000000003</v>
          </cell>
        </row>
        <row r="5680">
          <cell r="B5680">
            <v>20770</v>
          </cell>
          <cell r="C5680" t="str">
            <v>LUMINARIA TIPO LED CARACTERISTICAS DE ILUMINACION TIPO PROYECTOR 200W (SUM+INS)</v>
          </cell>
          <cell r="D5680" t="str">
            <v>UN</v>
          </cell>
          <cell r="E5680" t="str">
            <v>MOBILIARIO</v>
          </cell>
          <cell r="F5680">
            <v>1374732.69</v>
          </cell>
        </row>
        <row r="5681">
          <cell r="B5681">
            <v>16292</v>
          </cell>
          <cell r="C5681" t="str">
            <v>Luminaria128LED 279W-700mA -34600LmTipoCoden Sum+I</v>
          </cell>
          <cell r="D5681" t="str">
            <v>UN</v>
          </cell>
          <cell r="E5681" t="str">
            <v>09 Eléctricas</v>
          </cell>
          <cell r="F5681">
            <v>376443.86</v>
          </cell>
        </row>
        <row r="5682">
          <cell r="B5682">
            <v>16294</v>
          </cell>
          <cell r="C5682" t="str">
            <v>Luminaria128LED279W-1000mA -45700LmTipoCoden Sum+I</v>
          </cell>
          <cell r="D5682" t="str">
            <v>UN</v>
          </cell>
          <cell r="E5682" t="str">
            <v>09 Eléctricas</v>
          </cell>
          <cell r="F5682">
            <v>488444.21</v>
          </cell>
        </row>
        <row r="5683">
          <cell r="B5683">
            <v>16291</v>
          </cell>
          <cell r="C5683" t="str">
            <v>Luminaria72 RALED III 175W-700 mA-19800Lm Sumin+Inst</v>
          </cell>
          <cell r="D5683" t="str">
            <v>UN</v>
          </cell>
          <cell r="E5683" t="str">
            <v>09 Eléctricas</v>
          </cell>
          <cell r="F5683">
            <v>4331097.3099999996</v>
          </cell>
        </row>
        <row r="5684">
          <cell r="B5684">
            <v>13140</v>
          </cell>
          <cell r="C5684" t="str">
            <v>LuminariaDulux H.L.2 x 26wBalast.Electron(Sum+Inst</v>
          </cell>
          <cell r="D5684" t="str">
            <v>UN</v>
          </cell>
          <cell r="E5684" t="str">
            <v>09 Eléctricas</v>
          </cell>
          <cell r="F5684">
            <v>109583.32</v>
          </cell>
        </row>
        <row r="5685">
          <cell r="B5685">
            <v>15766</v>
          </cell>
          <cell r="C5685" t="str">
            <v>LuminariaLedBahiaAlta-12.000L-125W-4.000K(Sum+Inst</v>
          </cell>
          <cell r="D5685" t="str">
            <v>UN</v>
          </cell>
          <cell r="E5685" t="str">
            <v>09 Eléctricas</v>
          </cell>
          <cell r="F5685">
            <v>337061.66</v>
          </cell>
        </row>
        <row r="5686">
          <cell r="B5686">
            <v>16720</v>
          </cell>
          <cell r="C5686" t="str">
            <v>LuminariaRALED II,32Led, 700 Ma 72W.4000K,1000 H</v>
          </cell>
          <cell r="D5686" t="str">
            <v>UN</v>
          </cell>
          <cell r="E5686" t="str">
            <v>VARIOS</v>
          </cell>
          <cell r="F5686">
            <v>1176074.58</v>
          </cell>
        </row>
        <row r="5687">
          <cell r="B5687">
            <v>16721</v>
          </cell>
          <cell r="C5687" t="str">
            <v>LuminariaRALED II,48Led, 700 Ma 72W.4000K,1000 H</v>
          </cell>
          <cell r="D5687" t="str">
            <v>UN</v>
          </cell>
          <cell r="E5687" t="str">
            <v>VARIOS</v>
          </cell>
          <cell r="F5687">
            <v>2649517.5699999998</v>
          </cell>
        </row>
        <row r="5688">
          <cell r="B5688">
            <v>11853</v>
          </cell>
          <cell r="C5688" t="str">
            <v>LuminariaRALEDII32LED.4000K.RA02.54W.TipoCodensa</v>
          </cell>
          <cell r="D5688" t="str">
            <v>UN</v>
          </cell>
          <cell r="E5688" t="str">
            <v>INSTALACIONES ELECTRICAS - T.V. - SONIDO COMUNI</v>
          </cell>
          <cell r="F5688">
            <v>3036743.57</v>
          </cell>
        </row>
        <row r="5689">
          <cell r="B5689">
            <v>11854</v>
          </cell>
          <cell r="C5689" t="str">
            <v>LuminariaRALEDII48LED.4000K.RA04.104W.TipoCodensa</v>
          </cell>
          <cell r="D5689" t="str">
            <v>UN</v>
          </cell>
          <cell r="E5689" t="str">
            <v>VARIOS</v>
          </cell>
          <cell r="F5689">
            <v>1540169.57</v>
          </cell>
        </row>
        <row r="5690">
          <cell r="B5690">
            <v>10576</v>
          </cell>
          <cell r="C5690" t="str">
            <v>Luminarias LED, cajas eléctricas, soportes para montajes y racks para componentes eléctricos - Sumin</v>
          </cell>
          <cell r="D5690" t="str">
            <v>UN</v>
          </cell>
          <cell r="E5690" t="str">
            <v>INSTALACIONES ELECTRICAS - T.V. - SONIDO COMUNI</v>
          </cell>
          <cell r="F5690">
            <v>8393835</v>
          </cell>
        </row>
        <row r="5691">
          <cell r="B5691">
            <v>10591</v>
          </cell>
          <cell r="C5691" t="str">
            <v>Luminarias LED, Cajas eléctricas, soportes, racks - Sum+Inst en CUBIERTA ESTADIO EL CAMPIN</v>
          </cell>
          <cell r="D5691" t="str">
            <v>UN</v>
          </cell>
          <cell r="E5691" t="str">
            <v>INSTALACIONES ELECTRICAS - T.V. - SONIDO COMUNI</v>
          </cell>
          <cell r="F5691">
            <v>8992362.4800000004</v>
          </cell>
        </row>
        <row r="5692">
          <cell r="B5692">
            <v>10588</v>
          </cell>
          <cell r="C5692" t="str">
            <v>Luminarias LED, Cajas eléctricas, soportes, racks - Sum+Inst en parrilla en piso ESTADIO EL CAMPIN</v>
          </cell>
          <cell r="D5692" t="str">
            <v>UN</v>
          </cell>
          <cell r="E5692" t="str">
            <v>INSTALACIONES ELECTRICAS - T.V. - SONIDO COMUNI</v>
          </cell>
          <cell r="F5692">
            <v>8893040.8900000006</v>
          </cell>
        </row>
        <row r="5693">
          <cell r="B5693">
            <v>16695</v>
          </cell>
          <cell r="C5693" t="str">
            <v>LuminariaTECEO1-5120-40Leds90W-700mA-11100Lm</v>
          </cell>
          <cell r="D5693" t="str">
            <v>UN</v>
          </cell>
          <cell r="E5693" t="str">
            <v>09 Eléctricas</v>
          </cell>
          <cell r="F5693">
            <v>408770.31</v>
          </cell>
        </row>
        <row r="5694">
          <cell r="B5694">
            <v>18155</v>
          </cell>
          <cell r="C5694" t="str">
            <v>Lum-LED lineal recesada-piso39,7 W1591CRDC Cometas</v>
          </cell>
          <cell r="D5694" t="str">
            <v>UN</v>
          </cell>
          <cell r="E5694" t="str">
            <v>INSTALACIONES ELECTRICAS - T.V. - SONIDO COMUNI</v>
          </cell>
          <cell r="F5694">
            <v>5658609.3300000001</v>
          </cell>
        </row>
        <row r="5695">
          <cell r="B5695">
            <v>10270</v>
          </cell>
          <cell r="C5695" t="str">
            <v>Machon  ladrillo 4CV+colum+ groutin+zarpa  **</v>
          </cell>
          <cell r="D5695" t="str">
            <v>ML</v>
          </cell>
          <cell r="E5695" t="str">
            <v>MAMPOSTERIA</v>
          </cell>
          <cell r="F5695">
            <v>343673.95</v>
          </cell>
        </row>
        <row r="5696">
          <cell r="B5696">
            <v>10751</v>
          </cell>
          <cell r="C5696" t="str">
            <v>Machón Contador Energía h=2.30m. **</v>
          </cell>
          <cell r="D5696" t="str">
            <v>UN</v>
          </cell>
          <cell r="E5696" t="str">
            <v>06 Mampostería y pañetes</v>
          </cell>
          <cell r="F5696">
            <v>69918.149999999994</v>
          </cell>
        </row>
        <row r="5697">
          <cell r="B5697">
            <v>148</v>
          </cell>
          <cell r="C5697" t="str">
            <v>MACHONES e=0.10 M. LAVADERO</v>
          </cell>
          <cell r="D5697" t="str">
            <v>UN</v>
          </cell>
          <cell r="E5697" t="str">
            <v>MAMPOSTERIA</v>
          </cell>
          <cell r="F5697">
            <v>30964.82</v>
          </cell>
        </row>
        <row r="5698">
          <cell r="B5698">
            <v>18274</v>
          </cell>
          <cell r="C5698" t="str">
            <v>MachonesMetálicosEstrucMetal2"x2"LamHRS/Especifica</v>
          </cell>
          <cell r="D5698" t="str">
            <v>M2</v>
          </cell>
          <cell r="E5698" t="str">
            <v>CARPINTERIA METALICA</v>
          </cell>
          <cell r="F5698">
            <v>355364.52</v>
          </cell>
        </row>
        <row r="5699">
          <cell r="B5699">
            <v>14865</v>
          </cell>
          <cell r="C5699" t="str">
            <v>MADE ESTACONES 2,5 MTS D = 3 Y 4"(DESM+SUM+INST)</v>
          </cell>
          <cell r="D5699" t="str">
            <v>UN</v>
          </cell>
          <cell r="E5699" t="str">
            <v>MOBILIARIO</v>
          </cell>
          <cell r="F5699">
            <v>90576.47</v>
          </cell>
        </row>
        <row r="5700">
          <cell r="B5700">
            <v>14706</v>
          </cell>
          <cell r="C5700" t="str">
            <v>MADERA ESTA DE 2,5 MTS DIAM DE 3 Y 4" (SUM + INST)</v>
          </cell>
          <cell r="D5700" t="str">
            <v>UN</v>
          </cell>
          <cell r="E5700" t="str">
            <v>MOBILIARIO</v>
          </cell>
          <cell r="F5700">
            <v>69944.259999999995</v>
          </cell>
        </row>
        <row r="5701">
          <cell r="B5701">
            <v>16439</v>
          </cell>
          <cell r="C5701" t="str">
            <v>MADERA PARA REFUERZO DE MUROS</v>
          </cell>
          <cell r="D5701" t="str">
            <v>ML</v>
          </cell>
          <cell r="E5701" t="str">
            <v>CARPINTERIA DE MADERA</v>
          </cell>
          <cell r="F5701">
            <v>74032.479999999996</v>
          </cell>
        </row>
        <row r="5702">
          <cell r="B5702">
            <v>17773</v>
          </cell>
          <cell r="C5702" t="str">
            <v>Magnético liviano (SUMI INST)</v>
          </cell>
          <cell r="D5702" t="str">
            <v>UN</v>
          </cell>
          <cell r="E5702" t="str">
            <v>INSTALACIONES ELECTRICAS - T.V. - SONIDO COMUNI</v>
          </cell>
          <cell r="F5702">
            <v>33528.160000000003</v>
          </cell>
        </row>
        <row r="5703">
          <cell r="B5703">
            <v>18280</v>
          </cell>
          <cell r="C5703" t="str">
            <v>Malamadre/Neomarica Gracilis  Taludes Exteriores</v>
          </cell>
          <cell r="D5703" t="str">
            <v>M2</v>
          </cell>
          <cell r="E5703" t="str">
            <v>JARDINERIA  Y GRAMAS</v>
          </cell>
          <cell r="F5703">
            <v>23688.47</v>
          </cell>
        </row>
        <row r="5704">
          <cell r="B5704">
            <v>18352</v>
          </cell>
          <cell r="C5704" t="str">
            <v>Malamadre/Neomarica Gracilis en Jardineras</v>
          </cell>
          <cell r="D5704" t="str">
            <v>M2</v>
          </cell>
          <cell r="E5704" t="str">
            <v>JARDINERIA  Y GRAMAS</v>
          </cell>
          <cell r="F5704">
            <v>124158.01</v>
          </cell>
        </row>
        <row r="5705">
          <cell r="B5705">
            <v>18320</v>
          </cell>
          <cell r="C5705" t="str">
            <v>Malamadre/Neomarica Gracilis Sobre Cubierta Verde</v>
          </cell>
          <cell r="D5705" t="str">
            <v>M2</v>
          </cell>
          <cell r="E5705" t="str">
            <v>JARDINERIA  Y GRAMAS</v>
          </cell>
          <cell r="F5705">
            <v>256855.78</v>
          </cell>
        </row>
        <row r="5706">
          <cell r="B5706">
            <v>185</v>
          </cell>
          <cell r="C5706" t="str">
            <v>MALLA BAJO ENTRAMADO</v>
          </cell>
          <cell r="D5706" t="str">
            <v>M2</v>
          </cell>
          <cell r="E5706" t="str">
            <v>PAÑETES/REPELLOS/REVOQUES</v>
          </cell>
          <cell r="F5706">
            <v>19141.349999999999</v>
          </cell>
        </row>
        <row r="5707">
          <cell r="B5707">
            <v>18673</v>
          </cell>
          <cell r="C5707" t="str">
            <v>Malla electrosoldada  Estandar KG</v>
          </cell>
          <cell r="D5707" t="str">
            <v>KG</v>
          </cell>
          <cell r="E5707" t="str">
            <v>CIMENTACION Y ESTRUCTURA</v>
          </cell>
          <cell r="F5707">
            <v>7546.27</v>
          </cell>
        </row>
        <row r="5708">
          <cell r="B5708">
            <v>11355</v>
          </cell>
          <cell r="C5708" t="str">
            <v>Malla electrosoldada d=4.0mm@0.15 (area 6x2.35)**</v>
          </cell>
          <cell r="D5708" t="str">
            <v>KG</v>
          </cell>
          <cell r="E5708" t="str">
            <v>CIMENTACION Y ESTRUCTURA</v>
          </cell>
          <cell r="F5708">
            <v>5702.75</v>
          </cell>
        </row>
        <row r="5709">
          <cell r="B5709">
            <v>11024</v>
          </cell>
          <cell r="C5709" t="str">
            <v>malla electrosoldada d=4.5mm@0.15 (area 6x2.35)**</v>
          </cell>
          <cell r="D5709" t="str">
            <v>KG</v>
          </cell>
          <cell r="E5709" t="str">
            <v>CIMENTACION Y ESTRUCTURA</v>
          </cell>
          <cell r="F5709">
            <v>7160.37</v>
          </cell>
        </row>
        <row r="5710">
          <cell r="B5710">
            <v>10788</v>
          </cell>
          <cell r="C5710" t="str">
            <v>Malla electrosoldada d=5.5mm@0.15 (area 6x2.35)**</v>
          </cell>
          <cell r="D5710" t="str">
            <v>KG</v>
          </cell>
          <cell r="E5710" t="str">
            <v>CIMENTACION Y ESTRUCTURA</v>
          </cell>
          <cell r="F5710">
            <v>6800.73</v>
          </cell>
        </row>
        <row r="5711">
          <cell r="B5711">
            <v>11025</v>
          </cell>
          <cell r="C5711" t="str">
            <v>Malla Electrosoldada d=5mm@0.15 (area 6x2.35)**</v>
          </cell>
          <cell r="D5711" t="str">
            <v>KG</v>
          </cell>
          <cell r="E5711" t="str">
            <v>CIMENTACION Y ESTRUCTURA</v>
          </cell>
          <cell r="F5711">
            <v>7052</v>
          </cell>
        </row>
        <row r="5712">
          <cell r="B5712">
            <v>16901</v>
          </cell>
          <cell r="C5712" t="str">
            <v>Malla Electrosoldada d=5mm@0.15 (area 6x2.35)CDRC</v>
          </cell>
          <cell r="D5712" t="str">
            <v>KG</v>
          </cell>
          <cell r="E5712" t="str">
            <v>CIMENTACION Y ESTRUCTURA</v>
          </cell>
          <cell r="F5712">
            <v>7077.63</v>
          </cell>
        </row>
        <row r="5713">
          <cell r="B5713">
            <v>14492</v>
          </cell>
          <cell r="C5713" t="str">
            <v>Malla electrosoldada d=6 mm@0.15 (area 6x2.35)**</v>
          </cell>
          <cell r="D5713" t="str">
            <v>KG</v>
          </cell>
          <cell r="E5713" t="str">
            <v>CIMENTACION Y ESTRUCTURA</v>
          </cell>
          <cell r="F5713">
            <v>6580.98</v>
          </cell>
        </row>
        <row r="5714">
          <cell r="B5714">
            <v>11026</v>
          </cell>
          <cell r="C5714" t="str">
            <v>Malla electrosoldada d=6.5mm@0.15 (area 6x2.35)**</v>
          </cell>
          <cell r="D5714" t="str">
            <v>KG</v>
          </cell>
          <cell r="E5714" t="str">
            <v>CIMENTACION Y ESTRUCTURA</v>
          </cell>
          <cell r="F5714">
            <v>7143.74</v>
          </cell>
        </row>
        <row r="5715">
          <cell r="B5715">
            <v>11149</v>
          </cell>
          <cell r="C5715" t="str">
            <v>Malla electrosoldada d=7.0mm@0.15 (area 6x2.35)**</v>
          </cell>
          <cell r="D5715" t="str">
            <v>KG</v>
          </cell>
          <cell r="E5715" t="str">
            <v>CIMENTACION Y ESTRUCTURA</v>
          </cell>
          <cell r="F5715">
            <v>4364.21</v>
          </cell>
        </row>
        <row r="5716">
          <cell r="B5716">
            <v>16770</v>
          </cell>
          <cell r="C5716" t="str">
            <v>Malla electrosoldada d=8.0mm@0.15 x 0.15 m(area 6x</v>
          </cell>
          <cell r="D5716" t="str">
            <v>KG</v>
          </cell>
          <cell r="E5716" t="str">
            <v>CIMENTACION Y ESTRUCTURA</v>
          </cell>
          <cell r="F5716">
            <v>6962.29</v>
          </cell>
        </row>
        <row r="5717">
          <cell r="B5717">
            <v>15655</v>
          </cell>
          <cell r="C5717" t="str">
            <v>Malla electrosoldada d=8.5mm@0.15 (area 6x2.35)**</v>
          </cell>
          <cell r="D5717" t="str">
            <v>KG</v>
          </cell>
          <cell r="E5717" t="str">
            <v>CIMENTACION Y ESTRUCTURA</v>
          </cell>
          <cell r="F5717">
            <v>65400.78</v>
          </cell>
        </row>
        <row r="5718">
          <cell r="B5718">
            <v>15018</v>
          </cell>
          <cell r="C5718" t="str">
            <v>MALLA ELECTROSOLDADA M-188, 15X15X6mm (sum + Inst)</v>
          </cell>
          <cell r="D5718" t="str">
            <v>UN</v>
          </cell>
          <cell r="E5718" t="str">
            <v>ESTRUCTURA</v>
          </cell>
          <cell r="F5718">
            <v>270476.03999999998</v>
          </cell>
        </row>
        <row r="5719">
          <cell r="B5719">
            <v>15517</v>
          </cell>
          <cell r="C5719" t="str">
            <v>Malla en manila polip.1/2"Parques (Retir+Sum+Inst)</v>
          </cell>
          <cell r="D5719" t="str">
            <v>M2</v>
          </cell>
          <cell r="E5719" t="str">
            <v>VARIOS</v>
          </cell>
          <cell r="F5719">
            <v>211555.33</v>
          </cell>
        </row>
        <row r="5720">
          <cell r="B5720">
            <v>16060</v>
          </cell>
          <cell r="C5720" t="str">
            <v>Malla en manila polip.1/2"Parques (Sum+Inst)</v>
          </cell>
          <cell r="D5720" t="str">
            <v>M2</v>
          </cell>
          <cell r="E5720" t="str">
            <v>VARIOS</v>
          </cell>
          <cell r="F5720">
            <v>203973.29</v>
          </cell>
        </row>
        <row r="5721">
          <cell r="B5721">
            <v>15519</v>
          </cell>
          <cell r="C5721" t="str">
            <v>Malla en Manila Polipropileno1/2" (Instalacion)</v>
          </cell>
          <cell r="D5721" t="str">
            <v>M2</v>
          </cell>
          <cell r="E5721" t="str">
            <v>10 Mobiliario</v>
          </cell>
          <cell r="F5721">
            <v>124076.84</v>
          </cell>
        </row>
        <row r="5722">
          <cell r="B5722">
            <v>13706</v>
          </cell>
          <cell r="C5722" t="str">
            <v>MALLA ESLAB CAL.10+Angulo11/2"x1/8"+Plat(Sum+Ins)</v>
          </cell>
          <cell r="D5722" t="str">
            <v>M2</v>
          </cell>
          <cell r="E5722" t="str">
            <v>INSTALACIONES DEPORTIVAS</v>
          </cell>
          <cell r="F5722">
            <v>120476.92</v>
          </cell>
        </row>
        <row r="5723">
          <cell r="B5723">
            <v>10359</v>
          </cell>
          <cell r="C5723" t="str">
            <v>Malla eslab+marco modulo adic cerra Z.J.I. **</v>
          </cell>
          <cell r="D5723" t="str">
            <v>ML</v>
          </cell>
          <cell r="E5723" t="str">
            <v>10 Mobiliario</v>
          </cell>
          <cell r="F5723">
            <v>263622.92</v>
          </cell>
        </row>
        <row r="5724">
          <cell r="B5724">
            <v>13669</v>
          </cell>
          <cell r="C5724" t="str">
            <v>MALLA ESLABON. Cal.10; 2"+Pint (sum+Inst)</v>
          </cell>
          <cell r="D5724" t="str">
            <v>M2</v>
          </cell>
          <cell r="E5724" t="str">
            <v>INSTALACIONES DEPORTIVAS</v>
          </cell>
          <cell r="F5724">
            <v>75493.539999999994</v>
          </cell>
        </row>
        <row r="5725">
          <cell r="B5725">
            <v>13656</v>
          </cell>
          <cell r="C5725" t="str">
            <v>MALLA ESLABONADA CAL.10+Angulo+Plat  (Sum+Inst)</v>
          </cell>
          <cell r="D5725" t="str">
            <v>M2</v>
          </cell>
          <cell r="E5725" t="str">
            <v>INSTALACIONES DEPORTIVAS</v>
          </cell>
          <cell r="F5725">
            <v>111512.63</v>
          </cell>
        </row>
        <row r="5726">
          <cell r="B5726">
            <v>13557</v>
          </cell>
          <cell r="C5726" t="str">
            <v>Malla eslabonada cal10+ang+platin+pint (Sum+Inst)</v>
          </cell>
          <cell r="D5726" t="str">
            <v>M2</v>
          </cell>
          <cell r="E5726" t="str">
            <v>10 Mobiliario</v>
          </cell>
          <cell r="F5726">
            <v>107840.43</v>
          </cell>
        </row>
        <row r="5727">
          <cell r="B5727">
            <v>14400</v>
          </cell>
          <cell r="C5727" t="str">
            <v>Malla eslabonada cal10+anticorr+pin (Instalacion)</v>
          </cell>
          <cell r="D5727" t="str">
            <v>M2</v>
          </cell>
          <cell r="E5727" t="str">
            <v>10 Mobiliario</v>
          </cell>
          <cell r="F5727">
            <v>32808.21</v>
          </cell>
        </row>
        <row r="5728">
          <cell r="B5728">
            <v>779</v>
          </cell>
          <cell r="C5728" t="str">
            <v>MALLA ESLABONADA H=1.4 Cal.12</v>
          </cell>
          <cell r="D5728" t="str">
            <v>ML</v>
          </cell>
          <cell r="E5728" t="str">
            <v>INSTALACIONES DEPORTIVAS</v>
          </cell>
          <cell r="F5728">
            <v>107213.77</v>
          </cell>
        </row>
        <row r="5729">
          <cell r="B5729">
            <v>12442</v>
          </cell>
          <cell r="C5729" t="str">
            <v>Malla Futbol Arco profesional(Campin)Cal.8(Sum+Ins</v>
          </cell>
          <cell r="D5729" t="str">
            <v>JGO</v>
          </cell>
          <cell r="E5729" t="str">
            <v>10 Mobiliario</v>
          </cell>
          <cell r="F5729">
            <v>1539213.41</v>
          </cell>
        </row>
        <row r="5730">
          <cell r="B5730">
            <v>12443</v>
          </cell>
          <cell r="C5730" t="str">
            <v>Malla Futbol Arco Tipo B(Semiprofes.)Cal.4(Sum+Ins</v>
          </cell>
          <cell r="D5730" t="str">
            <v>JGO</v>
          </cell>
          <cell r="E5730" t="str">
            <v>10 Mobiliario</v>
          </cell>
          <cell r="F5730">
            <v>1738538.41</v>
          </cell>
        </row>
        <row r="5731">
          <cell r="B5731">
            <v>12493</v>
          </cell>
          <cell r="C5731" t="str">
            <v>Malla Futbol Arco Tipo C(Barrio.)Cal.2(Sum+Ins)</v>
          </cell>
          <cell r="D5731" t="str">
            <v>??</v>
          </cell>
          <cell r="E5731" t="str">
            <v>10 Mobiliario</v>
          </cell>
          <cell r="F5731">
            <v>274838.40999999997</v>
          </cell>
        </row>
        <row r="5732">
          <cell r="B5732">
            <v>13378</v>
          </cell>
          <cell r="C5732" t="str">
            <v>Malla gallinero (Sum+Inst).</v>
          </cell>
          <cell r="D5732" t="str">
            <v>M2</v>
          </cell>
          <cell r="E5732" t="str">
            <v>VARIOS</v>
          </cell>
          <cell r="F5732">
            <v>38085.5</v>
          </cell>
        </row>
        <row r="5733">
          <cell r="B5733">
            <v>17883</v>
          </cell>
          <cell r="C5733" t="str">
            <v>MALLA METÁLICA PARA PROTECCIÓN DE DUCTOS</v>
          </cell>
          <cell r="D5733" t="str">
            <v>UN</v>
          </cell>
          <cell r="E5733" t="str">
            <v>INSTALACIONES HIDRAULICA / SANITARIA / LATONERIA</v>
          </cell>
          <cell r="F5733">
            <v>17857.29</v>
          </cell>
        </row>
        <row r="5734">
          <cell r="B5734">
            <v>14739</v>
          </cell>
          <cell r="C5734" t="str">
            <v>MALLA MINITENIS    (SUM + INST)</v>
          </cell>
          <cell r="D5734" t="str">
            <v>UN</v>
          </cell>
          <cell r="E5734" t="str">
            <v>MOBILIARIO</v>
          </cell>
          <cell r="F5734">
            <v>261841.51</v>
          </cell>
        </row>
        <row r="5735">
          <cell r="B5735">
            <v>15166</v>
          </cell>
          <cell r="C5735" t="str">
            <v>Malla Preondulada - Sum+Inst</v>
          </cell>
          <cell r="D5735" t="str">
            <v>M2</v>
          </cell>
          <cell r="E5735" t="str">
            <v>10 Mobiliario</v>
          </cell>
          <cell r="F5735">
            <v>102869.49</v>
          </cell>
        </row>
        <row r="5736">
          <cell r="B5736">
            <v>12499</v>
          </cell>
          <cell r="C5736" t="str">
            <v>Malla Protección Cerram.Nylon Imperm.H=2m(Sum+Inst</v>
          </cell>
          <cell r="D5736" t="str">
            <v>M2</v>
          </cell>
          <cell r="E5736" t="str">
            <v>10 Mobiliario</v>
          </cell>
          <cell r="F5736">
            <v>12373.42</v>
          </cell>
        </row>
        <row r="5737">
          <cell r="B5737">
            <v>13793</v>
          </cell>
          <cell r="C5737" t="str">
            <v>Malla Protección Cerram.Nylon Imperm.H=8.5m(Sum+In</v>
          </cell>
          <cell r="D5737" t="str">
            <v>M2</v>
          </cell>
          <cell r="E5737" t="str">
            <v>10 Mobiliario</v>
          </cell>
          <cell r="F5737">
            <v>18978.59</v>
          </cell>
        </row>
        <row r="5738">
          <cell r="B5738">
            <v>16717</v>
          </cell>
          <cell r="C5738" t="str">
            <v>Malla PuestaTierra-Varilla 5/8" X 2,4m+Suelo Artif</v>
          </cell>
          <cell r="D5738" t="str">
            <v>UN</v>
          </cell>
          <cell r="E5738" t="str">
            <v>09 Eléctricas</v>
          </cell>
          <cell r="F5738">
            <v>2719274.61</v>
          </cell>
        </row>
        <row r="5739">
          <cell r="B5739">
            <v>14738</v>
          </cell>
          <cell r="C5739" t="str">
            <v>MALLA TENIS    (SUM + INST)</v>
          </cell>
          <cell r="D5739" t="str">
            <v>UN</v>
          </cell>
          <cell r="E5739" t="str">
            <v>MOBILIARIO</v>
          </cell>
          <cell r="F5739">
            <v>635169.4</v>
          </cell>
        </row>
        <row r="5740">
          <cell r="B5740">
            <v>15237</v>
          </cell>
          <cell r="C5740" t="str">
            <v>MallaProtecc.Nylon Imperm.(Andamios+Guaya+Acc)</v>
          </cell>
          <cell r="D5740" t="str">
            <v>M2</v>
          </cell>
          <cell r="E5740" t="str">
            <v>10 Mobiliario</v>
          </cell>
          <cell r="F5740">
            <v>13768.4</v>
          </cell>
        </row>
        <row r="5741">
          <cell r="B5741">
            <v>699</v>
          </cell>
          <cell r="C5741" t="str">
            <v>MALLAS ELECTROSOLDADAS M-084</v>
          </cell>
          <cell r="D5741" t="str">
            <v>KG</v>
          </cell>
          <cell r="E5741" t="str">
            <v>CIMENTACION Y ESTRUCTURA</v>
          </cell>
          <cell r="F5741">
            <v>7588.13</v>
          </cell>
        </row>
        <row r="5742">
          <cell r="B5742">
            <v>13549</v>
          </cell>
          <cell r="C5742" t="str">
            <v>Mallas profesionales Cal.8 Futbol (Sumin e Instal)</v>
          </cell>
          <cell r="D5742" t="str">
            <v>JGO</v>
          </cell>
          <cell r="E5742" t="str">
            <v>10 Mobiliario</v>
          </cell>
          <cell r="F5742">
            <v>1465603.75</v>
          </cell>
        </row>
        <row r="5743">
          <cell r="B5743">
            <v>13548</v>
          </cell>
          <cell r="C5743" t="str">
            <v>Mallas Semiprofes.Cal.4 Futbol (Sumin e Instal)</v>
          </cell>
          <cell r="D5743" t="str">
            <v>JGO</v>
          </cell>
          <cell r="E5743" t="str">
            <v>10 Mobiliario</v>
          </cell>
          <cell r="F5743">
            <v>1632907.05</v>
          </cell>
        </row>
        <row r="5744">
          <cell r="B5744">
            <v>10644</v>
          </cell>
          <cell r="C5744" t="str">
            <v>Mampost Estructur Modulares PT-16  color**</v>
          </cell>
          <cell r="D5744" t="str">
            <v>M2</v>
          </cell>
          <cell r="E5744" t="str">
            <v>06 Mampostería y pañetes</v>
          </cell>
          <cell r="F5744">
            <v>66431.199999999997</v>
          </cell>
        </row>
        <row r="5745">
          <cell r="B5745">
            <v>10640</v>
          </cell>
          <cell r="C5745" t="str">
            <v>Mampost Estructur Modulares PT-16  gris**</v>
          </cell>
          <cell r="D5745" t="str">
            <v>M2</v>
          </cell>
          <cell r="E5745" t="str">
            <v>06 Mampostería y pañetes</v>
          </cell>
          <cell r="F5745">
            <v>66431.199999999997</v>
          </cell>
        </row>
        <row r="5746">
          <cell r="B5746">
            <v>18246</v>
          </cell>
          <cell r="C5746" t="str">
            <v>MAMPOSTERIA EN BLOQUE CON  ENTERO 12x20x40. INCLUY</v>
          </cell>
          <cell r="D5746" t="str">
            <v>M2</v>
          </cell>
          <cell r="E5746" t="str">
            <v>MAMPOSTERIA</v>
          </cell>
          <cell r="F5746">
            <v>76770.66</v>
          </cell>
        </row>
        <row r="5747">
          <cell r="B5747">
            <v>18237</v>
          </cell>
          <cell r="C5747" t="str">
            <v>MAMPOSTERIA EN BLOQUE CON 15x10x40 GRIS TOLETE</v>
          </cell>
          <cell r="D5747" t="str">
            <v>M2</v>
          </cell>
          <cell r="E5747" t="str">
            <v>MAMPOSTERIA</v>
          </cell>
          <cell r="F5747">
            <v>73440.87</v>
          </cell>
        </row>
        <row r="5748">
          <cell r="B5748">
            <v>18275</v>
          </cell>
          <cell r="C5748" t="str">
            <v>MAMPOSTERIA EN BLOQUE CON 15x10x40 GRIS TOLETE</v>
          </cell>
          <cell r="D5748" t="str">
            <v>M2</v>
          </cell>
          <cell r="E5748" t="str">
            <v>MAMPOSTERIA</v>
          </cell>
          <cell r="F5748">
            <v>43747.61</v>
          </cell>
        </row>
        <row r="5749">
          <cell r="B5749">
            <v>18231</v>
          </cell>
          <cell r="C5749" t="str">
            <v>MAMPOSTERIA EN BLOQUE DE CONCRETO 15x10x40 TOLETE</v>
          </cell>
          <cell r="D5749" t="str">
            <v>M2</v>
          </cell>
          <cell r="E5749" t="str">
            <v>MAMPOSTERIA</v>
          </cell>
          <cell r="F5749">
            <v>80547.17</v>
          </cell>
        </row>
        <row r="5750">
          <cell r="B5750">
            <v>17080</v>
          </cell>
          <cell r="C5750" t="str">
            <v>MAMPOSTERIA EN BLOQUE DE CONCRETO 15x20x40 CDRC</v>
          </cell>
          <cell r="D5750" t="str">
            <v>M2</v>
          </cell>
          <cell r="E5750" t="str">
            <v>MAMPOSTERIA</v>
          </cell>
          <cell r="F5750">
            <v>124049.8</v>
          </cell>
        </row>
        <row r="5751">
          <cell r="B5751">
            <v>13581</v>
          </cell>
          <cell r="C5751" t="str">
            <v>MampostEstructur &gt;0.7 m</v>
          </cell>
          <cell r="D5751" t="str">
            <v>M2</v>
          </cell>
          <cell r="E5751" t="str">
            <v>MAMPOSTERIA</v>
          </cell>
          <cell r="F5751">
            <v>51761.39</v>
          </cell>
        </row>
        <row r="5752">
          <cell r="B5752">
            <v>10223</v>
          </cell>
          <cell r="C5752" t="str">
            <v>MampostEstructur(groutin+refuerz) e=.14  h&lt;0.7 **</v>
          </cell>
          <cell r="D5752" t="str">
            <v>ML</v>
          </cell>
          <cell r="E5752" t="str">
            <v>MAMPOSTERIA</v>
          </cell>
          <cell r="F5752">
            <v>155975.18</v>
          </cell>
        </row>
        <row r="5753">
          <cell r="B5753">
            <v>10222</v>
          </cell>
          <cell r="C5753" t="str">
            <v>MampostEstructur(groutin+refuerz) e=.14 0.7&lt; h&lt;1.5</v>
          </cell>
          <cell r="D5753" t="str">
            <v>M2</v>
          </cell>
          <cell r="E5753" t="str">
            <v>MAMPOSTERIA</v>
          </cell>
          <cell r="F5753">
            <v>204819.46</v>
          </cell>
        </row>
        <row r="5754">
          <cell r="B5754">
            <v>713</v>
          </cell>
          <cell r="C5754" t="str">
            <v>MANGUERA CONEX. FLEXIBLE</v>
          </cell>
          <cell r="D5754" t="str">
            <v>UN</v>
          </cell>
          <cell r="E5754" t="str">
            <v>INSTALACIONES GAS</v>
          </cell>
          <cell r="F5754">
            <v>7336.86</v>
          </cell>
        </row>
        <row r="5755">
          <cell r="B5755">
            <v>10049</v>
          </cell>
          <cell r="C5755" t="str">
            <v>Manguera Polietilen d=1/2" con relleno recebo</v>
          </cell>
          <cell r="D5755" t="str">
            <v>ML</v>
          </cell>
          <cell r="E5755" t="str">
            <v>08 Hidráulico</v>
          </cell>
          <cell r="F5755">
            <v>55988.22</v>
          </cell>
        </row>
        <row r="5756">
          <cell r="B5756">
            <v>12461</v>
          </cell>
          <cell r="C5756" t="str">
            <v>Manguera Riego Manual d=1"(Sum+Inst.)</v>
          </cell>
          <cell r="D5756" t="str">
            <v>ML</v>
          </cell>
          <cell r="E5756" t="str">
            <v>08 Hidráulico</v>
          </cell>
          <cell r="F5756">
            <v>24225.77</v>
          </cell>
        </row>
        <row r="5757">
          <cell r="B5757">
            <v>12459</v>
          </cell>
          <cell r="C5757" t="str">
            <v>Manguera Riego Manual d=1/2"(Sum+Inst.)</v>
          </cell>
          <cell r="D5757" t="str">
            <v>ML</v>
          </cell>
          <cell r="E5757" t="str">
            <v>08 Hidráulico</v>
          </cell>
          <cell r="F5757">
            <v>12637.05</v>
          </cell>
        </row>
        <row r="5758">
          <cell r="B5758">
            <v>12462</v>
          </cell>
          <cell r="C5758" t="str">
            <v>Manguera Riego Manual d=11/2"(Sum+Inst.)</v>
          </cell>
          <cell r="D5758" t="str">
            <v>ML</v>
          </cell>
          <cell r="E5758" t="str">
            <v>08 Hidráulico</v>
          </cell>
          <cell r="F5758">
            <v>30476.23</v>
          </cell>
        </row>
        <row r="5759">
          <cell r="B5759">
            <v>12463</v>
          </cell>
          <cell r="C5759" t="str">
            <v>Manguera Riego Manual d=2"(Sum+Inst.)</v>
          </cell>
          <cell r="D5759" t="str">
            <v>ML</v>
          </cell>
          <cell r="E5759" t="str">
            <v>08 Hidráulico</v>
          </cell>
          <cell r="F5759">
            <v>38852.839999999997</v>
          </cell>
        </row>
        <row r="5760">
          <cell r="B5760">
            <v>12464</v>
          </cell>
          <cell r="C5760" t="str">
            <v>Manguera Riego Manual d=3"(Sum+Inst.)</v>
          </cell>
          <cell r="D5760" t="str">
            <v>ML</v>
          </cell>
          <cell r="E5760" t="str">
            <v>08 Hidráulico</v>
          </cell>
          <cell r="F5760">
            <v>44050.36</v>
          </cell>
        </row>
        <row r="5761">
          <cell r="B5761">
            <v>12460</v>
          </cell>
          <cell r="C5761" t="str">
            <v>Manguera Riego Manual d=3/4"(Sum+Inst.)</v>
          </cell>
          <cell r="D5761" t="str">
            <v>ML</v>
          </cell>
          <cell r="E5761" t="str">
            <v>08 Hidráulico</v>
          </cell>
          <cell r="F5761">
            <v>21766.04</v>
          </cell>
        </row>
        <row r="5762">
          <cell r="B5762">
            <v>16026</v>
          </cell>
          <cell r="C5762" t="str">
            <v>MANIJA DE CAUCHO NEOPRENO (Ø2";L=15CM)BIOSALUDABLE</v>
          </cell>
          <cell r="D5762" t="str">
            <v>UN</v>
          </cell>
          <cell r="E5762" t="str">
            <v>MOBILIARIO</v>
          </cell>
          <cell r="F5762">
            <v>27221.19</v>
          </cell>
        </row>
        <row r="5763">
          <cell r="B5763">
            <v>14727</v>
          </cell>
          <cell r="C5763" t="str">
            <v>MANIJAS O AGARRADERAS  (SUM + INST)</v>
          </cell>
          <cell r="D5763" t="str">
            <v>UN</v>
          </cell>
          <cell r="E5763" t="str">
            <v>MOBILIARIO</v>
          </cell>
          <cell r="F5763">
            <v>97528.04</v>
          </cell>
        </row>
        <row r="5764">
          <cell r="B5764">
            <v>14294</v>
          </cell>
          <cell r="C5764" t="str">
            <v>Manijas o Agarraderas ( Suministro)</v>
          </cell>
          <cell r="D5764" t="str">
            <v>UN</v>
          </cell>
          <cell r="E5764" t="str">
            <v>MOBILIARIO</v>
          </cell>
          <cell r="F5764">
            <v>56445.41</v>
          </cell>
        </row>
        <row r="5765">
          <cell r="B5765">
            <v>14884</v>
          </cell>
          <cell r="C5765" t="str">
            <v>MANIJAS O AGARRADERAS(DESM+SUM+INST)</v>
          </cell>
          <cell r="D5765" t="str">
            <v>UN</v>
          </cell>
          <cell r="E5765" t="str">
            <v>MOBILIARIO</v>
          </cell>
          <cell r="F5765">
            <v>104541.93</v>
          </cell>
        </row>
        <row r="5766">
          <cell r="B5766">
            <v>15522</v>
          </cell>
          <cell r="C5766" t="str">
            <v>Manila de Poliprop1/2" Control acceso (SUM + INST)</v>
          </cell>
          <cell r="D5766" t="str">
            <v>ML</v>
          </cell>
          <cell r="E5766" t="str">
            <v>MOBILIARIO</v>
          </cell>
          <cell r="F5766">
            <v>3722.91</v>
          </cell>
        </row>
        <row r="5767">
          <cell r="B5767">
            <v>14878</v>
          </cell>
          <cell r="C5767" t="str">
            <v>MANILA POLIPROP 1/2" Baranda (DESM+SUM+INST)</v>
          </cell>
          <cell r="D5767" t="str">
            <v>ML</v>
          </cell>
          <cell r="E5767" t="str">
            <v>MOBILIARIO</v>
          </cell>
          <cell r="F5767">
            <v>20125.009999999998</v>
          </cell>
        </row>
        <row r="5768">
          <cell r="B5768">
            <v>15523</v>
          </cell>
          <cell r="C5768" t="str">
            <v>MANILA POLIPROP 1/2"Control acce. (DES+SUM+INST)</v>
          </cell>
          <cell r="D5768" t="str">
            <v>ML</v>
          </cell>
          <cell r="E5768" t="str">
            <v>MOBILIARIO</v>
          </cell>
          <cell r="F5768">
            <v>5774.39</v>
          </cell>
        </row>
        <row r="5769">
          <cell r="B5769">
            <v>14721</v>
          </cell>
          <cell r="C5769" t="str">
            <v>MANILA POLIPROPILENO 1/2" Baranda   (SUM + INST)</v>
          </cell>
          <cell r="D5769" t="str">
            <v>ML</v>
          </cell>
          <cell r="E5769" t="str">
            <v>MOBILIARIO</v>
          </cell>
          <cell r="F5769">
            <v>14369.22</v>
          </cell>
        </row>
        <row r="5770">
          <cell r="B5770">
            <v>12934</v>
          </cell>
          <cell r="C5770" t="str">
            <v>Manila Polipropileno1/2" Baranda (Instalación)STP</v>
          </cell>
          <cell r="D5770" t="str">
            <v>ML</v>
          </cell>
          <cell r="E5770" t="str">
            <v>10 Mobiliario</v>
          </cell>
          <cell r="F5770">
            <v>4948.8100000000004</v>
          </cell>
        </row>
        <row r="5771">
          <cell r="B5771">
            <v>13860</v>
          </cell>
          <cell r="C5771" t="str">
            <v>MANOMETRO GAS 1-10 PSI (CARATULA 2 1/2")</v>
          </cell>
          <cell r="D5771" t="str">
            <v>UN</v>
          </cell>
          <cell r="E5771" t="str">
            <v>INSTALACIONES GAS</v>
          </cell>
          <cell r="F5771">
            <v>60194.55</v>
          </cell>
        </row>
        <row r="5772">
          <cell r="B5772">
            <v>16421</v>
          </cell>
          <cell r="C5772" t="str">
            <v>MANOMETRO GLICERINA (0-200PSI) ACERO- (21/2")Vert</v>
          </cell>
          <cell r="D5772" t="str">
            <v>UN</v>
          </cell>
          <cell r="E5772" t="str">
            <v>INSTALACIONES HIDRAULICA / SANITARIA / LATONERIA</v>
          </cell>
          <cell r="F5772">
            <v>20741.25</v>
          </cell>
        </row>
        <row r="5773">
          <cell r="B5773">
            <v>18035</v>
          </cell>
          <cell r="C5773" t="str">
            <v>MANÓMETRO GLICERINA 0-200 PSI C-3"</v>
          </cell>
          <cell r="D5773" t="str">
            <v>UN</v>
          </cell>
          <cell r="E5773" t="str">
            <v>INSTALACIONES HIDRAULICA / SANITARIA / LATONERIA</v>
          </cell>
          <cell r="F5773">
            <v>20872.900000000001</v>
          </cell>
        </row>
        <row r="5774">
          <cell r="B5774">
            <v>16350</v>
          </cell>
          <cell r="C5774" t="str">
            <v>MANOMETRO GLICERINA DIAL 4" (200PSI)(sum+inst)</v>
          </cell>
          <cell r="D5774" t="str">
            <v>UN</v>
          </cell>
          <cell r="E5774" t="str">
            <v>INSTALACIONES HIDRAULICA / SANITARIA / LATONERIA</v>
          </cell>
          <cell r="F5774">
            <v>97224.6</v>
          </cell>
        </row>
        <row r="5775">
          <cell r="B5775">
            <v>16304</v>
          </cell>
          <cell r="C5775" t="str">
            <v>MANÓMETRO GLICERINA DIAL4”ACERO-CONEX-VERT.(0-200</v>
          </cell>
          <cell r="D5775" t="str">
            <v>UN</v>
          </cell>
          <cell r="E5775" t="str">
            <v>INSTALACIONES HIDRAULICA / SANITARIA / LATONERIA</v>
          </cell>
          <cell r="F5775">
            <v>20741.25</v>
          </cell>
        </row>
        <row r="5776">
          <cell r="B5776">
            <v>15877</v>
          </cell>
          <cell r="C5776" t="str">
            <v>Manometro marca winters, ver descripción - Retiro+sum e inst.</v>
          </cell>
          <cell r="D5776" t="str">
            <v>UN</v>
          </cell>
          <cell r="E5776" t="str">
            <v>MANT. EQUIPOS ELECTROMECANICOS</v>
          </cell>
          <cell r="F5776">
            <v>388237.59</v>
          </cell>
        </row>
        <row r="5777">
          <cell r="B5777">
            <v>13760</v>
          </cell>
          <cell r="C5777" t="str">
            <v>MANT PUER CORRD TORIL,INCLY GRAS, RECTF GUIAS RESL</v>
          </cell>
          <cell r="D5777" t="str">
            <v>UN</v>
          </cell>
          <cell r="E5777" t="str">
            <v>VARIOS</v>
          </cell>
          <cell r="F5777">
            <v>324060.26</v>
          </cell>
        </row>
        <row r="5778">
          <cell r="B5778">
            <v>15547</v>
          </cell>
          <cell r="C5778" t="str">
            <v>Mant.  preventivo aire acondicionado Mini split</v>
          </cell>
          <cell r="D5778" t="str">
            <v>UN</v>
          </cell>
          <cell r="E5778" t="str">
            <v>EQUIPOS ESPECIALES</v>
          </cell>
          <cell r="F5778">
            <v>170754.89</v>
          </cell>
        </row>
        <row r="5779">
          <cell r="B5779">
            <v>15548</v>
          </cell>
          <cell r="C5779" t="str">
            <v>Mant. preventivo aire acondicionado piso techo</v>
          </cell>
          <cell r="D5779" t="str">
            <v>UN</v>
          </cell>
          <cell r="E5779" t="str">
            <v>EQUIPOS ESPECIALES</v>
          </cell>
          <cell r="F5779">
            <v>204538.1</v>
          </cell>
        </row>
        <row r="5780">
          <cell r="B5780">
            <v>15549</v>
          </cell>
          <cell r="C5780" t="str">
            <v>Mant. preventivo aire acondicionado tipo casset</v>
          </cell>
          <cell r="D5780" t="str">
            <v>UN</v>
          </cell>
          <cell r="E5780" t="str">
            <v>EQUIPOS ESPECIALES</v>
          </cell>
          <cell r="F5780">
            <v>213650.35</v>
          </cell>
        </row>
        <row r="5781">
          <cell r="B5781">
            <v>15550</v>
          </cell>
          <cell r="C5781" t="str">
            <v>Mant. preventivo condensadores Multi V,</v>
          </cell>
          <cell r="D5781" t="str">
            <v>UN</v>
          </cell>
          <cell r="E5781" t="str">
            <v>EQUIPOS ESPECIALES</v>
          </cell>
          <cell r="F5781">
            <v>210972.9</v>
          </cell>
        </row>
        <row r="5782">
          <cell r="B5782">
            <v>15457</v>
          </cell>
          <cell r="C5782" t="str">
            <v>Manten. Equipos (Sum+Inst) Tuber PVCP 11/2 "RDE 21</v>
          </cell>
          <cell r="D5782" t="str">
            <v>ML</v>
          </cell>
          <cell r="E5782" t="str">
            <v>08 Hidráulico</v>
          </cell>
          <cell r="F5782">
            <v>17974.439999999999</v>
          </cell>
        </row>
        <row r="5783">
          <cell r="B5783">
            <v>15456</v>
          </cell>
          <cell r="C5783" t="str">
            <v>Manten. Equipos (Sum+Inst)Tuberia PVCP11/4 "RDE 21</v>
          </cell>
          <cell r="D5783" t="str">
            <v>ML</v>
          </cell>
          <cell r="E5783" t="str">
            <v>08 Hidráulico</v>
          </cell>
          <cell r="F5783">
            <v>53742.559999999998</v>
          </cell>
        </row>
        <row r="5784">
          <cell r="B5784">
            <v>15455</v>
          </cell>
          <cell r="C5784" t="str">
            <v>Manten. Equipos (Sum+Insta) Tuberia PVCP 1"RDE 21</v>
          </cell>
          <cell r="D5784" t="str">
            <v>ML</v>
          </cell>
          <cell r="E5784" t="str">
            <v>08 Hidráulico</v>
          </cell>
          <cell r="F5784">
            <v>13548.27</v>
          </cell>
        </row>
        <row r="5785">
          <cell r="B5785">
            <v>15867</v>
          </cell>
          <cell r="C5785" t="str">
            <v>Manten.Equipos(Desm+Sum+Inst)TuberPVC.P4"(SinAcces</v>
          </cell>
          <cell r="D5785" t="str">
            <v>ML</v>
          </cell>
          <cell r="E5785" t="str">
            <v>08 Hidráulico</v>
          </cell>
          <cell r="F5785">
            <v>80955.820000000007</v>
          </cell>
        </row>
        <row r="5786">
          <cell r="B5786">
            <v>15863</v>
          </cell>
          <cell r="C5786" t="str">
            <v>Manten.Equipos(Desm+Sum+Inst)Tubo11/2"PVCP(sinAcce</v>
          </cell>
          <cell r="D5786" t="str">
            <v>ML</v>
          </cell>
          <cell r="E5786" t="str">
            <v>INSTALACIONES HIDRAULICA / SANITARIA / LATONERIA</v>
          </cell>
          <cell r="F5786">
            <v>17670.14</v>
          </cell>
        </row>
        <row r="5787">
          <cell r="B5787">
            <v>15864</v>
          </cell>
          <cell r="C5787" t="str">
            <v>Manten.Equipos(Desm+Sum+Inst)Tubo2"PVCP(SinAcce)</v>
          </cell>
          <cell r="D5787" t="str">
            <v>ML</v>
          </cell>
          <cell r="E5787" t="str">
            <v>INSTALACIONES HIDRAULICA / SANITARIA / LATONERIA</v>
          </cell>
          <cell r="F5787">
            <v>24910.67</v>
          </cell>
        </row>
        <row r="5788">
          <cell r="B5788">
            <v>15868</v>
          </cell>
          <cell r="C5788" t="str">
            <v>Manten.Equipos(Desm+Sum+Inst)TuboPVC.P6"(SinAcces)</v>
          </cell>
          <cell r="D5788" t="str">
            <v>ML</v>
          </cell>
          <cell r="E5788" t="str">
            <v>08 Hidráulico</v>
          </cell>
          <cell r="F5788">
            <v>166298</v>
          </cell>
        </row>
        <row r="5789">
          <cell r="B5789">
            <v>15861</v>
          </cell>
          <cell r="C5789" t="str">
            <v>Manten.Equipos(Desm+Sum+Inst)TuboPVCP1"(SinAcce)</v>
          </cell>
          <cell r="D5789" t="str">
            <v>ML</v>
          </cell>
          <cell r="E5789" t="str">
            <v>INSTALACIONES HIDRAULICA / SANITARIA / LATONERIA</v>
          </cell>
          <cell r="F5789">
            <v>13381.32</v>
          </cell>
        </row>
        <row r="5790">
          <cell r="B5790">
            <v>15862</v>
          </cell>
          <cell r="C5790" t="str">
            <v>Manten.Equipos(Desm+Sum+Inst)TuboPVCP11/4"(SinAcce</v>
          </cell>
          <cell r="D5790" t="str">
            <v>ML</v>
          </cell>
          <cell r="E5790" t="str">
            <v>INSTALACIONES HIDRAULICA / SANITARIA / LATONERIA</v>
          </cell>
          <cell r="F5790">
            <v>53453.45</v>
          </cell>
        </row>
        <row r="5791">
          <cell r="B5791">
            <v>15866</v>
          </cell>
          <cell r="C5791" t="str">
            <v>Manten.Equipos(Desm+Sum+Inst)TuboPVCP3"(SinAcces)</v>
          </cell>
          <cell r="D5791" t="str">
            <v>ML</v>
          </cell>
          <cell r="E5791" t="str">
            <v>08 Hidráulico</v>
          </cell>
          <cell r="F5791">
            <v>42166.74</v>
          </cell>
        </row>
        <row r="5792">
          <cell r="B5792">
            <v>15865</v>
          </cell>
          <cell r="C5792" t="str">
            <v>Manten.Equipos(Desm+Sum+Inst)TuboPVCPd=2 1/2"RDE</v>
          </cell>
          <cell r="D5792" t="str">
            <v>ML</v>
          </cell>
          <cell r="E5792" t="str">
            <v>08 Hidráulico</v>
          </cell>
          <cell r="F5792">
            <v>42854.3</v>
          </cell>
        </row>
        <row r="5793">
          <cell r="B5793">
            <v>15843</v>
          </cell>
          <cell r="C5793" t="str">
            <v>Manten.Equipos(Sum+Inst)Tuber PVC.P d=3" RDE- 21</v>
          </cell>
          <cell r="D5793" t="str">
            <v>ML</v>
          </cell>
          <cell r="E5793" t="str">
            <v>08 Hidráulico</v>
          </cell>
          <cell r="F5793">
            <v>45162.71</v>
          </cell>
        </row>
        <row r="5794">
          <cell r="B5794">
            <v>15841</v>
          </cell>
          <cell r="C5794" t="str">
            <v>Manten.Equipos(Sum+Inst)TuberPVC.P d=2" RDE21</v>
          </cell>
          <cell r="D5794" t="str">
            <v>ML</v>
          </cell>
          <cell r="E5794" t="str">
            <v>INSTALACIONES HIDRAULICA / SANITARIA / LATONERIA</v>
          </cell>
          <cell r="F5794">
            <v>25101.3</v>
          </cell>
        </row>
        <row r="5795">
          <cell r="B5795">
            <v>15842</v>
          </cell>
          <cell r="C5795" t="str">
            <v>Manten.Equipos(Sum+Inst)TuberPVC.Pd=2 1/2"RDE-21</v>
          </cell>
          <cell r="D5795" t="str">
            <v>ML</v>
          </cell>
          <cell r="E5795" t="str">
            <v>08 Hidráulico</v>
          </cell>
          <cell r="F5795">
            <v>46093.59</v>
          </cell>
        </row>
        <row r="5796">
          <cell r="B5796">
            <v>15844</v>
          </cell>
          <cell r="C5796" t="str">
            <v>Manten.Equipos(Sum+Inst)TuberPVC.Pd=4"RDE- 21</v>
          </cell>
          <cell r="D5796" t="str">
            <v>ML</v>
          </cell>
          <cell r="E5796" t="str">
            <v>08 Hidráulico</v>
          </cell>
          <cell r="F5796">
            <v>88504.39</v>
          </cell>
        </row>
        <row r="5797">
          <cell r="B5797">
            <v>15845</v>
          </cell>
          <cell r="C5797" t="str">
            <v>Manten.Equipos(Sum+Inst)TuberPVC.Pd=6" RDE- 21</v>
          </cell>
          <cell r="D5797" t="str">
            <v>ML</v>
          </cell>
          <cell r="E5797" t="str">
            <v>08 Hidráulico</v>
          </cell>
          <cell r="F5797">
            <v>178589.24</v>
          </cell>
        </row>
        <row r="5798">
          <cell r="B5798">
            <v>15629</v>
          </cell>
          <cell r="C5798" t="str">
            <v>MANTENIM. CAMBIO DE CUERPO DIFUSOR TAPA</v>
          </cell>
          <cell r="D5798" t="str">
            <v>UN</v>
          </cell>
          <cell r="E5798" t="str">
            <v>VARIOS</v>
          </cell>
          <cell r="F5798">
            <v>67091.03</v>
          </cell>
        </row>
        <row r="5799">
          <cell r="B5799">
            <v>11409</v>
          </cell>
          <cell r="C5799" t="str">
            <v>Mantenimiento  Proyector 1000 W Inc Bal,Cond,Arr**</v>
          </cell>
          <cell r="D5799" t="str">
            <v>UN</v>
          </cell>
          <cell r="E5799" t="str">
            <v>09 Eléctricas</v>
          </cell>
          <cell r="F5799">
            <v>65034.67</v>
          </cell>
        </row>
        <row r="5800">
          <cell r="B5800">
            <v>15884</v>
          </cell>
          <cell r="C5800" t="str">
            <v>Mantenimiento .Contactor 100044618 3RT 1025-</v>
          </cell>
          <cell r="D5800" t="str">
            <v>UN</v>
          </cell>
          <cell r="E5800" t="str">
            <v>MANT. EQUIPOS ELECTROMECANICOS</v>
          </cell>
          <cell r="F5800">
            <v>309172.73</v>
          </cell>
        </row>
        <row r="5801">
          <cell r="B5801">
            <v>12480</v>
          </cell>
          <cell r="C5801" t="str">
            <v>Mantenimiento arcos (porterías) de fútbol **</v>
          </cell>
          <cell r="D5801" t="str">
            <v>JGO</v>
          </cell>
          <cell r="E5801" t="str">
            <v>10 Mobiliario</v>
          </cell>
          <cell r="F5801">
            <v>500994.83</v>
          </cell>
        </row>
        <row r="5802">
          <cell r="B5802">
            <v>12824</v>
          </cell>
          <cell r="C5802" t="str">
            <v>Mantenimiento baranda (soldadura, pintura) **</v>
          </cell>
          <cell r="D5802" t="str">
            <v>ML</v>
          </cell>
          <cell r="E5802" t="str">
            <v>10 Mobiliario</v>
          </cell>
          <cell r="F5802">
            <v>33589.54</v>
          </cell>
        </row>
        <row r="5803">
          <cell r="B5803">
            <v>16655</v>
          </cell>
          <cell r="C5803" t="str">
            <v>Mantenimiento cielo raso en madera (Pinturas)</v>
          </cell>
          <cell r="D5803" t="str">
            <v>M2</v>
          </cell>
          <cell r="E5803" t="str">
            <v>CIELOS RASOS</v>
          </cell>
          <cell r="F5803">
            <v>33025.370000000003</v>
          </cell>
        </row>
        <row r="5804">
          <cell r="B5804">
            <v>10319</v>
          </cell>
          <cell r="C5804" t="str">
            <v>Mantenimiento corredera superior sede idrd **</v>
          </cell>
          <cell r="D5804" t="str">
            <v>ML</v>
          </cell>
          <cell r="E5804" t="str">
            <v>INSTALACIONES HIDRAULICA / SANITARIA / LATONERIA</v>
          </cell>
          <cell r="F5804">
            <v>64325.24</v>
          </cell>
        </row>
        <row r="5805">
          <cell r="B5805">
            <v>13565</v>
          </cell>
          <cell r="C5805" t="str">
            <v>MANTENIMIENTO DE  VIDRIOS</v>
          </cell>
          <cell r="D5805" t="str">
            <v>ML</v>
          </cell>
          <cell r="E5805" t="str">
            <v>ACT. PRELIMINARES/LIMPIEZA TER</v>
          </cell>
          <cell r="F5805">
            <v>12891.22</v>
          </cell>
        </row>
        <row r="5806">
          <cell r="B5806">
            <v>20681</v>
          </cell>
          <cell r="C5806" t="str">
            <v xml:space="preserve">MANTENIMIENTO DE ASCENSORES CON CAPACIDAD DE 750 A 1000 KG, 2 PARADAS POR ASCENSOR (SCHINDLER)    </v>
          </cell>
          <cell r="D5806" t="str">
            <v>UN</v>
          </cell>
          <cell r="E5806" t="str">
            <v>MOBILIARIO</v>
          </cell>
          <cell r="F5806">
            <v>557813.66</v>
          </cell>
        </row>
        <row r="5807">
          <cell r="B5807">
            <v>20679</v>
          </cell>
          <cell r="C5807" t="str">
            <v>MANTENIMIENTO DE ASCENSORES CON CAPACIDAD PARA 675 KG, 4 PARADAS POR ASCENSOR (SCHINDLER)</v>
          </cell>
          <cell r="D5807" t="str">
            <v>UN</v>
          </cell>
          <cell r="E5807" t="str">
            <v>MOBILIARIO</v>
          </cell>
          <cell r="F5807">
            <v>511472.21</v>
          </cell>
        </row>
        <row r="5808">
          <cell r="B5808">
            <v>20680</v>
          </cell>
          <cell r="C5808" t="str">
            <v>MANTENIMIENTO DE ASCENSORES CON CAPACIDAD PARA 675 KG, 6 PARADAS POR ASCENSOR (SCHINDLER)</v>
          </cell>
          <cell r="D5808" t="str">
            <v>UN</v>
          </cell>
          <cell r="E5808" t="str">
            <v>MOBILIARIO</v>
          </cell>
          <cell r="F5808">
            <v>590424.31000000006</v>
          </cell>
        </row>
        <row r="5809">
          <cell r="B5809">
            <v>20678</v>
          </cell>
          <cell r="C5809" t="str">
            <v>MANTENIMIENTO DE ASCENSORES CON CAPACIDAD PARA 675 KG, DE 2 A 3 PARADAS POR ASCENSOR (SCHINDLER)</v>
          </cell>
          <cell r="D5809" t="str">
            <v>UN</v>
          </cell>
          <cell r="E5809" t="str">
            <v>MOBILIARIO</v>
          </cell>
          <cell r="F5809">
            <v>501174.12</v>
          </cell>
        </row>
        <row r="5810">
          <cell r="B5810">
            <v>20682</v>
          </cell>
          <cell r="C5810" t="str">
            <v xml:space="preserve">MANTENIMIENTO DE ASCENSORES CON CAPACIDAD PARA 7 PERSONAS O 1000 KG. POR ASCENSOR (OTIS) </v>
          </cell>
          <cell r="D5810" t="str">
            <v>UN</v>
          </cell>
          <cell r="E5810" t="str">
            <v>MOBILIARIO</v>
          </cell>
          <cell r="F5810">
            <v>416500</v>
          </cell>
        </row>
        <row r="5811">
          <cell r="B5811">
            <v>10594</v>
          </cell>
          <cell r="C5811" t="str">
            <v>Mantenimiento de huellas en tierra 2.00x0.80 - Pico del Águila</v>
          </cell>
          <cell r="D5811" t="str">
            <v>ML</v>
          </cell>
          <cell r="E5811" t="str">
            <v>MAMPOSTERIA</v>
          </cell>
          <cell r="F5811">
            <v>72390.53</v>
          </cell>
        </row>
        <row r="5812">
          <cell r="B5812">
            <v>13756</v>
          </cell>
          <cell r="C5812" t="str">
            <v>MANTENIMIENTO ESTRIBOS DEL RUEDO</v>
          </cell>
          <cell r="D5812" t="str">
            <v>ML</v>
          </cell>
          <cell r="E5812" t="str">
            <v>VARIOS</v>
          </cell>
          <cell r="F5812">
            <v>10166.35</v>
          </cell>
        </row>
        <row r="5813">
          <cell r="B5813">
            <v>15111</v>
          </cell>
          <cell r="C5813" t="str">
            <v>Mantenimiento estruc metal cubierta Altura-Coliseo</v>
          </cell>
          <cell r="D5813" t="str">
            <v>KG</v>
          </cell>
          <cell r="E5813" t="str">
            <v>04 Estructuras</v>
          </cell>
          <cell r="F5813">
            <v>6743.55</v>
          </cell>
        </row>
        <row r="5814">
          <cell r="B5814">
            <v>14533</v>
          </cell>
          <cell r="C5814" t="str">
            <v>Mantenimiento Estruct. Madera(pelar,inmuniz,pintar</v>
          </cell>
          <cell r="D5814" t="str">
            <v>ML</v>
          </cell>
          <cell r="E5814" t="str">
            <v>VARIOS</v>
          </cell>
          <cell r="F5814">
            <v>82177.919999999998</v>
          </cell>
        </row>
        <row r="5815">
          <cell r="B5815">
            <v>13141</v>
          </cell>
          <cell r="C5815" t="str">
            <v>Mantenimiento General de Lampara ***</v>
          </cell>
          <cell r="D5815" t="str">
            <v>UN</v>
          </cell>
          <cell r="E5815" t="str">
            <v>09 Eléctricas</v>
          </cell>
          <cell r="F5815">
            <v>79658.52</v>
          </cell>
        </row>
        <row r="5816">
          <cell r="B5816">
            <v>16205</v>
          </cell>
          <cell r="C5816" t="str">
            <v>Mantenimiento General Tablero Red Normal(Subestac)</v>
          </cell>
          <cell r="D5816" t="str">
            <v>UN</v>
          </cell>
          <cell r="E5816" t="str">
            <v>INSTALACIONES ELECTRICAS - T.V. - SONIDO COMUNI</v>
          </cell>
          <cell r="F5816">
            <v>1040554.75</v>
          </cell>
        </row>
        <row r="5817">
          <cell r="B5817">
            <v>12764</v>
          </cell>
          <cell r="C5817" t="str">
            <v>Mantenimiento Lampara Fluoresc.2x48/2x32/2x96 **</v>
          </cell>
          <cell r="D5817" t="str">
            <v>UN</v>
          </cell>
          <cell r="E5817" t="str">
            <v>09 Eléctricas</v>
          </cell>
          <cell r="F5817">
            <v>33246.730000000003</v>
          </cell>
        </row>
        <row r="5818">
          <cell r="B5818">
            <v>12767</v>
          </cell>
          <cell r="C5818" t="str">
            <v>Mantenimiento Lampara Gradería Estadio***</v>
          </cell>
          <cell r="D5818" t="str">
            <v>UN</v>
          </cell>
          <cell r="E5818" t="str">
            <v>09 Eléctricas</v>
          </cell>
          <cell r="F5818">
            <v>209866.29</v>
          </cell>
        </row>
        <row r="5819">
          <cell r="B5819">
            <v>12765</v>
          </cell>
          <cell r="C5819" t="str">
            <v>Mantenimiento Lampara Reflect. cubierta H=18m. **</v>
          </cell>
          <cell r="D5819" t="str">
            <v>UN</v>
          </cell>
          <cell r="E5819" t="str">
            <v>09 Eléctricas</v>
          </cell>
          <cell r="F5819">
            <v>263388.79999999999</v>
          </cell>
        </row>
        <row r="5820">
          <cell r="B5820">
            <v>10320</v>
          </cell>
          <cell r="C5820" t="str">
            <v>Mantenimiento pañeles divisorios sede idrd **</v>
          </cell>
          <cell r="D5820" t="str">
            <v>ML</v>
          </cell>
          <cell r="E5820" t="str">
            <v>INSTALACIONES HIDRAULICA / SANITARIA / LATONERIA</v>
          </cell>
          <cell r="F5820">
            <v>52612.05</v>
          </cell>
        </row>
        <row r="5821">
          <cell r="B5821">
            <v>17431</v>
          </cell>
          <cell r="C5821" t="str">
            <v>Mantenimiento para Arbolado</v>
          </cell>
          <cell r="D5821" t="str">
            <v>UN</v>
          </cell>
          <cell r="E5821" t="str">
            <v>JARDINERIA  Y GRAMAS</v>
          </cell>
          <cell r="F5821">
            <v>135328.51999999999</v>
          </cell>
        </row>
        <row r="5822">
          <cell r="B5822">
            <v>17432</v>
          </cell>
          <cell r="C5822" t="str">
            <v>Mantenimiento para Jardineria</v>
          </cell>
          <cell r="D5822" t="str">
            <v>UN</v>
          </cell>
          <cell r="E5822" t="str">
            <v>JARDINERIA  Y GRAMAS</v>
          </cell>
          <cell r="F5822">
            <v>146950.47</v>
          </cell>
        </row>
        <row r="5823">
          <cell r="B5823">
            <v>15477</v>
          </cell>
          <cell r="C5823" t="str">
            <v>Mantenimiento persianas en fachada, incluye materi</v>
          </cell>
          <cell r="D5823" t="str">
            <v>UN</v>
          </cell>
          <cell r="E5823" t="str">
            <v>VARIOS</v>
          </cell>
          <cell r="F5823">
            <v>49927.65</v>
          </cell>
        </row>
        <row r="5824">
          <cell r="B5824">
            <v>10408</v>
          </cell>
          <cell r="C5824" t="str">
            <v>Mantenimiento Piso polvo ladrillo **</v>
          </cell>
          <cell r="D5824" t="str">
            <v>M3</v>
          </cell>
          <cell r="E5824" t="str">
            <v>05 Pisos</v>
          </cell>
          <cell r="F5824">
            <v>559027.6</v>
          </cell>
        </row>
        <row r="5825">
          <cell r="B5825">
            <v>10409</v>
          </cell>
          <cell r="C5825" t="str">
            <v>Mantenimiento PisoCarbonilla **</v>
          </cell>
          <cell r="D5825" t="str">
            <v>M3</v>
          </cell>
          <cell r="E5825" t="str">
            <v>05 Pisos</v>
          </cell>
          <cell r="F5825">
            <v>281494.65999999997</v>
          </cell>
        </row>
        <row r="5826">
          <cell r="B5826">
            <v>15784</v>
          </cell>
          <cell r="C5826" t="str">
            <v>MANTENIMIENTO PREVENTIVO UPS 160 K (Emerson)</v>
          </cell>
          <cell r="D5826" t="str">
            <v>UN</v>
          </cell>
          <cell r="E5826" t="str">
            <v>VARIOS</v>
          </cell>
          <cell r="F5826">
            <v>0</v>
          </cell>
        </row>
        <row r="5827">
          <cell r="B5827">
            <v>13954</v>
          </cell>
          <cell r="C5827" t="str">
            <v>Mantenimiento silla estadio CON espaldar</v>
          </cell>
          <cell r="D5827" t="str">
            <v>UN</v>
          </cell>
          <cell r="E5827" t="str">
            <v>VARIOS</v>
          </cell>
          <cell r="F5827">
            <v>2453.86</v>
          </cell>
        </row>
        <row r="5828">
          <cell r="B5828">
            <v>13955</v>
          </cell>
          <cell r="C5828" t="str">
            <v>Mantenimiento silla estadio SIN espaldar</v>
          </cell>
          <cell r="D5828" t="str">
            <v>UN</v>
          </cell>
          <cell r="E5828" t="str">
            <v>VARIOS</v>
          </cell>
          <cell r="F5828">
            <v>2059.14</v>
          </cell>
        </row>
        <row r="5829">
          <cell r="B5829">
            <v>15460</v>
          </cell>
          <cell r="C5829" t="str">
            <v>Mantenimiento silleteria auditorio, incluye desmo.</v>
          </cell>
          <cell r="D5829" t="str">
            <v>UN</v>
          </cell>
          <cell r="E5829" t="str">
            <v>VARIOS</v>
          </cell>
          <cell r="F5829">
            <v>0</v>
          </cell>
        </row>
        <row r="5830">
          <cell r="B5830">
            <v>15475</v>
          </cell>
          <cell r="C5830" t="str">
            <v>Mantenimiento silleteria auditorio, incluye desmo.</v>
          </cell>
          <cell r="D5830" t="str">
            <v>UN</v>
          </cell>
          <cell r="E5830" t="str">
            <v>VARIOS</v>
          </cell>
          <cell r="F5830">
            <v>0</v>
          </cell>
        </row>
        <row r="5831">
          <cell r="B5831">
            <v>13169</v>
          </cell>
          <cell r="C5831" t="str">
            <v>MANTENIMIENTO Y ARREGLO DE MOTOBOMBA 2.5HP.(ACCESO</v>
          </cell>
          <cell r="D5831" t="str">
            <v>UN</v>
          </cell>
          <cell r="E5831" t="str">
            <v>HERRAMIENTAS Y EQUIPO MENOR</v>
          </cell>
          <cell r="F5831">
            <v>1013652.93</v>
          </cell>
        </row>
        <row r="5832">
          <cell r="B5832">
            <v>15464</v>
          </cell>
          <cell r="C5832" t="str">
            <v>Mantenimiento y reparacion estruc.hidraul Balonct.</v>
          </cell>
          <cell r="D5832" t="str">
            <v>UN</v>
          </cell>
          <cell r="E5832" t="str">
            <v>VARIOS</v>
          </cell>
          <cell r="F5832">
            <v>0</v>
          </cell>
        </row>
        <row r="5833">
          <cell r="B5833">
            <v>13901</v>
          </cell>
          <cell r="C5833" t="str">
            <v>MantenimientoMallaEslabon.H=2.0:Pint+platina+templ</v>
          </cell>
          <cell r="D5833" t="str">
            <v>M2</v>
          </cell>
          <cell r="E5833" t="str">
            <v>VARIOS</v>
          </cell>
          <cell r="F5833">
            <v>44577.9</v>
          </cell>
        </row>
        <row r="5834">
          <cell r="B5834">
            <v>13264</v>
          </cell>
          <cell r="C5834" t="str">
            <v>MantenimientoProyector 400 WIncKit y Bomb.Gran alt</v>
          </cell>
          <cell r="D5834" t="str">
            <v>UN</v>
          </cell>
          <cell r="E5834" t="str">
            <v>09 Eléctricas</v>
          </cell>
          <cell r="F5834">
            <v>109258.24000000001</v>
          </cell>
        </row>
        <row r="5835">
          <cell r="B5835">
            <v>13275</v>
          </cell>
          <cell r="C5835" t="str">
            <v>MantenimientoProyector1000W+Kit +BombilloGranAltur</v>
          </cell>
          <cell r="D5835" t="str">
            <v>UN</v>
          </cell>
          <cell r="E5835" t="str">
            <v>09 Eléctricas</v>
          </cell>
          <cell r="F5835">
            <v>98852.7</v>
          </cell>
        </row>
        <row r="5836">
          <cell r="B5836">
            <v>13748</v>
          </cell>
          <cell r="C5836" t="str">
            <v>MANTENIMINETO PUERTAS DOBLE HOJA, ACCESO TENDIDOS</v>
          </cell>
          <cell r="D5836" t="str">
            <v>UN</v>
          </cell>
          <cell r="E5836" t="str">
            <v>VARIOS</v>
          </cell>
          <cell r="F5836">
            <v>153745.9</v>
          </cell>
        </row>
        <row r="5837">
          <cell r="B5837">
            <v>15546</v>
          </cell>
          <cell r="C5837" t="str">
            <v>Mantent. de subestación B3 con transfor. 20 KVA</v>
          </cell>
          <cell r="D5837" t="str">
            <v>UN</v>
          </cell>
          <cell r="E5837" t="str">
            <v>INSTALACIONES ELECTRICAS - T.V. - SONIDO COMUNI</v>
          </cell>
          <cell r="F5837">
            <v>0</v>
          </cell>
        </row>
        <row r="5838">
          <cell r="B5838">
            <v>15544</v>
          </cell>
          <cell r="C5838" t="str">
            <v>Mantent. de subestación B4 con transfor. 30 KVA</v>
          </cell>
          <cell r="D5838" t="str">
            <v>UN</v>
          </cell>
          <cell r="E5838" t="str">
            <v>INSTALACIONES ELECTRICAS - T.V. - SONIDO COMUNI</v>
          </cell>
          <cell r="F5838">
            <v>0</v>
          </cell>
        </row>
        <row r="5839">
          <cell r="B5839">
            <v>15545</v>
          </cell>
          <cell r="C5839" t="str">
            <v>Mantent. de subestación B4 con transfor. 50 KVA</v>
          </cell>
          <cell r="D5839" t="str">
            <v>UN</v>
          </cell>
          <cell r="E5839" t="str">
            <v>INSTALACIONES ELECTRICAS - T.V. - SONIDO COMUNI</v>
          </cell>
          <cell r="F5839">
            <v>0</v>
          </cell>
        </row>
        <row r="5840">
          <cell r="B5840">
            <v>15543</v>
          </cell>
          <cell r="C5840" t="str">
            <v>Mantent. de subestación B5 con transfor. 20 KVA</v>
          </cell>
          <cell r="D5840" t="str">
            <v>UN</v>
          </cell>
          <cell r="E5840" t="str">
            <v>INSTALACIONES ELECTRICAS - T.V. - SONIDO COMUNI</v>
          </cell>
          <cell r="F5840">
            <v>0</v>
          </cell>
        </row>
        <row r="5841">
          <cell r="B5841">
            <v>13759</v>
          </cell>
          <cell r="C5841" t="str">
            <v>MANTN PUERTAS, CORRALES Y RUEDO, INCLY GRASA HERRJ</v>
          </cell>
          <cell r="D5841" t="str">
            <v>UN</v>
          </cell>
          <cell r="E5841" t="str">
            <v>VARIOS</v>
          </cell>
          <cell r="F5841">
            <v>111786.45</v>
          </cell>
        </row>
        <row r="5842">
          <cell r="B5842">
            <v>13232</v>
          </cell>
          <cell r="C5842" t="str">
            <v>MANTO EDIL CON FOIL DE ALUMINIO**</v>
          </cell>
          <cell r="D5842" t="str">
            <v>M2</v>
          </cell>
          <cell r="E5842" t="str">
            <v>11 Tratamientos especiales</v>
          </cell>
          <cell r="F5842">
            <v>50280.160000000003</v>
          </cell>
        </row>
        <row r="5843">
          <cell r="B5843">
            <v>12278</v>
          </cell>
          <cell r="C5843" t="str">
            <v>Manto Impermeab. morter plas AL-80**</v>
          </cell>
          <cell r="D5843" t="str">
            <v>M2</v>
          </cell>
          <cell r="E5843" t="str">
            <v>11 Tratamientos especiales</v>
          </cell>
          <cell r="F5843">
            <v>11687.92</v>
          </cell>
        </row>
        <row r="5844">
          <cell r="B5844">
            <v>12649</v>
          </cell>
          <cell r="C5844" t="str">
            <v>MANTOEDILFOIL DE ALUMINIO S/VIGA CANAL CONC.D=1m</v>
          </cell>
          <cell r="D5844" t="str">
            <v>ML</v>
          </cell>
          <cell r="E5844" t="str">
            <v>11 Tratamientos especiales</v>
          </cell>
          <cell r="F5844">
            <v>74969.7</v>
          </cell>
        </row>
        <row r="5845">
          <cell r="B5845">
            <v>12663</v>
          </cell>
          <cell r="C5845" t="str">
            <v>MANTOEDILFOIL DE ALUMINIO+PINT. BITUM.PLACACUBIERT</v>
          </cell>
          <cell r="D5845" t="str">
            <v>M2</v>
          </cell>
          <cell r="E5845" t="str">
            <v>11 Tratamientos especiales</v>
          </cell>
          <cell r="F5845">
            <v>46164.11</v>
          </cell>
        </row>
        <row r="5846">
          <cell r="B5846">
            <v>10124</v>
          </cell>
          <cell r="C5846" t="str">
            <v>Maquillaje superf concreto **</v>
          </cell>
          <cell r="D5846" t="str">
            <v>M2</v>
          </cell>
          <cell r="E5846" t="str">
            <v>06 Mampostería y pañetes</v>
          </cell>
          <cell r="F5846">
            <v>32632.77</v>
          </cell>
        </row>
        <row r="5847">
          <cell r="B5847">
            <v>17440</v>
          </cell>
          <cell r="C5847" t="str">
            <v>Marcación de espacios en lámina galvanizada de 2mm</v>
          </cell>
          <cell r="D5847" t="str">
            <v>UN</v>
          </cell>
          <cell r="E5847" t="str">
            <v>SEÑALIZACION</v>
          </cell>
          <cell r="F5847">
            <v>10790.87</v>
          </cell>
        </row>
        <row r="5848">
          <cell r="B5848">
            <v>18178</v>
          </cell>
          <cell r="C5848" t="str">
            <v>Marcación de espacios en lámina galvanizada de 2mm</v>
          </cell>
          <cell r="D5848" t="str">
            <v>UN</v>
          </cell>
          <cell r="E5848" t="str">
            <v>SEÑALIZACION</v>
          </cell>
          <cell r="F5848">
            <v>16992.93</v>
          </cell>
        </row>
        <row r="5849">
          <cell r="B5849">
            <v>17441</v>
          </cell>
          <cell r="C5849" t="str">
            <v>Marcación de punto de información en lámina galvan</v>
          </cell>
          <cell r="D5849" t="str">
            <v>UN</v>
          </cell>
          <cell r="E5849" t="str">
            <v>SEÑALIZACION</v>
          </cell>
          <cell r="F5849">
            <v>58650.71</v>
          </cell>
        </row>
        <row r="5850">
          <cell r="B5850">
            <v>18179</v>
          </cell>
          <cell r="C5850" t="str">
            <v>Marcación de punto de información en lámina galvan</v>
          </cell>
          <cell r="D5850" t="str">
            <v>UN</v>
          </cell>
          <cell r="E5850" t="str">
            <v>SEÑALIZACION</v>
          </cell>
          <cell r="F5850">
            <v>60192.27</v>
          </cell>
        </row>
        <row r="5851">
          <cell r="B5851">
            <v>17445</v>
          </cell>
          <cell r="C5851" t="str">
            <v>Marcación urbana del nombre del parque en letras e</v>
          </cell>
          <cell r="D5851" t="str">
            <v>UN</v>
          </cell>
          <cell r="E5851" t="str">
            <v>SEÑALIZACION</v>
          </cell>
          <cell r="F5851">
            <v>2160468.58</v>
          </cell>
        </row>
        <row r="5852">
          <cell r="B5852">
            <v>18181</v>
          </cell>
          <cell r="C5852" t="str">
            <v>Marcacion urbana nombre parque en letras lamina HR</v>
          </cell>
          <cell r="D5852" t="str">
            <v>UN</v>
          </cell>
          <cell r="E5852" t="str">
            <v>SEÑALIZACION</v>
          </cell>
          <cell r="F5852">
            <v>308633.24</v>
          </cell>
        </row>
        <row r="5853">
          <cell r="B5853">
            <v>13046</v>
          </cell>
          <cell r="C5853" t="str">
            <v>Marco en lámina cal. 18 des. 32cm **</v>
          </cell>
          <cell r="D5853" t="str">
            <v>UN</v>
          </cell>
          <cell r="E5853" t="str">
            <v>VARIOS</v>
          </cell>
          <cell r="F5853">
            <v>233115.03</v>
          </cell>
        </row>
        <row r="5854">
          <cell r="B5854">
            <v>16035</v>
          </cell>
          <cell r="C5854" t="str">
            <v>MARCO PARA  SEÑAL IDG-S (UMINISTRO + INSTALACIÓN)</v>
          </cell>
          <cell r="D5854" t="str">
            <v>UN</v>
          </cell>
          <cell r="E5854" t="str">
            <v>SEÑALIZACION</v>
          </cell>
          <cell r="F5854">
            <v>60038.41</v>
          </cell>
        </row>
        <row r="5855">
          <cell r="B5855">
            <v>16036</v>
          </cell>
          <cell r="C5855" t="str">
            <v>MARCO PARA  SEÑAL IDG-S(Desmonte+Suministro+Instal)</v>
          </cell>
          <cell r="D5855" t="str">
            <v>UN</v>
          </cell>
          <cell r="E5855" t="str">
            <v>SEÑALIZACION</v>
          </cell>
          <cell r="F5855">
            <v>90584.86</v>
          </cell>
        </row>
        <row r="5856">
          <cell r="B5856">
            <v>16033</v>
          </cell>
          <cell r="C5856" t="str">
            <v>MARCO PARA  SEÑAL SC (UMINISTRO + INSTALACIÓN)</v>
          </cell>
          <cell r="D5856" t="str">
            <v>UN</v>
          </cell>
          <cell r="E5856" t="str">
            <v>SEÑALIZACION</v>
          </cell>
          <cell r="F5856">
            <v>47446.3</v>
          </cell>
        </row>
        <row r="5857">
          <cell r="B5857">
            <v>16034</v>
          </cell>
          <cell r="C5857" t="str">
            <v>MARCO PARA  SEÑAL SC(Desmonte+Suministro+Instalac)</v>
          </cell>
          <cell r="D5857" t="str">
            <v>UN</v>
          </cell>
          <cell r="E5857" t="str">
            <v>SEÑALIZACION</v>
          </cell>
          <cell r="F5857">
            <v>78099.5</v>
          </cell>
        </row>
        <row r="5858">
          <cell r="B5858">
            <v>14548</v>
          </cell>
          <cell r="C5858" t="str">
            <v>MARCO PUERTA .60x2.05 Des .25 Cal.18</v>
          </cell>
          <cell r="D5858" t="str">
            <v>UN</v>
          </cell>
          <cell r="E5858" t="str">
            <v>CARPINTERIA METALICA</v>
          </cell>
          <cell r="F5858">
            <v>92861.92</v>
          </cell>
        </row>
        <row r="5859">
          <cell r="B5859">
            <v>14547</v>
          </cell>
          <cell r="C5859" t="str">
            <v>MARCO PUERTA .70x2.05 Des .25 Cal.18</v>
          </cell>
          <cell r="D5859" t="str">
            <v>UN</v>
          </cell>
          <cell r="E5859" t="str">
            <v>CARPINTERIA METALICA</v>
          </cell>
          <cell r="F5859">
            <v>93499.32</v>
          </cell>
        </row>
        <row r="5860">
          <cell r="B5860">
            <v>599</v>
          </cell>
          <cell r="C5860" t="str">
            <v>MARCO PUERTA .90x2.05 Des .20</v>
          </cell>
          <cell r="D5860" t="str">
            <v>UN</v>
          </cell>
          <cell r="E5860" t="str">
            <v>CARPINTERIA METALICA</v>
          </cell>
          <cell r="F5860">
            <v>79851.61</v>
          </cell>
        </row>
        <row r="5861">
          <cell r="B5861">
            <v>600</v>
          </cell>
          <cell r="C5861" t="str">
            <v>MARCO PUERTA .90x2.05 Des .25 Cal.18</v>
          </cell>
          <cell r="D5861" t="str">
            <v>UN</v>
          </cell>
          <cell r="E5861" t="str">
            <v>CARPINTERIA METALICA</v>
          </cell>
          <cell r="F5861">
            <v>96282.32</v>
          </cell>
        </row>
        <row r="5862">
          <cell r="B5862">
            <v>601</v>
          </cell>
          <cell r="C5862" t="str">
            <v>MARCO PUERTA .90x2.05 Des .33</v>
          </cell>
          <cell r="D5862" t="str">
            <v>UN</v>
          </cell>
          <cell r="E5862" t="str">
            <v>CARPINTERIA METALICA</v>
          </cell>
          <cell r="F5862">
            <v>122775.66</v>
          </cell>
        </row>
        <row r="5863">
          <cell r="B5863">
            <v>602</v>
          </cell>
          <cell r="C5863" t="str">
            <v>MARCO PUERTA .90x2.05 Des .40</v>
          </cell>
          <cell r="D5863" t="str">
            <v>UN</v>
          </cell>
          <cell r="E5863" t="str">
            <v>CARPINTERIA METALICA</v>
          </cell>
          <cell r="F5863">
            <v>150811.66</v>
          </cell>
        </row>
        <row r="5864">
          <cell r="B5864">
            <v>603</v>
          </cell>
          <cell r="C5864" t="str">
            <v>MARCO PUERTA .90x2.05 Des .50</v>
          </cell>
          <cell r="D5864" t="str">
            <v>UN</v>
          </cell>
          <cell r="E5864" t="str">
            <v>CARPINTERIA METALICA</v>
          </cell>
          <cell r="F5864">
            <v>181446.38</v>
          </cell>
        </row>
        <row r="5865">
          <cell r="B5865">
            <v>14549</v>
          </cell>
          <cell r="C5865" t="str">
            <v>MARCO PUERTA 1.00x2.05 Des .25 Cal.18</v>
          </cell>
          <cell r="D5865" t="str">
            <v>UN</v>
          </cell>
          <cell r="E5865" t="str">
            <v>CARPINTERIA METALICA</v>
          </cell>
          <cell r="F5865">
            <v>101995.57</v>
          </cell>
        </row>
        <row r="5866">
          <cell r="B5866">
            <v>604</v>
          </cell>
          <cell r="C5866" t="str">
            <v>MARCO PUERTA LAMINA .80</v>
          </cell>
          <cell r="D5866" t="str">
            <v>UN</v>
          </cell>
          <cell r="E5866" t="str">
            <v>CARPINTERIA METALICA</v>
          </cell>
          <cell r="F5866">
            <v>96651.4</v>
          </cell>
        </row>
        <row r="5867">
          <cell r="B5867">
            <v>605</v>
          </cell>
          <cell r="C5867" t="str">
            <v>MARCO Y CONTRAM. CAJA DE INSPECC.</v>
          </cell>
          <cell r="D5867" t="str">
            <v>UN</v>
          </cell>
          <cell r="E5867" t="str">
            <v>CARPINTERIA METALICA</v>
          </cell>
          <cell r="F5867">
            <v>185080.04</v>
          </cell>
        </row>
        <row r="5868">
          <cell r="B5868">
            <v>13717</v>
          </cell>
          <cell r="C5868" t="str">
            <v>Marco y contram.Ang.2x1/8"+tapa en lám. alfaj 1/8"</v>
          </cell>
          <cell r="D5868" t="str">
            <v>M2</v>
          </cell>
          <cell r="E5868" t="str">
            <v>CARPINTERIA METALICA</v>
          </cell>
          <cell r="F5868">
            <v>438075.91</v>
          </cell>
        </row>
        <row r="5869">
          <cell r="B5869">
            <v>20802</v>
          </cell>
          <cell r="C5869" t="str">
            <v>MARCO+TAPA (ANG+PLAT+ACERO+CONC.3.000) CAJA 60X60CM (sum + inst)</v>
          </cell>
          <cell r="D5869" t="str">
            <v>UN</v>
          </cell>
          <cell r="E5869" t="str">
            <v>REDES SERVICIOS Y DESAGüES</v>
          </cell>
          <cell r="F5869">
            <v>250497</v>
          </cell>
        </row>
        <row r="5870">
          <cell r="B5870">
            <v>15174</v>
          </cell>
          <cell r="C5870" t="str">
            <v>MarcoRefuerzFachadMamp(escarif+top122+dur30+plati</v>
          </cell>
          <cell r="D5870" t="str">
            <v>ML</v>
          </cell>
          <cell r="E5870" t="str">
            <v>04 Estructuras</v>
          </cell>
          <cell r="F5870">
            <v>145030.49</v>
          </cell>
        </row>
        <row r="5871">
          <cell r="B5871">
            <v>10975</v>
          </cell>
          <cell r="C5871" t="str">
            <v>MarcoyPuerta Lamina tabler + pint cal18cold rolled</v>
          </cell>
          <cell r="D5871" t="str">
            <v>UN</v>
          </cell>
          <cell r="E5871" t="str">
            <v>CARPINTERIA METALICA</v>
          </cell>
          <cell r="F5871">
            <v>700450.88</v>
          </cell>
        </row>
        <row r="5872">
          <cell r="B5872">
            <v>374</v>
          </cell>
          <cell r="C5872" t="str">
            <v>MARMOL BOTTICCINO CLASICO</v>
          </cell>
          <cell r="D5872" t="str">
            <v>M2</v>
          </cell>
          <cell r="E5872" t="str">
            <v>ENCHAPES, ACCESORIOS Y PAPELES</v>
          </cell>
          <cell r="F5872">
            <v>65480.7</v>
          </cell>
        </row>
        <row r="5873">
          <cell r="B5873">
            <v>337</v>
          </cell>
          <cell r="C5873" t="str">
            <v>MARMOL BOTTICINO BEIGE PISO                  GRAN&amp;</v>
          </cell>
          <cell r="D5873" t="str">
            <v>M2</v>
          </cell>
          <cell r="E5873" t="str">
            <v>PISOS (ACABADOS Y BASES)</v>
          </cell>
          <cell r="F5873">
            <v>121232</v>
          </cell>
        </row>
        <row r="5874">
          <cell r="B5874">
            <v>308</v>
          </cell>
          <cell r="C5874" t="str">
            <v>MARMOL CAFE PINTO</v>
          </cell>
          <cell r="D5874" t="str">
            <v>M2</v>
          </cell>
          <cell r="E5874" t="str">
            <v>PISOS (ACABADOS Y BASES)</v>
          </cell>
          <cell r="F5874">
            <v>48242.94</v>
          </cell>
        </row>
        <row r="5875">
          <cell r="B5875">
            <v>304</v>
          </cell>
          <cell r="C5875" t="str">
            <v>MARMOL ITALIANO BOTTICINO CLASICO CUADREADO</v>
          </cell>
          <cell r="D5875" t="str">
            <v>M2</v>
          </cell>
          <cell r="E5875" t="str">
            <v>PISOS (ACABADOS Y BASES)</v>
          </cell>
          <cell r="F5875">
            <v>65527.32</v>
          </cell>
        </row>
        <row r="5876">
          <cell r="B5876">
            <v>13428</v>
          </cell>
          <cell r="C5876" t="str">
            <v>MARMOL NACIONAL 12X6X3 SAN GIL **</v>
          </cell>
          <cell r="D5876" t="str">
            <v>M2</v>
          </cell>
          <cell r="E5876" t="str">
            <v>VARIOS</v>
          </cell>
          <cell r="F5876">
            <v>71495.490000000005</v>
          </cell>
        </row>
        <row r="5877">
          <cell r="B5877">
            <v>13424</v>
          </cell>
          <cell r="C5877" t="str">
            <v>MARMOL NACIONAL ROYAL **</v>
          </cell>
          <cell r="D5877" t="str">
            <v>M2</v>
          </cell>
          <cell r="E5877" t="str">
            <v>VARIOS</v>
          </cell>
          <cell r="F5877">
            <v>67730.289999999994</v>
          </cell>
        </row>
        <row r="5878">
          <cell r="B5878">
            <v>376</v>
          </cell>
          <cell r="C5878" t="str">
            <v>MARMOL NEGRO CARACOL (PLACAS)            GRAN&amp;MARM</v>
          </cell>
          <cell r="D5878" t="str">
            <v>M2</v>
          </cell>
          <cell r="E5878" t="str">
            <v>ENCHAPES, ACCESORIOS Y PAPELES</v>
          </cell>
          <cell r="F5878">
            <v>65480.7</v>
          </cell>
        </row>
        <row r="5879">
          <cell r="B5879">
            <v>305</v>
          </cell>
          <cell r="C5879" t="str">
            <v>MARMOL NEGRO SanGil 30x15 ALFA</v>
          </cell>
          <cell r="D5879" t="str">
            <v>M2</v>
          </cell>
          <cell r="E5879" t="str">
            <v>PISOS (ACABADOS Y BASES)</v>
          </cell>
          <cell r="F5879">
            <v>65527.32</v>
          </cell>
        </row>
        <row r="5880">
          <cell r="B5880">
            <v>375</v>
          </cell>
          <cell r="C5880" t="str">
            <v>MARMOL NEGRO SAnGIL 30x15 ALFA</v>
          </cell>
          <cell r="D5880" t="str">
            <v>M2</v>
          </cell>
          <cell r="E5880" t="str">
            <v>ENCHAPES, ACCESORIOS Y PAPELES</v>
          </cell>
          <cell r="F5880">
            <v>65480.7</v>
          </cell>
        </row>
        <row r="5881">
          <cell r="B5881">
            <v>13444</v>
          </cell>
          <cell r="C5881" t="str">
            <v>MARMOL ROYAL DORADO (O BRONCE) 10mm ANTICADO **</v>
          </cell>
          <cell r="D5881" t="str">
            <v>M2</v>
          </cell>
          <cell r="E5881" t="str">
            <v>VARIOS</v>
          </cell>
          <cell r="F5881">
            <v>158215.29999999999</v>
          </cell>
        </row>
        <row r="5882">
          <cell r="B5882">
            <v>13443</v>
          </cell>
          <cell r="C5882" t="str">
            <v>MARMOL ROYAL DORADO (O BRONCE) 10mm PULIDO **</v>
          </cell>
          <cell r="D5882" t="str">
            <v>M2</v>
          </cell>
          <cell r="E5882" t="str">
            <v>VARIOS</v>
          </cell>
          <cell r="F5882">
            <v>209305.68</v>
          </cell>
        </row>
        <row r="5883">
          <cell r="B5883">
            <v>13435</v>
          </cell>
          <cell r="C5883" t="str">
            <v>MARMOL ROYAL VERDE ANTICADO(JP-15X2) **</v>
          </cell>
          <cell r="D5883" t="str">
            <v>M2</v>
          </cell>
          <cell r="E5883" t="str">
            <v>VARIOS</v>
          </cell>
          <cell r="F5883">
            <v>157102.48000000001</v>
          </cell>
        </row>
        <row r="5884">
          <cell r="B5884">
            <v>13815</v>
          </cell>
          <cell r="C5884" t="str">
            <v>MARMOL ROYAL VERDE ANTICADO(JP-30X1) **</v>
          </cell>
          <cell r="D5884" t="str">
            <v>M2</v>
          </cell>
          <cell r="E5884" t="str">
            <v>VARIOS</v>
          </cell>
          <cell r="F5884">
            <v>157397.22</v>
          </cell>
        </row>
        <row r="5885">
          <cell r="B5885">
            <v>13433</v>
          </cell>
          <cell r="C5885" t="str">
            <v>MARMOL ROYAL VERDE PULIDO, BRILLA Y SELLAD.JP-15X2</v>
          </cell>
          <cell r="D5885" t="str">
            <v>M2</v>
          </cell>
          <cell r="E5885" t="str">
            <v>VARIOS</v>
          </cell>
          <cell r="F5885">
            <v>209305.68</v>
          </cell>
        </row>
        <row r="5886">
          <cell r="B5886">
            <v>13816</v>
          </cell>
          <cell r="C5886" t="str">
            <v>MARMOL ROYAL VERDE PULIDO, BRILLA Y SELLAD.JP-30X1</v>
          </cell>
          <cell r="D5886" t="str">
            <v>M2</v>
          </cell>
          <cell r="E5886" t="str">
            <v>VARIOS</v>
          </cell>
          <cell r="F5886">
            <v>209305.68</v>
          </cell>
        </row>
        <row r="5887">
          <cell r="B5887">
            <v>307</v>
          </cell>
          <cell r="C5887" t="str">
            <v>MARMOL TRAV PERUANO 305x305</v>
          </cell>
          <cell r="D5887" t="str">
            <v>M2</v>
          </cell>
          <cell r="E5887" t="str">
            <v>PISOS (ACABADOS Y BASES)</v>
          </cell>
          <cell r="F5887">
            <v>65527.32</v>
          </cell>
        </row>
        <row r="5888">
          <cell r="B5888">
            <v>306</v>
          </cell>
          <cell r="C5888" t="str">
            <v>MARMOL TRAVERT.VILLA DE LEIVA A MEDIDA GRAN &amp; MARM</v>
          </cell>
          <cell r="D5888" t="str">
            <v>M2</v>
          </cell>
          <cell r="E5888" t="str">
            <v>PISOS (ACABADOS Y BASES)</v>
          </cell>
          <cell r="F5888">
            <v>65527.32</v>
          </cell>
        </row>
        <row r="5889">
          <cell r="B5889">
            <v>640</v>
          </cell>
          <cell r="C5889" t="str">
            <v>MARMOLINA SOBRE PAÑETE</v>
          </cell>
          <cell r="D5889" t="str">
            <v>M2</v>
          </cell>
          <cell r="E5889" t="str">
            <v>PINTURA</v>
          </cell>
          <cell r="F5889">
            <v>18687.54</v>
          </cell>
        </row>
        <row r="5890">
          <cell r="B5890">
            <v>13155</v>
          </cell>
          <cell r="C5890" t="str">
            <v>MARQUESINA ANGULO+PLATINA+VIDRIO LAMIN.TRANS. PEAT</v>
          </cell>
          <cell r="D5890" t="str">
            <v>UN</v>
          </cell>
          <cell r="E5890" t="str">
            <v>CARPINTERIA METALICA</v>
          </cell>
          <cell r="F5890">
            <v>46306.38</v>
          </cell>
        </row>
        <row r="5891">
          <cell r="B5891">
            <v>13227</v>
          </cell>
          <cell r="C5891" t="str">
            <v>MARQUESINA DE CUBIERTA PERFIL U+POLICARBONATO</v>
          </cell>
          <cell r="D5891" t="str">
            <v>M2</v>
          </cell>
          <cell r="E5891" t="str">
            <v>CARPINTERIA METALICA</v>
          </cell>
          <cell r="F5891">
            <v>119887.87</v>
          </cell>
        </row>
        <row r="5892">
          <cell r="B5892">
            <v>606</v>
          </cell>
          <cell r="C5892" t="str">
            <v>MARQUESINAS LAMINA</v>
          </cell>
          <cell r="D5892" t="str">
            <v>M2</v>
          </cell>
          <cell r="E5892" t="str">
            <v>CARPINTERIA METALICA</v>
          </cell>
          <cell r="F5892">
            <v>46306.38</v>
          </cell>
        </row>
        <row r="5893">
          <cell r="B5893">
            <v>12822</v>
          </cell>
          <cell r="C5893" t="str">
            <v>MARQUESINAS LAMINA POLICARBONATO ALVEOLAR</v>
          </cell>
          <cell r="D5893" t="str">
            <v>M2</v>
          </cell>
          <cell r="E5893" t="str">
            <v>CARPINTERIA METALICA</v>
          </cell>
          <cell r="F5893">
            <v>383181.82</v>
          </cell>
        </row>
        <row r="5894">
          <cell r="B5894">
            <v>18908</v>
          </cell>
          <cell r="C5894" t="str">
            <v>MARQUILLADO Y CERTIFICACION DE PUNTOS DE VOZ Y DAT</v>
          </cell>
          <cell r="D5894" t="str">
            <v>UN</v>
          </cell>
          <cell r="E5894" t="str">
            <v>INSTALACIONES ELECTRICAS - T.V. - SONIDO COMUNI</v>
          </cell>
          <cell r="F5894">
            <v>18352.46</v>
          </cell>
        </row>
        <row r="5895">
          <cell r="B5895">
            <v>16604</v>
          </cell>
          <cell r="C5895" t="str">
            <v>Martillo para Banca de Abdominales(Sum+InstTransp)</v>
          </cell>
          <cell r="D5895" t="str">
            <v>UN</v>
          </cell>
          <cell r="E5895" t="str">
            <v>MOBILIARIO</v>
          </cell>
          <cell r="F5895">
            <v>113505.17</v>
          </cell>
        </row>
        <row r="5896">
          <cell r="B5896">
            <v>11789</v>
          </cell>
          <cell r="C5896" t="str">
            <v>MATERA EN CONCRETO+ REFUERZO **</v>
          </cell>
          <cell r="D5896" t="str">
            <v>M3</v>
          </cell>
          <cell r="E5896" t="str">
            <v>CIMENTACION Y ESTRUCTURA</v>
          </cell>
          <cell r="F5896">
            <v>767580.46</v>
          </cell>
        </row>
        <row r="5897">
          <cell r="B5897">
            <v>249</v>
          </cell>
          <cell r="C5897" t="str">
            <v>MEDALLONES EN YESO</v>
          </cell>
          <cell r="D5897" t="str">
            <v>ML</v>
          </cell>
          <cell r="E5897" t="str">
            <v>CIELOS RASOS</v>
          </cell>
          <cell r="F5897">
            <v>25406.61</v>
          </cell>
        </row>
        <row r="5898">
          <cell r="B5898">
            <v>14733</v>
          </cell>
          <cell r="C5898" t="str">
            <v>MEDIA ALFARDA L=2,5 M  (SUM + INST)</v>
          </cell>
          <cell r="D5898" t="str">
            <v>UN</v>
          </cell>
          <cell r="E5898" t="str">
            <v>MOBILIARIO</v>
          </cell>
          <cell r="F5898">
            <v>56475.09</v>
          </cell>
        </row>
        <row r="5899">
          <cell r="B5899">
            <v>14889</v>
          </cell>
          <cell r="C5899" t="str">
            <v>MEDIA ALFARDA L=2,5 M(DESM+SUM+INST)</v>
          </cell>
          <cell r="D5899" t="str">
            <v>UN</v>
          </cell>
          <cell r="E5899" t="str">
            <v>MOBILIARIO</v>
          </cell>
          <cell r="F5899">
            <v>79106.23</v>
          </cell>
        </row>
        <row r="5900">
          <cell r="B5900">
            <v>15383</v>
          </cell>
          <cell r="C5900" t="str">
            <v>MEDIA ALFARDA L=2.5m(DES.+SUM+INST)</v>
          </cell>
          <cell r="D5900" t="str">
            <v>UN</v>
          </cell>
          <cell r="E5900" t="str">
            <v>MOBILIARIO</v>
          </cell>
          <cell r="F5900">
            <v>79106.23</v>
          </cell>
        </row>
        <row r="5901">
          <cell r="B5901">
            <v>10540</v>
          </cell>
          <cell r="C5901" t="str">
            <v xml:space="preserve">MEDIA CAÑA EN CONCRETO CON ACABADO EN PINTURA SINTETICA </v>
          </cell>
          <cell r="D5901" t="str">
            <v>ML</v>
          </cell>
          <cell r="E5901" t="str">
            <v>MORTEROS, CONCRETOS Y ENSAYOS</v>
          </cell>
          <cell r="F5901">
            <v>89676.479999999996</v>
          </cell>
        </row>
        <row r="5902">
          <cell r="B5902">
            <v>12635</v>
          </cell>
          <cell r="C5902" t="str">
            <v>MEDIA CAÑA EN GRANITO PULIDO D=27CM</v>
          </cell>
          <cell r="D5902" t="str">
            <v>ML</v>
          </cell>
          <cell r="E5902" t="str">
            <v>PISOS (ACABADOS Y BASES)</v>
          </cell>
          <cell r="F5902">
            <v>43147.17</v>
          </cell>
        </row>
        <row r="5903">
          <cell r="B5903">
            <v>14417</v>
          </cell>
          <cell r="C5903" t="str">
            <v>MEDIA CAÑA EN MORTERO 1:4 e=0.05M;H=0.10M</v>
          </cell>
          <cell r="D5903" t="str">
            <v>ML</v>
          </cell>
          <cell r="E5903" t="str">
            <v>MORTEROS, CONCRETOS Y ENSAYOS</v>
          </cell>
          <cell r="F5903">
            <v>18310.560000000001</v>
          </cell>
        </row>
        <row r="5904">
          <cell r="B5904">
            <v>18758</v>
          </cell>
          <cell r="C5904" t="str">
            <v>Media caña en mortero 10 cm  acabado pintura epoxi</v>
          </cell>
          <cell r="D5904" t="str">
            <v>ML</v>
          </cell>
          <cell r="E5904" t="str">
            <v>MORTEROS, CONCRETOS Y ENSAYOS</v>
          </cell>
          <cell r="F5904">
            <v>20277.419999999998</v>
          </cell>
        </row>
        <row r="5905">
          <cell r="B5905">
            <v>18753</v>
          </cell>
          <cell r="C5905" t="str">
            <v>Media caña en mortero 10 cm  acabado vinilo liston</v>
          </cell>
          <cell r="D5905" t="str">
            <v>ML</v>
          </cell>
          <cell r="E5905" t="str">
            <v>PISOS (ACABADOS Y BASES)</v>
          </cell>
          <cell r="F5905">
            <v>36470.080000000002</v>
          </cell>
        </row>
        <row r="5906">
          <cell r="B5906">
            <v>18755</v>
          </cell>
          <cell r="C5906" t="str">
            <v>Media caña en mortero 10 cmAcavadoViniloVerdeLimon</v>
          </cell>
          <cell r="D5906" t="str">
            <v>ML</v>
          </cell>
          <cell r="E5906" t="str">
            <v>PISOS (ACABADOS Y BASES)</v>
          </cell>
          <cell r="F5906">
            <v>36470.080000000002</v>
          </cell>
        </row>
        <row r="5907">
          <cell r="B5907">
            <v>18757</v>
          </cell>
          <cell r="C5907" t="str">
            <v>Media caña en mortero 10 cmSPIRIT-CLARO</v>
          </cell>
          <cell r="D5907" t="str">
            <v>ML</v>
          </cell>
          <cell r="E5907" t="str">
            <v>PISOS (ACABADOS Y BASES)</v>
          </cell>
          <cell r="F5907">
            <v>44020.08</v>
          </cell>
        </row>
        <row r="5908">
          <cell r="B5908">
            <v>14984</v>
          </cell>
          <cell r="C5908" t="str">
            <v>Mediacaña en granito perlato 1 1/2 pulido</v>
          </cell>
          <cell r="D5908" t="str">
            <v>ML</v>
          </cell>
          <cell r="E5908" t="str">
            <v>PISOS (ACABADOS Y BASES)</v>
          </cell>
          <cell r="F5908">
            <v>69763.83</v>
          </cell>
        </row>
        <row r="5909">
          <cell r="B5909">
            <v>11502</v>
          </cell>
          <cell r="C5909" t="str">
            <v>Mediacaña en mortero 1:4 h=0.10 arena de Peña**</v>
          </cell>
          <cell r="D5909" t="str">
            <v>ML</v>
          </cell>
          <cell r="E5909" t="str">
            <v>05 Pisos</v>
          </cell>
          <cell r="F5909">
            <v>9735.0400000000009</v>
          </cell>
        </row>
        <row r="5910">
          <cell r="B5910">
            <v>10646</v>
          </cell>
          <cell r="C5910" t="str">
            <v>Mediacaña en mortero imperm 1:3 h=0.10 **</v>
          </cell>
          <cell r="D5910" t="str">
            <v>ML</v>
          </cell>
          <cell r="E5910" t="str">
            <v>05 Pisos</v>
          </cell>
          <cell r="F5910">
            <v>10874.88</v>
          </cell>
        </row>
        <row r="5911">
          <cell r="B5911">
            <v>11191</v>
          </cell>
          <cell r="C5911" t="str">
            <v>Mediacaña en mortero reparac h=0.05 m **</v>
          </cell>
          <cell r="D5911" t="str">
            <v>ML</v>
          </cell>
          <cell r="E5911" t="str">
            <v>05 Pisos</v>
          </cell>
          <cell r="F5911">
            <v>66252.67</v>
          </cell>
        </row>
        <row r="5912">
          <cell r="B5912">
            <v>11190</v>
          </cell>
          <cell r="C5912" t="str">
            <v>Mediacaña en mortero reparac h=0.10 **</v>
          </cell>
          <cell r="D5912" t="str">
            <v>ML</v>
          </cell>
          <cell r="E5912" t="str">
            <v>05 Pisos</v>
          </cell>
          <cell r="F5912">
            <v>68832.44</v>
          </cell>
        </row>
        <row r="5913">
          <cell r="B5913">
            <v>10504</v>
          </cell>
          <cell r="C5913" t="str">
            <v>Mediacaña granito fundido in situ h=0.10 **</v>
          </cell>
          <cell r="D5913" t="str">
            <v>ML</v>
          </cell>
          <cell r="E5913" t="str">
            <v>05 Pisos</v>
          </cell>
          <cell r="F5913">
            <v>84686.59</v>
          </cell>
        </row>
        <row r="5914">
          <cell r="B5914">
            <v>11682</v>
          </cell>
          <cell r="C5914" t="str">
            <v>MEDIACAÑA GRANITO PREFAB. (Sum. e inst.)</v>
          </cell>
          <cell r="D5914" t="str">
            <v>ML</v>
          </cell>
          <cell r="E5914" t="str">
            <v>ENCHAPES, ACCESORIOS Y PAPELES</v>
          </cell>
          <cell r="F5914">
            <v>47312.58</v>
          </cell>
        </row>
        <row r="5915">
          <cell r="B5915">
            <v>11141</v>
          </cell>
          <cell r="C5915" t="str">
            <v>Mediacaña Gravilla lavada fundida in situ h=0.10 *</v>
          </cell>
          <cell r="D5915" t="str">
            <v>ML</v>
          </cell>
          <cell r="E5915" t="str">
            <v>05 Pisos</v>
          </cell>
          <cell r="F5915">
            <v>30923.24</v>
          </cell>
        </row>
        <row r="5916">
          <cell r="B5916">
            <v>12279</v>
          </cell>
          <cell r="C5916" t="str">
            <v>Mediacaña mortero Imperm.Arena Pozo**</v>
          </cell>
          <cell r="D5916" t="str">
            <v>ML</v>
          </cell>
          <cell r="E5916" t="str">
            <v>05 Pisos</v>
          </cell>
          <cell r="F5916">
            <v>12852.83</v>
          </cell>
        </row>
        <row r="5917">
          <cell r="B5917">
            <v>18759</v>
          </cell>
          <cell r="C5917" t="str">
            <v>MediaCaña- mortero10cmAcavadoViniloCipresMarbGris</v>
          </cell>
          <cell r="D5917" t="str">
            <v>ML</v>
          </cell>
          <cell r="E5917" t="str">
            <v>PISOS (ACABADOS Y BASES)</v>
          </cell>
          <cell r="F5917">
            <v>36470.080000000002</v>
          </cell>
        </row>
        <row r="5918">
          <cell r="B5918">
            <v>15007</v>
          </cell>
          <cell r="C5918" t="str">
            <v>Medición Sist. Tierra Apantalllamiento y Malla tie</v>
          </cell>
          <cell r="D5918" t="str">
            <v>UN</v>
          </cell>
          <cell r="E5918" t="str">
            <v>INSTALACIONES ELECTRICAS - T.V. - SONIDO COMUNI</v>
          </cell>
          <cell r="F5918">
            <v>244887.13</v>
          </cell>
        </row>
        <row r="5919">
          <cell r="B5919">
            <v>18846</v>
          </cell>
          <cell r="C5919" t="str">
            <v>MEDIDOR AGUA 1"</v>
          </cell>
          <cell r="D5919" t="str">
            <v>UN</v>
          </cell>
          <cell r="E5919" t="str">
            <v>08 Hidráulico</v>
          </cell>
          <cell r="F5919">
            <v>74388.59</v>
          </cell>
        </row>
        <row r="5920">
          <cell r="B5920">
            <v>11104</v>
          </cell>
          <cell r="C5920" t="str">
            <v>Medidor agua 1"   **</v>
          </cell>
          <cell r="D5920" t="str">
            <v>UN</v>
          </cell>
          <cell r="E5920" t="str">
            <v>INSTALACIONES HIDRAULICA / SANITARIA / LATONERIA</v>
          </cell>
          <cell r="F5920">
            <v>73424.259999999995</v>
          </cell>
        </row>
        <row r="5921">
          <cell r="B5921">
            <v>18850</v>
          </cell>
          <cell r="C5921" t="str">
            <v>MEDIDOR AGUA 1/2"</v>
          </cell>
          <cell r="D5921" t="str">
            <v>UN</v>
          </cell>
          <cell r="E5921" t="str">
            <v>08 Hidráulico</v>
          </cell>
          <cell r="F5921">
            <v>74357.490000000005</v>
          </cell>
        </row>
        <row r="5922">
          <cell r="B5922">
            <v>11103</v>
          </cell>
          <cell r="C5922" t="str">
            <v>Medidor agua 3/4 "+Válvula Antifraude   **</v>
          </cell>
          <cell r="D5922" t="str">
            <v>UN</v>
          </cell>
          <cell r="E5922" t="str">
            <v>INSTALACIONES HIDRAULICA / SANITARIA / LATONERIA</v>
          </cell>
          <cell r="F5922">
            <v>373639.13</v>
          </cell>
        </row>
        <row r="5923">
          <cell r="B5923">
            <v>18849</v>
          </cell>
          <cell r="C5923" t="str">
            <v>MEDIDOR AGUA 3/4"</v>
          </cell>
          <cell r="D5923" t="str">
            <v>UN</v>
          </cell>
          <cell r="E5923" t="str">
            <v>08 Hidráulico</v>
          </cell>
          <cell r="F5923">
            <v>363457.16</v>
          </cell>
        </row>
        <row r="5924">
          <cell r="B5924">
            <v>14532</v>
          </cell>
          <cell r="C5924" t="str">
            <v>MEDIDOR DE ENERGIA+CAJA+TOTALIZADOR  (SUM+INSTAL.)</v>
          </cell>
          <cell r="D5924" t="str">
            <v>UN</v>
          </cell>
          <cell r="E5924" t="str">
            <v>INSTALACIONES ELECTRICAS - T.V. - SONIDO COMUNI</v>
          </cell>
          <cell r="F5924">
            <v>501675.01</v>
          </cell>
        </row>
        <row r="5925">
          <cell r="B5925">
            <v>16750</v>
          </cell>
          <cell r="C5925" t="str">
            <v>Medidor Electronico (3x220/380V)-Calse -1</v>
          </cell>
          <cell r="D5925" t="str">
            <v>UN</v>
          </cell>
          <cell r="E5925" t="str">
            <v>INSTALACIONES ELECTRICAS - T.V. - SONIDO COMUNI</v>
          </cell>
          <cell r="F5925">
            <v>63213.64</v>
          </cell>
        </row>
        <row r="5926">
          <cell r="B5926">
            <v>16749</v>
          </cell>
          <cell r="C5926" t="str">
            <v>Medidor Electronico 10-100 Amp-Calse -1</v>
          </cell>
          <cell r="D5926" t="str">
            <v>UN</v>
          </cell>
          <cell r="E5926" t="str">
            <v>INSTALACIONES ELECTRICAS - T.V. - SONIDO COMUNI</v>
          </cell>
          <cell r="F5926">
            <v>289830.99</v>
          </cell>
        </row>
        <row r="5927">
          <cell r="B5927">
            <v>3929</v>
          </cell>
          <cell r="C5927" t="str">
            <v>MEDIDOR GAS 2.5</v>
          </cell>
          <cell r="D5927" t="str">
            <v>UN</v>
          </cell>
          <cell r="E5927" t="str">
            <v>INSTALACIONES GAS</v>
          </cell>
          <cell r="F5927">
            <v>54650.46</v>
          </cell>
        </row>
        <row r="5928">
          <cell r="B5928">
            <v>18844</v>
          </cell>
          <cell r="C5928" t="str">
            <v>MEDIDOR TOTALIZADOR 2</v>
          </cell>
          <cell r="D5928" t="str">
            <v>UN</v>
          </cell>
          <cell r="E5928" t="str">
            <v>08 Hidráulico</v>
          </cell>
          <cell r="F5928">
            <v>75817.509999999995</v>
          </cell>
        </row>
        <row r="5929">
          <cell r="B5929">
            <v>10891</v>
          </cell>
          <cell r="C5929" t="str">
            <v>MEDIDORES AGUA  2"</v>
          </cell>
          <cell r="D5929" t="str">
            <v>UN</v>
          </cell>
          <cell r="E5929" t="str">
            <v>INSTALACIONES HIDRAULICA / SANITARIA / LATONERIA</v>
          </cell>
          <cell r="F5929">
            <v>5026575.5599999996</v>
          </cell>
        </row>
        <row r="5930">
          <cell r="B5930">
            <v>11696</v>
          </cell>
          <cell r="C5930" t="str">
            <v>Mejoramiento con cal suelo expansivo Tingua**</v>
          </cell>
          <cell r="D5930" t="str">
            <v>M2</v>
          </cell>
          <cell r="E5930" t="str">
            <v>ACT. PRELIMINARES/LIMPIEZA TER</v>
          </cell>
          <cell r="F5930">
            <v>4653.33</v>
          </cell>
        </row>
        <row r="5931">
          <cell r="B5931">
            <v>16641</v>
          </cell>
          <cell r="C5931" t="str">
            <v>Mejoramiento Suelo Con Demolic. de Concreto</v>
          </cell>
          <cell r="D5931" t="str">
            <v>M3</v>
          </cell>
          <cell r="E5931" t="str">
            <v>PISOS (ACABADOS Y BASES)</v>
          </cell>
          <cell r="F5931">
            <v>150519.79</v>
          </cell>
        </row>
        <row r="5932">
          <cell r="B5932">
            <v>11805</v>
          </cell>
          <cell r="C5932" t="str">
            <v>MejoramientoTerreno ExistenteBarreno2.0mØ2"+cal1.8</v>
          </cell>
          <cell r="D5932" t="str">
            <v>ML</v>
          </cell>
          <cell r="E5932" t="str">
            <v>VARIOS</v>
          </cell>
          <cell r="F5932">
            <v>27610.65</v>
          </cell>
        </row>
        <row r="5933">
          <cell r="B5933">
            <v>15875</v>
          </cell>
          <cell r="C5933" t="str">
            <v xml:space="preserve">Membrana Butyl - Retiro+suministro e instalacion </v>
          </cell>
          <cell r="D5933" t="str">
            <v>UN</v>
          </cell>
          <cell r="E5933" t="str">
            <v>MANT. EQUIPOS ELECTROMECANICOS</v>
          </cell>
          <cell r="F5933">
            <v>1160122.98</v>
          </cell>
        </row>
        <row r="5934">
          <cell r="B5934">
            <v>16867</v>
          </cell>
          <cell r="C5934" t="str">
            <v>MENSULA CARCAMO PISCINAS Long 4000 Psi F'C 28 MPA</v>
          </cell>
          <cell r="D5934" t="str">
            <v>ML</v>
          </cell>
          <cell r="E5934" t="str">
            <v>ESTRUCTURA</v>
          </cell>
          <cell r="F5934">
            <v>463859.85</v>
          </cell>
        </row>
        <row r="5935">
          <cell r="B5935">
            <v>16868</v>
          </cell>
          <cell r="C5935" t="str">
            <v>MENSULA CARCAMO PISCINAS Transv4000 Psi F'C 28 MPA</v>
          </cell>
          <cell r="D5935" t="str">
            <v>ML</v>
          </cell>
          <cell r="E5935" t="str">
            <v>ESTRUCTURA</v>
          </cell>
          <cell r="F5935">
            <v>516000.81</v>
          </cell>
        </row>
        <row r="5936">
          <cell r="B5936">
            <v>16988</v>
          </cell>
          <cell r="C5936" t="str">
            <v>MENSULA CONCRE VISTO .2x.3x.5 -F'C 35 MPA 5000 Psi</v>
          </cell>
          <cell r="D5936" t="str">
            <v>UN</v>
          </cell>
          <cell r="E5936" t="str">
            <v>ESTRUCTURA</v>
          </cell>
          <cell r="F5936">
            <v>129036.76</v>
          </cell>
        </row>
        <row r="5937">
          <cell r="B5937">
            <v>14477</v>
          </cell>
          <cell r="C5937" t="str">
            <v>MENSULAS Y RIOSTRAS EN CONCRETO de 3000psi</v>
          </cell>
          <cell r="D5937" t="str">
            <v>M3</v>
          </cell>
          <cell r="E5937" t="str">
            <v>CIMENTACION Y ESTRUCTURA</v>
          </cell>
          <cell r="F5937">
            <v>744708.29</v>
          </cell>
        </row>
        <row r="5938">
          <cell r="B5938">
            <v>16682</v>
          </cell>
          <cell r="C5938" t="str">
            <v>MESA DE AJEDREZ (Sumin +transp)</v>
          </cell>
          <cell r="D5938" t="str">
            <v>UN</v>
          </cell>
          <cell r="E5938" t="str">
            <v>MOBILIARIO</v>
          </cell>
          <cell r="F5938">
            <v>175036.48</v>
          </cell>
        </row>
        <row r="5939">
          <cell r="B5939">
            <v>15796</v>
          </cell>
          <cell r="C5939" t="str">
            <v>Mesa de ajedrez con dos sillas en fibra de vidrio</v>
          </cell>
          <cell r="D5939" t="str">
            <v>UN</v>
          </cell>
          <cell r="E5939" t="str">
            <v>MOBILIARIO</v>
          </cell>
          <cell r="F5939">
            <v>1475333.58</v>
          </cell>
        </row>
        <row r="5940">
          <cell r="B5940">
            <v>15838</v>
          </cell>
          <cell r="C5940" t="str">
            <v>MESA DE AJEDREZ EN CONCRETO - Tabora -Construccion</v>
          </cell>
          <cell r="D5940" t="str">
            <v>UN</v>
          </cell>
          <cell r="E5940" t="str">
            <v>MOBILIARIO</v>
          </cell>
          <cell r="F5940">
            <v>1855782.18</v>
          </cell>
        </row>
        <row r="5941">
          <cell r="B5941">
            <v>15823</v>
          </cell>
          <cell r="C5941" t="str">
            <v>MESA DE AJEDREZ EN POLIESTER REFORZ. (Sumin+Insta)</v>
          </cell>
          <cell r="D5941" t="str">
            <v>UN</v>
          </cell>
          <cell r="E5941" t="str">
            <v>MOBILIARIO</v>
          </cell>
          <cell r="F5941">
            <v>6031251.1200000001</v>
          </cell>
        </row>
        <row r="5942">
          <cell r="B5942">
            <v>13180</v>
          </cell>
          <cell r="C5942" t="str">
            <v>Mesa de centro en fórmica **</v>
          </cell>
          <cell r="D5942" t="str">
            <v>UN</v>
          </cell>
          <cell r="E5942" t="str">
            <v>VARIOS</v>
          </cell>
          <cell r="F5942">
            <v>0</v>
          </cell>
        </row>
        <row r="5943">
          <cell r="B5943">
            <v>15795</v>
          </cell>
          <cell r="C5943" t="str">
            <v>Mesa de ping pong en fibra de vidrio de 2.74X1.52m</v>
          </cell>
          <cell r="D5943" t="str">
            <v>UN</v>
          </cell>
          <cell r="E5943" t="str">
            <v>MOBILIARIO</v>
          </cell>
          <cell r="F5943">
            <v>4044843.56</v>
          </cell>
        </row>
        <row r="5944">
          <cell r="B5944">
            <v>15825</v>
          </cell>
          <cell r="C5944" t="str">
            <v>MESA DE PING-PONG EN POLIESTER REFORZ. (Sumin+Ins</v>
          </cell>
          <cell r="D5944" t="str">
            <v>UN</v>
          </cell>
          <cell r="E5944" t="str">
            <v>MOBILIARIO</v>
          </cell>
          <cell r="F5944">
            <v>9994620.1300000008</v>
          </cell>
        </row>
        <row r="5945">
          <cell r="B5945">
            <v>18553</v>
          </cell>
          <cell r="C5945" t="str">
            <v>Mesa deTrabajo M-701(100x69x87cm</v>
          </cell>
          <cell r="D5945" t="str">
            <v>UN</v>
          </cell>
          <cell r="E5945" t="str">
            <v>CARPINTERIA METALICA</v>
          </cell>
          <cell r="F5945">
            <v>8831.14</v>
          </cell>
        </row>
        <row r="5946">
          <cell r="B5946">
            <v>18555</v>
          </cell>
          <cell r="C5946" t="str">
            <v>Mesa deTrabajo M-704(200x69x87cm)</v>
          </cell>
          <cell r="D5946" t="str">
            <v>UN</v>
          </cell>
          <cell r="E5946" t="str">
            <v>CARPINTERIA METALICA</v>
          </cell>
          <cell r="F5946">
            <v>8831.14</v>
          </cell>
        </row>
        <row r="5947">
          <cell r="B5947">
            <v>18551</v>
          </cell>
          <cell r="C5947" t="str">
            <v>Mesa deTrabajoEsquinDobleSalpicad M-702(69x69x87cm</v>
          </cell>
          <cell r="D5947" t="str">
            <v>UN</v>
          </cell>
          <cell r="E5947" t="str">
            <v>CARPINTERIA METALICA</v>
          </cell>
          <cell r="F5947">
            <v>8831.14</v>
          </cell>
        </row>
        <row r="5948">
          <cell r="B5948">
            <v>14041</v>
          </cell>
          <cell r="C5948" t="str">
            <v>MESA EN CONCRETO PARA PARQUE + DADO CONC.3000PSI</v>
          </cell>
          <cell r="D5948" t="str">
            <v>UN</v>
          </cell>
          <cell r="E5948" t="str">
            <v>VARIOS</v>
          </cell>
          <cell r="F5948">
            <v>145624.01</v>
          </cell>
        </row>
        <row r="5949">
          <cell r="B5949">
            <v>12596</v>
          </cell>
          <cell r="C5949" t="str">
            <v>MESA PARA SALA DE REUNIÓN1.80XA 0.90Tablex</v>
          </cell>
          <cell r="D5949" t="str">
            <v>UN</v>
          </cell>
          <cell r="E5949" t="str">
            <v>CARPINTERIA DE MADERA</v>
          </cell>
          <cell r="F5949">
            <v>0</v>
          </cell>
        </row>
        <row r="5950">
          <cell r="B5950">
            <v>14302</v>
          </cell>
          <cell r="C5950" t="str">
            <v>Mesa Plástica (suministro)</v>
          </cell>
          <cell r="D5950" t="str">
            <v>UN</v>
          </cell>
          <cell r="E5950" t="str">
            <v>VARIOS</v>
          </cell>
          <cell r="F5950">
            <v>0</v>
          </cell>
        </row>
        <row r="5951">
          <cell r="B5951">
            <v>18160</v>
          </cell>
          <cell r="C5951" t="str">
            <v>Meson atencion concreto 21 MPA a:0.58 m E:0.15</v>
          </cell>
          <cell r="D5951" t="str">
            <v>ML</v>
          </cell>
          <cell r="E5951" t="str">
            <v>MOBILIARIO</v>
          </cell>
          <cell r="F5951">
            <v>167202.42000000001</v>
          </cell>
        </row>
        <row r="5952">
          <cell r="B5952">
            <v>10493</v>
          </cell>
          <cell r="C5952" t="str">
            <v>Meson concreto + mamposter apoyo **</v>
          </cell>
          <cell r="D5952" t="str">
            <v>M2</v>
          </cell>
          <cell r="E5952" t="str">
            <v>07 Acabados</v>
          </cell>
          <cell r="F5952">
            <v>650852.82999999996</v>
          </cell>
        </row>
        <row r="5953">
          <cell r="B5953">
            <v>17434</v>
          </cell>
          <cell r="C5953" t="str">
            <v>MESON DE LAVAMANOS ADULTOS - A: 0.60 M. DE QUASAR</v>
          </cell>
          <cell r="D5953" t="str">
            <v>ML</v>
          </cell>
          <cell r="E5953" t="str">
            <v>07 Acabados</v>
          </cell>
          <cell r="F5953">
            <v>48457.94</v>
          </cell>
        </row>
        <row r="5954">
          <cell r="B5954">
            <v>17430</v>
          </cell>
          <cell r="C5954" t="str">
            <v>MESON DE LAVAMANOS NIÑOS - A: 0.50 M. DE QUASAR O</v>
          </cell>
          <cell r="D5954" t="str">
            <v>ML</v>
          </cell>
          <cell r="E5954" t="str">
            <v>07 Acabados</v>
          </cell>
          <cell r="F5954">
            <v>48457.94</v>
          </cell>
        </row>
        <row r="5955">
          <cell r="B5955">
            <v>10120</v>
          </cell>
          <cell r="C5955" t="str">
            <v>MESON DE LAVAPINCELES - A: 0.50 M. DE QUASAR O EQU</v>
          </cell>
          <cell r="D5955" t="str">
            <v>M2</v>
          </cell>
          <cell r="E5955" t="str">
            <v>07 Acabados</v>
          </cell>
          <cell r="F5955">
            <v>48457.94</v>
          </cell>
        </row>
        <row r="5956">
          <cell r="B5956">
            <v>17435</v>
          </cell>
          <cell r="C5956" t="str">
            <v>MESON DE LAVAPINCELES - A: 0.60 M. DE QUASAR O EQU</v>
          </cell>
          <cell r="D5956" t="str">
            <v>ML</v>
          </cell>
          <cell r="E5956" t="str">
            <v>07 Acabados</v>
          </cell>
          <cell r="F5956">
            <v>47045.01</v>
          </cell>
        </row>
        <row r="5957">
          <cell r="B5957">
            <v>11790</v>
          </cell>
          <cell r="C5957" t="str">
            <v>MESON EN CONCRETO h=1.0m e=0.10m+Granito pulido</v>
          </cell>
          <cell r="D5957" t="str">
            <v>M2</v>
          </cell>
          <cell r="E5957" t="str">
            <v>MAMPOSTERIA</v>
          </cell>
          <cell r="F5957">
            <v>294821.32</v>
          </cell>
        </row>
        <row r="5958">
          <cell r="B5958">
            <v>12656</v>
          </cell>
          <cell r="C5958" t="str">
            <v>MESON EN CONCRETO REFORZ.a=0.60M e=0.10M</v>
          </cell>
          <cell r="D5958" t="str">
            <v>ML</v>
          </cell>
          <cell r="E5958" t="str">
            <v>MAMPOSTERIA</v>
          </cell>
          <cell r="F5958">
            <v>177371.29</v>
          </cell>
        </row>
        <row r="5959">
          <cell r="B5959">
            <v>14905</v>
          </cell>
          <cell r="C5959" t="str">
            <v>MESON EN CONCRETO SIN REFUERZ.a=0.65M e=0.10M+MURO</v>
          </cell>
          <cell r="D5959" t="str">
            <v>ML</v>
          </cell>
          <cell r="E5959" t="str">
            <v>MAMPOSTERIA</v>
          </cell>
          <cell r="F5959">
            <v>203431.46</v>
          </cell>
        </row>
        <row r="5960">
          <cell r="B5960">
            <v>10942</v>
          </cell>
          <cell r="C5960" t="str">
            <v>Meson en granito natural  a= 55 cm***</v>
          </cell>
          <cell r="D5960" t="str">
            <v>M2</v>
          </cell>
          <cell r="E5960" t="str">
            <v>07 Acabados</v>
          </cell>
          <cell r="F5960">
            <v>663218.41</v>
          </cell>
        </row>
        <row r="5961">
          <cell r="B5961">
            <v>12284</v>
          </cell>
          <cell r="C5961" t="str">
            <v>Mesón en marmol negro san gil **</v>
          </cell>
          <cell r="D5961" t="str">
            <v>M2</v>
          </cell>
          <cell r="E5961" t="str">
            <v>MAMPOSTERIA</v>
          </cell>
          <cell r="F5961">
            <v>0</v>
          </cell>
        </row>
        <row r="5962">
          <cell r="B5962">
            <v>14558</v>
          </cell>
          <cell r="C5962" t="str">
            <v>Mesón Granito Negro San Gabriel a=0.60 Col Gim Sur</v>
          </cell>
          <cell r="D5962" t="str">
            <v>ML</v>
          </cell>
          <cell r="E5962" t="str">
            <v>07 Acabados</v>
          </cell>
          <cell r="F5962">
            <v>189567.02</v>
          </cell>
        </row>
        <row r="5963">
          <cell r="B5963">
            <v>14766</v>
          </cell>
          <cell r="C5963" t="str">
            <v>Mesón GranitoNeg. SanGabriel +frontal a=0,30+sopor</v>
          </cell>
          <cell r="D5963" t="str">
            <v>ML</v>
          </cell>
          <cell r="E5963" t="str">
            <v>07 Acabados</v>
          </cell>
          <cell r="F5963">
            <v>139449.06</v>
          </cell>
        </row>
        <row r="5964">
          <cell r="B5964">
            <v>13160</v>
          </cell>
          <cell r="C5964" t="str">
            <v>MESON NEGRO GRANITO NEGRO SAN GABRIEL **</v>
          </cell>
          <cell r="D5964" t="str">
            <v>UN</v>
          </cell>
          <cell r="E5964" t="str">
            <v>VARIOS</v>
          </cell>
          <cell r="F5964">
            <v>1800000</v>
          </cell>
        </row>
        <row r="5965">
          <cell r="B5965">
            <v>18159</v>
          </cell>
          <cell r="C5965" t="str">
            <v>MesonAtenciónConcretoA=0.8m</v>
          </cell>
          <cell r="D5965" t="str">
            <v>ML</v>
          </cell>
          <cell r="E5965" t="str">
            <v>MOBILIARIO</v>
          </cell>
          <cell r="F5965">
            <v>210156.6</v>
          </cell>
        </row>
        <row r="5966">
          <cell r="B5966">
            <v>149</v>
          </cell>
          <cell r="C5966" t="str">
            <v>MESONES EN CONCRETO SIN MACHON</v>
          </cell>
          <cell r="D5966" t="str">
            <v>M2</v>
          </cell>
          <cell r="E5966" t="str">
            <v>MAMPOSTERIA</v>
          </cell>
          <cell r="F5966">
            <v>177478.03</v>
          </cell>
        </row>
        <row r="5967">
          <cell r="B5967">
            <v>14000</v>
          </cell>
          <cell r="C5967" t="str">
            <v>MEZCLA CENIZA+RECEBO+CEMENTO 3%+EQUIPO</v>
          </cell>
          <cell r="D5967" t="str">
            <v>M3</v>
          </cell>
          <cell r="E5967" t="str">
            <v>PISOS (ACABADOS Y BASES)</v>
          </cell>
          <cell r="F5967">
            <v>104349.88</v>
          </cell>
        </row>
        <row r="5968">
          <cell r="B5968">
            <v>17406</v>
          </cell>
          <cell r="C5968" t="str">
            <v>MEZCLADOR PARA DUCHAS INSTITUCIONAL EN CAMERINOS R</v>
          </cell>
          <cell r="D5968" t="str">
            <v>UN</v>
          </cell>
          <cell r="E5968" t="str">
            <v>ENCHAPES, ACCESORIOS Y PAPELES</v>
          </cell>
          <cell r="F5968">
            <v>416134.37</v>
          </cell>
        </row>
        <row r="5969">
          <cell r="B5969">
            <v>18469</v>
          </cell>
          <cell r="C5969" t="str">
            <v>Mezclador Peavy PV6-BT</v>
          </cell>
          <cell r="D5969" t="str">
            <v>UN</v>
          </cell>
          <cell r="E5969" t="str">
            <v>INSTALACIONES HIDRAULICA / SANITARIA / LATONERIA</v>
          </cell>
          <cell r="F5969">
            <v>0</v>
          </cell>
        </row>
        <row r="5970">
          <cell r="B5970">
            <v>20910</v>
          </cell>
          <cell r="C5970" t="str">
            <v xml:space="preserve">Microsensor monitoreo de material particulado, con WIFI FIJO    </v>
          </cell>
          <cell r="D5970" t="str">
            <v>UN</v>
          </cell>
          <cell r="E5970" t="str">
            <v>EQUIPOS ESPECIALES</v>
          </cell>
          <cell r="F5970">
            <v>4396547.3099999996</v>
          </cell>
        </row>
        <row r="5971">
          <cell r="B5971">
            <v>20911</v>
          </cell>
          <cell r="C5971" t="str">
            <v xml:space="preserve">Microsensor monitoreo de material particulado, con wifi móvil    </v>
          </cell>
          <cell r="D5971" t="str">
            <v>UN</v>
          </cell>
          <cell r="E5971" t="str">
            <v>EQUIPOS ESPECIALES</v>
          </cell>
          <cell r="F5971">
            <v>5093970.3099999996</v>
          </cell>
        </row>
        <row r="5972">
          <cell r="B5972">
            <v>17060</v>
          </cell>
          <cell r="C5972" t="str">
            <v>Minibreaker de 3x50A Icc 10KA, 440V. Incluye caja</v>
          </cell>
          <cell r="D5972" t="str">
            <v>UN</v>
          </cell>
          <cell r="E5972" t="str">
            <v>INSTALACIONES ELECTRICAS - T.V. - SONIDO COMUNI</v>
          </cell>
          <cell r="F5972">
            <v>123783.16</v>
          </cell>
        </row>
        <row r="5973">
          <cell r="B5973">
            <v>12446</v>
          </cell>
          <cell r="C5973" t="str">
            <v>Minicargador  tipo bobcat + ayudante **</v>
          </cell>
          <cell r="D5973" t="str">
            <v>HR</v>
          </cell>
          <cell r="E5973" t="str">
            <v>03 Preliminares</v>
          </cell>
          <cell r="F5973">
            <v>100346.06</v>
          </cell>
        </row>
        <row r="5974">
          <cell r="B5974">
            <v>15413</v>
          </cell>
          <cell r="C5974" t="str">
            <v>MIRADOR PANTALLAS CONCRETO+VIGAS+PERF+LÁMINA</v>
          </cell>
          <cell r="D5974" t="str">
            <v>UN</v>
          </cell>
          <cell r="E5974" t="str">
            <v>ESTRUCTURA</v>
          </cell>
          <cell r="F5974">
            <v>18774432.34</v>
          </cell>
        </row>
        <row r="5975">
          <cell r="B5975">
            <v>16235</v>
          </cell>
          <cell r="C5975" t="str">
            <v>MóaduloPers.Discapac.Multifunc.IDRD+Deck+Est.Acero</v>
          </cell>
          <cell r="D5975" t="str">
            <v>UN</v>
          </cell>
          <cell r="E5975" t="str">
            <v>MOBILIARIO</v>
          </cell>
          <cell r="F5975">
            <v>43987862.100000001</v>
          </cell>
        </row>
        <row r="5976">
          <cell r="B5976">
            <v>14632</v>
          </cell>
          <cell r="C5976" t="str">
            <v>MODULO 3A (SUM + INST)</v>
          </cell>
          <cell r="D5976" t="str">
            <v>UN</v>
          </cell>
          <cell r="E5976" t="str">
            <v>MOBILIARIO</v>
          </cell>
          <cell r="F5976">
            <v>9557006.9499999993</v>
          </cell>
        </row>
        <row r="5977">
          <cell r="B5977">
            <v>14799</v>
          </cell>
          <cell r="C5977" t="str">
            <v>MODULO 3A(DESM+SUM+INST)</v>
          </cell>
          <cell r="D5977" t="str">
            <v>UN</v>
          </cell>
          <cell r="E5977" t="str">
            <v>MOBILIARIO</v>
          </cell>
          <cell r="F5977">
            <v>10317373.720000001</v>
          </cell>
        </row>
        <row r="5978">
          <cell r="B5978">
            <v>16114</v>
          </cell>
          <cell r="C5978" t="str">
            <v>Modulo Abdomen Aéreo y Paralela-Gim Aire(Instalac)</v>
          </cell>
          <cell r="D5978" t="str">
            <v>UN</v>
          </cell>
          <cell r="E5978" t="str">
            <v>MOBILIARIO</v>
          </cell>
          <cell r="F5978">
            <v>382028.83</v>
          </cell>
        </row>
        <row r="5979">
          <cell r="B5979">
            <v>9046</v>
          </cell>
          <cell r="C5979" t="str">
            <v>MODULO ACRILICO + RIEL+ ESTR. Fontanar**</v>
          </cell>
          <cell r="D5979" t="str">
            <v>M2</v>
          </cell>
          <cell r="E5979" t="str">
            <v>ESTRUCTURA</v>
          </cell>
          <cell r="F5979">
            <v>0</v>
          </cell>
        </row>
        <row r="5980">
          <cell r="B5980">
            <v>11797</v>
          </cell>
          <cell r="C5980" t="str">
            <v>MODULO ACRILICO PARA LABERINTO+RIEL+ESTRUCT.**</v>
          </cell>
          <cell r="D5980" t="str">
            <v>ML</v>
          </cell>
          <cell r="E5980" t="str">
            <v>ESTRUCTURA</v>
          </cell>
          <cell r="F5980">
            <v>113735.29</v>
          </cell>
        </row>
        <row r="5981">
          <cell r="B5981">
            <v>20699</v>
          </cell>
          <cell r="C5981" t="str">
            <v>Módulo administración</v>
          </cell>
          <cell r="D5981" t="str">
            <v>UN</v>
          </cell>
          <cell r="E5981" t="str">
            <v>MOBILIARIO</v>
          </cell>
          <cell r="F5981">
            <v>175076689.84</v>
          </cell>
        </row>
        <row r="5982">
          <cell r="B5982">
            <v>19225</v>
          </cell>
          <cell r="C5982" t="str">
            <v>Modulo aislador de fallas sist incend CDRC Cometas</v>
          </cell>
          <cell r="D5982" t="str">
            <v>UN</v>
          </cell>
          <cell r="E5982" t="str">
            <v>INSTALACIONES ELECTRICAS - T.V. - SONIDO COMUNI</v>
          </cell>
          <cell r="F5982">
            <v>644939.61</v>
          </cell>
        </row>
        <row r="5983">
          <cell r="B5983">
            <v>15802</v>
          </cell>
          <cell r="C5983" t="str">
            <v>Modulo Balancin Cintura (DobSwing-Surf) (Inst)</v>
          </cell>
          <cell r="D5983" t="str">
            <v>UN</v>
          </cell>
          <cell r="E5983" t="str">
            <v>VARIOS</v>
          </cell>
          <cell r="F5983">
            <v>346726.7</v>
          </cell>
        </row>
        <row r="5984">
          <cell r="B5984">
            <v>14771</v>
          </cell>
          <cell r="C5984" t="str">
            <v>MODULO BALANCÍN CINTURA (PENDULO) SUM+INST</v>
          </cell>
          <cell r="D5984" t="str">
            <v>UN</v>
          </cell>
          <cell r="E5984" t="str">
            <v>MOBILIARIO</v>
          </cell>
          <cell r="F5984">
            <v>4164550.31</v>
          </cell>
        </row>
        <row r="5985">
          <cell r="B5985">
            <v>16066</v>
          </cell>
          <cell r="C5985" t="str">
            <v>Modulo BancaAbd.CronchGimn.aire libre(Sumi+Instal)</v>
          </cell>
          <cell r="D5985" t="str">
            <v>UN</v>
          </cell>
          <cell r="E5985" t="str">
            <v>MOBILIARIO</v>
          </cell>
          <cell r="F5985">
            <v>4585522.99</v>
          </cell>
        </row>
        <row r="5986">
          <cell r="B5986">
            <v>16104</v>
          </cell>
          <cell r="C5986" t="str">
            <v>Modulo BancaAbd.CronchGimnasio.aire libre(Instal)</v>
          </cell>
          <cell r="D5986" t="str">
            <v>UN</v>
          </cell>
          <cell r="E5986" t="str">
            <v>MOBILIARIO</v>
          </cell>
          <cell r="F5986">
            <v>415684.99</v>
          </cell>
        </row>
        <row r="5987">
          <cell r="B5987">
            <v>15220</v>
          </cell>
          <cell r="C5987" t="str">
            <v>Modulo Banco Abdominal Libre</v>
          </cell>
          <cell r="D5987" t="str">
            <v>UN</v>
          </cell>
          <cell r="E5987" t="str">
            <v>VARIOS</v>
          </cell>
          <cell r="F5987">
            <v>0</v>
          </cell>
        </row>
        <row r="5988">
          <cell r="B5988">
            <v>16113</v>
          </cell>
          <cell r="C5988" t="str">
            <v>Modulo Barra Fijas Dominadas100 lbs-Gim(Instalac)</v>
          </cell>
          <cell r="D5988" t="str">
            <v>UN</v>
          </cell>
          <cell r="E5988" t="str">
            <v>MOBILIARIO</v>
          </cell>
          <cell r="F5988">
            <v>382028.83</v>
          </cell>
        </row>
        <row r="5989">
          <cell r="B5989">
            <v>15210</v>
          </cell>
          <cell r="C5989" t="str">
            <v>Modulo Barras Paralalelas</v>
          </cell>
          <cell r="D5989" t="str">
            <v>UN</v>
          </cell>
          <cell r="E5989" t="str">
            <v>VARIOS</v>
          </cell>
          <cell r="F5989">
            <v>2861379.56</v>
          </cell>
        </row>
        <row r="5990">
          <cell r="B5990">
            <v>14773</v>
          </cell>
          <cell r="C5990" t="str">
            <v>MODULO BARRAS PARALELAS  (SUM + INST)</v>
          </cell>
          <cell r="D5990" t="str">
            <v>UN</v>
          </cell>
          <cell r="E5990" t="str">
            <v>MOBILIARIO</v>
          </cell>
          <cell r="F5990">
            <v>2578997.2200000002</v>
          </cell>
        </row>
        <row r="5991">
          <cell r="B5991">
            <v>15821</v>
          </cell>
          <cell r="C5991" t="str">
            <v>MODULO BARRAS PARALELAS S (SUMIN+INSTAL)</v>
          </cell>
          <cell r="D5991" t="str">
            <v>UN</v>
          </cell>
          <cell r="E5991" t="str">
            <v>VARIOS</v>
          </cell>
          <cell r="F5991">
            <v>3255898.16</v>
          </cell>
        </row>
        <row r="5992">
          <cell r="B5992">
            <v>16565</v>
          </cell>
          <cell r="C5992" t="str">
            <v>Modulo Bicicleta Estática-Carga Disposit. Moviles</v>
          </cell>
          <cell r="D5992" t="str">
            <v>UN</v>
          </cell>
          <cell r="E5992" t="str">
            <v>MOBILIARIO</v>
          </cell>
          <cell r="F5992">
            <v>11427520.83</v>
          </cell>
        </row>
        <row r="5993">
          <cell r="B5993">
            <v>16106</v>
          </cell>
          <cell r="C5993" t="str">
            <v>Modulo Bicicleta Recumbent Gim. Aire(Instalción)</v>
          </cell>
          <cell r="D5993" t="str">
            <v>UN</v>
          </cell>
          <cell r="E5993" t="str">
            <v>MOBILIARIO</v>
          </cell>
          <cell r="F5993">
            <v>390230.83</v>
          </cell>
        </row>
        <row r="5994">
          <cell r="B5994">
            <v>16068</v>
          </cell>
          <cell r="C5994" t="str">
            <v>Modulo Bicicleta Recumbent Gim. Aire(Sumin+Inst)</v>
          </cell>
          <cell r="D5994" t="str">
            <v>UN</v>
          </cell>
          <cell r="E5994" t="str">
            <v>MOBILIARIO</v>
          </cell>
          <cell r="F5994">
            <v>6618871.8300000001</v>
          </cell>
        </row>
        <row r="5995">
          <cell r="B5995">
            <v>16564</v>
          </cell>
          <cell r="C5995" t="str">
            <v>Modulo Bicicleta Recumbent-Carga Disposit. Moviles</v>
          </cell>
          <cell r="D5995" t="str">
            <v>UN</v>
          </cell>
          <cell r="E5995" t="str">
            <v>MOBILIARIO</v>
          </cell>
          <cell r="F5995">
            <v>10688180.84</v>
          </cell>
        </row>
        <row r="5996">
          <cell r="B5996">
            <v>16680</v>
          </cell>
          <cell r="C5996" t="str">
            <v>Modulo Caballo (Pectoral sentado o Biopectorales)</v>
          </cell>
          <cell r="D5996" t="str">
            <v>UN</v>
          </cell>
          <cell r="E5996" t="str">
            <v>MOBILIARIO</v>
          </cell>
          <cell r="F5996">
            <v>220428.33</v>
          </cell>
        </row>
        <row r="5997">
          <cell r="B5997">
            <v>15801</v>
          </cell>
          <cell r="C5997" t="str">
            <v>Modulo Caballo Bicicleta Estatica (Inst)</v>
          </cell>
          <cell r="D5997" t="str">
            <v>UN</v>
          </cell>
          <cell r="E5997" t="str">
            <v>VARIOS</v>
          </cell>
          <cell r="F5997">
            <v>244091.44</v>
          </cell>
        </row>
        <row r="5998">
          <cell r="B5998">
            <v>15209</v>
          </cell>
          <cell r="C5998" t="str">
            <v>Modulo Caballo Bicicleta Estatica (sum)</v>
          </cell>
          <cell r="D5998" t="str">
            <v>UN</v>
          </cell>
          <cell r="E5998" t="str">
            <v>VARIOS</v>
          </cell>
          <cell r="F5998">
            <v>3674046.54</v>
          </cell>
        </row>
        <row r="5999">
          <cell r="B5999">
            <v>15814</v>
          </cell>
          <cell r="C5999" t="str">
            <v>MODULO CABALLO BICICLETA ESTATICA (Suminis+Insta)</v>
          </cell>
          <cell r="D5999" t="str">
            <v>UN</v>
          </cell>
          <cell r="E5999" t="str">
            <v>VARIOS</v>
          </cell>
          <cell r="F5999">
            <v>3896474.9</v>
          </cell>
        </row>
        <row r="6000">
          <cell r="B6000">
            <v>16065</v>
          </cell>
          <cell r="C6000" t="str">
            <v>Modulo Calentador pierna Sissy al aire(Sumin+Inst)</v>
          </cell>
          <cell r="D6000" t="str">
            <v>UN</v>
          </cell>
          <cell r="E6000" t="str">
            <v>MOBILIARIO</v>
          </cell>
          <cell r="F6000">
            <v>2636582.15</v>
          </cell>
        </row>
        <row r="6001">
          <cell r="B6001">
            <v>16103</v>
          </cell>
          <cell r="C6001" t="str">
            <v>Modulo Calentador pierna Sissy Gimnasio aire(Inst)</v>
          </cell>
          <cell r="D6001" t="str">
            <v>UN</v>
          </cell>
          <cell r="E6001" t="str">
            <v>MOBILIARIO</v>
          </cell>
          <cell r="F6001">
            <v>275971.15000000002</v>
          </cell>
        </row>
        <row r="6002">
          <cell r="B6002">
            <v>15818</v>
          </cell>
          <cell r="C6002" t="str">
            <v>MODULO CAMINADOR AEREO  (Suminis.+Instal))</v>
          </cell>
          <cell r="D6002" t="str">
            <v>UN</v>
          </cell>
          <cell r="E6002" t="str">
            <v>VARIOS</v>
          </cell>
          <cell r="F6002">
            <v>3797144.61</v>
          </cell>
        </row>
        <row r="6003">
          <cell r="B6003">
            <v>10611</v>
          </cell>
          <cell r="C6003" t="str">
            <v>Modulo Civico "Cubierta" sin imagen **</v>
          </cell>
          <cell r="D6003" t="str">
            <v>UN</v>
          </cell>
          <cell r="E6003" t="str">
            <v>URBANISMO Y OBRAS EXTERIORES</v>
          </cell>
          <cell r="F6003">
            <v>161799.28</v>
          </cell>
        </row>
        <row r="6004">
          <cell r="B6004">
            <v>10612</v>
          </cell>
          <cell r="C6004" t="str">
            <v>Modulo Civico "meson" sin imagen **</v>
          </cell>
          <cell r="D6004" t="str">
            <v>UN</v>
          </cell>
          <cell r="E6004" t="str">
            <v>URBANISMO Y OBRAS EXTERIORES</v>
          </cell>
          <cell r="F6004">
            <v>618404.30000000005</v>
          </cell>
        </row>
        <row r="6005">
          <cell r="B6005">
            <v>10610</v>
          </cell>
          <cell r="C6005" t="str">
            <v>Modulo Civico "Panel publicitario" sin imagen **</v>
          </cell>
          <cell r="D6005" t="str">
            <v>UN</v>
          </cell>
          <cell r="E6005" t="str">
            <v>URBANISMO Y OBRAS EXTERIORES</v>
          </cell>
          <cell r="F6005">
            <v>728301.52</v>
          </cell>
        </row>
        <row r="6006">
          <cell r="B6006">
            <v>10609</v>
          </cell>
          <cell r="C6006" t="str">
            <v>Modulo Civico "Panel trasero" sin imagen **</v>
          </cell>
          <cell r="D6006" t="str">
            <v>UN</v>
          </cell>
          <cell r="E6006" t="str">
            <v>URBANISMO Y OBRAS EXTERIORES</v>
          </cell>
          <cell r="F6006">
            <v>96012.51</v>
          </cell>
        </row>
        <row r="6007">
          <cell r="B6007">
            <v>11304</v>
          </cell>
          <cell r="C6007" t="str">
            <v>Modulo Complemento para Baranda M-80(0,80x0,85m)**</v>
          </cell>
          <cell r="D6007" t="str">
            <v>UN</v>
          </cell>
          <cell r="E6007" t="str">
            <v>10 Mobiliario</v>
          </cell>
          <cell r="F6007">
            <v>317558.48</v>
          </cell>
        </row>
        <row r="6008">
          <cell r="B6008">
            <v>17727</v>
          </cell>
          <cell r="C6008" t="str">
            <v>Modulo control audio evacuacion GSA-CR (SUMI INST)</v>
          </cell>
          <cell r="D6008" t="str">
            <v>UN</v>
          </cell>
          <cell r="E6008" t="str">
            <v>INSTALACIONES ELECTRICAS - T.V. - SONIDO COMUNI</v>
          </cell>
          <cell r="F6008">
            <v>47543.44</v>
          </cell>
        </row>
        <row r="6009">
          <cell r="B6009">
            <v>17724</v>
          </cell>
          <cell r="C6009" t="str">
            <v>Modulo control de acceso GSA-CR (SUMI INST)</v>
          </cell>
          <cell r="D6009" t="str">
            <v>UN</v>
          </cell>
          <cell r="E6009" t="str">
            <v>INSTALACIONES ELECTRICAS - T.V. - SONIDO COMUNI</v>
          </cell>
          <cell r="F6009">
            <v>207734.45</v>
          </cell>
        </row>
        <row r="6010">
          <cell r="B6010">
            <v>18970</v>
          </cell>
          <cell r="C6010" t="str">
            <v>Modulo control detección de incendios CDRC Cometas</v>
          </cell>
          <cell r="D6010" t="str">
            <v>UN</v>
          </cell>
          <cell r="E6010" t="str">
            <v>INSTALACIONES ELECTRICAS - T.V. - SONIDO COMUNI</v>
          </cell>
          <cell r="F6010">
            <v>1352506.67</v>
          </cell>
        </row>
        <row r="6011">
          <cell r="B6011">
            <v>20660</v>
          </cell>
          <cell r="C6011" t="str">
            <v>Módulo cronómetro didáctico (suministro+instalacion)</v>
          </cell>
          <cell r="D6011" t="str">
            <v>UN</v>
          </cell>
          <cell r="E6011" t="str">
            <v>MOBILIARIO</v>
          </cell>
          <cell r="F6011">
            <v>30759085.09</v>
          </cell>
        </row>
        <row r="6012">
          <cell r="B6012">
            <v>17764</v>
          </cell>
          <cell r="C6012" t="str">
            <v>Modulo de comunicaciones IP y 4G (SUMI INST)</v>
          </cell>
          <cell r="D6012" t="str">
            <v>UN</v>
          </cell>
          <cell r="E6012" t="str">
            <v>INSTALACIONES ELECTRICAS - T.V. - SONIDO COMUNI</v>
          </cell>
          <cell r="F6012">
            <v>15474.54</v>
          </cell>
        </row>
        <row r="6013">
          <cell r="B6013">
            <v>18464</v>
          </cell>
          <cell r="C6013" t="str">
            <v>MODULO DE CONTROL</v>
          </cell>
          <cell r="D6013" t="str">
            <v>UN</v>
          </cell>
          <cell r="E6013" t="str">
            <v>INSTALACIONES ELECTRICAS - T.V. - SONIDO COMUNI</v>
          </cell>
          <cell r="F6013">
            <v>56550.16</v>
          </cell>
        </row>
        <row r="6014">
          <cell r="B6014">
            <v>15709</v>
          </cell>
          <cell r="C6014" t="str">
            <v>MODULO DE MADRA ACUSADO (suministro+instalacion)</v>
          </cell>
          <cell r="D6014" t="str">
            <v>UN</v>
          </cell>
          <cell r="E6014" t="str">
            <v>CARPINTERIA DE MADERA</v>
          </cell>
          <cell r="F6014">
            <v>1635600</v>
          </cell>
        </row>
        <row r="6015">
          <cell r="B6015">
            <v>17708</v>
          </cell>
          <cell r="C6015" t="str">
            <v>Módulo direccionable 2 lazos UL (SUMI INST)</v>
          </cell>
          <cell r="D6015" t="str">
            <v>UN</v>
          </cell>
          <cell r="E6015" t="str">
            <v>INSTALACIONES ELECTRICAS - T.V. - SONIDO COMUNI</v>
          </cell>
          <cell r="F6015">
            <v>91866.12</v>
          </cell>
        </row>
        <row r="6016">
          <cell r="B6016">
            <v>15820</v>
          </cell>
          <cell r="C6016" t="str">
            <v>MODULO DORSAL PECTORAL (Suminist+Insta) Brazos al</v>
          </cell>
          <cell r="D6016" t="str">
            <v>UN</v>
          </cell>
          <cell r="E6016" t="str">
            <v>VARIOS</v>
          </cell>
          <cell r="F6016">
            <v>6236812.54</v>
          </cell>
        </row>
        <row r="6017">
          <cell r="B6017">
            <v>15813</v>
          </cell>
          <cell r="C6017" t="str">
            <v>MODULO ELIPTICA     (Suminis+Insta)</v>
          </cell>
          <cell r="D6017" t="str">
            <v>UN</v>
          </cell>
          <cell r="E6017" t="str">
            <v>VARIOS</v>
          </cell>
          <cell r="F6017">
            <v>4424604.95</v>
          </cell>
        </row>
        <row r="6018">
          <cell r="B6018">
            <v>16109</v>
          </cell>
          <cell r="C6018" t="str">
            <v>Modulo Escalador  Gimn. al aire libre(Instalación)</v>
          </cell>
          <cell r="D6018" t="str">
            <v>UN</v>
          </cell>
          <cell r="E6018" t="str">
            <v>MOBILIARIO</v>
          </cell>
          <cell r="F6018">
            <v>611008.11</v>
          </cell>
        </row>
        <row r="6019">
          <cell r="B6019">
            <v>16071</v>
          </cell>
          <cell r="C6019" t="str">
            <v>Modulo Escalador  Gimn. al aire libre(Sum+Inst)</v>
          </cell>
          <cell r="D6019" t="str">
            <v>UN</v>
          </cell>
          <cell r="E6019" t="str">
            <v>MOBILIARIO</v>
          </cell>
          <cell r="F6019">
            <v>8198420.1100000003</v>
          </cell>
        </row>
        <row r="6020">
          <cell r="B6020">
            <v>15218</v>
          </cell>
          <cell r="C6020" t="str">
            <v>Modulo Espalda Brazos Altos</v>
          </cell>
          <cell r="D6020" t="str">
            <v>UN</v>
          </cell>
          <cell r="E6020" t="str">
            <v>VARIOS</v>
          </cell>
          <cell r="F6020">
            <v>4874924.25</v>
          </cell>
        </row>
        <row r="6021">
          <cell r="B6021">
            <v>15816</v>
          </cell>
          <cell r="C6021" t="str">
            <v>MODULO ESPALDA BRAZOS ALTOS (Suminist+Insta)</v>
          </cell>
          <cell r="D6021" t="str">
            <v>UN</v>
          </cell>
          <cell r="E6021" t="str">
            <v>VARIOS</v>
          </cell>
          <cell r="F6021">
            <v>5097352.6100000003</v>
          </cell>
        </row>
        <row r="6022">
          <cell r="B6022">
            <v>15215</v>
          </cell>
          <cell r="C6022" t="str">
            <v>Modulo Espalda-Doble Pect-Doble</v>
          </cell>
          <cell r="D6022" t="str">
            <v>UN</v>
          </cell>
          <cell r="E6022" t="str">
            <v>VARIOS</v>
          </cell>
          <cell r="F6022">
            <v>6014384.1799999997</v>
          </cell>
        </row>
        <row r="6023">
          <cell r="B6023">
            <v>15918</v>
          </cell>
          <cell r="C6023" t="str">
            <v>Modulo FlexionesTriceps Senc.Gim-Aire Libre(2dados</v>
          </cell>
          <cell r="D6023" t="str">
            <v>UN</v>
          </cell>
          <cell r="E6023" t="str">
            <v>MOBILIARIO</v>
          </cell>
          <cell r="F6023">
            <v>351524.78</v>
          </cell>
        </row>
        <row r="6024">
          <cell r="B6024">
            <v>14775</v>
          </cell>
          <cell r="C6024" t="str">
            <v>MODULO GIRO DE CADERA, TWISTER  (SUM + INSTAL)</v>
          </cell>
          <cell r="D6024" t="str">
            <v>UN</v>
          </cell>
          <cell r="E6024" t="str">
            <v>MOBILIARIO</v>
          </cell>
          <cell r="F6024">
            <v>3903287.6</v>
          </cell>
        </row>
        <row r="6025">
          <cell r="B6025">
            <v>16102</v>
          </cell>
          <cell r="C6025" t="str">
            <v>Modulo Jinete - Gimnasio al aire libre(Instalación</v>
          </cell>
          <cell r="D6025" t="str">
            <v>UN</v>
          </cell>
          <cell r="E6025" t="str">
            <v>MOBILIARIO</v>
          </cell>
          <cell r="F6025">
            <v>275971.15000000002</v>
          </cell>
        </row>
        <row r="6026">
          <cell r="B6026">
            <v>16064</v>
          </cell>
          <cell r="C6026" t="str">
            <v>Modulo Jinete - Gimnasio al aire libre(Sumin+Inst)</v>
          </cell>
          <cell r="D6026" t="str">
            <v>UN</v>
          </cell>
          <cell r="E6026" t="str">
            <v>MOBILIARIO</v>
          </cell>
          <cell r="F6026">
            <v>5858701.1500000004</v>
          </cell>
        </row>
        <row r="6027">
          <cell r="B6027">
            <v>16679</v>
          </cell>
          <cell r="C6027" t="str">
            <v>MÓDULO JOTA (Estiramiento de pierna)</v>
          </cell>
          <cell r="D6027" t="str">
            <v>UN</v>
          </cell>
          <cell r="E6027" t="str">
            <v>MOBILIARIO</v>
          </cell>
          <cell r="F6027">
            <v>220428.33</v>
          </cell>
        </row>
        <row r="6028">
          <cell r="B6028">
            <v>14620</v>
          </cell>
          <cell r="C6028" t="str">
            <v>MODULO M - 3 (SUM + INST)</v>
          </cell>
          <cell r="D6028" t="str">
            <v>UN</v>
          </cell>
          <cell r="E6028" t="str">
            <v>MOBILIARIO</v>
          </cell>
          <cell r="F6028">
            <v>12622963.220000001</v>
          </cell>
        </row>
        <row r="6029">
          <cell r="B6029">
            <v>14619</v>
          </cell>
          <cell r="C6029" t="str">
            <v>MODULO M - 5 COLUMPIO (SUM + INST)</v>
          </cell>
          <cell r="D6029" t="str">
            <v>UN</v>
          </cell>
          <cell r="E6029" t="str">
            <v>MOBILIARIO</v>
          </cell>
          <cell r="F6029">
            <v>4768772.1399999997</v>
          </cell>
        </row>
        <row r="6030">
          <cell r="B6030">
            <v>14788</v>
          </cell>
          <cell r="C6030" t="str">
            <v>MODULO M-3(DESM+SUM+INST)</v>
          </cell>
          <cell r="D6030" t="str">
            <v>UN</v>
          </cell>
          <cell r="E6030" t="str">
            <v>MOBILIARIO</v>
          </cell>
          <cell r="F6030">
            <v>13379364.560000001</v>
          </cell>
        </row>
        <row r="6031">
          <cell r="B6031">
            <v>14787</v>
          </cell>
          <cell r="C6031" t="str">
            <v>MODULO M-5 COLUMPIO(DESM+SUM+INST)</v>
          </cell>
          <cell r="D6031" t="str">
            <v>UN</v>
          </cell>
          <cell r="E6031" t="str">
            <v>MOBILIARIO</v>
          </cell>
          <cell r="F6031">
            <v>5133824.82</v>
          </cell>
        </row>
        <row r="6032">
          <cell r="B6032">
            <v>15708</v>
          </cell>
          <cell r="C6032" t="str">
            <v>MODULO MADERA ESTRADO (suministro+instalacion)</v>
          </cell>
          <cell r="D6032" t="str">
            <v>UN</v>
          </cell>
          <cell r="E6032" t="str">
            <v>CARPINTERIA DE MADERA</v>
          </cell>
          <cell r="F6032">
            <v>3132000</v>
          </cell>
        </row>
        <row r="6033">
          <cell r="B6033">
            <v>15713</v>
          </cell>
          <cell r="C6033" t="str">
            <v>MODULO MADERA ESTRADO (suministro+instalacion)</v>
          </cell>
          <cell r="D6033" t="str">
            <v>UN</v>
          </cell>
          <cell r="E6033" t="str">
            <v>CARPINTERIA DE MADERA</v>
          </cell>
          <cell r="F6033">
            <v>1330000</v>
          </cell>
        </row>
        <row r="6034">
          <cell r="B6034">
            <v>15707</v>
          </cell>
          <cell r="C6034" t="str">
            <v>MODULO MADERA JUEZ (Secret,Testigo)SUMIN+INSTA</v>
          </cell>
          <cell r="D6034" t="str">
            <v>UN</v>
          </cell>
          <cell r="E6034" t="str">
            <v>VARIOS</v>
          </cell>
          <cell r="F6034">
            <v>0</v>
          </cell>
        </row>
        <row r="6035">
          <cell r="B6035">
            <v>15214</v>
          </cell>
          <cell r="C6035" t="str">
            <v>Modulo Masajeador de Espalda</v>
          </cell>
          <cell r="D6035" t="str">
            <v>UN</v>
          </cell>
          <cell r="E6035" t="str">
            <v>VARIOS</v>
          </cell>
          <cell r="F6035">
            <v>4397433.88</v>
          </cell>
        </row>
        <row r="6036">
          <cell r="B6036">
            <v>18463</v>
          </cell>
          <cell r="C6036" t="str">
            <v>MODULO MONITOR</v>
          </cell>
          <cell r="D6036" t="str">
            <v>UN</v>
          </cell>
          <cell r="E6036" t="str">
            <v>INSTALACIONES ELECTRICAS - T.V. - SONIDO COMUNI</v>
          </cell>
          <cell r="F6036">
            <v>56550.16</v>
          </cell>
        </row>
        <row r="6037">
          <cell r="B6037">
            <v>19245</v>
          </cell>
          <cell r="C6037" t="str">
            <v>Módulo MonitorSistema Detección de IncendiosCOMETA</v>
          </cell>
          <cell r="D6037" t="str">
            <v>UN</v>
          </cell>
          <cell r="E6037" t="str">
            <v>INSTALACIONES ELECTRICAS - T.V. - SONIDO COMUNI</v>
          </cell>
          <cell r="F6037">
            <v>239200.67</v>
          </cell>
        </row>
        <row r="6038">
          <cell r="B6038">
            <v>15211</v>
          </cell>
          <cell r="C6038" t="str">
            <v>Modulo movimiento de Cadera</v>
          </cell>
          <cell r="D6038" t="str">
            <v>UN</v>
          </cell>
          <cell r="E6038" t="str">
            <v>VARIOS</v>
          </cell>
          <cell r="F6038">
            <v>0</v>
          </cell>
        </row>
        <row r="6039">
          <cell r="B6039">
            <v>16108</v>
          </cell>
          <cell r="C6039" t="str">
            <v>Modulo Multifuncional A-4 Gim aire libre(Instalac)</v>
          </cell>
          <cell r="D6039" t="str">
            <v>UN</v>
          </cell>
          <cell r="E6039" t="str">
            <v>MOBILIARIO</v>
          </cell>
          <cell r="F6039">
            <v>720829.79</v>
          </cell>
        </row>
        <row r="6040">
          <cell r="B6040">
            <v>16070</v>
          </cell>
          <cell r="C6040" t="str">
            <v>Modulo Multifuncional A-4 Gim aire libre(Sum+Inst)</v>
          </cell>
          <cell r="D6040" t="str">
            <v>UN</v>
          </cell>
          <cell r="E6040" t="str">
            <v>MOBILIARIO</v>
          </cell>
          <cell r="F6040">
            <v>21262968.789999999</v>
          </cell>
        </row>
        <row r="6041">
          <cell r="B6041">
            <v>15525</v>
          </cell>
          <cell r="C6041" t="str">
            <v>MODULO PIERNA PRENSA HORIZONTAL (SUM + INST) Guiro</v>
          </cell>
          <cell r="D6041" t="str">
            <v>UN</v>
          </cell>
          <cell r="E6041" t="str">
            <v>MOBILIARIO</v>
          </cell>
          <cell r="F6041">
            <v>4632084.43</v>
          </cell>
        </row>
        <row r="6042">
          <cell r="B6042">
            <v>16105</v>
          </cell>
          <cell r="C6042" t="str">
            <v>Modulo Remo  Gimnasio al aire libre(Instalación)</v>
          </cell>
          <cell r="D6042" t="str">
            <v>UN</v>
          </cell>
          <cell r="E6042" t="str">
            <v>MOBILIARIO</v>
          </cell>
          <cell r="F6042">
            <v>390230.83</v>
          </cell>
        </row>
        <row r="6043">
          <cell r="B6043">
            <v>16067</v>
          </cell>
          <cell r="C6043" t="str">
            <v>Modulo Remo  Gimnasio al aire libre(Sumi+Instal)</v>
          </cell>
          <cell r="D6043" t="str">
            <v>UN</v>
          </cell>
          <cell r="E6043" t="str">
            <v>MOBILIARIO</v>
          </cell>
          <cell r="F6043">
            <v>6655287.8300000001</v>
          </cell>
        </row>
        <row r="6044">
          <cell r="B6044">
            <v>15213</v>
          </cell>
          <cell r="C6044" t="str">
            <v>Modulo ruedad de brazo</v>
          </cell>
          <cell r="D6044" t="str">
            <v>UN</v>
          </cell>
          <cell r="E6044" t="str">
            <v>VARIOS</v>
          </cell>
          <cell r="F6044">
            <v>0</v>
          </cell>
        </row>
        <row r="6045">
          <cell r="B6045">
            <v>16107</v>
          </cell>
          <cell r="C6045" t="str">
            <v>Modulo Sky - Gimnasio Aire libre(Instalación)</v>
          </cell>
          <cell r="D6045" t="str">
            <v>UN</v>
          </cell>
          <cell r="E6045" t="str">
            <v>MOBILIARIO</v>
          </cell>
          <cell r="F6045">
            <v>297058.64</v>
          </cell>
        </row>
        <row r="6046">
          <cell r="B6046">
            <v>16069</v>
          </cell>
          <cell r="C6046" t="str">
            <v>Modulo Sky - Gimnasio Aire libre(Sumin+Inst)</v>
          </cell>
          <cell r="D6046" t="str">
            <v>UN</v>
          </cell>
          <cell r="E6046" t="str">
            <v>MOBILIARIO</v>
          </cell>
          <cell r="F6046">
            <v>6797101.6399999997</v>
          </cell>
        </row>
        <row r="6047">
          <cell r="B6047">
            <v>16111</v>
          </cell>
          <cell r="C6047" t="str">
            <v>Modulo T Pecho100 lbs Gimn aire libre(Instalación)</v>
          </cell>
          <cell r="D6047" t="str">
            <v>UN</v>
          </cell>
          <cell r="E6047" t="str">
            <v>MOBILIARIO</v>
          </cell>
          <cell r="F6047">
            <v>212295.12</v>
          </cell>
        </row>
        <row r="6048">
          <cell r="B6048">
            <v>16112</v>
          </cell>
          <cell r="C6048" t="str">
            <v>Modulo T Sentadilla100 lbsGimn aire libre(Instalac</v>
          </cell>
          <cell r="D6048" t="str">
            <v>UN</v>
          </cell>
          <cell r="E6048" t="str">
            <v>MOBILIARIO</v>
          </cell>
          <cell r="F6048">
            <v>212295.12</v>
          </cell>
        </row>
        <row r="6049">
          <cell r="B6049">
            <v>14776</v>
          </cell>
          <cell r="C6049" t="str">
            <v>MODULO TIMON VOLANTES (Sumi+Insta) Giro manos</v>
          </cell>
          <cell r="D6049" t="str">
            <v>UN</v>
          </cell>
          <cell r="E6049" t="str">
            <v>MOBILIARIO</v>
          </cell>
          <cell r="F6049">
            <v>4123097.45</v>
          </cell>
        </row>
        <row r="6050">
          <cell r="B6050">
            <v>15685</v>
          </cell>
          <cell r="C6050" t="str">
            <v>Modulo tomacorrientes varios+acometida+caja met+ac</v>
          </cell>
          <cell r="D6050" t="str">
            <v>UN</v>
          </cell>
          <cell r="E6050" t="str">
            <v>VARIOS</v>
          </cell>
          <cell r="F6050">
            <v>371878.91</v>
          </cell>
        </row>
        <row r="6051">
          <cell r="B6051">
            <v>16681</v>
          </cell>
          <cell r="C6051" t="str">
            <v>Modulo Tubo o Baul</v>
          </cell>
          <cell r="D6051" t="str">
            <v>UN</v>
          </cell>
          <cell r="E6051" t="str">
            <v>MOBILIARIO</v>
          </cell>
          <cell r="F6051">
            <v>220428.33</v>
          </cell>
        </row>
        <row r="6052">
          <cell r="B6052">
            <v>16076</v>
          </cell>
          <cell r="C6052" t="str">
            <v>ModuloAbdomAéreo yParalel-GimAire(Incluido en F-7)</v>
          </cell>
          <cell r="D6052" t="str">
            <v>UN</v>
          </cell>
          <cell r="E6052" t="str">
            <v>MOBILIARIO</v>
          </cell>
          <cell r="F6052">
            <v>5081582.83</v>
          </cell>
        </row>
        <row r="6053">
          <cell r="B6053">
            <v>16075</v>
          </cell>
          <cell r="C6053" t="str">
            <v>ModuloBarraFijasDominada100 lbs-Gim(Incluido enM-7</v>
          </cell>
          <cell r="D6053" t="str">
            <v>UN</v>
          </cell>
          <cell r="E6053" t="str">
            <v>MOBILIARIO</v>
          </cell>
          <cell r="F6053">
            <v>5490752.8300000001</v>
          </cell>
        </row>
        <row r="6054">
          <cell r="B6054">
            <v>16110</v>
          </cell>
          <cell r="C6054" t="str">
            <v>ModuloFlexionesTricepsSencGimn.aire libre(Instalac</v>
          </cell>
          <cell r="D6054" t="str">
            <v>UN</v>
          </cell>
          <cell r="E6054" t="str">
            <v>MOBILIARIO</v>
          </cell>
          <cell r="F6054">
            <v>212295.12</v>
          </cell>
        </row>
        <row r="6055">
          <cell r="B6055">
            <v>16072</v>
          </cell>
          <cell r="C6055" t="str">
            <v>ModuloFlexionesTricepsSencGimn.aire libre(Sum+Inst</v>
          </cell>
          <cell r="D6055" t="str">
            <v>UN</v>
          </cell>
          <cell r="E6055" t="str">
            <v>MOBILIARIO</v>
          </cell>
          <cell r="F6055">
            <v>3287091.11</v>
          </cell>
        </row>
        <row r="6056">
          <cell r="B6056">
            <v>17705</v>
          </cell>
          <cell r="C6056" t="str">
            <v>ModuloMaderaPiscinasM10(0.40x0.33)S/Descripc</v>
          </cell>
          <cell r="D6056" t="str">
            <v>UN</v>
          </cell>
          <cell r="E6056" t="str">
            <v>CARPINTERIA DE MADERA</v>
          </cell>
          <cell r="F6056">
            <v>2571.44</v>
          </cell>
        </row>
        <row r="6057">
          <cell r="B6057">
            <v>16568</v>
          </cell>
          <cell r="C6057" t="str">
            <v>MóduloMultifuncional-DiscapReducida(4)Us-SillaRued</v>
          </cell>
          <cell r="D6057" t="str">
            <v>UN</v>
          </cell>
          <cell r="E6057" t="str">
            <v>MOBILIARIO</v>
          </cell>
          <cell r="F6057">
            <v>19887275.879999999</v>
          </cell>
        </row>
        <row r="6058">
          <cell r="B6058">
            <v>16239</v>
          </cell>
          <cell r="C6058" t="str">
            <v>MóduloPers.Discapc.Multif.IDRD(7x7)+PisoDeck Plast</v>
          </cell>
          <cell r="D6058" t="str">
            <v>UN</v>
          </cell>
          <cell r="E6058" t="str">
            <v>MOBILIARIO</v>
          </cell>
          <cell r="F6058">
            <v>20032118.82</v>
          </cell>
        </row>
        <row r="6059">
          <cell r="B6059">
            <v>15216</v>
          </cell>
          <cell r="C6059" t="str">
            <v>ModuloPiernas Prensa Horizontal-Flexion (Sum)</v>
          </cell>
          <cell r="D6059" t="str">
            <v>UN</v>
          </cell>
          <cell r="E6059" t="str">
            <v>VARIOS</v>
          </cell>
          <cell r="F6059">
            <v>4341219.57</v>
          </cell>
        </row>
        <row r="6060">
          <cell r="B6060">
            <v>17809</v>
          </cell>
          <cell r="C6060" t="str">
            <v>MódulosMaderaPiscinas-M-10(0.40x0.33m)S/Esp</v>
          </cell>
          <cell r="D6060" t="str">
            <v>UN</v>
          </cell>
          <cell r="E6060" t="str">
            <v>MOBILIARIO</v>
          </cell>
          <cell r="F6060">
            <v>0</v>
          </cell>
        </row>
        <row r="6061">
          <cell r="B6061">
            <v>16073</v>
          </cell>
          <cell r="C6061" t="str">
            <v>ModuloTPecho100 lbs Gimn aire libre(Incuidoen M-7)</v>
          </cell>
          <cell r="D6061" t="str">
            <v>UN</v>
          </cell>
          <cell r="E6061" t="str">
            <v>MOBILIARIO</v>
          </cell>
          <cell r="F6061">
            <v>15336646.130000001</v>
          </cell>
        </row>
        <row r="6062">
          <cell r="B6062">
            <v>16074</v>
          </cell>
          <cell r="C6062" t="str">
            <v>ModuloTSentadilla100 lbsGimnaire libre(usadoenM-7)</v>
          </cell>
          <cell r="D6062" t="str">
            <v>UN</v>
          </cell>
          <cell r="E6062" t="str">
            <v>MOBILIARIO</v>
          </cell>
          <cell r="F6062">
            <v>14745478.119999999</v>
          </cell>
        </row>
        <row r="6063">
          <cell r="B6063">
            <v>18490</v>
          </cell>
          <cell r="C6063" t="str">
            <v>MOLINETE SENCILLO ABATIBLE</v>
          </cell>
          <cell r="D6063" t="str">
            <v>UN</v>
          </cell>
          <cell r="E6063" t="str">
            <v>INSTALACIONES ELECTRICAS - T.V. - SONIDO COMUNI</v>
          </cell>
          <cell r="F6063">
            <v>924123.32</v>
          </cell>
        </row>
        <row r="6064">
          <cell r="B6064">
            <v>18516</v>
          </cell>
          <cell r="C6064" t="str">
            <v>MONITOR 42"</v>
          </cell>
          <cell r="D6064" t="str">
            <v>UN</v>
          </cell>
          <cell r="E6064" t="str">
            <v>INSTALACIONES ELECTRICAS - T.V. - SONIDO COMUNI</v>
          </cell>
          <cell r="F6064">
            <v>46967.92</v>
          </cell>
        </row>
        <row r="6065">
          <cell r="B6065">
            <v>18987</v>
          </cell>
          <cell r="C6065" t="str">
            <v>Monitor HDMI 22" CDRC Cometas</v>
          </cell>
          <cell r="D6065" t="str">
            <v>UN</v>
          </cell>
          <cell r="E6065" t="str">
            <v>INSTALACIONES ELECTRICAS - T.V. - SONIDO COMUNI</v>
          </cell>
          <cell r="F6065">
            <v>805159.58</v>
          </cell>
        </row>
        <row r="6066">
          <cell r="B6066">
            <v>17760</v>
          </cell>
          <cell r="C6066" t="str">
            <v>Monitor Industrial LED 43" (SUMI INST)</v>
          </cell>
          <cell r="D6066" t="str">
            <v>UN</v>
          </cell>
          <cell r="E6066" t="str">
            <v>INSTALACIONES ELECTRICAS - T.V. - SONIDO COMUNI</v>
          </cell>
          <cell r="F6066">
            <v>3286509.64</v>
          </cell>
        </row>
        <row r="6067">
          <cell r="B6067">
            <v>18916</v>
          </cell>
          <cell r="C6067" t="str">
            <v>MONITOR O TV DE 43",  RANGO DE VOLTAJE DE ENTRADA</v>
          </cell>
          <cell r="D6067" t="str">
            <v>UN</v>
          </cell>
          <cell r="E6067" t="str">
            <v>INSTALACIONES ELECTRICAS - T.V. - SONIDO COMUNI</v>
          </cell>
          <cell r="F6067">
            <v>151562.29999999999</v>
          </cell>
        </row>
        <row r="6068">
          <cell r="B6068">
            <v>883</v>
          </cell>
          <cell r="C6068" t="str">
            <v>MONOACUSTICO 1"         FGLAS</v>
          </cell>
          <cell r="D6068" t="str">
            <v>M2</v>
          </cell>
          <cell r="E6068" t="str">
            <v>CIELOS RASOS</v>
          </cell>
          <cell r="F6068">
            <v>38293.040000000001</v>
          </cell>
        </row>
        <row r="6069">
          <cell r="B6069">
            <v>17875</v>
          </cell>
          <cell r="C6069" t="str">
            <v>MONTAJE BOMBAS EYECTORAS CON H = 6.26M Y Q=3.0 L/S</v>
          </cell>
          <cell r="D6069" t="str">
            <v>UN</v>
          </cell>
          <cell r="E6069" t="str">
            <v>VARIOS</v>
          </cell>
          <cell r="F6069">
            <v>368266.79</v>
          </cell>
        </row>
        <row r="6070">
          <cell r="B6070">
            <v>17880</v>
          </cell>
          <cell r="C6070" t="str">
            <v>MONTAJE CAJA PARA VÁLVULAS - NO INCLUYE TAPA REGIS</v>
          </cell>
          <cell r="D6070" t="str">
            <v>UN</v>
          </cell>
          <cell r="E6070" t="str">
            <v>INSTALACIONES HIDRAULICA / SANITARIA / LATONERIA</v>
          </cell>
          <cell r="F6070">
            <v>73683.5</v>
          </cell>
        </row>
        <row r="6071">
          <cell r="B6071">
            <v>16269</v>
          </cell>
          <cell r="C6071" t="str">
            <v>MONTAJE DE BOMBA CONTRA INCENDIO</v>
          </cell>
          <cell r="D6071" t="str">
            <v>UN</v>
          </cell>
          <cell r="E6071" t="str">
            <v>INSTALACIONES HIDRAULICA / SANITARIA / LATONERIA</v>
          </cell>
          <cell r="F6071">
            <v>1555593.61</v>
          </cell>
        </row>
        <row r="6072">
          <cell r="B6072">
            <v>16270</v>
          </cell>
          <cell r="C6072" t="str">
            <v>MONTAJE DE BOMBA JOCKEY</v>
          </cell>
          <cell r="D6072" t="str">
            <v>UN</v>
          </cell>
          <cell r="E6072" t="str">
            <v>INSTALACIONES HIDRAULICA / SANITARIA / LATONERIA</v>
          </cell>
          <cell r="F6072">
            <v>1037062.4</v>
          </cell>
        </row>
        <row r="6073">
          <cell r="B6073">
            <v>10589</v>
          </cell>
          <cell r="C6073" t="str">
            <v>Montaje de parrilla par iluminación y conexión luminarias en TORRES de iluminación ESTADIO EL CAMPIN</v>
          </cell>
          <cell r="D6073" t="str">
            <v>UN</v>
          </cell>
          <cell r="E6073" t="str">
            <v>INSTALACIONES ELECTRICAS - T.V. - SONIDO COMUNI</v>
          </cell>
          <cell r="F6073">
            <v>15970174.310000001</v>
          </cell>
        </row>
        <row r="6074">
          <cell r="B6074">
            <v>17866</v>
          </cell>
          <cell r="C6074" t="str">
            <v>MONTAJE DE SANITARIO DE FLUXÓMETRO</v>
          </cell>
          <cell r="D6074" t="str">
            <v>UN</v>
          </cell>
          <cell r="E6074" t="str">
            <v>INSTALACIONES HIDRAULICA / SANITARIA / LATONERIA</v>
          </cell>
          <cell r="F6074">
            <v>120699.21</v>
          </cell>
        </row>
        <row r="6075">
          <cell r="B6075">
            <v>17873</v>
          </cell>
          <cell r="C6075" t="str">
            <v>MONTAJE EQUIPO DE PRESIÓN 2 BOMBAS 10 HP C/U@220V</v>
          </cell>
          <cell r="D6075" t="str">
            <v>UN</v>
          </cell>
          <cell r="E6075" t="str">
            <v>EQUIPOS ESPECIALES</v>
          </cell>
          <cell r="F6075">
            <v>2410407.1</v>
          </cell>
        </row>
        <row r="6076">
          <cell r="B6076">
            <v>13790</v>
          </cell>
          <cell r="C6076" t="str">
            <v>Montaje estruc metal Cubierta para coliseos*</v>
          </cell>
          <cell r="D6076" t="str">
            <v>KG</v>
          </cell>
          <cell r="E6076" t="str">
            <v>04 Estructuras</v>
          </cell>
          <cell r="F6076">
            <v>13182.6</v>
          </cell>
        </row>
        <row r="6077">
          <cell r="B6077">
            <v>12639</v>
          </cell>
          <cell r="C6077" t="str">
            <v>MONTAJE LAMPARA EXIST. 2T 2X48" .</v>
          </cell>
          <cell r="D6077" t="str">
            <v>UN</v>
          </cell>
          <cell r="E6077" t="str">
            <v>INSTALACIONES ELECTRICAS - T.V. - SONIDO COMUNI</v>
          </cell>
          <cell r="F6077">
            <v>64600.62</v>
          </cell>
        </row>
        <row r="6078">
          <cell r="B6078">
            <v>16823</v>
          </cell>
          <cell r="C6078" t="str">
            <v>Montaje luminaria altura igual menor 3M (SIN SUMI)</v>
          </cell>
          <cell r="D6078" t="str">
            <v>UN</v>
          </cell>
          <cell r="E6078" t="str">
            <v>INSTALACIONES ELECTRICAS - T.V. - SONIDO COMUNI</v>
          </cell>
          <cell r="F6078">
            <v>28491.38</v>
          </cell>
        </row>
        <row r="6079">
          <cell r="B6079">
            <v>16822</v>
          </cell>
          <cell r="C6079" t="str">
            <v>Montaje luminarias altura mayor 3M (SIN SUMI)</v>
          </cell>
          <cell r="D6079" t="str">
            <v>UN</v>
          </cell>
          <cell r="E6079" t="str">
            <v>INSTALACIONES ELECTRICAS - T.V. - SONIDO COMUNI</v>
          </cell>
          <cell r="F6079">
            <v>45586.21</v>
          </cell>
        </row>
        <row r="6080">
          <cell r="B6080">
            <v>17879</v>
          </cell>
          <cell r="C6080" t="str">
            <v>MONTAJE MEDIDORES AGUA FRIA (M.O. MONTAJE)</v>
          </cell>
          <cell r="D6080" t="str">
            <v>UN</v>
          </cell>
          <cell r="E6080" t="str">
            <v>INSTALACIONES HIDRAULICA / SANITARIA / LATONERIA</v>
          </cell>
          <cell r="F6080">
            <v>53610.41</v>
          </cell>
        </row>
        <row r="6081">
          <cell r="B6081">
            <v>16208</v>
          </cell>
          <cell r="C6081" t="str">
            <v>Montaje y conexión Interruptor Bipolar 120 V-16 Am</v>
          </cell>
          <cell r="D6081" t="str">
            <v>UN</v>
          </cell>
          <cell r="E6081" t="str">
            <v>INSTALACIONES ELECTRICAS - T.V. - SONIDO COMUNI</v>
          </cell>
          <cell r="F6081">
            <v>10405.549999999999</v>
          </cell>
        </row>
        <row r="6082">
          <cell r="B6082">
            <v>17877</v>
          </cell>
          <cell r="C6082" t="str">
            <v>MONTAJE Y SUMINISTRO CAJILLA 2 MED. AGUA FRIA</v>
          </cell>
          <cell r="D6082" t="str">
            <v>UN</v>
          </cell>
          <cell r="E6082" t="str">
            <v>EQUIPOS ESPECIALES</v>
          </cell>
          <cell r="F6082">
            <v>82490.66</v>
          </cell>
        </row>
        <row r="6083">
          <cell r="B6083">
            <v>17878</v>
          </cell>
          <cell r="C6083" t="str">
            <v>MONTAJE Y SUMINISTRO CAJILLA 4 MEDIDOR AGUA FRIA 1</v>
          </cell>
          <cell r="D6083" t="str">
            <v>UN</v>
          </cell>
          <cell r="E6083" t="str">
            <v>INSTALACIONES HIDRAULICA / SANITARIA / LATONERIA</v>
          </cell>
          <cell r="F6083">
            <v>172491.01</v>
          </cell>
        </row>
        <row r="6084">
          <cell r="B6084">
            <v>12218</v>
          </cell>
          <cell r="C6084" t="str">
            <v>Montaplatos 750 mmX750 mmX900 mm POZORECOR 20M 3PA</v>
          </cell>
          <cell r="D6084" t="str">
            <v>UN</v>
          </cell>
          <cell r="E6084" t="str">
            <v>EQUIPOS ESPECIALES</v>
          </cell>
          <cell r="F6084">
            <v>107766400</v>
          </cell>
        </row>
        <row r="6085">
          <cell r="B6085">
            <v>10961</v>
          </cell>
          <cell r="C6085" t="str">
            <v>Monticulo empradizado, recebo y tierra negra</v>
          </cell>
          <cell r="D6085" t="str">
            <v>M3</v>
          </cell>
          <cell r="E6085" t="str">
            <v>13 Manejo ambiental</v>
          </cell>
          <cell r="F6085">
            <v>179219.86</v>
          </cell>
        </row>
        <row r="6086">
          <cell r="B6086">
            <v>12448</v>
          </cell>
          <cell r="C6086" t="str">
            <v>Montoniveladora tipo CAT 12H operario+ayudante **</v>
          </cell>
          <cell r="D6086" t="str">
            <v>HR</v>
          </cell>
          <cell r="E6086" t="str">
            <v>03 Preliminares</v>
          </cell>
          <cell r="F6086">
            <v>187440.5</v>
          </cell>
        </row>
        <row r="6087">
          <cell r="B6087">
            <v>11317</v>
          </cell>
          <cell r="C6087" t="str">
            <v>Monumento en Concreto  3500 psi (Villa Mayor)**</v>
          </cell>
          <cell r="D6087" t="str">
            <v>M3</v>
          </cell>
          <cell r="E6087" t="str">
            <v>IDRD</v>
          </cell>
          <cell r="F6087">
            <v>1003489.44</v>
          </cell>
        </row>
        <row r="6088">
          <cell r="B6088">
            <v>270</v>
          </cell>
          <cell r="C6088" t="str">
            <v>MORTERO 1 : 4 ARENA PE¥A  (LT)</v>
          </cell>
          <cell r="D6088" t="str">
            <v>LT</v>
          </cell>
          <cell r="E6088" t="str">
            <v>MORTEROS, CONCRETOS Y ENSAYOS</v>
          </cell>
          <cell r="F6088">
            <v>515.19000000000005</v>
          </cell>
        </row>
        <row r="6089">
          <cell r="B6089">
            <v>269</v>
          </cell>
          <cell r="C6089" t="str">
            <v>MORTERO 1 : 4 ARENA PEÑA  (M3)</v>
          </cell>
          <cell r="D6089" t="str">
            <v>M3</v>
          </cell>
          <cell r="E6089" t="str">
            <v>MORTEROS, CONCRETOS Y ENSAYOS</v>
          </cell>
          <cell r="F6089">
            <v>543103.53</v>
          </cell>
        </row>
        <row r="6090">
          <cell r="B6090">
            <v>272</v>
          </cell>
          <cell r="C6090" t="str">
            <v>MORTERO 1 : 5 ARENA PE¥A  (LT)</v>
          </cell>
          <cell r="D6090" t="str">
            <v>LT</v>
          </cell>
          <cell r="E6090" t="str">
            <v>MORTEROS, CONCRETOS Y ENSAYOS</v>
          </cell>
          <cell r="F6090">
            <v>483.61</v>
          </cell>
        </row>
        <row r="6091">
          <cell r="B6091">
            <v>271</v>
          </cell>
          <cell r="C6091" t="str">
            <v>MORTERO 1 : 5 ARENA PE¥A  (M3)</v>
          </cell>
          <cell r="D6091" t="str">
            <v>M3</v>
          </cell>
          <cell r="E6091" t="str">
            <v>MORTEROS, CONCRETOS Y ENSAYOS</v>
          </cell>
          <cell r="F6091">
            <v>502367.4</v>
          </cell>
        </row>
        <row r="6092">
          <cell r="B6092">
            <v>274</v>
          </cell>
          <cell r="C6092" t="str">
            <v>MORTERO 1 : 6 ARENA PE¥A  (LT)</v>
          </cell>
          <cell r="D6092" t="str">
            <v>LT</v>
          </cell>
          <cell r="E6092" t="str">
            <v>MORTEROS, CONCRETOS Y ENSAYOS</v>
          </cell>
          <cell r="F6092">
            <v>451.8</v>
          </cell>
        </row>
        <row r="6093">
          <cell r="B6093">
            <v>273</v>
          </cell>
          <cell r="C6093" t="str">
            <v>MORTERO 1 : 6 ARENA PE¥A  (M3)</v>
          </cell>
          <cell r="D6093" t="str">
            <v>M3</v>
          </cell>
          <cell r="E6093" t="str">
            <v>MORTEROS, CONCRETOS Y ENSAYOS</v>
          </cell>
          <cell r="F6093">
            <v>472987.44</v>
          </cell>
        </row>
        <row r="6094">
          <cell r="B6094">
            <v>16025</v>
          </cell>
          <cell r="C6094" t="str">
            <v>MORTERO 1 : 7 ARENA Lav.de rio  (M3)</v>
          </cell>
          <cell r="D6094" t="str">
            <v>M3</v>
          </cell>
          <cell r="E6094" t="str">
            <v>MORTEROS, CONCRETOS Y ENSAYOS</v>
          </cell>
          <cell r="F6094">
            <v>458148.45</v>
          </cell>
        </row>
        <row r="6095">
          <cell r="B6095">
            <v>276</v>
          </cell>
          <cell r="C6095" t="str">
            <v>MORTERO 1 : 7 ARENA PE¥A  (LT)</v>
          </cell>
          <cell r="D6095" t="str">
            <v>LT</v>
          </cell>
          <cell r="E6095" t="str">
            <v>MORTEROS, CONCRETOS Y ENSAYOS</v>
          </cell>
          <cell r="F6095">
            <v>427.12</v>
          </cell>
        </row>
        <row r="6096">
          <cell r="B6096">
            <v>275</v>
          </cell>
          <cell r="C6096" t="str">
            <v>MORTERO 1 : 7 ARENA PE¥A  (M3)</v>
          </cell>
          <cell r="D6096" t="str">
            <v>M3</v>
          </cell>
          <cell r="E6096" t="str">
            <v>MORTEROS, CONCRETOS Y ENSAYOS</v>
          </cell>
          <cell r="F6096">
            <v>453614.99</v>
          </cell>
        </row>
        <row r="6097">
          <cell r="B6097">
            <v>264</v>
          </cell>
          <cell r="C6097" t="str">
            <v>MORTERO 1 :10 ARENA PE¥A  (LT)</v>
          </cell>
          <cell r="D6097" t="str">
            <v>LT</v>
          </cell>
          <cell r="E6097" t="str">
            <v>MORTEROS, CONCRETOS Y ENSAYOS</v>
          </cell>
          <cell r="F6097">
            <v>360.32</v>
          </cell>
        </row>
        <row r="6098">
          <cell r="B6098">
            <v>263</v>
          </cell>
          <cell r="C6098" t="str">
            <v>MORTERO 1 :10 ARENA PE¥A  (M3)</v>
          </cell>
          <cell r="D6098" t="str">
            <v>M3</v>
          </cell>
          <cell r="E6098" t="str">
            <v>MORTEROS, CONCRETOS Y ENSAYOS</v>
          </cell>
          <cell r="F6098">
            <v>404146.01</v>
          </cell>
        </row>
        <row r="6099">
          <cell r="B6099">
            <v>266</v>
          </cell>
          <cell r="C6099" t="str">
            <v>MORTERO 1:2 ARENA Lav.PE¥A(LT)</v>
          </cell>
          <cell r="D6099" t="str">
            <v>LT</v>
          </cell>
          <cell r="E6099" t="str">
            <v>MORTEROS, CONCRETOS Y ENSAYOS</v>
          </cell>
          <cell r="F6099">
            <v>646.08000000000004</v>
          </cell>
        </row>
        <row r="6100">
          <cell r="B6100">
            <v>265</v>
          </cell>
          <cell r="C6100" t="str">
            <v>MORTERO 1:2 ARENA Lav.PE¥A(M3)</v>
          </cell>
          <cell r="D6100" t="str">
            <v>M3</v>
          </cell>
          <cell r="E6100" t="str">
            <v>MORTEROS, CONCRETOS Y ENSAYOS</v>
          </cell>
          <cell r="F6100">
            <v>698306.92</v>
          </cell>
        </row>
        <row r="6101">
          <cell r="B6101">
            <v>267</v>
          </cell>
          <cell r="C6101" t="str">
            <v>MORTERO 1:3 ARENA Lav.de PEÑA(M3)</v>
          </cell>
          <cell r="D6101" t="str">
            <v>M3</v>
          </cell>
          <cell r="E6101" t="str">
            <v>MORTEROS, CONCRETOS Y ENSAYOS</v>
          </cell>
          <cell r="F6101">
            <v>577261.56000000006</v>
          </cell>
        </row>
        <row r="6102">
          <cell r="B6102">
            <v>10910</v>
          </cell>
          <cell r="C6102" t="str">
            <v>MORTERO 1:3 ARENA Lav.de rio(e=2CM))***</v>
          </cell>
          <cell r="D6102" t="str">
            <v>M2</v>
          </cell>
          <cell r="E6102" t="str">
            <v>MORTEROS, CONCRETOS Y ENSAYOS</v>
          </cell>
          <cell r="F6102">
            <v>27506.62</v>
          </cell>
        </row>
        <row r="6103">
          <cell r="B6103">
            <v>10907</v>
          </cell>
          <cell r="C6103" t="str">
            <v>MORTERO 1:3 ARENA Lav.de rio(M3)</v>
          </cell>
          <cell r="D6103" t="str">
            <v>M3</v>
          </cell>
          <cell r="E6103" t="str">
            <v>MORTEROS, CONCRETOS Y ENSAYOS</v>
          </cell>
          <cell r="F6103">
            <v>619283.22</v>
          </cell>
        </row>
        <row r="6104">
          <cell r="B6104">
            <v>268</v>
          </cell>
          <cell r="C6104" t="str">
            <v>MORTERO 1:3 ARENA Lav.PE¥A(LT)</v>
          </cell>
          <cell r="D6104" t="str">
            <v>LT</v>
          </cell>
          <cell r="E6104" t="str">
            <v>MORTEROS, CONCRETOS Y ENSAYOS</v>
          </cell>
          <cell r="F6104">
            <v>541.54999999999995</v>
          </cell>
        </row>
        <row r="6105">
          <cell r="B6105">
            <v>156</v>
          </cell>
          <cell r="C6105" t="str">
            <v>MORTERO 1:3 ARENA LavPE¥A+SIKA</v>
          </cell>
          <cell r="D6105" t="str">
            <v>M3</v>
          </cell>
          <cell r="E6105" t="str">
            <v>MORTEROS, CONCRETOS Y ENSAYOS</v>
          </cell>
          <cell r="F6105">
            <v>831980.82</v>
          </cell>
        </row>
        <row r="6106">
          <cell r="B6106">
            <v>348</v>
          </cell>
          <cell r="C6106" t="str">
            <v>MORTERO 1:3 ARENA LavPE¥A+SIKA</v>
          </cell>
          <cell r="D6106" t="str">
            <v>LT</v>
          </cell>
          <cell r="E6106" t="str">
            <v>MORTEROS, CONCRETOS Y ENSAYOS</v>
          </cell>
          <cell r="F6106">
            <v>793.78</v>
          </cell>
        </row>
        <row r="6107">
          <cell r="B6107">
            <v>12261</v>
          </cell>
          <cell r="C6107" t="str">
            <v>MORTERO 1:3 ARENA POZO(M3)</v>
          </cell>
          <cell r="D6107" t="str">
            <v>M3</v>
          </cell>
          <cell r="E6107" t="str">
            <v>MORTEROS, CONCRETOS Y ENSAYOS</v>
          </cell>
          <cell r="F6107">
            <v>597010.38</v>
          </cell>
        </row>
        <row r="6108">
          <cell r="B6108">
            <v>19145</v>
          </cell>
          <cell r="C6108" t="str">
            <v>MORTERO 1:3 ARENA S/Lav. PEÑA(M3)</v>
          </cell>
          <cell r="D6108" t="str">
            <v>M3</v>
          </cell>
          <cell r="E6108" t="str">
            <v>MORTEROS, CONCRETOS Y ENSAYOS</v>
          </cell>
          <cell r="F6108">
            <v>582504.26</v>
          </cell>
        </row>
        <row r="6109">
          <cell r="B6109">
            <v>14187</v>
          </cell>
          <cell r="C6109" t="str">
            <v>MORTERO 1:4 ARENA de Pozo(M3)***</v>
          </cell>
          <cell r="D6109" t="str">
            <v>M3</v>
          </cell>
          <cell r="E6109" t="str">
            <v>MORTEROS, CONCRETOS Y ENSAYOS</v>
          </cell>
          <cell r="F6109">
            <v>532790.1</v>
          </cell>
        </row>
        <row r="6110">
          <cell r="B6110">
            <v>10923</v>
          </cell>
          <cell r="C6110" t="str">
            <v>MORTERO 1:4 ARENA Lav.de rio(M3)***</v>
          </cell>
          <cell r="D6110" t="str">
            <v>M3</v>
          </cell>
          <cell r="E6110" t="str">
            <v>MORTEROS, CONCRETOS Y ENSAYOS</v>
          </cell>
          <cell r="F6110">
            <v>532988.36</v>
          </cell>
        </row>
        <row r="6111">
          <cell r="B6111">
            <v>862</v>
          </cell>
          <cell r="C6111" t="str">
            <v>MORTERO 1:4 ARENA Lav.PE¥A(LT)</v>
          </cell>
          <cell r="D6111" t="str">
            <v>LT</v>
          </cell>
          <cell r="E6111" t="str">
            <v>MORTEROS, CONCRETOS Y ENSAYOS</v>
          </cell>
          <cell r="F6111">
            <v>507.73</v>
          </cell>
        </row>
        <row r="6112">
          <cell r="B6112">
            <v>861</v>
          </cell>
          <cell r="C6112" t="str">
            <v>MORTERO 1:4 ARENA Lav.PE¥A(M3)</v>
          </cell>
          <cell r="D6112" t="str">
            <v>M3</v>
          </cell>
          <cell r="E6112" t="str">
            <v>MORTEROS, CONCRETOS Y ENSAYOS</v>
          </cell>
          <cell r="F6112">
            <v>538625.56000000006</v>
          </cell>
        </row>
        <row r="6113">
          <cell r="B6113">
            <v>14473</v>
          </cell>
          <cell r="C6113" t="str">
            <v>MORTERO 1:4 ARENA Lav.PE¥A+ SIKA(M3)</v>
          </cell>
          <cell r="D6113" t="str">
            <v>M3</v>
          </cell>
          <cell r="E6113" t="str">
            <v>MORTEROS, CONCRETOS Y ENSAYOS</v>
          </cell>
          <cell r="F6113">
            <v>754295.46</v>
          </cell>
        </row>
        <row r="6114">
          <cell r="B6114">
            <v>15082</v>
          </cell>
          <cell r="C6114" t="str">
            <v>MORTERO 1:4 ARENA S/Lav.PE¥A+ SIKA(M3)</v>
          </cell>
          <cell r="D6114" t="str">
            <v>M3</v>
          </cell>
          <cell r="E6114" t="str">
            <v>MORTEROS, CONCRETOS Y ENSAYOS</v>
          </cell>
          <cell r="F6114">
            <v>670584.15</v>
          </cell>
        </row>
        <row r="6115">
          <cell r="B6115">
            <v>15080</v>
          </cell>
          <cell r="C6115" t="str">
            <v>MORTERO 1:5 ARENA Lav.PE¥A+ SIKA(M3)</v>
          </cell>
          <cell r="D6115" t="str">
            <v>M3</v>
          </cell>
          <cell r="E6115" t="str">
            <v>MORTEROS, CONCRETOS Y ENSAYOS</v>
          </cell>
          <cell r="F6115">
            <v>651476.03</v>
          </cell>
        </row>
        <row r="6116">
          <cell r="B6116">
            <v>12792</v>
          </cell>
          <cell r="C6116" t="str">
            <v>Mortero de Imprimación con Sikalatex **</v>
          </cell>
          <cell r="D6116" t="str">
            <v>M2</v>
          </cell>
          <cell r="E6116" t="str">
            <v>04 Estructuras</v>
          </cell>
          <cell r="F6116">
            <v>6559.49</v>
          </cell>
        </row>
        <row r="6117">
          <cell r="B6117">
            <v>12793</v>
          </cell>
          <cell r="C6117" t="str">
            <v>Mortero de Imprimación con Sikalatex(Suministro) *</v>
          </cell>
          <cell r="D6117" t="str">
            <v>KG</v>
          </cell>
          <cell r="E6117" t="str">
            <v>04 Estructuras</v>
          </cell>
          <cell r="F6117">
            <v>580.16999999999996</v>
          </cell>
        </row>
        <row r="6118">
          <cell r="B6118">
            <v>16438</v>
          </cell>
          <cell r="C6118" t="str">
            <v>MORTERO DE NIVELACIÓN (8X1CM)+ CURADO</v>
          </cell>
          <cell r="D6118" t="str">
            <v>LT</v>
          </cell>
          <cell r="E6118" t="str">
            <v>MORTEROS, CONCRETOS Y ENSAYOS</v>
          </cell>
          <cell r="F6118">
            <v>18549.52</v>
          </cell>
        </row>
        <row r="6119">
          <cell r="B6119">
            <v>20780</v>
          </cell>
          <cell r="C6119" t="str">
            <v>MORTERO DE REHABILITACION + SIKATOP 121 O SIMILAR (ESPESOR DE 1 A 2 CM)</v>
          </cell>
          <cell r="D6119" t="str">
            <v>M2</v>
          </cell>
          <cell r="E6119" t="str">
            <v>04 Estructuras</v>
          </cell>
          <cell r="F6119">
            <v>145153.85999999999</v>
          </cell>
        </row>
        <row r="6120">
          <cell r="B6120">
            <v>15397</v>
          </cell>
          <cell r="C6120" t="str">
            <v>MORTERO GROUTING (2.500PSI) Sum+Instalación.</v>
          </cell>
          <cell r="D6120" t="str">
            <v>M3</v>
          </cell>
          <cell r="E6120" t="str">
            <v>MORTEROS, CONCRETOS Y ENSAYOS</v>
          </cell>
          <cell r="F6120">
            <v>473091.8</v>
          </cell>
        </row>
        <row r="6121">
          <cell r="B6121">
            <v>15412</v>
          </cell>
          <cell r="C6121" t="str">
            <v>MORTERO GROUTING (3.00PSI) Sum+Instalación.</v>
          </cell>
          <cell r="D6121" t="str">
            <v>M3</v>
          </cell>
          <cell r="E6121" t="str">
            <v>MORTEROS, CONCRETOS Y ENSAYOS</v>
          </cell>
          <cell r="F6121">
            <v>544376.80000000005</v>
          </cell>
        </row>
        <row r="6122">
          <cell r="B6122">
            <v>13698</v>
          </cell>
          <cell r="C6122" t="str">
            <v>Mortero impermeabili 1:3 e =2.5 cm***</v>
          </cell>
          <cell r="D6122" t="str">
            <v>M2</v>
          </cell>
          <cell r="E6122" t="str">
            <v>07 Acabados</v>
          </cell>
          <cell r="F6122">
            <v>44477.46</v>
          </cell>
        </row>
        <row r="6123">
          <cell r="B6123">
            <v>13699</v>
          </cell>
          <cell r="C6123" t="str">
            <v>Mortero impermeabili 1:3 e =3.0 cm***</v>
          </cell>
          <cell r="D6123" t="str">
            <v>M2</v>
          </cell>
          <cell r="E6123" t="str">
            <v>07 Acabados</v>
          </cell>
          <cell r="F6123">
            <v>48979.199999999997</v>
          </cell>
        </row>
        <row r="6124">
          <cell r="B6124">
            <v>10924</v>
          </cell>
          <cell r="C6124" t="str">
            <v>Mortero impermeabili 1:4 (M3)***</v>
          </cell>
          <cell r="D6124" t="str">
            <v>M3</v>
          </cell>
          <cell r="E6124" t="str">
            <v>07 Acabados</v>
          </cell>
          <cell r="F6124">
            <v>815179.83</v>
          </cell>
        </row>
        <row r="6125">
          <cell r="B6125">
            <v>13389</v>
          </cell>
          <cell r="C6125" t="str">
            <v>Mortero impermeabili 1:4 e =2 cm***</v>
          </cell>
          <cell r="D6125" t="str">
            <v>M2</v>
          </cell>
          <cell r="E6125" t="str">
            <v>07 Acabados</v>
          </cell>
          <cell r="F6125">
            <v>40414.79</v>
          </cell>
        </row>
        <row r="6126">
          <cell r="B6126">
            <v>13406</v>
          </cell>
          <cell r="C6126" t="str">
            <v>Mortero impermeabili 1:4 e =2.5 cm***</v>
          </cell>
          <cell r="D6126" t="str">
            <v>M2</v>
          </cell>
          <cell r="E6126" t="str">
            <v>07 Acabados</v>
          </cell>
          <cell r="F6126">
            <v>48858.58</v>
          </cell>
        </row>
        <row r="6127">
          <cell r="B6127">
            <v>10906</v>
          </cell>
          <cell r="C6127" t="str">
            <v>Mortero impermeabili 1:4 e =3 cm***</v>
          </cell>
          <cell r="D6127" t="str">
            <v>M2</v>
          </cell>
          <cell r="E6127" t="str">
            <v>07 Acabados</v>
          </cell>
          <cell r="F6127">
            <v>43848.81</v>
          </cell>
        </row>
        <row r="6128">
          <cell r="B6128">
            <v>11642</v>
          </cell>
          <cell r="C6128" t="str">
            <v>Mortero impermeabili 1:4 e =4 cm+malla gall.***</v>
          </cell>
          <cell r="D6128" t="str">
            <v>M2</v>
          </cell>
          <cell r="E6128" t="str">
            <v>07 Acabados</v>
          </cell>
          <cell r="F6128">
            <v>55233.22</v>
          </cell>
        </row>
        <row r="6129">
          <cell r="B6129">
            <v>14433</v>
          </cell>
          <cell r="C6129" t="str">
            <v>Mortero impermeabili 1:5 e =1 cm***</v>
          </cell>
          <cell r="D6129" t="str">
            <v>M2</v>
          </cell>
          <cell r="E6129" t="str">
            <v>07 Acabados</v>
          </cell>
          <cell r="F6129">
            <v>24561.35</v>
          </cell>
        </row>
        <row r="6130">
          <cell r="B6130">
            <v>10642</v>
          </cell>
          <cell r="C6130" t="str">
            <v>Mortero inyecc grou 175kg/cm2  sin refuerzo **</v>
          </cell>
          <cell r="D6130" t="str">
            <v>ML</v>
          </cell>
          <cell r="E6130" t="str">
            <v>MORTEROS, CONCRETOS Y ENSAYOS</v>
          </cell>
          <cell r="F6130">
            <v>20599.27</v>
          </cell>
        </row>
        <row r="6131">
          <cell r="B6131">
            <v>10895</v>
          </cell>
          <cell r="C6131" t="str">
            <v>Mortero inyecc grou 175kg/cm2  sin refuerzo ***</v>
          </cell>
          <cell r="D6131" t="str">
            <v>M3</v>
          </cell>
          <cell r="E6131" t="str">
            <v>MORTEROS, CONCRETOS Y ENSAYOS</v>
          </cell>
          <cell r="F6131">
            <v>685418.38</v>
          </cell>
        </row>
        <row r="6132">
          <cell r="B6132">
            <v>10176</v>
          </cell>
          <cell r="C6132" t="str">
            <v>Mortero inyecc grou 175kg/cm2 ref 3/8 325cm2 **</v>
          </cell>
          <cell r="D6132" t="str">
            <v>ML</v>
          </cell>
          <cell r="E6132" t="str">
            <v>MORTEROS, CONCRETOS Y ENSAYOS</v>
          </cell>
          <cell r="F6132">
            <v>24268.04</v>
          </cell>
        </row>
        <row r="6133">
          <cell r="B6133">
            <v>11051</v>
          </cell>
          <cell r="C6133" t="str">
            <v>Mortero inyecc grout  175kg/cm2  165 cm2**</v>
          </cell>
          <cell r="D6133" t="str">
            <v>ML</v>
          </cell>
          <cell r="E6133" t="str">
            <v>MORTEROS, CONCRETOS Y ENSAYOS</v>
          </cell>
          <cell r="F6133">
            <v>13641.54</v>
          </cell>
        </row>
        <row r="6134">
          <cell r="B6134">
            <v>11050</v>
          </cell>
          <cell r="C6134" t="str">
            <v>Mortero inyecc grout  175kg/cm2  325 cm2**</v>
          </cell>
          <cell r="D6134" t="str">
            <v>ML</v>
          </cell>
          <cell r="E6134" t="str">
            <v>MORTEROS, CONCRETOS Y ENSAYOS</v>
          </cell>
          <cell r="F6134">
            <v>21908.240000000002</v>
          </cell>
        </row>
        <row r="6135">
          <cell r="B6135">
            <v>10177</v>
          </cell>
          <cell r="C6135" t="str">
            <v>Mortero inyecc grout  175kg/cm2 ref 1/2 325 cm2**</v>
          </cell>
          <cell r="D6135" t="str">
            <v>ML</v>
          </cell>
          <cell r="E6135" t="str">
            <v>MORTEROS, CONCRETOS Y ENSAYOS</v>
          </cell>
          <cell r="F6135">
            <v>29538.04</v>
          </cell>
        </row>
        <row r="6136">
          <cell r="B6136">
            <v>11591</v>
          </cell>
          <cell r="C6136" t="str">
            <v>Mortero inyecc grout  175kg/cm2 ref 1/2" 50.3 cm2*</v>
          </cell>
          <cell r="D6136" t="str">
            <v>ML</v>
          </cell>
          <cell r="E6136" t="str">
            <v>MORTEROS, CONCRETOS Y ENSAYOS</v>
          </cell>
          <cell r="F6136">
            <v>14801</v>
          </cell>
        </row>
        <row r="6137">
          <cell r="B6137">
            <v>10182</v>
          </cell>
          <cell r="C6137" t="str">
            <v>Mortero inyecc grout  175kg/cm2 ref 3/4 50.3 cm2**</v>
          </cell>
          <cell r="D6137" t="str">
            <v>ML</v>
          </cell>
          <cell r="E6137" t="str">
            <v>MORTEROS, CONCRETOS Y ENSAYOS</v>
          </cell>
          <cell r="F6137">
            <v>16611.23</v>
          </cell>
        </row>
        <row r="6138">
          <cell r="B6138">
            <v>10181</v>
          </cell>
          <cell r="C6138" t="str">
            <v>Mortero inyecc grout  210kg/cm2 ref 5/8 50.3 cm2**</v>
          </cell>
          <cell r="D6138" t="str">
            <v>ML</v>
          </cell>
          <cell r="E6138" t="str">
            <v>MORTEROS, CONCRETOS Y ENSAYOS</v>
          </cell>
          <cell r="F6138">
            <v>20016.11</v>
          </cell>
        </row>
        <row r="6139">
          <cell r="B6139">
            <v>10178</v>
          </cell>
          <cell r="C6139" t="str">
            <v>Mortero inyecc grout 175kg/cm2 ref 5/8 50.3 cm2**</v>
          </cell>
          <cell r="D6139" t="str">
            <v>ML</v>
          </cell>
          <cell r="E6139" t="str">
            <v>MORTEROS, CONCRETOS Y ENSAYOS</v>
          </cell>
          <cell r="F6139">
            <v>19624.04</v>
          </cell>
        </row>
        <row r="6140">
          <cell r="B6140">
            <v>10183</v>
          </cell>
          <cell r="C6140" t="str">
            <v>Mortero inyecc grout 175kg/cm2 ref 7/8 50.3 cm2**</v>
          </cell>
          <cell r="D6140" t="str">
            <v>ML</v>
          </cell>
          <cell r="E6140" t="str">
            <v>MORTEROS, CONCRETOS Y ENSAYOS</v>
          </cell>
          <cell r="F6140">
            <v>19792.41</v>
          </cell>
        </row>
        <row r="6141">
          <cell r="B6141">
            <v>10179</v>
          </cell>
          <cell r="C6141" t="str">
            <v>Mortero inyecc grout 210kg/cm2 ref 1/2 50.3 cm2**</v>
          </cell>
          <cell r="D6141" t="str">
            <v>ML</v>
          </cell>
          <cell r="E6141" t="str">
            <v>MORTEROS, CONCRETOS Y ENSAYOS</v>
          </cell>
          <cell r="F6141">
            <v>15765.22</v>
          </cell>
        </row>
        <row r="6142">
          <cell r="B6142">
            <v>10180</v>
          </cell>
          <cell r="C6142" t="str">
            <v>Mortero inyecc grout 210kg/cm2 ref 3/8 50.3 cm2**</v>
          </cell>
          <cell r="D6142" t="str">
            <v>ML</v>
          </cell>
          <cell r="E6142" t="str">
            <v>MORTEROS, CONCRETOS Y ENSAYOS</v>
          </cell>
          <cell r="F6142">
            <v>11804.19</v>
          </cell>
        </row>
        <row r="6143">
          <cell r="B6143">
            <v>10997</v>
          </cell>
          <cell r="C6143" t="str">
            <v>mortero modific plimero  reparac granEspesor **</v>
          </cell>
          <cell r="D6143" t="str">
            <v>LT</v>
          </cell>
          <cell r="E6143" t="str">
            <v>04 Estructuras</v>
          </cell>
          <cell r="F6143">
            <v>17270.599999999999</v>
          </cell>
        </row>
        <row r="6144">
          <cell r="B6144">
            <v>11180</v>
          </cell>
          <cell r="C6144" t="str">
            <v>mortero modific polimero  reparac espesor 3mm **</v>
          </cell>
          <cell r="D6144" t="str">
            <v>M2</v>
          </cell>
          <cell r="E6144" t="str">
            <v>04 Estructuras</v>
          </cell>
          <cell r="F6144">
            <v>148979.07999999999</v>
          </cell>
        </row>
        <row r="6145">
          <cell r="B6145">
            <v>12786</v>
          </cell>
          <cell r="C6145" t="str">
            <v>mortero reparac. superrapid**</v>
          </cell>
          <cell r="D6145" t="str">
            <v>KG</v>
          </cell>
          <cell r="E6145" t="str">
            <v>04 Estructuras</v>
          </cell>
          <cell r="F6145">
            <v>2119.81</v>
          </cell>
        </row>
        <row r="6146">
          <cell r="B6146">
            <v>12741</v>
          </cell>
          <cell r="C6146" t="str">
            <v>mortero reparac. superrapid+ curado**</v>
          </cell>
          <cell r="D6146" t="str">
            <v>KG</v>
          </cell>
          <cell r="E6146" t="str">
            <v>04 Estructuras</v>
          </cell>
          <cell r="F6146">
            <v>2119.81</v>
          </cell>
        </row>
        <row r="6147">
          <cell r="B6147">
            <v>16875</v>
          </cell>
          <cell r="C6147" t="str">
            <v>Mortero1:4 PendientCubierta Imperm.Inc.flanche-5cm</v>
          </cell>
          <cell r="D6147" t="str">
            <v>M2</v>
          </cell>
          <cell r="E6147" t="str">
            <v>MORTEROS, CONCRETOS Y ENSAYOS</v>
          </cell>
          <cell r="F6147">
            <v>59720.17</v>
          </cell>
        </row>
        <row r="6148">
          <cell r="B6148">
            <v>13971</v>
          </cell>
          <cell r="C6148" t="str">
            <v>MOTOBOMBA 10 HP (Suministro e Instalacion)</v>
          </cell>
          <cell r="D6148" t="str">
            <v>UN</v>
          </cell>
          <cell r="E6148" t="str">
            <v>EQUIPOS ESPECIALES</v>
          </cell>
          <cell r="F6148">
            <v>3571612.99</v>
          </cell>
        </row>
        <row r="6149">
          <cell r="B6149">
            <v>18365</v>
          </cell>
          <cell r="C6149" t="str">
            <v>Motobomba 30 Hp - BombaCentr600gpmSUM+INST</v>
          </cell>
          <cell r="D6149" t="str">
            <v>UN</v>
          </cell>
          <cell r="E6149" t="str">
            <v>09 Eléctricas</v>
          </cell>
          <cell r="F6149">
            <v>366065.96</v>
          </cell>
        </row>
        <row r="6150">
          <cell r="B6150">
            <v>17561</v>
          </cell>
          <cell r="C6150" t="str">
            <v>Motobomba 50 Hp - centrifuga monobloque 1200gpm</v>
          </cell>
          <cell r="D6150" t="str">
            <v>UN</v>
          </cell>
          <cell r="E6150" t="str">
            <v>PISCINAS</v>
          </cell>
          <cell r="F6150">
            <v>561206.34</v>
          </cell>
        </row>
        <row r="6151">
          <cell r="B6151">
            <v>718</v>
          </cell>
          <cell r="C6151" t="str">
            <v>MOTOBOMBA Ø2" SUMERGIBLE (Alquiler+operacion)</v>
          </cell>
          <cell r="D6151" t="str">
            <v>DD</v>
          </cell>
          <cell r="E6151" t="str">
            <v>HERRAMIENTAS Y EQUIPO MENOR</v>
          </cell>
          <cell r="F6151">
            <v>151893.76000000001</v>
          </cell>
        </row>
        <row r="6152">
          <cell r="B6152">
            <v>18626</v>
          </cell>
          <cell r="C6152" t="str">
            <v>MOTOBOMBA15 HP3600RPM208-230/460VS/EspeciCDRC</v>
          </cell>
          <cell r="D6152" t="str">
            <v>UN</v>
          </cell>
          <cell r="E6152" t="str">
            <v>PISCINAS</v>
          </cell>
          <cell r="F6152">
            <v>273966.89</v>
          </cell>
        </row>
        <row r="6153">
          <cell r="B6153">
            <v>18556</v>
          </cell>
          <cell r="C6153" t="str">
            <v>MOTOBOMBA4,5 HP3600RPM208-230/460VS/EspeciCDRC</v>
          </cell>
          <cell r="D6153" t="str">
            <v>UN</v>
          </cell>
          <cell r="E6153" t="str">
            <v>PISCINAS</v>
          </cell>
          <cell r="F6153">
            <v>66907.820000000007</v>
          </cell>
        </row>
        <row r="6154">
          <cell r="B6154">
            <v>16237</v>
          </cell>
          <cell r="C6154" t="str">
            <v>MúduloPers.DiscapMultif.IDRD(7x7m)+Placa+CauchoRec</v>
          </cell>
          <cell r="D6154" t="str">
            <v>UN</v>
          </cell>
          <cell r="E6154" t="str">
            <v>MOBILIARIO</v>
          </cell>
          <cell r="F6154">
            <v>43443552.950000003</v>
          </cell>
        </row>
        <row r="6155">
          <cell r="B6155">
            <v>16838</v>
          </cell>
          <cell r="C6155" t="str">
            <v>Mueble Almac.Aulas H-9 (3 Módulos 1.86x2.00m)S/Esp</v>
          </cell>
          <cell r="D6155" t="str">
            <v>UN</v>
          </cell>
          <cell r="E6155" t="str">
            <v>CARPINTERIA DE MADERA</v>
          </cell>
          <cell r="F6155">
            <v>299083.23</v>
          </cell>
        </row>
        <row r="6156">
          <cell r="B6156">
            <v>17700</v>
          </cell>
          <cell r="C6156" t="str">
            <v>Mueble Almac.Aulas M03(3.13x2.72mS/DescripTec</v>
          </cell>
          <cell r="D6156" t="str">
            <v>UN</v>
          </cell>
          <cell r="E6156" t="str">
            <v>CARPINTERIA DE MADERA</v>
          </cell>
          <cell r="F6156">
            <v>12857.19</v>
          </cell>
        </row>
        <row r="6157">
          <cell r="B6157">
            <v>17701</v>
          </cell>
          <cell r="C6157" t="str">
            <v>Mueble Almac.Danza M07(7.25x2.40mS/descripTec</v>
          </cell>
          <cell r="D6157" t="str">
            <v>UN</v>
          </cell>
          <cell r="E6157" t="str">
            <v>CARPINTERIA DE MADERA</v>
          </cell>
          <cell r="F6157">
            <v>12857.19</v>
          </cell>
        </row>
        <row r="6158">
          <cell r="B6158">
            <v>16844</v>
          </cell>
          <cell r="C6158" t="str">
            <v>Mueble Almac.GimasioTipo-1H-11(2Módulos2.45x2.35m</v>
          </cell>
          <cell r="D6158" t="str">
            <v>UN</v>
          </cell>
          <cell r="E6158" t="str">
            <v>CARPINTERIA DE MADERA</v>
          </cell>
          <cell r="F6158">
            <v>164689.19</v>
          </cell>
        </row>
        <row r="6159">
          <cell r="B6159">
            <v>16846</v>
          </cell>
          <cell r="C6159" t="str">
            <v>Mueble Almac.GimasioTipo-2H-12(2Módulos2.78x2.35m</v>
          </cell>
          <cell r="D6159" t="str">
            <v>UN</v>
          </cell>
          <cell r="E6159" t="str">
            <v>CARPINTERIA DE MADERA</v>
          </cell>
          <cell r="F6159">
            <v>164689.19</v>
          </cell>
        </row>
        <row r="6160">
          <cell r="B6160">
            <v>14553</v>
          </cell>
          <cell r="C6160" t="str">
            <v>Mueble Alto en Madera - Col Gim Sur</v>
          </cell>
          <cell r="D6160" t="str">
            <v>ML</v>
          </cell>
          <cell r="E6160" t="str">
            <v>CARPINTERIA DE MADERA</v>
          </cell>
          <cell r="F6160">
            <v>189828.63</v>
          </cell>
        </row>
        <row r="6161">
          <cell r="B6161">
            <v>581</v>
          </cell>
          <cell r="C6161" t="str">
            <v>MUEBLE BAJO b=.55 h=.80</v>
          </cell>
          <cell r="D6161" t="str">
            <v>ML</v>
          </cell>
          <cell r="E6161" t="str">
            <v>CARPINTERIA DE MADERA</v>
          </cell>
          <cell r="F6161">
            <v>124399.03999999999</v>
          </cell>
        </row>
        <row r="6162">
          <cell r="B6162">
            <v>14551</v>
          </cell>
          <cell r="C6162" t="str">
            <v>Mueble Bajo en Madera - Col Gim Sur</v>
          </cell>
          <cell r="D6162" t="str">
            <v>ML</v>
          </cell>
          <cell r="E6162" t="str">
            <v>CARPINTERIA DE MADERA</v>
          </cell>
          <cell r="F6162">
            <v>189828.63</v>
          </cell>
        </row>
        <row r="6163">
          <cell r="B6163">
            <v>15486</v>
          </cell>
          <cell r="C6163" t="str">
            <v>Mueble Camerino+Caja Seguridad Squash(Sum+Inst)</v>
          </cell>
          <cell r="D6163" t="str">
            <v>UN</v>
          </cell>
          <cell r="E6163" t="str">
            <v>10 Mobiliario</v>
          </cell>
          <cell r="F6163">
            <v>5814.59</v>
          </cell>
        </row>
        <row r="6164">
          <cell r="B6164">
            <v>12319</v>
          </cell>
          <cell r="C6164" t="str">
            <v>Mueble cocina triplex 12mm fórmica **</v>
          </cell>
          <cell r="D6164" t="str">
            <v>M2</v>
          </cell>
          <cell r="E6164" t="str">
            <v>ENCHAPES, ACCESORIOS Y PAPELES</v>
          </cell>
          <cell r="F6164">
            <v>7407.59</v>
          </cell>
        </row>
        <row r="6165">
          <cell r="B6165">
            <v>13090</v>
          </cell>
          <cell r="C6165" t="str">
            <v>Mueble con espejo 4mm para baño IDRD **</v>
          </cell>
          <cell r="D6165" t="str">
            <v>M2</v>
          </cell>
          <cell r="E6165" t="str">
            <v>VARIOS</v>
          </cell>
          <cell r="F6165">
            <v>0</v>
          </cell>
        </row>
        <row r="6166">
          <cell r="B6166">
            <v>15069</v>
          </cell>
          <cell r="C6166" t="str">
            <v>MUEBLE DISTRIBUC.RED BAJA TEN. CUARTO ELECTRICO</v>
          </cell>
          <cell r="D6166" t="str">
            <v>UN</v>
          </cell>
          <cell r="E6166" t="str">
            <v>INSTALACIONES ELECTRICAS - T.V. - SONIDO COMUNI</v>
          </cell>
          <cell r="F6166">
            <v>688113.46</v>
          </cell>
        </row>
        <row r="6167">
          <cell r="B6167">
            <v>582</v>
          </cell>
          <cell r="C6167" t="str">
            <v>MUEBLE H=.80 CEDRO ACHAPO</v>
          </cell>
          <cell r="D6167" t="str">
            <v>ML</v>
          </cell>
          <cell r="E6167" t="str">
            <v>CARPINTERIA DE MADERA</v>
          </cell>
          <cell r="F6167">
            <v>173587.13</v>
          </cell>
        </row>
        <row r="6168">
          <cell r="B6168">
            <v>17436</v>
          </cell>
          <cell r="C6168" t="str">
            <v>MUEBLE LACTANCIA. MESON EN ACERO INOXIDABLE + SALP</v>
          </cell>
          <cell r="D6168" t="str">
            <v>ML</v>
          </cell>
          <cell r="E6168" t="str">
            <v>INSTALACIONES HIDRAULICA / SANITARIA / LATONERIA</v>
          </cell>
          <cell r="F6168">
            <v>3738.28</v>
          </cell>
        </row>
        <row r="6169">
          <cell r="B6169">
            <v>583</v>
          </cell>
          <cell r="C6169" t="str">
            <v>MUEBLE LINOS FLORMORADO</v>
          </cell>
          <cell r="D6169" t="str">
            <v>M2</v>
          </cell>
          <cell r="E6169" t="str">
            <v>CARPINTERIA DE MADERA</v>
          </cell>
          <cell r="F6169">
            <v>124084.76</v>
          </cell>
        </row>
        <row r="6170">
          <cell r="B6170">
            <v>13211</v>
          </cell>
          <cell r="C6170" t="str">
            <v>Mueble madera para baño secretaria IDRD **</v>
          </cell>
          <cell r="D6170" t="str">
            <v>UN</v>
          </cell>
          <cell r="E6170" t="str">
            <v>VARIOS</v>
          </cell>
          <cell r="F6170">
            <v>0</v>
          </cell>
        </row>
        <row r="6171">
          <cell r="B6171">
            <v>584</v>
          </cell>
          <cell r="C6171" t="str">
            <v>MUEBLE TIPO LINOS b=.25</v>
          </cell>
          <cell r="D6171" t="str">
            <v>M2</v>
          </cell>
          <cell r="E6171" t="str">
            <v>CARPINTERIA DE MADERA</v>
          </cell>
          <cell r="F6171">
            <v>76505.56</v>
          </cell>
        </row>
        <row r="6172">
          <cell r="B6172">
            <v>15711</v>
          </cell>
          <cell r="C6172" t="str">
            <v>MUEBLE TIPO RACK 2.9X1.73MTS(suministro+instalacio</v>
          </cell>
          <cell r="D6172" t="str">
            <v>UN</v>
          </cell>
          <cell r="E6172" t="str">
            <v>CARPINTERIA DE MADERA</v>
          </cell>
          <cell r="F6172">
            <v>2471026</v>
          </cell>
        </row>
        <row r="6173">
          <cell r="B6173">
            <v>17717</v>
          </cell>
          <cell r="C6173" t="str">
            <v>MuebleAlmacenam.BibliotecaM28(10.30X2.40)S/Descri</v>
          </cell>
          <cell r="D6173" t="str">
            <v>UN</v>
          </cell>
          <cell r="E6173" t="str">
            <v>CARPINTERIA DE MADERA</v>
          </cell>
          <cell r="F6173">
            <v>12857.19</v>
          </cell>
        </row>
        <row r="6174">
          <cell r="B6174">
            <v>17713</v>
          </cell>
          <cell r="C6174" t="str">
            <v>MuebleAlmacenam.EnfermM21(1.55X2.40) S/DescripTec</v>
          </cell>
          <cell r="D6174" t="str">
            <v>UN</v>
          </cell>
          <cell r="E6174" t="str">
            <v>CARPINTERIA DE MADERA</v>
          </cell>
          <cell r="F6174">
            <v>12857.19</v>
          </cell>
        </row>
        <row r="6175">
          <cell r="B6175">
            <v>17714</v>
          </cell>
          <cell r="C6175" t="str">
            <v>MuebleAlmacenam.LudotecaM26(5.95X2.40) S/DescripTe</v>
          </cell>
          <cell r="D6175" t="str">
            <v>UN</v>
          </cell>
          <cell r="E6175" t="str">
            <v>CARPINTERIA DE MADERA</v>
          </cell>
          <cell r="F6175">
            <v>12857.19</v>
          </cell>
        </row>
        <row r="6176">
          <cell r="B6176">
            <v>17718</v>
          </cell>
          <cell r="C6176" t="str">
            <v>MuebleAlmacenam.SalónGimnasioM29(5.43X0.45)S/Desc</v>
          </cell>
          <cell r="D6176" t="str">
            <v>UN</v>
          </cell>
          <cell r="E6176" t="str">
            <v>CARPINTERIA DE MADERA</v>
          </cell>
          <cell r="F6176">
            <v>12857.19</v>
          </cell>
        </row>
        <row r="6177">
          <cell r="B6177">
            <v>17716</v>
          </cell>
          <cell r="C6177" t="str">
            <v>MuebleAlmacenam.SalónKarateM27(7.05X2.40)S/Descri</v>
          </cell>
          <cell r="D6177" t="str">
            <v>UN</v>
          </cell>
          <cell r="E6177" t="str">
            <v>CARPINTERIA DE MADERA</v>
          </cell>
          <cell r="F6177">
            <v>12857.19</v>
          </cell>
        </row>
        <row r="6178">
          <cell r="B6178">
            <v>17805</v>
          </cell>
          <cell r="C6178" t="str">
            <v>MuebleAlmacenamientoAulas-M-03(3.13x2.72m)S/Espec</v>
          </cell>
          <cell r="D6178" t="str">
            <v>UN</v>
          </cell>
          <cell r="E6178" t="str">
            <v>MOBILIARIO</v>
          </cell>
          <cell r="F6178">
            <v>0</v>
          </cell>
        </row>
        <row r="6179">
          <cell r="B6179">
            <v>17819</v>
          </cell>
          <cell r="C6179" t="str">
            <v>MuebleAlmacenamientoBibilioteca-M-28(10.30x2.40m)S</v>
          </cell>
          <cell r="D6179" t="str">
            <v>UN</v>
          </cell>
          <cell r="E6179" t="str">
            <v>MOBILIARIO</v>
          </cell>
          <cell r="F6179">
            <v>0</v>
          </cell>
        </row>
        <row r="6180">
          <cell r="B6180">
            <v>17806</v>
          </cell>
          <cell r="C6180" t="str">
            <v>MuebleAlmacenamientoDanza-M-07(7.25x2.40m)S/Espec</v>
          </cell>
          <cell r="D6180" t="str">
            <v>UN</v>
          </cell>
          <cell r="E6180" t="str">
            <v>MOBILIARIO</v>
          </cell>
          <cell r="F6180">
            <v>0</v>
          </cell>
        </row>
        <row r="6181">
          <cell r="B6181">
            <v>17814</v>
          </cell>
          <cell r="C6181" t="str">
            <v>MuebleAlmacenamientoEnfermeria-M-21(1.55x2.40m)S/E</v>
          </cell>
          <cell r="D6181" t="str">
            <v>UN</v>
          </cell>
          <cell r="E6181" t="str">
            <v>MOBILIARIO</v>
          </cell>
          <cell r="F6181">
            <v>0</v>
          </cell>
        </row>
        <row r="6182">
          <cell r="B6182">
            <v>17815</v>
          </cell>
          <cell r="C6182" t="str">
            <v>MuebleAlmacenamientoLudoteca-M-26(5.95x2.40m)S/E</v>
          </cell>
          <cell r="D6182" t="str">
            <v>UN</v>
          </cell>
          <cell r="E6182" t="str">
            <v>MOBILIARIO</v>
          </cell>
          <cell r="F6182">
            <v>0</v>
          </cell>
        </row>
        <row r="6183">
          <cell r="B6183">
            <v>17820</v>
          </cell>
          <cell r="C6183" t="str">
            <v>MuebleAlmacenamientoSalon Gimnasio-M-29(5.43x0.45)</v>
          </cell>
          <cell r="D6183" t="str">
            <v>UN</v>
          </cell>
          <cell r="E6183" t="str">
            <v>MOBILIARIO</v>
          </cell>
          <cell r="F6183">
            <v>0</v>
          </cell>
        </row>
        <row r="6184">
          <cell r="B6184">
            <v>17816</v>
          </cell>
          <cell r="C6184" t="str">
            <v>MuebleAlmacenamientoSalónKarate-M-27(7.05x2.40m)S/</v>
          </cell>
          <cell r="D6184" t="str">
            <v>UN</v>
          </cell>
          <cell r="E6184" t="str">
            <v>MOBILIARIO</v>
          </cell>
          <cell r="F6184">
            <v>0</v>
          </cell>
        </row>
        <row r="6185">
          <cell r="B6185">
            <v>18295</v>
          </cell>
          <cell r="C6185" t="str">
            <v>MuebleAtenciónAccesoPpalM18TubularLamMetS/Especifi</v>
          </cell>
          <cell r="D6185" t="str">
            <v>UN</v>
          </cell>
          <cell r="E6185" t="str">
            <v>CARPINTERIA METALICA</v>
          </cell>
          <cell r="F6185">
            <v>8441424.4199999999</v>
          </cell>
        </row>
        <row r="6186">
          <cell r="B6186">
            <v>17707</v>
          </cell>
          <cell r="C6186" t="str">
            <v>MuebleAtenciónGimnasioM13 (3.33X1.10) S/DescripTec</v>
          </cell>
          <cell r="D6186" t="str">
            <v>UN</v>
          </cell>
          <cell r="E6186" t="str">
            <v>CARPINTERIA DE MADERA</v>
          </cell>
          <cell r="F6186">
            <v>12857.19</v>
          </cell>
        </row>
        <row r="6187">
          <cell r="B6187">
            <v>17811</v>
          </cell>
          <cell r="C6187" t="str">
            <v>MuebleAtenciónGimnasio-M-13(3.33x1.10m)S/Esp</v>
          </cell>
          <cell r="D6187" t="str">
            <v>UN</v>
          </cell>
          <cell r="E6187" t="str">
            <v>MOBILIARIO</v>
          </cell>
          <cell r="F6187">
            <v>0</v>
          </cell>
        </row>
        <row r="6188">
          <cell r="B6188">
            <v>17710</v>
          </cell>
          <cell r="C6188" t="str">
            <v>MuebleCocinetaM20 (1.25X0.95) S/DescripTecnica</v>
          </cell>
          <cell r="D6188" t="str">
            <v>UN</v>
          </cell>
          <cell r="E6188" t="str">
            <v>CARPINTERIA DE MADERA</v>
          </cell>
          <cell r="F6188">
            <v>12857.19</v>
          </cell>
        </row>
        <row r="6189">
          <cell r="B6189">
            <v>17812</v>
          </cell>
          <cell r="C6189" t="str">
            <v>MuebleCocineta-M-20(1.25x0.95m)S/Especificación</v>
          </cell>
          <cell r="D6189" t="str">
            <v>UN</v>
          </cell>
          <cell r="E6189" t="str">
            <v>MOBILIARIO</v>
          </cell>
          <cell r="F6189">
            <v>0</v>
          </cell>
        </row>
        <row r="6190">
          <cell r="B6190">
            <v>17702</v>
          </cell>
          <cell r="C6190" t="str">
            <v>MuebleEscritorioGimnasio y Admin M11,M19 (H=0.75m)</v>
          </cell>
          <cell r="D6190" t="str">
            <v>UN</v>
          </cell>
          <cell r="E6190" t="str">
            <v>CARPINTERIA DE MADERA</v>
          </cell>
          <cell r="F6190">
            <v>2571.44</v>
          </cell>
        </row>
        <row r="6191">
          <cell r="B6191">
            <v>17810</v>
          </cell>
          <cell r="C6191" t="str">
            <v>MuebleEscritorioGimnasioyAdminM-11,M19H=0.75m</v>
          </cell>
          <cell r="D6191" t="str">
            <v>ML</v>
          </cell>
          <cell r="E6191" t="str">
            <v>MOBILIARIO</v>
          </cell>
          <cell r="F6191">
            <v>0</v>
          </cell>
        </row>
        <row r="6192">
          <cell r="B6192">
            <v>17704</v>
          </cell>
          <cell r="C6192" t="str">
            <v>MuebleEstanteriaLavapincelesM09(5.95x2.30)S/Descri</v>
          </cell>
          <cell r="D6192" t="str">
            <v>UN</v>
          </cell>
          <cell r="E6192" t="str">
            <v>CARPINTERIA DE MADERA</v>
          </cell>
          <cell r="F6192">
            <v>12857.19</v>
          </cell>
        </row>
        <row r="6193">
          <cell r="B6193">
            <v>17808</v>
          </cell>
          <cell r="C6193" t="str">
            <v>MuebleEstanteriaLavaPinceles-M-09(5.95x2.30m)S/Esp</v>
          </cell>
          <cell r="D6193" t="str">
            <v>UN</v>
          </cell>
          <cell r="E6193" t="str">
            <v>MOBILIARIO</v>
          </cell>
          <cell r="F6193">
            <v>0</v>
          </cell>
        </row>
        <row r="6194">
          <cell r="B6194">
            <v>12585</v>
          </cell>
          <cell r="C6194" t="str">
            <v>MuebleRecep.1.8x1.5H=1.0mTab+Form+VidrioT.6mm(S+I)</v>
          </cell>
          <cell r="D6194" t="str">
            <v>UN</v>
          </cell>
          <cell r="E6194" t="str">
            <v>INSTALACIONES HIDRAULICA / SANITARIA / LATONERIA</v>
          </cell>
          <cell r="F6194">
            <v>0</v>
          </cell>
        </row>
        <row r="6195">
          <cell r="B6195">
            <v>17703</v>
          </cell>
          <cell r="C6195" t="str">
            <v>MuebleRecepcBibliotecM08(1.82x1.10)S/DescripTec</v>
          </cell>
          <cell r="D6195" t="str">
            <v>UN</v>
          </cell>
          <cell r="E6195" t="str">
            <v>CARPINTERIA DE MADERA</v>
          </cell>
          <cell r="F6195">
            <v>12857.19</v>
          </cell>
        </row>
        <row r="6196">
          <cell r="B6196">
            <v>17807</v>
          </cell>
          <cell r="C6196" t="str">
            <v>MuebleRecepciónBiblioteca-M-08(1.82x1.10m)S/Espec</v>
          </cell>
          <cell r="D6196" t="str">
            <v>UN</v>
          </cell>
          <cell r="E6196" t="str">
            <v>MOBILIARIO</v>
          </cell>
          <cell r="F6196">
            <v>0</v>
          </cell>
        </row>
        <row r="6197">
          <cell r="B6197">
            <v>17051</v>
          </cell>
          <cell r="C6197" t="str">
            <v>MUEBLES DE RECEPCION Y ATENCION A PUBLICO RECTOS Y</v>
          </cell>
          <cell r="D6197" t="str">
            <v>ML</v>
          </cell>
          <cell r="E6197" t="str">
            <v>URBANISMO Y OBRAS EXTERIORES</v>
          </cell>
          <cell r="F6197">
            <v>287153.18</v>
          </cell>
        </row>
        <row r="6198">
          <cell r="B6198">
            <v>20720</v>
          </cell>
          <cell r="C6198" t="str">
            <v>MULTIFINCIONAL 6 TORRES (SUMINISTRO E INSTALACIÓN)</v>
          </cell>
          <cell r="D6198" t="str">
            <v>UN</v>
          </cell>
          <cell r="E6198" t="str">
            <v>MOBILIARIO</v>
          </cell>
          <cell r="F6198">
            <v>61874809.789999999</v>
          </cell>
        </row>
        <row r="6199">
          <cell r="B6199">
            <v>16249</v>
          </cell>
          <cell r="C6199" t="str">
            <v>MULTIFUNCIONAL(F-7)DosTorres(4 Usuarios)Sum+Inst</v>
          </cell>
          <cell r="D6199" t="str">
            <v>UN</v>
          </cell>
          <cell r="E6199" t="str">
            <v>MOBILIARIO</v>
          </cell>
          <cell r="F6199">
            <v>40692929.719999999</v>
          </cell>
        </row>
        <row r="6200">
          <cell r="B6200">
            <v>14025</v>
          </cell>
          <cell r="C6200" t="str">
            <v>MURO  BLOQUE #5 11.5cm STA/FE+AndamioH&gt;2.5M</v>
          </cell>
          <cell r="D6200" t="str">
            <v>M2</v>
          </cell>
          <cell r="E6200" t="str">
            <v>MAMPOSTERIA</v>
          </cell>
          <cell r="F6200">
            <v>85824.33</v>
          </cell>
        </row>
        <row r="6201">
          <cell r="B6201">
            <v>13010</v>
          </cell>
          <cell r="C6201" t="str">
            <v>MURO  BLOQUE CEMENTO ESTRUCT. ESTRIADO(PIEDRA GRIS</v>
          </cell>
          <cell r="D6201" t="str">
            <v>M2</v>
          </cell>
          <cell r="E6201" t="str">
            <v>MAMPOSTERIA</v>
          </cell>
          <cell r="F6201">
            <v>94000.87</v>
          </cell>
        </row>
        <row r="6202">
          <cell r="B6202">
            <v>12191</v>
          </cell>
          <cell r="C6202" t="str">
            <v>Muro  contenc. en gavion (Malla rec. en PVC)Cal.10</v>
          </cell>
          <cell r="D6202" t="str">
            <v>M3</v>
          </cell>
          <cell r="E6202" t="str">
            <v>04 Estructuras</v>
          </cell>
          <cell r="F6202">
            <v>415628.53</v>
          </cell>
        </row>
        <row r="6203">
          <cell r="B6203">
            <v>18754</v>
          </cell>
          <cell r="C6203" t="str">
            <v>Muro Acustico Tolete+frescasa+bloque #5  CDRC</v>
          </cell>
          <cell r="D6203" t="str">
            <v>M2</v>
          </cell>
          <cell r="E6203" t="str">
            <v>MAMPOSTERIA</v>
          </cell>
          <cell r="F6203">
            <v>109656.55</v>
          </cell>
        </row>
        <row r="6204">
          <cell r="B6204">
            <v>10778</v>
          </cell>
          <cell r="C6204" t="str">
            <v>Muro bloque de cemento 20*20*40 **</v>
          </cell>
          <cell r="D6204" t="str">
            <v>M2</v>
          </cell>
          <cell r="E6204" t="str">
            <v>06 Mampostería y pañetes</v>
          </cell>
          <cell r="F6204">
            <v>73883.38</v>
          </cell>
        </row>
        <row r="6205">
          <cell r="B6205">
            <v>14020</v>
          </cell>
          <cell r="C6205" t="str">
            <v>Muro Bloque en Bloquelon(0.08x0.23x0.80m)Mort:1:5</v>
          </cell>
          <cell r="D6205" t="str">
            <v>M2</v>
          </cell>
          <cell r="E6205" t="str">
            <v>MAMPOSTERIA</v>
          </cell>
          <cell r="F6205">
            <v>51640.62</v>
          </cell>
        </row>
        <row r="6206">
          <cell r="B6206">
            <v>10824</v>
          </cell>
          <cell r="C6206" t="str">
            <v>Muro Bloque Estructural+Concreto de 3.000psi GF</v>
          </cell>
          <cell r="D6206" t="str">
            <v>M2</v>
          </cell>
          <cell r="E6206" t="str">
            <v>MAMPOSTERIA</v>
          </cell>
          <cell r="F6206">
            <v>98964.57</v>
          </cell>
        </row>
        <row r="6207">
          <cell r="B6207">
            <v>15787</v>
          </cell>
          <cell r="C6207" t="str">
            <v>Muro bloque No 4 Tabique pañetar</v>
          </cell>
          <cell r="D6207" t="str">
            <v>M2</v>
          </cell>
          <cell r="E6207" t="str">
            <v>MAMPOSTERIA</v>
          </cell>
          <cell r="F6207">
            <v>31863.16</v>
          </cell>
        </row>
        <row r="6208">
          <cell r="B6208">
            <v>10787</v>
          </cell>
          <cell r="C6208" t="str">
            <v>Muro bloque No 5    Tabique pañetar</v>
          </cell>
          <cell r="D6208" t="str">
            <v>M2</v>
          </cell>
          <cell r="E6208" t="str">
            <v>MAMPOSTERIA</v>
          </cell>
          <cell r="F6208">
            <v>50591.15</v>
          </cell>
        </row>
        <row r="6209">
          <cell r="B6209">
            <v>16528</v>
          </cell>
          <cell r="C6209" t="str">
            <v>Muro bloque No 5  INCLUYE GRAFILES</v>
          </cell>
          <cell r="D6209" t="str">
            <v>M2</v>
          </cell>
          <cell r="E6209" t="str">
            <v>MAMPOSTERIA</v>
          </cell>
          <cell r="F6209">
            <v>73175.19</v>
          </cell>
        </row>
        <row r="6210">
          <cell r="B6210">
            <v>9025</v>
          </cell>
          <cell r="C6210" t="str">
            <v>Muro bloque No5 -23 por m2 helios + Mortero imp**</v>
          </cell>
          <cell r="D6210" t="str">
            <v>M2</v>
          </cell>
          <cell r="E6210" t="str">
            <v>MAMPOSTERIA</v>
          </cell>
          <cell r="F6210">
            <v>0</v>
          </cell>
        </row>
        <row r="6211">
          <cell r="B6211">
            <v>11984</v>
          </cell>
          <cell r="C6211" t="str">
            <v>Muro bloque No5 -23 por m2 helios + Mortero imp**</v>
          </cell>
          <cell r="D6211" t="str">
            <v>M2</v>
          </cell>
          <cell r="E6211" t="str">
            <v>MAMPOSTERIA</v>
          </cell>
          <cell r="F6211">
            <v>75126.92</v>
          </cell>
        </row>
        <row r="6212">
          <cell r="B6212">
            <v>11643</v>
          </cell>
          <cell r="C6212" t="str">
            <v>Muro bloque No5 -23 por ml (h=0.50m) helios**</v>
          </cell>
          <cell r="D6212" t="str">
            <v>ML</v>
          </cell>
          <cell r="E6212" t="str">
            <v>MAMPOSTERIA</v>
          </cell>
          <cell r="F6212">
            <v>38918.54</v>
          </cell>
        </row>
        <row r="6213">
          <cell r="B6213">
            <v>10812</v>
          </cell>
          <cell r="C6213" t="str">
            <v>Muro bloque No5 -por ml (h=0.6) **</v>
          </cell>
          <cell r="D6213" t="str">
            <v>ML</v>
          </cell>
          <cell r="E6213" t="str">
            <v>MAMPOSTERIA</v>
          </cell>
          <cell r="F6213">
            <v>34212.69</v>
          </cell>
        </row>
        <row r="6214">
          <cell r="B6214">
            <v>12131</v>
          </cell>
          <cell r="C6214" t="str">
            <v>Muro Bordillo Ducha e=0.15m+ Enchape **</v>
          </cell>
          <cell r="D6214" t="str">
            <v>ML</v>
          </cell>
          <cell r="E6214" t="str">
            <v>MAMPOSTERIA</v>
          </cell>
          <cell r="F6214">
            <v>104705.42</v>
          </cell>
        </row>
        <row r="6215">
          <cell r="B6215">
            <v>15405</v>
          </cell>
          <cell r="C6215" t="str">
            <v>Muro Concreto Premezclado 3.500psi G.F.+Formaleta</v>
          </cell>
          <cell r="D6215" t="str">
            <v>M3</v>
          </cell>
          <cell r="E6215" t="str">
            <v>CIMENTACION Y ESTRUCTURA</v>
          </cell>
          <cell r="F6215">
            <v>1071529.6599999999</v>
          </cell>
        </row>
        <row r="6216">
          <cell r="B6216">
            <v>12743</v>
          </cell>
          <cell r="C6216" t="str">
            <v>MURO CONCRETO TUNEL3000 ESTAD. TECHO PSI ***</v>
          </cell>
          <cell r="D6216" t="str">
            <v>M2</v>
          </cell>
          <cell r="E6216" t="str">
            <v>CIMENTACION Y ESTRUCTURA</v>
          </cell>
          <cell r="F6216">
            <v>484195.52</v>
          </cell>
        </row>
        <row r="6217">
          <cell r="B6217">
            <v>10244</v>
          </cell>
          <cell r="C6217" t="str">
            <v>Muro contecion concreto ciclopeo 3000 psi 50-50</v>
          </cell>
          <cell r="D6217" t="str">
            <v>M3</v>
          </cell>
          <cell r="E6217" t="str">
            <v>04 Estructuras</v>
          </cell>
          <cell r="F6217">
            <v>943508.34</v>
          </cell>
        </row>
        <row r="6218">
          <cell r="B6218">
            <v>15660</v>
          </cell>
          <cell r="C6218" t="str">
            <v>Muro contenc concPremezc3000GF+air+Ref+Bomb</v>
          </cell>
          <cell r="D6218" t="str">
            <v>M3</v>
          </cell>
          <cell r="E6218" t="str">
            <v>CIMENTACION Y ESTRUCTURA</v>
          </cell>
          <cell r="F6218">
            <v>1719281.28</v>
          </cell>
        </row>
        <row r="6219">
          <cell r="B6219">
            <v>14236</v>
          </cell>
          <cell r="C6219" t="str">
            <v>Muro contenc concPremezc3000psi GF h=1.9+air+Refue</v>
          </cell>
          <cell r="D6219" t="str">
            <v>M3</v>
          </cell>
          <cell r="E6219" t="str">
            <v>CIMENTACION Y ESTRUCTURA</v>
          </cell>
          <cell r="F6219">
            <v>1673137.98</v>
          </cell>
        </row>
        <row r="6220">
          <cell r="B6220">
            <v>18146</v>
          </cell>
          <cell r="C6220" t="str">
            <v>Muro contenc concr 21 MPA 3000 psi OcreV1C e=.4</v>
          </cell>
          <cell r="D6220" t="str">
            <v>M3</v>
          </cell>
          <cell r="E6220" t="str">
            <v>CIMENTACION Y ESTRUCTURA</v>
          </cell>
          <cell r="F6220">
            <v>602516.43999999994</v>
          </cell>
        </row>
        <row r="6221">
          <cell r="B6221">
            <v>13086</v>
          </cell>
          <cell r="C6221" t="str">
            <v>Muro contenc concreto 2.500psi GC incopAire0.3%</v>
          </cell>
          <cell r="D6221" t="str">
            <v>M3</v>
          </cell>
          <cell r="E6221" t="str">
            <v>04 Estructuras</v>
          </cell>
          <cell r="F6221">
            <v>1132696.3600000001</v>
          </cell>
        </row>
        <row r="6222">
          <cell r="B6222">
            <v>10238</v>
          </cell>
          <cell r="C6222" t="str">
            <v>Muro contenc concreto 3000psi GF incopAire0.3%</v>
          </cell>
          <cell r="D6222" t="str">
            <v>M3</v>
          </cell>
          <cell r="E6222" t="str">
            <v>04 Estructuras</v>
          </cell>
          <cell r="F6222">
            <v>1201314.6200000001</v>
          </cell>
        </row>
        <row r="6223">
          <cell r="B6223">
            <v>11098</v>
          </cell>
          <cell r="C6223" t="str">
            <v>Muro contenc concreto 5000psi GF incopAire0.3%</v>
          </cell>
          <cell r="D6223" t="str">
            <v>M3</v>
          </cell>
          <cell r="E6223" t="str">
            <v>04 Estructuras</v>
          </cell>
          <cell r="F6223">
            <v>1045574.13</v>
          </cell>
        </row>
        <row r="6224">
          <cell r="B6224">
            <v>11054</v>
          </cell>
          <cell r="C6224" t="str">
            <v>Muro contenc. concret premezc.autocompac.4000psi**</v>
          </cell>
          <cell r="D6224" t="str">
            <v>M3</v>
          </cell>
          <cell r="E6224" t="str">
            <v>CIMENTACION Y ESTRUCTURA</v>
          </cell>
          <cell r="F6224">
            <v>540226.96</v>
          </cell>
        </row>
        <row r="6225">
          <cell r="B6225">
            <v>10451</v>
          </cell>
          <cell r="C6225" t="str">
            <v>Muro Contencion ciclopeo 3000 psi  mezc.obra(40%)</v>
          </cell>
          <cell r="D6225" t="str">
            <v>M3</v>
          </cell>
          <cell r="E6225" t="str">
            <v>04 Estructuras</v>
          </cell>
          <cell r="F6225">
            <v>640014.38</v>
          </cell>
        </row>
        <row r="6226">
          <cell r="B6226">
            <v>12174</v>
          </cell>
          <cell r="C6226" t="str">
            <v>Muro contencion conc. premezclado3000psi GF+Form**</v>
          </cell>
          <cell r="D6226" t="str">
            <v>M3</v>
          </cell>
          <cell r="E6226" t="str">
            <v>CIMENTACION Y ESTRUCTURA</v>
          </cell>
          <cell r="F6226">
            <v>1229133.96</v>
          </cell>
        </row>
        <row r="6227">
          <cell r="B6227">
            <v>13023</v>
          </cell>
          <cell r="C6227" t="str">
            <v>Muro contencion conc. premezclado3000psi GF+Form**</v>
          </cell>
          <cell r="D6227" t="str">
            <v>M3</v>
          </cell>
          <cell r="E6227" t="str">
            <v>CIMENTACION Y ESTRUCTURA</v>
          </cell>
          <cell r="F6227">
            <v>1229133.96</v>
          </cell>
        </row>
        <row r="6228">
          <cell r="B6228">
            <v>12188</v>
          </cell>
          <cell r="C6228" t="str">
            <v>Muro Contencion Conc.Ciclopeo3000psi60Mezc-40Pied.</v>
          </cell>
          <cell r="D6228" t="str">
            <v>M3</v>
          </cell>
          <cell r="E6228" t="str">
            <v>04 Estructuras</v>
          </cell>
          <cell r="F6228">
            <v>1009657</v>
          </cell>
        </row>
        <row r="6229">
          <cell r="B6229">
            <v>17944</v>
          </cell>
          <cell r="C6229" t="str">
            <v>Muro contencion concr 35MPA 5000psi V1C e=.20 CDRC</v>
          </cell>
          <cell r="D6229" t="str">
            <v>M3</v>
          </cell>
          <cell r="E6229" t="str">
            <v>CIMENTACION Y ESTRUCTURA</v>
          </cell>
          <cell r="F6229">
            <v>626138.59</v>
          </cell>
        </row>
        <row r="6230">
          <cell r="B6230">
            <v>18704</v>
          </cell>
          <cell r="C6230" t="str">
            <v>Muro contencion concr 35MPA Ocre V1C e=.20 CDRC</v>
          </cell>
          <cell r="D6230" t="str">
            <v>M3</v>
          </cell>
          <cell r="E6230" t="str">
            <v>CIMENTACION Y ESTRUCTURA</v>
          </cell>
          <cell r="F6230">
            <v>626138.59</v>
          </cell>
        </row>
        <row r="6231">
          <cell r="B6231">
            <v>16887</v>
          </cell>
          <cell r="C6231" t="str">
            <v>Muro contencion concreto 28 MPA 4000 psi V1C e=.15</v>
          </cell>
          <cell r="D6231" t="str">
            <v>M3</v>
          </cell>
          <cell r="E6231" t="str">
            <v>CIMENTACION Y ESTRUCTURA</v>
          </cell>
          <cell r="F6231">
            <v>1253464.67</v>
          </cell>
        </row>
        <row r="6232">
          <cell r="B6232">
            <v>16877</v>
          </cell>
          <cell r="C6232" t="str">
            <v>Muro contencion concreto 28 MPA 4000 psi V1C e=.20</v>
          </cell>
          <cell r="D6232" t="str">
            <v>M3</v>
          </cell>
          <cell r="E6232" t="str">
            <v>CIMENTACION Y ESTRUCTURA</v>
          </cell>
          <cell r="F6232">
            <v>1249644.6000000001</v>
          </cell>
        </row>
        <row r="6233">
          <cell r="B6233">
            <v>16870</v>
          </cell>
          <cell r="C6233" t="str">
            <v>Muro contencion concreto 28 MPA 4000 psi V1C e=.35</v>
          </cell>
          <cell r="D6233" t="str">
            <v>M3</v>
          </cell>
          <cell r="E6233" t="str">
            <v>CIMENTACION Y ESTRUCTURA</v>
          </cell>
          <cell r="F6233">
            <v>1239760.42</v>
          </cell>
        </row>
        <row r="6234">
          <cell r="B6234">
            <v>19370</v>
          </cell>
          <cell r="C6234" t="str">
            <v>Muro contencion concreto 28MPA 4000psi CEFE COMETA</v>
          </cell>
          <cell r="D6234" t="str">
            <v>M3</v>
          </cell>
          <cell r="E6234" t="str">
            <v>CIMENTACION Y ESTRUCTURA</v>
          </cell>
          <cell r="F6234">
            <v>1064230.18</v>
          </cell>
        </row>
        <row r="6235">
          <cell r="B6235">
            <v>11788</v>
          </cell>
          <cell r="C6235" t="str">
            <v>Muro contencion concreto 3000 psi GC **</v>
          </cell>
          <cell r="D6235" t="str">
            <v>M3</v>
          </cell>
          <cell r="E6235" t="str">
            <v>CIMENTACION Y ESTRUCTURA</v>
          </cell>
          <cell r="F6235">
            <v>997893.98</v>
          </cell>
        </row>
        <row r="6236">
          <cell r="B6236">
            <v>13459</v>
          </cell>
          <cell r="C6236" t="str">
            <v>Muro contencion concreto 3000 psi GC **</v>
          </cell>
          <cell r="D6236" t="str">
            <v>M3</v>
          </cell>
          <cell r="E6236" t="str">
            <v>CIMENTACION Y ESTRUCTURA</v>
          </cell>
          <cell r="F6236">
            <v>1538079.92</v>
          </cell>
        </row>
        <row r="6237">
          <cell r="B6237">
            <v>13029</v>
          </cell>
          <cell r="C6237" t="str">
            <v>Muro contencion concreto 3000 psi GC( En Obra) **</v>
          </cell>
          <cell r="D6237" t="str">
            <v>M3</v>
          </cell>
          <cell r="E6237" t="str">
            <v>CIMENTACION Y ESTRUCTURA</v>
          </cell>
          <cell r="F6237">
            <v>1185631.45</v>
          </cell>
        </row>
        <row r="6238">
          <cell r="B6238">
            <v>15414</v>
          </cell>
          <cell r="C6238" t="str">
            <v>Muro contencion concreto En Obra 3.000 psi GC**</v>
          </cell>
          <cell r="D6238" t="str">
            <v>M3</v>
          </cell>
          <cell r="E6238" t="str">
            <v>CIMENTACION Y ESTRUCTURA</v>
          </cell>
          <cell r="F6238">
            <v>1250504.74</v>
          </cell>
        </row>
        <row r="6239">
          <cell r="B6239">
            <v>16892</v>
          </cell>
          <cell r="C6239" t="str">
            <v>Muro contencion concreto Foso ascens3000 psi e=.15</v>
          </cell>
          <cell r="D6239" t="str">
            <v>M3</v>
          </cell>
          <cell r="E6239" t="str">
            <v>CIMENTACION Y ESTRUCTURA</v>
          </cell>
          <cell r="F6239">
            <v>1159327.8500000001</v>
          </cell>
        </row>
        <row r="6240">
          <cell r="B6240">
            <v>10664</v>
          </cell>
          <cell r="C6240" t="str">
            <v>Muro contencion concreto in situ 3000 psi GF **</v>
          </cell>
          <cell r="D6240" t="str">
            <v>M3</v>
          </cell>
          <cell r="E6240" t="str">
            <v>CIMENTACION Y ESTRUCTURA</v>
          </cell>
          <cell r="F6240">
            <v>1446044.05</v>
          </cell>
        </row>
        <row r="6241">
          <cell r="B6241">
            <v>11377</v>
          </cell>
          <cell r="C6241" t="str">
            <v>Muro contencion concreto premez 5000 psi GF claro*</v>
          </cell>
          <cell r="D6241" t="str">
            <v>M3</v>
          </cell>
          <cell r="E6241" t="str">
            <v>CIMENTACION Y ESTRUCTURA</v>
          </cell>
          <cell r="F6241">
            <v>553260.94999999995</v>
          </cell>
        </row>
        <row r="6242">
          <cell r="B6242">
            <v>13087</v>
          </cell>
          <cell r="C6242" t="str">
            <v>Muro contencion concreto premezclado 2.500 psi GC*</v>
          </cell>
          <cell r="D6242" t="str">
            <v>M3</v>
          </cell>
          <cell r="E6242" t="str">
            <v>CIMENTACION Y ESTRUCTURA</v>
          </cell>
          <cell r="F6242">
            <v>1125108.02</v>
          </cell>
        </row>
        <row r="6243">
          <cell r="B6243">
            <v>13270</v>
          </cell>
          <cell r="C6243" t="str">
            <v>Muro contencion concreto premezclado 3.000 psi GC*</v>
          </cell>
          <cell r="D6243" t="str">
            <v>M3</v>
          </cell>
          <cell r="E6243" t="str">
            <v>CIMENTACION Y ESTRUCTURA</v>
          </cell>
          <cell r="F6243">
            <v>1192339.08</v>
          </cell>
        </row>
        <row r="6244">
          <cell r="B6244">
            <v>10743</v>
          </cell>
          <cell r="C6244" t="str">
            <v>Muro contencion concreto premezclado 3000 psi GF**</v>
          </cell>
          <cell r="D6244" t="str">
            <v>M3</v>
          </cell>
          <cell r="E6244" t="str">
            <v>CIMENTACION Y ESTRUCTURA</v>
          </cell>
          <cell r="F6244">
            <v>1193726.28</v>
          </cell>
        </row>
        <row r="6245">
          <cell r="B6245">
            <v>11055</v>
          </cell>
          <cell r="C6245" t="str">
            <v>Muro contencion concreto premezclado 4000 psi GC**</v>
          </cell>
          <cell r="D6245" t="str">
            <v>M3</v>
          </cell>
          <cell r="E6245" t="str">
            <v>CIMENTACION Y ESTRUCTURA</v>
          </cell>
          <cell r="F6245">
            <v>1193040.6399999999</v>
          </cell>
        </row>
        <row r="6246">
          <cell r="B6246">
            <v>11099</v>
          </cell>
          <cell r="C6246" t="str">
            <v>Muro contencion concreto premezclado 5000 psi GF**</v>
          </cell>
          <cell r="D6246" t="str">
            <v>M3</v>
          </cell>
          <cell r="E6246" t="str">
            <v>CIMENTACION Y ESTRUCTURA</v>
          </cell>
          <cell r="F6246">
            <v>1037985.79</v>
          </cell>
        </row>
        <row r="6247">
          <cell r="B6247">
            <v>18711</v>
          </cell>
          <cell r="C6247" t="str">
            <v>Muro contencion concrFoso ascens5000 psi e=.15CDRC</v>
          </cell>
          <cell r="D6247" t="str">
            <v>M3</v>
          </cell>
          <cell r="E6247" t="str">
            <v>CIMENTACION Y ESTRUCTURA</v>
          </cell>
          <cell r="F6247">
            <v>565966.23</v>
          </cell>
        </row>
        <row r="6248">
          <cell r="B6248">
            <v>14482</v>
          </cell>
          <cell r="C6248" t="str">
            <v>Muro contencion curvo concr 3000 psi GF-Imperm*</v>
          </cell>
          <cell r="D6248" t="str">
            <v>M3</v>
          </cell>
          <cell r="E6248" t="str">
            <v>CIMENTACION Y ESTRUCTURA</v>
          </cell>
          <cell r="F6248">
            <v>1394084.12</v>
          </cell>
        </row>
        <row r="6249">
          <cell r="B6249">
            <v>14194</v>
          </cell>
          <cell r="C6249" t="str">
            <v>Muro contencion curvo inclinad concr 3000 psi GF*</v>
          </cell>
          <cell r="D6249" t="str">
            <v>M3</v>
          </cell>
          <cell r="E6249" t="str">
            <v>CIMENTACION Y ESTRUCTURA</v>
          </cell>
          <cell r="F6249">
            <v>1441254.38</v>
          </cell>
        </row>
        <row r="6250">
          <cell r="B6250">
            <v>11372</v>
          </cell>
          <cell r="C6250" t="str">
            <v>Muro contencion curvo premez 5000 psi GF claro*</v>
          </cell>
          <cell r="D6250" t="str">
            <v>M3</v>
          </cell>
          <cell r="E6250" t="str">
            <v>CIMENTACION Y ESTRUCTURA</v>
          </cell>
          <cell r="F6250">
            <v>794975.29</v>
          </cell>
        </row>
        <row r="6251">
          <cell r="B6251">
            <v>11084</v>
          </cell>
          <cell r="C6251" t="str">
            <v>Muro contencion curvo premezclado 5000 psi GC*</v>
          </cell>
          <cell r="D6251" t="str">
            <v>M3</v>
          </cell>
          <cell r="E6251" t="str">
            <v>CIMENTACION Y ESTRUCTURA</v>
          </cell>
          <cell r="F6251">
            <v>712931.55</v>
          </cell>
        </row>
        <row r="6252">
          <cell r="B6252">
            <v>11083</v>
          </cell>
          <cell r="C6252" t="str">
            <v>Muro contencion curvo premezclado 5000 psi GF*</v>
          </cell>
          <cell r="D6252" t="str">
            <v>M3</v>
          </cell>
          <cell r="E6252" t="str">
            <v>CIMENTACION Y ESTRUCTURA</v>
          </cell>
          <cell r="F6252">
            <v>1210690.3799999999</v>
          </cell>
        </row>
        <row r="6253">
          <cell r="B6253">
            <v>10886</v>
          </cell>
          <cell r="C6253" t="str">
            <v>Muro contencion inclinado premezclado 3000 psi GF*</v>
          </cell>
          <cell r="D6253" t="str">
            <v>M3</v>
          </cell>
          <cell r="E6253" t="str">
            <v>CIMENTACION Y ESTRUCTURA</v>
          </cell>
          <cell r="F6253">
            <v>878681.02</v>
          </cell>
        </row>
        <row r="6254">
          <cell r="B6254">
            <v>19299</v>
          </cell>
          <cell r="C6254" t="str">
            <v>MURO CONTENCIÓN -PANTALLAS -CONTRAFUERTES Concr 28MPA 4000PSI GC CEFE COMETAS</v>
          </cell>
          <cell r="D6254" t="str">
            <v>M3</v>
          </cell>
          <cell r="E6254" t="str">
            <v>CIMENTACION Y ESTRUCTURA</v>
          </cell>
          <cell r="F6254">
            <v>1208204.43</v>
          </cell>
        </row>
        <row r="6255">
          <cell r="B6255">
            <v>10144</v>
          </cell>
          <cell r="C6255" t="str">
            <v>Muro Contencion recebo reforzado **</v>
          </cell>
          <cell r="D6255" t="str">
            <v>M3</v>
          </cell>
          <cell r="E6255" t="str">
            <v>CIMENTACION Y ESTRUCTURA</v>
          </cell>
          <cell r="F6255">
            <v>305597.28000000003</v>
          </cell>
        </row>
        <row r="6256">
          <cell r="B6256">
            <v>10186</v>
          </cell>
          <cell r="C6256" t="str">
            <v>Muro Contencion recebo reforzado con geomalla**</v>
          </cell>
          <cell r="D6256" t="str">
            <v>M3</v>
          </cell>
          <cell r="E6256" t="str">
            <v>ESTRUCTURA</v>
          </cell>
          <cell r="F6256">
            <v>251739.84</v>
          </cell>
        </row>
        <row r="6257">
          <cell r="B6257">
            <v>11678</v>
          </cell>
          <cell r="C6257" t="str">
            <v>Muro de contenc en gavion sin piedra+geotextil**</v>
          </cell>
          <cell r="D6257" t="str">
            <v>M3</v>
          </cell>
          <cell r="E6257" t="str">
            <v>04 Estructuras</v>
          </cell>
          <cell r="F6257">
            <v>352082.21</v>
          </cell>
        </row>
        <row r="6258">
          <cell r="B6258">
            <v>10043</v>
          </cell>
          <cell r="C6258" t="str">
            <v>Muro de contenc en gavion(cargue con Equipo)    **</v>
          </cell>
          <cell r="D6258" t="str">
            <v>M3</v>
          </cell>
          <cell r="E6258" t="str">
            <v>04 Estructuras</v>
          </cell>
          <cell r="F6258">
            <v>516944.15</v>
          </cell>
        </row>
        <row r="6259">
          <cell r="B6259">
            <v>13078</v>
          </cell>
          <cell r="C6259" t="str">
            <v>Muro de Contención en Gavion(Inc. Formaleta). **</v>
          </cell>
          <cell r="D6259" t="str">
            <v>M3</v>
          </cell>
          <cell r="E6259" t="str">
            <v>04 Estructuras</v>
          </cell>
          <cell r="F6259">
            <v>513407.06</v>
          </cell>
        </row>
        <row r="6260">
          <cell r="B6260">
            <v>12211</v>
          </cell>
          <cell r="C6260" t="str">
            <v>MURO DRYWALL 1/2 Dos caras (INCLUYE PINTURA VINILTEX)</v>
          </cell>
          <cell r="D6260" t="str">
            <v>M2</v>
          </cell>
          <cell r="E6260" t="str">
            <v>CIELOS RASOS</v>
          </cell>
          <cell r="F6260">
            <v>111635.18</v>
          </cell>
        </row>
        <row r="6261">
          <cell r="B6261">
            <v>15712</v>
          </cell>
          <cell r="C6261" t="str">
            <v>MURO DRYWALL CON AISLAMIENTO ACUSTICO+PINT</v>
          </cell>
          <cell r="D6261" t="str">
            <v>M2</v>
          </cell>
          <cell r="E6261" t="str">
            <v>CIELOS RASOS</v>
          </cell>
          <cell r="F6261">
            <v>91388.3</v>
          </cell>
        </row>
        <row r="6262">
          <cell r="B6262">
            <v>11968</v>
          </cell>
          <cell r="C6262" t="str">
            <v>MURO DRYWALL e=0.1 (3/8") + Pint. 2c Fontanar **</v>
          </cell>
          <cell r="D6262" t="str">
            <v>M2</v>
          </cell>
          <cell r="E6262" t="str">
            <v>MAMPOSTERIA</v>
          </cell>
          <cell r="F6262">
            <v>84691.3</v>
          </cell>
        </row>
        <row r="6263">
          <cell r="B6263">
            <v>10815</v>
          </cell>
          <cell r="C6263" t="str">
            <v>Muro e=0.12 ladrillo prens SantFe 2CV (ml)&lt;0.70Alt</v>
          </cell>
          <cell r="D6263" t="str">
            <v>ML</v>
          </cell>
          <cell r="E6263" t="str">
            <v>MAMPOSTERIA</v>
          </cell>
          <cell r="F6263">
            <v>89357.97</v>
          </cell>
        </row>
        <row r="6264">
          <cell r="B6264">
            <v>14926</v>
          </cell>
          <cell r="C6264" t="str">
            <v>Muro e=0.12 prensado liviano STA/FE   (m2)</v>
          </cell>
          <cell r="D6264" t="str">
            <v>M2</v>
          </cell>
          <cell r="E6264" t="str">
            <v>MAMPOSTERIA</v>
          </cell>
          <cell r="F6264">
            <v>145624.01999999999</v>
          </cell>
        </row>
        <row r="6265">
          <cell r="B6265">
            <v>10814</v>
          </cell>
          <cell r="C6265" t="str">
            <v>Muro e=0.12 prensado STA/FE   2CV (m2) **</v>
          </cell>
          <cell r="D6265" t="str">
            <v>M2</v>
          </cell>
          <cell r="E6265" t="str">
            <v>MAMPOSTERIA</v>
          </cell>
          <cell r="F6265">
            <v>123497.96</v>
          </cell>
        </row>
        <row r="6266">
          <cell r="B6266">
            <v>11038</v>
          </cell>
          <cell r="C6266" t="str">
            <v>Muro e=0.12 prensado-TabiqueSTA/FE   1CV (m2) **</v>
          </cell>
          <cell r="D6266" t="str">
            <v>M2</v>
          </cell>
          <cell r="E6266" t="str">
            <v>MAMPOSTERIA</v>
          </cell>
          <cell r="F6266">
            <v>118317.51</v>
          </cell>
        </row>
        <row r="6267">
          <cell r="B6267">
            <v>10606</v>
          </cell>
          <cell r="C6267" t="str">
            <v>Muro e=0.50 ladrillo prens SantFe 2CV (ml)&lt;0.50Alt</v>
          </cell>
          <cell r="D6267" t="str">
            <v>ML</v>
          </cell>
          <cell r="E6267" t="str">
            <v>MAMPOSTERIA</v>
          </cell>
          <cell r="F6267">
            <v>84756.479999999996</v>
          </cell>
        </row>
        <row r="6268">
          <cell r="B6268">
            <v>10348</v>
          </cell>
          <cell r="C6268" t="str">
            <v>Muro e=36 Ladrillo Comun repellado **</v>
          </cell>
          <cell r="D6268" t="str">
            <v>M2</v>
          </cell>
          <cell r="E6268" t="str">
            <v>MAMPOSTERIA</v>
          </cell>
          <cell r="F6268">
            <v>173034.54</v>
          </cell>
        </row>
        <row r="6269">
          <cell r="B6269">
            <v>11230</v>
          </cell>
          <cell r="C6269" t="str">
            <v>MURO EN DRY WALL e=.12 (5/8").**</v>
          </cell>
          <cell r="D6269" t="str">
            <v>M2</v>
          </cell>
          <cell r="E6269" t="str">
            <v>MAMPOSTERIA</v>
          </cell>
          <cell r="F6269">
            <v>31472.01</v>
          </cell>
        </row>
        <row r="6270">
          <cell r="B6270">
            <v>10749</v>
          </cell>
          <cell r="C6270" t="str">
            <v>Muro en ladrillo estructural prensado 0.15 2CV**</v>
          </cell>
          <cell r="D6270" t="str">
            <v>ML</v>
          </cell>
          <cell r="E6270" t="str">
            <v>06 Mampostería y pañetes</v>
          </cell>
          <cell r="F6270">
            <v>33692.68</v>
          </cell>
        </row>
        <row r="6271">
          <cell r="B6271">
            <v>14606</v>
          </cell>
          <cell r="C6271" t="str">
            <v>MURO EN LADRILLO MOORE Color Arena e=0,125</v>
          </cell>
          <cell r="D6271" t="str">
            <v>M2</v>
          </cell>
          <cell r="E6271" t="str">
            <v>06 Mampostería y pañetes</v>
          </cell>
          <cell r="F6271">
            <v>46776.959999999999</v>
          </cell>
        </row>
        <row r="6272">
          <cell r="B6272">
            <v>18990</v>
          </cell>
          <cell r="C6272" t="str">
            <v>Muro en Piedra Barichara</v>
          </cell>
          <cell r="D6272" t="str">
            <v>M3</v>
          </cell>
          <cell r="E6272" t="str">
            <v>VARIOS</v>
          </cell>
          <cell r="F6272">
            <v>0</v>
          </cell>
        </row>
        <row r="6273">
          <cell r="B6273">
            <v>15233</v>
          </cell>
          <cell r="C6273" t="str">
            <v xml:space="preserve">Muro en Piedra Barichara suministro e instalacion cefe cometas </v>
          </cell>
          <cell r="D6273" t="str">
            <v>M2</v>
          </cell>
          <cell r="E6273" t="str">
            <v>VARIOS</v>
          </cell>
          <cell r="F6273">
            <v>250656.14</v>
          </cell>
        </row>
        <row r="6274">
          <cell r="B6274">
            <v>11335</v>
          </cell>
          <cell r="C6274" t="str">
            <v>MURO ESCALONADO- 3000PSI (FONTANAR)**</v>
          </cell>
          <cell r="D6274" t="str">
            <v>M3</v>
          </cell>
          <cell r="E6274" t="str">
            <v>CIMENTACION Y ESTRUCTURA</v>
          </cell>
          <cell r="F6274">
            <v>3710790.98</v>
          </cell>
        </row>
        <row r="6275">
          <cell r="B6275">
            <v>11162</v>
          </cell>
          <cell r="C6275" t="str">
            <v>Muro estruc. ladriblock 0.15 en 2CV  &lt;0.6 ml**</v>
          </cell>
          <cell r="D6275" t="str">
            <v>ML</v>
          </cell>
          <cell r="E6275" t="str">
            <v>06 Mampostería y pañetes</v>
          </cell>
          <cell r="F6275">
            <v>47941.599999999999</v>
          </cell>
        </row>
        <row r="6276">
          <cell r="B6276">
            <v>11161</v>
          </cell>
          <cell r="C6276" t="str">
            <v>Muro estruc. ladriblock 0.15 en 2CV **</v>
          </cell>
          <cell r="D6276" t="str">
            <v>M2</v>
          </cell>
          <cell r="E6276" t="str">
            <v>06 Mampostería y pañetes</v>
          </cell>
          <cell r="F6276">
            <v>64915.37</v>
          </cell>
        </row>
        <row r="6277">
          <cell r="B6277">
            <v>10750</v>
          </cell>
          <cell r="C6277" t="str">
            <v>Muro estruc. prensado 0.15 en 2CV **</v>
          </cell>
          <cell r="D6277" t="str">
            <v>M2</v>
          </cell>
          <cell r="E6277" t="str">
            <v>06 Mampostería y pañetes</v>
          </cell>
          <cell r="F6277">
            <v>161614.62</v>
          </cell>
        </row>
        <row r="6278">
          <cell r="B6278">
            <v>12170</v>
          </cell>
          <cell r="C6278" t="str">
            <v>Muro ESTRUCT. 2 VISTAS (6x12x24)**</v>
          </cell>
          <cell r="D6278" t="str">
            <v>M2</v>
          </cell>
          <cell r="E6278" t="str">
            <v>MAMPOSTERIA</v>
          </cell>
          <cell r="F6278">
            <v>210072.12</v>
          </cell>
        </row>
        <row r="6279">
          <cell r="B6279">
            <v>908</v>
          </cell>
          <cell r="C6279" t="str">
            <v>Muro ESTRUCT. e=.14 Ladrillo portan prens</v>
          </cell>
          <cell r="D6279" t="str">
            <v>M2</v>
          </cell>
          <cell r="E6279" t="str">
            <v>MAMPOSTERIA</v>
          </cell>
          <cell r="F6279">
            <v>50529.37</v>
          </cell>
        </row>
        <row r="6280">
          <cell r="B6280">
            <v>19247</v>
          </cell>
          <cell r="C6280" t="str">
            <v>Muro Estructural e=0.12m (V-1) CEFE COMETAS</v>
          </cell>
          <cell r="D6280" t="str">
            <v>M2</v>
          </cell>
          <cell r="E6280" t="str">
            <v>MAMPOSTERIA</v>
          </cell>
          <cell r="F6280">
            <v>110806.85</v>
          </cell>
        </row>
        <row r="6281">
          <cell r="B6281">
            <v>16730</v>
          </cell>
          <cell r="C6281" t="str">
            <v>Muro Estructural e=0.12m (Vista una cara)</v>
          </cell>
          <cell r="D6281" t="str">
            <v>M2</v>
          </cell>
          <cell r="E6281" t="str">
            <v>MAMPOSTERIA</v>
          </cell>
          <cell r="F6281">
            <v>107415.16</v>
          </cell>
        </row>
        <row r="6282">
          <cell r="B6282">
            <v>17101</v>
          </cell>
          <cell r="C6282" t="str">
            <v>MURO FIBROCEMENTO (10mm) - 1CARA+EstrucGalv - CDRC</v>
          </cell>
          <cell r="D6282" t="str">
            <v>M2</v>
          </cell>
          <cell r="E6282" t="str">
            <v>VARIOS</v>
          </cell>
          <cell r="F6282">
            <v>78260.61</v>
          </cell>
        </row>
        <row r="6283">
          <cell r="B6283">
            <v>15256</v>
          </cell>
          <cell r="C6283" t="str">
            <v>MURO FIBROCEMENTO 10 MM DOBLE CARA  B9</v>
          </cell>
          <cell r="D6283" t="str">
            <v>M2</v>
          </cell>
          <cell r="E6283" t="str">
            <v>MAMPOSTERIA</v>
          </cell>
          <cell r="F6283">
            <v>117934.18</v>
          </cell>
        </row>
        <row r="6284">
          <cell r="B6284">
            <v>13975</v>
          </cell>
          <cell r="C6284" t="str">
            <v>MURO FIBROCEMENTO 8MM DOBLE CARA B9</v>
          </cell>
          <cell r="D6284" t="str">
            <v>M2</v>
          </cell>
          <cell r="E6284" t="str">
            <v>MAMPOSTERIA</v>
          </cell>
          <cell r="F6284">
            <v>203293.63</v>
          </cell>
        </row>
        <row r="6285">
          <cell r="B6285">
            <v>16530</v>
          </cell>
          <cell r="C6285" t="str">
            <v>MURO FIBROCEMENTO8MMDOBLE CARAINCLUYE-VINILO T-1</v>
          </cell>
          <cell r="D6285" t="str">
            <v>M2</v>
          </cell>
          <cell r="E6285" t="str">
            <v>MAMPOSTERIA</v>
          </cell>
          <cell r="F6285">
            <v>209675.98</v>
          </cell>
        </row>
        <row r="6286">
          <cell r="B6286">
            <v>16533</v>
          </cell>
          <cell r="C6286" t="str">
            <v>MURO FIBROCEMENTO8MM-LINEAL DOBLE-CARA -VINILO T-1</v>
          </cell>
          <cell r="D6286" t="str">
            <v>ML</v>
          </cell>
          <cell r="E6286" t="str">
            <v>MAMPOSTERIA</v>
          </cell>
          <cell r="F6286">
            <v>131771.29</v>
          </cell>
        </row>
        <row r="6287">
          <cell r="B6287">
            <v>16664</v>
          </cell>
          <cell r="C6287" t="str">
            <v>MURO FIBROCEMENTO8mm-LINEAL-UNA-CARA</v>
          </cell>
          <cell r="D6287" t="str">
            <v>ML</v>
          </cell>
          <cell r="E6287" t="str">
            <v>MAMPOSTERIA</v>
          </cell>
          <cell r="F6287">
            <v>47081.760000000002</v>
          </cell>
        </row>
        <row r="6288">
          <cell r="B6288">
            <v>16535</v>
          </cell>
          <cell r="C6288" t="str">
            <v>MURO FIBROCEMENTO8mm-LINEAL-UNA-CARA-VINILO-TIPO 1</v>
          </cell>
          <cell r="D6288" t="str">
            <v>ML</v>
          </cell>
          <cell r="E6288" t="str">
            <v>MAMPOSTERIA</v>
          </cell>
          <cell r="F6288">
            <v>126389.01</v>
          </cell>
        </row>
        <row r="6289">
          <cell r="B6289">
            <v>16532</v>
          </cell>
          <cell r="C6289" t="str">
            <v>MURO FIBROCEMENTO8mm-UNA-CARA-INCLUYE-VINILO T-1</v>
          </cell>
          <cell r="D6289" t="str">
            <v>M2</v>
          </cell>
          <cell r="E6289" t="str">
            <v>MAMPOSTERIA</v>
          </cell>
          <cell r="F6289">
            <v>146815.03</v>
          </cell>
        </row>
        <row r="6290">
          <cell r="B6290">
            <v>13376</v>
          </cell>
          <cell r="C6290" t="str">
            <v>Muro gaviones (Alam.Galv.Cal.12) Hueco7.5x7.5cm.</v>
          </cell>
          <cell r="D6290" t="str">
            <v>M3</v>
          </cell>
          <cell r="E6290" t="str">
            <v>VARIOS</v>
          </cell>
          <cell r="F6290">
            <v>310900.61</v>
          </cell>
        </row>
        <row r="6291">
          <cell r="B6291">
            <v>977</v>
          </cell>
          <cell r="C6291" t="str">
            <v>MURO LADRIBLOC          STA/FE</v>
          </cell>
          <cell r="D6291" t="str">
            <v>M2</v>
          </cell>
          <cell r="E6291" t="str">
            <v>MAMPOSTERIA</v>
          </cell>
          <cell r="F6291">
            <v>69226.259999999995</v>
          </cell>
        </row>
        <row r="6292">
          <cell r="B6292">
            <v>19210</v>
          </cell>
          <cell r="C6292" t="str">
            <v>MURO LADRIBLOC STA/FE + trasiego</v>
          </cell>
          <cell r="D6292" t="str">
            <v>M2</v>
          </cell>
          <cell r="E6292" t="str">
            <v>MAMPOSTERIA</v>
          </cell>
          <cell r="F6292">
            <v>75159.539999999994</v>
          </cell>
        </row>
        <row r="6293">
          <cell r="B6293">
            <v>14429</v>
          </cell>
          <cell r="C6293" t="str">
            <v>MURO LADRILLO ESTRUCTURAL V1- 33X11.5X11 sin ref.</v>
          </cell>
          <cell r="D6293" t="str">
            <v>M2</v>
          </cell>
          <cell r="E6293" t="str">
            <v>MAMPOSTERIA</v>
          </cell>
          <cell r="F6293">
            <v>35202.78</v>
          </cell>
        </row>
        <row r="6294">
          <cell r="B6294">
            <v>12327</v>
          </cell>
          <cell r="C6294" t="str">
            <v>Muro ladrillo recocido Mort.1:4 **</v>
          </cell>
          <cell r="D6294" t="str">
            <v>M2</v>
          </cell>
          <cell r="E6294" t="str">
            <v>MAMPOSTERIA</v>
          </cell>
          <cell r="F6294">
            <v>68392.7</v>
          </cell>
        </row>
        <row r="6295">
          <cell r="B6295">
            <v>10813</v>
          </cell>
          <cell r="C6295" t="str">
            <v>Muro ladrillo recocido Mort.1:5 **</v>
          </cell>
          <cell r="D6295" t="str">
            <v>M2</v>
          </cell>
          <cell r="E6295" t="str">
            <v>MAMPOSTERIA</v>
          </cell>
          <cell r="F6295">
            <v>69432.92</v>
          </cell>
        </row>
        <row r="6296">
          <cell r="B6296">
            <v>12666</v>
          </cell>
          <cell r="C6296" t="str">
            <v>Muro Ladrillo Tabicón 25*12*6 **</v>
          </cell>
          <cell r="D6296" t="str">
            <v>M2</v>
          </cell>
          <cell r="E6296" t="str">
            <v>06 Mampostería y pañetes</v>
          </cell>
          <cell r="F6296">
            <v>84214.15</v>
          </cell>
        </row>
        <row r="6297">
          <cell r="B6297">
            <v>13026</v>
          </cell>
          <cell r="C6297" t="str">
            <v>Muro Ladrillo TabicónTolete Común 20*10*6 **</v>
          </cell>
          <cell r="D6297" t="str">
            <v>M2</v>
          </cell>
          <cell r="E6297" t="str">
            <v>06 Mampostería y pañetes</v>
          </cell>
          <cell r="F6297">
            <v>166220.75</v>
          </cell>
        </row>
        <row r="6298">
          <cell r="B6298">
            <v>18253</v>
          </cell>
          <cell r="C6298" t="str">
            <v>MURO LIVIANO EN PANEL YESO + AISLAMIENTO EN LANA D</v>
          </cell>
          <cell r="D6298" t="str">
            <v>M2</v>
          </cell>
          <cell r="E6298" t="str">
            <v>MAMPOSTERIA</v>
          </cell>
          <cell r="F6298">
            <v>98874.83</v>
          </cell>
        </row>
        <row r="6299">
          <cell r="B6299">
            <v>10261</v>
          </cell>
          <cell r="C6299" t="str">
            <v>Muro PANDERETA .12 Ladrillo Comun **</v>
          </cell>
          <cell r="D6299" t="str">
            <v>M2</v>
          </cell>
          <cell r="E6299" t="str">
            <v>MAMPOSTERIA</v>
          </cell>
          <cell r="F6299">
            <v>63306.12</v>
          </cell>
        </row>
        <row r="6300">
          <cell r="B6300">
            <v>1003</v>
          </cell>
          <cell r="C6300" t="str">
            <v>MURO PANTALLA Y BARRETES E=0.30 M y 0.40 M.</v>
          </cell>
          <cell r="D6300" t="str">
            <v>M3</v>
          </cell>
          <cell r="E6300" t="str">
            <v>CIMENTACION Y ESTRUCTURA</v>
          </cell>
          <cell r="F6300">
            <v>824655.53</v>
          </cell>
        </row>
        <row r="6301">
          <cell r="B6301">
            <v>1004</v>
          </cell>
          <cell r="C6301" t="str">
            <v>MURO PANTALLA Y BARRETES E=0.60 M y 0.80 M.</v>
          </cell>
          <cell r="D6301" t="str">
            <v>M3</v>
          </cell>
          <cell r="E6301" t="str">
            <v>CIMENTACION Y ESTRUCTURA</v>
          </cell>
          <cell r="F6301">
            <v>824655.53</v>
          </cell>
        </row>
        <row r="6302">
          <cell r="B6302">
            <v>664</v>
          </cell>
          <cell r="C6302" t="str">
            <v>MURO PNDETA .05 LAD. PRENSADO STA/FE</v>
          </cell>
          <cell r="D6302" t="str">
            <v>M2</v>
          </cell>
          <cell r="E6302" t="str">
            <v>MAMPOSTERIA</v>
          </cell>
          <cell r="F6302">
            <v>67663.19</v>
          </cell>
        </row>
        <row r="6303">
          <cell r="B6303">
            <v>987</v>
          </cell>
          <cell r="C6303" t="str">
            <v>MURO PNDETA .06 COMUN    MOORE</v>
          </cell>
          <cell r="D6303" t="str">
            <v>M2</v>
          </cell>
          <cell r="E6303" t="str">
            <v>MAMPOSTERIA</v>
          </cell>
          <cell r="F6303">
            <v>25344.77</v>
          </cell>
        </row>
        <row r="6304">
          <cell r="B6304">
            <v>972</v>
          </cell>
          <cell r="C6304" t="str">
            <v>MURO PNDETA .06 LADRILLO COMUN</v>
          </cell>
          <cell r="D6304" t="str">
            <v>M2</v>
          </cell>
          <cell r="E6304" t="str">
            <v>MAMPOSTERIA</v>
          </cell>
          <cell r="F6304">
            <v>49515.1</v>
          </cell>
        </row>
        <row r="6305">
          <cell r="B6305">
            <v>161</v>
          </cell>
          <cell r="C6305" t="str">
            <v>MURO PNDETA .06 T/FINO  STA/FE</v>
          </cell>
          <cell r="D6305" t="str">
            <v>M2</v>
          </cell>
          <cell r="E6305" t="str">
            <v>MAMPOSTERIA</v>
          </cell>
          <cell r="F6305">
            <v>26222.81</v>
          </cell>
        </row>
        <row r="6306">
          <cell r="B6306">
            <v>10196</v>
          </cell>
          <cell r="C6306" t="str">
            <v>Muro Tbcon .24 Común Hmax=0.60m</v>
          </cell>
          <cell r="D6306" t="str">
            <v>ML</v>
          </cell>
          <cell r="E6306" t="str">
            <v>MAMPOSTERIA</v>
          </cell>
          <cell r="F6306">
            <v>114594.42</v>
          </cell>
        </row>
        <row r="6307">
          <cell r="B6307">
            <v>985</v>
          </cell>
          <cell r="C6307" t="str">
            <v>MURO TBCON .24 COMUN P/P</v>
          </cell>
          <cell r="D6307" t="str">
            <v>M2</v>
          </cell>
          <cell r="E6307" t="str">
            <v>MAMPOSTERIA</v>
          </cell>
          <cell r="F6307">
            <v>160881.10999999999</v>
          </cell>
        </row>
        <row r="6308">
          <cell r="B6308">
            <v>974</v>
          </cell>
          <cell r="C6308" t="str">
            <v>MURO TBCON .24 PRENS 1cv STAFE</v>
          </cell>
          <cell r="D6308" t="str">
            <v>M2</v>
          </cell>
          <cell r="E6308" t="str">
            <v>MAMPOSTERIA</v>
          </cell>
          <cell r="F6308">
            <v>250769.76</v>
          </cell>
        </row>
        <row r="6309">
          <cell r="B6309">
            <v>160</v>
          </cell>
          <cell r="C6309" t="str">
            <v>MURO TBCON .24 REJILLA YOMASA</v>
          </cell>
          <cell r="D6309" t="str">
            <v>M2</v>
          </cell>
          <cell r="E6309" t="str">
            <v>MAMPOSTERIA</v>
          </cell>
          <cell r="F6309">
            <v>62191.4</v>
          </cell>
        </row>
        <row r="6310">
          <cell r="B6310">
            <v>909</v>
          </cell>
          <cell r="C6310" t="str">
            <v>MURO TBCON .25 REJILLA  HELIOS</v>
          </cell>
          <cell r="D6310" t="str">
            <v>M2</v>
          </cell>
          <cell r="E6310" t="str">
            <v>MAMPOSTERIA</v>
          </cell>
          <cell r="F6310">
            <v>62191.4</v>
          </cell>
        </row>
        <row r="6311">
          <cell r="B6311">
            <v>11491</v>
          </cell>
          <cell r="C6311" t="str">
            <v>Muro TBCON .30 recuperar patrimonio sin ladrillo**</v>
          </cell>
          <cell r="D6311" t="str">
            <v>M2</v>
          </cell>
          <cell r="E6311" t="str">
            <v>MAMPOSTERIA</v>
          </cell>
          <cell r="F6311">
            <v>118185.53</v>
          </cell>
        </row>
        <row r="6312">
          <cell r="B6312">
            <v>152</v>
          </cell>
          <cell r="C6312" t="str">
            <v>MURO TBCON LADRILLO RECOCIDO .24 COMUN</v>
          </cell>
          <cell r="D6312" t="str">
            <v>M2</v>
          </cell>
          <cell r="E6312" t="str">
            <v>MAMPOSTERIA</v>
          </cell>
          <cell r="F6312">
            <v>150909.9</v>
          </cell>
        </row>
        <row r="6313">
          <cell r="B6313">
            <v>163</v>
          </cell>
          <cell r="C6313" t="str">
            <v>MURO TBCON T/FINO .245  P/P   STAFE</v>
          </cell>
          <cell r="D6313" t="str">
            <v>M2</v>
          </cell>
          <cell r="E6313" t="str">
            <v>MAMPOSTERIA</v>
          </cell>
          <cell r="F6313">
            <v>62191.4</v>
          </cell>
        </row>
        <row r="6314">
          <cell r="B6314">
            <v>86</v>
          </cell>
          <cell r="C6314" t="str">
            <v>MURO TBQUE .10 COMUN Recocido P/P DEPOS</v>
          </cell>
          <cell r="D6314" t="str">
            <v>M2</v>
          </cell>
          <cell r="E6314" t="str">
            <v>MAMPOSTERIA</v>
          </cell>
          <cell r="F6314">
            <v>71728.070000000007</v>
          </cell>
        </row>
        <row r="6315">
          <cell r="B6315">
            <v>155</v>
          </cell>
          <cell r="C6315" t="str">
            <v>MURO TBQUE .11 BOCADILLO ALCARRAZA</v>
          </cell>
          <cell r="D6315" t="str">
            <v>M2</v>
          </cell>
          <cell r="E6315" t="str">
            <v>MAMPOSTERIA</v>
          </cell>
          <cell r="F6315">
            <v>40023.57</v>
          </cell>
        </row>
        <row r="6316">
          <cell r="B6316">
            <v>986</v>
          </cell>
          <cell r="C6316" t="str">
            <v>MURO TBQUE .11 COMUN P/P MOORE</v>
          </cell>
          <cell r="D6316" t="str">
            <v>M2</v>
          </cell>
          <cell r="E6316" t="str">
            <v>MAMPOSTERIA</v>
          </cell>
          <cell r="F6316">
            <v>43844.34</v>
          </cell>
        </row>
        <row r="6317">
          <cell r="B6317">
            <v>910</v>
          </cell>
          <cell r="C6317" t="str">
            <v>MURO TBQUE .12  MACIZO HELIOS</v>
          </cell>
          <cell r="D6317" t="str">
            <v>M2</v>
          </cell>
          <cell r="E6317" t="str">
            <v>MAMPOSTERIA</v>
          </cell>
          <cell r="F6317">
            <v>40023.57</v>
          </cell>
        </row>
        <row r="6318">
          <cell r="B6318">
            <v>772</v>
          </cell>
          <cell r="C6318" t="str">
            <v>MURO TBQUE .12 BOCAD 1CV S/CRI</v>
          </cell>
          <cell r="D6318" t="str">
            <v>M2</v>
          </cell>
          <cell r="E6318" t="str">
            <v>MAMPOSTERIA</v>
          </cell>
          <cell r="F6318">
            <v>40023.57</v>
          </cell>
        </row>
        <row r="6319">
          <cell r="B6319">
            <v>159</v>
          </cell>
          <cell r="C6319" t="str">
            <v>MURO TBQUE .12 PREN 1CV STA/FE</v>
          </cell>
          <cell r="D6319" t="str">
            <v>M2</v>
          </cell>
          <cell r="E6319" t="str">
            <v>MAMPOSTERIA</v>
          </cell>
          <cell r="F6319">
            <v>82354.44</v>
          </cell>
        </row>
        <row r="6320">
          <cell r="B6320">
            <v>11489</v>
          </cell>
          <cell r="C6320" t="str">
            <v>Muro TBQUE .12 recuperar patrimonio sin ladrillo**</v>
          </cell>
          <cell r="D6320" t="str">
            <v>M2</v>
          </cell>
          <cell r="E6320" t="str">
            <v>MAMPOSTERIA</v>
          </cell>
          <cell r="F6320">
            <v>92006.39</v>
          </cell>
        </row>
        <row r="6321">
          <cell r="B6321">
            <v>980</v>
          </cell>
          <cell r="C6321" t="str">
            <v>MURO TBQUE .12 REJILLA YOMASA</v>
          </cell>
          <cell r="D6321" t="str">
            <v>M2</v>
          </cell>
          <cell r="E6321" t="str">
            <v>MAMPOSTERIA</v>
          </cell>
          <cell r="F6321">
            <v>40023.57</v>
          </cell>
        </row>
        <row r="6322">
          <cell r="B6322">
            <v>162</v>
          </cell>
          <cell r="C6322" t="str">
            <v>MURO TBQUE .12 T/FIN P/P STAFE</v>
          </cell>
          <cell r="D6322" t="str">
            <v>M2</v>
          </cell>
          <cell r="E6322" t="str">
            <v>MAMPOSTERIA</v>
          </cell>
          <cell r="F6322">
            <v>40023.57</v>
          </cell>
        </row>
        <row r="6323">
          <cell r="B6323">
            <v>990</v>
          </cell>
          <cell r="C6323" t="str">
            <v>MURO TBQUE .12 T/FINO 1cv STAF</v>
          </cell>
          <cell r="D6323" t="str">
            <v>M2</v>
          </cell>
          <cell r="E6323" t="str">
            <v>MAMPOSTERIA</v>
          </cell>
          <cell r="F6323">
            <v>40023.57</v>
          </cell>
        </row>
        <row r="6324">
          <cell r="B6324">
            <v>991</v>
          </cell>
          <cell r="C6324" t="str">
            <v>MURO TBQUE .12 VIS YOMASA</v>
          </cell>
          <cell r="D6324" t="str">
            <v>M2</v>
          </cell>
          <cell r="E6324" t="str">
            <v>MAMPOSTERIA</v>
          </cell>
          <cell r="F6324">
            <v>60803.49</v>
          </cell>
        </row>
        <row r="6325">
          <cell r="B6325">
            <v>15182</v>
          </cell>
          <cell r="C6325" t="str">
            <v>Muro vitroblock o vidrioblock   (m2)</v>
          </cell>
          <cell r="D6325" t="str">
            <v>M2</v>
          </cell>
          <cell r="E6325" t="str">
            <v>MAMPOSTERIA</v>
          </cell>
          <cell r="F6325">
            <v>249692.87</v>
          </cell>
        </row>
        <row r="6326">
          <cell r="B6326">
            <v>13580</v>
          </cell>
          <cell r="C6326" t="str">
            <v>Muro-cimiento conc.3000psi GF para mamposter**</v>
          </cell>
          <cell r="D6326" t="str">
            <v>M3</v>
          </cell>
          <cell r="E6326" t="str">
            <v>CIMENTACION Y ESTRUCTURA</v>
          </cell>
          <cell r="F6326">
            <v>1192991.05</v>
          </cell>
        </row>
        <row r="6327">
          <cell r="B6327">
            <v>15130</v>
          </cell>
          <cell r="C6327" t="str">
            <v>MuroContencionConc.Premezclado 3500 psi GC+aire</v>
          </cell>
          <cell r="D6327" t="str">
            <v>M3</v>
          </cell>
          <cell r="E6327" t="str">
            <v>CIMENTACION Y ESTRUCTURA</v>
          </cell>
          <cell r="F6327">
            <v>960883.57</v>
          </cell>
        </row>
        <row r="6328">
          <cell r="B6328">
            <v>15158</v>
          </cell>
          <cell r="C6328" t="str">
            <v>MuroContencionConc.Premezclado 3500 psi GF+aire</v>
          </cell>
          <cell r="D6328" t="str">
            <v>M3</v>
          </cell>
          <cell r="E6328" t="str">
            <v>CIMENTACION Y ESTRUCTURA</v>
          </cell>
          <cell r="F6328">
            <v>1190798.1000000001</v>
          </cell>
        </row>
        <row r="6329">
          <cell r="B6329">
            <v>17001</v>
          </cell>
          <cell r="C6329" t="str">
            <v>MuroCortina V-B2(36.33X7.05m)CRD(S/Especificacion</v>
          </cell>
          <cell r="D6329" t="str">
            <v>UN</v>
          </cell>
          <cell r="E6329" t="str">
            <v>CARPINTERIA DE MADERA</v>
          </cell>
          <cell r="F6329">
            <v>0</v>
          </cell>
        </row>
        <row r="6330">
          <cell r="B6330">
            <v>17002</v>
          </cell>
          <cell r="C6330" t="str">
            <v>MuroCortina V-B3(36.33X11.30m)CRD(S/Especificacion</v>
          </cell>
          <cell r="D6330" t="str">
            <v>UN</v>
          </cell>
          <cell r="E6330" t="str">
            <v>CARPINTERIA DE MADERA</v>
          </cell>
          <cell r="F6330">
            <v>0</v>
          </cell>
        </row>
        <row r="6331">
          <cell r="B6331">
            <v>17004</v>
          </cell>
          <cell r="C6331" t="str">
            <v>MuroCortina V-B4(36.33X11.30m)CRD(S/Especificacion</v>
          </cell>
          <cell r="D6331" t="str">
            <v>UN</v>
          </cell>
          <cell r="E6331" t="str">
            <v>CARPINTERIA DE MADERA</v>
          </cell>
          <cell r="F6331">
            <v>0</v>
          </cell>
        </row>
        <row r="6332">
          <cell r="B6332">
            <v>17005</v>
          </cell>
          <cell r="C6332" t="str">
            <v>MuroCortina V-B5(67.61X7.05m)CRD(S/Especificacion</v>
          </cell>
          <cell r="D6332" t="str">
            <v>UN</v>
          </cell>
          <cell r="E6332" t="str">
            <v>CARPINTERIA DE MADERA</v>
          </cell>
          <cell r="F6332">
            <v>0</v>
          </cell>
        </row>
        <row r="6333">
          <cell r="B6333">
            <v>17006</v>
          </cell>
          <cell r="C6333" t="str">
            <v>MuroCortina V-B6(67.61X7.05m)CRD(S/Especificacion</v>
          </cell>
          <cell r="D6333" t="str">
            <v>UN</v>
          </cell>
          <cell r="E6333" t="str">
            <v>CARPINTERIA DE MADERA</v>
          </cell>
          <cell r="F6333">
            <v>0</v>
          </cell>
        </row>
        <row r="6334">
          <cell r="B6334">
            <v>17008</v>
          </cell>
          <cell r="C6334" t="str">
            <v>MuroCortina V-C1(36.33X11.30m)CRD(S/Especificacio</v>
          </cell>
          <cell r="D6334" t="str">
            <v>UN</v>
          </cell>
          <cell r="E6334" t="str">
            <v>CARPINTERIA DE MADERA</v>
          </cell>
          <cell r="F6334">
            <v>0</v>
          </cell>
        </row>
        <row r="6335">
          <cell r="B6335">
            <v>17011</v>
          </cell>
          <cell r="C6335" t="str">
            <v>MuroCortina V-C2(36.33X7.05m)CRD(S/Especificacio</v>
          </cell>
          <cell r="D6335" t="str">
            <v>UN</v>
          </cell>
          <cell r="E6335" t="str">
            <v>CARPINTERIA DE MADERA</v>
          </cell>
          <cell r="F6335">
            <v>0</v>
          </cell>
        </row>
        <row r="6336">
          <cell r="B6336">
            <v>17015</v>
          </cell>
          <cell r="C6336" t="str">
            <v>MuroCortina V-C3(86.37X7.05m)CRD(S/Especificacio</v>
          </cell>
          <cell r="D6336" t="str">
            <v>UN</v>
          </cell>
          <cell r="E6336" t="str">
            <v>CARPINTERIA DE MADERA</v>
          </cell>
          <cell r="F6336">
            <v>0</v>
          </cell>
        </row>
        <row r="6337">
          <cell r="B6337">
            <v>17019</v>
          </cell>
          <cell r="C6337" t="str">
            <v>MuroCortina V-C4(86.37X7.05m)CRD(S/Especificacio</v>
          </cell>
          <cell r="D6337" t="str">
            <v>UN</v>
          </cell>
          <cell r="E6337" t="str">
            <v>CARPINTERIA DE MADERA</v>
          </cell>
          <cell r="F6337">
            <v>0</v>
          </cell>
        </row>
        <row r="6338">
          <cell r="B6338">
            <v>16989</v>
          </cell>
          <cell r="C6338" t="str">
            <v>MuroCotina V-A1(36.33X11.30m)CRD(S/Especificacion</v>
          </cell>
          <cell r="D6338" t="str">
            <v>UN</v>
          </cell>
          <cell r="E6338" t="str">
            <v>CARPINTERIA DE MADERA</v>
          </cell>
          <cell r="F6338">
            <v>0</v>
          </cell>
        </row>
        <row r="6339">
          <cell r="B6339">
            <v>16990</v>
          </cell>
          <cell r="C6339" t="str">
            <v>MuroCotina V-A2(36.33X11.30m)CRD(S/Especificacion</v>
          </cell>
          <cell r="D6339" t="str">
            <v>UN</v>
          </cell>
          <cell r="E6339" t="str">
            <v>CARPINTERIA DE MADERA</v>
          </cell>
          <cell r="F6339">
            <v>0</v>
          </cell>
        </row>
        <row r="6340">
          <cell r="B6340">
            <v>16992</v>
          </cell>
          <cell r="C6340" t="str">
            <v>MuroCotina V-A3(19.61X7.05m)CRD(S/Especificacion</v>
          </cell>
          <cell r="D6340" t="str">
            <v>UN</v>
          </cell>
          <cell r="E6340" t="str">
            <v>CARPINTERIA DE MADERA</v>
          </cell>
          <cell r="F6340">
            <v>0</v>
          </cell>
        </row>
        <row r="6341">
          <cell r="B6341">
            <v>16994</v>
          </cell>
          <cell r="C6341" t="str">
            <v>MuroCotina V-A4(19.61X7.05m)CRD(S/Especificacion</v>
          </cell>
          <cell r="D6341" t="str">
            <v>UN</v>
          </cell>
          <cell r="E6341" t="str">
            <v>CARPINTERIA DE MADERA</v>
          </cell>
          <cell r="F6341">
            <v>0</v>
          </cell>
        </row>
        <row r="6342">
          <cell r="B6342">
            <v>16995</v>
          </cell>
          <cell r="C6342" t="str">
            <v>MuroCotina V-B1(36.33X7.05m)CRD(S/Especificacion</v>
          </cell>
          <cell r="D6342" t="str">
            <v>UN</v>
          </cell>
          <cell r="E6342" t="str">
            <v>CARPINTERIA DE MADERA</v>
          </cell>
          <cell r="F6342">
            <v>0</v>
          </cell>
        </row>
        <row r="6343">
          <cell r="B6343">
            <v>15116</v>
          </cell>
          <cell r="C6343" t="str">
            <v>Muroe=0.12 ladrilloprensSantFe2CV (ml)&lt;0.70</v>
          </cell>
          <cell r="D6343" t="str">
            <v>ML</v>
          </cell>
          <cell r="E6343" t="str">
            <v>MAMPOSTERIA</v>
          </cell>
          <cell r="F6343">
            <v>81564.490000000005</v>
          </cell>
        </row>
        <row r="6344">
          <cell r="B6344">
            <v>14415</v>
          </cell>
          <cell r="C6344" t="str">
            <v>MUROPIEDRA CREMA DURA PERFIL.MONSER.H=1.20M;A=0.4</v>
          </cell>
          <cell r="D6344" t="str">
            <v>M3</v>
          </cell>
          <cell r="E6344" t="str">
            <v>MAMPOSTERIA</v>
          </cell>
          <cell r="F6344">
            <v>755554.88</v>
          </cell>
        </row>
        <row r="6345">
          <cell r="B6345">
            <v>18143</v>
          </cell>
          <cell r="C6345" t="str">
            <v>MUROS CONCRETO 4000 PSI 0.30 PISCINAS+PASAMUR CDRC</v>
          </cell>
          <cell r="D6345" t="str">
            <v>M3</v>
          </cell>
          <cell r="E6345" t="str">
            <v>CIMENTACION Y ESTRUCTURA</v>
          </cell>
          <cell r="F6345">
            <v>1342914.03</v>
          </cell>
        </row>
        <row r="6346">
          <cell r="B6346">
            <v>17940</v>
          </cell>
          <cell r="C6346" t="str">
            <v>MUROS CONCRETO 4000 PSI 0.30 v1C TANQUES AGUA CDRC</v>
          </cell>
          <cell r="D6346" t="str">
            <v>M3</v>
          </cell>
          <cell r="E6346" t="str">
            <v>CIMENTACION Y ESTRUCTURA</v>
          </cell>
          <cell r="F6346">
            <v>1342017.68</v>
          </cell>
        </row>
        <row r="6347">
          <cell r="B6347">
            <v>18306</v>
          </cell>
          <cell r="C6347" t="str">
            <v>MUROS CONCRETO FC21 3000 PSI OCRE 0.15 CDRC</v>
          </cell>
          <cell r="D6347" t="str">
            <v>M3</v>
          </cell>
          <cell r="E6347" t="str">
            <v>CIMENTACION Y ESTRUCTURA</v>
          </cell>
          <cell r="F6347">
            <v>661139.55000000005</v>
          </cell>
        </row>
        <row r="6348">
          <cell r="B6348">
            <v>18307</v>
          </cell>
          <cell r="C6348" t="str">
            <v>MUROS CONCRETO FC21 3000 PSI OCRE 0.20 CDRC</v>
          </cell>
          <cell r="D6348" t="str">
            <v>M3</v>
          </cell>
          <cell r="E6348" t="str">
            <v>CIMENTACION Y ESTRUCTURA</v>
          </cell>
          <cell r="F6348">
            <v>635406.72</v>
          </cell>
        </row>
        <row r="6349">
          <cell r="B6349">
            <v>18130</v>
          </cell>
          <cell r="C6349" t="str">
            <v>MUROS CONCRETO FC28 4000 PSI 0.40 TANQUE AGUA CDRC</v>
          </cell>
          <cell r="D6349" t="str">
            <v>M3</v>
          </cell>
          <cell r="E6349" t="str">
            <v>CIMENTACION Y ESTRUCTURA</v>
          </cell>
          <cell r="F6349">
            <v>1330917.3799999999</v>
          </cell>
        </row>
        <row r="6350">
          <cell r="B6350">
            <v>16871</v>
          </cell>
          <cell r="C6350" t="str">
            <v>MUROS CONTEN BLQ CONC15x20x40 GRADERÍAS F'C 21 MPA</v>
          </cell>
          <cell r="D6350" t="str">
            <v>M2</v>
          </cell>
          <cell r="E6350" t="str">
            <v>ESTRUCTURA</v>
          </cell>
          <cell r="F6350">
            <v>263485.7</v>
          </cell>
        </row>
        <row r="6351">
          <cell r="B6351">
            <v>16874</v>
          </cell>
          <cell r="C6351" t="str">
            <v>MUROS CONTEN BLQ CONC20x20x40 GRADERÍAS graF'C17.5</v>
          </cell>
          <cell r="D6351" t="str">
            <v>M2</v>
          </cell>
          <cell r="E6351" t="str">
            <v>ESTRUCTURA</v>
          </cell>
          <cell r="F6351">
            <v>137982.95000000001</v>
          </cell>
        </row>
        <row r="6352">
          <cell r="B6352">
            <v>98</v>
          </cell>
          <cell r="C6352" t="str">
            <v>MUROS CONTENCION Concr. e=.17</v>
          </cell>
          <cell r="D6352" t="str">
            <v>M3</v>
          </cell>
          <cell r="E6352" t="str">
            <v>CIMENTACION Y ESTRUCTURA</v>
          </cell>
          <cell r="F6352">
            <v>1130209.99</v>
          </cell>
        </row>
        <row r="6353">
          <cell r="B6353">
            <v>17854</v>
          </cell>
          <cell r="C6353" t="str">
            <v>MUROS DE CONTENCION GRIS CLARO F'C 35 MPA</v>
          </cell>
          <cell r="D6353" t="str">
            <v>M3</v>
          </cell>
          <cell r="E6353" t="str">
            <v>04 Estructuras</v>
          </cell>
          <cell r="F6353">
            <v>503712.76</v>
          </cell>
        </row>
        <row r="6354">
          <cell r="B6354">
            <v>18152</v>
          </cell>
          <cell r="C6354" t="str">
            <v>MUROS EN CONCRETO 3000 PSI 0.40 v1C Z TANQUES CDRC</v>
          </cell>
          <cell r="D6354" t="str">
            <v>M3</v>
          </cell>
          <cell r="E6354" t="str">
            <v>CIMENTACION Y ESTRUCTURA</v>
          </cell>
          <cell r="F6354">
            <v>1189275.26</v>
          </cell>
        </row>
        <row r="6355">
          <cell r="B6355">
            <v>18136</v>
          </cell>
          <cell r="C6355" t="str">
            <v>MUROS EN CONCRETO 4000 PSI 0.25 v1C PISCINAS CDRC</v>
          </cell>
          <cell r="D6355" t="str">
            <v>M3</v>
          </cell>
          <cell r="E6355" t="str">
            <v>CIMENTACION Y ESTRUCTURA</v>
          </cell>
          <cell r="F6355">
            <v>1351442.56</v>
          </cell>
        </row>
        <row r="6356">
          <cell r="B6356">
            <v>16866</v>
          </cell>
          <cell r="C6356" t="str">
            <v>MUROS EN CONCRETO 4000 PSI 0.30 v1C PISCINAS CDRC</v>
          </cell>
          <cell r="D6356" t="str">
            <v>M3</v>
          </cell>
          <cell r="E6356" t="str">
            <v>CIMENTACION Y ESTRUCTURA</v>
          </cell>
          <cell r="F6356">
            <v>1338839.05</v>
          </cell>
        </row>
        <row r="6357">
          <cell r="B6357">
            <v>18141</v>
          </cell>
          <cell r="C6357" t="str">
            <v>MUROS EN CONCRETO 4000 PSI 0.40 v1C PISCINAS CDRC</v>
          </cell>
          <cell r="D6357" t="str">
            <v>M3</v>
          </cell>
          <cell r="E6357" t="str">
            <v>CIMENTACION Y ESTRUCTURA</v>
          </cell>
          <cell r="F6357">
            <v>1331813.73</v>
          </cell>
        </row>
        <row r="6358">
          <cell r="B6358">
            <v>18596</v>
          </cell>
          <cell r="C6358" t="str">
            <v>MUROS EN CONCRETO TANQUE 5000 PSI 0.30 CDRC</v>
          </cell>
          <cell r="D6358" t="str">
            <v>M3</v>
          </cell>
          <cell r="E6358" t="str">
            <v>CIMENTACION Y ESTRUCTURA</v>
          </cell>
          <cell r="F6358">
            <v>456231.69</v>
          </cell>
        </row>
        <row r="6359">
          <cell r="B6359">
            <v>18309</v>
          </cell>
          <cell r="C6359" t="str">
            <v>Muros Fach Concr 5000psiOcre A:.5 E=.1 (Inc.form C</v>
          </cell>
          <cell r="D6359" t="str">
            <v>M2</v>
          </cell>
          <cell r="E6359" t="str">
            <v>CIMENTACION Y ESTRUCTURA</v>
          </cell>
          <cell r="F6359">
            <v>293633.21000000002</v>
          </cell>
        </row>
        <row r="6360">
          <cell r="B6360">
            <v>18334</v>
          </cell>
          <cell r="C6360" t="str">
            <v>Muros Tabique Concr 5000psiOcre A:.15 E=.1+formale</v>
          </cell>
          <cell r="D6360" t="str">
            <v>M3</v>
          </cell>
          <cell r="E6360" t="str">
            <v>CIMENTACION Y ESTRUCTURA</v>
          </cell>
          <cell r="F6360">
            <v>879305.61</v>
          </cell>
        </row>
        <row r="6361">
          <cell r="B6361">
            <v>18310</v>
          </cell>
          <cell r="C6361" t="str">
            <v>Muros Tabique ConexFach Concr 5000psiOcre A:.15</v>
          </cell>
          <cell r="D6361" t="str">
            <v>M3</v>
          </cell>
          <cell r="E6361" t="str">
            <v>CIMENTACION Y ESTRUCTURA</v>
          </cell>
          <cell r="F6361">
            <v>293633.21000000002</v>
          </cell>
        </row>
        <row r="6362">
          <cell r="B6362">
            <v>15023</v>
          </cell>
          <cell r="C6362" t="str">
            <v>MurosTanque Almace. Concreto Imp. 4000psi</v>
          </cell>
          <cell r="D6362" t="str">
            <v>M3</v>
          </cell>
          <cell r="E6362" t="str">
            <v>CIMENTACION Y ESTRUCTURA</v>
          </cell>
          <cell r="F6362">
            <v>1208168.81</v>
          </cell>
        </row>
        <row r="6363">
          <cell r="B6363">
            <v>15151</v>
          </cell>
          <cell r="C6363" t="str">
            <v>MurosTanque Almace. Concreto Imp. 4000psi Coliseo</v>
          </cell>
          <cell r="D6363" t="str">
            <v>M3</v>
          </cell>
          <cell r="E6363" t="str">
            <v>CIMENTACION Y ESTRUCTURA</v>
          </cell>
          <cell r="F6363">
            <v>1191012.32</v>
          </cell>
        </row>
        <row r="6364">
          <cell r="B6364">
            <v>15767</v>
          </cell>
          <cell r="C6364" t="str">
            <v>MuroVerde(Diseñ,const,estr,plant,rieg)315 m2(S/Esp</v>
          </cell>
          <cell r="D6364" t="str">
            <v>M2</v>
          </cell>
          <cell r="E6364" t="str">
            <v>JARDINERIA  Y GRAMAS</v>
          </cell>
          <cell r="F6364">
            <v>0</v>
          </cell>
        </row>
        <row r="6365">
          <cell r="B6365">
            <v>13884</v>
          </cell>
          <cell r="C6365" t="str">
            <v>Nariz en Mortero (Hasta 10cm) **</v>
          </cell>
          <cell r="D6365" t="str">
            <v>ML</v>
          </cell>
          <cell r="E6365" t="str">
            <v>04 Estructuras</v>
          </cell>
          <cell r="F6365">
            <v>11178.73</v>
          </cell>
        </row>
        <row r="6366">
          <cell r="B6366">
            <v>17570</v>
          </cell>
          <cell r="C6366" t="str">
            <v>Nasa aseo piscina - Plastica   Suministro</v>
          </cell>
          <cell r="D6366" t="str">
            <v>UN</v>
          </cell>
          <cell r="E6366" t="str">
            <v>PISCINAS</v>
          </cell>
          <cell r="F6366">
            <v>54516.01</v>
          </cell>
        </row>
        <row r="6367">
          <cell r="B6367">
            <v>20840</v>
          </cell>
          <cell r="C6367" t="str">
            <v>NEBULIZADOR PARA RIEGO 4MM TIPO DIG FOGGER - Suministro e Instalación</v>
          </cell>
          <cell r="D6367" t="str">
            <v>UN</v>
          </cell>
          <cell r="E6367" t="str">
            <v>INSTALACIONES HIDRAULICA / SANITARIA / LATONERIA</v>
          </cell>
          <cell r="F6367">
            <v>4744.08</v>
          </cell>
        </row>
        <row r="6368">
          <cell r="B6368">
            <v>17050</v>
          </cell>
          <cell r="C6368" t="str">
            <v>NEOPRENO APOYO EN MENSULA 0.20x0.45+ + PORON CDRC</v>
          </cell>
          <cell r="D6368" t="str">
            <v>UN</v>
          </cell>
          <cell r="E6368" t="str">
            <v>ESTRUCTURA</v>
          </cell>
          <cell r="F6368">
            <v>9079.43</v>
          </cell>
        </row>
        <row r="6369">
          <cell r="B6369">
            <v>17530</v>
          </cell>
          <cell r="C6369" t="str">
            <v>Nicho para reflector Piscina - concreto polo Tierr</v>
          </cell>
          <cell r="D6369" t="str">
            <v>UN</v>
          </cell>
          <cell r="E6369" t="str">
            <v>PISCINAS</v>
          </cell>
          <cell r="F6369">
            <v>263294.38</v>
          </cell>
        </row>
        <row r="6370">
          <cell r="B6370">
            <v>19187</v>
          </cell>
          <cell r="C6370" t="str">
            <v>NICHO PLÁSTIC ESTANDAR PARA REFLECTOR CEFE COMETAS</v>
          </cell>
          <cell r="D6370" t="str">
            <v>UN</v>
          </cell>
          <cell r="E6370" t="str">
            <v>INSTALACIONES ELECTRICAS - T.V. - SONIDO COMUNI</v>
          </cell>
          <cell r="F6370">
            <v>1130871.1299999999</v>
          </cell>
        </row>
        <row r="6371">
          <cell r="B6371">
            <v>18359</v>
          </cell>
          <cell r="C6371" t="str">
            <v>Nicho reflector mini LED para concretoSUM+INST</v>
          </cell>
          <cell r="D6371" t="str">
            <v>UN</v>
          </cell>
          <cell r="E6371" t="str">
            <v>09 Eléctricas</v>
          </cell>
          <cell r="F6371">
            <v>0</v>
          </cell>
        </row>
        <row r="6372">
          <cell r="B6372">
            <v>18242</v>
          </cell>
          <cell r="C6372" t="str">
            <v>Nicho reflector piscina - para concreto polo CRDC</v>
          </cell>
          <cell r="D6372" t="str">
            <v>UN</v>
          </cell>
          <cell r="E6372" t="str">
            <v>09 Eléctricas</v>
          </cell>
          <cell r="F6372">
            <v>263294.38</v>
          </cell>
        </row>
        <row r="6373">
          <cell r="B6373">
            <v>13131</v>
          </cell>
          <cell r="C6373" t="str">
            <v>NichoEcológico3Canecas Acero+Subb+Placa (sum+Ins)</v>
          </cell>
          <cell r="D6373" t="str">
            <v>UN</v>
          </cell>
          <cell r="E6373" t="str">
            <v>10 Mobiliario</v>
          </cell>
          <cell r="F6373">
            <v>3172436.83</v>
          </cell>
        </row>
        <row r="6374">
          <cell r="B6374">
            <v>12373</v>
          </cell>
          <cell r="C6374" t="str">
            <v>Niple HG d= 1/2" long 0.15m **</v>
          </cell>
          <cell r="D6374" t="str">
            <v>UN</v>
          </cell>
          <cell r="E6374" t="str">
            <v>CABLEADO ESTRUCTURADO</v>
          </cell>
          <cell r="F6374">
            <v>22402.35</v>
          </cell>
        </row>
        <row r="6375">
          <cell r="B6375">
            <v>15257</v>
          </cell>
          <cell r="C6375" t="str">
            <v>Niple HG d=1" long 1.00m **</v>
          </cell>
          <cell r="D6375" t="str">
            <v>UN</v>
          </cell>
          <cell r="E6375" t="str">
            <v>INSTALACIONES HIDRAULICA / SANITARIA / LATONERIA</v>
          </cell>
          <cell r="F6375">
            <v>28492.83</v>
          </cell>
        </row>
        <row r="6376">
          <cell r="B6376">
            <v>10491</v>
          </cell>
          <cell r="C6376" t="str">
            <v>Niple HG d=2 1/2" long 0.15m **</v>
          </cell>
          <cell r="D6376" t="str">
            <v>UN</v>
          </cell>
          <cell r="E6376" t="str">
            <v>CABLEADO ESTRUCTURADO</v>
          </cell>
          <cell r="F6376">
            <v>54952.639999999999</v>
          </cell>
        </row>
        <row r="6377">
          <cell r="B6377">
            <v>16362</v>
          </cell>
          <cell r="C6377" t="str">
            <v>NIPLE PASAMURO ACERO GALV.  6" - 1ml (sum+inst)</v>
          </cell>
          <cell r="D6377" t="str">
            <v>UN</v>
          </cell>
          <cell r="E6377" t="str">
            <v>INSTALACIONES HIDRAULICA / SANITARIA / LATONERIA</v>
          </cell>
          <cell r="F6377">
            <v>129632.8</v>
          </cell>
        </row>
        <row r="6378">
          <cell r="B6378">
            <v>16361</v>
          </cell>
          <cell r="C6378" t="str">
            <v>NIPLE PASAMURO ACERO INOX  6" - 1ml (sum+inst)</v>
          </cell>
          <cell r="D6378" t="str">
            <v>UN</v>
          </cell>
          <cell r="E6378" t="str">
            <v>INSTALACIONES HIDRAULICA / SANITARIA / LATONERIA</v>
          </cell>
          <cell r="F6378">
            <v>962404.92</v>
          </cell>
        </row>
        <row r="6379">
          <cell r="B6379">
            <v>17118</v>
          </cell>
          <cell r="C6379" t="str">
            <v>NIPLE PASAMURO ACERO INOXIDABLE 2" L=0,60 MTS</v>
          </cell>
          <cell r="D6379" t="str">
            <v>UN</v>
          </cell>
          <cell r="E6379" t="str">
            <v>08 Hidráulico</v>
          </cell>
          <cell r="F6379">
            <v>78447.23</v>
          </cell>
        </row>
        <row r="6380">
          <cell r="B6380">
            <v>18042</v>
          </cell>
          <cell r="C6380" t="str">
            <v>NIPLE PASAMURO ACERO INOXIDABLE 3" L=0,60 MTS</v>
          </cell>
          <cell r="D6380" t="str">
            <v>UN</v>
          </cell>
          <cell r="E6380" t="str">
            <v>08 Hidráulico</v>
          </cell>
          <cell r="F6380">
            <v>78447.23</v>
          </cell>
        </row>
        <row r="6381">
          <cell r="B6381">
            <v>17119</v>
          </cell>
          <cell r="C6381" t="str">
            <v>NIPLE PASAMURO ACERO INOXIDABLE 4" L=0,60 MTS</v>
          </cell>
          <cell r="D6381" t="str">
            <v>UN</v>
          </cell>
          <cell r="E6381" t="str">
            <v>08 Hidráulico</v>
          </cell>
          <cell r="F6381">
            <v>116830.39</v>
          </cell>
        </row>
        <row r="6382">
          <cell r="B6382">
            <v>16359</v>
          </cell>
          <cell r="C6382" t="str">
            <v>NIPLE PASAMURO ACERO NEGRO 2" - 1ml (sum+inst)</v>
          </cell>
          <cell r="D6382" t="str">
            <v>UN</v>
          </cell>
          <cell r="E6382" t="str">
            <v>INSTALACIONES HIDRAULICA / SANITARIA / LATONERIA</v>
          </cell>
          <cell r="F6382">
            <v>64816.41</v>
          </cell>
        </row>
        <row r="6383">
          <cell r="B6383">
            <v>16360</v>
          </cell>
          <cell r="C6383" t="str">
            <v>NIPLE PASAMURO ACERO NEGRO 6" - 1ml (sum+inst)</v>
          </cell>
          <cell r="D6383" t="str">
            <v>UN</v>
          </cell>
          <cell r="E6383" t="str">
            <v>INSTALACIONES HIDRAULICA / SANITARIA / LATONERIA</v>
          </cell>
          <cell r="F6383">
            <v>90742.96</v>
          </cell>
        </row>
        <row r="6384">
          <cell r="B6384">
            <v>16551</v>
          </cell>
          <cell r="C6384" t="str">
            <v>NIVELACIÓN ACABADO BORDE PISCINA CONCRETO GRANITO</v>
          </cell>
          <cell r="D6384" t="str">
            <v>ML</v>
          </cell>
          <cell r="E6384" t="str">
            <v>PISOS</v>
          </cell>
          <cell r="F6384">
            <v>312357.27</v>
          </cell>
        </row>
        <row r="6385">
          <cell r="B6385">
            <v>16550</v>
          </cell>
          <cell r="C6385" t="str">
            <v>NIVELACIÓN ACABADO BORDE PISCINA GRANITO ESP 5 CM</v>
          </cell>
          <cell r="D6385" t="str">
            <v>ML</v>
          </cell>
          <cell r="E6385" t="str">
            <v>PISOS</v>
          </cell>
          <cell r="F6385">
            <v>323415.84000000003</v>
          </cell>
        </row>
        <row r="6386">
          <cell r="B6386">
            <v>12059</v>
          </cell>
          <cell r="C6386" t="str">
            <v>Nivelación asfalto cancha (realce usando recebo)**</v>
          </cell>
          <cell r="D6386" t="str">
            <v>M2</v>
          </cell>
          <cell r="E6386" t="str">
            <v>05 Pisos</v>
          </cell>
          <cell r="F6386">
            <v>158407.81</v>
          </cell>
        </row>
        <row r="6387">
          <cell r="B6387">
            <v>11707</v>
          </cell>
          <cell r="C6387" t="str">
            <v>Nivelacion carpeta 4cm con Base MDC-1 **</v>
          </cell>
          <cell r="D6387" t="str">
            <v>M2</v>
          </cell>
          <cell r="E6387" t="str">
            <v>05 Pisos</v>
          </cell>
          <cell r="F6387">
            <v>56951.25</v>
          </cell>
        </row>
        <row r="6388">
          <cell r="B6388">
            <v>11701</v>
          </cell>
          <cell r="C6388" t="str">
            <v>Nivelacion carpeta 4cm con Rod.1350 **</v>
          </cell>
          <cell r="D6388" t="str">
            <v>M2</v>
          </cell>
          <cell r="E6388" t="str">
            <v>05 Pisos</v>
          </cell>
          <cell r="F6388">
            <v>67211.19</v>
          </cell>
        </row>
        <row r="6389">
          <cell r="B6389">
            <v>11708</v>
          </cell>
          <cell r="C6389" t="str">
            <v>Nivelacion carpeta 5cm con Rod.1350 **</v>
          </cell>
          <cell r="D6389" t="str">
            <v>M2</v>
          </cell>
          <cell r="E6389" t="str">
            <v>05 Pisos</v>
          </cell>
          <cell r="F6389">
            <v>76292</v>
          </cell>
        </row>
        <row r="6390">
          <cell r="B6390">
            <v>13475</v>
          </cell>
          <cell r="C6390" t="str">
            <v>Nivelacion carpeta 6cm con Rod.1350 **</v>
          </cell>
          <cell r="D6390" t="str">
            <v>M2</v>
          </cell>
          <cell r="E6390" t="str">
            <v>05 Pisos</v>
          </cell>
          <cell r="F6390">
            <v>90854.9</v>
          </cell>
        </row>
        <row r="6391">
          <cell r="B6391">
            <v>10406</v>
          </cell>
          <cell r="C6391" t="str">
            <v>Nivelacion carpeta desgast 4cm sin geotext **</v>
          </cell>
          <cell r="D6391" t="str">
            <v>M2</v>
          </cell>
          <cell r="E6391" t="str">
            <v>05 Pisos</v>
          </cell>
          <cell r="F6391">
            <v>67647.350000000006</v>
          </cell>
        </row>
        <row r="6392">
          <cell r="B6392">
            <v>10405</v>
          </cell>
          <cell r="C6392" t="str">
            <v>Nivelacion carpeta desgast 5cm sin geotext **</v>
          </cell>
          <cell r="D6392" t="str">
            <v>M2</v>
          </cell>
          <cell r="E6392" t="str">
            <v>05 Pisos</v>
          </cell>
          <cell r="F6392">
            <v>10267.950000000001</v>
          </cell>
        </row>
        <row r="6393">
          <cell r="B6393">
            <v>10531</v>
          </cell>
          <cell r="C6393" t="str">
            <v>Nivelacion carpeta desgast asfalto adicional**</v>
          </cell>
          <cell r="D6393" t="str">
            <v>M3</v>
          </cell>
          <cell r="E6393" t="str">
            <v>05 Pisos</v>
          </cell>
          <cell r="F6393">
            <v>949759.03</v>
          </cell>
        </row>
        <row r="6394">
          <cell r="B6394">
            <v>12054</v>
          </cell>
          <cell r="C6394" t="str">
            <v>Nivelacion carpeta desgast(Con Geotext) e=0.05**</v>
          </cell>
          <cell r="D6394" t="str">
            <v>M2</v>
          </cell>
          <cell r="E6394" t="str">
            <v>05 Pisos</v>
          </cell>
          <cell r="F6394">
            <v>108240.98</v>
          </cell>
        </row>
        <row r="6395">
          <cell r="B6395">
            <v>10357</v>
          </cell>
          <cell r="C6395" t="str">
            <v>Nivelación carpeta DianaTurbay(realce+geomalla)**</v>
          </cell>
          <cell r="D6395" t="str">
            <v>M2</v>
          </cell>
          <cell r="E6395" t="str">
            <v>05 Pisos</v>
          </cell>
          <cell r="F6395">
            <v>186038.18</v>
          </cell>
        </row>
        <row r="6396">
          <cell r="B6396">
            <v>12055</v>
          </cell>
          <cell r="C6396" t="str">
            <v>Nivelación carpeta fisurada(con geomalla)**</v>
          </cell>
          <cell r="D6396" t="str">
            <v>M2</v>
          </cell>
          <cell r="E6396" t="str">
            <v>05 Pisos</v>
          </cell>
          <cell r="F6396">
            <v>190886.83</v>
          </cell>
        </row>
        <row r="6397">
          <cell r="B6397">
            <v>16665</v>
          </cell>
          <cell r="C6397" t="str">
            <v>Nivelación de Cielo Raso Modulado (Hasta 6m)</v>
          </cell>
          <cell r="D6397" t="str">
            <v>M2</v>
          </cell>
          <cell r="E6397" t="str">
            <v>CIELOS RASOS</v>
          </cell>
          <cell r="F6397">
            <v>27934.97</v>
          </cell>
        </row>
        <row r="6398">
          <cell r="B6398">
            <v>10857</v>
          </cell>
          <cell r="C6398" t="str">
            <v>Nivelación en concreto de cancha en concreto</v>
          </cell>
          <cell r="D6398" t="str">
            <v>M2</v>
          </cell>
          <cell r="E6398" t="str">
            <v>05 Pisos</v>
          </cell>
          <cell r="F6398">
            <v>116533.07</v>
          </cell>
        </row>
        <row r="6399">
          <cell r="B6399">
            <v>19154</v>
          </cell>
          <cell r="C6399" t="str">
            <v>NIVELACION PISO EN CONCRETO F'C 28 MPA GF e=0.05</v>
          </cell>
          <cell r="D6399" t="str">
            <v>M2</v>
          </cell>
          <cell r="E6399" t="str">
            <v>05 Pisos</v>
          </cell>
          <cell r="F6399">
            <v>78899.83</v>
          </cell>
        </row>
        <row r="6400">
          <cell r="B6400">
            <v>16021</v>
          </cell>
          <cell r="C6400" t="str">
            <v>Nivelación Pisos en Concreto 3000PSI GF</v>
          </cell>
          <cell r="D6400" t="str">
            <v>M3</v>
          </cell>
          <cell r="E6400" t="str">
            <v>PISOS</v>
          </cell>
          <cell r="F6400">
            <v>1128916.2</v>
          </cell>
        </row>
        <row r="6401">
          <cell r="B6401">
            <v>13390</v>
          </cell>
          <cell r="C6401" t="str">
            <v>Nivelación placa e=7 cm Conc.3000psi.+trasiego</v>
          </cell>
          <cell r="D6401" t="str">
            <v>M2</v>
          </cell>
          <cell r="E6401" t="str">
            <v>VARIOS</v>
          </cell>
          <cell r="F6401">
            <v>102490.47</v>
          </cell>
        </row>
        <row r="6402">
          <cell r="B6402">
            <v>11068</v>
          </cell>
          <cell r="C6402" t="str">
            <v>Nivelacion superf para sistema sikacarbodur o Wrap</v>
          </cell>
          <cell r="D6402" t="str">
            <v>M2</v>
          </cell>
          <cell r="E6402" t="str">
            <v>04 Estructuras</v>
          </cell>
          <cell r="F6402">
            <v>130061.75999999999</v>
          </cell>
        </row>
        <row r="6403">
          <cell r="B6403">
            <v>15085</v>
          </cell>
          <cell r="C6403" t="str">
            <v>Nivelación y Compactación de Subrasante(MdeO+Cilin</v>
          </cell>
          <cell r="D6403" t="str">
            <v>M2</v>
          </cell>
          <cell r="E6403" t="str">
            <v>PISOS</v>
          </cell>
          <cell r="F6403">
            <v>1816.3</v>
          </cell>
        </row>
        <row r="6404">
          <cell r="B6404">
            <v>12083</v>
          </cell>
          <cell r="C6404" t="str">
            <v>Nivelacion y Conformac talud (m2) e=0.10 conMaquin</v>
          </cell>
          <cell r="D6404" t="str">
            <v>M2</v>
          </cell>
          <cell r="E6404" t="str">
            <v>03 Preliminares</v>
          </cell>
          <cell r="F6404">
            <v>16976.27</v>
          </cell>
        </row>
        <row r="6405">
          <cell r="B6405">
            <v>11290</v>
          </cell>
          <cell r="C6405" t="str">
            <v>Nivelacion y Conformacion  de Arcilla **</v>
          </cell>
          <cell r="D6405" t="str">
            <v>M3</v>
          </cell>
          <cell r="E6405" t="str">
            <v>03 Preliminares</v>
          </cell>
          <cell r="F6405">
            <v>103107.18</v>
          </cell>
        </row>
        <row r="6406">
          <cell r="B6406">
            <v>11320</v>
          </cell>
          <cell r="C6406" t="str">
            <v>Nivelacion y Conformacion con mater.de Excavac**</v>
          </cell>
          <cell r="D6406" t="str">
            <v>M2</v>
          </cell>
          <cell r="E6406" t="str">
            <v>03 Preliminares</v>
          </cell>
          <cell r="F6406">
            <v>11246.29</v>
          </cell>
        </row>
        <row r="6407">
          <cell r="B6407">
            <v>10919</v>
          </cell>
          <cell r="C6407" t="str">
            <v>Nivelacion y Conformacion talud sin retiro  (m3)**</v>
          </cell>
          <cell r="D6407" t="str">
            <v>M3</v>
          </cell>
          <cell r="E6407" t="str">
            <v>03 Preliminares</v>
          </cell>
          <cell r="F6407">
            <v>46509.65</v>
          </cell>
        </row>
        <row r="6408">
          <cell r="B6408">
            <v>10003</v>
          </cell>
          <cell r="C6408" t="str">
            <v>Nivelacion y Conformacion taludes (m2) **</v>
          </cell>
          <cell r="D6408" t="str">
            <v>M2</v>
          </cell>
          <cell r="E6408" t="str">
            <v>03 Preliminares</v>
          </cell>
          <cell r="F6408">
            <v>24162.43</v>
          </cell>
        </row>
        <row r="6409">
          <cell r="B6409">
            <v>11132</v>
          </cell>
          <cell r="C6409" t="str">
            <v>Nivelacion y Conformacion taludes (m2) e=0.05**</v>
          </cell>
          <cell r="D6409" t="str">
            <v>M2</v>
          </cell>
          <cell r="E6409" t="str">
            <v>03 Preliminares</v>
          </cell>
          <cell r="F6409">
            <v>8587.48</v>
          </cell>
        </row>
        <row r="6410">
          <cell r="B6410">
            <v>10759</v>
          </cell>
          <cell r="C6410" t="str">
            <v>Nivelacion y Conformacion taludes con Retiro (m3)</v>
          </cell>
          <cell r="D6410" t="str">
            <v>M3</v>
          </cell>
          <cell r="E6410" t="str">
            <v>03 Preliminares</v>
          </cell>
          <cell r="F6410">
            <v>71660.039999999994</v>
          </cell>
        </row>
        <row r="6411">
          <cell r="B6411">
            <v>13061</v>
          </cell>
          <cell r="C6411" t="str">
            <v>Nivelacion y ConformacionTerrenoConRetiroSobrantes</v>
          </cell>
          <cell r="D6411" t="str">
            <v>M2</v>
          </cell>
          <cell r="E6411" t="str">
            <v>03 Preliminares</v>
          </cell>
          <cell r="F6411">
            <v>44207.040000000001</v>
          </cell>
        </row>
        <row r="6412">
          <cell r="B6412">
            <v>10789</v>
          </cell>
          <cell r="C6412" t="str">
            <v>Nivelación+Configuracion terreno Mater.Local Selec</v>
          </cell>
          <cell r="D6412" t="str">
            <v>M2</v>
          </cell>
          <cell r="E6412" t="str">
            <v>03 Preliminares</v>
          </cell>
          <cell r="F6412">
            <v>41918.089999999997</v>
          </cell>
        </row>
        <row r="6413">
          <cell r="B6413">
            <v>10004</v>
          </cell>
          <cell r="C6413" t="str">
            <v>Nivelación+Configuracion terreno ZV **manual h=0.4</v>
          </cell>
          <cell r="D6413" t="str">
            <v>M2</v>
          </cell>
          <cell r="E6413" t="str">
            <v>03 Preliminares</v>
          </cell>
          <cell r="F6413">
            <v>49988.53</v>
          </cell>
        </row>
        <row r="6414">
          <cell r="B6414">
            <v>11609</v>
          </cell>
          <cell r="C6414" t="str">
            <v>Nivelación+Perfilado terreno  motoniveladora **</v>
          </cell>
          <cell r="D6414" t="str">
            <v>M2</v>
          </cell>
          <cell r="E6414" t="str">
            <v>03 Preliminares</v>
          </cell>
          <cell r="F6414">
            <v>8527.57</v>
          </cell>
        </row>
        <row r="6415">
          <cell r="B6415">
            <v>10862</v>
          </cell>
          <cell r="C6415" t="str">
            <v>Nivelación+Perfilado terreno **manual h=0.03</v>
          </cell>
          <cell r="D6415" t="str">
            <v>M2</v>
          </cell>
          <cell r="E6415" t="str">
            <v>03 Preliminares</v>
          </cell>
          <cell r="F6415">
            <v>4163.3599999999997</v>
          </cell>
        </row>
        <row r="6416">
          <cell r="B6416">
            <v>16471</v>
          </cell>
          <cell r="C6416" t="str">
            <v>NivelacionDadoConcreto(Limp,Escarif,Adheren+Neopre</v>
          </cell>
          <cell r="D6416" t="str">
            <v>UN</v>
          </cell>
          <cell r="E6416" t="str">
            <v>CIMENTACION Y ESTRUCTURA</v>
          </cell>
          <cell r="F6416">
            <v>21086.43</v>
          </cell>
        </row>
        <row r="6417">
          <cell r="B6417">
            <v>11258</v>
          </cell>
          <cell r="C6417" t="str">
            <v>NO USAR  Caja electricaSencillaCS275 Codensa</v>
          </cell>
          <cell r="D6417" t="str">
            <v>UN</v>
          </cell>
          <cell r="E6417" t="str">
            <v>REDES SERVICIOS Y DESAGüES</v>
          </cell>
          <cell r="F6417">
            <v>2052224.33</v>
          </cell>
        </row>
        <row r="6418">
          <cell r="B6418">
            <v>10277</v>
          </cell>
          <cell r="C6418" t="str">
            <v>NO USAR-Camara electricdobleCS276Codenmampos</v>
          </cell>
          <cell r="D6418" t="str">
            <v>UN</v>
          </cell>
          <cell r="E6418" t="str">
            <v>REDES SERVICIOS Y DESAGüES</v>
          </cell>
          <cell r="F6418">
            <v>2995995.5</v>
          </cell>
        </row>
        <row r="6419">
          <cell r="B6419">
            <v>10543</v>
          </cell>
          <cell r="C6419" t="str">
            <v xml:space="preserve">Normas Generales Campos Deportivos 2,20m X 0,90m (incluye dados en concreto) </v>
          </cell>
          <cell r="D6419" t="str">
            <v>UN</v>
          </cell>
          <cell r="E6419" t="str">
            <v>SEÑALIZACION</v>
          </cell>
          <cell r="F6419">
            <v>1004478.4</v>
          </cell>
        </row>
        <row r="6420">
          <cell r="B6420">
            <v>11441</v>
          </cell>
          <cell r="C6420" t="str">
            <v>Numeracion Graderías en Concreto  (5X10CM)**</v>
          </cell>
          <cell r="D6420" t="str">
            <v>UN</v>
          </cell>
          <cell r="E6420" t="str">
            <v>05 Pisos</v>
          </cell>
          <cell r="F6420">
            <v>1463.85</v>
          </cell>
        </row>
        <row r="6421">
          <cell r="B6421">
            <v>17757</v>
          </cell>
          <cell r="C6421" t="str">
            <v>NVR 16CH NVR4416-16P-4KS2  (SUMI INST)</v>
          </cell>
          <cell r="D6421" t="str">
            <v>UN</v>
          </cell>
          <cell r="E6421" t="str">
            <v>INSTALACIONES ELECTRICAS - T.V. - SONIDO COMUNI</v>
          </cell>
          <cell r="F6421">
            <v>468626.22</v>
          </cell>
        </row>
        <row r="6422">
          <cell r="B6422">
            <v>18984</v>
          </cell>
          <cell r="C6422" t="str">
            <v>NVR CCTV con disco duro CDRC Cometas</v>
          </cell>
          <cell r="D6422" t="str">
            <v>UN</v>
          </cell>
          <cell r="E6422" t="str">
            <v>INSTALACIONES ELECTRICAS - T.V. - SONIDO COMUNI</v>
          </cell>
          <cell r="F6422">
            <v>5188396.6900000004</v>
          </cell>
        </row>
        <row r="6423">
          <cell r="B6423">
            <v>825</v>
          </cell>
          <cell r="C6423" t="str">
            <v>OFICIALES ADMON. SIN PRESTACIONES</v>
          </cell>
          <cell r="D6423" t="str">
            <v>MES</v>
          </cell>
          <cell r="E6423" t="str">
            <v>SUELDOS Y JORNALES</v>
          </cell>
          <cell r="F6423">
            <v>1919164</v>
          </cell>
        </row>
        <row r="6424">
          <cell r="B6424">
            <v>12712</v>
          </cell>
          <cell r="C6424" t="str">
            <v>ORGANIZADOR CABLES VERTIC. 80X80 H=7 PIES</v>
          </cell>
          <cell r="D6424" t="str">
            <v>UN</v>
          </cell>
          <cell r="E6424" t="str">
            <v>CABLEADO ESTRUCTURADO</v>
          </cell>
          <cell r="F6424">
            <v>77690.45</v>
          </cell>
        </row>
        <row r="6425">
          <cell r="B6425">
            <v>12577</v>
          </cell>
          <cell r="C6425" t="str">
            <v>ORGANIZADOR DE CABLES HORIZ. 80X80</v>
          </cell>
          <cell r="D6425" t="str">
            <v>UN</v>
          </cell>
          <cell r="E6425" t="str">
            <v>CABLEADO ESTRUCTURADO</v>
          </cell>
          <cell r="F6425">
            <v>160948.82999999999</v>
          </cell>
        </row>
        <row r="6426">
          <cell r="B6426">
            <v>11981</v>
          </cell>
          <cell r="C6426" t="str">
            <v>ORINAL  + FLUXOMETRO (Sum + Inst)</v>
          </cell>
          <cell r="D6426" t="str">
            <v>UN</v>
          </cell>
          <cell r="E6426" t="str">
            <v>INSTALACIONES HIDRAULICA / SANITARIA / LATONERIA</v>
          </cell>
          <cell r="F6426">
            <v>1843143.18</v>
          </cell>
        </row>
        <row r="6427">
          <cell r="B6427">
            <v>15106</v>
          </cell>
          <cell r="C6427" t="str">
            <v>ORINAL  + FLUXOMETRO + SIFON (Sum + Inst)</v>
          </cell>
          <cell r="D6427" t="str">
            <v>UN</v>
          </cell>
          <cell r="E6427" t="str">
            <v>INSTALACIONES HIDRAULICA / SANITARIA / LATONERIA</v>
          </cell>
          <cell r="F6427">
            <v>1872456.81</v>
          </cell>
        </row>
        <row r="6428">
          <cell r="B6428">
            <v>10656</v>
          </cell>
          <cell r="C6428" t="str">
            <v>ORINAL ARRECIFE  CON GRIFERIA PUSH+FLUXOMETRO</v>
          </cell>
          <cell r="D6428" t="str">
            <v>UN</v>
          </cell>
          <cell r="E6428" t="str">
            <v>08 Hidráulico</v>
          </cell>
          <cell r="F6428">
            <v>1848911.63</v>
          </cell>
        </row>
        <row r="6429">
          <cell r="B6429">
            <v>18631</v>
          </cell>
          <cell r="C6429" t="str">
            <v>Orinal Arrecife Entrada Superior Corona</v>
          </cell>
          <cell r="D6429" t="str">
            <v>UN</v>
          </cell>
          <cell r="E6429" t="str">
            <v>INSTALACIONES HIDRAULICA / SANITARIA / LATONERIA</v>
          </cell>
          <cell r="F6429">
            <v>1343784.25</v>
          </cell>
        </row>
        <row r="6430">
          <cell r="B6430">
            <v>482</v>
          </cell>
          <cell r="C6430" t="str">
            <v>ORINAL CORONA FLUXOMETRO 06104</v>
          </cell>
          <cell r="D6430" t="str">
            <v>UN</v>
          </cell>
          <cell r="E6430" t="str">
            <v>INSTALACIONES HIDRAULICA / SANITARIA / LATONERIA</v>
          </cell>
          <cell r="F6430">
            <v>1438990.32</v>
          </cell>
        </row>
        <row r="6431">
          <cell r="B6431">
            <v>483</v>
          </cell>
          <cell r="C6431" t="str">
            <v>ORINAL CORONA MEDIANO BLANCO (solo porcelana)</v>
          </cell>
          <cell r="D6431" t="str">
            <v>UN</v>
          </cell>
          <cell r="E6431" t="str">
            <v>INSTALACIONES HIDRAULICA / SANITARIA / LATONERIA</v>
          </cell>
          <cell r="F6431">
            <v>449358.2</v>
          </cell>
        </row>
        <row r="6432">
          <cell r="B6432">
            <v>14529</v>
          </cell>
          <cell r="C6432" t="str">
            <v>ORINAL CORONA SANTA FE (Incluye Grifería)</v>
          </cell>
          <cell r="D6432" t="str">
            <v>UN</v>
          </cell>
          <cell r="E6432" t="str">
            <v>INSTALACIONES HIDRAULICA / SANITARIA / LATONERIA</v>
          </cell>
          <cell r="F6432">
            <v>461135.81</v>
          </cell>
        </row>
        <row r="6433">
          <cell r="B6433">
            <v>10679</v>
          </cell>
          <cell r="C6433" t="str">
            <v>Orinal Ecológico en Cerámica **</v>
          </cell>
          <cell r="D6433" t="str">
            <v>UN</v>
          </cell>
          <cell r="E6433" t="str">
            <v>08 Hidráulico</v>
          </cell>
          <cell r="F6433">
            <v>57976.73</v>
          </cell>
        </row>
        <row r="6434">
          <cell r="B6434">
            <v>14001</v>
          </cell>
          <cell r="C6434" t="str">
            <v>ORINAL GOTA+FLUXOMETRO+VALV.ANTIVAND.+TUB PVC 3/4"</v>
          </cell>
          <cell r="D6434" t="str">
            <v>UN</v>
          </cell>
          <cell r="E6434" t="str">
            <v>INSTALACIONES HIDRAULICA / SANITARIA / LATONERIA</v>
          </cell>
          <cell r="F6434">
            <v>2513075.15</v>
          </cell>
        </row>
        <row r="6435">
          <cell r="B6435">
            <v>16508</v>
          </cell>
          <cell r="C6435" t="str">
            <v>ORINAL GOTA+VALV.ANTIVAND.+ENTRADA POSTERIOR</v>
          </cell>
          <cell r="D6435" t="str">
            <v>UN</v>
          </cell>
          <cell r="E6435" t="str">
            <v>INSTALACIONES HIDRAULICA / SANITARIA / LATONERIA</v>
          </cell>
          <cell r="F6435">
            <v>1568015.04</v>
          </cell>
        </row>
        <row r="6436">
          <cell r="B6436">
            <v>13085</v>
          </cell>
          <cell r="C6436" t="str">
            <v>Orinal Gotta y Grifería con sensor **</v>
          </cell>
          <cell r="D6436" t="str">
            <v>UN</v>
          </cell>
          <cell r="E6436" t="str">
            <v>03 Preliminares</v>
          </cell>
          <cell r="F6436">
            <v>791462.22</v>
          </cell>
        </row>
        <row r="6437">
          <cell r="B6437">
            <v>484</v>
          </cell>
          <cell r="C6437" t="str">
            <v>ORINAL PEQUEÑO 6100</v>
          </cell>
          <cell r="D6437" t="str">
            <v>UN</v>
          </cell>
          <cell r="E6437" t="str">
            <v>INSTALACIONES HIDRAULICA / SANITARIA / LATONERIA</v>
          </cell>
          <cell r="F6437">
            <v>72446.95</v>
          </cell>
        </row>
        <row r="6438">
          <cell r="B6438">
            <v>14031</v>
          </cell>
          <cell r="C6438" t="str">
            <v>Orinal Seco (sumin + Instal.)***</v>
          </cell>
          <cell r="D6438" t="str">
            <v>UN</v>
          </cell>
          <cell r="E6438" t="str">
            <v>03 Preliminares</v>
          </cell>
          <cell r="F6438">
            <v>1330996.5</v>
          </cell>
        </row>
        <row r="6439">
          <cell r="B6439">
            <v>18501</v>
          </cell>
          <cell r="C6439" t="str">
            <v>OUTLET DE DATOS CDRC</v>
          </cell>
          <cell r="D6439" t="str">
            <v>UN</v>
          </cell>
          <cell r="E6439" t="str">
            <v>INSTALACIONES ELECTRICAS - T.V. - SONIDO COMUNI</v>
          </cell>
          <cell r="F6439">
            <v>3503.21</v>
          </cell>
        </row>
        <row r="6440">
          <cell r="B6440">
            <v>14575</v>
          </cell>
          <cell r="C6440" t="str">
            <v>P-1 Aluminio+ vidrio lam 4+4mm Col Gim Sur sum+in</v>
          </cell>
          <cell r="D6440" t="str">
            <v>UN</v>
          </cell>
          <cell r="E6440" t="str">
            <v>CARPINTERIA METALICA</v>
          </cell>
          <cell r="F6440">
            <v>0</v>
          </cell>
        </row>
        <row r="6441">
          <cell r="B6441">
            <v>14250</v>
          </cell>
          <cell r="C6441" t="str">
            <v>pach panel de 12 puertos categoria 6</v>
          </cell>
          <cell r="D6441" t="str">
            <v>UN</v>
          </cell>
          <cell r="E6441" t="str">
            <v>CABLEADO ESTRUCTURADO</v>
          </cell>
          <cell r="F6441">
            <v>166488.76</v>
          </cell>
        </row>
        <row r="6442">
          <cell r="B6442">
            <v>13661</v>
          </cell>
          <cell r="C6442" t="str">
            <v>pach panel de 24 puertos categoria 6</v>
          </cell>
          <cell r="D6442" t="str">
            <v>UN</v>
          </cell>
          <cell r="E6442" t="str">
            <v>CABLEADO ESTRUCTURADO</v>
          </cell>
          <cell r="F6442">
            <v>466963.76</v>
          </cell>
        </row>
        <row r="6443">
          <cell r="B6443">
            <v>18363</v>
          </cell>
          <cell r="C6443" t="str">
            <v>Palma Robelini/Phoenix Roebellini en Jardineras</v>
          </cell>
          <cell r="D6443" t="str">
            <v>M2</v>
          </cell>
          <cell r="E6443" t="str">
            <v>JARDINERIA  Y GRAMAS</v>
          </cell>
          <cell r="F6443">
            <v>137855.84</v>
          </cell>
        </row>
        <row r="6444">
          <cell r="B6444">
            <v>17147</v>
          </cell>
          <cell r="C6444" t="str">
            <v>Panel 19" 1U capacidad 4 cassetes (SUMI INST)</v>
          </cell>
          <cell r="D6444" t="str">
            <v>UN</v>
          </cell>
          <cell r="E6444" t="str">
            <v>CABLEADO ESTRUCTURADO</v>
          </cell>
          <cell r="F6444">
            <v>209250.61</v>
          </cell>
        </row>
        <row r="6445">
          <cell r="B6445">
            <v>17128</v>
          </cell>
          <cell r="C6445" t="str">
            <v>Panel 19" 3U 12 modulos, cassetes (SUMI INST)</v>
          </cell>
          <cell r="D6445" t="str">
            <v>UN</v>
          </cell>
          <cell r="E6445" t="str">
            <v>CABLEADO ESTRUCTURADO</v>
          </cell>
          <cell r="F6445">
            <v>255183.66</v>
          </cell>
        </row>
        <row r="6446">
          <cell r="B6446">
            <v>17706</v>
          </cell>
          <cell r="C6446" t="str">
            <v>Panel Alarma Incendio Inteligente (SUMI INST)</v>
          </cell>
          <cell r="D6446" t="str">
            <v>UN</v>
          </cell>
          <cell r="E6446" t="str">
            <v>INSTALACIONES ELECTRICAS - T.V. - SONIDO COMUNI</v>
          </cell>
          <cell r="F6446">
            <v>1015779.63</v>
          </cell>
        </row>
        <row r="6447">
          <cell r="B6447">
            <v>18452</v>
          </cell>
          <cell r="C6447" t="str">
            <v>PANEL DE ALARMA DE INCENDIOS (ANUNCIADOR REMOTO)</v>
          </cell>
          <cell r="D6447" t="str">
            <v>UN</v>
          </cell>
          <cell r="E6447" t="str">
            <v>INSTALACIONES ELECTRICAS - T.V. - SONIDO COMUNI</v>
          </cell>
          <cell r="F6447">
            <v>334830.95</v>
          </cell>
        </row>
        <row r="6448">
          <cell r="B6448">
            <v>18201</v>
          </cell>
          <cell r="C6448" t="str">
            <v>PANEL DE ALARMA DE INCENDIOS + TABLERO.</v>
          </cell>
          <cell r="D6448" t="str">
            <v>UN</v>
          </cell>
          <cell r="E6448" t="str">
            <v>INSTALACIONES ELECTRICAS - T.V. - SONIDO COMUNI</v>
          </cell>
          <cell r="F6448">
            <v>6937373.0599999996</v>
          </cell>
        </row>
        <row r="6449">
          <cell r="B6449">
            <v>18972</v>
          </cell>
          <cell r="C6449" t="str">
            <v>Panel de control de incendios CDRC Cometas</v>
          </cell>
          <cell r="D6449" t="str">
            <v>UN</v>
          </cell>
          <cell r="E6449" t="str">
            <v>INSTALACIONES ELECTRICAS - T.V. - SONIDO COMUNI</v>
          </cell>
          <cell r="F6449">
            <v>5478440.04</v>
          </cell>
        </row>
        <row r="6450">
          <cell r="B6450">
            <v>18622</v>
          </cell>
          <cell r="C6450" t="str">
            <v>Panel de Fachada NM AVANZADA DANPAL 16mm Godl</v>
          </cell>
          <cell r="D6450" t="str">
            <v>M2</v>
          </cell>
          <cell r="E6450" t="str">
            <v>ENCHAPES, ACCESORIOS Y PAPELES</v>
          </cell>
          <cell r="F6450">
            <v>1426.7</v>
          </cell>
        </row>
        <row r="6451">
          <cell r="B6451">
            <v>17756</v>
          </cell>
          <cell r="C6451" t="str">
            <v>Panel de intrusión 8 zonas integradas (SUMI INST)</v>
          </cell>
          <cell r="D6451" t="str">
            <v>UN</v>
          </cell>
          <cell r="E6451" t="str">
            <v>INSTALACIONES ELECTRICAS - T.V. - SONIDO COMUNI</v>
          </cell>
          <cell r="F6451">
            <v>141713.65</v>
          </cell>
        </row>
        <row r="6452">
          <cell r="B6452">
            <v>16312</v>
          </cell>
          <cell r="C6452" t="str">
            <v>Panel Led (60x60) 45W-6K (100-277v) Sobreponer</v>
          </cell>
          <cell r="D6452" t="str">
            <v>UN</v>
          </cell>
          <cell r="E6452" t="str">
            <v>INSTALACIONES ELECTRICAS - T.V. - SONIDO COMUNI</v>
          </cell>
          <cell r="F6452">
            <v>157946.41</v>
          </cell>
        </row>
        <row r="6453">
          <cell r="B6453">
            <v>17537</v>
          </cell>
          <cell r="C6453" t="str">
            <v>Panel manometros acero inox.Piscina (Incl accesori</v>
          </cell>
          <cell r="D6453" t="str">
            <v>UN</v>
          </cell>
          <cell r="E6453" t="str">
            <v>PISCINAS</v>
          </cell>
          <cell r="F6453">
            <v>131647.18</v>
          </cell>
        </row>
        <row r="6454">
          <cell r="B6454">
            <v>17521</v>
          </cell>
          <cell r="C6454" t="str">
            <v>Panel Viraje acero inox+rejilla plast(incl soporte</v>
          </cell>
          <cell r="D6454" t="str">
            <v>UN</v>
          </cell>
          <cell r="E6454" t="str">
            <v>PISCINAS</v>
          </cell>
          <cell r="F6454">
            <v>38959025.420000002</v>
          </cell>
        </row>
        <row r="6455">
          <cell r="B6455">
            <v>19231</v>
          </cell>
          <cell r="C6455" t="str">
            <v>Panel Viraje AceroInox Rejilla Sum+Ins  CEFE Cometas</v>
          </cell>
          <cell r="D6455" t="str">
            <v>UN</v>
          </cell>
          <cell r="E6455" t="str">
            <v>PISCINAS</v>
          </cell>
          <cell r="F6455">
            <v>10013143.23</v>
          </cell>
        </row>
        <row r="6456">
          <cell r="B6456">
            <v>11997</v>
          </cell>
          <cell r="C6456" t="str">
            <v>Paneles de recubrimiento Muro escalada **</v>
          </cell>
          <cell r="D6456" t="str">
            <v>M2</v>
          </cell>
          <cell r="E6456" t="str">
            <v>07 Acabados</v>
          </cell>
          <cell r="F6456">
            <v>69547</v>
          </cell>
        </row>
        <row r="6457">
          <cell r="B6457">
            <v>10135</v>
          </cell>
          <cell r="C6457" t="str">
            <v>Paneles en concreto aligerado GRC Complejo Acuatic</v>
          </cell>
          <cell r="D6457" t="str">
            <v>M2</v>
          </cell>
          <cell r="E6457" t="str">
            <v>07 Acabados</v>
          </cell>
          <cell r="F6457">
            <v>296878.93</v>
          </cell>
        </row>
        <row r="6458">
          <cell r="B6458">
            <v>874</v>
          </cell>
          <cell r="C6458" t="str">
            <v>PANELES EN DRY WALL e=.10</v>
          </cell>
          <cell r="D6458" t="str">
            <v>M2</v>
          </cell>
          <cell r="E6458" t="str">
            <v>MAMPOSTERIA</v>
          </cell>
          <cell r="F6458">
            <v>60051.39</v>
          </cell>
        </row>
        <row r="6459">
          <cell r="B6459">
            <v>877</v>
          </cell>
          <cell r="C6459" t="str">
            <v>PANELES EN DRY WALL e=.15</v>
          </cell>
          <cell r="D6459" t="str">
            <v>M2</v>
          </cell>
          <cell r="E6459" t="str">
            <v>MAMPOSTERIA</v>
          </cell>
          <cell r="F6459">
            <v>47320.57</v>
          </cell>
        </row>
        <row r="6460">
          <cell r="B6460">
            <v>10136</v>
          </cell>
          <cell r="C6460" t="str">
            <v>Paneles en Superboard **</v>
          </cell>
          <cell r="D6460" t="str">
            <v>M2</v>
          </cell>
          <cell r="E6460" t="str">
            <v>07 Acabados</v>
          </cell>
          <cell r="F6460">
            <v>52895.91</v>
          </cell>
        </row>
        <row r="6461">
          <cell r="B6461">
            <v>17753</v>
          </cell>
          <cell r="C6461" t="str">
            <v>Panorámica + PTZ  (SUMI INST)</v>
          </cell>
          <cell r="D6461" t="str">
            <v>UN</v>
          </cell>
          <cell r="E6461" t="str">
            <v>INSTALACIONES ELECTRICAS - T.V. - SONIDO COMUNI</v>
          </cell>
          <cell r="F6461">
            <v>273145.62</v>
          </cell>
        </row>
        <row r="6462">
          <cell r="B6462">
            <v>18273</v>
          </cell>
          <cell r="C6462" t="str">
            <v>Pantalla Concr F'C 28 MPA4000psiOcre 5.1x.4(Inc.fo</v>
          </cell>
          <cell r="D6462" t="str">
            <v>M3</v>
          </cell>
          <cell r="E6462" t="str">
            <v>CIMENTACION Y ESTRUCTURA</v>
          </cell>
          <cell r="F6462">
            <v>1115042.6000000001</v>
          </cell>
        </row>
        <row r="6463">
          <cell r="B6463">
            <v>18304</v>
          </cell>
          <cell r="C6463" t="str">
            <v>Pantalla Concr F'C 28 MPA4000psiOcre 7.5x.4(Inc.fo</v>
          </cell>
          <cell r="D6463" t="str">
            <v>M3</v>
          </cell>
          <cell r="E6463" t="str">
            <v>CIMENTACION Y ESTRUCTURA</v>
          </cell>
          <cell r="F6463">
            <v>1109331.19</v>
          </cell>
        </row>
        <row r="6464">
          <cell r="B6464">
            <v>18027</v>
          </cell>
          <cell r="C6464" t="str">
            <v>PANTALLA FUNDACION CONCR TREMIE F'C 28 MPA CDRC</v>
          </cell>
          <cell r="D6464" t="str">
            <v>M3</v>
          </cell>
          <cell r="E6464" t="str">
            <v>CIMENTACION Y ESTRUCTURA</v>
          </cell>
          <cell r="F6464">
            <v>682597.11</v>
          </cell>
        </row>
        <row r="6465">
          <cell r="B6465">
            <v>17936</v>
          </cell>
          <cell r="C6465" t="str">
            <v>PANTALLA TACTIL DE CONTROL PARA REFRIGERANTE VARIA</v>
          </cell>
          <cell r="D6465" t="str">
            <v>UN</v>
          </cell>
          <cell r="E6465" t="str">
            <v>SISTEMAS VENTILACION</v>
          </cell>
          <cell r="F6465">
            <v>97131.34</v>
          </cell>
        </row>
        <row r="6466">
          <cell r="B6466">
            <v>187</v>
          </cell>
          <cell r="C6466" t="str">
            <v>PAÑETE BASES VENTANAS</v>
          </cell>
          <cell r="D6466" t="str">
            <v>ML</v>
          </cell>
          <cell r="E6466" t="str">
            <v>PAÑETES/REPELLOS/REVOQUES</v>
          </cell>
          <cell r="F6466">
            <v>43888.13</v>
          </cell>
        </row>
        <row r="6467">
          <cell r="B6467">
            <v>805</v>
          </cell>
          <cell r="C6467" t="str">
            <v>PAÑETE CIELORASOS</v>
          </cell>
          <cell r="D6467" t="str">
            <v>M2</v>
          </cell>
          <cell r="E6467" t="str">
            <v>PAÑETES/REPELLOS/REVOQUES</v>
          </cell>
          <cell r="F6467">
            <v>33971.279999999999</v>
          </cell>
        </row>
        <row r="6468">
          <cell r="B6468">
            <v>16097</v>
          </cell>
          <cell r="C6468" t="str">
            <v>Pañete estructural liso sobreMuro 1:3e=0.03imperme</v>
          </cell>
          <cell r="D6468" t="str">
            <v>M2</v>
          </cell>
          <cell r="E6468" t="str">
            <v>06 Mampostería y pañetes</v>
          </cell>
          <cell r="F6468">
            <v>207734.24</v>
          </cell>
        </row>
        <row r="6469">
          <cell r="B6469">
            <v>10506</v>
          </cell>
          <cell r="C6469" t="str">
            <v>Pañete impermeab. muro 1:3 e=0.015 a&lt; 0.60  **</v>
          </cell>
          <cell r="D6469" t="str">
            <v>ML</v>
          </cell>
          <cell r="E6469" t="str">
            <v>06 Mampostería y pañetes</v>
          </cell>
          <cell r="F6469">
            <v>20182.3</v>
          </cell>
        </row>
        <row r="6470">
          <cell r="B6470">
            <v>13851</v>
          </cell>
          <cell r="C6470" t="str">
            <v>Pañete impermeab. muro 1:3 e=0.015 a&lt; 0.60  **</v>
          </cell>
          <cell r="D6470" t="str">
            <v>ML</v>
          </cell>
          <cell r="E6470" t="str">
            <v>06 Mampostería y pañetes</v>
          </cell>
          <cell r="F6470">
            <v>20182.3</v>
          </cell>
        </row>
        <row r="6471">
          <cell r="B6471">
            <v>10225</v>
          </cell>
          <cell r="C6471" t="str">
            <v>Pañete impermeab. muro 1:3 e=0.015 a&gt; 0.60 **</v>
          </cell>
          <cell r="D6471" t="str">
            <v>M2</v>
          </cell>
          <cell r="E6471" t="str">
            <v>06 Mampostería y pañetes</v>
          </cell>
          <cell r="F6471">
            <v>24535.77</v>
          </cell>
        </row>
        <row r="6472">
          <cell r="B6472">
            <v>13850</v>
          </cell>
          <cell r="C6472" t="str">
            <v>Pañete impermeab. muro 1:3 e=0.03 a&lt; 0.60 m**</v>
          </cell>
          <cell r="D6472" t="str">
            <v>ML</v>
          </cell>
          <cell r="E6472" t="str">
            <v>06 Mampostería y pañetes</v>
          </cell>
          <cell r="F6472">
            <v>22827.24</v>
          </cell>
        </row>
        <row r="6473">
          <cell r="B6473">
            <v>10267</v>
          </cell>
          <cell r="C6473" t="str">
            <v>Pañete impermeab. muro 1:3 e=0.03 a&gt; 0.60 m **</v>
          </cell>
          <cell r="D6473" t="str">
            <v>M2</v>
          </cell>
          <cell r="E6473" t="str">
            <v>06 Mampostería y pañetes</v>
          </cell>
          <cell r="F6473">
            <v>44534.36</v>
          </cell>
        </row>
        <row r="6474">
          <cell r="B6474">
            <v>10268</v>
          </cell>
          <cell r="C6474" t="str">
            <v>Pañete impermeab. muro 1:4 e=0.015 a&gt; 0.60 m **</v>
          </cell>
          <cell r="D6474" t="str">
            <v>M2</v>
          </cell>
          <cell r="E6474" t="str">
            <v>06 Mampostería y pañetes</v>
          </cell>
          <cell r="F6474">
            <v>24356.76</v>
          </cell>
        </row>
        <row r="6475">
          <cell r="B6475">
            <v>10107</v>
          </cell>
          <cell r="C6475" t="str">
            <v>Pañete impermeab. muro 1:4 e=0.03 a&lt; 0.60 m**</v>
          </cell>
          <cell r="D6475" t="str">
            <v>ML</v>
          </cell>
          <cell r="E6475" t="str">
            <v>06 Mampostería y pañetes</v>
          </cell>
          <cell r="F6475">
            <v>23577.68</v>
          </cell>
        </row>
        <row r="6476">
          <cell r="B6476">
            <v>10008</v>
          </cell>
          <cell r="C6476" t="str">
            <v>Pañete impermeab. muro 1:4 e=0.03 a&gt; 0.60 m **</v>
          </cell>
          <cell r="D6476" t="str">
            <v>M2</v>
          </cell>
          <cell r="E6476" t="str">
            <v>06 Mampostería y pañetes</v>
          </cell>
          <cell r="F6476">
            <v>38502.550000000003</v>
          </cell>
        </row>
        <row r="6477">
          <cell r="B6477">
            <v>13688</v>
          </cell>
          <cell r="C6477" t="str">
            <v>PAÑETE LISO 1:3 COLUMNAS ANTIG-ESTADIO+AND(e=9cm)</v>
          </cell>
          <cell r="D6477" t="str">
            <v>M2</v>
          </cell>
          <cell r="E6477" t="str">
            <v>PAÑETES/REPELLOS/REVOQUES</v>
          </cell>
          <cell r="F6477">
            <v>98438.17</v>
          </cell>
        </row>
        <row r="6478">
          <cell r="B6478">
            <v>13686</v>
          </cell>
          <cell r="C6478" t="str">
            <v>PAÑETE LISO 1:3 MUROS CURVOS-ESTADIO+AND(e=3cm)</v>
          </cell>
          <cell r="D6478" t="str">
            <v>M2</v>
          </cell>
          <cell r="E6478" t="str">
            <v>PAÑETES/REPELLOS/REVOQUES</v>
          </cell>
          <cell r="F6478">
            <v>57269.89</v>
          </cell>
        </row>
        <row r="6479">
          <cell r="B6479">
            <v>165</v>
          </cell>
          <cell r="C6479" t="str">
            <v>PAÑETE LISO BAJO GUADUA 1:5</v>
          </cell>
          <cell r="D6479" t="str">
            <v>M2</v>
          </cell>
          <cell r="E6479" t="str">
            <v>PAÑETES/REPELLOS/REVOQUES</v>
          </cell>
          <cell r="F6479">
            <v>2811813.99</v>
          </cell>
        </row>
        <row r="6480">
          <cell r="B6480">
            <v>166</v>
          </cell>
          <cell r="C6480" t="str">
            <v>PAÑETE LISO BAJO MALLA  1:4</v>
          </cell>
          <cell r="D6480" t="str">
            <v>M2</v>
          </cell>
          <cell r="E6480" t="str">
            <v>PAÑETES/REPELLOS/REVOQUES</v>
          </cell>
          <cell r="F6480">
            <v>40857.03</v>
          </cell>
        </row>
        <row r="6481">
          <cell r="B6481">
            <v>167</v>
          </cell>
          <cell r="C6481" t="str">
            <v>PAÑETE LISO BAJO MALLA  1:5</v>
          </cell>
          <cell r="D6481" t="str">
            <v>M2</v>
          </cell>
          <cell r="E6481" t="str">
            <v>PAÑETES/REPELLOS/REVOQUES</v>
          </cell>
          <cell r="F6481">
            <v>39594.21</v>
          </cell>
        </row>
        <row r="6482">
          <cell r="B6482">
            <v>168</v>
          </cell>
          <cell r="C6482" t="str">
            <v>PAÑETE LISO BAJO MALLA  1:6</v>
          </cell>
          <cell r="D6482" t="str">
            <v>M2</v>
          </cell>
          <cell r="E6482" t="str">
            <v>PAÑETES/REPELLOS/REVOQUES</v>
          </cell>
          <cell r="F6482">
            <v>38878.550000000003</v>
          </cell>
        </row>
        <row r="6483">
          <cell r="B6483">
            <v>10543</v>
          </cell>
          <cell r="C6483" t="str">
            <v>Pañete liso bajo malla 1:4 inc.malla **</v>
          </cell>
          <cell r="D6483" t="str">
            <v>M2</v>
          </cell>
          <cell r="E6483" t="str">
            <v>PAÑETES/REPELLOS/REVOQUES</v>
          </cell>
          <cell r="F6483">
            <v>44719.14</v>
          </cell>
        </row>
        <row r="6484">
          <cell r="B6484">
            <v>14036</v>
          </cell>
          <cell r="C6484" t="str">
            <v>PAÑETE LISO MUROS  1:3 ( e=1.5cm)</v>
          </cell>
          <cell r="D6484" t="str">
            <v>M2</v>
          </cell>
          <cell r="E6484" t="str">
            <v>PAÑETES/REPELLOS/REVOQUES</v>
          </cell>
          <cell r="F6484">
            <v>33116.129999999997</v>
          </cell>
        </row>
        <row r="6485">
          <cell r="B6485">
            <v>13687</v>
          </cell>
          <cell r="C6485" t="str">
            <v>PAÑETE LISO MUROS  1:3 (e=0.03m)</v>
          </cell>
          <cell r="D6485" t="str">
            <v>M2</v>
          </cell>
          <cell r="E6485" t="str">
            <v>PAÑETES/REPELLOS/REVOQUES</v>
          </cell>
          <cell r="F6485">
            <v>41684.35</v>
          </cell>
        </row>
        <row r="6486">
          <cell r="B6486">
            <v>177</v>
          </cell>
          <cell r="C6486" t="str">
            <v>PAÑETE LISO MUROS  1:3 (IMP)  e=2cm</v>
          </cell>
          <cell r="D6486" t="str">
            <v>M2</v>
          </cell>
          <cell r="E6486" t="str">
            <v>PAÑETES/REPELLOS/REVOQUES</v>
          </cell>
          <cell r="F6486">
            <v>40769.79</v>
          </cell>
        </row>
        <row r="6487">
          <cell r="B6487">
            <v>178</v>
          </cell>
          <cell r="C6487" t="str">
            <v>PAÑETE LISO MUROS  1:4 (e=1.5cm)</v>
          </cell>
          <cell r="D6487" t="str">
            <v>M2</v>
          </cell>
          <cell r="E6487" t="str">
            <v>PAÑETES/REPELLOS/REVOQUES</v>
          </cell>
          <cell r="F6487">
            <v>19091.28</v>
          </cell>
        </row>
        <row r="6488">
          <cell r="B6488">
            <v>179</v>
          </cell>
          <cell r="C6488" t="str">
            <v>PAÑETE LISO MUROS  1:5</v>
          </cell>
          <cell r="D6488" t="str">
            <v>M2</v>
          </cell>
          <cell r="E6488" t="str">
            <v>PAÑETES/REPELLOS/REVOQUES</v>
          </cell>
          <cell r="F6488">
            <v>32638.46</v>
          </cell>
        </row>
        <row r="6489">
          <cell r="B6489">
            <v>18959</v>
          </cell>
          <cell r="C6489" t="str">
            <v>PAÑETE LISO MUROS  1:5 (IMP)  e=1.5cm</v>
          </cell>
          <cell r="D6489" t="str">
            <v>M2</v>
          </cell>
          <cell r="E6489" t="str">
            <v>PAÑETES/REPELLOS/REVOQUES</v>
          </cell>
          <cell r="F6489">
            <v>33392.39</v>
          </cell>
        </row>
        <row r="6490">
          <cell r="B6490">
            <v>180</v>
          </cell>
          <cell r="C6490" t="str">
            <v>PAÑETE LISO MUROS  1:6</v>
          </cell>
          <cell r="D6490" t="str">
            <v>M2</v>
          </cell>
          <cell r="E6490" t="str">
            <v>PAÑETES/REPELLOS/REVOQUES</v>
          </cell>
          <cell r="F6490">
            <v>32135.99</v>
          </cell>
        </row>
        <row r="6491">
          <cell r="B6491">
            <v>181</v>
          </cell>
          <cell r="C6491" t="str">
            <v>PAÑETE LISO MUROS  1:7</v>
          </cell>
          <cell r="D6491" t="str">
            <v>M2</v>
          </cell>
          <cell r="E6491" t="str">
            <v>PAÑETES/REPELLOS/REVOQUES</v>
          </cell>
          <cell r="F6491">
            <v>31801.29</v>
          </cell>
        </row>
        <row r="6492">
          <cell r="B6492">
            <v>14904</v>
          </cell>
          <cell r="C6492" t="str">
            <v>PAÑETE LISO MUROS(1:4) e=0.015M + ANDAMIO</v>
          </cell>
          <cell r="D6492" t="str">
            <v>M2</v>
          </cell>
          <cell r="E6492" t="str">
            <v>PAÑETES/REPELLOS/REVOQUES</v>
          </cell>
          <cell r="F6492">
            <v>35045.07</v>
          </cell>
        </row>
        <row r="6493">
          <cell r="B6493">
            <v>17310</v>
          </cell>
          <cell r="C6493" t="str">
            <v>PAÑETE LISO MUROS(1:4) e=0.015M + ANDAMIO CDRC</v>
          </cell>
          <cell r="D6493" t="str">
            <v>M2</v>
          </cell>
          <cell r="E6493" t="str">
            <v>PAÑETES/REPELLOS/REVOQUES</v>
          </cell>
          <cell r="F6493">
            <v>35650.199999999997</v>
          </cell>
        </row>
        <row r="6494">
          <cell r="B6494">
            <v>18765</v>
          </cell>
          <cell r="C6494" t="str">
            <v>PAÑETE LISO MUROS1:4 Imper e=0.015M+ANDAMIO CDRC</v>
          </cell>
          <cell r="D6494" t="str">
            <v>M2</v>
          </cell>
          <cell r="E6494" t="str">
            <v>PAÑETES/REPELLOS/REVOQUES</v>
          </cell>
          <cell r="F6494">
            <v>38862.339999999997</v>
          </cell>
        </row>
        <row r="6495">
          <cell r="B6495">
            <v>176</v>
          </cell>
          <cell r="C6495" t="str">
            <v>PAÑETE LISO PLACAS 1:4 e=2.0Cm.</v>
          </cell>
          <cell r="D6495" t="str">
            <v>M2</v>
          </cell>
          <cell r="E6495" t="str">
            <v>PAÑETES/REPELLOS/REVOQUES</v>
          </cell>
          <cell r="F6495">
            <v>35954.050000000003</v>
          </cell>
        </row>
        <row r="6496">
          <cell r="B6496">
            <v>10602</v>
          </cell>
          <cell r="C6496" t="str">
            <v>Pañete liso placas 1:4 e=3.0 cm.     **</v>
          </cell>
          <cell r="D6496" t="str">
            <v>M2</v>
          </cell>
          <cell r="E6496" t="str">
            <v>06 Mampostería y pañetes</v>
          </cell>
          <cell r="F6496">
            <v>37605.11</v>
          </cell>
        </row>
        <row r="6497">
          <cell r="B6497">
            <v>182</v>
          </cell>
          <cell r="C6497" t="str">
            <v>PAÑETE LISO PLACAS 1:5 e=2.0Cm.</v>
          </cell>
          <cell r="D6497" t="str">
            <v>M2</v>
          </cell>
          <cell r="E6497" t="str">
            <v>PAÑETES/REPELLOS/REVOQUES</v>
          </cell>
          <cell r="F6497">
            <v>35057.85</v>
          </cell>
        </row>
        <row r="6498">
          <cell r="B6498">
            <v>183</v>
          </cell>
          <cell r="C6498" t="str">
            <v>PAÑETE LISO PLACAS 1:6 e=2.0Cm.</v>
          </cell>
          <cell r="D6498" t="str">
            <v>M2</v>
          </cell>
          <cell r="E6498" t="str">
            <v>PAÑETES/REPELLOS/REVOQUES</v>
          </cell>
          <cell r="F6498">
            <v>30889.14</v>
          </cell>
        </row>
        <row r="6499">
          <cell r="B6499">
            <v>184</v>
          </cell>
          <cell r="C6499" t="str">
            <v>PAÑETE LISO PLACAS 1:7 e=2.0Cm.</v>
          </cell>
          <cell r="D6499" t="str">
            <v>M2</v>
          </cell>
          <cell r="E6499" t="str">
            <v>PAÑETES/REPELLOS/REVOQUES</v>
          </cell>
          <cell r="F6499">
            <v>29609.48</v>
          </cell>
        </row>
        <row r="6500">
          <cell r="B6500">
            <v>14026</v>
          </cell>
          <cell r="C6500" t="str">
            <v>Pañete liso sobre muro 1:3 e=0.03 a&gt; 0.60 mH&gt;2.5M</v>
          </cell>
          <cell r="D6500" t="str">
            <v>M2</v>
          </cell>
          <cell r="E6500" t="str">
            <v>06 Mampostería y pañetes</v>
          </cell>
          <cell r="F6500">
            <v>61956.71</v>
          </cell>
        </row>
        <row r="6501">
          <cell r="B6501">
            <v>13449</v>
          </cell>
          <cell r="C6501" t="str">
            <v>Pañete liso sobre muro 1:4 e=0.010 a&gt; 0.60 m **</v>
          </cell>
          <cell r="D6501" t="str">
            <v>M2</v>
          </cell>
          <cell r="E6501" t="str">
            <v>06 Mampostería y pañetes</v>
          </cell>
          <cell r="F6501">
            <v>17345.740000000002</v>
          </cell>
        </row>
        <row r="6502">
          <cell r="B6502">
            <v>10507</v>
          </cell>
          <cell r="C6502" t="str">
            <v>Pañete liso sobre muro 1:4 e=0.015 a&gt; 0.60 m **</v>
          </cell>
          <cell r="D6502" t="str">
            <v>M2</v>
          </cell>
          <cell r="E6502" t="str">
            <v>06 Mampostería y pañetes</v>
          </cell>
          <cell r="F6502">
            <v>20991.87</v>
          </cell>
        </row>
        <row r="6503">
          <cell r="B6503">
            <v>10817</v>
          </cell>
          <cell r="C6503" t="str">
            <v>Pañete liso sobre muro 1:4 e=0.025 a&lt;0.60 m **</v>
          </cell>
          <cell r="D6503" t="str">
            <v>ML</v>
          </cell>
          <cell r="E6503" t="str">
            <v>06 Mampostería y pañetes</v>
          </cell>
          <cell r="F6503">
            <v>25914.45</v>
          </cell>
        </row>
        <row r="6504">
          <cell r="B6504">
            <v>10779</v>
          </cell>
          <cell r="C6504" t="str">
            <v>Pañete liso sobre muro 1:4 e=0.025 a&gt; 0.60 m **</v>
          </cell>
          <cell r="D6504" t="str">
            <v>M2</v>
          </cell>
          <cell r="E6504" t="str">
            <v>06 Mampostería y pañetes</v>
          </cell>
          <cell r="F6504">
            <v>35405.040000000001</v>
          </cell>
        </row>
        <row r="6505">
          <cell r="B6505">
            <v>14539</v>
          </cell>
          <cell r="C6505" t="str">
            <v>Pañete liso sobre muro 1:4 e=0.03 mts.**</v>
          </cell>
          <cell r="D6505" t="str">
            <v>M2</v>
          </cell>
          <cell r="E6505" t="str">
            <v>06 Mampostería y pañetes</v>
          </cell>
          <cell r="F6505">
            <v>46050.91</v>
          </cell>
        </row>
        <row r="6506">
          <cell r="B6506">
            <v>10106</v>
          </cell>
          <cell r="C6506" t="str">
            <v>Pañete liso sobre muros  1:4  e=0.015 a&lt;60 cm **</v>
          </cell>
          <cell r="D6506" t="str">
            <v>ML</v>
          </cell>
          <cell r="E6506" t="str">
            <v>06 Mampostería y pañetes</v>
          </cell>
          <cell r="F6506">
            <v>18022.900000000001</v>
          </cell>
        </row>
        <row r="6507">
          <cell r="B6507">
            <v>189</v>
          </cell>
          <cell r="C6507" t="str">
            <v>PAÑETE POYOS MORTERO 1:3</v>
          </cell>
          <cell r="D6507" t="str">
            <v>M2</v>
          </cell>
          <cell r="E6507" t="str">
            <v>PAÑETES/REPELLOS/REVOQUES</v>
          </cell>
          <cell r="F6507">
            <v>37933.53</v>
          </cell>
        </row>
        <row r="6508">
          <cell r="B6508">
            <v>993</v>
          </cell>
          <cell r="C6508" t="str">
            <v>PAÑETE RUSTICO BAJO MALLA M:1,4 e=2.5</v>
          </cell>
          <cell r="D6508" t="str">
            <v>M2</v>
          </cell>
          <cell r="E6508" t="str">
            <v>PAÑETES/REPELLOS/REVOQUES</v>
          </cell>
          <cell r="F6508">
            <v>38920.58</v>
          </cell>
        </row>
        <row r="6509">
          <cell r="B6509">
            <v>994</v>
          </cell>
          <cell r="C6509" t="str">
            <v>PAÑETE RUSTICO BAJO MALLA M:1,5 e=2.5</v>
          </cell>
          <cell r="D6509" t="str">
            <v>M2</v>
          </cell>
          <cell r="E6509" t="str">
            <v>PAÑETES/REPELLOS/REVOQUES</v>
          </cell>
          <cell r="F6509">
            <v>36591.39</v>
          </cell>
        </row>
        <row r="6510">
          <cell r="B6510">
            <v>190</v>
          </cell>
          <cell r="C6510" t="str">
            <v>PAÑETE SALPICADERO MORTERO 1:3</v>
          </cell>
          <cell r="D6510" t="str">
            <v>M2</v>
          </cell>
          <cell r="E6510" t="str">
            <v>PAÑETES/REPELLOS/REVOQUES</v>
          </cell>
          <cell r="F6510">
            <v>29374.74</v>
          </cell>
        </row>
        <row r="6511">
          <cell r="B6511">
            <v>769</v>
          </cell>
          <cell r="C6511" t="str">
            <v>PAÑETE SOBRE MUROS INTERIOR</v>
          </cell>
          <cell r="D6511" t="str">
            <v>M2</v>
          </cell>
          <cell r="E6511" t="str">
            <v>PAÑETES/REPELLOS/REVOQUES</v>
          </cell>
          <cell r="F6511">
            <v>26300.55</v>
          </cell>
        </row>
        <row r="6512">
          <cell r="B6512">
            <v>764</v>
          </cell>
          <cell r="C6512" t="str">
            <v>PAÑETE TALUDES</v>
          </cell>
          <cell r="D6512" t="str">
            <v>M2</v>
          </cell>
          <cell r="E6512" t="str">
            <v>PAÑETES/REPELLOS/REVOQUES</v>
          </cell>
          <cell r="F6512">
            <v>27210.07</v>
          </cell>
        </row>
        <row r="6513">
          <cell r="B6513">
            <v>13099</v>
          </cell>
          <cell r="C6513" t="str">
            <v>Papelera (caneca) acero inox.H=0.28m;D=0.19m+Tapa</v>
          </cell>
          <cell r="D6513" t="str">
            <v>UN</v>
          </cell>
          <cell r="E6513" t="str">
            <v>VARIOS</v>
          </cell>
          <cell r="F6513">
            <v>0</v>
          </cell>
        </row>
        <row r="6514">
          <cell r="B6514">
            <v>15108</v>
          </cell>
          <cell r="C6514" t="str">
            <v>Papelera en acero (5 LTS)+ Elementos de sobreponer</v>
          </cell>
          <cell r="D6514" t="str">
            <v>UN</v>
          </cell>
          <cell r="E6514" t="str">
            <v>ENCHAPES, ACCESORIOS Y PAPELES</v>
          </cell>
          <cell r="F6514">
            <v>32133.13</v>
          </cell>
        </row>
        <row r="6515">
          <cell r="B6515">
            <v>17365</v>
          </cell>
          <cell r="C6515" t="str">
            <v>PAPELERA EN ACERO INOXIDABLE REF. 706630001 DE COR</v>
          </cell>
          <cell r="D6515" t="str">
            <v>UN</v>
          </cell>
          <cell r="E6515" t="str">
            <v>ENCHAPES, ACCESORIOS Y PAPELES</v>
          </cell>
          <cell r="F6515">
            <v>10285.77</v>
          </cell>
        </row>
        <row r="6516">
          <cell r="B6516">
            <v>14039</v>
          </cell>
          <cell r="C6516" t="str">
            <v>PAPELERA METALICA CROMADA DE SOBREPONER</v>
          </cell>
          <cell r="D6516" t="str">
            <v>UN</v>
          </cell>
          <cell r="E6516" t="str">
            <v>ENCHAPES, ACCESORIOS Y PAPELES</v>
          </cell>
          <cell r="F6516">
            <v>29802.01</v>
          </cell>
        </row>
        <row r="6517">
          <cell r="B6517">
            <v>404</v>
          </cell>
          <cell r="C6517" t="str">
            <v>PAPELERA PORC BLC ACUACER CRNA</v>
          </cell>
          <cell r="D6517" t="str">
            <v>UN</v>
          </cell>
          <cell r="E6517" t="str">
            <v>ENCHAPES, ACCESORIOS Y PAPELES</v>
          </cell>
          <cell r="F6517">
            <v>38753.480000000003</v>
          </cell>
        </row>
        <row r="6518">
          <cell r="B6518">
            <v>15277</v>
          </cell>
          <cell r="C6518" t="str">
            <v>PAPIRO COMÚN PARA JARDIN(Suministro+Instalació</v>
          </cell>
          <cell r="D6518" t="str">
            <v>M2</v>
          </cell>
          <cell r="E6518" t="str">
            <v>ESPECIES ARBOREAS</v>
          </cell>
          <cell r="F6518">
            <v>95879.84</v>
          </cell>
        </row>
        <row r="6519">
          <cell r="B6519">
            <v>14225</v>
          </cell>
          <cell r="C6519" t="str">
            <v>Papiros 5 UN/M2  (siemb+Caja 1x1x0.5+Tier. Abonad)</v>
          </cell>
          <cell r="D6519" t="str">
            <v>M2</v>
          </cell>
          <cell r="E6519" t="str">
            <v>ESPECIES ARBOREAS</v>
          </cell>
          <cell r="F6519">
            <v>212565.96</v>
          </cell>
        </row>
        <row r="6520">
          <cell r="B6520">
            <v>20761</v>
          </cell>
          <cell r="C6520" t="str">
            <v>PARAL PARA BARANDA CERRAMIENTO (SUM +INST)</v>
          </cell>
          <cell r="D6520" t="str">
            <v>ML</v>
          </cell>
          <cell r="E6520" t="str">
            <v>10 Mobiliario</v>
          </cell>
          <cell r="F6520">
            <v>63347.65</v>
          </cell>
        </row>
        <row r="6521">
          <cell r="B6521">
            <v>2021</v>
          </cell>
          <cell r="C6521" t="str">
            <v>PARARRAYOS  45MT</v>
          </cell>
          <cell r="D6521" t="str">
            <v>UN</v>
          </cell>
          <cell r="E6521" t="str">
            <v>INSTALACIONES ELECTRICAS - T.V. - SONIDO COMUNI</v>
          </cell>
          <cell r="F6521">
            <v>44595.199999999997</v>
          </cell>
        </row>
        <row r="6522">
          <cell r="B6522">
            <v>15327</v>
          </cell>
          <cell r="C6522" t="str">
            <v>Pararrayos 12 KV y Cortacircuitos de 15KV(Sum+Inst</v>
          </cell>
          <cell r="D6522" t="str">
            <v>UN</v>
          </cell>
          <cell r="E6522" t="str">
            <v>INSTALACIONES ELECTRICAS - T.V. - SONIDO COMUNI</v>
          </cell>
          <cell r="F6522">
            <v>1307581.8500000001</v>
          </cell>
        </row>
        <row r="6523">
          <cell r="B6523">
            <v>15789</v>
          </cell>
          <cell r="C6523" t="str">
            <v>Pararrayos torres Sobre ,postes alumbrado</v>
          </cell>
          <cell r="D6523" t="str">
            <v>UN</v>
          </cell>
          <cell r="E6523" t="str">
            <v>09 Eléctricas</v>
          </cell>
          <cell r="F6523">
            <v>2542938.87</v>
          </cell>
        </row>
        <row r="6524">
          <cell r="B6524">
            <v>11868</v>
          </cell>
          <cell r="C6524" t="str">
            <v>Pararrayos torres,postes alumbrado diseño Fontanar</v>
          </cell>
          <cell r="D6524" t="str">
            <v>UN</v>
          </cell>
          <cell r="E6524" t="str">
            <v>09 Eléctricas</v>
          </cell>
          <cell r="F6524">
            <v>2497513.1</v>
          </cell>
        </row>
        <row r="6525">
          <cell r="B6525">
            <v>537</v>
          </cell>
          <cell r="C6525" t="str">
            <v>PARCIAL 30 MT  C.N.</v>
          </cell>
          <cell r="D6525" t="str">
            <v>UN</v>
          </cell>
          <cell r="E6525" t="str">
            <v>INSTALACIONES ELECTRICAS - T.V. - SONIDO COMUNI</v>
          </cell>
          <cell r="F6525">
            <v>533503.78</v>
          </cell>
        </row>
        <row r="6526">
          <cell r="B6526">
            <v>538</v>
          </cell>
          <cell r="C6526" t="str">
            <v>PARCIAL 30 MT PVC</v>
          </cell>
          <cell r="D6526" t="str">
            <v>UN</v>
          </cell>
          <cell r="E6526" t="str">
            <v>INSTALACIONES ELECTRICAS - T.V. - SONIDO COMUNI</v>
          </cell>
          <cell r="F6526">
            <v>622353.21</v>
          </cell>
        </row>
        <row r="6527">
          <cell r="B6527">
            <v>18454</v>
          </cell>
          <cell r="C6527" t="str">
            <v>Parlante de sobreponer EVID S4.2T  CDRC</v>
          </cell>
          <cell r="D6527" t="str">
            <v>UN</v>
          </cell>
          <cell r="E6527" t="str">
            <v>INSTALACIONES ELECTRICAS - T.V. - SONIDO COMUNI</v>
          </cell>
          <cell r="F6527">
            <v>0</v>
          </cell>
        </row>
        <row r="6528">
          <cell r="B6528">
            <v>18456</v>
          </cell>
          <cell r="C6528" t="str">
            <v>Parlante de sobreponer EVID S8.2T  CDRC</v>
          </cell>
          <cell r="D6528" t="str">
            <v>UN</v>
          </cell>
          <cell r="E6528" t="str">
            <v>INSTALACIONES ELECTRICAS - T.V. - SONIDO COMUNI</v>
          </cell>
          <cell r="F6528">
            <v>1942803</v>
          </cell>
        </row>
        <row r="6529">
          <cell r="B6529">
            <v>10715</v>
          </cell>
          <cell r="C6529" t="str">
            <v>ParquederoAsfalto traf vehic medi+Demarc **</v>
          </cell>
          <cell r="D6529" t="str">
            <v>M2</v>
          </cell>
          <cell r="E6529" t="str">
            <v>05 Pisos</v>
          </cell>
          <cell r="F6529">
            <v>219410.26</v>
          </cell>
        </row>
        <row r="6530">
          <cell r="B6530">
            <v>19188</v>
          </cell>
          <cell r="C6530" t="str">
            <v>PARTIDOR SALIDA A.I PLATAFORMA CEFE COMETAS</v>
          </cell>
          <cell r="D6530" t="str">
            <v>UN</v>
          </cell>
          <cell r="E6530" t="str">
            <v>EQUIPOS ESPECIALES</v>
          </cell>
          <cell r="F6530">
            <v>15456161.82</v>
          </cell>
        </row>
        <row r="6531">
          <cell r="B6531">
            <v>17518</v>
          </cell>
          <cell r="C6531" t="str">
            <v>Partidor salida A.I-platafor fibra de vidr+ancl+nu</v>
          </cell>
          <cell r="D6531" t="str">
            <v>UN</v>
          </cell>
          <cell r="E6531" t="str">
            <v>PISCINAS</v>
          </cell>
          <cell r="F6531">
            <v>16339038.98</v>
          </cell>
        </row>
        <row r="6532">
          <cell r="B6532">
            <v>13324</v>
          </cell>
          <cell r="C6532" t="str">
            <v xml:space="preserve">PASADOR PORTA CANDADO - SUMINISTRO E INSTALACIÓN </v>
          </cell>
          <cell r="D6532" t="str">
            <v>UN</v>
          </cell>
          <cell r="E6532" t="str">
            <v>VARIOS</v>
          </cell>
          <cell r="F6532">
            <v>89426.79</v>
          </cell>
        </row>
        <row r="6533">
          <cell r="B6533">
            <v>17092</v>
          </cell>
          <cell r="C6533" t="str">
            <v>Pasamanos  Recto o inclinadoTubularCRD(S/Especif</v>
          </cell>
          <cell r="D6533" t="str">
            <v>ML</v>
          </cell>
          <cell r="E6533" t="str">
            <v>CARPINTERIA METALICA</v>
          </cell>
          <cell r="F6533">
            <v>45655.49</v>
          </cell>
        </row>
        <row r="6534">
          <cell r="B6534">
            <v>17357</v>
          </cell>
          <cell r="C6534" t="str">
            <v>Pasamanos  Vidrio TempladoH=1.0m(CRD(S/Espec</v>
          </cell>
          <cell r="D6534" t="str">
            <v>ML</v>
          </cell>
          <cell r="E6534" t="str">
            <v>CARPINTERIA METALICA</v>
          </cell>
          <cell r="F6534">
            <v>91458.22</v>
          </cell>
        </row>
        <row r="6535">
          <cell r="B6535">
            <v>14631</v>
          </cell>
          <cell r="C6535" t="str">
            <v>PASAMANOS ANGULADO (SUM + INST)</v>
          </cell>
          <cell r="D6535" t="str">
            <v>UN</v>
          </cell>
          <cell r="E6535" t="str">
            <v>MOBILIARIO</v>
          </cell>
          <cell r="F6535">
            <v>1302785.77</v>
          </cell>
        </row>
        <row r="6536">
          <cell r="B6536">
            <v>14798</v>
          </cell>
          <cell r="C6536" t="str">
            <v>PASAMANOS ANGULADO(DESM+SUM+INST)</v>
          </cell>
          <cell r="D6536" t="str">
            <v>UN</v>
          </cell>
          <cell r="E6536" t="str">
            <v>MOBILIARIO</v>
          </cell>
          <cell r="F6536">
            <v>1370171.15</v>
          </cell>
        </row>
        <row r="6537">
          <cell r="B6537">
            <v>585</v>
          </cell>
          <cell r="C6537" t="str">
            <v>PASAMANOS ESCALERA (.15x.02)</v>
          </cell>
          <cell r="D6537" t="str">
            <v>ML</v>
          </cell>
          <cell r="E6537" t="str">
            <v>CARPINTERIA DE MADERA</v>
          </cell>
          <cell r="F6537">
            <v>13465.46</v>
          </cell>
        </row>
        <row r="6538">
          <cell r="B6538">
            <v>758</v>
          </cell>
          <cell r="C6538" t="str">
            <v>PASAMANOS ESCALERA TABLaChp.25</v>
          </cell>
          <cell r="D6538" t="str">
            <v>ML</v>
          </cell>
          <cell r="E6538" t="str">
            <v>CARPINTERIA DE MADERA</v>
          </cell>
          <cell r="F6538">
            <v>14684.23</v>
          </cell>
        </row>
        <row r="6539">
          <cell r="B6539">
            <v>586</v>
          </cell>
          <cell r="C6539" t="str">
            <v>PASAMANOS FLORMORADO 15x.0.02</v>
          </cell>
          <cell r="D6539" t="str">
            <v>ML</v>
          </cell>
          <cell r="E6539" t="str">
            <v>CARPINTERIA DE MADERA</v>
          </cell>
          <cell r="F6539">
            <v>9312.35</v>
          </cell>
        </row>
        <row r="6540">
          <cell r="B6540">
            <v>17791</v>
          </cell>
          <cell r="C6540" t="str">
            <v>Pasamanos Metalico MallaEslabonadaH=0.90m+Estruct</v>
          </cell>
          <cell r="D6540" t="str">
            <v>ML</v>
          </cell>
          <cell r="E6540" t="str">
            <v>CARPINTERIA METALICA</v>
          </cell>
          <cell r="F6540">
            <v>81807.460000000006</v>
          </cell>
        </row>
        <row r="6541">
          <cell r="B6541">
            <v>14633</v>
          </cell>
          <cell r="C6541" t="str">
            <v>PASAMANOS RECTO (SUM + INST)</v>
          </cell>
          <cell r="D6541" t="str">
            <v>UN</v>
          </cell>
          <cell r="E6541" t="str">
            <v>MOBILIARIO</v>
          </cell>
          <cell r="F6541">
            <v>819556.69</v>
          </cell>
        </row>
        <row r="6542">
          <cell r="B6542">
            <v>14800</v>
          </cell>
          <cell r="C6542" t="str">
            <v>PASAMANOS RECTO(DESM+SUM+INST)</v>
          </cell>
          <cell r="D6542" t="str">
            <v>UN</v>
          </cell>
          <cell r="E6542" t="str">
            <v>MOBILIARIO</v>
          </cell>
          <cell r="F6542">
            <v>883695.71</v>
          </cell>
        </row>
        <row r="6543">
          <cell r="B6543">
            <v>17045</v>
          </cell>
          <cell r="C6543" t="str">
            <v>Pasamanos Tipo 1 Rectos o Inclinados)CRD(S/Especif</v>
          </cell>
          <cell r="D6543" t="str">
            <v>ML</v>
          </cell>
          <cell r="E6543" t="str">
            <v>CARPINTERIA METALICA</v>
          </cell>
          <cell r="F6543">
            <v>398527.62</v>
          </cell>
        </row>
        <row r="6544">
          <cell r="B6544">
            <v>17081</v>
          </cell>
          <cell r="C6544" t="str">
            <v>Pasamanos Tipo 2 Rectos o Inclinados)CRD(S/Especif</v>
          </cell>
          <cell r="D6544" t="str">
            <v>ML</v>
          </cell>
          <cell r="E6544" t="str">
            <v>CARPINTERIA METALICA</v>
          </cell>
          <cell r="F6544">
            <v>59546.62</v>
          </cell>
        </row>
        <row r="6545">
          <cell r="B6545">
            <v>17085</v>
          </cell>
          <cell r="C6545" t="str">
            <v>Pasamanos Tipo 3 Anclado a Muros)CRD(S/Especif</v>
          </cell>
          <cell r="D6545" t="str">
            <v>ML</v>
          </cell>
          <cell r="E6545" t="str">
            <v>CARPINTERIA METALICA</v>
          </cell>
          <cell r="F6545">
            <v>45655.49</v>
          </cell>
        </row>
        <row r="6546">
          <cell r="B6546">
            <v>17095</v>
          </cell>
          <cell r="C6546" t="str">
            <v>Pasamanos Tipo 4 Recto Platina H=0.90mCRD(S/Especi</v>
          </cell>
          <cell r="D6546" t="str">
            <v>ML</v>
          </cell>
          <cell r="E6546" t="str">
            <v>CARPINTERIA METALICA</v>
          </cell>
          <cell r="F6546">
            <v>101217.11</v>
          </cell>
        </row>
        <row r="6547">
          <cell r="B6547">
            <v>17096</v>
          </cell>
          <cell r="C6547" t="str">
            <v>Pasamanos Tipo 4A Recto Platina H=0.90mCRD(S/Espec</v>
          </cell>
          <cell r="D6547" t="str">
            <v>ML</v>
          </cell>
          <cell r="E6547" t="str">
            <v>CARPINTERIA METALICA</v>
          </cell>
          <cell r="F6547">
            <v>426186.96</v>
          </cell>
        </row>
        <row r="6548">
          <cell r="B6548">
            <v>18204</v>
          </cell>
          <cell r="C6548" t="str">
            <v>PasamanosAncladoPlatinasMetalH=1.10 - 0.90mS/Espec</v>
          </cell>
          <cell r="D6548" t="str">
            <v>ML</v>
          </cell>
          <cell r="E6548" t="str">
            <v>CARPINTERIA METALICA</v>
          </cell>
          <cell r="F6548">
            <v>41674.449999999997</v>
          </cell>
        </row>
        <row r="6549">
          <cell r="B6549">
            <v>18207</v>
          </cell>
          <cell r="C6549" t="str">
            <v>PasamanosBancasPlatinasMetal2"x5/16"H=0.45mS/Espec</v>
          </cell>
          <cell r="D6549" t="str">
            <v>ML</v>
          </cell>
          <cell r="E6549" t="str">
            <v>CARPINTERIA METALICA</v>
          </cell>
          <cell r="F6549">
            <v>41674.449999999997</v>
          </cell>
        </row>
        <row r="6550">
          <cell r="B6550">
            <v>18209</v>
          </cell>
          <cell r="C6550" t="str">
            <v>PasamanosDobleTubularInoxØ2"H=0.90 - 0.70m S/Espec</v>
          </cell>
          <cell r="D6550" t="str">
            <v>ML</v>
          </cell>
          <cell r="E6550" t="str">
            <v>CARPINTERIA METALICA</v>
          </cell>
          <cell r="F6550">
            <v>237071.45</v>
          </cell>
        </row>
        <row r="6551">
          <cell r="B6551">
            <v>18203</v>
          </cell>
          <cell r="C6551" t="str">
            <v>PasamanosEscaleraPlatinasMetalicasH=1mS/Especifica</v>
          </cell>
          <cell r="D6551" t="str">
            <v>ML</v>
          </cell>
          <cell r="E6551" t="str">
            <v>CARPINTERIA METALICA</v>
          </cell>
          <cell r="F6551">
            <v>51584.55</v>
          </cell>
        </row>
        <row r="6552">
          <cell r="B6552">
            <v>18210</v>
          </cell>
          <cell r="C6552" t="str">
            <v>PasamanosPasarelasCubiertaEnTubularH=0.90mS/Especi</v>
          </cell>
          <cell r="D6552" t="str">
            <v>ML</v>
          </cell>
          <cell r="E6552" t="str">
            <v>CARPINTERIA METALICA</v>
          </cell>
          <cell r="F6552">
            <v>436907.39</v>
          </cell>
        </row>
        <row r="6553">
          <cell r="B6553">
            <v>17087</v>
          </cell>
          <cell r="C6553" t="str">
            <v>PasamanosPiscina Doble Tubular acero(CRD(S/Especif</v>
          </cell>
          <cell r="D6553" t="str">
            <v>ML</v>
          </cell>
          <cell r="E6553" t="str">
            <v>CARPINTERIA METALICA</v>
          </cell>
          <cell r="F6553">
            <v>45655.49</v>
          </cell>
        </row>
        <row r="6554">
          <cell r="B6554">
            <v>18198</v>
          </cell>
          <cell r="C6554" t="str">
            <v>PasamanosRecto/InclinadoPlatinaTubularH=1mS/Especi</v>
          </cell>
          <cell r="D6554" t="str">
            <v>ML</v>
          </cell>
          <cell r="E6554" t="str">
            <v>CARPINTERIA METALICA</v>
          </cell>
          <cell r="F6554">
            <v>51584.55</v>
          </cell>
        </row>
        <row r="6555">
          <cell r="B6555">
            <v>18206</v>
          </cell>
          <cell r="C6555" t="str">
            <v>PasamanosVidrioTempladoRemateSupInoxH=0.90mS/Espec</v>
          </cell>
          <cell r="D6555" t="str">
            <v>ML</v>
          </cell>
          <cell r="E6555" t="str">
            <v>CARPINTERIA METALICA</v>
          </cell>
          <cell r="F6555">
            <v>72420.39</v>
          </cell>
        </row>
        <row r="6556">
          <cell r="B6556">
            <v>15013</v>
          </cell>
          <cell r="C6556" t="str">
            <v>PASAMURO NIPLE GAL.1"L= 0.9 m+Ruana lam.cal.18</v>
          </cell>
          <cell r="D6556" t="str">
            <v>UN</v>
          </cell>
          <cell r="E6556" t="str">
            <v>INSTALACIONES HIDRAULICA / SANITARIA / LATONERIA</v>
          </cell>
          <cell r="F6556">
            <v>12963.28</v>
          </cell>
        </row>
        <row r="6557">
          <cell r="B6557">
            <v>15667</v>
          </cell>
          <cell r="C6557" t="str">
            <v>PASAMURO NIPLE GAL.2"L= 0.9 m+Ruana lam.cal.18</v>
          </cell>
          <cell r="D6557" t="str">
            <v>UN</v>
          </cell>
          <cell r="E6557" t="str">
            <v>INSTALACIONES HIDRAULICA / SANITARIA / LATONERIA</v>
          </cell>
          <cell r="F6557">
            <v>68543.28</v>
          </cell>
        </row>
        <row r="6558">
          <cell r="B6558">
            <v>15020</v>
          </cell>
          <cell r="C6558" t="str">
            <v>PASAMURO NIPLE GAL.3"L= 0.9 m+Ruana lam.cal18</v>
          </cell>
          <cell r="D6558" t="str">
            <v>UN</v>
          </cell>
          <cell r="E6558" t="str">
            <v>INSTALACIONES HIDRAULICA / SANITARIA / LATONERIA</v>
          </cell>
          <cell r="F6558">
            <v>227218.28</v>
          </cell>
        </row>
        <row r="6559">
          <cell r="B6559">
            <v>17615</v>
          </cell>
          <cell r="C6559" t="str">
            <v>PASAMURO TIPO 1ø1 Acero Inox roscado+ruana Piscina</v>
          </cell>
          <cell r="D6559" t="str">
            <v>UN</v>
          </cell>
          <cell r="E6559" t="str">
            <v>PISCINAS</v>
          </cell>
          <cell r="F6559">
            <v>108554.99</v>
          </cell>
        </row>
        <row r="6560">
          <cell r="B6560">
            <v>17617</v>
          </cell>
          <cell r="C6560" t="str">
            <v>PASAMURO TIPO 1ø2 Acero Inox roscado+ruana Piscina</v>
          </cell>
          <cell r="D6560" t="str">
            <v>UN</v>
          </cell>
          <cell r="E6560" t="str">
            <v>PISCINAS</v>
          </cell>
          <cell r="F6560">
            <v>108554.99</v>
          </cell>
        </row>
        <row r="6561">
          <cell r="B6561">
            <v>17618</v>
          </cell>
          <cell r="C6561" t="str">
            <v>PASAMURO TIPO 1ø4 Acero Inox roscado+ruana Piscina</v>
          </cell>
          <cell r="D6561" t="str">
            <v>UN</v>
          </cell>
          <cell r="E6561" t="str">
            <v>PISCINAS</v>
          </cell>
          <cell r="F6561">
            <v>108554.99</v>
          </cell>
        </row>
        <row r="6562">
          <cell r="B6562">
            <v>17619</v>
          </cell>
          <cell r="C6562" t="str">
            <v>PASAMURO TIPO 1ø6 Acero Inox roscado+ruana Piscina</v>
          </cell>
          <cell r="D6562" t="str">
            <v>UN</v>
          </cell>
          <cell r="E6562" t="str">
            <v>PISCINAS</v>
          </cell>
          <cell r="F6562">
            <v>108554.99</v>
          </cell>
        </row>
        <row r="6563">
          <cell r="B6563">
            <v>17626</v>
          </cell>
          <cell r="C6563" t="str">
            <v>PASAMURO TIPO 2ø10 Acero Inox bridado+ruana Piscin</v>
          </cell>
          <cell r="D6563" t="str">
            <v>UN</v>
          </cell>
          <cell r="E6563" t="str">
            <v>PISCINAS</v>
          </cell>
          <cell r="F6563">
            <v>108554.99</v>
          </cell>
        </row>
        <row r="6564">
          <cell r="B6564">
            <v>17624</v>
          </cell>
          <cell r="C6564" t="str">
            <v>PASAMURO TIPO 2ø6 Acero Inox bridado+ruana Piscina</v>
          </cell>
          <cell r="D6564" t="str">
            <v>UN</v>
          </cell>
          <cell r="E6564" t="str">
            <v>PISCINAS</v>
          </cell>
          <cell r="F6564">
            <v>108554.99</v>
          </cell>
        </row>
        <row r="6565">
          <cell r="B6565">
            <v>17625</v>
          </cell>
          <cell r="C6565" t="str">
            <v>PASAMURO TIPO 2ø8 Acero Inox bridado+ruana Piscina</v>
          </cell>
          <cell r="D6565" t="str">
            <v>UN</v>
          </cell>
          <cell r="E6565" t="str">
            <v>PISCINAS</v>
          </cell>
          <cell r="F6565">
            <v>108554.99</v>
          </cell>
        </row>
        <row r="6566">
          <cell r="B6566">
            <v>17673</v>
          </cell>
          <cell r="C6566" t="str">
            <v>PASAMURO TIPO 3ø6"- Acero Inox liso+ruana Piscina</v>
          </cell>
          <cell r="D6566" t="str">
            <v>UN</v>
          </cell>
          <cell r="E6566" t="str">
            <v>09 Eléctricas</v>
          </cell>
          <cell r="F6566">
            <v>108554.99</v>
          </cell>
        </row>
        <row r="6567">
          <cell r="B6567">
            <v>17636</v>
          </cell>
          <cell r="C6567" t="str">
            <v>PASAMURO TIPO 3ø8" Acero Inox bridado1+ruana Pisci</v>
          </cell>
          <cell r="D6567" t="str">
            <v>UN</v>
          </cell>
          <cell r="E6567" t="str">
            <v>PISCINAS</v>
          </cell>
          <cell r="F6567">
            <v>108554.99</v>
          </cell>
        </row>
        <row r="6568">
          <cell r="B6568">
            <v>18188</v>
          </cell>
          <cell r="C6568" t="str">
            <v>PASAMURO TIPO 4ø6"</v>
          </cell>
          <cell r="D6568" t="str">
            <v>UN</v>
          </cell>
          <cell r="E6568" t="str">
            <v>PISCINAS</v>
          </cell>
          <cell r="F6568">
            <v>108554.99</v>
          </cell>
        </row>
        <row r="6569">
          <cell r="B6569">
            <v>17638</v>
          </cell>
          <cell r="C6569" t="str">
            <v>PASAMURO TIPO 4ø8" Acero Inox brid liso+ruana Pisc</v>
          </cell>
          <cell r="D6569" t="str">
            <v>UN</v>
          </cell>
          <cell r="E6569" t="str">
            <v>PISCINAS</v>
          </cell>
          <cell r="F6569">
            <v>108554.99</v>
          </cell>
        </row>
        <row r="6570">
          <cell r="B6570">
            <v>15014</v>
          </cell>
          <cell r="C6570" t="str">
            <v>PASAMUROS NIPLE GAL.4"L= 0.9 m +Ruana lam. cal.18</v>
          </cell>
          <cell r="D6570" t="str">
            <v>UN</v>
          </cell>
          <cell r="E6570" t="str">
            <v>INSTALACIONES HIDRAULICA / SANITARIA / LATONERIA</v>
          </cell>
          <cell r="F6570">
            <v>276999.28000000003</v>
          </cell>
        </row>
        <row r="6571">
          <cell r="B6571">
            <v>15012</v>
          </cell>
          <cell r="C6571" t="str">
            <v>PASAMUROS NIPLE GAL.6"L= 0.9 m+Ruana lam.cal.18</v>
          </cell>
          <cell r="D6571" t="str">
            <v>UN</v>
          </cell>
          <cell r="E6571" t="str">
            <v>INSTALACIONES HIDRAULICA / SANITARIA / LATONERIA</v>
          </cell>
          <cell r="F6571">
            <v>12963.28</v>
          </cell>
        </row>
        <row r="6572">
          <cell r="B6572">
            <v>15077</v>
          </cell>
          <cell r="C6572" t="str">
            <v>PASANTES LARGOS MAYORES A 50cm VIGAS Y COLUMNAS</v>
          </cell>
          <cell r="D6572" t="str">
            <v>UN</v>
          </cell>
          <cell r="E6572" t="str">
            <v>ESTRUCTURA</v>
          </cell>
          <cell r="F6572">
            <v>38733.79</v>
          </cell>
        </row>
        <row r="6573">
          <cell r="B6573">
            <v>15076</v>
          </cell>
          <cell r="C6573" t="str">
            <v>PASANTES LARGOS MAYORES A 70cm VIGAS Y COLUMNAS</v>
          </cell>
          <cell r="D6573" t="str">
            <v>UN</v>
          </cell>
          <cell r="E6573" t="str">
            <v>ESTRUCTURA</v>
          </cell>
          <cell r="F6573">
            <v>47020.36</v>
          </cell>
        </row>
        <row r="6574">
          <cell r="B6574">
            <v>16202</v>
          </cell>
          <cell r="C6574" t="str">
            <v>PASE TUBO CONDUIT 3/4" UNION DE CANALETA</v>
          </cell>
          <cell r="D6574" t="str">
            <v>UN</v>
          </cell>
          <cell r="E6574" t="str">
            <v>INSTALACIONES ELECTRICAS - T.V. - SONIDO COMUNI</v>
          </cell>
          <cell r="F6574">
            <v>101937</v>
          </cell>
        </row>
        <row r="6575">
          <cell r="B6575">
            <v>10527</v>
          </cell>
          <cell r="C6575" t="str">
            <v>Pases d=6" Lmax=0.5 m PVC  **</v>
          </cell>
          <cell r="D6575" t="str">
            <v>UN</v>
          </cell>
          <cell r="E6575" t="str">
            <v>04 Estructuras</v>
          </cell>
          <cell r="F6575">
            <v>33221.74</v>
          </cell>
        </row>
        <row r="6576">
          <cell r="B6576">
            <v>10544</v>
          </cell>
          <cell r="C6576" t="str">
            <v>Pases d=8" Lmax=0.5 m PVC</v>
          </cell>
          <cell r="D6576" t="str">
            <v>UN</v>
          </cell>
          <cell r="E6576" t="str">
            <v>04 Estructuras</v>
          </cell>
          <cell r="F6576">
            <v>46370.47</v>
          </cell>
        </row>
        <row r="6577">
          <cell r="B6577">
            <v>9034</v>
          </cell>
          <cell r="C6577" t="str">
            <v>Pases o lloraderos d=1 1/2"  Lmax 0.5 m PVC.All  *</v>
          </cell>
          <cell r="D6577" t="str">
            <v>UN</v>
          </cell>
          <cell r="E6577" t="str">
            <v>04 Estructuras</v>
          </cell>
          <cell r="F6577">
            <v>0</v>
          </cell>
        </row>
        <row r="6578">
          <cell r="B6578">
            <v>11994</v>
          </cell>
          <cell r="C6578" t="str">
            <v>Pases o lloraderos d=1 1/2"  Lmax 0.5 m PVC.All  *</v>
          </cell>
          <cell r="D6578" t="str">
            <v>UN</v>
          </cell>
          <cell r="E6578" t="str">
            <v>04 Estructuras</v>
          </cell>
          <cell r="F6578">
            <v>12174.39</v>
          </cell>
        </row>
        <row r="6579">
          <cell r="B6579">
            <v>13550</v>
          </cell>
          <cell r="C6579" t="str">
            <v>Pases o lloraderos d=2"  Lmax 0.20 m PVC.All  **</v>
          </cell>
          <cell r="D6579" t="str">
            <v>UN</v>
          </cell>
          <cell r="E6579" t="str">
            <v>04 Estructuras</v>
          </cell>
          <cell r="F6579">
            <v>8472.7900000000009</v>
          </cell>
        </row>
        <row r="6580">
          <cell r="B6580">
            <v>10804</v>
          </cell>
          <cell r="C6580" t="str">
            <v>Pases o lloraderos d=2"  Lmax 0.25 m PVC.All  **</v>
          </cell>
          <cell r="D6580" t="str">
            <v>UN</v>
          </cell>
          <cell r="E6580" t="str">
            <v>04 Estructuras</v>
          </cell>
          <cell r="F6580">
            <v>9017.7199999999993</v>
          </cell>
        </row>
        <row r="6581">
          <cell r="B6581">
            <v>10567</v>
          </cell>
          <cell r="C6581" t="str">
            <v>Pases o lloraderos d=2"  Lmax 0.5 m PVC.All  **</v>
          </cell>
          <cell r="D6581" t="str">
            <v>UN</v>
          </cell>
          <cell r="E6581" t="str">
            <v>04 Estructuras</v>
          </cell>
          <cell r="F6581">
            <v>16886.04</v>
          </cell>
        </row>
        <row r="6582">
          <cell r="B6582">
            <v>10528</v>
          </cell>
          <cell r="C6582" t="str">
            <v>Pases o lloraderos d=2" Lmax=0.5m PVC.All  **</v>
          </cell>
          <cell r="D6582" t="str">
            <v>UN</v>
          </cell>
          <cell r="E6582" t="str">
            <v>04 Estructuras</v>
          </cell>
          <cell r="F6582">
            <v>16639</v>
          </cell>
        </row>
        <row r="6583">
          <cell r="B6583">
            <v>12754</v>
          </cell>
          <cell r="C6583" t="str">
            <v>Pases o lloraderos d=2" PVC.All   **</v>
          </cell>
          <cell r="D6583" t="str">
            <v>ML</v>
          </cell>
          <cell r="E6583" t="str">
            <v>04 Estructuras</v>
          </cell>
          <cell r="F6583">
            <v>27303.25</v>
          </cell>
        </row>
        <row r="6584">
          <cell r="B6584">
            <v>10566</v>
          </cell>
          <cell r="C6584" t="str">
            <v>Pases o lloraderos d=2" PVC.All  **</v>
          </cell>
          <cell r="D6584" t="str">
            <v>ML</v>
          </cell>
          <cell r="E6584" t="str">
            <v>04 Estructuras</v>
          </cell>
          <cell r="F6584">
            <v>27303.25</v>
          </cell>
        </row>
        <row r="6585">
          <cell r="B6585">
            <v>11001</v>
          </cell>
          <cell r="C6585" t="str">
            <v>Pases o lloraderos d=3" PVC.All   **</v>
          </cell>
          <cell r="D6585" t="str">
            <v>ML</v>
          </cell>
          <cell r="E6585" t="str">
            <v>04 Estructuras</v>
          </cell>
          <cell r="F6585">
            <v>30676.19</v>
          </cell>
        </row>
        <row r="6586">
          <cell r="B6586">
            <v>10372</v>
          </cell>
          <cell r="C6586" t="str">
            <v>Pases o lloraderos d=4" L=1.00 PVC.All   **</v>
          </cell>
          <cell r="D6586" t="str">
            <v>ML</v>
          </cell>
          <cell r="E6586" t="str">
            <v>04 Estructuras</v>
          </cell>
          <cell r="F6586">
            <v>38262.19</v>
          </cell>
        </row>
        <row r="6587">
          <cell r="B6587">
            <v>11142</v>
          </cell>
          <cell r="C6587" t="str">
            <v>Pases o lloraderos d=6" Lmax=0.5m PVCS</v>
          </cell>
          <cell r="D6587" t="str">
            <v>UN</v>
          </cell>
          <cell r="E6587" t="str">
            <v>04 Estructuras</v>
          </cell>
          <cell r="F6587">
            <v>23155.57</v>
          </cell>
        </row>
        <row r="6588">
          <cell r="B6588">
            <v>17185</v>
          </cell>
          <cell r="C6588" t="str">
            <v>PASES PLACA TANQUE PVC-S L MAX = 0.10M PVC-S 3"</v>
          </cell>
          <cell r="D6588" t="str">
            <v>UN</v>
          </cell>
          <cell r="E6588" t="str">
            <v>08 Hidráulico</v>
          </cell>
          <cell r="F6588">
            <v>4568.37</v>
          </cell>
        </row>
        <row r="6589">
          <cell r="B6589">
            <v>17186</v>
          </cell>
          <cell r="C6589" t="str">
            <v>PASES PLACA TANQUE PVC-S L MAX = 0.10M PVC-S 4"</v>
          </cell>
          <cell r="D6589" t="str">
            <v>UN</v>
          </cell>
          <cell r="E6589" t="str">
            <v>08 Hidráulico</v>
          </cell>
          <cell r="F6589">
            <v>6711.55</v>
          </cell>
        </row>
        <row r="6590">
          <cell r="B6590">
            <v>345</v>
          </cell>
          <cell r="C6590" t="str">
            <v>PASO ESCALERA GRANITO</v>
          </cell>
          <cell r="D6590" t="str">
            <v>ML</v>
          </cell>
          <cell r="E6590" t="str">
            <v>PISOS (ACABADOS Y BASES)</v>
          </cell>
          <cell r="F6590">
            <v>111895.17</v>
          </cell>
        </row>
        <row r="6591">
          <cell r="B6591">
            <v>346</v>
          </cell>
          <cell r="C6591" t="str">
            <v>PASO ESCALERA GRAVILLA</v>
          </cell>
          <cell r="D6591" t="str">
            <v>ML</v>
          </cell>
          <cell r="E6591" t="str">
            <v>PISOS (ACABADOS Y BASES)</v>
          </cell>
          <cell r="F6591">
            <v>41877.14</v>
          </cell>
        </row>
        <row r="6592">
          <cell r="B6592">
            <v>12927</v>
          </cell>
          <cell r="C6592" t="str">
            <v>PASO ESCALERA PLAQUETA 8CM (1*0.80M)CONC.3000PSI+R</v>
          </cell>
          <cell r="D6592" t="str">
            <v>UN</v>
          </cell>
          <cell r="E6592" t="str">
            <v>CIMENTACION Y ESTRUCTURA</v>
          </cell>
          <cell r="F6592">
            <v>110244.64</v>
          </cell>
        </row>
        <row r="6593">
          <cell r="B6593">
            <v>347</v>
          </cell>
          <cell r="C6593" t="str">
            <v>PASO ESCALERA VINILO</v>
          </cell>
          <cell r="D6593" t="str">
            <v>UN</v>
          </cell>
          <cell r="E6593" t="str">
            <v>PISOS (ACABADOS Y BASES)</v>
          </cell>
          <cell r="F6593">
            <v>0</v>
          </cell>
        </row>
        <row r="6594">
          <cell r="B6594">
            <v>10397</v>
          </cell>
          <cell r="C6594" t="str">
            <v>Paso escaleras en gravilla y tableta 1/4 x 26 **</v>
          </cell>
          <cell r="D6594" t="str">
            <v>ML</v>
          </cell>
          <cell r="E6594" t="str">
            <v>05 Pisos</v>
          </cell>
          <cell r="F6594">
            <v>153115.82999999999</v>
          </cell>
        </row>
        <row r="6595">
          <cell r="B6595">
            <v>1007</v>
          </cell>
          <cell r="C6595" t="str">
            <v>PASO ESCALERAS EN GRAVILLA Y TABLETA MOORE</v>
          </cell>
          <cell r="D6595" t="str">
            <v>UN</v>
          </cell>
          <cell r="E6595" t="str">
            <v>PISOS (ACABADOS Y BASES)</v>
          </cell>
          <cell r="F6595">
            <v>77486.100000000006</v>
          </cell>
        </row>
        <row r="6596">
          <cell r="B6596">
            <v>13197</v>
          </cell>
          <cell r="C6596" t="str">
            <v>PASOGRADAH=0.21M;L=1.60M;A=0.40M(3.000PSI)</v>
          </cell>
          <cell r="D6596" t="str">
            <v>UN</v>
          </cell>
          <cell r="E6596" t="str">
            <v>CIMENTACION Y ESTRUCTURA</v>
          </cell>
          <cell r="F6596">
            <v>202546.6</v>
          </cell>
        </row>
        <row r="6597">
          <cell r="B6597">
            <v>20857</v>
          </cell>
          <cell r="C6597" t="str">
            <v>PASOS CIRCULARES PREFABRICADAS EN CONCRETO (D=30CM)</v>
          </cell>
          <cell r="D6597" t="str">
            <v>M2</v>
          </cell>
          <cell r="E6597" t="str">
            <v>PISOS</v>
          </cell>
          <cell r="F6597">
            <v>371957.48</v>
          </cell>
        </row>
        <row r="6598">
          <cell r="B6598">
            <v>14068</v>
          </cell>
          <cell r="C6598" t="str">
            <v>Pata Banca (desm.)</v>
          </cell>
          <cell r="D6598" t="str">
            <v>UN</v>
          </cell>
          <cell r="E6598" t="str">
            <v>MOBILIARIO</v>
          </cell>
          <cell r="F6598">
            <v>19167.560000000001</v>
          </cell>
        </row>
        <row r="6599">
          <cell r="B6599">
            <v>14099</v>
          </cell>
          <cell r="C6599" t="str">
            <v>Pata Banca (inst.)</v>
          </cell>
          <cell r="D6599" t="str">
            <v>UN</v>
          </cell>
          <cell r="E6599" t="str">
            <v>MOBILIARIO</v>
          </cell>
          <cell r="F6599">
            <v>38207.72</v>
          </cell>
        </row>
        <row r="6600">
          <cell r="B6600">
            <v>14260</v>
          </cell>
          <cell r="C6600" t="str">
            <v>Pata Banca (Suminist.)</v>
          </cell>
          <cell r="D6600" t="str">
            <v>UN</v>
          </cell>
          <cell r="E6600" t="str">
            <v>MOBILIARIO</v>
          </cell>
          <cell r="F6600">
            <v>96135.01</v>
          </cell>
        </row>
        <row r="6601">
          <cell r="B6601">
            <v>14660</v>
          </cell>
          <cell r="C6601" t="str">
            <v>PATAS BANCA (UN) (SUM + INST)</v>
          </cell>
          <cell r="D6601" t="str">
            <v>UN</v>
          </cell>
          <cell r="E6601" t="str">
            <v>MOBILIARIO</v>
          </cell>
          <cell r="F6601">
            <v>134342.73000000001</v>
          </cell>
        </row>
        <row r="6602">
          <cell r="B6602">
            <v>14827</v>
          </cell>
          <cell r="C6602" t="str">
            <v>PATAS BANCA (UN)(DESM+SUM+INST)</v>
          </cell>
          <cell r="D6602" t="str">
            <v>UN</v>
          </cell>
          <cell r="E6602" t="str">
            <v>MOBILIARIO</v>
          </cell>
          <cell r="F6602">
            <v>153510.29</v>
          </cell>
        </row>
        <row r="6603">
          <cell r="B6603">
            <v>12969</v>
          </cell>
          <cell r="C6603" t="str">
            <v>Patas caneca M-120 (desm.) STPM</v>
          </cell>
          <cell r="D6603" t="str">
            <v>UN</v>
          </cell>
          <cell r="E6603" t="str">
            <v>VARIOS</v>
          </cell>
          <cell r="F6603">
            <v>32481.599999999999</v>
          </cell>
        </row>
        <row r="6604">
          <cell r="B6604">
            <v>12970</v>
          </cell>
          <cell r="C6604" t="str">
            <v>Patas caneca M-120 (inst.) STPM **</v>
          </cell>
          <cell r="D6604" t="str">
            <v>UN</v>
          </cell>
          <cell r="E6604" t="str">
            <v>VARIOS</v>
          </cell>
          <cell r="F6604">
            <v>109552.19</v>
          </cell>
        </row>
        <row r="6605">
          <cell r="B6605">
            <v>14653</v>
          </cell>
          <cell r="C6605" t="str">
            <v>PATAS CANECA M-120 (SUM + INST)</v>
          </cell>
          <cell r="D6605" t="str">
            <v>UN</v>
          </cell>
          <cell r="E6605" t="str">
            <v>MOBILIARIO</v>
          </cell>
          <cell r="F6605">
            <v>208599.19</v>
          </cell>
        </row>
        <row r="6606">
          <cell r="B6606">
            <v>12974</v>
          </cell>
          <cell r="C6606" t="str">
            <v>Patas caneca M-120 (suministro) STPM **</v>
          </cell>
          <cell r="D6606" t="str">
            <v>UN</v>
          </cell>
          <cell r="E6606" t="str">
            <v>VARIOS</v>
          </cell>
          <cell r="F6606">
            <v>99047</v>
          </cell>
        </row>
        <row r="6607">
          <cell r="B6607">
            <v>14822</v>
          </cell>
          <cell r="C6607" t="str">
            <v>PATAS CANECA M-120(DESM+SUM+INST)</v>
          </cell>
          <cell r="D6607" t="str">
            <v>UN</v>
          </cell>
          <cell r="E6607" t="str">
            <v>MOBILIARIO</v>
          </cell>
          <cell r="F6607">
            <v>241080.79</v>
          </cell>
        </row>
        <row r="6608">
          <cell r="B6608">
            <v>12859</v>
          </cell>
          <cell r="C6608" t="str">
            <v>PATCH CORD (1 metro).3 Feet.**</v>
          </cell>
          <cell r="D6608" t="str">
            <v>UN</v>
          </cell>
          <cell r="E6608" t="str">
            <v>CABLEADO ESTRUCTURADO</v>
          </cell>
          <cell r="F6608">
            <v>54718.76</v>
          </cell>
        </row>
        <row r="6609">
          <cell r="B6609">
            <v>12860</v>
          </cell>
          <cell r="C6609" t="str">
            <v>PATCH CORD (3 metros).10 Feet.**</v>
          </cell>
          <cell r="D6609" t="str">
            <v>UN</v>
          </cell>
          <cell r="E6609" t="str">
            <v>CABLEADO ESTRUCTURADO</v>
          </cell>
          <cell r="F6609">
            <v>59790.080000000002</v>
          </cell>
        </row>
        <row r="6610">
          <cell r="B6610">
            <v>17117</v>
          </cell>
          <cell r="C6610" t="str">
            <v>Patch Cord 1.5M 6A blindado (COLOR) (SUMI INST)</v>
          </cell>
          <cell r="D6610" t="str">
            <v>UN</v>
          </cell>
          <cell r="E6610" t="str">
            <v>CABLEADO ESTRUCTURADO</v>
          </cell>
          <cell r="F6610">
            <v>62405.71</v>
          </cell>
        </row>
        <row r="6611">
          <cell r="B6611">
            <v>18838</v>
          </cell>
          <cell r="C6611" t="str">
            <v>PATCH CORD 10 FT COLOR AZUL/ROJO; RJ. (Suministro e instalación)</v>
          </cell>
          <cell r="D6611" t="str">
            <v>UN</v>
          </cell>
          <cell r="E6611" t="str">
            <v>INSTALACIONES ELECTRICAS - T.V. - SONIDO COMUNI</v>
          </cell>
          <cell r="F6611">
            <v>22841.31</v>
          </cell>
        </row>
        <row r="6612">
          <cell r="B6612">
            <v>3039</v>
          </cell>
          <cell r="C6612" t="str">
            <v>PATCH CORD 2m</v>
          </cell>
          <cell r="D6612" t="str">
            <v>ML</v>
          </cell>
          <cell r="E6612" t="str">
            <v>CABLEADO ESTRUCTURADO</v>
          </cell>
          <cell r="F6612">
            <v>35032.01</v>
          </cell>
        </row>
        <row r="6613">
          <cell r="B6613">
            <v>12266</v>
          </cell>
          <cell r="C6613" t="str">
            <v>Patch cord cable UTP de 4 pares 1,5 m Cat 6</v>
          </cell>
          <cell r="D6613" t="str">
            <v>UN</v>
          </cell>
          <cell r="E6613" t="str">
            <v>CABLEADO ESTRUCTURADO</v>
          </cell>
          <cell r="F6613">
            <v>10901.06</v>
          </cell>
        </row>
        <row r="6614">
          <cell r="B6614">
            <v>17664</v>
          </cell>
          <cell r="C6614" t="str">
            <v>PATCH CORD UTP CATEGORIA 6A 1,00m</v>
          </cell>
          <cell r="D6614" t="str">
            <v>UN</v>
          </cell>
          <cell r="E6614" t="str">
            <v>INSTALACIONES ELECTRICAS - T.V. - SONIDO COMUNI</v>
          </cell>
          <cell r="F6614">
            <v>22554.03</v>
          </cell>
        </row>
        <row r="6615">
          <cell r="B6615">
            <v>12858</v>
          </cell>
          <cell r="C6615" t="str">
            <v>PATCH PANEL  24 Puertos.Cat.-5**</v>
          </cell>
          <cell r="D6615" t="str">
            <v>UN</v>
          </cell>
          <cell r="E6615" t="str">
            <v>CABLEADO ESTRUCTURADO</v>
          </cell>
          <cell r="F6615">
            <v>365676.91</v>
          </cell>
        </row>
        <row r="6616">
          <cell r="B6616">
            <v>17121</v>
          </cell>
          <cell r="C6616" t="str">
            <v>Patch panel 6A blindado 24 puestos (SUMI INST)</v>
          </cell>
          <cell r="D6616" t="str">
            <v>UN</v>
          </cell>
          <cell r="E6616" t="str">
            <v>CABLEADO ESTRUCTURADO</v>
          </cell>
          <cell r="F6616">
            <v>35725.71</v>
          </cell>
        </row>
        <row r="6617">
          <cell r="B6617">
            <v>19182</v>
          </cell>
          <cell r="C6617" t="str">
            <v>PATCH PANEL CAT 6 A 24 PUERTOS CEFE COMETAS</v>
          </cell>
          <cell r="D6617" t="str">
            <v>UN</v>
          </cell>
          <cell r="E6617" t="str">
            <v>INSTALACIONES ELECTRICAS - T.V. - SONIDO COMUNI</v>
          </cell>
          <cell r="F6617">
            <v>471206.03</v>
          </cell>
        </row>
        <row r="6618">
          <cell r="B6618">
            <v>17666</v>
          </cell>
          <cell r="C6618" t="str">
            <v>PATCH PANEL DE 24 PUERTOS</v>
          </cell>
          <cell r="D6618" t="str">
            <v>UN</v>
          </cell>
          <cell r="E6618" t="str">
            <v>INSTALACIONES ELECTRICAS - T.V. - SONIDO COMUNI</v>
          </cell>
          <cell r="F6618">
            <v>497794.18</v>
          </cell>
        </row>
        <row r="6619">
          <cell r="B6619">
            <v>814</v>
          </cell>
          <cell r="C6619" t="str">
            <v>PATCH PANEL MP 48 Puert.Cat.6(33voz-34Datos)**</v>
          </cell>
          <cell r="D6619" t="str">
            <v>UN</v>
          </cell>
          <cell r="E6619" t="str">
            <v>CABLEADO ESTRUCTURADO</v>
          </cell>
          <cell r="F6619">
            <v>875263.28</v>
          </cell>
        </row>
        <row r="6620">
          <cell r="B6620">
            <v>18154</v>
          </cell>
          <cell r="C6620" t="str">
            <v>Patchcord fibra optica 12 hilos LC/LC CDRC Cometas</v>
          </cell>
          <cell r="D6620" t="str">
            <v>UN</v>
          </cell>
          <cell r="E6620" t="str">
            <v>CABLEADO ESTRUCTURADO</v>
          </cell>
          <cell r="F6620">
            <v>59823.17</v>
          </cell>
        </row>
        <row r="6621">
          <cell r="B6621">
            <v>17151</v>
          </cell>
          <cell r="C6621" t="str">
            <v>Patchcord Fibra Optica Multimodo 2 M (SUMI INST)</v>
          </cell>
          <cell r="D6621" t="str">
            <v>UN</v>
          </cell>
          <cell r="E6621" t="str">
            <v>CABLEADO ESTRUCTURADO</v>
          </cell>
          <cell r="F6621">
            <v>33173.879999999997</v>
          </cell>
        </row>
        <row r="6622">
          <cell r="B6622">
            <v>10859</v>
          </cell>
          <cell r="C6622" t="str">
            <v>PatinodromoGranito+concret e=0.10 4.3-1 bland geoP</v>
          </cell>
          <cell r="D6622" t="str">
            <v>M2</v>
          </cell>
          <cell r="E6622" t="str">
            <v>05 Pisos</v>
          </cell>
          <cell r="F6622">
            <v>415645.16</v>
          </cell>
        </row>
        <row r="6623">
          <cell r="B6623">
            <v>10331</v>
          </cell>
          <cell r="C6623" t="str">
            <v>Pavimento asfaltico  (METRO CUBICO)**</v>
          </cell>
          <cell r="D6623" t="str">
            <v>M3</v>
          </cell>
          <cell r="E6623" t="str">
            <v>05 Pisos</v>
          </cell>
          <cell r="F6623">
            <v>648753.05000000005</v>
          </cell>
        </row>
        <row r="6624">
          <cell r="B6624">
            <v>16162</v>
          </cell>
          <cell r="C6624" t="str">
            <v>Pavimento asfaltico  MDC2 sin impr( METRO CUBICO)*</v>
          </cell>
          <cell r="D6624" t="str">
            <v>M3</v>
          </cell>
          <cell r="E6624" t="str">
            <v>05 Pisos</v>
          </cell>
          <cell r="F6624">
            <v>672158.6</v>
          </cell>
        </row>
        <row r="6625">
          <cell r="B6625">
            <v>829</v>
          </cell>
          <cell r="C6625" t="str">
            <v>PAVIMENTO EN CONCRETO  e=.18</v>
          </cell>
          <cell r="D6625" t="str">
            <v>M2</v>
          </cell>
          <cell r="E6625" t="str">
            <v>VIAS</v>
          </cell>
          <cell r="F6625">
            <v>34572.199999999997</v>
          </cell>
        </row>
        <row r="6626">
          <cell r="B6626">
            <v>828</v>
          </cell>
          <cell r="C6626" t="str">
            <v>PAVIMENTO EN CONCRETO e=.17</v>
          </cell>
          <cell r="D6626" t="str">
            <v>M2</v>
          </cell>
          <cell r="E6626" t="str">
            <v>VIAS</v>
          </cell>
          <cell r="F6626">
            <v>33696.11</v>
          </cell>
        </row>
        <row r="6627">
          <cell r="B6627">
            <v>14943</v>
          </cell>
          <cell r="C6627" t="str">
            <v>PAVISINT SYSTEM  e=11cm (SUM + INST)</v>
          </cell>
          <cell r="D6627" t="str">
            <v>M2</v>
          </cell>
          <cell r="E6627" t="str">
            <v>PISOS (ACABADOS Y BASES)</v>
          </cell>
          <cell r="F6627">
            <v>0</v>
          </cell>
        </row>
        <row r="6628">
          <cell r="B6628">
            <v>18879</v>
          </cell>
          <cell r="C6628" t="str">
            <v>PC ALL IN ONE- 520-22IKU - INTEL Core i3 - 21.5"</v>
          </cell>
          <cell r="D6628" t="str">
            <v>UN</v>
          </cell>
          <cell r="E6628" t="str">
            <v>INSTALACIONES ELECTRICAS - T.V. - SONIDO COMUNI</v>
          </cell>
          <cell r="F6628">
            <v>597227.96</v>
          </cell>
        </row>
        <row r="6629">
          <cell r="B6629">
            <v>17126</v>
          </cell>
          <cell r="C6629" t="str">
            <v>PDU 8 salidas 1800W 120V rackeable (SUMI INST)</v>
          </cell>
          <cell r="D6629" t="str">
            <v>UN</v>
          </cell>
          <cell r="E6629" t="str">
            <v>CABLEADO ESTRUCTURADO</v>
          </cell>
          <cell r="F6629">
            <v>127591.84</v>
          </cell>
        </row>
        <row r="6630">
          <cell r="B6630">
            <v>14467</v>
          </cell>
          <cell r="C6630" t="str">
            <v>PEDESTAL EN CONCRETO 3000PSI -</v>
          </cell>
          <cell r="D6630" t="str">
            <v>M3</v>
          </cell>
          <cell r="E6630" t="str">
            <v>CIMENTACION Y ESTRUCTURA</v>
          </cell>
          <cell r="F6630">
            <v>1059885.28</v>
          </cell>
        </row>
        <row r="6631">
          <cell r="B6631">
            <v>10504</v>
          </cell>
          <cell r="C6631" t="str">
            <v>PEDESTAL EN CONCRETO 4000PSI(280N) GRIS PERLA CEFE COMETAS</v>
          </cell>
          <cell r="D6631" t="str">
            <v>M3</v>
          </cell>
          <cell r="E6631" t="str">
            <v>CIMENTACION Y ESTRUCTURA</v>
          </cell>
          <cell r="F6631">
            <v>1287571.49</v>
          </cell>
        </row>
        <row r="6632">
          <cell r="B6632">
            <v>20799</v>
          </cell>
          <cell r="C6632" t="str">
            <v>PEDESTAL EN CONCRETO DE 0.30X0.30X0.50 PARA ANCLAJE DE ESTRUCTURA. Incluye excavación, dado en concreto, refuerzo interno, elementos de anclaje y  platina”</v>
          </cell>
          <cell r="D6632" t="str">
            <v>UN</v>
          </cell>
          <cell r="E6632" t="str">
            <v>MOBILIARIO</v>
          </cell>
          <cell r="F6632">
            <v>473965.38</v>
          </cell>
        </row>
        <row r="6633">
          <cell r="B6633">
            <v>16847</v>
          </cell>
          <cell r="C6633" t="str">
            <v>PEDESTAL EN CONCRETO F'C28 MPA - 4000PSI CDRC</v>
          </cell>
          <cell r="D6633" t="str">
            <v>M3</v>
          </cell>
          <cell r="E6633" t="str">
            <v>CIMENTACION Y ESTRUCTURA</v>
          </cell>
          <cell r="F6633">
            <v>1145887.6200000001</v>
          </cell>
        </row>
        <row r="6634">
          <cell r="B6634">
            <v>10477</v>
          </cell>
          <cell r="C6634" t="str">
            <v>PEDESTAL PISCINA S=50X50 CONCRETO F'C28 MPA - 4000PSI GC - CEFE COMETAS</v>
          </cell>
          <cell r="D6634" t="str">
            <v>M3</v>
          </cell>
          <cell r="E6634" t="str">
            <v>CIMENTACION Y ESTRUCTURA</v>
          </cell>
          <cell r="F6634">
            <v>1168815.1399999999</v>
          </cell>
        </row>
        <row r="6635">
          <cell r="B6635">
            <v>14118</v>
          </cell>
          <cell r="C6635" t="str">
            <v>Pedestal Señal ruta de evacuación (Una y Dos caras</v>
          </cell>
          <cell r="D6635" t="str">
            <v>UN</v>
          </cell>
          <cell r="E6635" t="str">
            <v>VARIOS</v>
          </cell>
          <cell r="F6635">
            <v>35338.14</v>
          </cell>
        </row>
        <row r="6636">
          <cell r="B6636">
            <v>14468</v>
          </cell>
          <cell r="C6636" t="str">
            <v>PEDESTAL -T5 en Concreto 3000PSI -Columnas en mad</v>
          </cell>
          <cell r="D6636" t="str">
            <v>M3</v>
          </cell>
          <cell r="E6636" t="str">
            <v>CIMENTACION Y ESTRUCTURA</v>
          </cell>
          <cell r="F6636">
            <v>1059885.28</v>
          </cell>
        </row>
        <row r="6637">
          <cell r="B6637">
            <v>15403</v>
          </cell>
          <cell r="C6637" t="str">
            <v>PELDAÑO CONCRETO 2.500PSI(A=0.70M;E=0.10M;L=1.0M)</v>
          </cell>
          <cell r="D6637" t="str">
            <v>UN</v>
          </cell>
          <cell r="E6637" t="str">
            <v>URBANISMO Y OBRAS EXTERIORES</v>
          </cell>
          <cell r="F6637">
            <v>159364.76</v>
          </cell>
        </row>
        <row r="6638">
          <cell r="B6638">
            <v>10375</v>
          </cell>
          <cell r="C6638" t="str">
            <v>Peldaño graderia recubrim conc e=0.05 fund sitio**</v>
          </cell>
          <cell r="D6638" t="str">
            <v>M3</v>
          </cell>
          <cell r="E6638" t="str">
            <v>05 Pisos</v>
          </cell>
          <cell r="F6638">
            <v>3367400.17</v>
          </cell>
        </row>
        <row r="6639">
          <cell r="B6639">
            <v>10425</v>
          </cell>
          <cell r="C6639" t="str">
            <v>Peldaño graderia recubrim conc e=0.05 premezcl**</v>
          </cell>
          <cell r="D6639" t="str">
            <v>M3</v>
          </cell>
          <cell r="E6639" t="str">
            <v>05 Pisos</v>
          </cell>
          <cell r="F6639">
            <v>3158296.94</v>
          </cell>
        </row>
        <row r="6640">
          <cell r="B6640">
            <v>11725</v>
          </cell>
          <cell r="C6640" t="str">
            <v>Peldaños escalera contrah. bordillo a=.50 m(Fontan</v>
          </cell>
          <cell r="D6640" t="str">
            <v>ML</v>
          </cell>
          <cell r="E6640" t="str">
            <v>05 Pisos</v>
          </cell>
          <cell r="F6640">
            <v>425066.03</v>
          </cell>
        </row>
        <row r="6641">
          <cell r="B6641">
            <v>10239</v>
          </cell>
          <cell r="C6641" t="str">
            <v>Peldaños escalera contrahuella bordillo a=.50 m **</v>
          </cell>
          <cell r="D6641" t="str">
            <v>ML</v>
          </cell>
          <cell r="E6641" t="str">
            <v>05 Pisos</v>
          </cell>
          <cell r="F6641">
            <v>203614.89</v>
          </cell>
        </row>
        <row r="6642">
          <cell r="B6642">
            <v>11814</v>
          </cell>
          <cell r="C6642" t="str">
            <v>Peldaños escalera contrahuella bordillo A-80 a=.50</v>
          </cell>
          <cell r="D6642" t="str">
            <v>ML</v>
          </cell>
          <cell r="E6642" t="str">
            <v>05 Pisos</v>
          </cell>
          <cell r="F6642">
            <v>345547.31</v>
          </cell>
        </row>
        <row r="6643">
          <cell r="B6643">
            <v>12928</v>
          </cell>
          <cell r="C6643" t="str">
            <v>Peldaños escaleraConc.+ adoquin tolete a=0.93 m *</v>
          </cell>
          <cell r="D6643" t="str">
            <v>ML</v>
          </cell>
          <cell r="E6643" t="str">
            <v>05 Pisos</v>
          </cell>
          <cell r="F6643">
            <v>268845.21000000002</v>
          </cell>
        </row>
        <row r="6644">
          <cell r="B6644">
            <v>18368</v>
          </cell>
          <cell r="C6644" t="str">
            <v>PELDAÑOS ESCALERAS+GRADERIA CONC4000PSI Ocre+Viga+</v>
          </cell>
          <cell r="D6644" t="str">
            <v>M3</v>
          </cell>
          <cell r="E6644" t="str">
            <v>CIMENTACION Y ESTRUCTURA</v>
          </cell>
          <cell r="F6644">
            <v>1577977.11</v>
          </cell>
        </row>
        <row r="6645">
          <cell r="B6645">
            <v>10623</v>
          </cell>
          <cell r="C6645" t="str">
            <v>Peldaños Graderia contrahuella bordillo A-10 a=.50</v>
          </cell>
          <cell r="D6645" t="str">
            <v>ML</v>
          </cell>
          <cell r="E6645" t="str">
            <v>05 Pisos</v>
          </cell>
          <cell r="F6645">
            <v>248932.1</v>
          </cell>
        </row>
        <row r="6646">
          <cell r="B6646">
            <v>18128</v>
          </cell>
          <cell r="C6646" t="str">
            <v>PELDAÑOS PREFABRICADOS EN CONC BANDEJA EN LAMINA</v>
          </cell>
          <cell r="D6646" t="str">
            <v>ML</v>
          </cell>
          <cell r="E6646" t="str">
            <v>05 Pisos</v>
          </cell>
          <cell r="F6646">
            <v>75830.820000000007</v>
          </cell>
        </row>
        <row r="6647">
          <cell r="B6647">
            <v>12613</v>
          </cell>
          <cell r="C6647" t="str">
            <v>PELICULA DE SEGURIDAD (SUM+INSTAL).</v>
          </cell>
          <cell r="D6647" t="str">
            <v>M2</v>
          </cell>
          <cell r="E6647" t="str">
            <v>CARPINTERIA METALICA</v>
          </cell>
          <cell r="F6647">
            <v>0</v>
          </cell>
        </row>
        <row r="6648">
          <cell r="B6648">
            <v>13150</v>
          </cell>
          <cell r="C6648" t="str">
            <v>PELICULA SANDBLANSTING PERSIANA SOBRE VIDRIO</v>
          </cell>
          <cell r="D6648" t="str">
            <v>M2</v>
          </cell>
          <cell r="E6648" t="str">
            <v>VARIOS</v>
          </cell>
          <cell r="F6648">
            <v>0</v>
          </cell>
        </row>
        <row r="6649">
          <cell r="B6649">
            <v>14322</v>
          </cell>
          <cell r="C6649" t="str">
            <v>Pendon 0.50 x 6.00  (Suministro)</v>
          </cell>
          <cell r="D6649" t="str">
            <v>UN</v>
          </cell>
          <cell r="E6649" t="str">
            <v>VARIOS</v>
          </cell>
          <cell r="F6649">
            <v>116497</v>
          </cell>
        </row>
        <row r="6650">
          <cell r="B6650">
            <v>19358</v>
          </cell>
          <cell r="C6650" t="str">
            <v>PendonBanner13onz(1.0x1.50m)+dieseñVarillaMet+cuer</v>
          </cell>
          <cell r="D6650" t="str">
            <v>UN</v>
          </cell>
          <cell r="E6650" t="str">
            <v>SEÑALIZACION</v>
          </cell>
          <cell r="F6650">
            <v>62053.24</v>
          </cell>
        </row>
        <row r="6651">
          <cell r="B6651">
            <v>14748</v>
          </cell>
          <cell r="C6651" t="str">
            <v>PENDONES 0.50 X 6,00   (SUM + INST)</v>
          </cell>
          <cell r="D6651" t="str">
            <v>UN</v>
          </cell>
          <cell r="E6651" t="str">
            <v>MOBILIARIO</v>
          </cell>
          <cell r="F6651">
            <v>180960.01</v>
          </cell>
        </row>
        <row r="6652">
          <cell r="B6652">
            <v>18345</v>
          </cell>
          <cell r="C6652" t="str">
            <v>Pennisetum Morado/SetaceumMorado en  Jardineras</v>
          </cell>
          <cell r="D6652" t="str">
            <v>M2</v>
          </cell>
          <cell r="E6652" t="str">
            <v>JARDINERIA  Y GRAMAS</v>
          </cell>
          <cell r="F6652">
            <v>13230.64</v>
          </cell>
        </row>
        <row r="6653">
          <cell r="B6653">
            <v>18316</v>
          </cell>
          <cell r="C6653" t="str">
            <v>Pennisetum para jardin  Sobre Cubierta verde(1/M2)</v>
          </cell>
          <cell r="D6653" t="str">
            <v>M2</v>
          </cell>
          <cell r="E6653" t="str">
            <v>JARDINERIA  Y GRAMAS</v>
          </cell>
          <cell r="F6653">
            <v>240490.78</v>
          </cell>
        </row>
        <row r="6654">
          <cell r="B6654">
            <v>18263</v>
          </cell>
          <cell r="C6654" t="str">
            <v>Pennisetum para jardin  Taludes Exteriores(1/M2)</v>
          </cell>
          <cell r="D6654" t="str">
            <v>M2</v>
          </cell>
          <cell r="E6654" t="str">
            <v>JARDINERIA  Y GRAMAS</v>
          </cell>
          <cell r="F6654">
            <v>7323.47</v>
          </cell>
        </row>
        <row r="6655">
          <cell r="B6655">
            <v>15274</v>
          </cell>
          <cell r="C6655" t="str">
            <v>PENNISETUM PARA JARDIN(Suministro+Instalació</v>
          </cell>
          <cell r="D6655" t="str">
            <v>M2</v>
          </cell>
          <cell r="E6655" t="str">
            <v>ESPECIES ARBOREAS</v>
          </cell>
          <cell r="F6655">
            <v>53436.14</v>
          </cell>
        </row>
        <row r="6656">
          <cell r="B6656">
            <v>18347</v>
          </cell>
          <cell r="C6656" t="str">
            <v>Pennisetum Verde/Setaceum verde en  Jardineras</v>
          </cell>
          <cell r="D6656" t="str">
            <v>M2</v>
          </cell>
          <cell r="E6656" t="str">
            <v>ESPECIES ARBOREAS</v>
          </cell>
          <cell r="F6656">
            <v>13230.64</v>
          </cell>
        </row>
        <row r="6657">
          <cell r="B6657">
            <v>13093</v>
          </cell>
          <cell r="C6657" t="str">
            <v>Percha doble metálica cromada **</v>
          </cell>
          <cell r="D6657" t="str">
            <v>UN</v>
          </cell>
          <cell r="E6657" t="str">
            <v>VARIOS</v>
          </cell>
          <cell r="F6657">
            <v>46872.02</v>
          </cell>
        </row>
        <row r="6658">
          <cell r="B6658">
            <v>17386</v>
          </cell>
          <cell r="C6658" t="str">
            <v>PERCHA EN ACERO INOXIDABLE REF. 241981 DE SOCODA O</v>
          </cell>
          <cell r="D6658" t="str">
            <v>UN</v>
          </cell>
          <cell r="E6658" t="str">
            <v>ENCHAPES, ACCESORIOS Y PAPELES</v>
          </cell>
          <cell r="F6658">
            <v>45427.32</v>
          </cell>
        </row>
        <row r="6659">
          <cell r="B6659">
            <v>14049</v>
          </cell>
          <cell r="C6659" t="str">
            <v>Percha Sencilla metálica cromada **</v>
          </cell>
          <cell r="D6659" t="str">
            <v>UN</v>
          </cell>
          <cell r="E6659" t="str">
            <v>VARIOS</v>
          </cell>
          <cell r="F6659">
            <v>54358.77</v>
          </cell>
        </row>
        <row r="6660">
          <cell r="B6660">
            <v>13466</v>
          </cell>
          <cell r="C6660" t="str">
            <v>PERFIL  ESTRUCTURAL 254X64X19MME=2MM**</v>
          </cell>
          <cell r="D6660" t="str">
            <v>KG</v>
          </cell>
          <cell r="E6660" t="str">
            <v>ESTRUCTURA METALICA</v>
          </cell>
          <cell r="F6660">
            <v>6537.51</v>
          </cell>
        </row>
        <row r="6661">
          <cell r="B6661">
            <v>12920</v>
          </cell>
          <cell r="C6661" t="str">
            <v>Perfil metálico en ángulo de 2" x 3/16 **</v>
          </cell>
          <cell r="D6661" t="str">
            <v>ML</v>
          </cell>
          <cell r="E6661" t="str">
            <v>ESTRUCTURA METALICA</v>
          </cell>
          <cell r="F6661">
            <v>40185.21</v>
          </cell>
        </row>
        <row r="6662">
          <cell r="B6662">
            <v>12924</v>
          </cell>
          <cell r="C6662" t="str">
            <v>Perfil U ref. dintel puerta Plaza Toros **</v>
          </cell>
          <cell r="D6662" t="str">
            <v>UN</v>
          </cell>
          <cell r="E6662" t="str">
            <v>ESTRUCTURA METALICA</v>
          </cell>
          <cell r="F6662">
            <v>155284.67000000001</v>
          </cell>
        </row>
        <row r="6663">
          <cell r="B6663">
            <v>10987</v>
          </cell>
          <cell r="C6663" t="str">
            <v>Perfilacion de  talud sin retiro  material (m3)**</v>
          </cell>
          <cell r="D6663" t="str">
            <v>M3</v>
          </cell>
          <cell r="E6663" t="str">
            <v>03 Preliminares</v>
          </cell>
          <cell r="F6663">
            <v>63682.35</v>
          </cell>
        </row>
        <row r="6664">
          <cell r="B6664">
            <v>10540</v>
          </cell>
          <cell r="C6664" t="str">
            <v>Perfilar taludes con empradizacion **</v>
          </cell>
          <cell r="D6664" t="str">
            <v>M2</v>
          </cell>
          <cell r="E6664" t="str">
            <v>13 Manejo ambiental</v>
          </cell>
          <cell r="F6664">
            <v>36492.43</v>
          </cell>
        </row>
        <row r="6665">
          <cell r="B6665">
            <v>10541</v>
          </cell>
          <cell r="C6665" t="str">
            <v>Perfilar taludes con tierra negra **</v>
          </cell>
          <cell r="D6665" t="str">
            <v>M3</v>
          </cell>
          <cell r="E6665" t="str">
            <v>13 Manejo ambiental</v>
          </cell>
          <cell r="F6665">
            <v>40386.199999999997</v>
          </cell>
        </row>
        <row r="6666">
          <cell r="B6666">
            <v>12220</v>
          </cell>
          <cell r="C6666" t="str">
            <v>Perfileria.div.media alt.coldrolled.pint.elec.gris</v>
          </cell>
          <cell r="D6666" t="str">
            <v>ML</v>
          </cell>
          <cell r="E6666" t="str">
            <v>ACT. PRELIMINARES/LIMPIEZA TER</v>
          </cell>
          <cell r="F6666">
            <v>0</v>
          </cell>
        </row>
        <row r="6667">
          <cell r="B6667">
            <v>15029</v>
          </cell>
          <cell r="C6667" t="str">
            <v>PERFILES ANGULARES, A572 Gr 50 (SUM+TRANS+INST)</v>
          </cell>
          <cell r="D6667" t="str">
            <v>KG</v>
          </cell>
          <cell r="E6667" t="str">
            <v>CARPINTERIA METALICA</v>
          </cell>
          <cell r="F6667">
            <v>18134.419999999998</v>
          </cell>
        </row>
        <row r="6668">
          <cell r="B6668">
            <v>15025</v>
          </cell>
          <cell r="C6668" t="str">
            <v>PERFILES EN ALMA LLENA ASTM 36 (SUM+TRANS+INST)</v>
          </cell>
          <cell r="D6668" t="str">
            <v>KG</v>
          </cell>
          <cell r="E6668" t="str">
            <v>CARPINTERIA METALICA</v>
          </cell>
          <cell r="F6668">
            <v>20314.37</v>
          </cell>
        </row>
        <row r="6669">
          <cell r="B6669">
            <v>16595</v>
          </cell>
          <cell r="C6669" t="str">
            <v>Perfor vertical  D=6" inyección agua cal 10:1</v>
          </cell>
          <cell r="D6669" t="str">
            <v>ML</v>
          </cell>
          <cell r="E6669" t="str">
            <v>08 Hidráulico</v>
          </cell>
          <cell r="F6669">
            <v>45505.01</v>
          </cell>
        </row>
        <row r="6670">
          <cell r="B6670">
            <v>17187</v>
          </cell>
          <cell r="C6670" t="str">
            <v>PERFORACIÓN CON SACANÚCLEO L MAX = 0.20M 2"</v>
          </cell>
          <cell r="D6670" t="str">
            <v>UN</v>
          </cell>
          <cell r="E6670" t="str">
            <v>08 Hidráulico</v>
          </cell>
          <cell r="F6670">
            <v>21877.08</v>
          </cell>
        </row>
        <row r="6671">
          <cell r="B6671">
            <v>17188</v>
          </cell>
          <cell r="C6671" t="str">
            <v>PERFORACIÓN CON SACANÚCLEO L MAX = 0.20M 3"</v>
          </cell>
          <cell r="D6671" t="str">
            <v>UN</v>
          </cell>
          <cell r="E6671" t="str">
            <v>08 Hidráulico</v>
          </cell>
          <cell r="F6671">
            <v>24988.27</v>
          </cell>
        </row>
        <row r="6672">
          <cell r="B6672">
            <v>17189</v>
          </cell>
          <cell r="C6672" t="str">
            <v>PERFORACIÓN CON SACANÚCLEO L MAX = 0.20M 4"</v>
          </cell>
          <cell r="D6672" t="str">
            <v>UN</v>
          </cell>
          <cell r="E6672" t="str">
            <v>08 Hidráulico</v>
          </cell>
          <cell r="F6672">
            <v>28124.14</v>
          </cell>
        </row>
        <row r="6673">
          <cell r="B6673">
            <v>16022</v>
          </cell>
          <cell r="C6673" t="str">
            <v>Perforacion pared tubo complejo Acuatico</v>
          </cell>
          <cell r="D6673" t="str">
            <v>UN</v>
          </cell>
          <cell r="E6673" t="str">
            <v>CIMENTACION Y ESTRUCTURA</v>
          </cell>
          <cell r="F6673">
            <v>949125.95</v>
          </cell>
        </row>
        <row r="6674">
          <cell r="B6674">
            <v>12108</v>
          </cell>
          <cell r="C6674" t="str">
            <v>Perforación roca Imploxión Expansivo Químicoh&gt;1.0M</v>
          </cell>
          <cell r="D6674" t="str">
            <v>UN</v>
          </cell>
          <cell r="E6674" t="str">
            <v>03 Preliminares</v>
          </cell>
          <cell r="F6674">
            <v>157674.54999999999</v>
          </cell>
        </row>
        <row r="6675">
          <cell r="B6675">
            <v>16011</v>
          </cell>
          <cell r="C6675" t="str">
            <v>Perforacion vertical  D=30cm ComplejoAcuatico</v>
          </cell>
          <cell r="D6675" t="str">
            <v>ML</v>
          </cell>
          <cell r="E6675" t="str">
            <v>08 Hidráulico</v>
          </cell>
          <cell r="F6675">
            <v>168891.78</v>
          </cell>
        </row>
        <row r="6676">
          <cell r="B6676">
            <v>16015</v>
          </cell>
          <cell r="C6676" t="str">
            <v>Perforacion vertical  D=6" L=10ml ComplejoAcu</v>
          </cell>
          <cell r="D6676" t="str">
            <v>ML</v>
          </cell>
          <cell r="E6676" t="str">
            <v>08 Hidráulico</v>
          </cell>
          <cell r="F6676">
            <v>43267.11</v>
          </cell>
        </row>
        <row r="6677">
          <cell r="B6677">
            <v>17578</v>
          </cell>
          <cell r="C6677" t="str">
            <v>Perilla de seguridad, mas bisagras para puerta liv</v>
          </cell>
          <cell r="D6677" t="str">
            <v>UN</v>
          </cell>
          <cell r="E6677" t="str">
            <v>PISCINAS</v>
          </cell>
          <cell r="F6677">
            <v>557105.79</v>
          </cell>
        </row>
        <row r="6678">
          <cell r="B6678">
            <v>218</v>
          </cell>
          <cell r="C6678" t="str">
            <v>PERMA PLY FGLAS</v>
          </cell>
          <cell r="D6678" t="str">
            <v>M2</v>
          </cell>
          <cell r="E6678" t="str">
            <v>CUBIERTAS</v>
          </cell>
          <cell r="F6678">
            <v>44734.89</v>
          </cell>
        </row>
        <row r="6679">
          <cell r="B6679">
            <v>15044</v>
          </cell>
          <cell r="C6679" t="str">
            <v>Pernos de 1/2" L= 90 mm CAL A-325 (SUM + INST)</v>
          </cell>
          <cell r="D6679" t="str">
            <v>UN</v>
          </cell>
          <cell r="E6679" t="str">
            <v>CARPINTERIA METALICA</v>
          </cell>
          <cell r="F6679">
            <v>11526.12</v>
          </cell>
        </row>
        <row r="6680">
          <cell r="B6680">
            <v>15036</v>
          </cell>
          <cell r="C6680" t="str">
            <v>Pernos de 3/8" L= 50 mm CAL A-325 (SUM + INST)</v>
          </cell>
          <cell r="D6680" t="str">
            <v>UN</v>
          </cell>
          <cell r="E6680" t="str">
            <v>CARPINTERIA METALICA</v>
          </cell>
          <cell r="F6680">
            <v>9680.8799999999992</v>
          </cell>
        </row>
        <row r="6681">
          <cell r="B6681">
            <v>13290</v>
          </cell>
          <cell r="C6681" t="str">
            <v>Perro de Sujeción HG 3/16" (Sumin. e instalac.)</v>
          </cell>
          <cell r="D6681" t="str">
            <v>UN</v>
          </cell>
          <cell r="E6681" t="str">
            <v>VIDRIOS Y CERRADURAS</v>
          </cell>
          <cell r="F6681">
            <v>24466.92</v>
          </cell>
        </row>
        <row r="6682">
          <cell r="B6682">
            <v>18102</v>
          </cell>
          <cell r="C6682" t="str">
            <v>PERSIANA DESCARGA TIPO FACHADA CON MALLA 26"x12"</v>
          </cell>
          <cell r="D6682" t="str">
            <v>UN</v>
          </cell>
          <cell r="E6682" t="str">
            <v>SISTEMAS VENTILACION</v>
          </cell>
          <cell r="F6682">
            <v>266892.56</v>
          </cell>
        </row>
        <row r="6683">
          <cell r="B6683">
            <v>18103</v>
          </cell>
          <cell r="C6683" t="str">
            <v>PERSIANA DESCARGA TIPO FACHADA CON MALLA 30"x24"</v>
          </cell>
          <cell r="D6683" t="str">
            <v>UN</v>
          </cell>
          <cell r="E6683" t="str">
            <v>SISTEMAS VENTILACION</v>
          </cell>
          <cell r="F6683">
            <v>46991.56</v>
          </cell>
        </row>
        <row r="6684">
          <cell r="B6684">
            <v>11288</v>
          </cell>
          <cell r="C6684" t="str">
            <v>PERSONAL DE OBRA (ADMINISTRAC. DELEGADA)</v>
          </cell>
          <cell r="D6684" t="str">
            <v>DD</v>
          </cell>
          <cell r="E6684" t="str">
            <v>SUELDOS Y JORNALES</v>
          </cell>
          <cell r="F6684">
            <v>83628</v>
          </cell>
        </row>
        <row r="6685">
          <cell r="B6685">
            <v>377</v>
          </cell>
          <cell r="C6685" t="str">
            <v>PICAR PAÑETE DE MURO</v>
          </cell>
          <cell r="D6685" t="str">
            <v>M2</v>
          </cell>
          <cell r="E6685" t="str">
            <v>ACT. PRELIMINARES/LIMPIEZA TER</v>
          </cell>
          <cell r="F6685">
            <v>6757.14</v>
          </cell>
        </row>
        <row r="6686">
          <cell r="B6686">
            <v>380</v>
          </cell>
          <cell r="C6686" t="str">
            <v>PICAR PAÑETE DE TECHO</v>
          </cell>
          <cell r="D6686" t="str">
            <v>M2</v>
          </cell>
          <cell r="E6686" t="str">
            <v>ACT. PRELIMINARES/LIMPIEZA TER</v>
          </cell>
          <cell r="F6686">
            <v>9887.9</v>
          </cell>
        </row>
        <row r="6687">
          <cell r="B6687">
            <v>13344</v>
          </cell>
          <cell r="C6687" t="str">
            <v>Pie de amigo àngulo 1x3/16"</v>
          </cell>
          <cell r="D6687" t="str">
            <v>UN</v>
          </cell>
          <cell r="E6687" t="str">
            <v>VARIOS</v>
          </cell>
          <cell r="F6687">
            <v>41166.129999999997</v>
          </cell>
        </row>
        <row r="6688">
          <cell r="B6688">
            <v>10393</v>
          </cell>
          <cell r="C6688" t="str">
            <v>Pie de amigo cerramiento d= 2" long 3 m +platina**</v>
          </cell>
          <cell r="D6688" t="str">
            <v>ML</v>
          </cell>
          <cell r="E6688" t="str">
            <v>10 Mobiliario</v>
          </cell>
          <cell r="F6688">
            <v>358294.55</v>
          </cell>
        </row>
        <row r="6689">
          <cell r="B6689">
            <v>10392</v>
          </cell>
          <cell r="C6689" t="str">
            <v>Pie de amigo cerramiento d= 2" long 3 m con dado**</v>
          </cell>
          <cell r="D6689" t="str">
            <v>ML</v>
          </cell>
          <cell r="E6689" t="str">
            <v>10 Mobiliario</v>
          </cell>
          <cell r="F6689">
            <v>613128.49</v>
          </cell>
        </row>
        <row r="6690">
          <cell r="B6690">
            <v>11315</v>
          </cell>
          <cell r="C6690" t="str">
            <v>Pie de Amigo Cerramientoh=2.50**</v>
          </cell>
          <cell r="D6690" t="str">
            <v>UN</v>
          </cell>
          <cell r="E6690" t="str">
            <v>10 Mobiliario</v>
          </cell>
          <cell r="F6690">
            <v>155192.07</v>
          </cell>
        </row>
        <row r="6691">
          <cell r="B6691">
            <v>13668</v>
          </cell>
          <cell r="C6691" t="str">
            <v>Pie de Amigo Cerramientoh=2.50Tubo 2"+pilotin **</v>
          </cell>
          <cell r="D6691" t="str">
            <v>UN</v>
          </cell>
          <cell r="E6691" t="str">
            <v>10 Mobiliario</v>
          </cell>
          <cell r="F6691">
            <v>276678.82</v>
          </cell>
        </row>
        <row r="6692">
          <cell r="B6692">
            <v>405</v>
          </cell>
          <cell r="C6692" t="str">
            <v>PIEDRA BLANCA</v>
          </cell>
          <cell r="D6692" t="str">
            <v>M2</v>
          </cell>
          <cell r="E6692" t="str">
            <v>ENCHAPES, ACCESORIOS Y PAPELES</v>
          </cell>
          <cell r="F6692">
            <v>56956.09</v>
          </cell>
        </row>
        <row r="6693">
          <cell r="B6693">
            <v>406</v>
          </cell>
          <cell r="C6693" t="str">
            <v>PIEDRA MUÑECA</v>
          </cell>
          <cell r="D6693" t="str">
            <v>M2</v>
          </cell>
          <cell r="E6693" t="str">
            <v>ENCHAPES, ACCESORIOS Y PAPELES</v>
          </cell>
          <cell r="F6693">
            <v>104410.79</v>
          </cell>
        </row>
        <row r="6694">
          <cell r="B6694">
            <v>12382</v>
          </cell>
          <cell r="C6694" t="str">
            <v>Pieza de Remate  A-105 Rampa.</v>
          </cell>
          <cell r="D6694" t="str">
            <v>UN</v>
          </cell>
          <cell r="E6694" t="str">
            <v>05 Pisos</v>
          </cell>
          <cell r="F6694">
            <v>142129.44</v>
          </cell>
        </row>
        <row r="6695">
          <cell r="B6695">
            <v>1002</v>
          </cell>
          <cell r="C6695" t="str">
            <v>PILOTE  CONCRETO 3.500psiD=0.30m h.max27mBlando</v>
          </cell>
          <cell r="D6695" t="str">
            <v>ML</v>
          </cell>
          <cell r="E6695" t="str">
            <v>CIMENTACION Y ESTRUCTURA</v>
          </cell>
          <cell r="F6695">
            <v>173641.62</v>
          </cell>
        </row>
        <row r="6696">
          <cell r="B6696">
            <v>11077</v>
          </cell>
          <cell r="C6696" t="str">
            <v>PILOTE  D=0.60 M exc.maxima 55 MTS</v>
          </cell>
          <cell r="D6696" t="str">
            <v>ML</v>
          </cell>
          <cell r="E6696" t="str">
            <v>CIMENTACION Y ESTRUCTURA</v>
          </cell>
          <cell r="F6696">
            <v>298525.34999999998</v>
          </cell>
        </row>
        <row r="6697">
          <cell r="B6697">
            <v>11386</v>
          </cell>
          <cell r="C6697" t="str">
            <v>PILOTE  D=0.70 M exc.maxima 55 MTS</v>
          </cell>
          <cell r="D6697" t="str">
            <v>ML</v>
          </cell>
          <cell r="E6697" t="str">
            <v>CIMENTACION Y ESTRUCTURA</v>
          </cell>
          <cell r="F6697">
            <v>409091.68</v>
          </cell>
        </row>
        <row r="6698">
          <cell r="B6698">
            <v>11064</v>
          </cell>
          <cell r="C6698" t="str">
            <v>PILOTE +Concret210 D=0.25 M exc.maxima 27 MTS</v>
          </cell>
          <cell r="D6698" t="str">
            <v>ML</v>
          </cell>
          <cell r="E6698" t="str">
            <v>CIMENTACION Y ESTRUCTURA</v>
          </cell>
          <cell r="F6698">
            <v>150424.35999999999</v>
          </cell>
        </row>
        <row r="6699">
          <cell r="B6699">
            <v>10095</v>
          </cell>
          <cell r="C6699" t="str">
            <v>PILOTE +Concret210 D=0.30 m exc.maxima 35 m Blando</v>
          </cell>
          <cell r="D6699" t="str">
            <v>ML</v>
          </cell>
          <cell r="E6699" t="str">
            <v>CIMENTACION Y ESTRUCTURA</v>
          </cell>
          <cell r="F6699">
            <v>179523.98</v>
          </cell>
        </row>
        <row r="6700">
          <cell r="B6700">
            <v>14422</v>
          </cell>
          <cell r="C6700" t="str">
            <v>PILOTE +Concret210 D=0.30 m exc.maxima 35 m Roca</v>
          </cell>
          <cell r="D6700" t="str">
            <v>ML</v>
          </cell>
          <cell r="E6700" t="str">
            <v>CIMENTACION Y ESTRUCTURA</v>
          </cell>
          <cell r="F6700">
            <v>179536.91</v>
          </cell>
        </row>
        <row r="6701">
          <cell r="B6701">
            <v>10096</v>
          </cell>
          <cell r="C6701" t="str">
            <v>PILOTE +Concret210 D=0.40 m exc.maxima 35 m Blando</v>
          </cell>
          <cell r="D6701" t="str">
            <v>ML</v>
          </cell>
          <cell r="E6701" t="str">
            <v>CIMENTACION Y ESTRUCTURA</v>
          </cell>
          <cell r="F6701">
            <v>193758.13</v>
          </cell>
        </row>
        <row r="6702">
          <cell r="B6702">
            <v>14423</v>
          </cell>
          <cell r="C6702" t="str">
            <v>PILOTE +Concret210 D=0.40 m exc.maxima 35 m Roca</v>
          </cell>
          <cell r="D6702" t="str">
            <v>ML</v>
          </cell>
          <cell r="E6702" t="str">
            <v>CIMENTACION Y ESTRUCTURA</v>
          </cell>
          <cell r="F6702">
            <v>196011.66</v>
          </cell>
        </row>
        <row r="6703">
          <cell r="B6703">
            <v>14222</v>
          </cell>
          <cell r="C6703" t="str">
            <v>PILOTE +Concret245 D=0.30 m exc.maxima 35 m **</v>
          </cell>
          <cell r="D6703" t="str">
            <v>ML</v>
          </cell>
          <cell r="E6703" t="str">
            <v>CIMENTACION Y ESTRUCTURA</v>
          </cell>
          <cell r="F6703">
            <v>189459.4</v>
          </cell>
        </row>
        <row r="6704">
          <cell r="B6704">
            <v>10097</v>
          </cell>
          <cell r="C6704" t="str">
            <v>PILOTE +Concreto 3.000psi D=0.50 m exc.maxima 35 m</v>
          </cell>
          <cell r="D6704" t="str">
            <v>ML</v>
          </cell>
          <cell r="E6704" t="str">
            <v>CIMENTACION Y ESTRUCTURA</v>
          </cell>
          <cell r="F6704">
            <v>254278.1</v>
          </cell>
        </row>
        <row r="6705">
          <cell r="B6705">
            <v>11076</v>
          </cell>
          <cell r="C6705" t="str">
            <v>PILOTE D=0.30 M exc.maxima 27 MTS-Suelo Blando</v>
          </cell>
          <cell r="D6705" t="str">
            <v>ML</v>
          </cell>
          <cell r="E6705" t="str">
            <v>CIMENTACION Y ESTRUCTURA</v>
          </cell>
          <cell r="F6705">
            <v>169293.14</v>
          </cell>
        </row>
        <row r="6706">
          <cell r="B6706">
            <v>20731</v>
          </cell>
          <cell r="C6706" t="str">
            <v>PILOTE D=0.5 CONC. 3000 PSI</v>
          </cell>
          <cell r="D6706" t="str">
            <v>ML</v>
          </cell>
          <cell r="E6706" t="str">
            <v>CIMENTACION Y ESTRUCTURA</v>
          </cell>
          <cell r="F6706">
            <v>323048.5</v>
          </cell>
        </row>
        <row r="6707">
          <cell r="B6707">
            <v>12996</v>
          </cell>
          <cell r="C6707" t="str">
            <v>PILOTE EN CONCRETO D=0.25 M exc.maxima 27 MTS+Acer</v>
          </cell>
          <cell r="D6707" t="str">
            <v>ML</v>
          </cell>
          <cell r="E6707" t="str">
            <v>CIMENTACION Y ESTRUCTURA</v>
          </cell>
          <cell r="F6707">
            <v>182811.15</v>
          </cell>
        </row>
        <row r="6708">
          <cell r="B6708">
            <v>1000</v>
          </cell>
          <cell r="C6708" t="str">
            <v>PILOTE EN CONCRETO D=0.40 M exc.maxima 27 MTS+Acer</v>
          </cell>
          <cell r="D6708" t="str">
            <v>ML</v>
          </cell>
          <cell r="E6708" t="str">
            <v>CIMENTACION Y ESTRUCTURA</v>
          </cell>
          <cell r="F6708">
            <v>282563.78999999998</v>
          </cell>
        </row>
        <row r="6709">
          <cell r="B6709">
            <v>523</v>
          </cell>
          <cell r="C6709" t="str">
            <v>PILOTE EN CONCRETO D=0.60 M exc.maxima 55 MTS+Acer</v>
          </cell>
          <cell r="D6709" t="str">
            <v>ML</v>
          </cell>
          <cell r="E6709" t="str">
            <v>CIMENTACION Y ESTRUCTURA</v>
          </cell>
          <cell r="F6709">
            <v>448988.08</v>
          </cell>
        </row>
        <row r="6710">
          <cell r="B6710">
            <v>1001</v>
          </cell>
          <cell r="C6710" t="str">
            <v>PILOTE EN CONCRETO D=0.80 M exc.maxima 55 MTS+Acer</v>
          </cell>
          <cell r="D6710" t="str">
            <v>ML</v>
          </cell>
          <cell r="E6710" t="str">
            <v>CIMENTACION Y ESTRUCTURA</v>
          </cell>
          <cell r="F6710">
            <v>676859.91</v>
          </cell>
        </row>
        <row r="6711">
          <cell r="B6711">
            <v>18028</v>
          </cell>
          <cell r="C6711" t="str">
            <v>PILOTE FUNDACION CONCR TREMIE F'C 24.5 MPA CDRC</v>
          </cell>
          <cell r="D6711" t="str">
            <v>M3</v>
          </cell>
          <cell r="E6711" t="str">
            <v>CIMENTACION Y ESTRUCTURA</v>
          </cell>
          <cell r="F6711">
            <v>831285.86</v>
          </cell>
        </row>
        <row r="6712">
          <cell r="B6712">
            <v>15500</v>
          </cell>
          <cell r="C6712" t="str">
            <v>Pilote Infiltrac D=0.30 m exc.maxim35 m Bland Suds</v>
          </cell>
          <cell r="D6712" t="str">
            <v>ML</v>
          </cell>
          <cell r="E6712" t="str">
            <v>CIMENTACION Y ESTRUCTURA</v>
          </cell>
          <cell r="F6712">
            <v>177292.42</v>
          </cell>
        </row>
        <row r="6713">
          <cell r="B6713">
            <v>11014</v>
          </cell>
          <cell r="C6713" t="str">
            <v>Pilotines  d=0.3m suelo malos21Mpa reforz**</v>
          </cell>
          <cell r="D6713" t="str">
            <v>ML</v>
          </cell>
          <cell r="E6713" t="str">
            <v>04 Estructuras</v>
          </cell>
          <cell r="F6713">
            <v>177861.84</v>
          </cell>
        </row>
        <row r="6714">
          <cell r="B6714">
            <v>12384</v>
          </cell>
          <cell r="C6714" t="str">
            <v>Pilotines  d=0.3m suelo malos21Mpa reforz**</v>
          </cell>
          <cell r="D6714" t="str">
            <v>ML</v>
          </cell>
          <cell r="E6714" t="str">
            <v>04 Estructuras</v>
          </cell>
          <cell r="F6714">
            <v>180080.89</v>
          </cell>
        </row>
        <row r="6715">
          <cell r="B6715">
            <v>15721</v>
          </cell>
          <cell r="C6715" t="str">
            <v>Pilotines  d=0.3m suelo malos21Mpa sin refuerzo**</v>
          </cell>
          <cell r="D6715" t="str">
            <v>ML</v>
          </cell>
          <cell r="E6715" t="str">
            <v>04 Estructuras</v>
          </cell>
          <cell r="F6715">
            <v>138003.65</v>
          </cell>
        </row>
        <row r="6716">
          <cell r="B6716">
            <v>12995</v>
          </cell>
          <cell r="C6716" t="str">
            <v>Pilotines d=0.25m suelo malos 1500psi reforz**</v>
          </cell>
          <cell r="D6716" t="str">
            <v>ML</v>
          </cell>
          <cell r="E6716" t="str">
            <v>04 Estructuras</v>
          </cell>
          <cell r="F6716">
            <v>125047.32</v>
          </cell>
        </row>
        <row r="6717">
          <cell r="B6717">
            <v>14472</v>
          </cell>
          <cell r="C6717" t="str">
            <v>Pilotines d=0.25m suelo malos 3000psi sin  reforz</v>
          </cell>
          <cell r="D6717" t="str">
            <v>ML</v>
          </cell>
          <cell r="E6717" t="str">
            <v>04 Estructuras</v>
          </cell>
          <cell r="F6717">
            <v>118582.13</v>
          </cell>
        </row>
        <row r="6718">
          <cell r="B6718">
            <v>11015</v>
          </cell>
          <cell r="C6718" t="str">
            <v>Pilotines d=0.3m suelo blando21Mpa refor**</v>
          </cell>
          <cell r="D6718" t="str">
            <v>ML</v>
          </cell>
          <cell r="E6718" t="str">
            <v>04 Estructuras</v>
          </cell>
          <cell r="F6718">
            <v>217702.77</v>
          </cell>
        </row>
        <row r="6719">
          <cell r="B6719">
            <v>13627</v>
          </cell>
          <cell r="C6719" t="str">
            <v>Pilotines h= 0.70m d=0.3m suelo blando21Mpa refor*</v>
          </cell>
          <cell r="D6719" t="str">
            <v>UN</v>
          </cell>
          <cell r="E6719" t="str">
            <v>04 Estructuras</v>
          </cell>
          <cell r="F6719">
            <v>143482.79999999999</v>
          </cell>
        </row>
        <row r="6720">
          <cell r="B6720">
            <v>13629</v>
          </cell>
          <cell r="C6720" t="str">
            <v>Pilotines h= 1.00m d=0.3m suelo blando21Mpa refor*</v>
          </cell>
          <cell r="D6720" t="str">
            <v>UN</v>
          </cell>
          <cell r="E6720" t="str">
            <v>04 Estructuras</v>
          </cell>
          <cell r="F6720">
            <v>206666.43</v>
          </cell>
        </row>
        <row r="6721">
          <cell r="B6721">
            <v>10075</v>
          </cell>
          <cell r="C6721" t="str">
            <v>Pilotines h= 1.5m d=0.3m suelo blando21Mpa refor**</v>
          </cell>
          <cell r="D6721" t="str">
            <v>UN</v>
          </cell>
          <cell r="E6721" t="str">
            <v>04 Estructuras</v>
          </cell>
          <cell r="F6721">
            <v>301494.28000000003</v>
          </cell>
        </row>
        <row r="6722">
          <cell r="B6722">
            <v>10282</v>
          </cell>
          <cell r="C6722" t="str">
            <v>Pilotines h= 1.5m d=0.4m IDRD 21Mpa reforzado **</v>
          </cell>
          <cell r="D6722" t="str">
            <v>ML</v>
          </cell>
          <cell r="E6722" t="str">
            <v>04 Estructuras</v>
          </cell>
          <cell r="F6722">
            <v>356712.41</v>
          </cell>
        </row>
        <row r="6723">
          <cell r="B6723">
            <v>13931</v>
          </cell>
          <cell r="C6723" t="str">
            <v>Pilotines h= 2.0m d=0.3m suelo malos21Mpa reforz**</v>
          </cell>
          <cell r="D6723" t="str">
            <v>UN</v>
          </cell>
          <cell r="E6723" t="str">
            <v>04 Estructuras</v>
          </cell>
          <cell r="F6723">
            <v>349793.84</v>
          </cell>
        </row>
        <row r="6724">
          <cell r="B6724">
            <v>10981</v>
          </cell>
          <cell r="C6724" t="str">
            <v>Pilotines h= 2.5m d=0.3m suelo malos21Mpa reforz**</v>
          </cell>
          <cell r="D6724" t="str">
            <v>UN</v>
          </cell>
          <cell r="E6724" t="str">
            <v>04 Estructuras</v>
          </cell>
          <cell r="F6724">
            <v>400072.25</v>
          </cell>
        </row>
        <row r="6725">
          <cell r="B6725">
            <v>10932</v>
          </cell>
          <cell r="C6725" t="str">
            <v>PINT Y ARREGLO LAM DE SEGU CAMPIN***</v>
          </cell>
          <cell r="D6725" t="str">
            <v>M2</v>
          </cell>
          <cell r="E6725" t="str">
            <v>PINTURA</v>
          </cell>
          <cell r="F6725">
            <v>17671.41</v>
          </cell>
        </row>
        <row r="6726">
          <cell r="B6726">
            <v>13511</v>
          </cell>
          <cell r="C6726" t="str">
            <v>PINTURA  ESPALDAR   EN MALLA BANCA CONCRETO</v>
          </cell>
          <cell r="D6726" t="str">
            <v>UN</v>
          </cell>
          <cell r="E6726" t="str">
            <v>PINTURA</v>
          </cell>
          <cell r="F6726">
            <v>46773.84</v>
          </cell>
        </row>
        <row r="6727">
          <cell r="B6727">
            <v>13572</v>
          </cell>
          <cell r="C6727" t="str">
            <v>PINTURA  KARAPLAST</v>
          </cell>
          <cell r="D6727" t="str">
            <v>M2</v>
          </cell>
          <cell r="E6727" t="str">
            <v>PINTURA</v>
          </cell>
          <cell r="F6727">
            <v>27424.799999999999</v>
          </cell>
        </row>
        <row r="6728">
          <cell r="B6728">
            <v>16261</v>
          </cell>
          <cell r="C6728" t="str">
            <v>Pintura Aanticorros+EsmalteTubería Ø11/4"COLGANTE</v>
          </cell>
          <cell r="D6728" t="str">
            <v>ML</v>
          </cell>
          <cell r="E6728" t="str">
            <v>INSTALACIONES HIDRAULICA / SANITARIA / LATONERIA</v>
          </cell>
          <cell r="F6728">
            <v>22597.61</v>
          </cell>
        </row>
        <row r="6729">
          <cell r="B6729">
            <v>10139</v>
          </cell>
          <cell r="C6729" t="str">
            <v>Pintura acrilica Koraza 10 sobre losa / pañete (2</v>
          </cell>
          <cell r="D6729" t="str">
            <v>M2</v>
          </cell>
          <cell r="E6729" t="str">
            <v>07 Acabados</v>
          </cell>
          <cell r="F6729">
            <v>44249.25</v>
          </cell>
        </row>
        <row r="6730">
          <cell r="B6730">
            <v>17169</v>
          </cell>
          <cell r="C6730" t="str">
            <v>PINTURA ACRILICA SOBRE ESTUCO TIPO ALTA ASEPSIA DE</v>
          </cell>
          <cell r="D6730" t="str">
            <v>M2</v>
          </cell>
          <cell r="E6730" t="str">
            <v>PINTURA</v>
          </cell>
          <cell r="F6730">
            <v>18848.39</v>
          </cell>
        </row>
        <row r="6731">
          <cell r="B6731">
            <v>18036</v>
          </cell>
          <cell r="C6731" t="str">
            <v>Pintura acrilica sobre estuco tipo Koraza 10  CDRC</v>
          </cell>
          <cell r="D6731" t="str">
            <v>M2</v>
          </cell>
          <cell r="E6731" t="str">
            <v>07 Acabados</v>
          </cell>
          <cell r="F6731">
            <v>48532.55</v>
          </cell>
        </row>
        <row r="6732">
          <cell r="B6732">
            <v>16259</v>
          </cell>
          <cell r="C6732" t="str">
            <v>Pintura Anticorr.+EsmalteTuberia Ø1"COLGANTE</v>
          </cell>
          <cell r="D6732" t="str">
            <v>ML</v>
          </cell>
          <cell r="E6732" t="str">
            <v>INSTALACIONES HIDRAULICA / SANITARIA / LATONERIA</v>
          </cell>
          <cell r="F6732">
            <v>21254.71</v>
          </cell>
        </row>
        <row r="6733">
          <cell r="B6733">
            <v>17342</v>
          </cell>
          <cell r="C6733" t="str">
            <v>Pintura Anticorr+EsmalteTubería Ø1/2"COLGANTE</v>
          </cell>
          <cell r="D6733" t="str">
            <v>ML</v>
          </cell>
          <cell r="E6733" t="str">
            <v>INSTALACIONES HIDRAULICA / SANITARIA / LATONERIA</v>
          </cell>
          <cell r="F6733">
            <v>20530.59</v>
          </cell>
        </row>
        <row r="6734">
          <cell r="B6734">
            <v>16262</v>
          </cell>
          <cell r="C6734" t="str">
            <v>Pintura Anticorr+EsmalteTubería Ø11/2"COLGANTE</v>
          </cell>
          <cell r="D6734" t="str">
            <v>ML</v>
          </cell>
          <cell r="E6734" t="str">
            <v>INSTALACIONES HIDRAULICA / SANITARIA / LATONERIA</v>
          </cell>
          <cell r="F6734">
            <v>22597.61</v>
          </cell>
        </row>
        <row r="6735">
          <cell r="B6735">
            <v>18668</v>
          </cell>
          <cell r="C6735" t="str">
            <v>Pintura Anticorr+EsmalteTubería Ø11/4"COLGANTE</v>
          </cell>
          <cell r="D6735" t="str">
            <v>ML</v>
          </cell>
          <cell r="E6735" t="str">
            <v>INSTALACIONES HIDRAULICA / SANITARIA / LATONERIA</v>
          </cell>
          <cell r="F6735">
            <v>5773.27</v>
          </cell>
        </row>
        <row r="6736">
          <cell r="B6736">
            <v>17343</v>
          </cell>
          <cell r="C6736" t="str">
            <v>Pintura Anticorr+EsmalteTubería Ø3/4"COLGANTE</v>
          </cell>
          <cell r="D6736" t="str">
            <v>ML</v>
          </cell>
          <cell r="E6736" t="str">
            <v>INSTALACIONES HIDRAULICA / SANITARIA / LATONERIA</v>
          </cell>
          <cell r="F6736">
            <v>20728.080000000002</v>
          </cell>
        </row>
        <row r="6737">
          <cell r="B6737">
            <v>16257</v>
          </cell>
          <cell r="C6737" t="str">
            <v>Pintura Anticorrosiva Tuberia Colgante Ø1"</v>
          </cell>
          <cell r="D6737" t="str">
            <v>ML</v>
          </cell>
          <cell r="E6737" t="str">
            <v>PINTURA</v>
          </cell>
          <cell r="F6737">
            <v>16963.66</v>
          </cell>
        </row>
        <row r="6738">
          <cell r="B6738">
            <v>16258</v>
          </cell>
          <cell r="C6738" t="str">
            <v>Pintura Anticorrosiva Tuberia Colgante Ø1"</v>
          </cell>
          <cell r="D6738" t="str">
            <v>ML</v>
          </cell>
          <cell r="E6738" t="str">
            <v>PINTURA</v>
          </cell>
          <cell r="F6738">
            <v>16963.66</v>
          </cell>
        </row>
        <row r="6739">
          <cell r="B6739">
            <v>12660</v>
          </cell>
          <cell r="C6739" t="str">
            <v>PINTURA ANTICORROSIVA VIGA CANAL D=1.00M</v>
          </cell>
          <cell r="D6739" t="str">
            <v>ML</v>
          </cell>
          <cell r="E6739" t="str">
            <v>PINTURA</v>
          </cell>
          <cell r="F6739">
            <v>24321.66</v>
          </cell>
        </row>
        <row r="6740">
          <cell r="B6740">
            <v>20767</v>
          </cell>
          <cell r="C6740" t="str">
            <v>Pintura anticorrosivo+esmalte tubería 1 1/4"</v>
          </cell>
          <cell r="D6740" t="str">
            <v>ML</v>
          </cell>
          <cell r="E6740" t="str">
            <v>PINTURA</v>
          </cell>
          <cell r="F6740">
            <v>15977.97</v>
          </cell>
        </row>
        <row r="6741">
          <cell r="B6741">
            <v>15381</v>
          </cell>
          <cell r="C6741" t="str">
            <v>Pintura anticorrosivo+esmalte tubería 2 1/2"</v>
          </cell>
          <cell r="D6741" t="str">
            <v>ML</v>
          </cell>
          <cell r="E6741" t="str">
            <v>PINTURA</v>
          </cell>
          <cell r="F6741">
            <v>18820.23</v>
          </cell>
        </row>
        <row r="6742">
          <cell r="B6742">
            <v>15380</v>
          </cell>
          <cell r="C6742" t="str">
            <v>Pintura anticorrosivo+esmalte tubería 4"</v>
          </cell>
          <cell r="D6742" t="str">
            <v>ML</v>
          </cell>
          <cell r="E6742" t="str">
            <v>PINTURA</v>
          </cell>
          <cell r="F6742">
            <v>30107.17</v>
          </cell>
        </row>
        <row r="6743">
          <cell r="B6743">
            <v>20831</v>
          </cell>
          <cell r="C6743" t="str">
            <v>PINTURA ANTICORROSIVO+ESMALTE TUBERÍA 4", INCLUYE PISTOLA PARA PINTURA Y COMPRESOR DE AIRE 1HP</v>
          </cell>
          <cell r="D6743" t="str">
            <v>ML</v>
          </cell>
          <cell r="E6743" t="str">
            <v>PINTURA</v>
          </cell>
          <cell r="F6743">
            <v>25896.639999999999</v>
          </cell>
        </row>
        <row r="6744">
          <cell r="B6744">
            <v>17184</v>
          </cell>
          <cell r="C6744" t="str">
            <v>Pintura Anticorrosivo+EsmalteTuberia Ø10"COLGANTE</v>
          </cell>
          <cell r="D6744" t="str">
            <v>ML</v>
          </cell>
          <cell r="E6744" t="str">
            <v>INSTALACIONES HIDRAULICA / SANITARIA / LATONERIA</v>
          </cell>
          <cell r="F6744">
            <v>34102.14</v>
          </cell>
        </row>
        <row r="6745">
          <cell r="B6745">
            <v>16263</v>
          </cell>
          <cell r="C6745" t="str">
            <v>Pintura Anticorrosivo+EsmalteTuberia Ø2"COLGANTE</v>
          </cell>
          <cell r="D6745" t="str">
            <v>ML</v>
          </cell>
          <cell r="E6745" t="str">
            <v>INSTALACIONES HIDRAULICA / SANITARIA / LATONERIA</v>
          </cell>
          <cell r="F6745">
            <v>27500.69</v>
          </cell>
        </row>
        <row r="6746">
          <cell r="B6746">
            <v>16268</v>
          </cell>
          <cell r="C6746" t="str">
            <v>Pintura Anticorrosivo+EsmalteTuberia Ø3"COLGANTE</v>
          </cell>
          <cell r="D6746" t="str">
            <v>ML</v>
          </cell>
          <cell r="E6746" t="str">
            <v>INSTALACIONES HIDRAULICA / SANITARIA / LATONERIA</v>
          </cell>
          <cell r="F6746">
            <v>25218.05</v>
          </cell>
        </row>
        <row r="6747">
          <cell r="B6747">
            <v>16267</v>
          </cell>
          <cell r="C6747" t="str">
            <v>Pintura Anticorrosivo+EsmalteTuberia Ø6"COLGANTE</v>
          </cell>
          <cell r="D6747" t="str">
            <v>ML</v>
          </cell>
          <cell r="E6747" t="str">
            <v>INSTALACIONES HIDRAULICA / SANITARIA / LATONERIA</v>
          </cell>
          <cell r="F6747">
            <v>32403.75</v>
          </cell>
        </row>
        <row r="6748">
          <cell r="B6748">
            <v>17180</v>
          </cell>
          <cell r="C6748" t="str">
            <v>Pintura Anticorrosivo+EsmalteTuberia Ø8"COLGANTE</v>
          </cell>
          <cell r="D6748" t="str">
            <v>ML</v>
          </cell>
          <cell r="E6748" t="str">
            <v>INSTALACIONES HIDRAULICA / SANITARIA / LATONERIA</v>
          </cell>
          <cell r="F6748">
            <v>32667.07</v>
          </cell>
        </row>
        <row r="6749">
          <cell r="B6749">
            <v>16265</v>
          </cell>
          <cell r="C6749" t="str">
            <v>Pintura Anticorrosivo+EsmalteTuberiaØ21/2"COLGANTE</v>
          </cell>
          <cell r="D6749" t="str">
            <v>ML</v>
          </cell>
          <cell r="E6749" t="str">
            <v>INSTALACIONES HIDRAULICA / SANITARIA / LATONERIA</v>
          </cell>
          <cell r="F6749">
            <v>27500.69</v>
          </cell>
        </row>
        <row r="6750">
          <cell r="B6750">
            <v>16266</v>
          </cell>
          <cell r="C6750" t="str">
            <v>Pintura Anticorrosivo+EsmalteTuberiaØ4"COLGANTE</v>
          </cell>
          <cell r="D6750" t="str">
            <v>ML</v>
          </cell>
          <cell r="E6750" t="str">
            <v>INSTALACIONES HIDRAULICA / SANITARIA / LATONERIA</v>
          </cell>
          <cell r="F6750">
            <v>28810.91</v>
          </cell>
        </row>
        <row r="6751">
          <cell r="B6751">
            <v>16260</v>
          </cell>
          <cell r="C6751" t="str">
            <v>PINTURA ANTICORROSIVOTUBERIA Ø1"COLGANTE</v>
          </cell>
          <cell r="D6751" t="str">
            <v>ML</v>
          </cell>
          <cell r="E6751" t="str">
            <v>INSTALACIONES HIDRAULICA / SANITARIA / LATONERIA</v>
          </cell>
          <cell r="F6751">
            <v>22499.3</v>
          </cell>
        </row>
        <row r="6752">
          <cell r="B6752">
            <v>16264</v>
          </cell>
          <cell r="C6752" t="str">
            <v>PINTURA ANTICORROSIVOTUBERIA Ø21/2"COLGANTE</v>
          </cell>
          <cell r="D6752" t="str">
            <v>ML</v>
          </cell>
          <cell r="E6752" t="str">
            <v>INSTALACIONES HIDRAULICA / SANITARIA / LATONERIA</v>
          </cell>
          <cell r="F6752">
            <v>29035.48</v>
          </cell>
        </row>
        <row r="6753">
          <cell r="B6753">
            <v>13972</v>
          </cell>
          <cell r="C6753" t="str">
            <v>Pintura Banca en Madera( Esmalte Ext).</v>
          </cell>
          <cell r="D6753" t="str">
            <v>UN</v>
          </cell>
          <cell r="E6753" t="str">
            <v>PINTURA</v>
          </cell>
          <cell r="F6753">
            <v>58442.1</v>
          </cell>
        </row>
        <row r="6754">
          <cell r="B6754">
            <v>13984</v>
          </cell>
          <cell r="C6754" t="str">
            <v>Pintura Baranda  Pasaman2"+Trav11/2"+paral 2"</v>
          </cell>
          <cell r="D6754" t="str">
            <v>ML</v>
          </cell>
          <cell r="E6754" t="str">
            <v>07 Acabados</v>
          </cell>
          <cell r="F6754">
            <v>36177.620000000003</v>
          </cell>
        </row>
        <row r="6755">
          <cell r="B6755">
            <v>20828</v>
          </cell>
          <cell r="C6755" t="str">
            <v xml:space="preserve">PINTURA BARANDA CERRAMIENTOS M-83 (Sum + Inst)    </v>
          </cell>
          <cell r="D6755" t="str">
            <v>ML</v>
          </cell>
          <cell r="E6755" t="str">
            <v>10 Mobiliario</v>
          </cell>
          <cell r="F6755">
            <v>32319.78</v>
          </cell>
        </row>
        <row r="6756">
          <cell r="B6756">
            <v>12198</v>
          </cell>
          <cell r="C6756" t="str">
            <v>Pintura Baranda M-80 (2 MANOS)</v>
          </cell>
          <cell r="D6756" t="str">
            <v>ML</v>
          </cell>
          <cell r="E6756" t="str">
            <v>07 Acabados</v>
          </cell>
          <cell r="F6756">
            <v>29537.42</v>
          </cell>
        </row>
        <row r="6757">
          <cell r="B6757">
            <v>13985</v>
          </cell>
          <cell r="C6757" t="str">
            <v>Pintura Baranda Pasaman2"+ 2 Trav.11/2"+ paral2"</v>
          </cell>
          <cell r="D6757" t="str">
            <v>ML</v>
          </cell>
          <cell r="E6757" t="str">
            <v>07 Acabados</v>
          </cell>
          <cell r="F6757">
            <v>46022.11</v>
          </cell>
        </row>
        <row r="6758">
          <cell r="B6758">
            <v>13986</v>
          </cell>
          <cell r="C6758" t="str">
            <v>Pintura Baranda Pasaman2"+ 3 Trav 11/2"+paral2"</v>
          </cell>
          <cell r="D6758" t="str">
            <v>ML</v>
          </cell>
          <cell r="E6758" t="str">
            <v>07 Acabados</v>
          </cell>
          <cell r="F6758">
            <v>54593.34</v>
          </cell>
        </row>
        <row r="6759">
          <cell r="B6759">
            <v>13987</v>
          </cell>
          <cell r="C6759" t="str">
            <v>Pintura Bicicletero (4.8ml tub galv. 11/2")</v>
          </cell>
          <cell r="D6759" t="str">
            <v>ML</v>
          </cell>
          <cell r="E6759" t="str">
            <v>MOBILIARIO</v>
          </cell>
          <cell r="F6759">
            <v>53324.84</v>
          </cell>
        </row>
        <row r="6760">
          <cell r="B6760">
            <v>12659</v>
          </cell>
          <cell r="C6760" t="str">
            <v>Pintura Bituminosa sobre manto existente**</v>
          </cell>
          <cell r="D6760" t="str">
            <v>M2</v>
          </cell>
          <cell r="E6760" t="str">
            <v>07 Acabados</v>
          </cell>
          <cell r="F6760">
            <v>21514.75</v>
          </cell>
        </row>
        <row r="6761">
          <cell r="B6761">
            <v>10021</v>
          </cell>
          <cell r="C6761" t="str">
            <v>Pintura cerramiento malla eslabonada **</v>
          </cell>
          <cell r="D6761" t="str">
            <v>M2</v>
          </cell>
          <cell r="E6761" t="str">
            <v>07 Acabados</v>
          </cell>
          <cell r="F6761">
            <v>32845.550000000003</v>
          </cell>
        </row>
        <row r="6762">
          <cell r="B6762">
            <v>12796</v>
          </cell>
          <cell r="C6762" t="str">
            <v>Pintura de  Lampara Bovedas de Cubierta estadio **</v>
          </cell>
          <cell r="D6762" t="str">
            <v>UN</v>
          </cell>
          <cell r="E6762" t="str">
            <v>09 Eléctricas</v>
          </cell>
          <cell r="F6762">
            <v>72140.08</v>
          </cell>
        </row>
        <row r="6763">
          <cell r="B6763">
            <v>13695</v>
          </cell>
          <cell r="C6763" t="str">
            <v>Pintura de caneca M-120</v>
          </cell>
          <cell r="D6763" t="str">
            <v>UN</v>
          </cell>
          <cell r="E6763" t="str">
            <v>PINTURA</v>
          </cell>
          <cell r="F6763">
            <v>112689.3</v>
          </cell>
        </row>
        <row r="6764">
          <cell r="B6764">
            <v>15028</v>
          </cell>
          <cell r="C6764" t="str">
            <v>Pintura de elemento metal Esmalte Sintetico(2Manos</v>
          </cell>
          <cell r="D6764" t="str">
            <v>KG</v>
          </cell>
          <cell r="E6764" t="str">
            <v>04 Estructuras</v>
          </cell>
          <cell r="F6764">
            <v>1977.56</v>
          </cell>
        </row>
        <row r="6765">
          <cell r="B6765">
            <v>14447</v>
          </cell>
          <cell r="C6765" t="str">
            <v>Pintura de elemento metalico Anticorrosivo(2Manos)</v>
          </cell>
          <cell r="D6765" t="str">
            <v>KG</v>
          </cell>
          <cell r="E6765" t="str">
            <v>04 Estructuras</v>
          </cell>
          <cell r="F6765">
            <v>1902.07</v>
          </cell>
        </row>
        <row r="6766">
          <cell r="B6766">
            <v>15491</v>
          </cell>
          <cell r="C6766" t="str">
            <v>Pintura de grafitis sobre muros 3 manos</v>
          </cell>
          <cell r="D6766" t="str">
            <v>M2</v>
          </cell>
          <cell r="E6766" t="str">
            <v>07 Acabados</v>
          </cell>
          <cell r="F6766">
            <v>114106.73</v>
          </cell>
        </row>
        <row r="6767">
          <cell r="B6767">
            <v>13829</v>
          </cell>
          <cell r="C6767" t="str">
            <v>PINTURA ELECTROSTATICA(Sum+Instalac)</v>
          </cell>
          <cell r="D6767" t="str">
            <v>M2</v>
          </cell>
          <cell r="E6767" t="str">
            <v>PINTURA</v>
          </cell>
          <cell r="F6767">
            <v>64586.64</v>
          </cell>
        </row>
        <row r="6768">
          <cell r="B6768">
            <v>20616</v>
          </cell>
          <cell r="C6768" t="str">
            <v>Pintura en Acriltex mate o similar</v>
          </cell>
          <cell r="D6768" t="str">
            <v>M2</v>
          </cell>
          <cell r="E6768" t="str">
            <v>PINTURA</v>
          </cell>
          <cell r="F6768">
            <v>28646.93</v>
          </cell>
        </row>
        <row r="6769">
          <cell r="B6769">
            <v>10979</v>
          </cell>
          <cell r="C6769" t="str">
            <v>Pintura epoxi base agua 1mano asepsia bajo placa**</v>
          </cell>
          <cell r="D6769" t="str">
            <v>M2</v>
          </cell>
          <cell r="E6769" t="str">
            <v>07 Acabados</v>
          </cell>
          <cell r="F6769">
            <v>17653.32</v>
          </cell>
        </row>
        <row r="6770">
          <cell r="B6770">
            <v>15124</v>
          </cell>
          <cell r="C6770" t="str">
            <v>Pintura epóxica aséptica SIKAGUARD 68 (2manos)</v>
          </cell>
          <cell r="D6770" t="str">
            <v>M2</v>
          </cell>
          <cell r="E6770" t="str">
            <v>11 Tratamientos especiales</v>
          </cell>
          <cell r="F6770">
            <v>18865.060000000001</v>
          </cell>
        </row>
        <row r="6771">
          <cell r="B6771">
            <v>10978</v>
          </cell>
          <cell r="C6771" t="str">
            <v>Pintura epoxica base agua 1 mano muro asepsia  **</v>
          </cell>
          <cell r="D6771" t="str">
            <v>M2</v>
          </cell>
          <cell r="E6771" t="str">
            <v>07 Acabados</v>
          </cell>
          <cell r="F6771">
            <v>16747.86</v>
          </cell>
        </row>
        <row r="6772">
          <cell r="B6772">
            <v>14542</v>
          </cell>
          <cell r="C6772" t="str">
            <v>Pintura epoxica base agua 3 manosmuro/pañete baños</v>
          </cell>
          <cell r="D6772" t="str">
            <v>M2</v>
          </cell>
          <cell r="E6772" t="str">
            <v>07 Acabados</v>
          </cell>
          <cell r="F6772">
            <v>59129.1</v>
          </cell>
        </row>
        <row r="6773">
          <cell r="B6773">
            <v>18081</v>
          </cell>
          <cell r="C6773" t="str">
            <v>PINTURA EPOXICA DUCTOS</v>
          </cell>
          <cell r="D6773" t="str">
            <v>M2</v>
          </cell>
          <cell r="E6773" t="str">
            <v>SISTEMAS VENTILACION</v>
          </cell>
          <cell r="F6773">
            <v>70276.09</v>
          </cell>
        </row>
        <row r="6774">
          <cell r="B6774">
            <v>13534</v>
          </cell>
          <cell r="C6774" t="str">
            <v>Pintura esmalte madera rolliza 3-4"</v>
          </cell>
          <cell r="D6774" t="str">
            <v>ML</v>
          </cell>
          <cell r="E6774" t="str">
            <v>PINTURA</v>
          </cell>
          <cell r="F6774">
            <v>8783.1</v>
          </cell>
        </row>
        <row r="6775">
          <cell r="B6775">
            <v>17179</v>
          </cell>
          <cell r="C6775" t="str">
            <v>PINTURA ESMALTE PARA TUBERÍA COLGANTE PVC 1"</v>
          </cell>
          <cell r="D6775" t="str">
            <v>ML</v>
          </cell>
          <cell r="E6775" t="str">
            <v>08 Hidráulico</v>
          </cell>
          <cell r="F6775">
            <v>20609.580000000002</v>
          </cell>
        </row>
        <row r="6776">
          <cell r="B6776">
            <v>17176</v>
          </cell>
          <cell r="C6776" t="str">
            <v>PINTURA ESMALTE PARA TUBERÍA COLGANTE PVC 1/2"</v>
          </cell>
          <cell r="D6776" t="str">
            <v>ML</v>
          </cell>
          <cell r="E6776" t="str">
            <v>08 Hidráulico</v>
          </cell>
          <cell r="F6776">
            <v>20333.099999999999</v>
          </cell>
        </row>
        <row r="6777">
          <cell r="B6777">
            <v>17177</v>
          </cell>
          <cell r="C6777" t="str">
            <v>PINTURA ESMALTE PARA TUBERÍA COLGANTE PVC 3/4"</v>
          </cell>
          <cell r="D6777" t="str">
            <v>ML</v>
          </cell>
          <cell r="E6777" t="str">
            <v>08 Hidráulico</v>
          </cell>
          <cell r="F6777">
            <v>20477.93</v>
          </cell>
        </row>
        <row r="6778">
          <cell r="B6778">
            <v>20826</v>
          </cell>
          <cell r="C6778" t="str">
            <v>PINTURA ESMALTE SINTÉTICO ALTURA HASTA 2,00M</v>
          </cell>
          <cell r="D6778" t="str">
            <v>M2</v>
          </cell>
          <cell r="E6778" t="str">
            <v>PINTURA</v>
          </cell>
          <cell r="F6778">
            <v>29212.53</v>
          </cell>
        </row>
        <row r="6779">
          <cell r="B6779">
            <v>16241</v>
          </cell>
          <cell r="C6779" t="str">
            <v>Pintura Esmalte Sintético+Andamios(trabajo altura</v>
          </cell>
          <cell r="D6779" t="str">
            <v>M2</v>
          </cell>
          <cell r="E6779" t="str">
            <v>PINTURA</v>
          </cell>
          <cell r="F6779">
            <v>41023.480000000003</v>
          </cell>
        </row>
        <row r="6780">
          <cell r="B6780">
            <v>13861</v>
          </cell>
          <cell r="C6780" t="str">
            <v>Pintura esmalte tubería 2"</v>
          </cell>
          <cell r="D6780" t="str">
            <v>ML</v>
          </cell>
          <cell r="E6780" t="str">
            <v>VARIOS</v>
          </cell>
          <cell r="F6780">
            <v>12475.18</v>
          </cell>
        </row>
        <row r="6781">
          <cell r="B6781">
            <v>18072</v>
          </cell>
          <cell r="C6781" t="str">
            <v>PINTURA ESPECIAL PARA AISLAMIENTO TÉRMICO TIPO ESP</v>
          </cell>
          <cell r="D6781" t="str">
            <v>ML</v>
          </cell>
          <cell r="E6781" t="str">
            <v>SISTEMAS VENTILACION</v>
          </cell>
          <cell r="F6781">
            <v>4549.51</v>
          </cell>
        </row>
        <row r="6782">
          <cell r="B6782">
            <v>10851</v>
          </cell>
          <cell r="C6782" t="str">
            <v>Pintura estructura baloncesto **</v>
          </cell>
          <cell r="D6782" t="str">
            <v>JGO</v>
          </cell>
          <cell r="E6782" t="str">
            <v>07 Acabados</v>
          </cell>
          <cell r="F6782">
            <v>967876.94</v>
          </cell>
        </row>
        <row r="6783">
          <cell r="B6783">
            <v>15778</v>
          </cell>
          <cell r="C6783" t="str">
            <v>PINTURA ESTRUCTURA CUBIERTA ESMALTE</v>
          </cell>
          <cell r="D6783" t="str">
            <v>KG</v>
          </cell>
          <cell r="E6783" t="str">
            <v>PINTURA</v>
          </cell>
          <cell r="F6783">
            <v>1349.94</v>
          </cell>
        </row>
        <row r="6784">
          <cell r="B6784">
            <v>13307</v>
          </cell>
          <cell r="C6784" t="str">
            <v>Pintura estructura Futbol (con Compresor) **</v>
          </cell>
          <cell r="D6784" t="str">
            <v>JGO</v>
          </cell>
          <cell r="E6784" t="str">
            <v>07 Acabados</v>
          </cell>
          <cell r="F6784">
            <v>631123.07999999996</v>
          </cell>
        </row>
        <row r="6785">
          <cell r="B6785">
            <v>10855</v>
          </cell>
          <cell r="C6785" t="str">
            <v>Pintura estructura microfutbol (con Brocha) **</v>
          </cell>
          <cell r="D6785" t="str">
            <v>JGO</v>
          </cell>
          <cell r="E6785" t="str">
            <v>07 Acabados</v>
          </cell>
          <cell r="F6785">
            <v>412130.97</v>
          </cell>
        </row>
        <row r="6786">
          <cell r="B6786">
            <v>13030</v>
          </cell>
          <cell r="C6786" t="str">
            <v>Pintura estructura microfutbol (con Compresor) **</v>
          </cell>
          <cell r="D6786" t="str">
            <v>JGO</v>
          </cell>
          <cell r="E6786" t="str">
            <v>07 Acabados</v>
          </cell>
          <cell r="F6786">
            <v>346547.75</v>
          </cell>
        </row>
        <row r="6787">
          <cell r="B6787">
            <v>12801</v>
          </cell>
          <cell r="C6787" t="str">
            <v>Pintura Exterior Gris Basalto (3 Manos)</v>
          </cell>
          <cell r="D6787" t="str">
            <v>M2</v>
          </cell>
          <cell r="E6787" t="str">
            <v>07 Acabados</v>
          </cell>
          <cell r="F6787">
            <v>42654.15</v>
          </cell>
        </row>
        <row r="6788">
          <cell r="B6788">
            <v>13974</v>
          </cell>
          <cell r="C6788" t="str">
            <v>Pintura guardaescoba h=0.10m (2 manos)</v>
          </cell>
          <cell r="D6788" t="str">
            <v>ML</v>
          </cell>
          <cell r="E6788" t="str">
            <v>PINTURA</v>
          </cell>
          <cell r="F6788">
            <v>6041.59</v>
          </cell>
        </row>
        <row r="6789">
          <cell r="B6789">
            <v>15788</v>
          </cell>
          <cell r="C6789" t="str">
            <v>Pintura Modulo- M-3(retir.pint+anticorrosivo+pint)</v>
          </cell>
          <cell r="D6789" t="str">
            <v>UN</v>
          </cell>
          <cell r="E6789" t="str">
            <v>MOBILIARIO</v>
          </cell>
          <cell r="F6789">
            <v>1357562.08</v>
          </cell>
        </row>
        <row r="6790">
          <cell r="B6790">
            <v>13923</v>
          </cell>
          <cell r="C6790" t="str">
            <v>PINTURA MODULO M-3A</v>
          </cell>
          <cell r="D6790" t="str">
            <v>UN</v>
          </cell>
          <cell r="E6790" t="str">
            <v>PINTURA</v>
          </cell>
          <cell r="F6790">
            <v>875215.93</v>
          </cell>
        </row>
        <row r="6791">
          <cell r="B6791">
            <v>13014</v>
          </cell>
          <cell r="C6791" t="str">
            <v>Pintura Modulo M-5 Columpio **</v>
          </cell>
          <cell r="D6791" t="str">
            <v>UN</v>
          </cell>
          <cell r="E6791" t="str">
            <v>07 Acabados</v>
          </cell>
          <cell r="F6791">
            <v>728480</v>
          </cell>
        </row>
        <row r="6792">
          <cell r="B6792">
            <v>13354</v>
          </cell>
          <cell r="C6792" t="str">
            <v>PINTURA PARA RAMPAS DE BISICROSS</v>
          </cell>
          <cell r="D6792" t="str">
            <v>M2</v>
          </cell>
          <cell r="E6792" t="str">
            <v>VARIOS</v>
          </cell>
          <cell r="F6792">
            <v>115419.91</v>
          </cell>
        </row>
        <row r="6793">
          <cell r="B6793">
            <v>12936</v>
          </cell>
          <cell r="C6793" t="str">
            <v>Pintura pasamanos en madera - STPM**</v>
          </cell>
          <cell r="D6793" t="str">
            <v>UN</v>
          </cell>
          <cell r="E6793" t="str">
            <v>07 Acabados</v>
          </cell>
          <cell r="F6793">
            <v>58149</v>
          </cell>
        </row>
        <row r="6794">
          <cell r="B6794">
            <v>20782</v>
          </cell>
          <cell r="C6794" t="str">
            <v>PINTURA POLIURETANO BROCHA+RODILLO (Sum+Instalac)</v>
          </cell>
          <cell r="D6794" t="str">
            <v>M2</v>
          </cell>
          <cell r="E6794" t="str">
            <v>PINTURA</v>
          </cell>
          <cell r="F6794">
            <v>53279.45</v>
          </cell>
        </row>
        <row r="6795">
          <cell r="B6795">
            <v>20755</v>
          </cell>
          <cell r="C6795" t="str">
            <v>Pintura poliuretano(Sum+Instalac)</v>
          </cell>
          <cell r="D6795" t="str">
            <v>M2/DD</v>
          </cell>
          <cell r="E6795" t="str">
            <v>PINTURA</v>
          </cell>
          <cell r="F6795">
            <v>36609.449999999997</v>
          </cell>
        </row>
        <row r="6796">
          <cell r="B6796">
            <v>13848</v>
          </cell>
          <cell r="C6796" t="str">
            <v>PINTURA POLIURETANO(Sum+Instalac)</v>
          </cell>
          <cell r="D6796" t="str">
            <v>M2</v>
          </cell>
          <cell r="E6796" t="str">
            <v>PINTURA</v>
          </cell>
          <cell r="F6796">
            <v>64715.97</v>
          </cell>
        </row>
        <row r="6797">
          <cell r="B6797">
            <v>13056</v>
          </cell>
          <cell r="C6797" t="str">
            <v>PINTURA POSTE EXTERIOR</v>
          </cell>
          <cell r="D6797" t="str">
            <v>UN</v>
          </cell>
          <cell r="E6797" t="str">
            <v>VARIOS</v>
          </cell>
          <cell r="F6797">
            <v>20151.439999999999</v>
          </cell>
        </row>
        <row r="6798">
          <cell r="B6798">
            <v>12230</v>
          </cell>
          <cell r="C6798" t="str">
            <v>Pintura puerta 2m x 0.8m p. electrostática gris**</v>
          </cell>
          <cell r="D6798" t="str">
            <v>UN</v>
          </cell>
          <cell r="E6798" t="str">
            <v>07 Acabados</v>
          </cell>
          <cell r="F6798">
            <v>244137.5</v>
          </cell>
        </row>
        <row r="6799">
          <cell r="B6799">
            <v>13853</v>
          </cell>
          <cell r="C6799" t="str">
            <v>PINTURA SIKA COLOR C (3 MANOS) + ANDAMIO&gt;10m  **</v>
          </cell>
          <cell r="D6799" t="str">
            <v>M2</v>
          </cell>
          <cell r="E6799" t="str">
            <v>07 Acabados</v>
          </cell>
          <cell r="F6799">
            <v>82011.42</v>
          </cell>
        </row>
        <row r="6800">
          <cell r="B6800">
            <v>13854</v>
          </cell>
          <cell r="C6800" t="str">
            <v>PINTURA SIKA COLOR C microesferas + ANDAMIO&gt;10m **</v>
          </cell>
          <cell r="D6800" t="str">
            <v>M2</v>
          </cell>
          <cell r="E6800" t="str">
            <v>07 Acabados</v>
          </cell>
          <cell r="F6800">
            <v>86471.09</v>
          </cell>
        </row>
        <row r="6801">
          <cell r="B6801">
            <v>20798</v>
          </cell>
          <cell r="C6801" t="str">
            <v>PINTURA SINTETICA + ANTICORROSIVO DE ESTRUCTURA PERGOLA Y COLUMNAS (INCLUYE DESMONTE Y REINSTALACION DE CUBIERTA EN POLICARBONATO CON ANDAMIO) SUM+INS</v>
          </cell>
          <cell r="D6801" t="str">
            <v>UN</v>
          </cell>
          <cell r="E6801" t="str">
            <v>VARIOS</v>
          </cell>
          <cell r="F6801">
            <v>124730.01</v>
          </cell>
        </row>
        <row r="6802">
          <cell r="B6802">
            <v>13794</v>
          </cell>
          <cell r="C6802" t="str">
            <v>PINTURA TRAFICO 0.70m</v>
          </cell>
          <cell r="D6802" t="str">
            <v>ML</v>
          </cell>
          <cell r="E6802" t="str">
            <v>PINTURA</v>
          </cell>
          <cell r="F6802">
            <v>13334.46</v>
          </cell>
        </row>
        <row r="6803">
          <cell r="B6803">
            <v>13454</v>
          </cell>
          <cell r="C6803" t="str">
            <v>Pintura vinilo Techo( 2 manos ) **</v>
          </cell>
          <cell r="D6803" t="str">
            <v>M2</v>
          </cell>
          <cell r="E6803" t="str">
            <v>07 Acabados</v>
          </cell>
          <cell r="F6803">
            <v>15719.47</v>
          </cell>
        </row>
        <row r="6804">
          <cell r="B6804">
            <v>16063</v>
          </cell>
          <cell r="C6804" t="str">
            <v>Pintura vinilo tipo 1 cieloraso (3 manos)</v>
          </cell>
          <cell r="D6804" t="str">
            <v>M2</v>
          </cell>
          <cell r="E6804" t="str">
            <v>VARIOS</v>
          </cell>
          <cell r="F6804">
            <v>21001.55</v>
          </cell>
        </row>
        <row r="6805">
          <cell r="B6805">
            <v>12210</v>
          </cell>
          <cell r="C6805" t="str">
            <v>Pintura vinilo tipo 1 sobre dry wall 2 manos **</v>
          </cell>
          <cell r="D6805" t="str">
            <v>M2</v>
          </cell>
          <cell r="E6805" t="str">
            <v>07 Acabados</v>
          </cell>
          <cell r="F6805">
            <v>21225.4</v>
          </cell>
        </row>
        <row r="6806">
          <cell r="B6806">
            <v>10350</v>
          </cell>
          <cell r="C6806" t="str">
            <v>Pintura vinilo Tipo1( 3 manos sobre estuco) **</v>
          </cell>
          <cell r="D6806" t="str">
            <v>M2</v>
          </cell>
          <cell r="E6806" t="str">
            <v>07 Acabados</v>
          </cell>
          <cell r="F6806">
            <v>11861.73</v>
          </cell>
        </row>
        <row r="6807">
          <cell r="B6807">
            <v>10931</v>
          </cell>
          <cell r="C6807" t="str">
            <v>PINTURA Y ARREGLO VIGAS I (RIELES) CAMPIN***</v>
          </cell>
          <cell r="D6807" t="str">
            <v>ML</v>
          </cell>
          <cell r="E6807" t="str">
            <v>PINTURA</v>
          </cell>
          <cell r="F6807">
            <v>32975.94</v>
          </cell>
        </row>
        <row r="6808">
          <cell r="B6808">
            <v>13924</v>
          </cell>
          <cell r="C6808" t="str">
            <v>PINTURA Y DEMARCACIÓN TABLERO BALONCESTO</v>
          </cell>
          <cell r="D6808" t="str">
            <v>UN</v>
          </cell>
          <cell r="E6808" t="str">
            <v>MOBILIARIO</v>
          </cell>
          <cell r="F6808">
            <v>57179.01</v>
          </cell>
        </row>
        <row r="6809">
          <cell r="B6809">
            <v>349</v>
          </cell>
          <cell r="C6809" t="str">
            <v>PIRLAN 0.10 FLORMORADO</v>
          </cell>
          <cell r="D6809" t="str">
            <v>ML</v>
          </cell>
          <cell r="E6809" t="str">
            <v>PISOS (ACABADOS Y BASES)</v>
          </cell>
          <cell r="F6809">
            <v>66671.009999999995</v>
          </cell>
        </row>
        <row r="6810">
          <cell r="B6810">
            <v>350</v>
          </cell>
          <cell r="C6810" t="str">
            <v>PIRLAN ALUMINIO</v>
          </cell>
          <cell r="D6810" t="str">
            <v>ML</v>
          </cell>
          <cell r="E6810" t="str">
            <v>PISOS (ACABADOS Y BASES)</v>
          </cell>
          <cell r="F6810">
            <v>10658.91</v>
          </cell>
        </row>
        <row r="6811">
          <cell r="B6811">
            <v>351</v>
          </cell>
          <cell r="C6811" t="str">
            <v>PIRLAN CEDRO CAQUETA  (0.10)</v>
          </cell>
          <cell r="D6811" t="str">
            <v>ML</v>
          </cell>
          <cell r="E6811" t="str">
            <v>PISOS (ACABADOS Y BASES)</v>
          </cell>
          <cell r="F6811">
            <v>68773.58</v>
          </cell>
        </row>
        <row r="6812">
          <cell r="B6812">
            <v>407</v>
          </cell>
          <cell r="C6812" t="str">
            <v>PIRLAN DUCHA ARQUICER MACEDONIA 25x35</v>
          </cell>
          <cell r="D6812" t="str">
            <v>ML</v>
          </cell>
          <cell r="E6812" t="str">
            <v>ENCHAPES, ACCESORIOS Y PAPELES</v>
          </cell>
          <cell r="F6812">
            <v>86676.11</v>
          </cell>
        </row>
        <row r="6813">
          <cell r="B6813">
            <v>408</v>
          </cell>
          <cell r="C6813" t="str">
            <v>PIRLAN DUCHA PORCELANA   20x30</v>
          </cell>
          <cell r="D6813" t="str">
            <v>ML</v>
          </cell>
          <cell r="E6813" t="str">
            <v>ENCHAPES, ACCESORIOS Y PAPELES</v>
          </cell>
          <cell r="F6813">
            <v>79273.47</v>
          </cell>
        </row>
        <row r="6814">
          <cell r="B6814">
            <v>14968</v>
          </cell>
          <cell r="C6814" t="str">
            <v>PIRLAN EN ALUMINIO (SUM + INST)</v>
          </cell>
          <cell r="D6814" t="str">
            <v>ML</v>
          </cell>
          <cell r="E6814" t="str">
            <v>PISOS (ACABADOS Y BASES)</v>
          </cell>
          <cell r="F6814">
            <v>7298.81</v>
          </cell>
        </row>
        <row r="6815">
          <cell r="B6815">
            <v>10649</v>
          </cell>
          <cell r="C6815" t="str">
            <v>Pirlán Gravilla lavada **</v>
          </cell>
          <cell r="D6815" t="str">
            <v>ML</v>
          </cell>
          <cell r="E6815" t="str">
            <v>05 Pisos</v>
          </cell>
          <cell r="F6815">
            <v>16969.7</v>
          </cell>
        </row>
        <row r="6816">
          <cell r="B6816">
            <v>352</v>
          </cell>
          <cell r="C6816" t="str">
            <v>PIRLAN LADRILLO</v>
          </cell>
          <cell r="D6816" t="str">
            <v>ML</v>
          </cell>
          <cell r="E6816" t="str">
            <v>PISOS (ACABADOS Y BASES)</v>
          </cell>
          <cell r="F6816">
            <v>45373.01</v>
          </cell>
        </row>
        <row r="6817">
          <cell r="B6817">
            <v>12331</v>
          </cell>
          <cell r="C6817" t="str">
            <v>PISAVIDRIO (Sum+Inst.)</v>
          </cell>
          <cell r="D6817" t="str">
            <v>ML</v>
          </cell>
          <cell r="E6817" t="str">
            <v>VIDRIOS Y CERRADURAS</v>
          </cell>
          <cell r="F6817">
            <v>10827.05</v>
          </cell>
        </row>
        <row r="6818">
          <cell r="B6818">
            <v>15566</v>
          </cell>
          <cell r="C6818" t="str">
            <v>Piscina niños cambio transductor MESCON</v>
          </cell>
          <cell r="D6818" t="str">
            <v>UN</v>
          </cell>
          <cell r="E6818" t="str">
            <v>EQUIPOS ESPECIALES</v>
          </cell>
          <cell r="F6818">
            <v>0</v>
          </cell>
        </row>
        <row r="6819">
          <cell r="B6819">
            <v>15564</v>
          </cell>
          <cell r="C6819" t="str">
            <v>Piscina olimpica, cambio de PLC Easy</v>
          </cell>
          <cell r="D6819" t="str">
            <v>UN</v>
          </cell>
          <cell r="E6819" t="str">
            <v>EQUIPOS ESPECIALES</v>
          </cell>
          <cell r="F6819">
            <v>965455</v>
          </cell>
        </row>
        <row r="6820">
          <cell r="B6820">
            <v>1011</v>
          </cell>
          <cell r="C6820" t="str">
            <v>PISCINAS SEMIOLIMPICA 25M X 13M PROF.PROM 1.60</v>
          </cell>
          <cell r="D6820" t="str">
            <v>UN</v>
          </cell>
          <cell r="E6820" t="str">
            <v>INSTALACIONES DEPORTIVAS</v>
          </cell>
          <cell r="F6820">
            <v>301561292.48000002</v>
          </cell>
        </row>
        <row r="6821">
          <cell r="B6821">
            <v>402</v>
          </cell>
          <cell r="C6821" t="str">
            <v>Pisi Gerflor 2mm Inst.  KONKER</v>
          </cell>
          <cell r="D6821" t="str">
            <v>M2</v>
          </cell>
          <cell r="E6821" t="str">
            <v>PISOS (ACABADOS Y BASES)</v>
          </cell>
          <cell r="F6821">
            <v>0</v>
          </cell>
        </row>
        <row r="6822">
          <cell r="B6822">
            <v>19285</v>
          </cell>
          <cell r="C6822" t="str">
            <v>PISO ACQUAFLOOR FIJACION TIPO CLIC CEFE COMETAS</v>
          </cell>
          <cell r="D6822" t="str">
            <v>M2</v>
          </cell>
          <cell r="E6822" t="str">
            <v>PISOS (ACABADOS Y BASES)</v>
          </cell>
          <cell r="F6822">
            <v>143471.03</v>
          </cell>
        </row>
        <row r="6823">
          <cell r="B6823">
            <v>17351</v>
          </cell>
          <cell r="C6823" t="str">
            <v>PISO AUDITORIO-ALFOMBRA ALTO TRAFICO REF KANSAS</v>
          </cell>
          <cell r="D6823" t="str">
            <v>M2</v>
          </cell>
          <cell r="E6823" t="str">
            <v>PISOS (ACABADOS Y BASES)</v>
          </cell>
          <cell r="F6823">
            <v>7800.76</v>
          </cell>
        </row>
        <row r="6824">
          <cell r="B6824">
            <v>18056</v>
          </cell>
          <cell r="C6824" t="str">
            <v>PISO AUDITORIO-ALFOMBRA TRAFICO REF KANSAS CDRC</v>
          </cell>
          <cell r="D6824" t="str">
            <v>M2</v>
          </cell>
          <cell r="E6824" t="str">
            <v>PISOS (ACABADOS Y BASES)</v>
          </cell>
          <cell r="F6824">
            <v>13513.09</v>
          </cell>
        </row>
        <row r="6825">
          <cell r="B6825">
            <v>10388</v>
          </cell>
          <cell r="C6825" t="str">
            <v>Piso balastro con estructura 5.3-A EspejoAgua   **</v>
          </cell>
          <cell r="D6825" t="str">
            <v>M2</v>
          </cell>
          <cell r="E6825" t="str">
            <v>05 Pisos</v>
          </cell>
          <cell r="F6825">
            <v>222561.9</v>
          </cell>
        </row>
        <row r="6826">
          <cell r="B6826">
            <v>14519</v>
          </cell>
          <cell r="C6826" t="str">
            <v>Piso Bald. Grano Marmol Vibropr. GR-5 33x33 pulida</v>
          </cell>
          <cell r="D6826" t="str">
            <v>M2</v>
          </cell>
          <cell r="E6826" t="str">
            <v>PISOS (ACABADOS Y BASES)</v>
          </cell>
          <cell r="F6826">
            <v>140608.71</v>
          </cell>
        </row>
        <row r="6827">
          <cell r="B6827">
            <v>11443</v>
          </cell>
          <cell r="C6827" t="str">
            <v>PISO BALDOSA ALFA GRANILLA GRIS 30x30</v>
          </cell>
          <cell r="D6827" t="str">
            <v>M2</v>
          </cell>
          <cell r="E6827" t="str">
            <v>PISOS (ACABADOS Y BASES)</v>
          </cell>
          <cell r="F6827">
            <v>48638.01</v>
          </cell>
        </row>
        <row r="6828">
          <cell r="B6828">
            <v>14544</v>
          </cell>
          <cell r="C6828" t="str">
            <v>Piso Baldosa Grano Marmol 0,60x0,30color perlatocl</v>
          </cell>
          <cell r="D6828" t="str">
            <v>M2</v>
          </cell>
          <cell r="E6828" t="str">
            <v>PISOS (ACABADOS Y BASES)</v>
          </cell>
          <cell r="F6828">
            <v>132664.51999999999</v>
          </cell>
        </row>
        <row r="6829">
          <cell r="B6829">
            <v>12370</v>
          </cell>
          <cell r="C6829" t="str">
            <v>Piso Baldosa Grano Marmol Viboprensado GR-5 33x33</v>
          </cell>
          <cell r="D6829" t="str">
            <v>M2</v>
          </cell>
          <cell r="E6829" t="str">
            <v>PISOS (ACABADOS Y BASES)</v>
          </cell>
          <cell r="F6829">
            <v>138210.78</v>
          </cell>
        </row>
        <row r="6830">
          <cell r="B6830">
            <v>19355</v>
          </cell>
          <cell r="C6830" t="str">
            <v>Piso Bloque de Cemento10x10x6cm+Mortero1:4</v>
          </cell>
          <cell r="D6830" t="str">
            <v>M2</v>
          </cell>
          <cell r="E6830" t="str">
            <v>PISOS</v>
          </cell>
          <cell r="F6830">
            <v>109205.07</v>
          </cell>
        </row>
        <row r="6831">
          <cell r="B6831">
            <v>11932</v>
          </cell>
          <cell r="C6831" t="str">
            <v>Piso Carbonilla e=0.10  estructura + geotxtil</v>
          </cell>
          <cell r="D6831" t="str">
            <v>M2</v>
          </cell>
          <cell r="E6831" t="str">
            <v>05 Pisos</v>
          </cell>
          <cell r="F6831">
            <v>152257.56</v>
          </cell>
        </row>
        <row r="6832">
          <cell r="B6832">
            <v>15365</v>
          </cell>
          <cell r="C6832" t="str">
            <v>Piso Caucho recic Pigment 5 cm Sum+Inst</v>
          </cell>
          <cell r="D6832" t="str">
            <v>M2</v>
          </cell>
          <cell r="E6832" t="str">
            <v>PISOS</v>
          </cell>
          <cell r="F6832">
            <v>0</v>
          </cell>
        </row>
        <row r="6833">
          <cell r="B6833">
            <v>16671</v>
          </cell>
          <cell r="C6833" t="str">
            <v>Piso Caucho recicl 10cm (EPDM 1cm+SBR 9cm sum+inst</v>
          </cell>
          <cell r="D6833" t="str">
            <v>M2</v>
          </cell>
          <cell r="E6833" t="str">
            <v>PISOS (ACABADOS Y BASES)</v>
          </cell>
          <cell r="F6833">
            <v>661640</v>
          </cell>
        </row>
        <row r="6834">
          <cell r="B6834">
            <v>16672</v>
          </cell>
          <cell r="C6834" t="str">
            <v>Piso Caucho recicl 11cm (EPDM 1cm+SBR 10cm sum+ins</v>
          </cell>
          <cell r="D6834" t="str">
            <v>M2</v>
          </cell>
          <cell r="E6834" t="str">
            <v>PISOS (ACABADOS Y BASES)</v>
          </cell>
          <cell r="F6834">
            <v>719950</v>
          </cell>
        </row>
        <row r="6835">
          <cell r="B6835">
            <v>16673</v>
          </cell>
          <cell r="C6835" t="str">
            <v>Piso Caucho recicl 12cm (EPDM 1cm+SBR 11cm sum+ins</v>
          </cell>
          <cell r="D6835" t="str">
            <v>M2</v>
          </cell>
          <cell r="E6835" t="str">
            <v>PISOS (ACABADOS Y BASES)</v>
          </cell>
          <cell r="F6835">
            <v>777070</v>
          </cell>
        </row>
        <row r="6836">
          <cell r="B6836">
            <v>16674</v>
          </cell>
          <cell r="C6836" t="str">
            <v>Piso Caucho recicl 13cm (EPDM 1cm+SBR 12cm sum+ins</v>
          </cell>
          <cell r="D6836" t="str">
            <v>M2</v>
          </cell>
          <cell r="E6836" t="str">
            <v>PISOS (ACABADOS Y BASES)</v>
          </cell>
          <cell r="F6836">
            <v>835334.01</v>
          </cell>
        </row>
        <row r="6837">
          <cell r="B6837">
            <v>16667</v>
          </cell>
          <cell r="C6837" t="str">
            <v>Piso Caucho recicl 2cm (EPDM 1cm+SBR 1cm sum+inst)</v>
          </cell>
          <cell r="D6837" t="str">
            <v>M2</v>
          </cell>
          <cell r="E6837" t="str">
            <v>PISOS (ACABADOS Y BASES)</v>
          </cell>
          <cell r="F6837">
            <v>271741</v>
          </cell>
        </row>
        <row r="6838">
          <cell r="B6838">
            <v>16675</v>
          </cell>
          <cell r="C6838" t="str">
            <v>Piso Caucho recicl 3cm (EPDM 1cm+SBR 2cm sum+inst)</v>
          </cell>
          <cell r="D6838" t="str">
            <v>M2</v>
          </cell>
          <cell r="E6838" t="str">
            <v>PISOS (ACABADOS Y BASES)</v>
          </cell>
          <cell r="F6838">
            <v>351748.65</v>
          </cell>
        </row>
        <row r="6839">
          <cell r="B6839">
            <v>16676</v>
          </cell>
          <cell r="C6839" t="str">
            <v>Piso Caucho recicl 4cm (EPDM 1cm+SBR 3cm sum+inst</v>
          </cell>
          <cell r="D6839" t="str">
            <v>M2</v>
          </cell>
          <cell r="E6839" t="str">
            <v>PISOS (ACABADOS Y BASES)</v>
          </cell>
          <cell r="F6839">
            <v>362355</v>
          </cell>
        </row>
        <row r="6840">
          <cell r="B6840">
            <v>16677</v>
          </cell>
          <cell r="C6840" t="str">
            <v>Piso Caucho recicl 5cm (EPDM 1cm+SBR 4cm sum+inst)</v>
          </cell>
          <cell r="D6840" t="str">
            <v>M2</v>
          </cell>
          <cell r="E6840" t="str">
            <v>PISOS (ACABADOS Y BASES)</v>
          </cell>
          <cell r="F6840">
            <v>403410</v>
          </cell>
        </row>
        <row r="6841">
          <cell r="B6841">
            <v>16678</v>
          </cell>
          <cell r="C6841" t="str">
            <v>Piso Caucho recicl 6cm (EPDM 1cm+SBR 5cm sum+inst)</v>
          </cell>
          <cell r="D6841" t="str">
            <v>M2</v>
          </cell>
          <cell r="E6841" t="str">
            <v>PISOS (ACABADOS Y BASES)</v>
          </cell>
          <cell r="F6841">
            <v>431732</v>
          </cell>
        </row>
        <row r="6842">
          <cell r="B6842">
            <v>16668</v>
          </cell>
          <cell r="C6842" t="str">
            <v>Piso Caucho recicl 7cm (EPDM 1cm+SBR 6cm sum+inst)</v>
          </cell>
          <cell r="D6842" t="str">
            <v>M2</v>
          </cell>
          <cell r="E6842" t="str">
            <v>PISOS (ACABADOS Y BASES)</v>
          </cell>
          <cell r="F6842">
            <v>490280</v>
          </cell>
        </row>
        <row r="6843">
          <cell r="B6843">
            <v>16669</v>
          </cell>
          <cell r="C6843" t="str">
            <v>Piso Caucho recicl 8cm (EPDM 1cm+SBR 7cm sum+inst)</v>
          </cell>
          <cell r="D6843" t="str">
            <v>M2</v>
          </cell>
          <cell r="E6843" t="str">
            <v>PISOS (ACABADOS Y BASES)</v>
          </cell>
          <cell r="F6843">
            <v>601811.56000000006</v>
          </cell>
        </row>
        <row r="6844">
          <cell r="B6844">
            <v>16670</v>
          </cell>
          <cell r="C6844" t="str">
            <v>Piso Caucho recicl 9cm (EPDM 1cm+SBR 8cm sum+inst)</v>
          </cell>
          <cell r="D6844" t="str">
            <v>M2</v>
          </cell>
          <cell r="E6844" t="str">
            <v>PISOS (ACABADOS Y BASES)</v>
          </cell>
          <cell r="F6844">
            <v>604520</v>
          </cell>
        </row>
        <row r="6845">
          <cell r="B6845">
            <v>18577</v>
          </cell>
          <cell r="C6845" t="str">
            <v>Piso caucho tapete para proteción de impactos</v>
          </cell>
          <cell r="D6845" t="str">
            <v>M2</v>
          </cell>
          <cell r="E6845" t="str">
            <v>PISOS (ACABADOS Y BASES)</v>
          </cell>
          <cell r="F6845">
            <v>234370.44</v>
          </cell>
        </row>
        <row r="6846">
          <cell r="B6846">
            <v>14381</v>
          </cell>
          <cell r="C6846" t="str">
            <v>Piso caucho tipo Everlast 8 mm (instalación)**</v>
          </cell>
          <cell r="D6846" t="str">
            <v>M2</v>
          </cell>
          <cell r="E6846" t="str">
            <v>VARIOS</v>
          </cell>
          <cell r="F6846">
            <v>55102.7</v>
          </cell>
        </row>
        <row r="6847">
          <cell r="B6847">
            <v>13460</v>
          </cell>
          <cell r="C6847" t="str">
            <v>Piso caucho tipo Everlast 8 mm **</v>
          </cell>
          <cell r="D6847" t="str">
            <v>M2</v>
          </cell>
          <cell r="E6847" t="str">
            <v>VARIOS</v>
          </cell>
          <cell r="F6847">
            <v>229297.14</v>
          </cell>
        </row>
        <row r="6848">
          <cell r="B6848">
            <v>941</v>
          </cell>
          <cell r="C6848" t="str">
            <v>PISO CLASICO VENECIA  34x34  CRNA</v>
          </cell>
          <cell r="D6848" t="str">
            <v>M2</v>
          </cell>
          <cell r="E6848" t="str">
            <v>PISOS (ACABADOS Y BASES)</v>
          </cell>
          <cell r="F6848">
            <v>47532.959999999999</v>
          </cell>
        </row>
        <row r="6849">
          <cell r="B6849">
            <v>11530</v>
          </cell>
          <cell r="C6849" t="str">
            <v>Piso con tablón gres grafilado.30x30**</v>
          </cell>
          <cell r="D6849" t="str">
            <v>M2</v>
          </cell>
          <cell r="E6849" t="str">
            <v>05 Pisos</v>
          </cell>
          <cell r="F6849">
            <v>291260375.43000001</v>
          </cell>
        </row>
        <row r="6850">
          <cell r="B6850">
            <v>10121</v>
          </cell>
          <cell r="C6850" t="str">
            <v>Piso concreto endurecido estriado a=30cm e=5cm**</v>
          </cell>
          <cell r="D6850" t="str">
            <v>M2</v>
          </cell>
          <cell r="E6850" t="str">
            <v>05 Pisos</v>
          </cell>
          <cell r="F6850">
            <v>182440.04</v>
          </cell>
        </row>
        <row r="6851">
          <cell r="B6851">
            <v>13313</v>
          </cell>
          <cell r="C6851" t="str">
            <v>PISO CORONA CASIOPEA O AVOREO**</v>
          </cell>
          <cell r="D6851" t="str">
            <v>M2</v>
          </cell>
          <cell r="E6851" t="str">
            <v>PISOS (ACABADOS Y BASES)</v>
          </cell>
          <cell r="F6851">
            <v>52713.35</v>
          </cell>
        </row>
        <row r="6852">
          <cell r="B6852">
            <v>12864</v>
          </cell>
          <cell r="C6852" t="str">
            <v>PISO CORSARIO NEGRO 1.2MM (Sum+Inst).***</v>
          </cell>
          <cell r="D6852" t="str">
            <v>M2</v>
          </cell>
          <cell r="E6852" t="str">
            <v>PISOS (ACABADOS Y BASES)</v>
          </cell>
          <cell r="F6852">
            <v>7555.74</v>
          </cell>
        </row>
        <row r="6853">
          <cell r="B6853">
            <v>15706</v>
          </cell>
          <cell r="C6853" t="str">
            <v>PISO DECK MADERA WPC- MARRON(Sum+Inst)</v>
          </cell>
          <cell r="D6853" t="str">
            <v>M2</v>
          </cell>
          <cell r="E6853" t="str">
            <v>PISOS</v>
          </cell>
          <cell r="F6853">
            <v>444955.39</v>
          </cell>
        </row>
        <row r="6854">
          <cell r="B6854">
            <v>13950</v>
          </cell>
          <cell r="C6854" t="str">
            <v>PISO DECK PLASTICO 40%MADER-60%PLAST-TAB.14CM</v>
          </cell>
          <cell r="D6854" t="str">
            <v>M2</v>
          </cell>
          <cell r="E6854" t="str">
            <v>PISOS (ACABADOS Y BASES)</v>
          </cell>
          <cell r="F6854">
            <v>1031201</v>
          </cell>
        </row>
        <row r="6855">
          <cell r="B6855">
            <v>16548</v>
          </cell>
          <cell r="C6855" t="str">
            <v>PISO EASYDECK AQUA G 30.48X30.48</v>
          </cell>
          <cell r="D6855" t="str">
            <v>M2</v>
          </cell>
          <cell r="E6855" t="str">
            <v>PISOS</v>
          </cell>
          <cell r="F6855">
            <v>174578.98</v>
          </cell>
        </row>
        <row r="6856">
          <cell r="B6856">
            <v>12951</v>
          </cell>
          <cell r="C6856" t="str">
            <v>PISO EN AGLOMERADO QUINTUPLEX  CEFE COMETAS</v>
          </cell>
          <cell r="D6856" t="str">
            <v>M2</v>
          </cell>
          <cell r="E6856" t="str">
            <v>PISOS</v>
          </cell>
          <cell r="F6856">
            <v>77116.600000000006</v>
          </cell>
        </row>
        <row r="6857">
          <cell r="B6857">
            <v>10083</v>
          </cell>
          <cell r="C6857" t="str">
            <v>Piso en arena de guamo e=0.15 m **</v>
          </cell>
          <cell r="D6857" t="str">
            <v>M2</v>
          </cell>
          <cell r="E6857" t="str">
            <v>05 Pisos</v>
          </cell>
          <cell r="F6857">
            <v>18936.28</v>
          </cell>
        </row>
        <row r="6858">
          <cell r="B6858">
            <v>12390</v>
          </cell>
          <cell r="C6858" t="str">
            <v>Piso en arena e=0.04 m **</v>
          </cell>
          <cell r="D6858" t="str">
            <v>M2</v>
          </cell>
          <cell r="E6858" t="str">
            <v>05 Pisos</v>
          </cell>
          <cell r="F6858">
            <v>11966.97</v>
          </cell>
        </row>
        <row r="6859">
          <cell r="B6859">
            <v>11795</v>
          </cell>
          <cell r="C6859" t="str">
            <v>Piso en arena e=0.10 m **</v>
          </cell>
          <cell r="D6859" t="str">
            <v>M2</v>
          </cell>
          <cell r="E6859" t="str">
            <v>05 Pisos</v>
          </cell>
          <cell r="F6859">
            <v>20059.02</v>
          </cell>
        </row>
        <row r="6860">
          <cell r="B6860">
            <v>16061</v>
          </cell>
          <cell r="C6860" t="str">
            <v>Piso en arena suelta e=0.13m con geocelda suds</v>
          </cell>
          <cell r="D6860" t="str">
            <v>M2</v>
          </cell>
          <cell r="E6860" t="str">
            <v>05 Pisos</v>
          </cell>
          <cell r="F6860">
            <v>81763.710000000006</v>
          </cell>
        </row>
        <row r="6861">
          <cell r="B6861">
            <v>17141</v>
          </cell>
          <cell r="C6861" t="str">
            <v>PISO EN BALDOSA COLOR GRANO FIRENZE FONDO HABANA A</v>
          </cell>
          <cell r="D6861" t="str">
            <v>M2</v>
          </cell>
          <cell r="E6861" t="str">
            <v>PISOS (ACABADOS Y BASES)</v>
          </cell>
          <cell r="F6861">
            <v>96390.77</v>
          </cell>
        </row>
        <row r="6862">
          <cell r="B6862">
            <v>17361</v>
          </cell>
          <cell r="C6862" t="str">
            <v>PISO EN BALDOSA DE GRANO FONDO GRIS - GRANO GRIS #</v>
          </cell>
          <cell r="D6862" t="str">
            <v>M2</v>
          </cell>
          <cell r="E6862" t="str">
            <v>PISOS (ACABADOS Y BASES)</v>
          </cell>
          <cell r="F6862">
            <v>117665.46</v>
          </cell>
        </row>
        <row r="6863">
          <cell r="B6863">
            <v>11358</v>
          </cell>
          <cell r="C6863" t="str">
            <v>Piso en Baldosin de Granito 33x33** BH-1</v>
          </cell>
          <cell r="D6863" t="str">
            <v>M2</v>
          </cell>
          <cell r="E6863" t="str">
            <v>PISOS (ACABADOS Y BASES)</v>
          </cell>
          <cell r="F6863">
            <v>92323.71</v>
          </cell>
        </row>
        <row r="6864">
          <cell r="B6864">
            <v>11726</v>
          </cell>
          <cell r="C6864" t="str">
            <v>Piso en Baldosin Granito Marmol(Fontanar)**</v>
          </cell>
          <cell r="D6864" t="str">
            <v>M2</v>
          </cell>
          <cell r="E6864" t="str">
            <v>05 Pisos</v>
          </cell>
          <cell r="F6864">
            <v>236913.45</v>
          </cell>
        </row>
        <row r="6865">
          <cell r="B6865">
            <v>12282</v>
          </cell>
          <cell r="C6865" t="str">
            <v>Piso en Baldosin piedracid negro 45x45**</v>
          </cell>
          <cell r="D6865" t="str">
            <v>M2</v>
          </cell>
          <cell r="E6865" t="str">
            <v>PISOS (ACABADOS Y BASES)</v>
          </cell>
          <cell r="F6865">
            <v>46907.32</v>
          </cell>
        </row>
        <row r="6866">
          <cell r="B6866">
            <v>17373</v>
          </cell>
          <cell r="C6866" t="str">
            <v>PISO EN CERAMICA RECTIFICADA 25x25 REF. TICINO</v>
          </cell>
          <cell r="D6866" t="str">
            <v>M2</v>
          </cell>
          <cell r="E6866" t="str">
            <v>PISOS (ACABADOS Y BASES)</v>
          </cell>
          <cell r="F6866">
            <v>50183.44</v>
          </cell>
        </row>
        <row r="6867">
          <cell r="B6867">
            <v>17107</v>
          </cell>
          <cell r="C6867" t="str">
            <v>PISO EN CONCRETO F'C 21 MPA E: 0.05 M. CON ARENAS</v>
          </cell>
          <cell r="D6867" t="str">
            <v>M2</v>
          </cell>
          <cell r="E6867" t="str">
            <v>05 Pisos</v>
          </cell>
          <cell r="F6867">
            <v>97780.29</v>
          </cell>
        </row>
        <row r="6868">
          <cell r="B6868">
            <v>14552</v>
          </cell>
          <cell r="C6868" t="str">
            <v>PISO EN GRANITO LAVADO</v>
          </cell>
          <cell r="D6868" t="str">
            <v>M2</v>
          </cell>
          <cell r="E6868" t="str">
            <v>PISOS (ACABADOS Y BASES)</v>
          </cell>
          <cell r="F6868">
            <v>62413.83</v>
          </cell>
        </row>
        <row r="6869">
          <cell r="B6869">
            <v>11884</v>
          </cell>
          <cell r="C6869" t="str">
            <v>Piso en grava suelta e=0.13m con geocelda + NT3000</v>
          </cell>
          <cell r="D6869" t="str">
            <v>M2</v>
          </cell>
          <cell r="E6869" t="str">
            <v>05 Pisos</v>
          </cell>
          <cell r="F6869">
            <v>100791.78</v>
          </cell>
        </row>
        <row r="6870">
          <cell r="B6870">
            <v>15361</v>
          </cell>
          <cell r="C6870" t="str">
            <v>Piso en grava suelta e=0.13m con geocelda suds</v>
          </cell>
          <cell r="D6870" t="str">
            <v>M2</v>
          </cell>
          <cell r="E6870" t="str">
            <v>05 Pisos</v>
          </cell>
          <cell r="F6870">
            <v>101608.68</v>
          </cell>
        </row>
        <row r="6871">
          <cell r="B6871">
            <v>15499</v>
          </cell>
          <cell r="C6871" t="str">
            <v>Piso en grava suelta e=0.175m conLlantas usadaSuds</v>
          </cell>
          <cell r="D6871" t="str">
            <v>M2</v>
          </cell>
          <cell r="E6871" t="str">
            <v>05 Pisos</v>
          </cell>
          <cell r="F6871">
            <v>88978.880000000005</v>
          </cell>
        </row>
        <row r="6872">
          <cell r="B6872">
            <v>15498</v>
          </cell>
          <cell r="C6872" t="str">
            <v>Piso en grava suelta e=0.20m conLlantas usada suds</v>
          </cell>
          <cell r="D6872" t="str">
            <v>M2</v>
          </cell>
          <cell r="E6872" t="str">
            <v>05 Pisos</v>
          </cell>
          <cell r="F6872">
            <v>87525.82</v>
          </cell>
        </row>
        <row r="6873">
          <cell r="B6873">
            <v>10606</v>
          </cell>
          <cell r="C6873" t="str">
            <v>Piso en gravilla (0.01m) suelta e=0.15m**</v>
          </cell>
          <cell r="D6873" t="str">
            <v>M3</v>
          </cell>
          <cell r="E6873" t="str">
            <v>05 Pisos</v>
          </cell>
          <cell r="F6873">
            <v>307028.63</v>
          </cell>
        </row>
        <row r="6874">
          <cell r="B6874">
            <v>10229</v>
          </cell>
          <cell r="C6874" t="str">
            <v>Piso en gravilla suelta sin estructura **</v>
          </cell>
          <cell r="D6874" t="str">
            <v>M3</v>
          </cell>
          <cell r="E6874" t="str">
            <v>05 Pisos</v>
          </cell>
          <cell r="F6874">
            <v>223861.38</v>
          </cell>
        </row>
        <row r="6875">
          <cell r="B6875">
            <v>12625</v>
          </cell>
          <cell r="C6875" t="str">
            <v>piso en gravilla suelta sin estructura h=0.10 **</v>
          </cell>
          <cell r="D6875" t="str">
            <v>M2</v>
          </cell>
          <cell r="E6875" t="str">
            <v>05 Pisos</v>
          </cell>
          <cell r="F6875">
            <v>36600.980000000003</v>
          </cell>
        </row>
        <row r="6876">
          <cell r="B6876">
            <v>10190</v>
          </cell>
          <cell r="C6876" t="str">
            <v>Piso en gravilla suelta sin estructura h=0.15 **</v>
          </cell>
          <cell r="D6876" t="str">
            <v>M2</v>
          </cell>
          <cell r="E6876" t="str">
            <v>05 Pisos</v>
          </cell>
          <cell r="F6876">
            <v>34420.78</v>
          </cell>
        </row>
        <row r="6877">
          <cell r="B6877">
            <v>13568</v>
          </cell>
          <cell r="C6877" t="str">
            <v>PISO EN MADERA (CAMBIO) **</v>
          </cell>
          <cell r="D6877" t="str">
            <v>M2</v>
          </cell>
          <cell r="E6877" t="str">
            <v>MAMPOSTERIA</v>
          </cell>
          <cell r="F6877">
            <v>70349.440000000002</v>
          </cell>
        </row>
        <row r="6878">
          <cell r="B6878">
            <v>12106</v>
          </cell>
          <cell r="C6878" t="str">
            <v>PISO EN PIEDRA BOLA(Sumi+Inst)**</v>
          </cell>
          <cell r="D6878" t="str">
            <v>M2</v>
          </cell>
          <cell r="E6878" t="str">
            <v>ENCHAPES, ACCESORIOS Y PAPELES</v>
          </cell>
          <cell r="F6878">
            <v>51312.15</v>
          </cell>
        </row>
        <row r="6879">
          <cell r="B6879">
            <v>17358</v>
          </cell>
          <cell r="C6879" t="str">
            <v>PISO EN PIEDRA ROYAL DORADA E: 2 CM. FORMATO RECT</v>
          </cell>
          <cell r="D6879" t="str">
            <v>M2</v>
          </cell>
          <cell r="E6879" t="str">
            <v>VARIOS</v>
          </cell>
          <cell r="F6879">
            <v>132884.34</v>
          </cell>
        </row>
        <row r="6880">
          <cell r="B6880">
            <v>18062</v>
          </cell>
          <cell r="C6880" t="str">
            <v>PISO EN PIEDRA ROYAL VERDE E: 2 CM. FORM RECTANGUL</v>
          </cell>
          <cell r="D6880" t="str">
            <v>M2</v>
          </cell>
          <cell r="E6880" t="str">
            <v>VARIOS</v>
          </cell>
          <cell r="F6880">
            <v>136622.63</v>
          </cell>
        </row>
        <row r="6881">
          <cell r="B6881">
            <v>760</v>
          </cell>
          <cell r="C6881" t="str">
            <v>Piso en Polvo de Ladrillo (Sum.+Inst)**</v>
          </cell>
          <cell r="D6881" t="str">
            <v>M3</v>
          </cell>
          <cell r="E6881" t="str">
            <v>URBANISMO Y OBRAS EXTERIORES</v>
          </cell>
          <cell r="F6881">
            <v>433637.95</v>
          </cell>
        </row>
        <row r="6882">
          <cell r="B6882">
            <v>11424</v>
          </cell>
          <cell r="C6882" t="str">
            <v>Piso en Porcelagres Alfa 30x30**</v>
          </cell>
          <cell r="D6882" t="str">
            <v>M2</v>
          </cell>
          <cell r="E6882" t="str">
            <v>PISOS (ACABADOS Y BASES)</v>
          </cell>
          <cell r="F6882">
            <v>58603.47</v>
          </cell>
        </row>
        <row r="6883">
          <cell r="B6883">
            <v>17377</v>
          </cell>
          <cell r="C6883" t="str">
            <v>PISO EN PVC CON SISTEMA DE FIJACION TIPO CLIC REF.</v>
          </cell>
          <cell r="D6883" t="str">
            <v>M2</v>
          </cell>
          <cell r="E6883" t="str">
            <v>PISOS (ACABADOS Y BASES)</v>
          </cell>
          <cell r="F6883">
            <v>0</v>
          </cell>
        </row>
        <row r="6884">
          <cell r="B6884">
            <v>12650</v>
          </cell>
          <cell r="C6884" t="str">
            <v>PISO EN RETAL DE PIEDRA MUÑECA SOBRE MORTERO 2CM</v>
          </cell>
          <cell r="D6884" t="str">
            <v>M2</v>
          </cell>
          <cell r="E6884" t="str">
            <v>ENCHAPES, ACCESORIOS Y PAPELES</v>
          </cell>
          <cell r="F6884">
            <v>23046.77</v>
          </cell>
        </row>
        <row r="6885">
          <cell r="B6885">
            <v>15283</v>
          </cell>
          <cell r="C6885" t="str">
            <v>Piso en secciones de Tronco(D=35-40cm)Sobre Arena</v>
          </cell>
          <cell r="D6885" t="str">
            <v>M2</v>
          </cell>
          <cell r="E6885" t="str">
            <v>JARDINERIA  Y GRAMAS</v>
          </cell>
          <cell r="F6885">
            <v>26121.43</v>
          </cell>
        </row>
        <row r="6886">
          <cell r="B6886">
            <v>15246</v>
          </cell>
          <cell r="C6886" t="str">
            <v>Piso en Triturado suelto (1-3/4")+Conformación Sup</v>
          </cell>
          <cell r="D6886" t="str">
            <v>M3</v>
          </cell>
          <cell r="E6886" t="str">
            <v>05 Pisos</v>
          </cell>
          <cell r="F6886">
            <v>136734.34</v>
          </cell>
        </row>
        <row r="6887">
          <cell r="B6887">
            <v>17359</v>
          </cell>
          <cell r="C6887" t="str">
            <v>PISO EN VINILO REF. MIPOLAM SYMBIOZ 6016 SEA BLUE</v>
          </cell>
          <cell r="D6887" t="str">
            <v>M2</v>
          </cell>
          <cell r="E6887" t="str">
            <v>PISOS (ACABADOS Y BASES)</v>
          </cell>
          <cell r="F6887">
            <v>13628.63</v>
          </cell>
        </row>
        <row r="6888">
          <cell r="B6888">
            <v>18582</v>
          </cell>
          <cell r="C6888" t="str">
            <v>Piso en vinilo rollo diseño geometrico trafico com</v>
          </cell>
          <cell r="D6888" t="str">
            <v>M2</v>
          </cell>
          <cell r="E6888" t="str">
            <v>PISOS (ACABADOS Y BASES)</v>
          </cell>
          <cell r="F6888">
            <v>10990.49</v>
          </cell>
        </row>
        <row r="6889">
          <cell r="B6889">
            <v>11550</v>
          </cell>
          <cell r="C6889" t="str">
            <v>Piso enArenae=0.20+Afirmadoe=0.20+ geotex no tejid</v>
          </cell>
          <cell r="D6889" t="str">
            <v>M2</v>
          </cell>
          <cell r="E6889" t="str">
            <v>05 Pisos</v>
          </cell>
          <cell r="F6889">
            <v>139771.42000000001</v>
          </cell>
        </row>
        <row r="6890">
          <cell r="B6890">
            <v>14426</v>
          </cell>
          <cell r="C6890" t="str">
            <v>PISO EPDM 1cm+SBR 3cm+ESTRUCTURA SUBBASE**</v>
          </cell>
          <cell r="D6890" t="str">
            <v>M2</v>
          </cell>
          <cell r="E6890" t="str">
            <v>05 Pisos</v>
          </cell>
          <cell r="F6890">
            <v>438730.81</v>
          </cell>
        </row>
        <row r="6891">
          <cell r="B6891">
            <v>15378</v>
          </cell>
          <cell r="C6891" t="str">
            <v>Piso EPDM1cm+SBR1cm Biosaludables -sum+ inst</v>
          </cell>
          <cell r="D6891" t="str">
            <v>M2</v>
          </cell>
          <cell r="E6891" t="str">
            <v>PISOS (ACABADOS Y BASES)</v>
          </cell>
          <cell r="F6891">
            <v>271741</v>
          </cell>
        </row>
        <row r="6892">
          <cell r="B6892">
            <v>18947</v>
          </cell>
          <cell r="C6892" t="str">
            <v>Piso EPDM1cm+SBR1cm sobre Grava+Tritura</v>
          </cell>
          <cell r="D6892" t="str">
            <v>M2</v>
          </cell>
          <cell r="E6892" t="str">
            <v>PISOS (ACABADOS Y BASES)</v>
          </cell>
          <cell r="F6892">
            <v>320838.96999999997</v>
          </cell>
        </row>
        <row r="6893">
          <cell r="B6893">
            <v>13213</v>
          </cell>
          <cell r="C6893" t="str">
            <v>PISO EPOXICO STONCLAD GS/GS4/e=4MM(Sum+Inst).***</v>
          </cell>
          <cell r="D6893" t="str">
            <v>M2</v>
          </cell>
          <cell r="E6893" t="str">
            <v>PISOS (ACABADOS Y BASES)</v>
          </cell>
          <cell r="F6893">
            <v>46593.73</v>
          </cell>
        </row>
        <row r="6894">
          <cell r="B6894">
            <v>13198</v>
          </cell>
          <cell r="C6894" t="str">
            <v>Piso Estoperol 3.2mm - 50x50cm-Interior-(Sum+Inst)</v>
          </cell>
          <cell r="D6894" t="str">
            <v>M2</v>
          </cell>
          <cell r="E6894" t="str">
            <v>PISOS (ACABADOS Y BASES)</v>
          </cell>
          <cell r="F6894">
            <v>114855.45</v>
          </cell>
        </row>
        <row r="6895">
          <cell r="B6895">
            <v>10505</v>
          </cell>
          <cell r="C6895" t="str">
            <v>Piso grano 1-N MELATO 30.5x30.5 pulida **</v>
          </cell>
          <cell r="D6895" t="str">
            <v>M2</v>
          </cell>
          <cell r="E6895" t="str">
            <v>05 Pisos</v>
          </cell>
          <cell r="F6895">
            <v>72457.929999999993</v>
          </cell>
        </row>
        <row r="6896">
          <cell r="B6896">
            <v>10084</v>
          </cell>
          <cell r="C6896" t="str">
            <v>Piso gravilla e=0.1 suelt+estructura Subb e=0.25**</v>
          </cell>
          <cell r="D6896" t="str">
            <v>M2</v>
          </cell>
          <cell r="E6896" t="str">
            <v>05 Pisos</v>
          </cell>
          <cell r="F6896">
            <v>123404.4</v>
          </cell>
        </row>
        <row r="6897">
          <cell r="B6897">
            <v>10669</v>
          </cell>
          <cell r="C6897" t="str">
            <v>piso gravilla e=0.1 suelta+ estructura**</v>
          </cell>
          <cell r="D6897" t="str">
            <v>M2</v>
          </cell>
          <cell r="E6897" t="str">
            <v>05 Pisos</v>
          </cell>
          <cell r="F6897">
            <v>154894.20000000001</v>
          </cell>
        </row>
        <row r="6898">
          <cell r="B6898">
            <v>12166</v>
          </cell>
          <cell r="C6898" t="str">
            <v>piso gravilla e=0.1 suelta+estructurSubb+Base**</v>
          </cell>
          <cell r="D6898" t="str">
            <v>M2</v>
          </cell>
          <cell r="E6898" t="str">
            <v>05 Pisos</v>
          </cell>
          <cell r="F6898">
            <v>192864.16</v>
          </cell>
        </row>
        <row r="6899">
          <cell r="B6899">
            <v>12120</v>
          </cell>
          <cell r="C6899" t="str">
            <v>Piso Gravilla Naturale=0.03p&lt;5% 4.2-2medio+geotext</v>
          </cell>
          <cell r="D6899" t="str">
            <v>M2</v>
          </cell>
          <cell r="E6899" t="str">
            <v>05 Pisos</v>
          </cell>
          <cell r="F6899">
            <v>199470.68</v>
          </cell>
        </row>
        <row r="6900">
          <cell r="B6900">
            <v>14596</v>
          </cell>
          <cell r="C6900" t="str">
            <v>PISO MADERA GUAYMARO (SUM + INS) SQUASH</v>
          </cell>
          <cell r="D6900" t="str">
            <v>M2</v>
          </cell>
          <cell r="E6900" t="str">
            <v>PISOS (ACABADOS Y BASES)</v>
          </cell>
          <cell r="F6900">
            <v>62452.09</v>
          </cell>
        </row>
        <row r="6901">
          <cell r="B6901">
            <v>14581</v>
          </cell>
          <cell r="C6901" t="str">
            <v>PISO MADERA GUAYMARO-AMORT (SUM + INS) SQUASH</v>
          </cell>
          <cell r="D6901" t="str">
            <v>M2</v>
          </cell>
          <cell r="E6901" t="str">
            <v>PISOS (ACABADOS Y BASES)</v>
          </cell>
          <cell r="F6901">
            <v>86824.93</v>
          </cell>
        </row>
        <row r="6902">
          <cell r="B6902">
            <v>14604</v>
          </cell>
          <cell r="C6902" t="str">
            <v>PISO MADERA LAMINADA 7 mm (TRAFICO PESADO)</v>
          </cell>
          <cell r="D6902" t="str">
            <v>M2</v>
          </cell>
          <cell r="E6902" t="str">
            <v>PISOS</v>
          </cell>
          <cell r="F6902">
            <v>21485.39</v>
          </cell>
        </row>
        <row r="6903">
          <cell r="B6903">
            <v>13905</v>
          </cell>
          <cell r="C6903" t="str">
            <v>Piso madera laminado e = 12mm, a = 0.125m **</v>
          </cell>
          <cell r="D6903" t="str">
            <v>M2</v>
          </cell>
          <cell r="E6903" t="str">
            <v>VARIOS</v>
          </cell>
          <cell r="F6903">
            <v>0</v>
          </cell>
        </row>
        <row r="6904">
          <cell r="B6904">
            <v>13208</v>
          </cell>
          <cell r="C6904" t="str">
            <v>Piso madera laminado e = 8mm, a = 0.19m **</v>
          </cell>
          <cell r="D6904" t="str">
            <v>M2</v>
          </cell>
          <cell r="E6904" t="str">
            <v>VARIOS</v>
          </cell>
          <cell r="F6904">
            <v>0</v>
          </cell>
        </row>
        <row r="6905">
          <cell r="B6905">
            <v>14211</v>
          </cell>
          <cell r="C6905" t="str">
            <v>PISO MADERA MACH. GRANADILLO (INSTALACION) **</v>
          </cell>
          <cell r="D6905" t="str">
            <v>M2</v>
          </cell>
          <cell r="E6905" t="str">
            <v>PISOS (ACABADOS Y BASES)</v>
          </cell>
          <cell r="F6905">
            <v>74616.460000000006</v>
          </cell>
        </row>
        <row r="6906">
          <cell r="B6906">
            <v>12823</v>
          </cell>
          <cell r="C6906" t="str">
            <v>PISO MADERA MACH. ZAPAN (SUM + INS) **</v>
          </cell>
          <cell r="D6906" t="str">
            <v>M2</v>
          </cell>
          <cell r="E6906" t="str">
            <v>PISOS (ACABADOS Y BASES)</v>
          </cell>
          <cell r="F6906">
            <v>41236.58</v>
          </cell>
        </row>
        <row r="6907">
          <cell r="B6907">
            <v>12810</v>
          </cell>
          <cell r="C6907" t="str">
            <v>PISO MADERA MACH.GRANADILLO A=0.A=0.12M; E=1.7MM.10M (SUM+INS) **</v>
          </cell>
          <cell r="D6907" t="str">
            <v>M2</v>
          </cell>
          <cell r="E6907" t="str">
            <v>PISOS (ACABADOS Y BASES)</v>
          </cell>
          <cell r="F6907">
            <v>249839</v>
          </cell>
        </row>
        <row r="6908">
          <cell r="B6908">
            <v>18552</v>
          </cell>
          <cell r="C6908" t="str">
            <v>Piso Mikonos Arcoíris Ard. Cor- similar ,33 x,33</v>
          </cell>
          <cell r="D6908" t="str">
            <v>M2</v>
          </cell>
          <cell r="E6908" t="str">
            <v>ENCHAPES, ACCESORIOS Y PAPELES</v>
          </cell>
          <cell r="F6908">
            <v>63760.66</v>
          </cell>
        </row>
        <row r="6909">
          <cell r="B6909">
            <v>11776</v>
          </cell>
          <cell r="C6909" t="str">
            <v>Piso Parquead.Rod.1350 e=0.05geot.Fontanar</v>
          </cell>
          <cell r="D6909" t="str">
            <v>M2</v>
          </cell>
          <cell r="E6909" t="str">
            <v>05 Pisos</v>
          </cell>
          <cell r="F6909">
            <v>406948.06</v>
          </cell>
        </row>
        <row r="6910">
          <cell r="B6910">
            <v>17346</v>
          </cell>
          <cell r="C6910" t="str">
            <v>PISO PIEDRA GRN FIRENZE Hab BR roca 30x.30 CDRC</v>
          </cell>
          <cell r="D6910" t="str">
            <v>M2</v>
          </cell>
          <cell r="E6910" t="str">
            <v>VARIOS</v>
          </cell>
          <cell r="F6910">
            <v>72717.279999999999</v>
          </cell>
        </row>
        <row r="6911">
          <cell r="B6911">
            <v>10426</v>
          </cell>
          <cell r="C6911" t="str">
            <v>Piso piedra muñeca y/o labor estruc 5.4-A**</v>
          </cell>
          <cell r="D6911" t="str">
            <v>M2</v>
          </cell>
          <cell r="E6911" t="str">
            <v>05 Pisos</v>
          </cell>
          <cell r="F6911">
            <v>260714.73</v>
          </cell>
        </row>
        <row r="6912">
          <cell r="B6912">
            <v>16096</v>
          </cell>
          <cell r="C6912" t="str">
            <v>Piso Pista AtletismoVertidoSitu(Sum+inst) IAAF-(2)</v>
          </cell>
          <cell r="D6912" t="str">
            <v>M2</v>
          </cell>
          <cell r="E6912" t="str">
            <v>MOBILIARIO</v>
          </cell>
          <cell r="F6912">
            <v>0</v>
          </cell>
        </row>
        <row r="6913">
          <cell r="B6913">
            <v>13429</v>
          </cell>
          <cell r="C6913" t="str">
            <v>PISO PIZARRA NEGRA (NL) 40X40 (sum. e inst.) **</v>
          </cell>
          <cell r="D6913" t="str">
            <v>M2</v>
          </cell>
          <cell r="E6913" t="str">
            <v>PISOS (ACABADOS Y BASES)</v>
          </cell>
          <cell r="F6913">
            <v>106912.15</v>
          </cell>
        </row>
        <row r="6914">
          <cell r="B6914">
            <v>13067</v>
          </cell>
          <cell r="C6914" t="str">
            <v>Piso pizarra new black corona (sum. e inst.) **</v>
          </cell>
          <cell r="D6914" t="str">
            <v>M2</v>
          </cell>
          <cell r="E6914" t="str">
            <v>PISOS (ACABADOS Y BASES)</v>
          </cell>
          <cell r="F6914">
            <v>77673.63</v>
          </cell>
        </row>
        <row r="6915">
          <cell r="B6915">
            <v>10389</v>
          </cell>
          <cell r="C6915" t="str">
            <v>Piso polvo ladrillo e=0.03 con estructura **</v>
          </cell>
          <cell r="D6915" t="str">
            <v>M2</v>
          </cell>
          <cell r="E6915" t="str">
            <v>05 Pisos</v>
          </cell>
          <cell r="F6915">
            <v>113769.43</v>
          </cell>
        </row>
        <row r="6916">
          <cell r="B6916">
            <v>19025</v>
          </cell>
          <cell r="C6916" t="str">
            <v xml:space="preserve">PISO Porcelagres Carcamo Perim (INCL PIEZAS 664, 647, 245FL, 245EF+BLQ S9 PRESTIGE)0.3mCEFE COMETAS </v>
          </cell>
          <cell r="D6916" t="str">
            <v>ML</v>
          </cell>
          <cell r="E6916" t="str">
            <v>PISOS</v>
          </cell>
          <cell r="F6916">
            <v>27490.05</v>
          </cell>
        </row>
        <row r="6917">
          <cell r="B6917">
            <v>12653</v>
          </cell>
          <cell r="C6917" t="str">
            <v>PISO PORCELANATO 60x60 ALFA (Alfacolor+Alfalisto)</v>
          </cell>
          <cell r="D6917" t="str">
            <v>M2</v>
          </cell>
          <cell r="E6917" t="str">
            <v>PISOS (ACABADOS Y BASES)</v>
          </cell>
          <cell r="F6917">
            <v>101273.51</v>
          </cell>
        </row>
        <row r="6918">
          <cell r="B6918">
            <v>13713</v>
          </cell>
          <cell r="C6918" t="str">
            <v>PISO PORCELANATO 60x60+Pegap+Boq+sell,A=0.70m</v>
          </cell>
          <cell r="D6918" t="str">
            <v>ML</v>
          </cell>
          <cell r="E6918" t="str">
            <v>PISOS (ACABADOS Y BASES)</v>
          </cell>
          <cell r="F6918">
            <v>66584.19</v>
          </cell>
        </row>
        <row r="6919">
          <cell r="B6919">
            <v>17378</v>
          </cell>
          <cell r="C6919" t="str">
            <v>PISO REJILLA METALICA TIPO A TAESMET O EQUI CDRC</v>
          </cell>
          <cell r="D6919" t="str">
            <v>UN</v>
          </cell>
          <cell r="E6919" t="str">
            <v>08 Hidráulico</v>
          </cell>
          <cell r="F6919">
            <v>227795.18</v>
          </cell>
        </row>
        <row r="6920">
          <cell r="B6920">
            <v>18095</v>
          </cell>
          <cell r="C6920" t="str">
            <v>PISO SOBRE LOSA - ANDEN FACHALETA ESP ARCILLA CDRC</v>
          </cell>
          <cell r="D6920" t="str">
            <v>M2</v>
          </cell>
          <cell r="E6920" t="str">
            <v>PISOS (ACABADOS Y BASES)</v>
          </cell>
          <cell r="F6920">
            <v>62193.279999999999</v>
          </cell>
        </row>
        <row r="6921">
          <cell r="B6921">
            <v>17383</v>
          </cell>
          <cell r="C6921" t="str">
            <v>PISO SOBRE TERRENO EN ADOQUIN ARCILLA 10x20x6 Cm</v>
          </cell>
          <cell r="D6921" t="str">
            <v>M2</v>
          </cell>
          <cell r="E6921" t="str">
            <v>PISOS (ACABADOS Y BASES)</v>
          </cell>
          <cell r="F6921">
            <v>103250.42</v>
          </cell>
        </row>
        <row r="6922">
          <cell r="B6922">
            <v>10394</v>
          </cell>
          <cell r="C6922" t="str">
            <v>Piso tablon arcilla estruc 5.4-A+pega mort Lafay**</v>
          </cell>
          <cell r="D6922" t="str">
            <v>M2</v>
          </cell>
          <cell r="E6922" t="str">
            <v>05 Pisos</v>
          </cell>
          <cell r="F6922">
            <v>164584.01</v>
          </cell>
        </row>
        <row r="6923">
          <cell r="B6923">
            <v>12812</v>
          </cell>
          <cell r="C6923" t="str">
            <v>Piso Tolete Gran Formato Tolete Cocoa Rug 5x11x39 CEFE COMETAS</v>
          </cell>
          <cell r="D6923" t="str">
            <v>M2</v>
          </cell>
          <cell r="E6923" t="str">
            <v>05 Pisos</v>
          </cell>
          <cell r="F6923">
            <v>147283.92000000001</v>
          </cell>
        </row>
        <row r="6924">
          <cell r="B6924">
            <v>19272</v>
          </cell>
          <cell r="C6924" t="str">
            <v>PISO VINILO LAMINCLICK 4mm DIS SOLIDO CEFE COMETAS</v>
          </cell>
          <cell r="D6924" t="str">
            <v>M2</v>
          </cell>
          <cell r="E6924" t="str">
            <v>PISOS (ACABADOS Y BASES)</v>
          </cell>
          <cell r="F6924">
            <v>99142.83</v>
          </cell>
        </row>
        <row r="6925">
          <cell r="B6925">
            <v>16552</v>
          </cell>
          <cell r="C6925" t="str">
            <v>PISO VINILO-TráficoPesado-ACCZENTEVOLUTION</v>
          </cell>
          <cell r="D6925" t="str">
            <v>M2</v>
          </cell>
          <cell r="E6925" t="str">
            <v>PISOS (ACABADOS Y BASES)</v>
          </cell>
          <cell r="F6925">
            <v>13628.63</v>
          </cell>
        </row>
        <row r="6926">
          <cell r="B6926">
            <v>13432</v>
          </cell>
          <cell r="C6926" t="str">
            <v>PISO VINISOL  (KUARZARA) SUM+INST.</v>
          </cell>
          <cell r="D6926" t="str">
            <v>M2</v>
          </cell>
          <cell r="E6926" t="str">
            <v>PISOS (ACABADOS Y BASES)</v>
          </cell>
          <cell r="F6926">
            <v>17509.189999999999</v>
          </cell>
        </row>
        <row r="6927">
          <cell r="B6927">
            <v>365</v>
          </cell>
          <cell r="C6927" t="str">
            <v>PISO VINISOL 1.6 mm</v>
          </cell>
          <cell r="D6927" t="str">
            <v>M2</v>
          </cell>
          <cell r="E6927" t="str">
            <v>PISOS (ACABADOS Y BASES)</v>
          </cell>
          <cell r="F6927">
            <v>0</v>
          </cell>
        </row>
        <row r="6928">
          <cell r="B6928">
            <v>366</v>
          </cell>
          <cell r="C6928" t="str">
            <v>PISO VINISOL 3.0 mm (30x30cm)TráficoPesado(Pepitas</v>
          </cell>
          <cell r="D6928" t="str">
            <v>M2</v>
          </cell>
          <cell r="E6928" t="str">
            <v>PISOS (ACABADOS Y BASES)</v>
          </cell>
          <cell r="F6928">
            <v>12857.2</v>
          </cell>
        </row>
        <row r="6929">
          <cell r="B6929">
            <v>13233</v>
          </cell>
          <cell r="C6929" t="str">
            <v>PISO VINISOL 3.2 mm</v>
          </cell>
          <cell r="D6929" t="str">
            <v>M2</v>
          </cell>
          <cell r="E6929" t="str">
            <v>PISOS (ACABADOS Y BASES)</v>
          </cell>
          <cell r="F6929">
            <v>0</v>
          </cell>
        </row>
        <row r="6930">
          <cell r="B6930">
            <v>13234</v>
          </cell>
          <cell r="C6930" t="str">
            <v>PISO VINISOL 3.2 mm</v>
          </cell>
          <cell r="D6930" t="str">
            <v>M2</v>
          </cell>
          <cell r="E6930" t="str">
            <v>PISOS (ACABADOS Y BASES)</v>
          </cell>
          <cell r="F6930">
            <v>18964.91</v>
          </cell>
        </row>
        <row r="6931">
          <cell r="B6931">
            <v>17355</v>
          </cell>
          <cell r="C6931" t="str">
            <v>PISOBALDOSA GRANO FIRENZE FON-HABANA AcabadoBrus</v>
          </cell>
          <cell r="D6931" t="str">
            <v>M2</v>
          </cell>
          <cell r="E6931" t="str">
            <v>VARIOS</v>
          </cell>
          <cell r="F6931">
            <v>75441.77</v>
          </cell>
        </row>
        <row r="6932">
          <cell r="B6932">
            <v>18064</v>
          </cell>
          <cell r="C6932" t="str">
            <v>PISO-BALDOSA GRANO VERDE ECO-KRISTAL-MONTAÑA 30X30</v>
          </cell>
          <cell r="D6932" t="str">
            <v>M2</v>
          </cell>
          <cell r="E6932" t="str">
            <v>VARIOS</v>
          </cell>
          <cell r="F6932">
            <v>97385.24</v>
          </cell>
        </row>
        <row r="6933">
          <cell r="B6933">
            <v>12662</v>
          </cell>
          <cell r="C6933" t="str">
            <v>PisoBaldosaGranoMarmol33x33 a=0.50m</v>
          </cell>
          <cell r="D6933" t="str">
            <v>ML</v>
          </cell>
          <cell r="E6933" t="str">
            <v>PISOS (ACABADOS Y BASES)</v>
          </cell>
          <cell r="F6933">
            <v>58215.5</v>
          </cell>
        </row>
        <row r="6934">
          <cell r="B6934">
            <v>12638</v>
          </cell>
          <cell r="C6934" t="str">
            <v>PisoBaldosaGranoMarmol33x33sin pulir, sin brillar.</v>
          </cell>
          <cell r="D6934" t="str">
            <v>M2</v>
          </cell>
          <cell r="E6934" t="str">
            <v>PISOS (ACABADOS Y BASES)</v>
          </cell>
          <cell r="F6934">
            <v>122328.68</v>
          </cell>
        </row>
        <row r="6935">
          <cell r="B6935">
            <v>17855</v>
          </cell>
          <cell r="C6935" t="str">
            <v>PISOBLANDO POLIURETANO KA REF. MUSAMU EV4PU 4MM</v>
          </cell>
          <cell r="D6935" t="str">
            <v>M2</v>
          </cell>
          <cell r="E6935" t="str">
            <v>PISOS (ACABADOS Y BASES)</v>
          </cell>
          <cell r="F6935">
            <v>380277.19</v>
          </cell>
        </row>
        <row r="6936">
          <cell r="B6936">
            <v>10383</v>
          </cell>
          <cell r="C6936" t="str">
            <v>PisoCarbonilla e=0.10  estructura lafayett</v>
          </cell>
          <cell r="D6936" t="str">
            <v>M2</v>
          </cell>
          <cell r="E6936" t="str">
            <v>05 Pisos</v>
          </cell>
          <cell r="F6936">
            <v>135658.99</v>
          </cell>
        </row>
        <row r="6937">
          <cell r="B6937">
            <v>11845</v>
          </cell>
          <cell r="C6937" t="str">
            <v>PisoCauchoNegroGimnasio50x50 (Sumin+Instal)</v>
          </cell>
          <cell r="D6937" t="str">
            <v>M2</v>
          </cell>
          <cell r="E6937" t="str">
            <v>ENCHAPES, ACCESORIOS Y PAPELES</v>
          </cell>
          <cell r="F6937">
            <v>107310.24</v>
          </cell>
        </row>
        <row r="6938">
          <cell r="B6938">
            <v>18092</v>
          </cell>
          <cell r="C6938" t="str">
            <v>PISO-CERAMICA RECTIFICADA 25x25 VERDE TICINO CDRC</v>
          </cell>
          <cell r="D6938" t="str">
            <v>M2</v>
          </cell>
          <cell r="E6938" t="str">
            <v>PISOS (ACABADOS Y BASES)</v>
          </cell>
          <cell r="F6938">
            <v>51585.29</v>
          </cell>
        </row>
        <row r="6939">
          <cell r="B6939">
            <v>18764</v>
          </cell>
          <cell r="C6939" t="str">
            <v>PisoConcret alisad 3000 psi con adoquin 10 cm verd</v>
          </cell>
          <cell r="D6939" t="str">
            <v>M2</v>
          </cell>
          <cell r="E6939" t="str">
            <v>05 Pisos</v>
          </cell>
          <cell r="F6939">
            <v>232546.26</v>
          </cell>
        </row>
        <row r="6940">
          <cell r="B6940">
            <v>17849</v>
          </cell>
          <cell r="C6940" t="str">
            <v>PISO-CONCRETO F'C 21 MPA E: 0.05 M. PIGMENT-OCRE</v>
          </cell>
          <cell r="D6940" t="str">
            <v>M2</v>
          </cell>
          <cell r="E6940" t="str">
            <v>05 Pisos</v>
          </cell>
          <cell r="F6940">
            <v>106781.48</v>
          </cell>
        </row>
        <row r="6941">
          <cell r="B6941">
            <v>17352</v>
          </cell>
          <cell r="C6941" t="str">
            <v>PISOCONCRETO F'C 21MPA E:0.05 M.ACABADO LLANA-MADE</v>
          </cell>
          <cell r="D6941" t="str">
            <v>M2</v>
          </cell>
          <cell r="E6941" t="str">
            <v>05 Pisos</v>
          </cell>
          <cell r="F6941">
            <v>50131.25</v>
          </cell>
        </row>
        <row r="6942">
          <cell r="B6942">
            <v>18043</v>
          </cell>
          <cell r="C6942" t="str">
            <v>PISO-MADERA AltoTRAFIC R-MOSO BAMBOO SUPREME- CDRC</v>
          </cell>
          <cell r="D6942" t="str">
            <v>M2</v>
          </cell>
          <cell r="E6942" t="str">
            <v>PISOS (ACABADOS Y BASES)</v>
          </cell>
          <cell r="F6942">
            <v>96579.94</v>
          </cell>
        </row>
        <row r="6943">
          <cell r="B6943">
            <v>16231</v>
          </cell>
          <cell r="C6943" t="str">
            <v>PisoPistaAtletismoPrefabricado(Sum+inst) IAAF-(2)</v>
          </cell>
          <cell r="D6943" t="str">
            <v>M2</v>
          </cell>
          <cell r="E6943" t="str">
            <v>PISOS</v>
          </cell>
          <cell r="F6943">
            <v>0</v>
          </cell>
        </row>
        <row r="6944">
          <cell r="B6944">
            <v>18120</v>
          </cell>
          <cell r="C6944" t="str">
            <v>PISO-REJILLA METALICA TIPO A- TAESMET O EQUIV CRDC</v>
          </cell>
          <cell r="D6944" t="str">
            <v>M2</v>
          </cell>
          <cell r="E6944" t="str">
            <v>05 Pisos</v>
          </cell>
          <cell r="F6944">
            <v>229664.32</v>
          </cell>
        </row>
        <row r="6945">
          <cell r="B6945">
            <v>18573</v>
          </cell>
          <cell r="C6945" t="str">
            <v>Piso-vinilo liston diseño madera trafiComerMalibu</v>
          </cell>
          <cell r="D6945" t="str">
            <v>M2</v>
          </cell>
          <cell r="E6945" t="str">
            <v>PISOS (ACABADOS Y BASES)</v>
          </cell>
          <cell r="F6945">
            <v>10990.49</v>
          </cell>
        </row>
        <row r="6946">
          <cell r="B6946">
            <v>18568</v>
          </cell>
          <cell r="C6946" t="str">
            <v>Piso-vinilo liston diseño madera trafiComerRenova</v>
          </cell>
          <cell r="D6946" t="str">
            <v>M2</v>
          </cell>
          <cell r="E6946" t="str">
            <v>PISOS (ACABADOS Y BASES)</v>
          </cell>
          <cell r="F6946">
            <v>10990.49</v>
          </cell>
        </row>
        <row r="6947">
          <cell r="B6947">
            <v>18585</v>
          </cell>
          <cell r="C6947" t="str">
            <v>Piso-vinilo rollo diseñoSolid-trafCom-espirit gris</v>
          </cell>
          <cell r="D6947" t="str">
            <v>M2</v>
          </cell>
          <cell r="E6947" t="str">
            <v>PISOS (ACABADOS Y BASES)</v>
          </cell>
          <cell r="F6947">
            <v>90265.49</v>
          </cell>
        </row>
        <row r="6948">
          <cell r="B6948">
            <v>18574</v>
          </cell>
          <cell r="C6948" t="str">
            <v>Piso-viniloRolloDiseñoGeomCipresMarbellaGris</v>
          </cell>
          <cell r="D6948" t="str">
            <v>M2</v>
          </cell>
          <cell r="E6948" t="str">
            <v>PISOS (ACABADOS Y BASES)</v>
          </cell>
          <cell r="F6948">
            <v>10990.49</v>
          </cell>
        </row>
        <row r="6949">
          <cell r="B6949">
            <v>15295</v>
          </cell>
          <cell r="C6949" t="str">
            <v>PISTA  TROTE POLVO DE LADRILLO + Estructura **</v>
          </cell>
          <cell r="D6949" t="str">
            <v>M2</v>
          </cell>
          <cell r="E6949" t="str">
            <v>URBANISMO Y OBRAS EXTERIORES</v>
          </cell>
          <cell r="F6949">
            <v>136394.51999999999</v>
          </cell>
        </row>
        <row r="6950">
          <cell r="B6950">
            <v>18389</v>
          </cell>
          <cell r="C6950" t="str">
            <v>PISTA  TROTE POLVO DE LADRILLO CDRC</v>
          </cell>
          <cell r="D6950" t="str">
            <v>M2</v>
          </cell>
          <cell r="E6950" t="str">
            <v>URBANISMO Y OBRAS EXTERIORES</v>
          </cell>
          <cell r="F6950">
            <v>25994.93</v>
          </cell>
        </row>
        <row r="6951">
          <cell r="B6951">
            <v>10411</v>
          </cell>
          <cell r="C6951" t="str">
            <v>PISTA  TROTE POLVO DE LADRILLOa=2,30m **</v>
          </cell>
          <cell r="D6951" t="str">
            <v>ML</v>
          </cell>
          <cell r="E6951" t="str">
            <v>URBANISMO Y OBRAS EXTERIORES</v>
          </cell>
          <cell r="F6951">
            <v>692752.37</v>
          </cell>
        </row>
        <row r="6952">
          <cell r="B6952">
            <v>11836</v>
          </cell>
          <cell r="C6952" t="str">
            <v>PISTA  TROTE POLVO DE LADRILLOa=2,30mFontanar **</v>
          </cell>
          <cell r="D6952" t="str">
            <v>ML</v>
          </cell>
          <cell r="E6952" t="str">
            <v>URBANISMO Y OBRAS EXTERIORES</v>
          </cell>
          <cell r="F6952">
            <v>598776.74</v>
          </cell>
        </row>
        <row r="6953">
          <cell r="B6953">
            <v>12815</v>
          </cell>
          <cell r="C6953" t="str">
            <v>Pista de Bicicross en Limo Arcilloso+Asesor. técni</v>
          </cell>
          <cell r="D6953" t="str">
            <v>M3</v>
          </cell>
          <cell r="E6953" t="str">
            <v>05 Pisos</v>
          </cell>
          <cell r="F6953">
            <v>222347.04</v>
          </cell>
        </row>
        <row r="6954">
          <cell r="B6954">
            <v>12153</v>
          </cell>
          <cell r="C6954" t="str">
            <v>Pista Trote Carbonilla e=0.05m Subb+Mortero **</v>
          </cell>
          <cell r="D6954" t="str">
            <v>M2</v>
          </cell>
          <cell r="E6954" t="str">
            <v>URBANISMO Y OBRAS EXTERIORES</v>
          </cell>
          <cell r="F6954">
            <v>232396.65</v>
          </cell>
        </row>
        <row r="6955">
          <cell r="B6955">
            <v>12371</v>
          </cell>
          <cell r="C6955" t="str">
            <v>PistaHockeyBaldosaGranito+Conc3000e=0.10m4.2-1Blan</v>
          </cell>
          <cell r="D6955" t="str">
            <v>M2</v>
          </cell>
          <cell r="E6955" t="str">
            <v>05 Pisos</v>
          </cell>
          <cell r="F6955">
            <v>411686.75</v>
          </cell>
        </row>
        <row r="6956">
          <cell r="B6956">
            <v>14655</v>
          </cell>
          <cell r="C6956" t="str">
            <v>PIVOTES O EJE CANECA (SUM + INST)</v>
          </cell>
          <cell r="D6956" t="str">
            <v>UN</v>
          </cell>
          <cell r="E6956" t="str">
            <v>MOBILIARIO</v>
          </cell>
          <cell r="F6956">
            <v>70482.649999999994</v>
          </cell>
        </row>
        <row r="6957">
          <cell r="B6957">
            <v>12975</v>
          </cell>
          <cell r="C6957" t="str">
            <v>Pivotes o eje caneca M-120 (desm.) STPM</v>
          </cell>
          <cell r="D6957" t="str">
            <v>UN</v>
          </cell>
          <cell r="E6957" t="str">
            <v>VARIOS</v>
          </cell>
          <cell r="F6957">
            <v>14374.88</v>
          </cell>
        </row>
        <row r="6958">
          <cell r="B6958">
            <v>12976</v>
          </cell>
          <cell r="C6958" t="str">
            <v>Pivotes o eje caneca M-120 (inst.) STPM **</v>
          </cell>
          <cell r="D6958" t="str">
            <v>UN</v>
          </cell>
          <cell r="E6958" t="str">
            <v>VARIOS</v>
          </cell>
          <cell r="F6958">
            <v>23503.65</v>
          </cell>
        </row>
        <row r="6959">
          <cell r="B6959">
            <v>14823</v>
          </cell>
          <cell r="C6959" t="str">
            <v>PIVOTES O EJE CANECA(DESM+SUM+INST)</v>
          </cell>
          <cell r="D6959" t="str">
            <v>UN</v>
          </cell>
          <cell r="E6959" t="str">
            <v>MOBILIARIO</v>
          </cell>
          <cell r="F6959">
            <v>84857.53</v>
          </cell>
        </row>
        <row r="6960">
          <cell r="B6960">
            <v>12977</v>
          </cell>
          <cell r="C6960" t="str">
            <v>Pivotes o eje de caneca M-120 (suministro) STPM **</v>
          </cell>
          <cell r="D6960" t="str">
            <v>UN</v>
          </cell>
          <cell r="E6960" t="str">
            <v>VARIOS</v>
          </cell>
          <cell r="F6960">
            <v>46979</v>
          </cell>
        </row>
        <row r="6961">
          <cell r="B6961">
            <v>14545</v>
          </cell>
          <cell r="C6961" t="str">
            <v>Pizarra natural negra 0,60x0,30 Tipo pesadoGimnasS</v>
          </cell>
          <cell r="D6961" t="str">
            <v>M2</v>
          </cell>
          <cell r="E6961" t="str">
            <v>PISOS (ACABADOS Y BASES)</v>
          </cell>
          <cell r="F6961">
            <v>71127.19</v>
          </cell>
        </row>
        <row r="6962">
          <cell r="B6962">
            <v>11330</v>
          </cell>
          <cell r="C6962" t="str">
            <v>PLACA  CIMENTACIÓN-ESPEJO DE AGUA (FONTANAR)**</v>
          </cell>
          <cell r="D6962" t="str">
            <v>M3</v>
          </cell>
          <cell r="E6962" t="str">
            <v>CIMENTACION Y ESTRUCTURA</v>
          </cell>
          <cell r="F6962">
            <v>672333.13</v>
          </cell>
        </row>
        <row r="6963">
          <cell r="B6963">
            <v>10894</v>
          </cell>
          <cell r="C6963" t="str">
            <v>Placa aerea aligerada+conc210  0.40 m ***</v>
          </cell>
          <cell r="D6963" t="str">
            <v>M2</v>
          </cell>
          <cell r="E6963" t="str">
            <v>04 Estructuras</v>
          </cell>
          <cell r="F6963">
            <v>180600.88</v>
          </cell>
        </row>
        <row r="6964">
          <cell r="B6964">
            <v>11794</v>
          </cell>
          <cell r="C6964" t="str">
            <v>Placa aerea aligerada+conc-210 - 0.50 m **</v>
          </cell>
          <cell r="D6964" t="str">
            <v>M3</v>
          </cell>
          <cell r="E6964" t="str">
            <v>04 Estructuras</v>
          </cell>
          <cell r="F6964">
            <v>1015718.49</v>
          </cell>
        </row>
        <row r="6965">
          <cell r="B6965">
            <v>11081</v>
          </cell>
          <cell r="C6965" t="str">
            <v>Placa aerea aligerada+conc210  0.60 m ***</v>
          </cell>
          <cell r="D6965" t="str">
            <v>M2</v>
          </cell>
          <cell r="E6965" t="str">
            <v>04 Estructuras</v>
          </cell>
          <cell r="F6965">
            <v>246127.45</v>
          </cell>
        </row>
        <row r="6966">
          <cell r="B6966">
            <v>10569</v>
          </cell>
          <cell r="C6966" t="str">
            <v>Placa aerea aligerada+conc210 0.45 m **</v>
          </cell>
          <cell r="D6966" t="str">
            <v>M2</v>
          </cell>
          <cell r="E6966" t="str">
            <v>04 Estructuras</v>
          </cell>
          <cell r="F6966">
            <v>190819.46</v>
          </cell>
        </row>
        <row r="6967">
          <cell r="B6967">
            <v>15093</v>
          </cell>
          <cell r="C6967" t="str">
            <v>Placa aerea aligerada+conc210 0.50 m **</v>
          </cell>
          <cell r="D6967" t="str">
            <v>M2</v>
          </cell>
          <cell r="E6967" t="str">
            <v>04 Estructuras</v>
          </cell>
          <cell r="F6967">
            <v>230805.32</v>
          </cell>
        </row>
        <row r="6968">
          <cell r="B6968">
            <v>11090</v>
          </cell>
          <cell r="C6968" t="str">
            <v>Placa aerea aligerada+conc280  0.75 m ***</v>
          </cell>
          <cell r="D6968" t="str">
            <v>M2</v>
          </cell>
          <cell r="E6968" t="str">
            <v>04 Estructuras</v>
          </cell>
          <cell r="F6968">
            <v>320189.58</v>
          </cell>
        </row>
        <row r="6969">
          <cell r="B6969">
            <v>16100</v>
          </cell>
          <cell r="C6969" t="str">
            <v>Placa aerea aligerada+conc280 0.50 m **</v>
          </cell>
          <cell r="D6969" t="str">
            <v>M2</v>
          </cell>
          <cell r="E6969" t="str">
            <v>04 Estructuras</v>
          </cell>
          <cell r="F6969">
            <v>238912.05</v>
          </cell>
        </row>
        <row r="6970">
          <cell r="B6970">
            <v>10336</v>
          </cell>
          <cell r="C6970" t="str">
            <v>Placa aerea h=0.45 C:210 aligerada **</v>
          </cell>
          <cell r="D6970" t="str">
            <v>M2</v>
          </cell>
          <cell r="E6970" t="str">
            <v>CIMENTACION Y ESTRUCTURA</v>
          </cell>
          <cell r="F6970">
            <v>232189.23</v>
          </cell>
        </row>
        <row r="6971">
          <cell r="B6971">
            <v>11779</v>
          </cell>
          <cell r="C6971" t="str">
            <v>PLACA AEREA RAMPA EN CONCR.3000PSI MINUSVALIDOS</v>
          </cell>
          <cell r="D6971" t="str">
            <v>M2</v>
          </cell>
          <cell r="E6971" t="str">
            <v>CIMENTACION Y ESTRUCTURA</v>
          </cell>
          <cell r="F6971">
            <v>199469.16</v>
          </cell>
        </row>
        <row r="6972">
          <cell r="B6972">
            <v>16727</v>
          </cell>
          <cell r="C6972" t="str">
            <v>Placa AligeradaCimentaciónH=0.50m(3.000psi)Subesta</v>
          </cell>
          <cell r="D6972" t="str">
            <v>M2</v>
          </cell>
          <cell r="E6972" t="str">
            <v>PISOS (ACABADOS Y BASES)</v>
          </cell>
          <cell r="F6972">
            <v>390122.53</v>
          </cell>
        </row>
        <row r="6973">
          <cell r="B6973">
            <v>10920</v>
          </cell>
          <cell r="C6973" t="str">
            <v>PLACA BASE CONCRETO     (0.07)  3000psi***</v>
          </cell>
          <cell r="D6973" t="str">
            <v>M2</v>
          </cell>
          <cell r="E6973" t="str">
            <v>PISOS (ACABADOS Y BASES)</v>
          </cell>
          <cell r="F6973">
            <v>67992.479999999996</v>
          </cell>
        </row>
        <row r="6974">
          <cell r="B6974">
            <v>354</v>
          </cell>
          <cell r="C6974" t="str">
            <v>PLACA BASE CONCRETO     (0.08)</v>
          </cell>
          <cell r="D6974" t="str">
            <v>M2</v>
          </cell>
          <cell r="E6974" t="str">
            <v>PISOS (ACABADOS Y BASES)</v>
          </cell>
          <cell r="F6974">
            <v>75073.279999999999</v>
          </cell>
        </row>
        <row r="6975">
          <cell r="B6975">
            <v>355</v>
          </cell>
          <cell r="C6975" t="str">
            <v>PLACA BASE CONCRETO     (0.10)</v>
          </cell>
          <cell r="D6975" t="str">
            <v>M2</v>
          </cell>
          <cell r="E6975" t="str">
            <v>PISOS (ACABADOS Y BASES)</v>
          </cell>
          <cell r="F6975">
            <v>88647.19</v>
          </cell>
        </row>
        <row r="6976">
          <cell r="B6976">
            <v>16638</v>
          </cell>
          <cell r="C6976" t="str">
            <v>PLACA BASE CONCRETO (e=0.07m) 3000psi+Refuerzo</v>
          </cell>
          <cell r="D6976" t="str">
            <v>M2</v>
          </cell>
          <cell r="E6976" t="str">
            <v>PISOS (ACABADOS Y BASES)</v>
          </cell>
          <cell r="F6976">
            <v>79673.39</v>
          </cell>
        </row>
        <row r="6977">
          <cell r="B6977">
            <v>356</v>
          </cell>
          <cell r="C6977" t="str">
            <v>PLACA BASE CONCRETO 2500PSI   (0.15)</v>
          </cell>
          <cell r="D6977" t="str">
            <v>M2</v>
          </cell>
          <cell r="E6977" t="str">
            <v>PISOS (ACABADOS Y BASES)</v>
          </cell>
          <cell r="F6977">
            <v>129465.09</v>
          </cell>
        </row>
        <row r="6978">
          <cell r="B6978">
            <v>10712</v>
          </cell>
          <cell r="C6978" t="str">
            <v>PLACA BASE CONCRETO 3000 psi    (0.15)</v>
          </cell>
          <cell r="D6978" t="str">
            <v>M2</v>
          </cell>
          <cell r="E6978" t="str">
            <v>PISOS (ACABADOS Y BASES)</v>
          </cell>
          <cell r="F6978">
            <v>133049.07</v>
          </cell>
        </row>
        <row r="6979">
          <cell r="B6979">
            <v>10821</v>
          </cell>
          <cell r="C6979" t="str">
            <v>PLACA BASE CONCRETO 3000 psi    (0.20)**</v>
          </cell>
          <cell r="D6979" t="str">
            <v>M2</v>
          </cell>
          <cell r="E6979" t="str">
            <v>PISOS (ACABADOS Y BASES)</v>
          </cell>
          <cell r="F6979">
            <v>161507.38</v>
          </cell>
        </row>
        <row r="6980">
          <cell r="B6980">
            <v>17146</v>
          </cell>
          <cell r="C6980" t="str">
            <v>Placa ciega para módulo cassette (SUMI INST)</v>
          </cell>
          <cell r="D6980" t="str">
            <v>UN</v>
          </cell>
          <cell r="E6980" t="str">
            <v>CABLEADO ESTRUCTURADO</v>
          </cell>
          <cell r="F6980">
            <v>7655.51</v>
          </cell>
        </row>
        <row r="6981">
          <cell r="B6981">
            <v>18489</v>
          </cell>
          <cell r="C6981" t="str">
            <v>Placa cimentación+vigas descolgadas f´c=35Mpa CDRC</v>
          </cell>
          <cell r="D6981" t="str">
            <v>M3</v>
          </cell>
          <cell r="E6981" t="str">
            <v>CIMENTACION Y ESTRUCTURA</v>
          </cell>
          <cell r="F6981">
            <v>188093.34</v>
          </cell>
        </row>
        <row r="6982">
          <cell r="B6982">
            <v>13933</v>
          </cell>
          <cell r="C6982" t="str">
            <v>Placa Conc.3000psi-5CM+mortero limp+malla galliner</v>
          </cell>
          <cell r="D6982" t="str">
            <v>M2</v>
          </cell>
          <cell r="E6982" t="str">
            <v>04 Estructuras</v>
          </cell>
          <cell r="F6982">
            <v>69364.789999999994</v>
          </cell>
        </row>
        <row r="6983">
          <cell r="B6983">
            <v>10391</v>
          </cell>
          <cell r="C6983" t="str">
            <v>Placa Concreto 1:2:2  Blanco e=0.10 est 5.4.A**</v>
          </cell>
          <cell r="D6983" t="str">
            <v>M2</v>
          </cell>
          <cell r="E6983" t="str">
            <v>05 Pisos</v>
          </cell>
          <cell r="F6983">
            <v>286681.14</v>
          </cell>
        </row>
        <row r="6984">
          <cell r="B6984">
            <v>20849</v>
          </cell>
          <cell r="C6984" t="str">
            <v>Placa concreto e=0,1 m con caucho reciclado e=3cm</v>
          </cell>
          <cell r="D6984" t="str">
            <v>M2</v>
          </cell>
          <cell r="E6984" t="str">
            <v>PISOS (ACABADOS Y BASES)</v>
          </cell>
          <cell r="F6984">
            <v>667571.77</v>
          </cell>
        </row>
        <row r="6985">
          <cell r="B6985">
            <v>16030</v>
          </cell>
          <cell r="C6985" t="str">
            <v>PLACA CONCRETO-2.500PSI(0.08X0.35X1.40M)Sin refuer</v>
          </cell>
          <cell r="D6985" t="str">
            <v>UN</v>
          </cell>
          <cell r="E6985" t="str">
            <v>PISOS</v>
          </cell>
          <cell r="F6985">
            <v>76250.320000000007</v>
          </cell>
        </row>
        <row r="6986">
          <cell r="B6986">
            <v>16618</v>
          </cell>
          <cell r="C6986" t="str">
            <v>Placa contra Concreto 3000 0.10 m sin rfzo allanad</v>
          </cell>
          <cell r="D6986" t="str">
            <v>M2</v>
          </cell>
          <cell r="E6986" t="str">
            <v>ESTRUCTURA</v>
          </cell>
          <cell r="F6986">
            <v>129817.9</v>
          </cell>
        </row>
        <row r="6987">
          <cell r="B6987">
            <v>14130</v>
          </cell>
          <cell r="C6987" t="str">
            <v>Placa contrapiso  3000 psi sin reforz.+Bombeo e=12</v>
          </cell>
          <cell r="D6987" t="str">
            <v>M3</v>
          </cell>
          <cell r="E6987" t="str">
            <v>CIMENTACION Y ESTRUCTURA</v>
          </cell>
          <cell r="F6987">
            <v>1021121.68</v>
          </cell>
        </row>
        <row r="6988">
          <cell r="B6988">
            <v>12496</v>
          </cell>
          <cell r="C6988" t="str">
            <v>Placa contrapiso  3000 psi sin reforz.+Bombeo e=15</v>
          </cell>
          <cell r="D6988" t="str">
            <v>M3</v>
          </cell>
          <cell r="E6988" t="str">
            <v>CIMENTACION Y ESTRUCTURA</v>
          </cell>
          <cell r="F6988">
            <v>977387.54</v>
          </cell>
        </row>
        <row r="6989">
          <cell r="B6989">
            <v>14116</v>
          </cell>
          <cell r="C6989" t="str">
            <v>Placa contrapiso  3000 psi sin reforz.Grav-1/2" **</v>
          </cell>
          <cell r="D6989" t="str">
            <v>M3</v>
          </cell>
          <cell r="E6989" t="str">
            <v>CIMENTACION Y ESTRUCTURA</v>
          </cell>
          <cell r="F6989">
            <v>932317.34</v>
          </cell>
        </row>
        <row r="6990">
          <cell r="B6990">
            <v>16589</v>
          </cell>
          <cell r="C6990" t="str">
            <v>Placa contrapiso  4000 psi + refuerzo **</v>
          </cell>
          <cell r="D6990" t="str">
            <v>M3</v>
          </cell>
          <cell r="E6990" t="str">
            <v>CIMENTACION Y ESTRUCTURA</v>
          </cell>
          <cell r="F6990">
            <v>1688752.84</v>
          </cell>
        </row>
        <row r="6991">
          <cell r="B6991">
            <v>11549</v>
          </cell>
          <cell r="C6991" t="str">
            <v>Placa contrapiso  4000 psi sin reforz. **</v>
          </cell>
          <cell r="D6991" t="str">
            <v>M3</v>
          </cell>
          <cell r="E6991" t="str">
            <v>CIMENTACION Y ESTRUCTURA</v>
          </cell>
          <cell r="F6991">
            <v>1179171.6399999999</v>
          </cell>
        </row>
        <row r="6992">
          <cell r="B6992">
            <v>11145</v>
          </cell>
          <cell r="C6992" t="str">
            <v>Placa contrapiso 0.05 m 2500 psi sin reforz. **</v>
          </cell>
          <cell r="D6992" t="str">
            <v>M2</v>
          </cell>
          <cell r="E6992" t="str">
            <v>CIMENTACION Y ESTRUCTURA</v>
          </cell>
          <cell r="F6992">
            <v>59479.27</v>
          </cell>
        </row>
        <row r="6993">
          <cell r="B6993">
            <v>11147</v>
          </cell>
          <cell r="C6993" t="str">
            <v>Placa contrapiso 0.05 m 3000 psi sin reforz. **</v>
          </cell>
          <cell r="D6993" t="str">
            <v>M2</v>
          </cell>
          <cell r="E6993" t="str">
            <v>CIMENTACION Y ESTRUCTURA</v>
          </cell>
          <cell r="F6993">
            <v>57473.73</v>
          </cell>
        </row>
        <row r="6994">
          <cell r="B6994">
            <v>11703</v>
          </cell>
          <cell r="C6994" t="str">
            <v>Placa contrapiso 0.07m 2500 psi Premez + refor**</v>
          </cell>
          <cell r="D6994" t="str">
            <v>M2</v>
          </cell>
          <cell r="E6994" t="str">
            <v>CIMENTACION Y ESTRUCTURA</v>
          </cell>
          <cell r="F6994">
            <v>89373.88</v>
          </cell>
        </row>
        <row r="6995">
          <cell r="B6995">
            <v>11704</v>
          </cell>
          <cell r="C6995" t="str">
            <v>Placa contrapiso 0.07m 2500 psi Premez sin refuerz</v>
          </cell>
          <cell r="D6995" t="str">
            <v>M2</v>
          </cell>
          <cell r="E6995" t="str">
            <v>CIMENTACION Y ESTRUCTURA</v>
          </cell>
          <cell r="F6995">
            <v>140058.89000000001</v>
          </cell>
        </row>
        <row r="6996">
          <cell r="B6996">
            <v>10346</v>
          </cell>
          <cell r="C6996" t="str">
            <v>Placa contrapiso 0.07m2500 psi sin reforz.+Bombeo</v>
          </cell>
          <cell r="D6996" t="str">
            <v>M2</v>
          </cell>
          <cell r="E6996" t="str">
            <v>CIMENTACION Y ESTRUCTURA</v>
          </cell>
          <cell r="F6996">
            <v>76464.039999999994</v>
          </cell>
        </row>
        <row r="6997">
          <cell r="B6997">
            <v>11711</v>
          </cell>
          <cell r="C6997" t="str">
            <v>Placa contrapiso 0.07m2500psi sin ref + form**</v>
          </cell>
          <cell r="D6997" t="str">
            <v>M2</v>
          </cell>
          <cell r="E6997" t="str">
            <v>CIMENTACION Y ESTRUCTURA</v>
          </cell>
          <cell r="F6997">
            <v>146086.99</v>
          </cell>
        </row>
        <row r="6998">
          <cell r="B6998">
            <v>11082</v>
          </cell>
          <cell r="C6998" t="str">
            <v>Placa contrapiso 0.08m 2500 psi Premez + refor**</v>
          </cell>
          <cell r="D6998" t="str">
            <v>M2</v>
          </cell>
          <cell r="E6998" t="str">
            <v>CIMENTACION Y ESTRUCTURA</v>
          </cell>
          <cell r="F6998">
            <v>96238.23</v>
          </cell>
        </row>
        <row r="6999">
          <cell r="B6999">
            <v>13517</v>
          </cell>
          <cell r="C6999" t="str">
            <v>Placa contrapiso 0.08m 3000 psi Premez sin refuerz</v>
          </cell>
          <cell r="D6999" t="str">
            <v>M2</v>
          </cell>
          <cell r="E6999" t="str">
            <v>CIMENTACION Y ESTRUCTURA</v>
          </cell>
          <cell r="F6999">
            <v>85106.71</v>
          </cell>
        </row>
        <row r="7000">
          <cell r="B7000">
            <v>13869</v>
          </cell>
          <cell r="C7000" t="str">
            <v>Placa contrapiso 0.10 m 2500 psi **</v>
          </cell>
          <cell r="D7000" t="str">
            <v>M2</v>
          </cell>
          <cell r="E7000" t="str">
            <v>04 Estructuras</v>
          </cell>
          <cell r="F7000">
            <v>94488.12</v>
          </cell>
        </row>
        <row r="7001">
          <cell r="B7001">
            <v>10685</v>
          </cell>
          <cell r="C7001" t="str">
            <v>Placa contrapiso 0.10 m 2500 psi reforz. **</v>
          </cell>
          <cell r="D7001" t="str">
            <v>M2</v>
          </cell>
          <cell r="E7001" t="str">
            <v>04 Estructuras</v>
          </cell>
          <cell r="F7001">
            <v>104584.33</v>
          </cell>
        </row>
        <row r="7002">
          <cell r="B7002">
            <v>11647</v>
          </cell>
          <cell r="C7002" t="str">
            <v>Placa contrapiso 0.10 m 2500 psi+malla 4mm **</v>
          </cell>
          <cell r="D7002" t="str">
            <v>M2</v>
          </cell>
          <cell r="E7002" t="str">
            <v>04 Estructuras</v>
          </cell>
          <cell r="F7002">
            <v>111657.63</v>
          </cell>
        </row>
        <row r="7003">
          <cell r="B7003">
            <v>13968</v>
          </cell>
          <cell r="C7003" t="str">
            <v>Placa contrapiso 0.10 m 3.000 psi +Compact**</v>
          </cell>
          <cell r="D7003" t="str">
            <v>M2</v>
          </cell>
          <cell r="E7003" t="str">
            <v>04 Estructuras</v>
          </cell>
          <cell r="F7003">
            <v>107516.93</v>
          </cell>
        </row>
        <row r="7004">
          <cell r="B7004">
            <v>16792</v>
          </cell>
          <cell r="C7004" t="str">
            <v>Placa contrapiso 0.10 m 3.000 psi+malla 4mm **</v>
          </cell>
          <cell r="D7004" t="str">
            <v>M2</v>
          </cell>
          <cell r="E7004" t="str">
            <v>04 Estructuras</v>
          </cell>
          <cell r="F7004">
            <v>107464.37</v>
          </cell>
        </row>
        <row r="7005">
          <cell r="B7005">
            <v>19260</v>
          </cell>
          <cell r="C7005" t="str">
            <v>Placa contrapiso 0.12 m 3000 psi + Malla</v>
          </cell>
          <cell r="D7005" t="str">
            <v>M2</v>
          </cell>
          <cell r="E7005" t="str">
            <v>04 Estructuras</v>
          </cell>
          <cell r="F7005">
            <v>174736.39</v>
          </cell>
        </row>
        <row r="7006">
          <cell r="B7006">
            <v>14983</v>
          </cell>
          <cell r="C7006" t="str">
            <v>Placa contrapiso 0.125 m 3000 psi Coliseo Tunal</v>
          </cell>
          <cell r="D7006" t="str">
            <v>M2</v>
          </cell>
          <cell r="E7006" t="str">
            <v>04 Estructuras</v>
          </cell>
          <cell r="F7006">
            <v>145501.79</v>
          </cell>
        </row>
        <row r="7007">
          <cell r="B7007">
            <v>10307</v>
          </cell>
          <cell r="C7007" t="str">
            <v>Placa contrapiso 0.15 m 2500 psi reforz.+Bombeo**</v>
          </cell>
          <cell r="D7007" t="str">
            <v>M2</v>
          </cell>
          <cell r="E7007" t="str">
            <v>CIMENTACION Y ESTRUCTURA</v>
          </cell>
          <cell r="F7007">
            <v>180373.52</v>
          </cell>
        </row>
        <row r="7008">
          <cell r="B7008">
            <v>16854</v>
          </cell>
          <cell r="C7008" t="str">
            <v>Placa contrapiso F´C 21MPA 3000 psi 0.10m CDRC</v>
          </cell>
          <cell r="D7008" t="str">
            <v>M2</v>
          </cell>
          <cell r="E7008" t="str">
            <v>CIMENTACION Y ESTRUCTURA</v>
          </cell>
          <cell r="F7008">
            <v>95810.81</v>
          </cell>
        </row>
        <row r="7009">
          <cell r="B7009">
            <v>18002</v>
          </cell>
          <cell r="C7009" t="str">
            <v>Placa contrapiso F´C 21MPA 3000 psi 0.15m CDRC</v>
          </cell>
          <cell r="D7009" t="str">
            <v>M2</v>
          </cell>
          <cell r="E7009" t="str">
            <v>CIMENTACION Y ESTRUCTURA</v>
          </cell>
          <cell r="F7009">
            <v>108888.3</v>
          </cell>
        </row>
        <row r="7010">
          <cell r="B7010">
            <v>13715</v>
          </cell>
          <cell r="C7010" t="str">
            <v>Placa contrapiso h=0.10 210k/cm2 sinReforz+Aire**</v>
          </cell>
          <cell r="D7010" t="str">
            <v>M2</v>
          </cell>
          <cell r="E7010" t="str">
            <v>05 Pisos</v>
          </cell>
          <cell r="F7010">
            <v>98304.76</v>
          </cell>
        </row>
        <row r="7011">
          <cell r="B7011">
            <v>10335</v>
          </cell>
          <cell r="C7011" t="str">
            <v>Placa contrapiso h=0.10 C:210 kg/cm2 (5.5m@15)**</v>
          </cell>
          <cell r="D7011" t="str">
            <v>M2</v>
          </cell>
          <cell r="E7011" t="str">
            <v>05 Pisos</v>
          </cell>
          <cell r="F7011">
            <v>124227.23</v>
          </cell>
        </row>
        <row r="7012">
          <cell r="B7012">
            <v>11400</v>
          </cell>
          <cell r="C7012" t="str">
            <v>Placa contrapiso h=0.10 C:210 kg/cm2 (6mm@15) **</v>
          </cell>
          <cell r="D7012" t="str">
            <v>M2</v>
          </cell>
          <cell r="E7012" t="str">
            <v>05 Pisos</v>
          </cell>
          <cell r="F7012">
            <v>126035.72</v>
          </cell>
        </row>
        <row r="7013">
          <cell r="B7013">
            <v>14062</v>
          </cell>
          <cell r="C7013" t="str">
            <v>Placa contrapiso h=0.10 C:210 kg/cm2 (6mm@15)Sin A</v>
          </cell>
          <cell r="D7013" t="str">
            <v>M2</v>
          </cell>
          <cell r="E7013" t="str">
            <v>05 Pisos</v>
          </cell>
          <cell r="F7013">
            <v>120807.92</v>
          </cell>
        </row>
        <row r="7014">
          <cell r="B7014">
            <v>15092</v>
          </cell>
          <cell r="C7014" t="str">
            <v>Placa contrapiso h=0.10 C:210 kg/cm2 +polisec</v>
          </cell>
          <cell r="D7014" t="str">
            <v>M2</v>
          </cell>
          <cell r="E7014" t="str">
            <v>05 Pisos</v>
          </cell>
          <cell r="F7014">
            <v>96311.16</v>
          </cell>
        </row>
        <row r="7015">
          <cell r="B7015">
            <v>11773</v>
          </cell>
          <cell r="C7015" t="str">
            <v>Placa contrapiso h=0.11 C:210 kg/cm2 +Malla**</v>
          </cell>
          <cell r="D7015" t="str">
            <v>M3</v>
          </cell>
          <cell r="E7015" t="str">
            <v>05 Pisos</v>
          </cell>
          <cell r="F7015">
            <v>1024423.26</v>
          </cell>
        </row>
        <row r="7016">
          <cell r="B7016">
            <v>18725</v>
          </cell>
          <cell r="C7016" t="str">
            <v>Placa contrapiso h=0.12 F'c=21Mpa 3000PsiCDRC</v>
          </cell>
          <cell r="D7016" t="str">
            <v>M2</v>
          </cell>
          <cell r="E7016" t="str">
            <v>05 Pisos</v>
          </cell>
          <cell r="F7016">
            <v>103960.39</v>
          </cell>
        </row>
        <row r="7017">
          <cell r="B7017">
            <v>11135</v>
          </cell>
          <cell r="C7017" t="str">
            <v>Placa contrapiso h=0.15 210k/cm2 + Reforz+Aire**</v>
          </cell>
          <cell r="D7017" t="str">
            <v>M2</v>
          </cell>
          <cell r="E7017" t="str">
            <v>05 Pisos</v>
          </cell>
          <cell r="F7017">
            <v>169691.41</v>
          </cell>
        </row>
        <row r="7018">
          <cell r="B7018">
            <v>10347</v>
          </cell>
          <cell r="C7018" t="str">
            <v>Placa contrapiso h=0.15 210k/cm2 sinReforz imper**</v>
          </cell>
          <cell r="D7018" t="str">
            <v>M2</v>
          </cell>
          <cell r="E7018" t="str">
            <v>05 Pisos</v>
          </cell>
          <cell r="F7018">
            <v>312887.15000000002</v>
          </cell>
        </row>
        <row r="7019">
          <cell r="B7019">
            <v>10946</v>
          </cell>
          <cell r="C7019" t="str">
            <v>Placa contrapiso h=0.15 210k/cm2 sinReforz+Aire**</v>
          </cell>
          <cell r="D7019" t="str">
            <v>M2</v>
          </cell>
          <cell r="E7019" t="str">
            <v>05 Pisos</v>
          </cell>
          <cell r="F7019">
            <v>159694.78</v>
          </cell>
        </row>
        <row r="7020">
          <cell r="B7020">
            <v>11792</v>
          </cell>
          <cell r="C7020" t="str">
            <v>Placa contrapiso h=0.17 C:210 kg/cm2 +Malla**</v>
          </cell>
          <cell r="D7020" t="str">
            <v>M3</v>
          </cell>
          <cell r="E7020" t="str">
            <v>05 Pisos</v>
          </cell>
          <cell r="F7020">
            <v>1017252.86</v>
          </cell>
        </row>
        <row r="7021">
          <cell r="B7021">
            <v>15468</v>
          </cell>
          <cell r="C7021" t="str">
            <v>Placa contrapiso h=012 3000psi + Acelerante+Malla</v>
          </cell>
          <cell r="D7021" t="str">
            <v>M2</v>
          </cell>
          <cell r="E7021" t="str">
            <v>05 Pisos</v>
          </cell>
          <cell r="F7021">
            <v>134067.6</v>
          </cell>
        </row>
        <row r="7022">
          <cell r="B7022">
            <v>16242</v>
          </cell>
          <cell r="C7022" t="str">
            <v>Placa contrapiso MR-36  sin reforz.+Bombeo e=15</v>
          </cell>
          <cell r="D7022" t="str">
            <v>M3</v>
          </cell>
          <cell r="E7022" t="str">
            <v>CIMENTACION Y ESTRUCTURA</v>
          </cell>
          <cell r="F7022">
            <v>999121.32</v>
          </cell>
        </row>
        <row r="7023">
          <cell r="B7023">
            <v>14952</v>
          </cell>
          <cell r="C7023" t="str">
            <v>PLACA CONTRAPISO PARA TANQUE CONCRETO 4000PSI</v>
          </cell>
          <cell r="D7023" t="str">
            <v>M3</v>
          </cell>
          <cell r="E7023" t="str">
            <v>CIMENTACION Y ESTRUCTURA</v>
          </cell>
          <cell r="F7023">
            <v>1003415.75</v>
          </cell>
        </row>
        <row r="7024">
          <cell r="B7024">
            <v>11710</v>
          </cell>
          <cell r="C7024" t="str">
            <v>Placa Contrapiso7Cm 2500 psi Prem+refuer+form+bomb</v>
          </cell>
          <cell r="D7024" t="str">
            <v>M2</v>
          </cell>
          <cell r="E7024" t="str">
            <v>CIMENTACION Y ESTRUCTURA</v>
          </cell>
          <cell r="F7024">
            <v>152322.07</v>
          </cell>
        </row>
        <row r="7025">
          <cell r="B7025">
            <v>15160</v>
          </cell>
          <cell r="C7025" t="str">
            <v>Placa de contrapiso C:210 kg/cm2**</v>
          </cell>
          <cell r="D7025" t="str">
            <v>M3</v>
          </cell>
          <cell r="E7025" t="str">
            <v>05 Pisos</v>
          </cell>
          <cell r="F7025">
            <v>851861.64</v>
          </cell>
        </row>
        <row r="7026">
          <cell r="B7026">
            <v>10011</v>
          </cell>
          <cell r="C7026" t="str">
            <v>Placa de contrapiso h=0.15 C:210 kg/cm2 reforz**</v>
          </cell>
          <cell r="D7026" t="str">
            <v>M2</v>
          </cell>
          <cell r="E7026" t="str">
            <v>05 Pisos</v>
          </cell>
          <cell r="F7026">
            <v>160180.51999999999</v>
          </cell>
        </row>
        <row r="7027">
          <cell r="B7027">
            <v>15133</v>
          </cell>
          <cell r="C7027" t="str">
            <v>Placa de contrapiso h=0.20 C:210 kg/cm2**</v>
          </cell>
          <cell r="D7027" t="str">
            <v>M2</v>
          </cell>
          <cell r="E7027" t="str">
            <v>05 Pisos</v>
          </cell>
          <cell r="F7027">
            <v>171751.36</v>
          </cell>
        </row>
        <row r="7028">
          <cell r="B7028">
            <v>11374</v>
          </cell>
          <cell r="C7028" t="str">
            <v>Placa de contrapiso h=0.30 C:280 kg/cm2**</v>
          </cell>
          <cell r="D7028" t="str">
            <v>M2</v>
          </cell>
          <cell r="E7028" t="str">
            <v>05 Pisos</v>
          </cell>
          <cell r="F7028">
            <v>271617</v>
          </cell>
        </row>
        <row r="7029">
          <cell r="B7029">
            <v>801</v>
          </cell>
          <cell r="C7029" t="str">
            <v>PLACA DE PISO PISCINA</v>
          </cell>
          <cell r="D7029" t="str">
            <v>M3</v>
          </cell>
          <cell r="E7029" t="str">
            <v>CIMENTACION Y ESTRUCTURA</v>
          </cell>
          <cell r="F7029">
            <v>192270.72</v>
          </cell>
        </row>
        <row r="7030">
          <cell r="B7030">
            <v>15938</v>
          </cell>
          <cell r="C7030" t="str">
            <v>PLACA EN CONCRETO e=.10 + Subbase Granular</v>
          </cell>
          <cell r="D7030" t="str">
            <v>M2</v>
          </cell>
          <cell r="E7030" t="str">
            <v>VIAS</v>
          </cell>
          <cell r="F7030">
            <v>137954.07999999999</v>
          </cell>
        </row>
        <row r="7031">
          <cell r="B7031">
            <v>13978</v>
          </cell>
          <cell r="C7031" t="str">
            <v>Placa en Concreto para Banca  M-31/M-50 (Sin Ref)</v>
          </cell>
          <cell r="D7031" t="str">
            <v>M2</v>
          </cell>
          <cell r="E7031" t="str">
            <v>MOBILIARIO</v>
          </cell>
          <cell r="F7031">
            <v>90844.49</v>
          </cell>
        </row>
        <row r="7032">
          <cell r="B7032">
            <v>11313</v>
          </cell>
          <cell r="C7032" t="str">
            <v>PLACA en voladizo acceso principal**</v>
          </cell>
          <cell r="D7032" t="str">
            <v>M2</v>
          </cell>
          <cell r="E7032" t="str">
            <v>CIMENTACION Y ESTRUCTURA</v>
          </cell>
          <cell r="F7032">
            <v>264218.28999999998</v>
          </cell>
        </row>
        <row r="7033">
          <cell r="B7033">
            <v>10525</v>
          </cell>
          <cell r="C7033" t="str">
            <v>Placa Flotante 0.45 m **</v>
          </cell>
          <cell r="D7033" t="str">
            <v>M2</v>
          </cell>
          <cell r="E7033" t="str">
            <v>04 Estructuras</v>
          </cell>
          <cell r="F7033">
            <v>255172.49</v>
          </cell>
        </row>
        <row r="7034">
          <cell r="B7034">
            <v>1008</v>
          </cell>
          <cell r="C7034" t="str">
            <v>PLACA FLOTANTE 0.90</v>
          </cell>
          <cell r="D7034" t="str">
            <v>M2</v>
          </cell>
          <cell r="E7034" t="str">
            <v>CIMENTACION Y ESTRUCTURA</v>
          </cell>
          <cell r="F7034">
            <v>398120.94</v>
          </cell>
        </row>
        <row r="7035">
          <cell r="B7035">
            <v>14981</v>
          </cell>
          <cell r="C7035" t="str">
            <v>Placa Maciz 4000ps sobre SteelDeck 0.10 m</v>
          </cell>
          <cell r="D7035" t="str">
            <v>M2</v>
          </cell>
          <cell r="E7035" t="str">
            <v>CIMENTACION Y ESTRUCTURA</v>
          </cell>
          <cell r="F7035">
            <v>106390.21</v>
          </cell>
        </row>
        <row r="7036">
          <cell r="B7036">
            <v>95</v>
          </cell>
          <cell r="C7036" t="str">
            <v>Placa Maciza 0.10 M.(Entrepiso)</v>
          </cell>
          <cell r="D7036" t="str">
            <v>M2</v>
          </cell>
          <cell r="E7036" t="str">
            <v>CIMENTACION Y ESTRUCTURA</v>
          </cell>
          <cell r="F7036">
            <v>135477.97</v>
          </cell>
        </row>
        <row r="7037">
          <cell r="B7037">
            <v>96</v>
          </cell>
          <cell r="C7037" t="str">
            <v>PLACA MACIZA 0.12 M. (Entrepiso)</v>
          </cell>
          <cell r="D7037" t="str">
            <v>M2</v>
          </cell>
          <cell r="E7037" t="str">
            <v>CIMENTACION Y ESTRUCTURA</v>
          </cell>
          <cell r="F7037">
            <v>143438.9</v>
          </cell>
        </row>
        <row r="7038">
          <cell r="B7038">
            <v>75</v>
          </cell>
          <cell r="C7038" t="str">
            <v>PLACA MACIZA 0.14 M.</v>
          </cell>
          <cell r="D7038" t="str">
            <v>M2</v>
          </cell>
          <cell r="E7038" t="str">
            <v>CIMENTACION Y ESTRUCTURA</v>
          </cell>
          <cell r="F7038">
            <v>152339.26999999999</v>
          </cell>
        </row>
        <row r="7039">
          <cell r="B7039">
            <v>11793</v>
          </cell>
          <cell r="C7039" t="str">
            <v>PLACA MACIZA 0.14 M. CONC.3000PSI.</v>
          </cell>
          <cell r="D7039" t="str">
            <v>M3</v>
          </cell>
          <cell r="E7039" t="str">
            <v>CIMENTACION Y ESTRUCTURA</v>
          </cell>
          <cell r="F7039">
            <v>1073958.49</v>
          </cell>
        </row>
        <row r="7040">
          <cell r="B7040">
            <v>97</v>
          </cell>
          <cell r="C7040" t="str">
            <v>PLACA MACIZA 0.15 M.</v>
          </cell>
          <cell r="D7040" t="str">
            <v>M2</v>
          </cell>
          <cell r="E7040" t="str">
            <v>CIMENTACION Y ESTRUCTURA</v>
          </cell>
          <cell r="F7040">
            <v>162739.67000000001</v>
          </cell>
        </row>
        <row r="7041">
          <cell r="B7041">
            <v>13207</v>
          </cell>
          <cell r="C7041" t="str">
            <v>PLACA MACIZA 0.15 M.+Antisol+Super T</v>
          </cell>
          <cell r="D7041" t="str">
            <v>M2</v>
          </cell>
          <cell r="E7041" t="str">
            <v>CIMENTACION Y ESTRUCTURA</v>
          </cell>
          <cell r="F7041">
            <v>215603.21</v>
          </cell>
        </row>
        <row r="7042">
          <cell r="B7042">
            <v>83</v>
          </cell>
          <cell r="C7042" t="str">
            <v>PLACA MACIZA 0.18 M.</v>
          </cell>
          <cell r="D7042" t="str">
            <v>M2</v>
          </cell>
          <cell r="E7042" t="str">
            <v>CIMENTACION Y ESTRUCTURA</v>
          </cell>
          <cell r="F7042">
            <v>185845.45</v>
          </cell>
        </row>
        <row r="7043">
          <cell r="B7043">
            <v>15261</v>
          </cell>
          <cell r="C7043" t="str">
            <v>PLACA MACIZA aerea  0.12 m+aire incorpo3000psi **.</v>
          </cell>
          <cell r="D7043" t="str">
            <v>M2</v>
          </cell>
          <cell r="E7043" t="str">
            <v>CIMENTACION Y ESTRUCTURA</v>
          </cell>
          <cell r="F7043">
            <v>150895.15</v>
          </cell>
        </row>
        <row r="7044">
          <cell r="B7044">
            <v>16099</v>
          </cell>
          <cell r="C7044" t="str">
            <v>PLACA MACIZA aerea  0.12 m+aire incorpo4000psi **.</v>
          </cell>
          <cell r="D7044" t="str">
            <v>M2</v>
          </cell>
          <cell r="E7044" t="str">
            <v>CIMENTACION Y ESTRUCTURA</v>
          </cell>
          <cell r="F7044">
            <v>156171.23000000001</v>
          </cell>
        </row>
        <row r="7045">
          <cell r="B7045">
            <v>10345</v>
          </cell>
          <cell r="C7045" t="str">
            <v>PLACA MACIZA aerea  0.15 m+aire incorpo3000psi **.</v>
          </cell>
          <cell r="D7045" t="str">
            <v>M2</v>
          </cell>
          <cell r="E7045" t="str">
            <v>CIMENTACION Y ESTRUCTURA</v>
          </cell>
          <cell r="F7045">
            <v>166881.14000000001</v>
          </cell>
        </row>
        <row r="7046">
          <cell r="B7046">
            <v>15132</v>
          </cell>
          <cell r="C7046" t="str">
            <v>Placa Maciza Aerea  0.2 m+aire incorpo3000psi **.</v>
          </cell>
          <cell r="D7046" t="str">
            <v>M2</v>
          </cell>
          <cell r="E7046" t="str">
            <v>CIMENTACION Y ESTRUCTURA</v>
          </cell>
          <cell r="F7046">
            <v>207492.46</v>
          </cell>
        </row>
        <row r="7047">
          <cell r="B7047">
            <v>12545</v>
          </cell>
          <cell r="C7047" t="str">
            <v>PLACA MACIZA aerea  0.2 m+aire incorpo3500psi **.</v>
          </cell>
          <cell r="D7047" t="str">
            <v>M2</v>
          </cell>
          <cell r="E7047" t="str">
            <v>CIMENTACION Y ESTRUCTURA</v>
          </cell>
          <cell r="F7047">
            <v>187396.99</v>
          </cell>
        </row>
        <row r="7048">
          <cell r="B7048">
            <v>10677</v>
          </cell>
          <cell r="C7048" t="str">
            <v>PLACA MACIZA aerea  0.225 m+aire incorpo3000psi **</v>
          </cell>
          <cell r="D7048" t="str">
            <v>M2</v>
          </cell>
          <cell r="E7048" t="str">
            <v>CIMENTACION Y ESTRUCTURA</v>
          </cell>
          <cell r="F7048">
            <v>216943.45</v>
          </cell>
        </row>
        <row r="7049">
          <cell r="B7049">
            <v>19026</v>
          </cell>
          <cell r="C7049" t="str">
            <v>PLACA MACIZA aerea  0.25 m+aire incorpo3000psi **</v>
          </cell>
          <cell r="D7049" t="str">
            <v>M2</v>
          </cell>
          <cell r="E7049" t="str">
            <v>CIMENTACION Y ESTRUCTURA</v>
          </cell>
          <cell r="F7049">
            <v>233121.24</v>
          </cell>
        </row>
        <row r="7050">
          <cell r="B7050">
            <v>15359</v>
          </cell>
          <cell r="C7050" t="str">
            <v>PLACA MACIZA aerea  aire incorpo3500psi **.</v>
          </cell>
          <cell r="D7050" t="str">
            <v>M3</v>
          </cell>
          <cell r="E7050" t="str">
            <v>CIMENTACION Y ESTRUCTURA</v>
          </cell>
          <cell r="F7050">
            <v>932293.4</v>
          </cell>
        </row>
        <row r="7051">
          <cell r="B7051">
            <v>11016</v>
          </cell>
          <cell r="C7051" t="str">
            <v>Placa maciza aerea concret sin refuer+fibra 0.1 **</v>
          </cell>
          <cell r="D7051" t="str">
            <v>M2</v>
          </cell>
          <cell r="E7051" t="str">
            <v>CIMENTACION Y ESTRUCTURA</v>
          </cell>
          <cell r="F7051">
            <v>121096.64</v>
          </cell>
        </row>
        <row r="7052">
          <cell r="B7052">
            <v>16728</v>
          </cell>
          <cell r="C7052" t="str">
            <v>Placa Maciza Aérea(3.000psi)-e=0.16m+Aire Incorpor</v>
          </cell>
          <cell r="D7052" t="str">
            <v>M2</v>
          </cell>
          <cell r="E7052" t="str">
            <v>ESTRUCTURA</v>
          </cell>
          <cell r="F7052">
            <v>184414.2</v>
          </cell>
        </row>
        <row r="7053">
          <cell r="B7053">
            <v>12351</v>
          </cell>
          <cell r="C7053" t="str">
            <v>PLACA MACIZA CUBIERTA 4000PSI IMPERM.(0.12 M.)</v>
          </cell>
          <cell r="D7053" t="str">
            <v>M2</v>
          </cell>
          <cell r="E7053" t="str">
            <v>CIMENTACION Y ESTRUCTURA</v>
          </cell>
          <cell r="F7053">
            <v>184751.19</v>
          </cell>
        </row>
        <row r="7054">
          <cell r="B7054">
            <v>16250</v>
          </cell>
          <cell r="C7054" t="str">
            <v>PLACA MACIZA EN CONCRETO 3.000PSI SIN REFUERZO</v>
          </cell>
          <cell r="D7054" t="str">
            <v>M3</v>
          </cell>
          <cell r="E7054" t="str">
            <v>05 Pisos</v>
          </cell>
          <cell r="F7054">
            <v>796259.16</v>
          </cell>
        </row>
        <row r="7055">
          <cell r="B7055">
            <v>14986</v>
          </cell>
          <cell r="C7055" t="str">
            <v>PLACA MACIZA EN CONCRETO COLISEO EL TUNAL</v>
          </cell>
          <cell r="D7055" t="str">
            <v>M3</v>
          </cell>
          <cell r="E7055" t="str">
            <v>05 Pisos</v>
          </cell>
          <cell r="F7055">
            <v>826611.18</v>
          </cell>
        </row>
        <row r="7056">
          <cell r="B7056">
            <v>18153</v>
          </cell>
          <cell r="C7056" t="str">
            <v>Placa Maciza Fondo Foso Ascensor 3000 psi e=0.25</v>
          </cell>
          <cell r="D7056" t="str">
            <v>M2</v>
          </cell>
          <cell r="E7056" t="str">
            <v>05 Pisos</v>
          </cell>
          <cell r="F7056">
            <v>221375.26</v>
          </cell>
        </row>
        <row r="7057">
          <cell r="B7057">
            <v>16889</v>
          </cell>
          <cell r="C7057" t="str">
            <v>Placa Maciza Fondo Foso Ascensor 3000 psi e=0.30</v>
          </cell>
          <cell r="D7057" t="str">
            <v>M2</v>
          </cell>
          <cell r="E7057" t="str">
            <v>05 Pisos</v>
          </cell>
          <cell r="F7057">
            <v>216408.74</v>
          </cell>
        </row>
        <row r="7058">
          <cell r="B7058">
            <v>10349</v>
          </cell>
          <cell r="C7058" t="str">
            <v>PLACA MACIZA piso  0.15 m+aire incorpo **.</v>
          </cell>
          <cell r="D7058" t="str">
            <v>M2</v>
          </cell>
          <cell r="E7058" t="str">
            <v>CIMENTACION Y ESTRUCTURA</v>
          </cell>
          <cell r="F7058">
            <v>144853.66</v>
          </cell>
        </row>
        <row r="7059">
          <cell r="B7059">
            <v>12068</v>
          </cell>
          <cell r="C7059" t="str">
            <v>Placa para Cancha Movil de Squash-Fontanar**</v>
          </cell>
          <cell r="D7059" t="str">
            <v>M2</v>
          </cell>
          <cell r="E7059" t="str">
            <v>05 Pisos</v>
          </cell>
          <cell r="F7059">
            <v>557847.67000000004</v>
          </cell>
        </row>
        <row r="7060">
          <cell r="B7060">
            <v>145</v>
          </cell>
          <cell r="C7060" t="str">
            <v>PLACA RAMPA EN CONCRETO</v>
          </cell>
          <cell r="D7060" t="str">
            <v>M2</v>
          </cell>
          <cell r="E7060" t="str">
            <v>CIMENTACION Y ESTRUCTURA</v>
          </cell>
          <cell r="F7060">
            <v>128672.61</v>
          </cell>
        </row>
        <row r="7061">
          <cell r="B7061">
            <v>11552</v>
          </cell>
          <cell r="C7061" t="str">
            <v>Placa rampa sobre terreno en concre abujard**</v>
          </cell>
          <cell r="D7061" t="str">
            <v>M2</v>
          </cell>
          <cell r="E7061" t="str">
            <v>CIMENTACION Y ESTRUCTURA</v>
          </cell>
          <cell r="F7061">
            <v>166500.20000000001</v>
          </cell>
        </row>
        <row r="7062">
          <cell r="B7062">
            <v>12742</v>
          </cell>
          <cell r="C7062" t="str">
            <v>PLACA SUPERIOR 3000PSI TECHO***</v>
          </cell>
          <cell r="D7062" t="str">
            <v>M2</v>
          </cell>
          <cell r="E7062" t="str">
            <v>CIMENTACION Y ESTRUCTURA</v>
          </cell>
          <cell r="F7062">
            <v>474176.22</v>
          </cell>
        </row>
        <row r="7063">
          <cell r="B7063">
            <v>15030</v>
          </cell>
          <cell r="C7063" t="str">
            <v>Placa tanque concreto 4000PSI Imperm</v>
          </cell>
          <cell r="D7063" t="str">
            <v>M3</v>
          </cell>
          <cell r="E7063" t="str">
            <v>CIMENTACION Y ESTRUCTURA</v>
          </cell>
          <cell r="F7063">
            <v>674113.09</v>
          </cell>
        </row>
        <row r="7064">
          <cell r="B7064">
            <v>11116</v>
          </cell>
          <cell r="C7064" t="str">
            <v>Placa vehicular  MR-45 MPa psi reforz. m3 **</v>
          </cell>
          <cell r="D7064" t="str">
            <v>M3</v>
          </cell>
          <cell r="E7064" t="str">
            <v>04 Estructuras</v>
          </cell>
          <cell r="F7064">
            <v>875534.8</v>
          </cell>
        </row>
        <row r="7065">
          <cell r="B7065">
            <v>11109</v>
          </cell>
          <cell r="C7065" t="str">
            <v>Placa vehicular e=0.1 MR-45 MPa psi reforz. m2**</v>
          </cell>
          <cell r="D7065" t="str">
            <v>M2</v>
          </cell>
          <cell r="E7065" t="str">
            <v>04 Estructuras</v>
          </cell>
          <cell r="F7065">
            <v>87553.48</v>
          </cell>
        </row>
        <row r="7066">
          <cell r="B7066">
            <v>13946</v>
          </cell>
          <cell r="C7066" t="str">
            <v>PlacaConcr.Ajuste e=0.10:3.000psi+Subb (0.20m)+Mal</v>
          </cell>
          <cell r="D7066" t="str">
            <v>M2</v>
          </cell>
          <cell r="E7066" t="str">
            <v>05 Pisos</v>
          </cell>
          <cell r="F7066">
            <v>174410.18</v>
          </cell>
        </row>
        <row r="7067">
          <cell r="B7067">
            <v>18569</v>
          </cell>
          <cell r="C7067" t="str">
            <v>Plancha Asadora a Gas de piso 36" Ref:AVP-36</v>
          </cell>
          <cell r="D7067" t="str">
            <v>UN</v>
          </cell>
          <cell r="E7067" t="str">
            <v>CARPINTERIA METALICA</v>
          </cell>
          <cell r="F7067">
            <v>8831.14</v>
          </cell>
        </row>
        <row r="7068">
          <cell r="B7068">
            <v>18180</v>
          </cell>
          <cell r="C7068" t="str">
            <v>Planos codificados de evacuación inter 0.22x0.26</v>
          </cell>
          <cell r="D7068" t="str">
            <v>UN</v>
          </cell>
          <cell r="E7068" t="str">
            <v>SEÑALIZACION</v>
          </cell>
          <cell r="F7068">
            <v>20972.29</v>
          </cell>
        </row>
        <row r="7069">
          <cell r="B7069">
            <v>17442</v>
          </cell>
          <cell r="C7069" t="str">
            <v>Planos evacuación Int. Dimensiones: 0.12 x 0.26 cm</v>
          </cell>
          <cell r="D7069" t="str">
            <v>UN</v>
          </cell>
          <cell r="E7069" t="str">
            <v>SEÑALIZACION</v>
          </cell>
          <cell r="F7069">
            <v>12332.42</v>
          </cell>
        </row>
        <row r="7070">
          <cell r="B7070">
            <v>17444</v>
          </cell>
          <cell r="C7070" t="str">
            <v>Planos evacuación inter LG 2mm  0,22 x 0,26m.</v>
          </cell>
          <cell r="D7070" t="str">
            <v>UN</v>
          </cell>
          <cell r="E7070" t="str">
            <v>SEÑALIZACION</v>
          </cell>
          <cell r="F7070">
            <v>21366.639999999999</v>
          </cell>
        </row>
        <row r="7071">
          <cell r="B7071">
            <v>17443</v>
          </cell>
          <cell r="C7071" t="str">
            <v>Planos evacuación inter LG 2mm  0,33 x 0,26m</v>
          </cell>
          <cell r="D7071" t="str">
            <v>UN</v>
          </cell>
          <cell r="E7071" t="str">
            <v>SEÑALIZACION</v>
          </cell>
          <cell r="F7071">
            <v>32014.11</v>
          </cell>
        </row>
        <row r="7072">
          <cell r="B7072">
            <v>12313</v>
          </cell>
          <cell r="C7072" t="str">
            <v>Planoteca de 1.3 x 0.95 (sum. inst.) **</v>
          </cell>
          <cell r="D7072" t="str">
            <v>M2</v>
          </cell>
          <cell r="E7072" t="str">
            <v>ENCHAPES, ACCESORIOS Y PAPELES</v>
          </cell>
          <cell r="F7072">
            <v>0</v>
          </cell>
        </row>
        <row r="7073">
          <cell r="B7073">
            <v>14454</v>
          </cell>
          <cell r="C7073" t="str">
            <v>PLANTA  ACHIRA (Suministro+Instalación)**</v>
          </cell>
          <cell r="D7073" t="str">
            <v>UN</v>
          </cell>
          <cell r="E7073" t="str">
            <v>JARDINERIA  Y GRAMAS</v>
          </cell>
          <cell r="F7073">
            <v>13014.5</v>
          </cell>
        </row>
        <row r="7074">
          <cell r="B7074">
            <v>11869</v>
          </cell>
          <cell r="C7074" t="str">
            <v>Planta 300 KVA 1800rpm 60 Hz  ACPM 208/120V</v>
          </cell>
          <cell r="D7074" t="str">
            <v>UN</v>
          </cell>
          <cell r="E7074" t="str">
            <v>INSTALACIONES ELECTRICAS - T.V. - SONIDO COMUNI</v>
          </cell>
          <cell r="F7074">
            <v>24797318.399999999</v>
          </cell>
        </row>
        <row r="7075">
          <cell r="B7075">
            <v>15225</v>
          </cell>
          <cell r="C7075" t="str">
            <v>PLANTA DE EMERGENCIA 45 KVA-POT.PRIME: 2.640MS.N.M</v>
          </cell>
          <cell r="D7075" t="str">
            <v>UN</v>
          </cell>
          <cell r="E7075" t="str">
            <v>INSTALACIONES ELECTRICAS - T.V. - SONIDO COMUNI</v>
          </cell>
          <cell r="F7075">
            <v>0</v>
          </cell>
        </row>
        <row r="7076">
          <cell r="B7076">
            <v>15742</v>
          </cell>
          <cell r="C7076" t="str">
            <v>PLANTA DE EMERGENCIA 95KVA -105  KVA</v>
          </cell>
          <cell r="D7076" t="str">
            <v>UN</v>
          </cell>
          <cell r="E7076" t="str">
            <v>INSTALACIONES ELECTRICAS - T.V. - SONIDO COMUNI</v>
          </cell>
          <cell r="F7076">
            <v>2424244.81</v>
          </cell>
        </row>
        <row r="7077">
          <cell r="B7077">
            <v>15058</v>
          </cell>
          <cell r="C7077" t="str">
            <v>PLANTA DE EMERGENCIA DE 30KVA BOGOTA</v>
          </cell>
          <cell r="D7077" t="str">
            <v>UN</v>
          </cell>
          <cell r="E7077" t="str">
            <v>INSTALACIONES ELECTRICAS - T.V. - SONIDO COMUNI</v>
          </cell>
          <cell r="F7077">
            <v>0</v>
          </cell>
        </row>
        <row r="7078">
          <cell r="B7078">
            <v>15758</v>
          </cell>
          <cell r="C7078" t="str">
            <v>PLANTA DE EMERGENCIA DE 35KVA BOGOTA</v>
          </cell>
          <cell r="D7078" t="str">
            <v>UN</v>
          </cell>
          <cell r="E7078" t="str">
            <v>INSTALACIONES ELECTRICAS - T.V. - SONIDO COMUNI</v>
          </cell>
          <cell r="F7078">
            <v>0</v>
          </cell>
        </row>
        <row r="7079">
          <cell r="B7079">
            <v>18956</v>
          </cell>
          <cell r="C7079" t="str">
            <v>PLANTA DE POTABILIZACIÓN DE AGUAS LLUVIAS Cefe Cometas (Suministro e instalación)</v>
          </cell>
          <cell r="D7079" t="str">
            <v>UN</v>
          </cell>
          <cell r="E7079" t="str">
            <v>INSTALACIONES HIDRAULICA / SANITARIA / LATONERIA</v>
          </cell>
          <cell r="F7079">
            <v>40088311.380000003</v>
          </cell>
        </row>
        <row r="7080">
          <cell r="B7080">
            <v>17173</v>
          </cell>
          <cell r="C7080" t="str">
            <v>Planta eléctrica de 500KW 440V</v>
          </cell>
          <cell r="D7080" t="str">
            <v>UN</v>
          </cell>
          <cell r="E7080" t="str">
            <v>INSTALACIONES ELECTRICAS - T.V. - SONIDO COMUNI</v>
          </cell>
          <cell r="F7080">
            <v>0</v>
          </cell>
        </row>
        <row r="7081">
          <cell r="B7081">
            <v>15280</v>
          </cell>
          <cell r="C7081" t="str">
            <v>Planta Enredadera madreselva para jardines (Sumin+</v>
          </cell>
          <cell r="D7081" t="str">
            <v>M2</v>
          </cell>
          <cell r="E7081" t="str">
            <v>ESPECIES ARBOREAS</v>
          </cell>
          <cell r="F7081">
            <v>45053.4</v>
          </cell>
        </row>
        <row r="7082">
          <cell r="B7082">
            <v>15496</v>
          </cell>
          <cell r="C7082" t="str">
            <v>Planta Enredadera Ojo de Poeta (Siemb+Malla Plast)</v>
          </cell>
          <cell r="D7082" t="str">
            <v>ML</v>
          </cell>
          <cell r="E7082" t="str">
            <v>JARDINERIA  Y GRAMAS</v>
          </cell>
          <cell r="F7082">
            <v>31856.41</v>
          </cell>
        </row>
        <row r="7083">
          <cell r="B7083">
            <v>11318</v>
          </cell>
          <cell r="C7083" t="str">
            <v>Planta Enredadera Ojo de Poeta (Siemb+Malla Plast+</v>
          </cell>
          <cell r="D7083" t="str">
            <v>UN</v>
          </cell>
          <cell r="E7083" t="str">
            <v>ESPECIES ARBOREAS</v>
          </cell>
          <cell r="F7083">
            <v>64882.85</v>
          </cell>
        </row>
        <row r="7084">
          <cell r="B7084">
            <v>12397</v>
          </cell>
          <cell r="C7084" t="str">
            <v>Planta Generadora Elécrtrica Diesel Trifásica 220V</v>
          </cell>
          <cell r="D7084" t="str">
            <v>UN</v>
          </cell>
          <cell r="E7084" t="str">
            <v>INSTALACIONES ELECTRICAS - T.V. - SONIDO COMUNI</v>
          </cell>
          <cell r="F7084">
            <v>611325.92000000004</v>
          </cell>
        </row>
        <row r="7085">
          <cell r="B7085">
            <v>15373</v>
          </cell>
          <cell r="C7085" t="str">
            <v>PLANTA SIETE CUEROS RASTRERA MEXICANO(Sum+Inst)</v>
          </cell>
          <cell r="D7085" t="str">
            <v>M2</v>
          </cell>
          <cell r="E7085" t="str">
            <v>ESPECIES ARBOREAS</v>
          </cell>
          <cell r="F7085">
            <v>72830.679999999993</v>
          </cell>
        </row>
        <row r="7086">
          <cell r="B7086">
            <v>15878</v>
          </cell>
          <cell r="C7086" t="str">
            <v>PLANTA SOLAR 1.5 KWp (1.950 KWh)   Suministro</v>
          </cell>
          <cell r="D7086" t="str">
            <v>UN</v>
          </cell>
          <cell r="E7086" t="str">
            <v>INSTALACIONES ELECTRICAS - T.V. - SONIDO COMUNI</v>
          </cell>
          <cell r="F7086">
            <v>0</v>
          </cell>
        </row>
        <row r="7087">
          <cell r="B7087">
            <v>11269</v>
          </cell>
          <cell r="C7087" t="str">
            <v>PLANTA STATIS(Suministro+Instalación)**</v>
          </cell>
          <cell r="D7087" t="str">
            <v>M2</v>
          </cell>
          <cell r="E7087" t="str">
            <v>ESPECIES ARBOREAS</v>
          </cell>
          <cell r="F7087">
            <v>12630.9</v>
          </cell>
        </row>
        <row r="7088">
          <cell r="B7088">
            <v>15619</v>
          </cell>
          <cell r="C7088" t="str">
            <v>PLANTACION DE ARBOLES ver descripcion tecnica</v>
          </cell>
          <cell r="D7088" t="str">
            <v>UN</v>
          </cell>
          <cell r="E7088" t="str">
            <v>JARDINERIA  Y GRAMAS</v>
          </cell>
          <cell r="F7088">
            <v>0</v>
          </cell>
        </row>
        <row r="7089">
          <cell r="B7089">
            <v>13485</v>
          </cell>
          <cell r="C7089" t="str">
            <v>Plaqueta 3000PSI+Refrz.e=7.5cm</v>
          </cell>
          <cell r="D7089" t="str">
            <v>M2</v>
          </cell>
          <cell r="E7089" t="str">
            <v>MAMPOSTERIA</v>
          </cell>
          <cell r="F7089">
            <v>100521.21</v>
          </cell>
        </row>
        <row r="7090">
          <cell r="B7090">
            <v>13811</v>
          </cell>
          <cell r="C7090" t="str">
            <v>Plaqueta 3000PSI+Sin Refrz.e=7.0cm</v>
          </cell>
          <cell r="D7090" t="str">
            <v>M2</v>
          </cell>
          <cell r="E7090" t="str">
            <v>MAMPOSTERIA</v>
          </cell>
          <cell r="F7090">
            <v>75319.600000000006</v>
          </cell>
        </row>
        <row r="7091">
          <cell r="B7091">
            <v>15398</v>
          </cell>
          <cell r="C7091" t="str">
            <v>Plaqueta2.500PSI(0.80x0.80m)+Refrz.e=8cm+Afirmado</v>
          </cell>
          <cell r="D7091" t="str">
            <v>UN</v>
          </cell>
          <cell r="E7091" t="str">
            <v>MAMPOSTERIA</v>
          </cell>
          <cell r="F7091">
            <v>148611.95000000001</v>
          </cell>
        </row>
        <row r="7092">
          <cell r="B7092">
            <v>13294</v>
          </cell>
          <cell r="C7092" t="str">
            <v>Plaqueta2500(0.50x1.0m)+Refrz.e=8cml</v>
          </cell>
          <cell r="D7092" t="str">
            <v>UN</v>
          </cell>
          <cell r="E7092" t="str">
            <v>MAMPOSTERIA</v>
          </cell>
          <cell r="F7092">
            <v>79966.31</v>
          </cell>
        </row>
        <row r="7093">
          <cell r="B7093">
            <v>14647</v>
          </cell>
          <cell r="C7093" t="str">
            <v>PLASTIFICADO PLATAFORMA CUADRADA (SUM + INST)</v>
          </cell>
          <cell r="D7093" t="str">
            <v>UN</v>
          </cell>
          <cell r="E7093" t="str">
            <v>MOBILIARIO</v>
          </cell>
          <cell r="F7093">
            <v>684633.24</v>
          </cell>
        </row>
        <row r="7094">
          <cell r="B7094">
            <v>14816</v>
          </cell>
          <cell r="C7094" t="str">
            <v>PLASTIFICADO PLATAFORMA CUADRADA(DESM+SUM+INST)</v>
          </cell>
          <cell r="D7094" t="str">
            <v>UN</v>
          </cell>
          <cell r="E7094" t="str">
            <v>MOBILIARIO</v>
          </cell>
          <cell r="F7094">
            <v>709786.69</v>
          </cell>
        </row>
        <row r="7095">
          <cell r="B7095">
            <v>14648</v>
          </cell>
          <cell r="C7095" t="str">
            <v>PLASTIFICADO PLATAFORMA TRIANGULAR (SUM + INST)</v>
          </cell>
          <cell r="D7095" t="str">
            <v>UN</v>
          </cell>
          <cell r="E7095" t="str">
            <v>MOBILIARIO</v>
          </cell>
          <cell r="F7095">
            <v>433670.21</v>
          </cell>
        </row>
        <row r="7096">
          <cell r="B7096">
            <v>14817</v>
          </cell>
          <cell r="C7096" t="str">
            <v>PLASTIFICADO PLATAFORMA TRIANGULAR(DESM+SUM+INST)</v>
          </cell>
          <cell r="D7096" t="str">
            <v>UN</v>
          </cell>
          <cell r="E7096" t="str">
            <v>MOBILIARIO</v>
          </cell>
          <cell r="F7096">
            <v>455767.05</v>
          </cell>
        </row>
        <row r="7097">
          <cell r="B7097">
            <v>14774</v>
          </cell>
          <cell r="C7097" t="str">
            <v>Plataforma adultos mayores (SUM + INST)</v>
          </cell>
          <cell r="D7097" t="str">
            <v>UN</v>
          </cell>
          <cell r="E7097" t="str">
            <v>MOBILIARIO</v>
          </cell>
          <cell r="F7097">
            <v>353331.96</v>
          </cell>
        </row>
        <row r="7098">
          <cell r="B7098">
            <v>14363</v>
          </cell>
          <cell r="C7098" t="str">
            <v>PLATAFORMA ADULTOS/MAYORES-DISEÑ-IDRD(sumini)</v>
          </cell>
          <cell r="D7098" t="str">
            <v>UN</v>
          </cell>
          <cell r="E7098" t="str">
            <v>MOBILIARIO</v>
          </cell>
          <cell r="F7098">
            <v>0</v>
          </cell>
        </row>
        <row r="7099">
          <cell r="B7099">
            <v>12957</v>
          </cell>
          <cell r="C7099" t="str">
            <v>Plataforma Cuadrada Juego Infantil (Desmonte)</v>
          </cell>
          <cell r="D7099" t="str">
            <v>UN</v>
          </cell>
          <cell r="E7099" t="str">
            <v>MOBILIARIO</v>
          </cell>
          <cell r="F7099">
            <v>49328.3</v>
          </cell>
        </row>
        <row r="7100">
          <cell r="B7100">
            <v>12959</v>
          </cell>
          <cell r="C7100" t="str">
            <v>Plataforma Cuadrada Juego Infantil (Instalación)</v>
          </cell>
          <cell r="D7100" t="str">
            <v>UN</v>
          </cell>
          <cell r="E7100" t="str">
            <v>MOBILIARIO</v>
          </cell>
          <cell r="F7100">
            <v>181487.07</v>
          </cell>
        </row>
        <row r="7101">
          <cell r="B7101">
            <v>14645</v>
          </cell>
          <cell r="C7101" t="str">
            <v>PLATAFORMA CUADRADA JUEGO INFANTIL (SUM + INST)</v>
          </cell>
          <cell r="D7101" t="str">
            <v>UN</v>
          </cell>
          <cell r="E7101" t="str">
            <v>MOBILIARIO</v>
          </cell>
          <cell r="F7101">
            <v>1088267.07</v>
          </cell>
        </row>
        <row r="7102">
          <cell r="B7102">
            <v>12956</v>
          </cell>
          <cell r="C7102" t="str">
            <v>Plataforma Cuadrada Juego Infantil (Suministro)</v>
          </cell>
          <cell r="D7102" t="str">
            <v>UN</v>
          </cell>
          <cell r="E7102" t="str">
            <v>MOBILIARIO</v>
          </cell>
          <cell r="F7102">
            <v>906780</v>
          </cell>
        </row>
        <row r="7103">
          <cell r="B7103">
            <v>14814</v>
          </cell>
          <cell r="C7103" t="str">
            <v>PLATAFORMA CUADRADA JUEGO INFANTIL(DESM+SUM+INST)</v>
          </cell>
          <cell r="D7103" t="str">
            <v>UN</v>
          </cell>
          <cell r="E7103" t="str">
            <v>MOBILIARIO</v>
          </cell>
          <cell r="F7103">
            <v>1137595.3700000001</v>
          </cell>
        </row>
        <row r="7104">
          <cell r="B7104">
            <v>15508</v>
          </cell>
          <cell r="C7104" t="str">
            <v>PLATAFORMA DE SALTO PARA GIMNASIO CANINO (SUM+INST</v>
          </cell>
          <cell r="D7104" t="str">
            <v>UN</v>
          </cell>
          <cell r="E7104" t="str">
            <v>MOBILIARIO</v>
          </cell>
          <cell r="F7104">
            <v>3996206.19</v>
          </cell>
        </row>
        <row r="7105">
          <cell r="B7105">
            <v>16602</v>
          </cell>
          <cell r="C7105" t="str">
            <v>Plataforma Encuachetada escaleras-Puentes (50x60cm</v>
          </cell>
          <cell r="D7105" t="str">
            <v>UN</v>
          </cell>
          <cell r="E7105" t="str">
            <v>MOBILIARIO</v>
          </cell>
          <cell r="F7105">
            <v>262154.51</v>
          </cell>
        </row>
        <row r="7106">
          <cell r="B7106">
            <v>17476</v>
          </cell>
          <cell r="C7106" t="str">
            <v>PLATAFORMA NATACION SEMIPROFESIONAL DE SWIMMER LTD</v>
          </cell>
          <cell r="D7106" t="str">
            <v>UN</v>
          </cell>
          <cell r="E7106" t="str">
            <v>EQUIPOS ESPECIALES</v>
          </cell>
          <cell r="F7106">
            <v>0</v>
          </cell>
        </row>
        <row r="7107">
          <cell r="B7107">
            <v>14815</v>
          </cell>
          <cell r="C7107" t="str">
            <v>PLATAFORMA TRIANGULAR JUEGO INFAN (DESM+SUM+INST)</v>
          </cell>
          <cell r="D7107" t="str">
            <v>UN</v>
          </cell>
          <cell r="E7107" t="str">
            <v>MOBILIARIO</v>
          </cell>
          <cell r="F7107">
            <v>1022991.86</v>
          </cell>
        </row>
        <row r="7108">
          <cell r="B7108">
            <v>12960</v>
          </cell>
          <cell r="C7108" t="str">
            <v>Plataforma Triangular Juego Infantil (Desmonte)</v>
          </cell>
          <cell r="D7108" t="str">
            <v>UN</v>
          </cell>
          <cell r="E7108" t="str">
            <v>MOBILIARIO</v>
          </cell>
          <cell r="F7108">
            <v>39840.050000000003</v>
          </cell>
        </row>
        <row r="7109">
          <cell r="B7109">
            <v>12961</v>
          </cell>
          <cell r="C7109" t="str">
            <v>Plataforma triangular juego infantil (inst.) STPM</v>
          </cell>
          <cell r="D7109" t="str">
            <v>UN</v>
          </cell>
          <cell r="E7109" t="str">
            <v>VARIOS</v>
          </cell>
          <cell r="F7109">
            <v>163241.81</v>
          </cell>
        </row>
        <row r="7110">
          <cell r="B7110">
            <v>14646</v>
          </cell>
          <cell r="C7110" t="str">
            <v>PLATAFORMA TRIANGULAR JUEGO INFANTIL (SUM + INST)</v>
          </cell>
          <cell r="D7110" t="str">
            <v>UN</v>
          </cell>
          <cell r="E7110" t="str">
            <v>MOBILIARIO</v>
          </cell>
          <cell r="F7110">
            <v>983151.81</v>
          </cell>
        </row>
        <row r="7111">
          <cell r="B7111">
            <v>12962</v>
          </cell>
          <cell r="C7111" t="str">
            <v>Plataforma triangular juego infantil (sum) STPM **</v>
          </cell>
          <cell r="D7111" t="str">
            <v>UN</v>
          </cell>
          <cell r="E7111" t="str">
            <v>VARIOS</v>
          </cell>
          <cell r="F7111">
            <v>819910</v>
          </cell>
        </row>
        <row r="7112">
          <cell r="B7112">
            <v>13561</v>
          </cell>
          <cell r="C7112" t="str">
            <v>Platina 1/2"x1/8" (Sum + instal.)***</v>
          </cell>
          <cell r="D7112" t="str">
            <v>ML</v>
          </cell>
          <cell r="E7112" t="str">
            <v>CARPINTERIA METALICA</v>
          </cell>
          <cell r="F7112">
            <v>44202.400000000001</v>
          </cell>
        </row>
        <row r="7113">
          <cell r="B7113">
            <v>13785</v>
          </cell>
          <cell r="C7113" t="str">
            <v>PLATINA 1-1/2"X3/16" REPARAC. PORTON L=0.10M</v>
          </cell>
          <cell r="D7113" t="str">
            <v>UN</v>
          </cell>
          <cell r="E7113" t="str">
            <v>VARIOS</v>
          </cell>
          <cell r="F7113">
            <v>31453.35</v>
          </cell>
        </row>
        <row r="7114">
          <cell r="B7114">
            <v>13280</v>
          </cell>
          <cell r="C7114" t="str">
            <v>PLATINA 1X3/16"PARA CERRAMIENTO</v>
          </cell>
          <cell r="D7114" t="str">
            <v>ML</v>
          </cell>
          <cell r="E7114" t="str">
            <v>VARIOS</v>
          </cell>
          <cell r="F7114">
            <v>65158.49</v>
          </cell>
        </row>
        <row r="7115">
          <cell r="B7115">
            <v>14536</v>
          </cell>
          <cell r="C7115" t="str">
            <v xml:space="preserve">Platina Acero 0,20x0,10x1/4" Estr.made - Sum.e Instal. </v>
          </cell>
          <cell r="D7115" t="str">
            <v>UN</v>
          </cell>
          <cell r="E7115" t="str">
            <v>VARIOS</v>
          </cell>
          <cell r="F7115">
            <v>147605.44</v>
          </cell>
        </row>
        <row r="7116">
          <cell r="B7116">
            <v>15765</v>
          </cell>
          <cell r="C7116" t="str">
            <v>PLATINA PARA REFORZAMIENTO DE CERCHAS (SUM+INST)</v>
          </cell>
          <cell r="D7116" t="str">
            <v>KG</v>
          </cell>
          <cell r="E7116" t="str">
            <v>CARPINTERIA METALICA</v>
          </cell>
          <cell r="F7116">
            <v>15421.22</v>
          </cell>
        </row>
        <row r="7117">
          <cell r="B7117">
            <v>13562</v>
          </cell>
          <cell r="C7117" t="str">
            <v>Platina1"x1/8" (Sum + instal.)***</v>
          </cell>
          <cell r="D7117" t="str">
            <v>ML</v>
          </cell>
          <cell r="E7117" t="str">
            <v>CARPINTERIA METALICA</v>
          </cell>
          <cell r="F7117">
            <v>47872.4</v>
          </cell>
        </row>
        <row r="7118">
          <cell r="B7118">
            <v>15369</v>
          </cell>
          <cell r="C7118" t="str">
            <v>Platina5/8"x1/8" (Sum + instal.)***</v>
          </cell>
          <cell r="D7118" t="str">
            <v>ML</v>
          </cell>
          <cell r="E7118" t="str">
            <v>CARPINTERIA METALICA</v>
          </cell>
          <cell r="F7118">
            <v>9082.7000000000007</v>
          </cell>
        </row>
        <row r="7119">
          <cell r="B7119">
            <v>15019</v>
          </cell>
          <cell r="C7119" t="str">
            <v>PLATINAS DE APOYO ANCLAJE CERCHAS(SUM+TRANS+INST)</v>
          </cell>
          <cell r="D7119" t="str">
            <v>KG</v>
          </cell>
          <cell r="E7119" t="str">
            <v>CARPINTERIA METALICA</v>
          </cell>
          <cell r="F7119">
            <v>39002.53</v>
          </cell>
        </row>
        <row r="7120">
          <cell r="B7120">
            <v>16600</v>
          </cell>
          <cell r="C7120" t="str">
            <v>Plato para modulo Twistwer Lam. Alfajor 3mm D=30cm</v>
          </cell>
          <cell r="D7120" t="str">
            <v>UN</v>
          </cell>
          <cell r="E7120" t="str">
            <v>MOBILIARIO</v>
          </cell>
          <cell r="F7120">
            <v>122974.86</v>
          </cell>
        </row>
        <row r="7121">
          <cell r="B7121">
            <v>722</v>
          </cell>
          <cell r="C7121" t="str">
            <v>PLUMA 250KG + Operario</v>
          </cell>
          <cell r="D7121" t="str">
            <v>MES</v>
          </cell>
          <cell r="E7121" t="str">
            <v>HERRAMIENTAS Y EQUIPO MENOR</v>
          </cell>
          <cell r="F7121">
            <v>428261.5</v>
          </cell>
        </row>
        <row r="7122">
          <cell r="B7122">
            <v>6089</v>
          </cell>
          <cell r="C7122" t="str">
            <v>Pluviómetro electr. (suministro e instalacion)</v>
          </cell>
          <cell r="D7122" t="str">
            <v>UN</v>
          </cell>
          <cell r="E7122" t="str">
            <v>EQUIPOS ESPECIALES</v>
          </cell>
          <cell r="F7122">
            <v>61729.91</v>
          </cell>
        </row>
        <row r="7123">
          <cell r="B7123">
            <v>15037</v>
          </cell>
          <cell r="C7123" t="str">
            <v>POCETA ASEO CONC 3000PSI+GRANITO PERLATO 1x1x0.5</v>
          </cell>
          <cell r="D7123" t="str">
            <v>UN</v>
          </cell>
          <cell r="E7123" t="str">
            <v>MAMPOSTERIA</v>
          </cell>
          <cell r="F7123">
            <v>974030.18</v>
          </cell>
        </row>
        <row r="7124">
          <cell r="B7124">
            <v>14948</v>
          </cell>
          <cell r="C7124" t="str">
            <v>POCETA DE ASEO LADRILLO PRENSADO (Sum + Inst)</v>
          </cell>
          <cell r="D7124" t="str">
            <v>UN</v>
          </cell>
          <cell r="E7124" t="str">
            <v>MAMPOSTERIA</v>
          </cell>
          <cell r="F7124">
            <v>162491.70000000001</v>
          </cell>
        </row>
        <row r="7125">
          <cell r="B7125">
            <v>15193</v>
          </cell>
          <cell r="C7125" t="str">
            <v>POCETA DE ASEO LADRILLO PRENSADO(0.50X0.50M)H=0.40</v>
          </cell>
          <cell r="D7125" t="str">
            <v>UN</v>
          </cell>
          <cell r="E7125" t="str">
            <v>MAMPOSTERIA</v>
          </cell>
          <cell r="F7125">
            <v>221576.46</v>
          </cell>
        </row>
        <row r="7126">
          <cell r="B7126">
            <v>13741</v>
          </cell>
          <cell r="C7126" t="str">
            <v>POCETA LAVAPLATOS AEROINOXL=56CM,A=34CM,PROF=17CM</v>
          </cell>
          <cell r="D7126" t="str">
            <v>UN</v>
          </cell>
          <cell r="E7126" t="str">
            <v>INSTALACIONES HIDRAULICA / SANITARIA / LATONERIA</v>
          </cell>
          <cell r="F7126">
            <v>221400.56</v>
          </cell>
        </row>
        <row r="7127">
          <cell r="B7127">
            <v>18548</v>
          </cell>
          <cell r="C7127" t="str">
            <v>PocetaSencilla M-709(60x69x87cm)</v>
          </cell>
          <cell r="D7127" t="str">
            <v>UN</v>
          </cell>
          <cell r="E7127" t="str">
            <v>INSTALACIONES HIDRAULICA / SANITARIA / LATONERIA</v>
          </cell>
          <cell r="F7127">
            <v>8831.14</v>
          </cell>
        </row>
        <row r="7128">
          <cell r="B7128">
            <v>15945</v>
          </cell>
          <cell r="C7128" t="str">
            <v>Poda  Zonas verdes  Cancha (Cargue y Retiro)*</v>
          </cell>
          <cell r="D7128" t="str">
            <v>M2</v>
          </cell>
          <cell r="E7128" t="str">
            <v>13 Manejo ambiental</v>
          </cell>
          <cell r="F7128">
            <v>913.54</v>
          </cell>
        </row>
        <row r="7129">
          <cell r="B7129">
            <v>11455</v>
          </cell>
          <cell r="C7129" t="str">
            <v>Poda Aerea arboles h= &gt;a 20 m **</v>
          </cell>
          <cell r="D7129" t="str">
            <v>UN</v>
          </cell>
          <cell r="E7129" t="str">
            <v>13 Manejo ambiental</v>
          </cell>
          <cell r="F7129">
            <v>1452216.53</v>
          </cell>
        </row>
        <row r="7130">
          <cell r="B7130">
            <v>10633</v>
          </cell>
          <cell r="C7130" t="str">
            <v>Poda Aerea arboles h= 0 - 2  m **</v>
          </cell>
          <cell r="D7130" t="str">
            <v>UN</v>
          </cell>
          <cell r="E7130" t="str">
            <v>13 Manejo ambiental</v>
          </cell>
          <cell r="F7130">
            <v>97720.6</v>
          </cell>
        </row>
        <row r="7131">
          <cell r="B7131">
            <v>11453</v>
          </cell>
          <cell r="C7131" t="str">
            <v>Poda Aerea arboles h= 10.1 - 15 m **</v>
          </cell>
          <cell r="D7131" t="str">
            <v>UN</v>
          </cell>
          <cell r="E7131" t="str">
            <v>13 Manejo ambiental</v>
          </cell>
          <cell r="F7131">
            <v>604087.75</v>
          </cell>
        </row>
        <row r="7132">
          <cell r="B7132">
            <v>11454</v>
          </cell>
          <cell r="C7132" t="str">
            <v>Poda Aerea arboles h= 15.1 - 20 m **</v>
          </cell>
          <cell r="D7132" t="str">
            <v>UN</v>
          </cell>
          <cell r="E7132" t="str">
            <v>13 Manejo ambiental</v>
          </cell>
          <cell r="F7132">
            <v>1106474.0900000001</v>
          </cell>
        </row>
        <row r="7133">
          <cell r="B7133">
            <v>11450</v>
          </cell>
          <cell r="C7133" t="str">
            <v>Poda Aerea arboles h= 2.1 - 5 m **</v>
          </cell>
          <cell r="D7133" t="str">
            <v>UN</v>
          </cell>
          <cell r="E7133" t="str">
            <v>13 Manejo ambiental</v>
          </cell>
          <cell r="F7133">
            <v>177528.04</v>
          </cell>
        </row>
        <row r="7134">
          <cell r="B7134">
            <v>11451</v>
          </cell>
          <cell r="C7134" t="str">
            <v>Poda Aerea arboles h= 5.1 - 10 m **</v>
          </cell>
          <cell r="D7134" t="str">
            <v>UN</v>
          </cell>
          <cell r="E7134" t="str">
            <v>13 Manejo ambiental</v>
          </cell>
          <cell r="F7134">
            <v>295850.56</v>
          </cell>
        </row>
        <row r="7135">
          <cell r="B7135">
            <v>12146</v>
          </cell>
          <cell r="C7135" t="str">
            <v>Poda Aerea y cicatrización  arboles h= 15.1 - 20 m</v>
          </cell>
          <cell r="D7135" t="str">
            <v>UN</v>
          </cell>
          <cell r="E7135" t="str">
            <v>13 Manejo ambiental</v>
          </cell>
          <cell r="F7135">
            <v>1152702.44</v>
          </cell>
        </row>
        <row r="7136">
          <cell r="B7136">
            <v>12145</v>
          </cell>
          <cell r="C7136" t="str">
            <v>Poda Aerea y cicatrización arboles h= 10.1 - 15 m</v>
          </cell>
          <cell r="D7136" t="str">
            <v>UN</v>
          </cell>
          <cell r="E7136" t="str">
            <v>13 Manejo ambiental</v>
          </cell>
          <cell r="F7136">
            <v>812398.9</v>
          </cell>
        </row>
        <row r="7137">
          <cell r="B7137">
            <v>12144</v>
          </cell>
          <cell r="C7137" t="str">
            <v>Poda Aerea y cicatrización arboles h= 5.1 - 10 m *</v>
          </cell>
          <cell r="D7137" t="str">
            <v>UN</v>
          </cell>
          <cell r="E7137" t="str">
            <v>13 Manejo ambiental</v>
          </cell>
          <cell r="F7137">
            <v>521549.73</v>
          </cell>
        </row>
        <row r="7138">
          <cell r="B7138">
            <v>12143</v>
          </cell>
          <cell r="C7138" t="str">
            <v>Poda Aerea y cictrización arboles h= 2.1 - 5 m **</v>
          </cell>
          <cell r="D7138" t="str">
            <v>UN</v>
          </cell>
          <cell r="E7138" t="str">
            <v>13 Manejo ambiental</v>
          </cell>
          <cell r="F7138">
            <v>263744.52</v>
          </cell>
        </row>
        <row r="7139">
          <cell r="B7139">
            <v>11123</v>
          </cell>
          <cell r="C7139" t="str">
            <v>Poda arboles h=3.0 m **</v>
          </cell>
          <cell r="D7139" t="str">
            <v>UN</v>
          </cell>
          <cell r="E7139" t="str">
            <v>13 Manejo ambiental</v>
          </cell>
          <cell r="F7139">
            <v>142271.48000000001</v>
          </cell>
        </row>
        <row r="7140">
          <cell r="B7140">
            <v>15528</v>
          </cell>
          <cell r="C7140" t="str">
            <v>Poda árboles+retiro &lt;5m Bajo GradoDificultad</v>
          </cell>
          <cell r="D7140" t="str">
            <v>UN</v>
          </cell>
          <cell r="E7140" t="str">
            <v>JARDINERIA  Y GRAMAS</v>
          </cell>
          <cell r="F7140">
            <v>0</v>
          </cell>
        </row>
        <row r="7141">
          <cell r="B7141">
            <v>15553</v>
          </cell>
          <cell r="C7141" t="str">
            <v>Poda árboles+retiro &lt;5m Medio GradoDificu</v>
          </cell>
          <cell r="D7141" t="str">
            <v>UN</v>
          </cell>
          <cell r="E7141" t="str">
            <v>JARDINERIA  Y GRAMAS</v>
          </cell>
          <cell r="F7141">
            <v>0</v>
          </cell>
        </row>
        <row r="7142">
          <cell r="B7142">
            <v>15534</v>
          </cell>
          <cell r="C7142" t="str">
            <v>Poda árboles+retiro =&gt;40m Bajo GradoDificu</v>
          </cell>
          <cell r="D7142" t="str">
            <v>UN</v>
          </cell>
          <cell r="E7142" t="str">
            <v>JARDINERIA  Y GRAMAS</v>
          </cell>
          <cell r="F7142">
            <v>0</v>
          </cell>
        </row>
        <row r="7143">
          <cell r="B7143">
            <v>15557</v>
          </cell>
          <cell r="C7143" t="str">
            <v>Poda árboles+retiro =&gt;40m Medio GradoDificu</v>
          </cell>
          <cell r="D7143" t="str">
            <v>UN</v>
          </cell>
          <cell r="E7143" t="str">
            <v>JARDINERIA  Y GRAMAS</v>
          </cell>
          <cell r="F7143">
            <v>0</v>
          </cell>
        </row>
        <row r="7144">
          <cell r="B7144">
            <v>15595</v>
          </cell>
          <cell r="C7144" t="str">
            <v>Poda árboles+retiro &gt;10m y &lt;15m Alto GradoDificu</v>
          </cell>
          <cell r="D7144" t="str">
            <v>UN</v>
          </cell>
          <cell r="E7144" t="str">
            <v>JARDINERIA  Y GRAMAS</v>
          </cell>
          <cell r="F7144">
            <v>0</v>
          </cell>
        </row>
        <row r="7145">
          <cell r="B7145">
            <v>15530</v>
          </cell>
          <cell r="C7145" t="str">
            <v>Poda árboles+retiro &gt;10m y &lt;15m Bajo GradoDificu</v>
          </cell>
          <cell r="D7145" t="str">
            <v>UN</v>
          </cell>
          <cell r="E7145" t="str">
            <v>JARDINERIA  Y GRAMAS</v>
          </cell>
          <cell r="F7145">
            <v>0</v>
          </cell>
        </row>
        <row r="7146">
          <cell r="B7146">
            <v>15555</v>
          </cell>
          <cell r="C7146" t="str">
            <v>Poda árboles+retiro &gt;10m y &lt;15m Medio GradoDificu</v>
          </cell>
          <cell r="D7146" t="str">
            <v>UN</v>
          </cell>
          <cell r="E7146" t="str">
            <v>JARDINERIA  Y GRAMAS</v>
          </cell>
          <cell r="F7146">
            <v>0</v>
          </cell>
        </row>
        <row r="7147">
          <cell r="B7147">
            <v>15596</v>
          </cell>
          <cell r="C7147" t="str">
            <v>Poda árboles+retiro &gt;15m y &lt;20m Alto GradoDificu</v>
          </cell>
          <cell r="D7147" t="str">
            <v>UN</v>
          </cell>
          <cell r="E7147" t="str">
            <v>JARDINERIA  Y GRAMAS</v>
          </cell>
          <cell r="F7147">
            <v>0</v>
          </cell>
        </row>
        <row r="7148">
          <cell r="B7148">
            <v>15531</v>
          </cell>
          <cell r="C7148" t="str">
            <v>Poda árboles+retiro &gt;15m y &lt;20m Bajo GradoDificu</v>
          </cell>
          <cell r="D7148" t="str">
            <v>UN</v>
          </cell>
          <cell r="E7148" t="str">
            <v>JARDINERIA  Y GRAMAS</v>
          </cell>
          <cell r="F7148">
            <v>0</v>
          </cell>
        </row>
        <row r="7149">
          <cell r="B7149">
            <v>15558</v>
          </cell>
          <cell r="C7149" t="str">
            <v>Poda árboles+retiro &gt;15m y &lt;20m Medio GradoDificu</v>
          </cell>
          <cell r="D7149" t="str">
            <v>UN</v>
          </cell>
          <cell r="E7149" t="str">
            <v>JARDINERIA  Y GRAMAS</v>
          </cell>
          <cell r="F7149">
            <v>0</v>
          </cell>
        </row>
        <row r="7150">
          <cell r="B7150">
            <v>15597</v>
          </cell>
          <cell r="C7150" t="str">
            <v>Poda árboles+retiro &gt;20m y &lt;30m Alto GradoDificu</v>
          </cell>
          <cell r="D7150" t="str">
            <v>UN</v>
          </cell>
          <cell r="E7150" t="str">
            <v>JARDINERIA  Y GRAMAS</v>
          </cell>
          <cell r="F7150">
            <v>0</v>
          </cell>
        </row>
        <row r="7151">
          <cell r="B7151">
            <v>15532</v>
          </cell>
          <cell r="C7151" t="str">
            <v>Poda árboles+retiro &gt;20m y &lt;30m Bajo GradoDificu</v>
          </cell>
          <cell r="D7151" t="str">
            <v>UN</v>
          </cell>
          <cell r="E7151" t="str">
            <v>JARDINERIA  Y GRAMAS</v>
          </cell>
          <cell r="F7151">
            <v>0</v>
          </cell>
        </row>
        <row r="7152">
          <cell r="B7152">
            <v>15559</v>
          </cell>
          <cell r="C7152" t="str">
            <v>Poda árboles+retiro &gt;20m y &lt;30m Medio GradoDificu</v>
          </cell>
          <cell r="D7152" t="str">
            <v>UN</v>
          </cell>
          <cell r="E7152" t="str">
            <v>JARDINERIA  Y GRAMAS</v>
          </cell>
          <cell r="F7152">
            <v>0</v>
          </cell>
        </row>
        <row r="7153">
          <cell r="B7153">
            <v>15598</v>
          </cell>
          <cell r="C7153" t="str">
            <v>Poda árboles+retiro &gt;30m y &lt;40m Alto GradoDificu</v>
          </cell>
          <cell r="D7153" t="str">
            <v>UN</v>
          </cell>
          <cell r="E7153" t="str">
            <v>JARDINERIA  Y GRAMAS</v>
          </cell>
          <cell r="F7153">
            <v>0</v>
          </cell>
        </row>
        <row r="7154">
          <cell r="B7154">
            <v>15533</v>
          </cell>
          <cell r="C7154" t="str">
            <v>Poda árboles+retiro &gt;30m y &lt;40m Bajo GradoDificu</v>
          </cell>
          <cell r="D7154" t="str">
            <v>UN</v>
          </cell>
          <cell r="E7154" t="str">
            <v>JARDINERIA  Y GRAMAS</v>
          </cell>
          <cell r="F7154">
            <v>0</v>
          </cell>
        </row>
        <row r="7155">
          <cell r="B7155">
            <v>15556</v>
          </cell>
          <cell r="C7155" t="str">
            <v>Poda árboles+retiro &gt;30m y &lt;40m Medio GradoDificu</v>
          </cell>
          <cell r="D7155" t="str">
            <v>UN</v>
          </cell>
          <cell r="E7155" t="str">
            <v>JARDINERIA  Y GRAMAS</v>
          </cell>
          <cell r="F7155">
            <v>0</v>
          </cell>
        </row>
        <row r="7156">
          <cell r="B7156">
            <v>15560</v>
          </cell>
          <cell r="C7156" t="str">
            <v>Poda árboles+retiro &gt;30m y &lt;40m Medio GradoDificu</v>
          </cell>
          <cell r="D7156" t="str">
            <v>UN</v>
          </cell>
          <cell r="E7156" t="str">
            <v>JARDINERIA  Y GRAMAS</v>
          </cell>
          <cell r="F7156">
            <v>0</v>
          </cell>
        </row>
        <row r="7157">
          <cell r="B7157">
            <v>15599</v>
          </cell>
          <cell r="C7157" t="str">
            <v>Poda árboles+retiro &gt;40m  Alto GradoDificu</v>
          </cell>
          <cell r="D7157" t="str">
            <v>UN</v>
          </cell>
          <cell r="E7157" t="str">
            <v>JARDINERIA  Y GRAMAS</v>
          </cell>
          <cell r="F7157">
            <v>0</v>
          </cell>
        </row>
        <row r="7158">
          <cell r="B7158">
            <v>15594</v>
          </cell>
          <cell r="C7158" t="str">
            <v>Poda árboles+retiro &gt;5m y &lt;10m Alto GradoDificu</v>
          </cell>
          <cell r="D7158" t="str">
            <v>UN</v>
          </cell>
          <cell r="E7158" t="str">
            <v>JARDINERIA  Y GRAMAS</v>
          </cell>
          <cell r="F7158">
            <v>0</v>
          </cell>
        </row>
        <row r="7159">
          <cell r="B7159">
            <v>15529</v>
          </cell>
          <cell r="C7159" t="str">
            <v>Poda árboles+retiro &gt;5m y &lt;10m Bajo GradoDificu</v>
          </cell>
          <cell r="D7159" t="str">
            <v>UN</v>
          </cell>
          <cell r="E7159" t="str">
            <v>JARDINERIA  Y GRAMAS</v>
          </cell>
          <cell r="F7159">
            <v>0</v>
          </cell>
        </row>
        <row r="7160">
          <cell r="B7160">
            <v>15554</v>
          </cell>
          <cell r="C7160" t="str">
            <v>Poda árboles+retiro &gt;5m y &lt;10m Medio GradoDificu</v>
          </cell>
          <cell r="D7160" t="str">
            <v>UN</v>
          </cell>
          <cell r="E7160" t="str">
            <v>JARDINERIA  Y GRAMAS</v>
          </cell>
          <cell r="F7160">
            <v>0</v>
          </cell>
        </row>
        <row r="7161">
          <cell r="B7161">
            <v>15593</v>
          </cell>
          <cell r="C7161" t="str">
            <v>Poda árboles+retiro menor a 5 m Alto GradoDificu</v>
          </cell>
          <cell r="D7161" t="str">
            <v>UN</v>
          </cell>
          <cell r="E7161" t="str">
            <v>JARDINERIA  Y GRAMAS</v>
          </cell>
          <cell r="F7161">
            <v>0</v>
          </cell>
        </row>
        <row r="7162">
          <cell r="B7162">
            <v>12352</v>
          </cell>
          <cell r="C7162" t="str">
            <v>Poda de Zonas verdes (Cargue y Retiro) **</v>
          </cell>
          <cell r="D7162" t="str">
            <v>M2</v>
          </cell>
          <cell r="E7162" t="str">
            <v>13 Manejo ambiental</v>
          </cell>
          <cell r="F7162">
            <v>687.74</v>
          </cell>
        </row>
        <row r="7163">
          <cell r="B7163">
            <v>13371</v>
          </cell>
          <cell r="C7163" t="str">
            <v>POLIETILENO CAL.6 NEGR SUM + INST</v>
          </cell>
          <cell r="D7163" t="str">
            <v>M2</v>
          </cell>
          <cell r="E7163" t="str">
            <v>VARIOS</v>
          </cell>
          <cell r="F7163">
            <v>7719.79</v>
          </cell>
        </row>
        <row r="7164">
          <cell r="B7164">
            <v>357</v>
          </cell>
          <cell r="C7164" t="str">
            <v>POLISEC</v>
          </cell>
          <cell r="D7164" t="str">
            <v>M2</v>
          </cell>
          <cell r="E7164" t="str">
            <v>PISOS (ACABADOS Y BASES)</v>
          </cell>
          <cell r="F7164">
            <v>847.5</v>
          </cell>
        </row>
        <row r="7165">
          <cell r="B7165">
            <v>10562</v>
          </cell>
          <cell r="C7165" t="str">
            <v>Pompeyano p&lt;5% 4.3-1 bland geoPAVCO vehicu**</v>
          </cell>
          <cell r="D7165" t="str">
            <v>M2</v>
          </cell>
          <cell r="E7165" t="str">
            <v>05 Pisos</v>
          </cell>
          <cell r="F7165">
            <v>213621.41</v>
          </cell>
        </row>
        <row r="7166">
          <cell r="B7166">
            <v>10589</v>
          </cell>
          <cell r="C7166" t="str">
            <v>Pompeyano p&lt;5% 5.4-A bland  Lafayette vehicu**</v>
          </cell>
          <cell r="D7166" t="str">
            <v>M2</v>
          </cell>
          <cell r="E7166" t="str">
            <v>05 Pisos</v>
          </cell>
          <cell r="F7166">
            <v>206357.35</v>
          </cell>
        </row>
        <row r="7167">
          <cell r="B7167">
            <v>705</v>
          </cell>
          <cell r="C7167" t="str">
            <v>PORCELANATO ANDORA (CORONA)</v>
          </cell>
          <cell r="D7167" t="str">
            <v>M2</v>
          </cell>
          <cell r="E7167" t="str">
            <v>PISOS (ACABADOS Y BASES)</v>
          </cell>
          <cell r="F7167">
            <v>124544.65</v>
          </cell>
        </row>
        <row r="7168">
          <cell r="B7168">
            <v>1016</v>
          </cell>
          <cell r="C7168" t="str">
            <v>PORCELANATO EBRO BEIGE (CORONA)</v>
          </cell>
          <cell r="D7168" t="str">
            <v>M2</v>
          </cell>
          <cell r="E7168" t="str">
            <v>PISOS (ACABADOS Y BASES)</v>
          </cell>
          <cell r="F7168">
            <v>61944.88</v>
          </cell>
        </row>
        <row r="7169">
          <cell r="B7169">
            <v>1039</v>
          </cell>
          <cell r="C7169" t="str">
            <v>PORCELANATO PIEDRA PIZARRA</v>
          </cell>
          <cell r="D7169" t="str">
            <v>M2</v>
          </cell>
          <cell r="E7169" t="str">
            <v>PISOS (ACABADOS Y BASES)</v>
          </cell>
          <cell r="F7169">
            <v>48765.33</v>
          </cell>
        </row>
        <row r="7170">
          <cell r="B7170">
            <v>13249</v>
          </cell>
          <cell r="C7170" t="str">
            <v>PORCELANATO PIZARRA 30X60 BEIGE**</v>
          </cell>
          <cell r="D7170" t="str">
            <v>M2</v>
          </cell>
          <cell r="E7170" t="str">
            <v>PISOS (ACABADOS Y BASES)</v>
          </cell>
          <cell r="F7170">
            <v>54690.37</v>
          </cell>
        </row>
        <row r="7171">
          <cell r="B7171">
            <v>15466</v>
          </cell>
          <cell r="C7171" t="str">
            <v>PORTA LAMPARAS ROSETA PORCELANA (Sum+Inst)</v>
          </cell>
          <cell r="D7171" t="str">
            <v>UN</v>
          </cell>
          <cell r="E7171" t="str">
            <v>VARIOS</v>
          </cell>
          <cell r="F7171">
            <v>11157.18</v>
          </cell>
        </row>
        <row r="7172">
          <cell r="B7172">
            <v>11807</v>
          </cell>
          <cell r="C7172" t="str">
            <v>PORTATOMA PARA CANALETA DE 10 X 4  2 PUNTOS DE DAT</v>
          </cell>
          <cell r="D7172" t="str">
            <v>UN</v>
          </cell>
          <cell r="E7172" t="str">
            <v>INSTALACIONES ELECTRICAS - T.V. - SONIDO COMUNI</v>
          </cell>
          <cell r="F7172">
            <v>4197.8</v>
          </cell>
        </row>
        <row r="7173">
          <cell r="B7173">
            <v>15239</v>
          </cell>
          <cell r="C7173" t="str">
            <v>PORTERIA  FUTBOL PROFESIONAL 7.32 ml (sumist e insta) IDRD</v>
          </cell>
          <cell r="D7173" t="str">
            <v>JGO</v>
          </cell>
          <cell r="E7173" t="str">
            <v>INSTALACIONES DEPORTIVAS</v>
          </cell>
          <cell r="F7173">
            <v>10423465.310000001</v>
          </cell>
        </row>
        <row r="7174">
          <cell r="B7174">
            <v>3041</v>
          </cell>
          <cell r="C7174" t="str">
            <v>PORTERIA CANCHA FUTBOL (Profesional)</v>
          </cell>
          <cell r="D7174" t="str">
            <v>JGO</v>
          </cell>
          <cell r="E7174" t="str">
            <v>INSTALACIONES DEPORTIVAS</v>
          </cell>
          <cell r="F7174">
            <v>12258447.789999999</v>
          </cell>
        </row>
        <row r="7175">
          <cell r="B7175">
            <v>14676</v>
          </cell>
          <cell r="C7175" t="str">
            <v>PORTERIA ESTRUCTURA MARCO FUTBOL (SUM + INST)</v>
          </cell>
          <cell r="D7175" t="str">
            <v>JGO</v>
          </cell>
          <cell r="E7175" t="str">
            <v>MOBILIARIO</v>
          </cell>
          <cell r="F7175">
            <v>10774347.75</v>
          </cell>
        </row>
        <row r="7176">
          <cell r="B7176">
            <v>14840</v>
          </cell>
          <cell r="C7176" t="str">
            <v>PORTERIA ESTRUCTURA MARCO FUTBOL(DESM+SUM+INST)</v>
          </cell>
          <cell r="D7176" t="str">
            <v>JGO</v>
          </cell>
          <cell r="E7176" t="str">
            <v>MOBILIARIO</v>
          </cell>
          <cell r="F7176">
            <v>11101582.539999999</v>
          </cell>
        </row>
        <row r="7177">
          <cell r="B7177">
            <v>3040</v>
          </cell>
          <cell r="C7177" t="str">
            <v>PORTICO DEPORTIVO MULTIFUNCIONAL(inc. Mallas)</v>
          </cell>
          <cell r="D7177" t="str">
            <v>UN</v>
          </cell>
          <cell r="E7177" t="str">
            <v>INSTALACIONES DEPORTIVAS</v>
          </cell>
          <cell r="F7177">
            <v>6669864.8600000003</v>
          </cell>
        </row>
        <row r="7178">
          <cell r="B7178">
            <v>13050</v>
          </cell>
          <cell r="C7178" t="str">
            <v>Portón acceso No.6 (plaza de toros) mant. **</v>
          </cell>
          <cell r="D7178" t="str">
            <v>UN</v>
          </cell>
          <cell r="E7178" t="str">
            <v>CARPINTERIA METALICA</v>
          </cell>
          <cell r="F7178">
            <v>701882.64</v>
          </cell>
        </row>
        <row r="7179">
          <cell r="B7179">
            <v>13693</v>
          </cell>
          <cell r="C7179" t="str">
            <v>PORTON MALL ESLAB.C10TUB2"(2.5)PINH=1.00A=1.24 2Ho</v>
          </cell>
          <cell r="D7179" t="str">
            <v>UN</v>
          </cell>
          <cell r="E7179" t="str">
            <v>CARPINTERIA METALICA</v>
          </cell>
          <cell r="F7179">
            <v>1293825.6399999999</v>
          </cell>
        </row>
        <row r="7180">
          <cell r="B7180">
            <v>13703</v>
          </cell>
          <cell r="C7180" t="str">
            <v>PORTON MALL ESLAB.C10TUB2"(2.5)PINH=1.50A=1.24 2Ho</v>
          </cell>
          <cell r="D7180" t="str">
            <v>UN</v>
          </cell>
          <cell r="E7180" t="str">
            <v>CARPINTERIA METALICA</v>
          </cell>
          <cell r="F7180">
            <v>1551828.08</v>
          </cell>
        </row>
        <row r="7181">
          <cell r="B7181">
            <v>13704</v>
          </cell>
          <cell r="C7181" t="str">
            <v>PORTON MALL ESLAB.C10TUB2"(2.5)PINH=1.50A=3.50 2Ho</v>
          </cell>
          <cell r="D7181" t="str">
            <v>UN</v>
          </cell>
          <cell r="E7181" t="str">
            <v>CARPINTERIA METALICA</v>
          </cell>
          <cell r="F7181">
            <v>2104240.75</v>
          </cell>
        </row>
        <row r="7182">
          <cell r="B7182">
            <v>13709</v>
          </cell>
          <cell r="C7182" t="str">
            <v>PORTON MALL ESLAB.C10TUB2"(2.5)PINH=2.00A=1.40 1Ho</v>
          </cell>
          <cell r="D7182" t="str">
            <v>UN</v>
          </cell>
          <cell r="E7182" t="str">
            <v>CARPINTERIA METALICA</v>
          </cell>
          <cell r="F7182">
            <v>1587494.08</v>
          </cell>
        </row>
        <row r="7183">
          <cell r="B7183">
            <v>13708</v>
          </cell>
          <cell r="C7183" t="str">
            <v>PORTON MALL ESLAB.C10TUB2"(2.5)PINH=2.00A=1.90 1Ho</v>
          </cell>
          <cell r="D7183" t="str">
            <v>UN</v>
          </cell>
          <cell r="E7183" t="str">
            <v>CARPINTERIA METALICA</v>
          </cell>
          <cell r="F7183">
            <v>1730541.11</v>
          </cell>
        </row>
        <row r="7184">
          <cell r="B7184">
            <v>15368</v>
          </cell>
          <cell r="C7184" t="str">
            <v>PORTON MALL ESLAB.C10TUB2"2 hojas de 2.40 m c/uH=2</v>
          </cell>
          <cell r="D7184" t="str">
            <v>UN</v>
          </cell>
          <cell r="E7184" t="str">
            <v>CARPINTERIA METALICA</v>
          </cell>
          <cell r="F7184">
            <v>4966092.83</v>
          </cell>
        </row>
        <row r="7185">
          <cell r="B7185">
            <v>15415</v>
          </cell>
          <cell r="C7185" t="str">
            <v>PORTON MALL ESLAB.C10TUB2"H=1.80 a=2.80 2Ho</v>
          </cell>
          <cell r="D7185" t="str">
            <v>UN</v>
          </cell>
          <cell r="E7185" t="str">
            <v>CARPINTERIA METALICA</v>
          </cell>
          <cell r="F7185">
            <v>4432529.62</v>
          </cell>
        </row>
        <row r="7186">
          <cell r="B7186">
            <v>15416</v>
          </cell>
          <cell r="C7186" t="str">
            <v>PORTON MALL Eslab.C10Tub2"H=2.00 a=2.20 2Hojas</v>
          </cell>
          <cell r="D7186" t="str">
            <v>UN</v>
          </cell>
          <cell r="E7186" t="str">
            <v>CARPINTERIA METALICA</v>
          </cell>
          <cell r="F7186">
            <v>4084767.84</v>
          </cell>
        </row>
        <row r="7187">
          <cell r="B7187">
            <v>12897</v>
          </cell>
          <cell r="C7187" t="str">
            <v>Porton metálico (plaza de toros) mant y rep.(puert</v>
          </cell>
          <cell r="D7187" t="str">
            <v>UN</v>
          </cell>
          <cell r="E7187" t="str">
            <v>CARPINTERIA METALICA</v>
          </cell>
          <cell r="F7187">
            <v>670520.56999999995</v>
          </cell>
        </row>
        <row r="7188">
          <cell r="B7188">
            <v>13677</v>
          </cell>
          <cell r="C7188" t="str">
            <v>Porton tipo industrial metalico (puerta)**</v>
          </cell>
          <cell r="D7188" t="str">
            <v>M2</v>
          </cell>
          <cell r="E7188" t="str">
            <v>CARPINTERIA METALICA</v>
          </cell>
          <cell r="F7188">
            <v>208836.16</v>
          </cell>
        </row>
        <row r="7189">
          <cell r="B7189">
            <v>16768</v>
          </cell>
          <cell r="C7189" t="str">
            <v>PortonMallaEslabC10TUB2"2 hojas 1.25 m c/u H=2.5 m</v>
          </cell>
          <cell r="D7189" t="str">
            <v>UN</v>
          </cell>
          <cell r="E7189" t="str">
            <v>CARPINTERIA METALICA</v>
          </cell>
          <cell r="F7189">
            <v>4279089.45</v>
          </cell>
        </row>
        <row r="7190">
          <cell r="B7190">
            <v>11046</v>
          </cell>
          <cell r="C7190" t="str">
            <v>Poste  M-130 (Sum+Instal) **</v>
          </cell>
          <cell r="D7190" t="str">
            <v>UN</v>
          </cell>
          <cell r="E7190" t="str">
            <v>09 Eléctricas</v>
          </cell>
          <cell r="F7190">
            <v>1395457.76</v>
          </cell>
        </row>
        <row r="7191">
          <cell r="B7191">
            <v>12682</v>
          </cell>
          <cell r="C7191" t="str">
            <v>Poste concreto AP 12 m 1050 Kg (Sum+Instal)</v>
          </cell>
          <cell r="D7191" t="str">
            <v>UN</v>
          </cell>
          <cell r="E7191" t="str">
            <v>09 Eléctricas</v>
          </cell>
          <cell r="F7191">
            <v>3218634.37</v>
          </cell>
        </row>
        <row r="7192">
          <cell r="B7192">
            <v>11761</v>
          </cell>
          <cell r="C7192" t="str">
            <v>Poste concreto AP14 m1050Kg+Base Conc (Sum+Instal)</v>
          </cell>
          <cell r="D7192" t="str">
            <v>UN</v>
          </cell>
          <cell r="E7192" t="str">
            <v>09 Eléctricas</v>
          </cell>
          <cell r="F7192">
            <v>2649108.08</v>
          </cell>
        </row>
        <row r="7193">
          <cell r="B7193">
            <v>15296</v>
          </cell>
          <cell r="C7193" t="str">
            <v>Poste concreto AP14 m750Kg+Base Conc (Sum+Instal)</v>
          </cell>
          <cell r="D7193" t="str">
            <v>UN</v>
          </cell>
          <cell r="E7193" t="str">
            <v>09 Eléctricas</v>
          </cell>
          <cell r="F7193">
            <v>3244608.96</v>
          </cell>
        </row>
        <row r="7194">
          <cell r="B7194">
            <v>11763</v>
          </cell>
          <cell r="C7194" t="str">
            <v>Poste concretoAP10 m510 Kg+Base Conc (Sum+Instal)</v>
          </cell>
          <cell r="D7194" t="str">
            <v>UN</v>
          </cell>
          <cell r="E7194" t="str">
            <v>09 Eléctricas</v>
          </cell>
          <cell r="F7194">
            <v>1691281.35</v>
          </cell>
        </row>
        <row r="7195">
          <cell r="B7195">
            <v>11973</v>
          </cell>
          <cell r="C7195" t="str">
            <v>Poste concretoAP12 m750 Kg+Base Conc (Sum+Instal)</v>
          </cell>
          <cell r="D7195" t="str">
            <v>UN</v>
          </cell>
          <cell r="E7195" t="str">
            <v>09 Eléctricas</v>
          </cell>
          <cell r="F7195">
            <v>2371614.65</v>
          </cell>
        </row>
        <row r="7196">
          <cell r="B7196">
            <v>12989</v>
          </cell>
          <cell r="C7196" t="str">
            <v>Poste de baloncesto (desmonte) STPM **</v>
          </cell>
          <cell r="D7196" t="str">
            <v>UN</v>
          </cell>
          <cell r="E7196" t="str">
            <v>MOBILIARIO</v>
          </cell>
          <cell r="F7196">
            <v>273370.67</v>
          </cell>
        </row>
        <row r="7197">
          <cell r="B7197">
            <v>14101</v>
          </cell>
          <cell r="C7197" t="str">
            <v>Poste de baloncesto (Instalación) STPM</v>
          </cell>
          <cell r="D7197" t="str">
            <v>UN</v>
          </cell>
          <cell r="E7197" t="str">
            <v>MOBILIARIO</v>
          </cell>
          <cell r="F7197">
            <v>628868.21</v>
          </cell>
        </row>
        <row r="7198">
          <cell r="B7198">
            <v>14664</v>
          </cell>
          <cell r="C7198" t="str">
            <v>POSTE DE BALONCESTO (SUM + INST)</v>
          </cell>
          <cell r="D7198" t="str">
            <v>UN</v>
          </cell>
          <cell r="E7198" t="str">
            <v>MOBILIARIO</v>
          </cell>
          <cell r="F7198">
            <v>2261269.21</v>
          </cell>
        </row>
        <row r="7199">
          <cell r="B7199">
            <v>14269</v>
          </cell>
          <cell r="C7199" t="str">
            <v>Poste de baloncesto (Suministro) STPM</v>
          </cell>
          <cell r="D7199" t="str">
            <v>UN</v>
          </cell>
          <cell r="E7199" t="str">
            <v>MOBILIARIO</v>
          </cell>
          <cell r="F7199">
            <v>1632401</v>
          </cell>
        </row>
        <row r="7200">
          <cell r="B7200">
            <v>14831</v>
          </cell>
          <cell r="C7200" t="str">
            <v>POSTE DE BALONCESTO(DESM+SUM+INST)</v>
          </cell>
          <cell r="D7200" t="str">
            <v>UN</v>
          </cell>
          <cell r="E7200" t="str">
            <v>MOBILIARIO</v>
          </cell>
          <cell r="F7200">
            <v>2534639.88</v>
          </cell>
        </row>
        <row r="7201">
          <cell r="B7201">
            <v>539</v>
          </cell>
          <cell r="C7201" t="str">
            <v>POSTE DE CONCRETO  10 - SUMINISTRO E INSTALACION</v>
          </cell>
          <cell r="D7201" t="str">
            <v>UN</v>
          </cell>
          <cell r="E7201" t="str">
            <v>INSTALACIONES ELECTRICAS - T.V. - SONIDO COMUNI</v>
          </cell>
          <cell r="F7201">
            <v>1263832.8500000001</v>
          </cell>
        </row>
        <row r="7202">
          <cell r="B7202">
            <v>10539</v>
          </cell>
          <cell r="C7202" t="str">
            <v>Poste de concreto 10 mt (Instalación) **</v>
          </cell>
          <cell r="D7202" t="str">
            <v>UN</v>
          </cell>
          <cell r="E7202" t="str">
            <v>09 Eléctricas</v>
          </cell>
          <cell r="F7202">
            <v>788072.45</v>
          </cell>
        </row>
        <row r="7203">
          <cell r="B7203">
            <v>10510</v>
          </cell>
          <cell r="C7203" t="str">
            <v>Poste de concreto 10 mt 510 Kg (Sum+Instal) **</v>
          </cell>
          <cell r="D7203" t="str">
            <v>UN</v>
          </cell>
          <cell r="E7203" t="str">
            <v>09 Eléctricas</v>
          </cell>
          <cell r="F7203">
            <v>1689190.34</v>
          </cell>
        </row>
        <row r="7204">
          <cell r="B7204">
            <v>15227</v>
          </cell>
          <cell r="C7204" t="str">
            <v>Poste de concreto 12 mt - 1050Kg (Sum+Instal) **</v>
          </cell>
          <cell r="D7204" t="str">
            <v>UN</v>
          </cell>
          <cell r="E7204" t="str">
            <v>09 Eléctricas</v>
          </cell>
          <cell r="F7204">
            <v>2951995.47</v>
          </cell>
        </row>
        <row r="7205">
          <cell r="B7205">
            <v>10545</v>
          </cell>
          <cell r="C7205" t="str">
            <v>Poste de concreto 12 mt - 750Kg (Sum+Instal) **</v>
          </cell>
          <cell r="D7205" t="str">
            <v>UN</v>
          </cell>
          <cell r="E7205" t="str">
            <v>09 Eléctricas</v>
          </cell>
          <cell r="F7205">
            <v>2235468.12</v>
          </cell>
        </row>
        <row r="7206">
          <cell r="B7206">
            <v>12380</v>
          </cell>
          <cell r="C7206" t="str">
            <v>Poste de concreto 12 mt (Instalación) **</v>
          </cell>
          <cell r="D7206" t="str">
            <v>UN</v>
          </cell>
          <cell r="E7206" t="str">
            <v>09 Eléctricas</v>
          </cell>
          <cell r="F7206">
            <v>822635.02</v>
          </cell>
        </row>
        <row r="7207">
          <cell r="B7207">
            <v>19354</v>
          </cell>
          <cell r="C7207" t="str">
            <v>Poste de fibra de vidrio 10 mts (Sum+ instal)</v>
          </cell>
          <cell r="D7207" t="str">
            <v>UN</v>
          </cell>
          <cell r="E7207" t="str">
            <v>VARIOS</v>
          </cell>
          <cell r="F7207">
            <v>2459263.66</v>
          </cell>
        </row>
        <row r="7208">
          <cell r="B7208">
            <v>19353</v>
          </cell>
          <cell r="C7208" t="str">
            <v>Poste de fibra de vidrio 12 mts  (Sum+ instal)</v>
          </cell>
          <cell r="D7208" t="str">
            <v>UN</v>
          </cell>
          <cell r="E7208" t="str">
            <v>VARIOS</v>
          </cell>
          <cell r="F7208">
            <v>2893617.91</v>
          </cell>
        </row>
        <row r="7209">
          <cell r="B7209">
            <v>15953</v>
          </cell>
          <cell r="C7209" t="str">
            <v>Poste Estruct.Galvaniz.Ø3"+pilotin+piint-epox(h=3M</v>
          </cell>
          <cell r="D7209" t="str">
            <v>UN</v>
          </cell>
          <cell r="E7209" t="str">
            <v>CARPINTERIA METALICA</v>
          </cell>
          <cell r="F7209">
            <v>939967.07</v>
          </cell>
        </row>
        <row r="7210">
          <cell r="B7210">
            <v>15951</v>
          </cell>
          <cell r="C7210" t="str">
            <v>Poste Estruct.Galvaniz.Ø4"+pilotin+piint-epox(h=6M</v>
          </cell>
          <cell r="D7210" t="str">
            <v>UN</v>
          </cell>
          <cell r="E7210" t="str">
            <v>CARPINTERIA METALICA</v>
          </cell>
          <cell r="F7210">
            <v>1371320.23</v>
          </cell>
        </row>
        <row r="7211">
          <cell r="B7211">
            <v>11044</v>
          </cell>
          <cell r="C7211" t="str">
            <v>Poste M-130 + Luminaria 70wSodio208/220v(Sum+Inst)</v>
          </cell>
          <cell r="D7211" t="str">
            <v>UN</v>
          </cell>
          <cell r="E7211" t="str">
            <v>09 Eléctricas</v>
          </cell>
          <cell r="F7211">
            <v>1363215.9</v>
          </cell>
        </row>
        <row r="7212">
          <cell r="B7212">
            <v>11764</v>
          </cell>
          <cell r="C7212" t="str">
            <v>POSTE METAL H=16 m peldaños y canasta (Sum+Inst)</v>
          </cell>
          <cell r="D7212" t="str">
            <v>UN</v>
          </cell>
          <cell r="E7212" t="str">
            <v>09 Eléctricas</v>
          </cell>
          <cell r="F7212">
            <v>11448664.550000001</v>
          </cell>
        </row>
        <row r="7213">
          <cell r="B7213">
            <v>15730</v>
          </cell>
          <cell r="C7213" t="str">
            <v>POSTE METAL.H=10M tipo AP+BASE (Sum+tran+Hin)</v>
          </cell>
          <cell r="D7213" t="str">
            <v>UN</v>
          </cell>
          <cell r="E7213" t="str">
            <v>INSTALACIONES ELECTRICAS - T.V. - SONIDO COMUNI</v>
          </cell>
          <cell r="F7213">
            <v>4275558.53</v>
          </cell>
        </row>
        <row r="7214">
          <cell r="B7214">
            <v>15731</v>
          </cell>
          <cell r="C7214" t="str">
            <v>POSTE METAL.H=12M tipo AP+BASE CONCRETO (Sum+tran+Hin)</v>
          </cell>
          <cell r="D7214" t="str">
            <v>UN</v>
          </cell>
          <cell r="E7214" t="str">
            <v>INSTALACIONES ELECTRICAS - T.V. - SONIDO COMUNI</v>
          </cell>
          <cell r="F7214">
            <v>7551192.9400000004</v>
          </cell>
        </row>
        <row r="7215">
          <cell r="B7215">
            <v>15745</v>
          </cell>
          <cell r="C7215" t="str">
            <v>POSTE METAL.H=12M tipo AP+BASE MET(Sum+tran+Hin)</v>
          </cell>
          <cell r="D7215" t="str">
            <v>UN</v>
          </cell>
          <cell r="E7215" t="str">
            <v>INSTALACIONES ELECTRICAS - T.V. - SONIDO COMUNI</v>
          </cell>
          <cell r="F7215">
            <v>7563506.4400000004</v>
          </cell>
        </row>
        <row r="7216">
          <cell r="B7216">
            <v>15669</v>
          </cell>
          <cell r="C7216" t="str">
            <v>POSTE METAL.H=18M GALV. CALIENTE+BASE (Sum+tran+Hi</v>
          </cell>
          <cell r="D7216" t="str">
            <v>UN</v>
          </cell>
          <cell r="E7216" t="str">
            <v>INSTALACIONES ELECTRICAS - T.V. - SONIDO COMUNI</v>
          </cell>
          <cell r="F7216">
            <v>11159560.07</v>
          </cell>
        </row>
        <row r="7217">
          <cell r="B7217">
            <v>15247</v>
          </cell>
          <cell r="C7217" t="str">
            <v>POSTE METAL.H=18M GALV. CALIENTE+CAN(Sum+tran+Hinc</v>
          </cell>
          <cell r="D7217" t="str">
            <v>UN</v>
          </cell>
          <cell r="E7217" t="str">
            <v>INSTALACIONES ELECTRICAS - T.V. - SONIDO COMUNI</v>
          </cell>
          <cell r="F7217">
            <v>10323541.91</v>
          </cell>
        </row>
        <row r="7218">
          <cell r="B7218">
            <v>15729</v>
          </cell>
          <cell r="C7218" t="str">
            <v>POSTE METAL.H=8M tipo AP+BASE</v>
          </cell>
          <cell r="D7218" t="str">
            <v>UN</v>
          </cell>
          <cell r="E7218" t="str">
            <v>INSTALACIONES ELECTRICAS - T.V. - SONIDO COMUNI</v>
          </cell>
          <cell r="F7218">
            <v>2495276.4500000002</v>
          </cell>
        </row>
        <row r="7219">
          <cell r="B7219">
            <v>16626</v>
          </cell>
          <cell r="C7219" t="str">
            <v>POSTE METAL.H=9M tipo AP+BASE (Sum+tran+Hinc)</v>
          </cell>
          <cell r="D7219" t="str">
            <v>UN</v>
          </cell>
          <cell r="E7219" t="str">
            <v>INSTALACIONES ELECTRICAS - T.V. - SONIDO COMUNI</v>
          </cell>
          <cell r="F7219">
            <v>4442652.71</v>
          </cell>
        </row>
        <row r="7220">
          <cell r="B7220">
            <v>13820</v>
          </cell>
          <cell r="C7220" t="str">
            <v>PosteConc.AP14m(Pararayo+Corona+gabine+PuestaTier)</v>
          </cell>
          <cell r="D7220" t="str">
            <v>UN</v>
          </cell>
          <cell r="E7220" t="str">
            <v>09 Eléctricas</v>
          </cell>
          <cell r="F7220">
            <v>11333794.82</v>
          </cell>
        </row>
        <row r="7221">
          <cell r="B7221">
            <v>16159</v>
          </cell>
          <cell r="C7221" t="str">
            <v>PosteConcretoPretensadoH=16m(1.350Kg)Linea(Sum+Ins</v>
          </cell>
          <cell r="D7221" t="str">
            <v>UN</v>
          </cell>
          <cell r="E7221" t="str">
            <v>VARIOS</v>
          </cell>
          <cell r="F7221">
            <v>1763836.56</v>
          </cell>
        </row>
        <row r="7222">
          <cell r="B7222">
            <v>14638</v>
          </cell>
          <cell r="C7222" t="str">
            <v>POSTES DE 2 MTS METALICO (SUM + INST)</v>
          </cell>
          <cell r="D7222" t="str">
            <v>UN</v>
          </cell>
          <cell r="E7222" t="str">
            <v>MOBILIARIO</v>
          </cell>
          <cell r="F7222">
            <v>186500.06</v>
          </cell>
        </row>
        <row r="7223">
          <cell r="B7223">
            <v>14807</v>
          </cell>
          <cell r="C7223" t="str">
            <v>POSTES DE 2 MTS METÁLICO(DESM+SUM+INST)</v>
          </cell>
          <cell r="D7223" t="str">
            <v>UN</v>
          </cell>
          <cell r="E7223" t="str">
            <v>MOBILIARIO</v>
          </cell>
          <cell r="F7223">
            <v>271517.15000000002</v>
          </cell>
        </row>
        <row r="7224">
          <cell r="B7224">
            <v>14808</v>
          </cell>
          <cell r="C7224" t="str">
            <v>POSTES DE 2.7  MTS METÁLICO(DESM+SUM+INST)</v>
          </cell>
          <cell r="D7224" t="str">
            <v>UN</v>
          </cell>
          <cell r="E7224" t="str">
            <v>MOBILIARIO</v>
          </cell>
          <cell r="F7224">
            <v>273839.37</v>
          </cell>
        </row>
        <row r="7225">
          <cell r="B7225">
            <v>14639</v>
          </cell>
          <cell r="C7225" t="str">
            <v>POSTES DE 2.7 MTS METALICO (SUM + INST)</v>
          </cell>
          <cell r="D7225" t="str">
            <v>UN</v>
          </cell>
          <cell r="E7225" t="str">
            <v>MOBILIARIO</v>
          </cell>
          <cell r="F7225">
            <v>186500.06</v>
          </cell>
        </row>
        <row r="7226">
          <cell r="B7226">
            <v>14809</v>
          </cell>
          <cell r="C7226" t="str">
            <v>POSTES DE 3  MTS METÁLICO(DESM+SUM+INST)</v>
          </cell>
          <cell r="D7226" t="str">
            <v>UN</v>
          </cell>
          <cell r="E7226" t="str">
            <v>MOBILIARIO</v>
          </cell>
          <cell r="F7226">
            <v>274265.03000000003</v>
          </cell>
        </row>
        <row r="7227">
          <cell r="B7227">
            <v>14640</v>
          </cell>
          <cell r="C7227" t="str">
            <v>POSTES DE 3 MTS METALICO (SUM + INST)</v>
          </cell>
          <cell r="D7227" t="str">
            <v>UN</v>
          </cell>
          <cell r="E7227" t="str">
            <v>MOBILIARIO</v>
          </cell>
          <cell r="F7227">
            <v>186925.72</v>
          </cell>
        </row>
        <row r="7228">
          <cell r="B7228">
            <v>14810</v>
          </cell>
          <cell r="C7228" t="str">
            <v>POSTES DE 3.3  MTS METÁLICOS(DESM+SUM+INST)</v>
          </cell>
          <cell r="D7228" t="str">
            <v>UN</v>
          </cell>
          <cell r="E7228" t="str">
            <v>MOBILIARIO</v>
          </cell>
          <cell r="F7228">
            <v>459594.83</v>
          </cell>
        </row>
        <row r="7229">
          <cell r="B7229">
            <v>14641</v>
          </cell>
          <cell r="C7229" t="str">
            <v>POSTES DE 3.3 MTS METALICOS (SUM + INST)</v>
          </cell>
          <cell r="D7229" t="str">
            <v>UN</v>
          </cell>
          <cell r="E7229" t="str">
            <v>MOBILIARIO</v>
          </cell>
          <cell r="F7229">
            <v>372255.52</v>
          </cell>
        </row>
        <row r="7230">
          <cell r="B7230">
            <v>15940</v>
          </cell>
          <cell r="C7230" t="str">
            <v>PosteSujetadorCanino TuboGal.Ø2PinturaElectrostati</v>
          </cell>
          <cell r="D7230" t="str">
            <v>UN</v>
          </cell>
          <cell r="E7230" t="str">
            <v>MOBILIARIO</v>
          </cell>
          <cell r="F7230">
            <v>417318.02</v>
          </cell>
        </row>
        <row r="7231">
          <cell r="B7231">
            <v>12455</v>
          </cell>
          <cell r="C7231" t="str">
            <v>PosteTubo Estruct.Ø 2 1/2"h=6.0m+Pilot.H=1.50m.P</v>
          </cell>
          <cell r="D7231" t="str">
            <v>UN</v>
          </cell>
          <cell r="E7231" t="str">
            <v>10 Mobiliario</v>
          </cell>
          <cell r="F7231">
            <v>1603252.58</v>
          </cell>
        </row>
        <row r="7232">
          <cell r="B7232">
            <v>13700</v>
          </cell>
          <cell r="C7232" t="str">
            <v>PosteTubo Estruct.Ø 2 1/2"h=6.0m+Pilot.H=1.50m.Pro</v>
          </cell>
          <cell r="D7232" t="str">
            <v>ML</v>
          </cell>
          <cell r="E7232" t="str">
            <v>10 Mobiliario</v>
          </cell>
          <cell r="F7232">
            <v>266139.93</v>
          </cell>
        </row>
        <row r="7233">
          <cell r="B7233">
            <v>15235</v>
          </cell>
          <cell r="C7233" t="str">
            <v>PosteTubo ESTRUCTØ 21/2""h=6.0m+Pilote(Sin Guaya)</v>
          </cell>
          <cell r="D7233" t="str">
            <v>ML</v>
          </cell>
          <cell r="E7233" t="str">
            <v>10 Mobiliario</v>
          </cell>
          <cell r="F7233">
            <v>170506.73</v>
          </cell>
        </row>
        <row r="7234">
          <cell r="B7234">
            <v>15236</v>
          </cell>
          <cell r="C7234" t="str">
            <v>PosteTuboESTRUCT.Ø 2 1/2"h=6.0m+Pilote(Sin Guaya)</v>
          </cell>
          <cell r="D7234" t="str">
            <v>UN</v>
          </cell>
          <cell r="E7234" t="str">
            <v>10 Mobiliario</v>
          </cell>
          <cell r="F7234">
            <v>1027148.99</v>
          </cell>
        </row>
        <row r="7235">
          <cell r="B7235">
            <v>17694</v>
          </cell>
          <cell r="C7235" t="str">
            <v>POWER PACK CON RECEP DE CONTROL INALÁM (sum  ins)</v>
          </cell>
          <cell r="D7235" t="str">
            <v>UN</v>
          </cell>
          <cell r="E7235" t="str">
            <v>INSTALACIONES ELECTRICAS - T.V. - SONIDO COMUNI</v>
          </cell>
          <cell r="F7235">
            <v>0</v>
          </cell>
        </row>
        <row r="7236">
          <cell r="B7236">
            <v>10970</v>
          </cell>
          <cell r="C7236" t="str">
            <v>Poyo muebles espesor 10 cm**</v>
          </cell>
          <cell r="D7236" t="str">
            <v>M2</v>
          </cell>
          <cell r="E7236" t="str">
            <v>05 Pisos</v>
          </cell>
          <cell r="F7236">
            <v>65615.759999999995</v>
          </cell>
        </row>
        <row r="7237">
          <cell r="B7237">
            <v>14475</v>
          </cell>
          <cell r="C7237" t="str">
            <v>Poyo para Mueble Bajo en Concreto 2500psi e= 0,05m</v>
          </cell>
          <cell r="D7237" t="str">
            <v>ML</v>
          </cell>
          <cell r="E7237" t="str">
            <v>05 Pisos</v>
          </cell>
          <cell r="F7237">
            <v>91958.19</v>
          </cell>
        </row>
        <row r="7238">
          <cell r="B7238">
            <v>10748</v>
          </cell>
          <cell r="C7238" t="str">
            <v>Poyo para muebles **</v>
          </cell>
          <cell r="D7238" t="str">
            <v>ML</v>
          </cell>
          <cell r="E7238" t="str">
            <v>05 Pisos</v>
          </cell>
          <cell r="F7238">
            <v>30764.07</v>
          </cell>
        </row>
        <row r="7239">
          <cell r="B7239">
            <v>150</v>
          </cell>
          <cell r="C7239" t="str">
            <v>POYOS COCINA-CALENTADOR</v>
          </cell>
          <cell r="D7239" t="str">
            <v>ML</v>
          </cell>
          <cell r="E7239" t="str">
            <v>MAMPOSTERIA</v>
          </cell>
          <cell r="F7239">
            <v>29585.32</v>
          </cell>
        </row>
        <row r="7240">
          <cell r="B7240">
            <v>12722</v>
          </cell>
          <cell r="C7240" t="str">
            <v>Pozo en mamposteria D=1.2 mH=2.50m excavac **</v>
          </cell>
          <cell r="D7240" t="str">
            <v>UN</v>
          </cell>
          <cell r="E7240" t="str">
            <v>08 Hidráulico</v>
          </cell>
          <cell r="F7240">
            <v>5262913.9000000004</v>
          </cell>
        </row>
        <row r="7241">
          <cell r="B7241">
            <v>13028</v>
          </cell>
          <cell r="C7241" t="str">
            <v>Pozo en mamposteria h=1.2 m con  excavac **</v>
          </cell>
          <cell r="D7241" t="str">
            <v>UN</v>
          </cell>
          <cell r="E7241" t="str">
            <v>08 Hidráulico</v>
          </cell>
          <cell r="F7241">
            <v>6995459.1900000004</v>
          </cell>
        </row>
        <row r="7242">
          <cell r="B7242">
            <v>10260</v>
          </cell>
          <cell r="C7242" t="str">
            <v>Pozo en mamposteria h=1.2 m sin excavac **</v>
          </cell>
          <cell r="D7242" t="str">
            <v>UN</v>
          </cell>
          <cell r="E7242" t="str">
            <v>08 Hidráulico</v>
          </cell>
          <cell r="F7242">
            <v>1872582.21</v>
          </cell>
        </row>
        <row r="7243">
          <cell r="B7243">
            <v>10549</v>
          </cell>
          <cell r="C7243" t="str">
            <v>Pozo en mamposteria h=1.5 m sin excavac **</v>
          </cell>
          <cell r="D7243" t="str">
            <v>UN</v>
          </cell>
          <cell r="E7243" t="str">
            <v>08 Hidráulico</v>
          </cell>
          <cell r="F7243">
            <v>3061087.5</v>
          </cell>
        </row>
        <row r="7244">
          <cell r="B7244">
            <v>10258</v>
          </cell>
          <cell r="C7244" t="str">
            <v>Pozo en mamposteria h=2.20 m sin excavac **</v>
          </cell>
          <cell r="D7244" t="str">
            <v>UN</v>
          </cell>
          <cell r="E7244" t="str">
            <v>08 Hidráulico</v>
          </cell>
          <cell r="F7244">
            <v>2638109.31</v>
          </cell>
        </row>
        <row r="7245">
          <cell r="B7245">
            <v>20604</v>
          </cell>
          <cell r="C7245" t="str">
            <v>Pozo en mamposteria h=2.20 m sin excavac con CIO I 1125</v>
          </cell>
          <cell r="D7245" t="str">
            <v>UN</v>
          </cell>
          <cell r="E7245" t="str">
            <v>08 Hidráulico</v>
          </cell>
          <cell r="F7245">
            <v>2986651.31</v>
          </cell>
        </row>
        <row r="7246">
          <cell r="B7246">
            <v>10259</v>
          </cell>
          <cell r="C7246" t="str">
            <v>Pozo en mamposteria h=2.5 m sin excavac **</v>
          </cell>
          <cell r="D7246" t="str">
            <v>UN</v>
          </cell>
          <cell r="E7246" t="str">
            <v>08 Hidráulico</v>
          </cell>
          <cell r="F7246">
            <v>5468958.7599999998</v>
          </cell>
        </row>
        <row r="7247">
          <cell r="B7247">
            <v>20608</v>
          </cell>
          <cell r="C7247" t="str">
            <v>POZO EN MAMPOSTERIA H=2.5 M; D: 1.20M, ARO: 1M, TAPA: 0.70M, SIN EXCAVAC</v>
          </cell>
          <cell r="D7247" t="str">
            <v>UN</v>
          </cell>
          <cell r="E7247" t="str">
            <v>08 Hidráulico</v>
          </cell>
          <cell r="F7247">
            <v>4698891.5999999996</v>
          </cell>
        </row>
        <row r="7248">
          <cell r="B7248">
            <v>11138</v>
          </cell>
          <cell r="C7248" t="str">
            <v>Pozo mamposteria sinExcavac d=1.2 e=0.25 por ml**</v>
          </cell>
          <cell r="D7248" t="str">
            <v>ML</v>
          </cell>
          <cell r="E7248" t="str">
            <v>08 Hidráulico</v>
          </cell>
          <cell r="F7248">
            <v>2187583.5</v>
          </cell>
        </row>
        <row r="7249">
          <cell r="B7249">
            <v>52</v>
          </cell>
          <cell r="C7249" t="str">
            <v>POZO SEPTICO ETERNIT</v>
          </cell>
          <cell r="D7249" t="str">
            <v>UN</v>
          </cell>
          <cell r="E7249" t="str">
            <v>REDES SERVICIOS Y DESAGüES</v>
          </cell>
          <cell r="F7249">
            <v>91096.21</v>
          </cell>
        </row>
        <row r="7250">
          <cell r="B7250">
            <v>11338</v>
          </cell>
          <cell r="C7250" t="str">
            <v>POZOS EYECTORES</v>
          </cell>
          <cell r="D7250" t="str">
            <v>UN</v>
          </cell>
          <cell r="E7250" t="str">
            <v>CIMENTACION Y ESTRUCTURA</v>
          </cell>
          <cell r="F7250">
            <v>45858045.450000003</v>
          </cell>
        </row>
        <row r="7251">
          <cell r="B7251">
            <v>18775</v>
          </cell>
          <cell r="C7251" t="str">
            <v>POZOS EYECTORES SC</v>
          </cell>
          <cell r="D7251" t="str">
            <v>UN</v>
          </cell>
          <cell r="E7251" t="str">
            <v>CIMENTACION Y ESTRUCTURA</v>
          </cell>
          <cell r="F7251">
            <v>6345259.1600000001</v>
          </cell>
        </row>
        <row r="7252">
          <cell r="B7252">
            <v>735</v>
          </cell>
          <cell r="C7252" t="str">
            <v>PRADIZACION JARDINES</v>
          </cell>
          <cell r="D7252" t="str">
            <v>M2</v>
          </cell>
          <cell r="E7252" t="str">
            <v>URBANISMO Y OBRAS EXTERIORES</v>
          </cell>
          <cell r="F7252">
            <v>6690.24</v>
          </cell>
        </row>
        <row r="7253">
          <cell r="B7253">
            <v>18459</v>
          </cell>
          <cell r="C7253" t="str">
            <v>Pre Amp / Mixer M-900MK2</v>
          </cell>
          <cell r="D7253" t="str">
            <v>UN</v>
          </cell>
          <cell r="E7253" t="str">
            <v>INSTALACIONES ELECTRICAS - T.V. - SONIDO COMUNI</v>
          </cell>
          <cell r="F7253">
            <v>0</v>
          </cell>
        </row>
        <row r="7254">
          <cell r="B7254">
            <v>16930</v>
          </cell>
          <cell r="C7254" t="str">
            <v>PREFABRICADO EN L PARA GRADERIA CINE - HUELLA A: 1</v>
          </cell>
          <cell r="D7254" t="str">
            <v>UN</v>
          </cell>
          <cell r="E7254" t="str">
            <v>VARIOS</v>
          </cell>
          <cell r="F7254">
            <v>120733.98</v>
          </cell>
        </row>
        <row r="7255">
          <cell r="B7255">
            <v>16957</v>
          </cell>
          <cell r="C7255" t="str">
            <v>Prefabricado escalera gradería huella A:0.3m E:0.1</v>
          </cell>
          <cell r="D7255" t="str">
            <v>UN</v>
          </cell>
          <cell r="E7255" t="str">
            <v>URBANISMO Y OBRAS EXTERIORES</v>
          </cell>
          <cell r="F7255">
            <v>120733.98</v>
          </cell>
        </row>
        <row r="7256">
          <cell r="B7256">
            <v>16956</v>
          </cell>
          <cell r="C7256" t="str">
            <v>Prefabricado gradería huella A: 0.3m E:0.1m L: 1.4</v>
          </cell>
          <cell r="D7256" t="str">
            <v>UN</v>
          </cell>
          <cell r="E7256" t="str">
            <v>URBANISMO Y OBRAS EXTERIORES</v>
          </cell>
          <cell r="F7256">
            <v>120733.98</v>
          </cell>
        </row>
        <row r="7257">
          <cell r="B7257">
            <v>16959</v>
          </cell>
          <cell r="C7257" t="str">
            <v>Prefabricado L gradería huella A: 1.05m E:0.1m con</v>
          </cell>
          <cell r="D7257" t="str">
            <v>UN</v>
          </cell>
          <cell r="E7257" t="str">
            <v>URBANISMO Y OBRAS EXTERIORES</v>
          </cell>
          <cell r="F7257">
            <v>120733.98</v>
          </cell>
        </row>
        <row r="7258">
          <cell r="B7258">
            <v>16961</v>
          </cell>
          <cell r="C7258" t="str">
            <v>Prefabricado L gradería huella a:1.05m E:0.10 m co</v>
          </cell>
          <cell r="D7258" t="str">
            <v>UN</v>
          </cell>
          <cell r="E7258" t="str">
            <v>URBANISMO Y OBRAS EXTERIORES</v>
          </cell>
          <cell r="F7258">
            <v>120733.98</v>
          </cell>
        </row>
        <row r="7259">
          <cell r="B7259">
            <v>16947</v>
          </cell>
          <cell r="C7259" t="str">
            <v>PREFABRICADO TIPO 1 EN L GRADERIA GENERAL H=1.05 m</v>
          </cell>
          <cell r="D7259" t="str">
            <v>UN</v>
          </cell>
          <cell r="E7259" t="str">
            <v>URBANISMO Y OBRAS EXTERIORES</v>
          </cell>
          <cell r="F7259">
            <v>120733.98</v>
          </cell>
        </row>
        <row r="7260">
          <cell r="B7260">
            <v>16955</v>
          </cell>
          <cell r="C7260" t="str">
            <v>prefabricado tipo 1 en l para graderia general hue</v>
          </cell>
          <cell r="D7260" t="str">
            <v>UN</v>
          </cell>
          <cell r="E7260" t="str">
            <v>URBANISMO Y OBRAS EXTERIORES</v>
          </cell>
          <cell r="F7260">
            <v>120733.98</v>
          </cell>
        </row>
        <row r="7261">
          <cell r="B7261">
            <v>20697</v>
          </cell>
          <cell r="C7261" t="str">
            <v>Prehuecos pilotes</v>
          </cell>
          <cell r="D7261" t="str">
            <v>UN</v>
          </cell>
          <cell r="E7261" t="str">
            <v>04 Estructuras</v>
          </cell>
          <cell r="F7261">
            <v>64934.9</v>
          </cell>
        </row>
        <row r="7262">
          <cell r="B7262">
            <v>11593</v>
          </cell>
          <cell r="C7262" t="str">
            <v>Preparac superf para instalar sikaCarboDur e=1mm**</v>
          </cell>
          <cell r="D7262" t="str">
            <v>M2</v>
          </cell>
          <cell r="E7262" t="str">
            <v>04 Estructuras</v>
          </cell>
          <cell r="F7262">
            <v>285475.40999999997</v>
          </cell>
        </row>
        <row r="7263">
          <cell r="B7263">
            <v>18467</v>
          </cell>
          <cell r="C7263" t="str">
            <v>Procesador Electrovoice DC ONE</v>
          </cell>
          <cell r="D7263" t="str">
            <v>UN</v>
          </cell>
          <cell r="E7263" t="str">
            <v>VARIOS</v>
          </cell>
          <cell r="F7263">
            <v>0</v>
          </cell>
        </row>
        <row r="7264">
          <cell r="B7264">
            <v>11624</v>
          </cell>
          <cell r="C7264" t="str">
            <v>Profesional Auxiliar (Sin Títulos de Posgrado)</v>
          </cell>
          <cell r="D7264" t="str">
            <v>MES</v>
          </cell>
          <cell r="E7264" t="str">
            <v>05 Pisos</v>
          </cell>
          <cell r="F7264">
            <v>3082174</v>
          </cell>
        </row>
        <row r="7265">
          <cell r="B7265">
            <v>11618</v>
          </cell>
          <cell r="C7265" t="str">
            <v>Profesional categoria 0 ASESOR</v>
          </cell>
          <cell r="D7265" t="str">
            <v>MES</v>
          </cell>
          <cell r="E7265" t="str">
            <v>05 Pisos</v>
          </cell>
          <cell r="F7265">
            <v>18052540</v>
          </cell>
        </row>
        <row r="7266">
          <cell r="B7266">
            <v>11617</v>
          </cell>
          <cell r="C7266" t="str">
            <v>Profesional categoria 2</v>
          </cell>
          <cell r="D7266" t="str">
            <v>MES</v>
          </cell>
          <cell r="E7266" t="str">
            <v>SUELDOS Y JORNALES</v>
          </cell>
          <cell r="F7266">
            <v>11254057</v>
          </cell>
        </row>
        <row r="7267">
          <cell r="B7267">
            <v>11490</v>
          </cell>
          <cell r="C7267" t="str">
            <v>PROFESIONAL CATEGORÍA 3   (E.G.8;E.E.5) - SIN PREST.</v>
          </cell>
          <cell r="D7267" t="str">
            <v>MES</v>
          </cell>
          <cell r="E7267" t="str">
            <v>SUELDOS Y JORNALES</v>
          </cell>
          <cell r="F7267">
            <v>10822633</v>
          </cell>
        </row>
        <row r="7268">
          <cell r="B7268">
            <v>11619</v>
          </cell>
          <cell r="C7268" t="str">
            <v>Profesional categoria 4</v>
          </cell>
          <cell r="D7268" t="str">
            <v>MES</v>
          </cell>
          <cell r="E7268" t="str">
            <v>SUELDOS Y JORNALES</v>
          </cell>
          <cell r="F7268">
            <v>9103334</v>
          </cell>
        </row>
        <row r="7269">
          <cell r="B7269">
            <v>11620</v>
          </cell>
          <cell r="C7269" t="str">
            <v>Profesional categoria 5</v>
          </cell>
          <cell r="D7269" t="str">
            <v>MES</v>
          </cell>
          <cell r="E7269" t="str">
            <v>SUELDOS Y JORNALES</v>
          </cell>
          <cell r="F7269">
            <v>7186500</v>
          </cell>
        </row>
        <row r="7270">
          <cell r="B7270">
            <v>11621</v>
          </cell>
          <cell r="C7270" t="str">
            <v>Profesional categoria 6</v>
          </cell>
          <cell r="D7270" t="str">
            <v>MES</v>
          </cell>
          <cell r="E7270" t="str">
            <v>SUELDOS Y JORNALES</v>
          </cell>
          <cell r="F7270">
            <v>7053725</v>
          </cell>
        </row>
        <row r="7271">
          <cell r="B7271">
            <v>11622</v>
          </cell>
          <cell r="C7271" t="str">
            <v>Profesional categoria 7</v>
          </cell>
          <cell r="D7271" t="str">
            <v>MES</v>
          </cell>
          <cell r="E7271" t="str">
            <v>SUELDOS Y JORNALES</v>
          </cell>
          <cell r="F7271">
            <v>5696283</v>
          </cell>
        </row>
        <row r="7272">
          <cell r="B7272">
            <v>11623</v>
          </cell>
          <cell r="C7272" t="str">
            <v>Profesional categoria 8</v>
          </cell>
          <cell r="D7272" t="str">
            <v>MES</v>
          </cell>
          <cell r="E7272" t="str">
            <v>SUELDOS Y JORNALES</v>
          </cell>
          <cell r="F7272">
            <v>5185684</v>
          </cell>
        </row>
        <row r="7273">
          <cell r="B7273">
            <v>11616</v>
          </cell>
          <cell r="C7273" t="str">
            <v>PROFESIONAL ESPECIALISTA (I) CATEGORÍA 1(E.G.12;E.E.10)) - SIN PREST.</v>
          </cell>
          <cell r="D7273" t="str">
            <v>MES</v>
          </cell>
          <cell r="E7273" t="str">
            <v>SUELDOS Y JORNALES</v>
          </cell>
          <cell r="F7273">
            <v>16962214</v>
          </cell>
        </row>
        <row r="7274">
          <cell r="B7274">
            <v>17792</v>
          </cell>
          <cell r="C7274" t="str">
            <v>PROTECC ESTRUC METALICA PINT INTUMESCENT 12m2/mils</v>
          </cell>
          <cell r="D7274" t="str">
            <v>M2</v>
          </cell>
          <cell r="E7274" t="str">
            <v>ESTRUCTURA METALICA</v>
          </cell>
          <cell r="F7274">
            <v>29502.06</v>
          </cell>
        </row>
        <row r="7275">
          <cell r="B7275">
            <v>17794</v>
          </cell>
          <cell r="C7275" t="str">
            <v>PROTECC ESTRUC METALICA PINT INTUMESCENT 18m2/mils</v>
          </cell>
          <cell r="D7275" t="str">
            <v>M2</v>
          </cell>
          <cell r="E7275" t="str">
            <v>ESTRUCTURA METALICA</v>
          </cell>
          <cell r="F7275">
            <v>42009.91</v>
          </cell>
        </row>
        <row r="7276">
          <cell r="B7276">
            <v>17795</v>
          </cell>
          <cell r="C7276" t="str">
            <v>PROTECC ESTRUC METALICA PINT INTUMESCENT 19m2/mils</v>
          </cell>
          <cell r="D7276" t="str">
            <v>M2</v>
          </cell>
          <cell r="E7276" t="str">
            <v>ESTRUCTURA METALICA</v>
          </cell>
          <cell r="F7276">
            <v>44085.51</v>
          </cell>
        </row>
        <row r="7277">
          <cell r="B7277">
            <v>11357</v>
          </cell>
          <cell r="C7277" t="str">
            <v>Protecc junta o canto tipo vehicular 10"*3/16" **</v>
          </cell>
          <cell r="D7277" t="str">
            <v>ML</v>
          </cell>
          <cell r="E7277" t="str">
            <v>INSTALACIONES HIDRAULICA / SANITARIA / LATONERIA</v>
          </cell>
          <cell r="F7277">
            <v>203131.16</v>
          </cell>
        </row>
        <row r="7278">
          <cell r="B7278">
            <v>11184</v>
          </cell>
          <cell r="C7278" t="str">
            <v>Protecc junta o canto tipo vehicular 4"*1/4" **</v>
          </cell>
          <cell r="D7278" t="str">
            <v>ML</v>
          </cell>
          <cell r="E7278" t="str">
            <v>INSTALACIONES HIDRAULICA / SANITARIA / LATONERIA</v>
          </cell>
          <cell r="F7278">
            <v>178878.97</v>
          </cell>
        </row>
        <row r="7279">
          <cell r="B7279">
            <v>11356</v>
          </cell>
          <cell r="C7279" t="str">
            <v>Protecc junta o canto tipo vehicular 5"*3/16" **</v>
          </cell>
          <cell r="D7279" t="str">
            <v>ML</v>
          </cell>
          <cell r="E7279" t="str">
            <v>INSTALACIONES HIDRAULICA / SANITARIA / LATONERIA</v>
          </cell>
          <cell r="F7279">
            <v>200918.72</v>
          </cell>
        </row>
        <row r="7280">
          <cell r="B7280">
            <v>18139</v>
          </cell>
          <cell r="C7280" t="str">
            <v>ProteccEstrucMetaCubiertaPintIntumescen30milscCRDC</v>
          </cell>
          <cell r="D7280" t="str">
            <v>M2</v>
          </cell>
          <cell r="E7280" t="str">
            <v>CIMENTACION Y ESTRUCTURA</v>
          </cell>
          <cell r="F7280">
            <v>63182.67</v>
          </cell>
        </row>
        <row r="7281">
          <cell r="B7281">
            <v>17793</v>
          </cell>
          <cell r="C7281" t="str">
            <v>PROTECCION  ESTRUCTURA METALICA  PINTURA  INTUMESCENTE 15m2/mils CDRC</v>
          </cell>
          <cell r="D7281" t="str">
            <v>M2</v>
          </cell>
          <cell r="E7281" t="str">
            <v>ESTRUCTURA METALICA</v>
          </cell>
          <cell r="F7281">
            <v>35755.980000000003</v>
          </cell>
        </row>
        <row r="7282">
          <cell r="B7282">
            <v>11173</v>
          </cell>
          <cell r="C7282" t="str">
            <v>Proteccion  talud  con malla triple tors **</v>
          </cell>
          <cell r="D7282" t="str">
            <v>M2</v>
          </cell>
          <cell r="E7282" t="str">
            <v>04 Estructuras</v>
          </cell>
          <cell r="F7282">
            <v>36900.47</v>
          </cell>
        </row>
        <row r="7283">
          <cell r="B7283">
            <v>17905</v>
          </cell>
          <cell r="C7283" t="str">
            <v>Protección Acústica Losa Celulosa Ref.K.13(11/2")</v>
          </cell>
          <cell r="D7283" t="str">
            <v>M2</v>
          </cell>
          <cell r="E7283" t="str">
            <v>CIELOS RASOS</v>
          </cell>
          <cell r="F7283">
            <v>12747.35</v>
          </cell>
        </row>
        <row r="7284">
          <cell r="B7284">
            <v>13258</v>
          </cell>
          <cell r="C7284" t="str">
            <v>Proteccion Angeo rejillas y gargolas **</v>
          </cell>
          <cell r="D7284" t="str">
            <v>UN</v>
          </cell>
          <cell r="E7284" t="str">
            <v>INSTALACIONES DEPORTIVAS</v>
          </cell>
          <cell r="F7284">
            <v>23065.05</v>
          </cell>
        </row>
        <row r="7285">
          <cell r="B7285">
            <v>17421</v>
          </cell>
          <cell r="C7285" t="str">
            <v>Protección Arbol con tela verde(CDRC-Tunal) H=1m</v>
          </cell>
          <cell r="D7285" t="str">
            <v>UN</v>
          </cell>
          <cell r="E7285" t="str">
            <v>JARDINERIA  Y GRAMAS</v>
          </cell>
          <cell r="F7285">
            <v>107752.69</v>
          </cell>
        </row>
        <row r="7286">
          <cell r="B7286">
            <v>13015</v>
          </cell>
          <cell r="C7286" t="str">
            <v>Proteccion de pisos con camilla 1.40x0.70 + trans</v>
          </cell>
          <cell r="D7286" t="str">
            <v>MES</v>
          </cell>
          <cell r="E7286" t="str">
            <v>05 Pisos</v>
          </cell>
          <cell r="F7286">
            <v>9977.52</v>
          </cell>
        </row>
        <row r="7287">
          <cell r="B7287">
            <v>15162</v>
          </cell>
          <cell r="C7287" t="str">
            <v>Proteccion de pisos con camilla 652 m2**</v>
          </cell>
          <cell r="D7287" t="str">
            <v>MES</v>
          </cell>
          <cell r="E7287" t="str">
            <v>05 Pisos</v>
          </cell>
          <cell r="F7287">
            <v>3286090.38</v>
          </cell>
        </row>
        <row r="7288">
          <cell r="B7288">
            <v>13062</v>
          </cell>
          <cell r="C7288" t="str">
            <v>Protección de talud con Polietileno</v>
          </cell>
          <cell r="D7288" t="str">
            <v>M2</v>
          </cell>
          <cell r="E7288" t="str">
            <v>URBANISMO Y OBRAS EXTERIORES</v>
          </cell>
          <cell r="F7288">
            <v>6754.85</v>
          </cell>
        </row>
        <row r="7289">
          <cell r="B7289">
            <v>11219</v>
          </cell>
          <cell r="C7289" t="str">
            <v>Proteccion de taludes con polietil + maten diari**</v>
          </cell>
          <cell r="D7289" t="str">
            <v>M2</v>
          </cell>
          <cell r="E7289" t="str">
            <v>05 Pisos</v>
          </cell>
          <cell r="F7289">
            <v>2120.0700000000002</v>
          </cell>
        </row>
        <row r="7290">
          <cell r="B7290">
            <v>19292</v>
          </cell>
          <cell r="C7290" t="str">
            <v>PROTECCION ESTRUCTURA METALICA CUBIERTA PINT INTUMESCENTE -  CEFE COMETAS</v>
          </cell>
          <cell r="D7290" t="str">
            <v>M2</v>
          </cell>
          <cell r="E7290" t="str">
            <v>CIMENTACION Y ESTRUCTURA</v>
          </cell>
          <cell r="F7290">
            <v>63665.22</v>
          </cell>
        </row>
        <row r="7291">
          <cell r="B7291">
            <v>11172</v>
          </cell>
          <cell r="C7291" t="str">
            <v>Proteccion Pañete talud  con malla triple tors **</v>
          </cell>
          <cell r="D7291" t="str">
            <v>M2</v>
          </cell>
          <cell r="E7291" t="str">
            <v>04 Estructuras</v>
          </cell>
          <cell r="F7291">
            <v>107603.8</v>
          </cell>
        </row>
        <row r="7292">
          <cell r="B7292">
            <v>10339</v>
          </cell>
          <cell r="C7292" t="str">
            <v>Proteccion Pañete taludes  con malla gallinero *</v>
          </cell>
          <cell r="D7292" t="str">
            <v>M2</v>
          </cell>
          <cell r="E7292" t="str">
            <v>04 Estructuras</v>
          </cell>
          <cell r="F7292">
            <v>29263.279999999999</v>
          </cell>
        </row>
        <row r="7293">
          <cell r="B7293">
            <v>11668</v>
          </cell>
          <cell r="C7293" t="str">
            <v>Proteccion Pañete taludes con malla gallinero **</v>
          </cell>
          <cell r="D7293" t="str">
            <v>M2</v>
          </cell>
          <cell r="E7293" t="str">
            <v>04 Estructuras</v>
          </cell>
          <cell r="F7293">
            <v>51341.1</v>
          </cell>
        </row>
        <row r="7294">
          <cell r="B7294">
            <v>10671</v>
          </cell>
          <cell r="C7294" t="str">
            <v>Proteccion Pañete taludes sin malla gallinero **</v>
          </cell>
          <cell r="D7294" t="str">
            <v>M2</v>
          </cell>
          <cell r="E7294" t="str">
            <v>04 Estructuras</v>
          </cell>
          <cell r="F7294">
            <v>23438.97</v>
          </cell>
        </row>
        <row r="7295">
          <cell r="B7295">
            <v>10670</v>
          </cell>
          <cell r="C7295" t="str">
            <v>Proteccion Pañete taludes sin malla vigas ciment**</v>
          </cell>
          <cell r="D7295" t="str">
            <v>ML</v>
          </cell>
          <cell r="E7295" t="str">
            <v>04 Estructuras</v>
          </cell>
          <cell r="F7295">
            <v>18930.259999999998</v>
          </cell>
        </row>
        <row r="7296">
          <cell r="B7296">
            <v>17726</v>
          </cell>
          <cell r="C7296" t="str">
            <v>ProtecciónAcustica LosaCelulosaRefK13- 11/2"S/Espe</v>
          </cell>
          <cell r="D7296" t="str">
            <v>M2</v>
          </cell>
          <cell r="E7296" t="str">
            <v>CIELOS RASOS</v>
          </cell>
          <cell r="F7296">
            <v>10900.55</v>
          </cell>
        </row>
        <row r="7297">
          <cell r="B7297">
            <v>16865</v>
          </cell>
          <cell r="C7297" t="str">
            <v>ProtecciónAcustica LosaFibraVidrioBlcak Theater 2"</v>
          </cell>
          <cell r="D7297" t="str">
            <v>M2</v>
          </cell>
          <cell r="E7297" t="str">
            <v>CIELOS RASOS</v>
          </cell>
          <cell r="F7297">
            <v>12363.65</v>
          </cell>
        </row>
        <row r="7298">
          <cell r="B7298">
            <v>12186</v>
          </cell>
          <cell r="C7298" t="str">
            <v>Protector de Arbol  M-91**</v>
          </cell>
          <cell r="D7298" t="str">
            <v>JGO</v>
          </cell>
          <cell r="E7298" t="str">
            <v>10 Mobiliario</v>
          </cell>
          <cell r="F7298">
            <v>438709.14</v>
          </cell>
        </row>
        <row r="7299">
          <cell r="B7299">
            <v>10871</v>
          </cell>
          <cell r="C7299" t="str">
            <v>Protector de arbol metálico**</v>
          </cell>
          <cell r="D7299" t="str">
            <v>UN</v>
          </cell>
          <cell r="E7299" t="str">
            <v>10 Mobiliario</v>
          </cell>
          <cell r="F7299">
            <v>33325.78</v>
          </cell>
        </row>
        <row r="7300">
          <cell r="B7300">
            <v>18255</v>
          </cell>
          <cell r="C7300" t="str">
            <v>PROTECTOR DE ESTACION MANUAL DE ALARMA</v>
          </cell>
          <cell r="D7300" t="str">
            <v>UN</v>
          </cell>
          <cell r="E7300" t="str">
            <v>INSTALACIONES ELECTRICAS - T.V. - SONIDO COMUNI</v>
          </cell>
          <cell r="F7300">
            <v>49054.51</v>
          </cell>
        </row>
        <row r="7301">
          <cell r="B7301">
            <v>17754</v>
          </cell>
          <cell r="C7301" t="str">
            <v>Protector de sobrevoltaje camaras  (SUMI INST)</v>
          </cell>
          <cell r="D7301" t="str">
            <v>UN</v>
          </cell>
          <cell r="E7301" t="str">
            <v>INSTALACIONES ELECTRICAS - T.V. - SONIDO COMUNI</v>
          </cell>
          <cell r="F7301">
            <v>17828.169999999998</v>
          </cell>
        </row>
        <row r="7302">
          <cell r="B7302">
            <v>13883</v>
          </cell>
          <cell r="C7302" t="str">
            <v>Protector metàlico de Arbol circular M-90 Tipo IDU</v>
          </cell>
          <cell r="D7302" t="str">
            <v>UN</v>
          </cell>
          <cell r="E7302" t="str">
            <v>10 Mobiliario</v>
          </cell>
          <cell r="F7302">
            <v>874797.93</v>
          </cell>
        </row>
        <row r="7303">
          <cell r="B7303">
            <v>13221</v>
          </cell>
          <cell r="C7303" t="str">
            <v>Protector papel higienico Acero Inox. Satinad.</v>
          </cell>
          <cell r="D7303" t="str">
            <v>UN</v>
          </cell>
          <cell r="E7303" t="str">
            <v>07 Acabados</v>
          </cell>
          <cell r="F7303">
            <v>76006.98</v>
          </cell>
        </row>
        <row r="7304">
          <cell r="B7304">
            <v>13094</v>
          </cell>
          <cell r="C7304" t="str">
            <v>Protector papel higiénico sobreponer bco 400m **</v>
          </cell>
          <cell r="D7304" t="str">
            <v>UN</v>
          </cell>
          <cell r="E7304" t="str">
            <v>VARIOS</v>
          </cell>
          <cell r="F7304">
            <v>1493.58</v>
          </cell>
        </row>
        <row r="7305">
          <cell r="B7305">
            <v>16831</v>
          </cell>
          <cell r="C7305" t="str">
            <v>PROVISIONAL ELECTRICA</v>
          </cell>
          <cell r="D7305" t="str">
            <v>UN</v>
          </cell>
          <cell r="E7305" t="str">
            <v>REDES SERVICIOS Y DESAGüES</v>
          </cell>
          <cell r="F7305">
            <v>24672518.84</v>
          </cell>
        </row>
        <row r="7306">
          <cell r="B7306">
            <v>20914</v>
          </cell>
          <cell r="C7306" t="str">
            <v xml:space="preserve">Proyección eléctrica campo profesional y/o sintético promedio IDRD    </v>
          </cell>
          <cell r="D7306" t="str">
            <v>UN</v>
          </cell>
          <cell r="E7306" t="str">
            <v>08 Hidráulico</v>
          </cell>
          <cell r="F7306">
            <v>6739316.5700000003</v>
          </cell>
        </row>
        <row r="7307">
          <cell r="B7307">
            <v>20912</v>
          </cell>
          <cell r="C7307" t="str">
            <v xml:space="preserve">Proyección hidrosanitaria (riego y drenaje)    </v>
          </cell>
          <cell r="D7307" t="str">
            <v>UN</v>
          </cell>
          <cell r="E7307" t="str">
            <v>08 Hidráulico</v>
          </cell>
          <cell r="F7307">
            <v>3552801.05</v>
          </cell>
        </row>
        <row r="7308">
          <cell r="B7308">
            <v>15248</v>
          </cell>
          <cell r="C7308" t="str">
            <v>PROYECTOR 1000 W Metal Halide, Balasto CWA</v>
          </cell>
          <cell r="D7308" t="str">
            <v>UN</v>
          </cell>
          <cell r="E7308" t="str">
            <v>INSTALACIONES ELECTRICAS - T.V. - SONIDO COMUNI</v>
          </cell>
          <cell r="F7308">
            <v>2342671.96</v>
          </cell>
        </row>
        <row r="7309">
          <cell r="B7309">
            <v>16691</v>
          </cell>
          <cell r="C7309" t="str">
            <v>Proyector 128 LED 431W - 1000mA- 45700Lm (Sum+inst</v>
          </cell>
          <cell r="D7309" t="str">
            <v>UN</v>
          </cell>
          <cell r="E7309" t="str">
            <v>09 Eléctricas</v>
          </cell>
          <cell r="F7309">
            <v>5133797.67</v>
          </cell>
        </row>
        <row r="7310">
          <cell r="B7310" t="str">
            <v>10636-1</v>
          </cell>
          <cell r="C7310" t="str">
            <v xml:space="preserve">PROYECTOR BUXUS 200 AS 300W 200LEDS (SUM+INSTAL)  </v>
          </cell>
          <cell r="D7310" t="str">
            <v>UN</v>
          </cell>
          <cell r="E7310" t="str">
            <v>INSTALACIONES ELECTRICAS - T.V. - SONIDO COMUNI</v>
          </cell>
          <cell r="F7310">
            <v>0</v>
          </cell>
        </row>
        <row r="7311">
          <cell r="B7311" t="str">
            <v>10367-1</v>
          </cell>
          <cell r="C7311" t="str">
            <v xml:space="preserve">PROYECTOR BUXUS 200 AS 300W 200LEDS (SUM+INSTAL)    </v>
          </cell>
          <cell r="D7311" t="str">
            <v>UN</v>
          </cell>
          <cell r="E7311" t="str">
            <v>INSTALACIONES ELECTRICAS - T.V. - SONIDO COMUNI</v>
          </cell>
          <cell r="F7311">
            <v>4106123.38</v>
          </cell>
        </row>
        <row r="7312">
          <cell r="B7312">
            <v>11767</v>
          </cell>
          <cell r="C7312" t="str">
            <v>PROYECTOR DE PISO MH 400 W TERRA O SUPERIOR</v>
          </cell>
          <cell r="D7312" t="str">
            <v>UN</v>
          </cell>
          <cell r="E7312" t="str">
            <v>INSTALACIONES ELECTRICAS - T.V. - SONIDO COMUNI</v>
          </cell>
          <cell r="F7312">
            <v>23620.59</v>
          </cell>
        </row>
        <row r="7313">
          <cell r="B7313">
            <v>11766</v>
          </cell>
          <cell r="C7313" t="str">
            <v>PROYECTOR LED-335W-220/240V- AWB (Sumi+Inst)</v>
          </cell>
          <cell r="D7313" t="str">
            <v>UN</v>
          </cell>
          <cell r="E7313" t="str">
            <v>INSTALACIONES ELECTRICAS - T.V. - SONIDO COMUNI</v>
          </cell>
          <cell r="F7313">
            <v>2857873.82</v>
          </cell>
        </row>
        <row r="7314">
          <cell r="B7314">
            <v>11418</v>
          </cell>
          <cell r="C7314" t="str">
            <v>Proyector MH 400 W** - Suministro e Instalacion</v>
          </cell>
          <cell r="D7314" t="str">
            <v>UN</v>
          </cell>
          <cell r="E7314" t="str">
            <v>INSTALACIONES ELECTRICAS - T.V. - SONIDO COMUNI</v>
          </cell>
          <cell r="F7314">
            <v>328041.61</v>
          </cell>
        </row>
        <row r="7315">
          <cell r="B7315">
            <v>11765</v>
          </cell>
          <cell r="C7315" t="str">
            <v>PROYECTOR MH 400W TIPO RD-3 O SUPERIOR (Sumi+Inst)</v>
          </cell>
          <cell r="D7315" t="str">
            <v>UN</v>
          </cell>
          <cell r="E7315" t="str">
            <v>INSTALACIONES ELECTRICAS - T.V. - SONIDO COMUNI</v>
          </cell>
          <cell r="F7315">
            <v>72681.039999999994</v>
          </cell>
        </row>
        <row r="7316">
          <cell r="B7316">
            <v>12156</v>
          </cell>
          <cell r="C7316" t="str">
            <v>PROYECTOR Na 250W TIPO RD-3 O SUPERIOR (Sumi+Inst)</v>
          </cell>
          <cell r="D7316" t="str">
            <v>UN</v>
          </cell>
          <cell r="E7316" t="str">
            <v>INSTALACIONES ELECTRICAS - T.V. - SONIDO COMUNI</v>
          </cell>
          <cell r="F7316">
            <v>104958.58</v>
          </cell>
        </row>
        <row r="7317">
          <cell r="B7317">
            <v>18931</v>
          </cell>
          <cell r="C7317" t="str">
            <v>PROYECTOR POWER LITE  Pro G7100 c/ Lente estándar Video Beam</v>
          </cell>
          <cell r="D7317" t="str">
            <v>UN</v>
          </cell>
          <cell r="E7317" t="str">
            <v>INSTALACIONES ELECTRICAS - T.V. - SONIDO COMUNI</v>
          </cell>
          <cell r="F7317">
            <v>296296.32000000001</v>
          </cell>
        </row>
        <row r="7318">
          <cell r="B7318">
            <v>11768</v>
          </cell>
          <cell r="C7318" t="str">
            <v>PROYECTOR SUMERGIBLE MH 400 W BAROLET O SUPERIOR</v>
          </cell>
          <cell r="D7318" t="str">
            <v>UN</v>
          </cell>
          <cell r="E7318" t="str">
            <v>INSTALACIONES ELECTRICAS - T.V. - SONIDO COMUNI</v>
          </cell>
          <cell r="F7318">
            <v>23620.59</v>
          </cell>
        </row>
        <row r="7319">
          <cell r="B7319">
            <v>15728</v>
          </cell>
          <cell r="C7319" t="str">
            <v>Proyector-96LEDS-310 W-28100 Lumen-1.000mA-ClaseII</v>
          </cell>
          <cell r="D7319" t="str">
            <v>UN</v>
          </cell>
          <cell r="E7319" t="str">
            <v>09 Eléctricas</v>
          </cell>
          <cell r="F7319">
            <v>5332350.57</v>
          </cell>
        </row>
        <row r="7320">
          <cell r="B7320">
            <v>11856</v>
          </cell>
          <cell r="C7320" t="str">
            <v>ProyectorAreaLED.64LED4000K.RAP212.140W.TipoCodens</v>
          </cell>
          <cell r="D7320" t="str">
            <v>UN</v>
          </cell>
          <cell r="E7320" t="str">
            <v>INSTALACIONES ELECTRICAS - T.V. - SONIDO COMUNI</v>
          </cell>
          <cell r="F7320">
            <v>3063723.66</v>
          </cell>
        </row>
        <row r="7321">
          <cell r="B7321">
            <v>17461</v>
          </cell>
          <cell r="C7321" t="str">
            <v>PRUEBA CABLE DE MEDIA TENSION VLF</v>
          </cell>
          <cell r="D7321" t="str">
            <v>UN</v>
          </cell>
          <cell r="E7321" t="str">
            <v>INSTALACIONES ELECTRICAS - T.V. - SONIDO COMUNI</v>
          </cell>
          <cell r="F7321">
            <v>1600000.01</v>
          </cell>
        </row>
        <row r="7322">
          <cell r="B7322">
            <v>17171</v>
          </cell>
          <cell r="C7322" t="str">
            <v>PRUEBA DE ESTANQUEIDAD POR BAJANTE</v>
          </cell>
          <cell r="D7322" t="str">
            <v>UN</v>
          </cell>
          <cell r="E7322" t="str">
            <v>08 Hidráulico</v>
          </cell>
          <cell r="F7322">
            <v>94720.44</v>
          </cell>
        </row>
        <row r="7323">
          <cell r="B7323">
            <v>17170</v>
          </cell>
          <cell r="C7323" t="str">
            <v>PRUEBA DE FLUJO  POR PISO</v>
          </cell>
          <cell r="D7323" t="str">
            <v>UN</v>
          </cell>
          <cell r="E7323" t="str">
            <v>08 Hidráulico</v>
          </cell>
          <cell r="F7323">
            <v>609558.88</v>
          </cell>
        </row>
        <row r="7324">
          <cell r="B7324">
            <v>17320</v>
          </cell>
          <cell r="C7324" t="str">
            <v>PRUEBA DE HERMETICIDAD TUBERÍAS</v>
          </cell>
          <cell r="D7324" t="str">
            <v>UN</v>
          </cell>
          <cell r="E7324" t="str">
            <v>INSTALACIONES GAS</v>
          </cell>
          <cell r="F7324">
            <v>244100.42</v>
          </cell>
        </row>
        <row r="7325">
          <cell r="B7325">
            <v>10013</v>
          </cell>
          <cell r="C7325" t="str">
            <v>Prueba de presion tuberias **</v>
          </cell>
          <cell r="D7325" t="str">
            <v>UN</v>
          </cell>
          <cell r="E7325" t="str">
            <v>08 Hidráulico</v>
          </cell>
          <cell r="F7325">
            <v>513861.93</v>
          </cell>
        </row>
        <row r="7326">
          <cell r="B7326">
            <v>17292</v>
          </cell>
          <cell r="C7326" t="str">
            <v>PRUEBA DEL SISTEMA POR ESTACION</v>
          </cell>
          <cell r="D7326" t="str">
            <v>UN</v>
          </cell>
          <cell r="E7326" t="str">
            <v>INSTALACIONES REDES INCENDIO</v>
          </cell>
          <cell r="F7326">
            <v>207488.3</v>
          </cell>
        </row>
        <row r="7327">
          <cell r="B7327">
            <v>17293</v>
          </cell>
          <cell r="C7327" t="str">
            <v>PRUEBA GENERAL POR ESTACION</v>
          </cell>
          <cell r="D7327" t="str">
            <v>UN</v>
          </cell>
          <cell r="E7327" t="str">
            <v>INSTALACIONES REDES INCENDIO</v>
          </cell>
          <cell r="F7327">
            <v>547572.18000000005</v>
          </cell>
        </row>
        <row r="7328">
          <cell r="B7328">
            <v>18648</v>
          </cell>
          <cell r="C7328" t="str">
            <v>PRUEBA GENERAL RED CONTRA INCENDIOS</v>
          </cell>
          <cell r="D7328" t="str">
            <v>GL</v>
          </cell>
          <cell r="E7328" t="str">
            <v>INSTALACIONES HIDRAULICA / SANITARIA / LATONERIA</v>
          </cell>
          <cell r="F7328">
            <v>0</v>
          </cell>
        </row>
        <row r="7329">
          <cell r="B7329">
            <v>16706</v>
          </cell>
          <cell r="C7329" t="str">
            <v>Prueba VLF (tramo 465 ml)cable Alumin-Zona Franca</v>
          </cell>
          <cell r="D7329" t="str">
            <v>UN</v>
          </cell>
          <cell r="E7329" t="str">
            <v>INSTALACIONES ELECTRICAS - T.V. - SONIDO COMUNI</v>
          </cell>
          <cell r="F7329">
            <v>0</v>
          </cell>
        </row>
        <row r="7330">
          <cell r="B7330">
            <v>16858</v>
          </cell>
          <cell r="C7330" t="str">
            <v>Pruebas de aislamiento cable XLPE</v>
          </cell>
          <cell r="D7330" t="str">
            <v>UN</v>
          </cell>
          <cell r="E7330" t="str">
            <v>INSTALACIONES ELECTRICAS - T.V. - SONIDO COMUNI</v>
          </cell>
          <cell r="F7330">
            <v>1984761.1</v>
          </cell>
        </row>
        <row r="7331">
          <cell r="B7331">
            <v>15567</v>
          </cell>
          <cell r="C7331" t="str">
            <v>PT100  piscinas complejo acuatico</v>
          </cell>
          <cell r="D7331" t="str">
            <v>UN</v>
          </cell>
          <cell r="E7331" t="str">
            <v>EQUIPOS ESPECIALES</v>
          </cell>
          <cell r="F7331">
            <v>0</v>
          </cell>
        </row>
        <row r="7332">
          <cell r="B7332">
            <v>13330</v>
          </cell>
          <cell r="C7332" t="str">
            <v>Puente de adherencia sikadur 32 primer (0.1m) **</v>
          </cell>
          <cell r="D7332" t="str">
            <v>ML</v>
          </cell>
          <cell r="E7332" t="str">
            <v>VARIOS</v>
          </cell>
          <cell r="F7332">
            <v>8667.56</v>
          </cell>
        </row>
        <row r="7333">
          <cell r="B7333">
            <v>11048</v>
          </cell>
          <cell r="C7333" t="str">
            <v>Puente de adherencia sikadur 32 primer*</v>
          </cell>
          <cell r="D7333" t="str">
            <v>M2</v>
          </cell>
          <cell r="E7333" t="str">
            <v>11 Tratamientos especiales</v>
          </cell>
          <cell r="F7333">
            <v>86675.64</v>
          </cell>
        </row>
        <row r="7334">
          <cell r="B7334">
            <v>10600</v>
          </cell>
          <cell r="C7334" t="str">
            <v>Puente en madera rolliza 2,00 x 2,00 acceso canal punto 7.81- Pico del Águila</v>
          </cell>
          <cell r="D7334" t="str">
            <v>UN</v>
          </cell>
          <cell r="E7334" t="str">
            <v>13 Manejo ambiental</v>
          </cell>
          <cell r="F7334">
            <v>4209255.4800000004</v>
          </cell>
        </row>
        <row r="7335">
          <cell r="B7335">
            <v>15072</v>
          </cell>
          <cell r="C7335" t="str">
            <v>PUERTA  ACERO INOX. 0.60x1.80 CANTIL. Col Tunal</v>
          </cell>
          <cell r="D7335" t="str">
            <v>UN</v>
          </cell>
          <cell r="E7335" t="str">
            <v>CARPINTERIA METALICA</v>
          </cell>
          <cell r="F7335">
            <v>689872.23</v>
          </cell>
        </row>
        <row r="7336">
          <cell r="B7336">
            <v>13229</v>
          </cell>
          <cell r="C7336" t="str">
            <v>PUERTA  ACERO VIDRIO 10MM SEGURIDAD(VerDescripc</v>
          </cell>
          <cell r="D7336" t="str">
            <v>M2</v>
          </cell>
          <cell r="E7336" t="str">
            <v>CARPINTERIA DE MADERA</v>
          </cell>
          <cell r="F7336">
            <v>504306.45</v>
          </cell>
        </row>
        <row r="7337">
          <cell r="B7337">
            <v>15071</v>
          </cell>
          <cell r="C7337" t="str">
            <v>Puerta a prueba de fuego 2*2 ESP.CODENSA (sum+ins)</v>
          </cell>
          <cell r="D7337" t="str">
            <v>UN</v>
          </cell>
          <cell r="E7337" t="str">
            <v>INSTALACIONES ELECTRICAS - T.V. - SONIDO COMUNI</v>
          </cell>
          <cell r="F7337">
            <v>6502641</v>
          </cell>
        </row>
        <row r="7338">
          <cell r="B7338">
            <v>11893</v>
          </cell>
          <cell r="C7338" t="str">
            <v>Puerta a prueba de fuego S/E según CODENSA</v>
          </cell>
          <cell r="D7338" t="str">
            <v>UN</v>
          </cell>
          <cell r="E7338" t="str">
            <v>INSTALACIONES ELECTRICAS - T.V. - SONIDO COMUNI</v>
          </cell>
          <cell r="F7338">
            <v>8809853.0099999998</v>
          </cell>
        </row>
        <row r="7339">
          <cell r="B7339">
            <v>10518</v>
          </cell>
          <cell r="C7339" t="str">
            <v>Puerta Aglomerado Madera 30mm+Marco CR + acustifibra +montante CEFECOMETAS</v>
          </cell>
          <cell r="D7339" t="str">
            <v>M2</v>
          </cell>
          <cell r="E7339" t="str">
            <v>CARPINTERIA DE MADERA</v>
          </cell>
          <cell r="F7339">
            <v>546114.23</v>
          </cell>
        </row>
        <row r="7340">
          <cell r="B7340">
            <v>19167</v>
          </cell>
          <cell r="C7340" t="str">
            <v>Puerta Aglomerado Madera 30mm+Marco CR +montante CEFECOMETAS</v>
          </cell>
          <cell r="D7340" t="str">
            <v>M2</v>
          </cell>
          <cell r="E7340" t="str">
            <v>CARPINTERIA DE MADERA</v>
          </cell>
          <cell r="F7340">
            <v>546114.23</v>
          </cell>
        </row>
        <row r="7341">
          <cell r="B7341">
            <v>12609</v>
          </cell>
          <cell r="C7341" t="str">
            <v>PUERTA ALUMIN.2.0X0.8+CERR+VIDRIO SANBLAST.**</v>
          </cell>
          <cell r="D7341" t="str">
            <v>UN</v>
          </cell>
          <cell r="E7341" t="str">
            <v>CARPINTERIA DE MADERA</v>
          </cell>
          <cell r="F7341">
            <v>0</v>
          </cell>
        </row>
        <row r="7342">
          <cell r="B7342">
            <v>12608</v>
          </cell>
          <cell r="C7342" t="str">
            <v>PUERTA ALUMINIO CORREDIZA+CERR+BISAG.2.1X1.8**</v>
          </cell>
          <cell r="D7342" t="str">
            <v>UN</v>
          </cell>
          <cell r="E7342" t="str">
            <v>CARPINTERIA DE MADERA</v>
          </cell>
          <cell r="F7342">
            <v>0</v>
          </cell>
        </row>
        <row r="7343">
          <cell r="B7343">
            <v>16541</v>
          </cell>
          <cell r="C7343" t="str">
            <v>Puerta Aluminio nat tipo Persiana+marco+cerrojo+ac</v>
          </cell>
          <cell r="D7343" t="str">
            <v>UN</v>
          </cell>
          <cell r="E7343" t="str">
            <v>CARPINTERIA METALICA</v>
          </cell>
          <cell r="F7343">
            <v>145740.72</v>
          </cell>
        </row>
        <row r="7344">
          <cell r="B7344">
            <v>17142</v>
          </cell>
          <cell r="C7344" t="str">
            <v>Puerta Aluminio P-03(1.00x2.35m)+Vidrio s/Des.Tecn</v>
          </cell>
          <cell r="D7344" t="str">
            <v>UN</v>
          </cell>
          <cell r="E7344" t="str">
            <v>CARPINTERIA METALICA</v>
          </cell>
          <cell r="F7344">
            <v>0</v>
          </cell>
        </row>
        <row r="7345">
          <cell r="B7345">
            <v>17143</v>
          </cell>
          <cell r="C7345" t="str">
            <v>Puerta Aluminio P-08(1.20x2.35m)+Vidrio s/Des.Tecn</v>
          </cell>
          <cell r="D7345" t="str">
            <v>UN</v>
          </cell>
          <cell r="E7345" t="str">
            <v>CARPINTERIA METALICA</v>
          </cell>
          <cell r="F7345">
            <v>0</v>
          </cell>
        </row>
        <row r="7346">
          <cell r="B7346">
            <v>17144</v>
          </cell>
          <cell r="C7346" t="str">
            <v>Puerta Aluminio P-10(2.00x2.30m)+Vidrio s/Des.Tecn</v>
          </cell>
          <cell r="D7346" t="str">
            <v>UN</v>
          </cell>
          <cell r="E7346" t="str">
            <v>CARPINTERIA METALICA</v>
          </cell>
          <cell r="F7346">
            <v>0</v>
          </cell>
        </row>
        <row r="7347">
          <cell r="B7347">
            <v>17125</v>
          </cell>
          <cell r="C7347" t="str">
            <v>Puerta Aluminio P-14(1.00x2.40m)+Vidrio s/Des.Tecn</v>
          </cell>
          <cell r="D7347" t="str">
            <v>UN</v>
          </cell>
          <cell r="E7347" t="str">
            <v>CARPINTERIA METALICA</v>
          </cell>
          <cell r="F7347">
            <v>0</v>
          </cell>
        </row>
        <row r="7348">
          <cell r="B7348">
            <v>17152</v>
          </cell>
          <cell r="C7348" t="str">
            <v>Puerta Aluminio P-16(1.20x3.30m)+Vidrio s/Des.Tecn</v>
          </cell>
          <cell r="D7348" t="str">
            <v>UN</v>
          </cell>
          <cell r="E7348" t="str">
            <v>CARPINTERIA METALICA</v>
          </cell>
          <cell r="F7348">
            <v>0</v>
          </cell>
        </row>
        <row r="7349">
          <cell r="B7349">
            <v>17154</v>
          </cell>
          <cell r="C7349" t="str">
            <v>Puerta Aluminio P-20(1.60x2.40m)+Vidrio s/Des.Tecn</v>
          </cell>
          <cell r="D7349" t="str">
            <v>UN</v>
          </cell>
          <cell r="E7349" t="str">
            <v>CARPINTERIA METALICA</v>
          </cell>
          <cell r="F7349">
            <v>0</v>
          </cell>
        </row>
        <row r="7350">
          <cell r="B7350">
            <v>17155</v>
          </cell>
          <cell r="C7350" t="str">
            <v>Puerta Aluminio P-24(2.25x3.00m)+Vidrio s/Des.Tecn</v>
          </cell>
          <cell r="D7350" t="str">
            <v>UN</v>
          </cell>
          <cell r="E7350" t="str">
            <v>CARPINTERIA METALICA</v>
          </cell>
          <cell r="F7350">
            <v>3157851</v>
          </cell>
        </row>
        <row r="7351">
          <cell r="B7351">
            <v>17156</v>
          </cell>
          <cell r="C7351" t="str">
            <v>Puerta Aluminio P-31(1.60x2.40m)+Vidrio s/Des.Tecn</v>
          </cell>
          <cell r="D7351" t="str">
            <v>UN</v>
          </cell>
          <cell r="E7351" t="str">
            <v>CARPINTERIA METALICA</v>
          </cell>
          <cell r="F7351">
            <v>0</v>
          </cell>
        </row>
        <row r="7352">
          <cell r="B7352">
            <v>17157</v>
          </cell>
          <cell r="C7352" t="str">
            <v>Puerta Aluminio P-32(3.60x2.74m)+Vidrio s/Des.Tecn</v>
          </cell>
          <cell r="D7352" t="str">
            <v>UN</v>
          </cell>
          <cell r="E7352" t="str">
            <v>CARPINTERIA METALICA</v>
          </cell>
          <cell r="F7352">
            <v>0</v>
          </cell>
        </row>
        <row r="7353">
          <cell r="B7353">
            <v>17158</v>
          </cell>
          <cell r="C7353" t="str">
            <v>Puerta Aluminio P-35(1.50x3.00m)+Vidrio s/Des.Tecn</v>
          </cell>
          <cell r="D7353" t="str">
            <v>UN</v>
          </cell>
          <cell r="E7353" t="str">
            <v>CARPINTERIA METALICA</v>
          </cell>
          <cell r="F7353">
            <v>0</v>
          </cell>
        </row>
        <row r="7354">
          <cell r="B7354">
            <v>17159</v>
          </cell>
          <cell r="C7354" t="str">
            <v>Puerta Aluminio P-36(2.12x2.74m)+Vidrio s/Des.T</v>
          </cell>
          <cell r="D7354" t="str">
            <v>UN</v>
          </cell>
          <cell r="E7354" t="str">
            <v>CARPINTERIA METALICA</v>
          </cell>
          <cell r="F7354">
            <v>0</v>
          </cell>
        </row>
        <row r="7355">
          <cell r="B7355">
            <v>17160</v>
          </cell>
          <cell r="C7355" t="str">
            <v>Puerta Aluminio P-38(0.90x2.35m)+Vidrio s/Des.Tecn</v>
          </cell>
          <cell r="D7355" t="str">
            <v>UN</v>
          </cell>
          <cell r="E7355" t="str">
            <v>CARPINTERIA METALICA</v>
          </cell>
          <cell r="F7355">
            <v>0</v>
          </cell>
        </row>
        <row r="7356">
          <cell r="B7356">
            <v>17161</v>
          </cell>
          <cell r="C7356" t="str">
            <v>Puerta Aluminio P-44(1.96x2.74m)+Vidrio s/Des.Tecn</v>
          </cell>
          <cell r="D7356" t="str">
            <v>UN</v>
          </cell>
          <cell r="E7356" t="str">
            <v>CARPINTERIA METALICA</v>
          </cell>
          <cell r="F7356">
            <v>0</v>
          </cell>
        </row>
        <row r="7357">
          <cell r="B7357">
            <v>17162</v>
          </cell>
          <cell r="C7357" t="str">
            <v>Puerta Aluminio P-46(1.95x2.74m)+Vidrio s/Des.Tecn</v>
          </cell>
          <cell r="D7357" t="str">
            <v>UN</v>
          </cell>
          <cell r="E7357" t="str">
            <v>CARPINTERIA METALICA</v>
          </cell>
          <cell r="F7357">
            <v>0</v>
          </cell>
        </row>
        <row r="7358">
          <cell r="B7358">
            <v>13260</v>
          </cell>
          <cell r="C7358" t="str">
            <v>PUERTA AUTOMATICA CON RADAR **</v>
          </cell>
          <cell r="D7358" t="str">
            <v>UN</v>
          </cell>
          <cell r="E7358" t="str">
            <v>VARIOS</v>
          </cell>
          <cell r="F7358">
            <v>0</v>
          </cell>
        </row>
        <row r="7359">
          <cell r="B7359">
            <v>18491</v>
          </cell>
          <cell r="C7359" t="str">
            <v>PUERTA BATIENTE PARA DISCAPACITADOS</v>
          </cell>
          <cell r="D7359" t="str">
            <v>UN</v>
          </cell>
          <cell r="E7359" t="str">
            <v>INSTALACIONES ELECTRICAS - T.V. - SONIDO COMUNI</v>
          </cell>
          <cell r="F7359">
            <v>924123.32</v>
          </cell>
        </row>
        <row r="7360">
          <cell r="B7360">
            <v>660</v>
          </cell>
          <cell r="C7360" t="str">
            <v>PUERTA CRISTAL 10  SUMINISTRO E INSTALACION</v>
          </cell>
          <cell r="D7360" t="str">
            <v>UN</v>
          </cell>
          <cell r="E7360" t="str">
            <v>VIDRIOS Y CERRADURAS</v>
          </cell>
          <cell r="F7360">
            <v>3504.36</v>
          </cell>
        </row>
        <row r="7361">
          <cell r="B7361">
            <v>11312</v>
          </cell>
          <cell r="C7361" t="str">
            <v>Puerta de Entrada H=1,00m,A=3,80m (2 Hojas)**</v>
          </cell>
          <cell r="D7361" t="str">
            <v>UN</v>
          </cell>
          <cell r="E7361" t="str">
            <v>CARPINTERIA METALICA</v>
          </cell>
          <cell r="F7361">
            <v>1638641.9</v>
          </cell>
        </row>
        <row r="7362">
          <cell r="B7362">
            <v>11310</v>
          </cell>
          <cell r="C7362" t="str">
            <v>Puerta de Entrada H=1,60m,A=3,00m (2 Hojas)**</v>
          </cell>
          <cell r="D7362" t="str">
            <v>UN</v>
          </cell>
          <cell r="E7362" t="str">
            <v>CARPINTERIA METALICA</v>
          </cell>
          <cell r="F7362">
            <v>2024419.23</v>
          </cell>
        </row>
        <row r="7363">
          <cell r="B7363">
            <v>11311</v>
          </cell>
          <cell r="C7363" t="str">
            <v>Puerta de Entrada H=2,50m,A=3,00m (2 Hojas)**</v>
          </cell>
          <cell r="D7363" t="str">
            <v>UN</v>
          </cell>
          <cell r="E7363" t="str">
            <v>CARPINTERIA METALICA</v>
          </cell>
          <cell r="F7363">
            <v>3086554.19</v>
          </cell>
        </row>
        <row r="7364">
          <cell r="B7364">
            <v>14389</v>
          </cell>
          <cell r="C7364" t="str">
            <v>Puerta el Alum+vidrio templado 6mm - perf1 1/2x3"</v>
          </cell>
          <cell r="D7364" t="str">
            <v>M2</v>
          </cell>
          <cell r="E7364" t="str">
            <v>CARPINTERIA DE MADERA</v>
          </cell>
          <cell r="F7364">
            <v>3341157.47</v>
          </cell>
        </row>
        <row r="7365">
          <cell r="B7365">
            <v>11235</v>
          </cell>
          <cell r="C7365" t="str">
            <v>PUERTA EN ALUMINIO (2.55X3.25M)2 HOJAS+CHAP+VIDRIO</v>
          </cell>
          <cell r="D7365" t="str">
            <v>UN</v>
          </cell>
          <cell r="E7365" t="str">
            <v>CARPINTERIA DE MADERA</v>
          </cell>
          <cell r="F7365">
            <v>537503.51</v>
          </cell>
        </row>
        <row r="7366">
          <cell r="B7366">
            <v>12288</v>
          </cell>
          <cell r="C7366" t="str">
            <v>PUERTA EN ALUMINIO 2 HOJAS+CHAP+VIDRIO</v>
          </cell>
          <cell r="D7366" t="str">
            <v>M2</v>
          </cell>
          <cell r="E7366" t="str">
            <v>CARPINTERIA DE MADERA</v>
          </cell>
          <cell r="F7366">
            <v>64876.67</v>
          </cell>
        </row>
        <row r="7367">
          <cell r="B7367">
            <v>804</v>
          </cell>
          <cell r="C7367" t="str">
            <v>PUERTA EN MADERA 0.80 A 0.85 X 2.10</v>
          </cell>
          <cell r="D7367" t="str">
            <v>UN</v>
          </cell>
          <cell r="E7367" t="str">
            <v>CARPINTERIA DE MADERA</v>
          </cell>
          <cell r="F7367">
            <v>228734.56</v>
          </cell>
        </row>
        <row r="7368">
          <cell r="B7368">
            <v>18538</v>
          </cell>
          <cell r="C7368" t="str">
            <v>Puerta EnrollableMicroperforada AcabadoPint. Elect</v>
          </cell>
          <cell r="D7368" t="str">
            <v>M2</v>
          </cell>
          <cell r="E7368" t="str">
            <v>CARPINTERIA METALICA</v>
          </cell>
          <cell r="F7368">
            <v>528121.66</v>
          </cell>
        </row>
        <row r="7369">
          <cell r="B7369">
            <v>15074</v>
          </cell>
          <cell r="C7369" t="str">
            <v>Puerta Entam. Corred 2.95x4.61+pint+cerr Col Tunal</v>
          </cell>
          <cell r="D7369" t="str">
            <v>UN</v>
          </cell>
          <cell r="E7369" t="str">
            <v>CARPINTERIA METALICA</v>
          </cell>
          <cell r="F7369">
            <v>288260</v>
          </cell>
        </row>
        <row r="7370">
          <cell r="B7370">
            <v>587</v>
          </cell>
          <cell r="C7370" t="str">
            <v>PUERTA F/CEDRO MARCO Y HOJA</v>
          </cell>
          <cell r="D7370" t="str">
            <v>UN</v>
          </cell>
          <cell r="E7370" t="str">
            <v>CARPINTERIA DE MADERA</v>
          </cell>
          <cell r="F7370">
            <v>181726.27</v>
          </cell>
        </row>
        <row r="7371">
          <cell r="B7371">
            <v>10977</v>
          </cell>
          <cell r="C7371" t="str">
            <v>PUERTA F/MORADO MARCO Y HOJA 2X1**</v>
          </cell>
          <cell r="D7371" t="str">
            <v>UN</v>
          </cell>
          <cell r="E7371" t="str">
            <v>CARPINTERIA DE MADERA</v>
          </cell>
          <cell r="F7371">
            <v>723758.97</v>
          </cell>
        </row>
        <row r="7372">
          <cell r="B7372">
            <v>10988</v>
          </cell>
          <cell r="C7372" t="str">
            <v>PUERTA F/PINO marco/hoja 2x 1cerrad+herra(Sum+Ins)</v>
          </cell>
          <cell r="D7372" t="str">
            <v>UN</v>
          </cell>
          <cell r="E7372" t="str">
            <v>CARPINTERIA DE MADERA</v>
          </cell>
          <cell r="F7372">
            <v>771077.06</v>
          </cell>
        </row>
        <row r="7373">
          <cell r="B7373">
            <v>15073</v>
          </cell>
          <cell r="C7373" t="str">
            <v>Puerta Lamina C. R. Cal. 18 perfor+Marco Col Tunal</v>
          </cell>
          <cell r="D7373" t="str">
            <v>UN</v>
          </cell>
          <cell r="E7373" t="str">
            <v>CARPINTERIA METALICA</v>
          </cell>
          <cell r="F7373">
            <v>355658.02</v>
          </cell>
        </row>
        <row r="7374">
          <cell r="B7374">
            <v>694</v>
          </cell>
          <cell r="C7374" t="str">
            <v>PUERTA LAMINA ENTRADA PPAL</v>
          </cell>
          <cell r="D7374" t="str">
            <v>UN</v>
          </cell>
          <cell r="E7374" t="str">
            <v>CARPINTERIA METALICA</v>
          </cell>
          <cell r="F7374">
            <v>5393.7</v>
          </cell>
        </row>
        <row r="7375">
          <cell r="B7375">
            <v>10959</v>
          </cell>
          <cell r="C7375" t="str">
            <v>Puerta Lamina tablereada cal 16 **</v>
          </cell>
          <cell r="D7375" t="str">
            <v>M2</v>
          </cell>
          <cell r="E7375" t="str">
            <v>CARPINTERIA METALICA</v>
          </cell>
          <cell r="F7375">
            <v>671797.68</v>
          </cell>
        </row>
        <row r="7376">
          <cell r="B7376">
            <v>15056</v>
          </cell>
          <cell r="C7376" t="str">
            <v>Puerta Lamina tablereada cal 18  0.80x2.00 + Esmal</v>
          </cell>
          <cell r="D7376" t="str">
            <v>UN</v>
          </cell>
          <cell r="E7376" t="str">
            <v>CARPINTERIA METALICA</v>
          </cell>
          <cell r="F7376">
            <v>707014.03</v>
          </cell>
        </row>
        <row r="7377">
          <cell r="B7377">
            <v>10453</v>
          </cell>
          <cell r="C7377" t="str">
            <v>Puerta Lamina tablereada cal 18 **</v>
          </cell>
          <cell r="D7377" t="str">
            <v>M2</v>
          </cell>
          <cell r="E7377" t="str">
            <v>CARPINTERIA METALICA</v>
          </cell>
          <cell r="F7377">
            <v>322953.15000000002</v>
          </cell>
        </row>
        <row r="7378">
          <cell r="B7378">
            <v>15053</v>
          </cell>
          <cell r="C7378" t="str">
            <v>Puerta Lamina tablereada cal 18 1.00x2.00 + Esmalt</v>
          </cell>
          <cell r="D7378" t="str">
            <v>UN</v>
          </cell>
          <cell r="E7378" t="str">
            <v>CARPINTERIA METALICA</v>
          </cell>
          <cell r="F7378">
            <v>849542.79</v>
          </cell>
        </row>
        <row r="7379">
          <cell r="B7379">
            <v>15070</v>
          </cell>
          <cell r="C7379" t="str">
            <v>Puerta Lamina tablereada cal 18 1.00x2.85 + Esmalt</v>
          </cell>
          <cell r="D7379" t="str">
            <v>M2</v>
          </cell>
          <cell r="E7379" t="str">
            <v>CARPINTERIA METALICA</v>
          </cell>
          <cell r="F7379">
            <v>1174489.57</v>
          </cell>
        </row>
        <row r="7380">
          <cell r="B7380">
            <v>14057</v>
          </cell>
          <cell r="C7380" t="str">
            <v>Puerta Lamina tablereada cal 20 **</v>
          </cell>
          <cell r="D7380" t="str">
            <v>M2</v>
          </cell>
          <cell r="E7380" t="str">
            <v>CARPINTERIA METALICA</v>
          </cell>
          <cell r="F7380">
            <v>159776.07999999999</v>
          </cell>
        </row>
        <row r="7381">
          <cell r="B7381">
            <v>14430</v>
          </cell>
          <cell r="C7381" t="str">
            <v>Puerta Lamina tablereada cal 20 + Chapa (Pte aran)</v>
          </cell>
          <cell r="D7381" t="str">
            <v>M2</v>
          </cell>
          <cell r="E7381" t="str">
            <v>CARPINTERIA METALICA</v>
          </cell>
          <cell r="F7381">
            <v>194560.32</v>
          </cell>
        </row>
        <row r="7382">
          <cell r="B7382">
            <v>17688</v>
          </cell>
          <cell r="C7382" t="str">
            <v>Puerta MaderaTipo U (1.0X2.50M)Entanb.EnchapRoble</v>
          </cell>
          <cell r="D7382" t="str">
            <v>UN</v>
          </cell>
          <cell r="E7382" t="str">
            <v>CARPINTERIA DE MADERA</v>
          </cell>
          <cell r="F7382">
            <v>0</v>
          </cell>
        </row>
        <row r="7383">
          <cell r="B7383">
            <v>10501</v>
          </cell>
          <cell r="C7383" t="str">
            <v>Puerta Met. Enrollable 2*2,5m CRDC-COMETAS</v>
          </cell>
          <cell r="D7383" t="str">
            <v>UN</v>
          </cell>
          <cell r="E7383" t="str">
            <v>CARPINTERIA METALICA</v>
          </cell>
          <cell r="F7383">
            <v>1601546.55</v>
          </cell>
        </row>
        <row r="7384">
          <cell r="B7384">
            <v>16978</v>
          </cell>
          <cell r="C7384" t="str">
            <v>Puerta Met. Enrollable P-41(3.70x3.30m)CRD(S/Espec</v>
          </cell>
          <cell r="D7384" t="str">
            <v>UN</v>
          </cell>
          <cell r="E7384" t="str">
            <v>CARPINTERIA DE MADERA</v>
          </cell>
          <cell r="F7384">
            <v>5090628.08</v>
          </cell>
        </row>
        <row r="7385">
          <cell r="B7385">
            <v>16980</v>
          </cell>
          <cell r="C7385" t="str">
            <v>Puerta Met.Reja P-42(27.45x3.30m)CRD(S/Espec</v>
          </cell>
          <cell r="D7385" t="str">
            <v>UN</v>
          </cell>
          <cell r="E7385" t="str">
            <v>CARPINTERIA DE MADERA</v>
          </cell>
          <cell r="F7385">
            <v>1926439.55</v>
          </cell>
        </row>
        <row r="7386">
          <cell r="B7386">
            <v>16982</v>
          </cell>
          <cell r="C7386" t="str">
            <v>Puerta Met.Reja P-43(2.45x3.30m)CRD(S/Espec</v>
          </cell>
          <cell r="D7386" t="str">
            <v>UN</v>
          </cell>
          <cell r="E7386" t="str">
            <v>CARPINTERIA DE MADERA</v>
          </cell>
          <cell r="F7386">
            <v>2762791.33</v>
          </cell>
        </row>
        <row r="7387">
          <cell r="B7387">
            <v>16711</v>
          </cell>
          <cell r="C7387" t="str">
            <v>Puerta Meta.Celosia(CTS548-Codensa)L=2.87m;H=2.34m</v>
          </cell>
          <cell r="D7387" t="str">
            <v>UN</v>
          </cell>
          <cell r="E7387" t="str">
            <v>INSTALACIONES ELECTRICAS - T.V. - SONIDO COMUNI</v>
          </cell>
          <cell r="F7387">
            <v>406858.55</v>
          </cell>
        </row>
        <row r="7388">
          <cell r="B7388">
            <v>15769</v>
          </cell>
          <cell r="C7388" t="str">
            <v>Puerta Metal Entanbor A=0.80M, H=2m Cal.18+Marco+C</v>
          </cell>
          <cell r="D7388" t="str">
            <v>UN</v>
          </cell>
          <cell r="E7388" t="str">
            <v>CARPINTERIA METALICA</v>
          </cell>
          <cell r="F7388">
            <v>0</v>
          </cell>
        </row>
        <row r="7389">
          <cell r="B7389">
            <v>15768</v>
          </cell>
          <cell r="C7389" t="str">
            <v>Puerta Metal Entanbor A=1M, H=2m Cal.18+Marco+Cerr</v>
          </cell>
          <cell r="D7389" t="str">
            <v>UN</v>
          </cell>
          <cell r="E7389" t="str">
            <v>CARPINTERIA METALICA</v>
          </cell>
          <cell r="F7389">
            <v>0</v>
          </cell>
        </row>
        <row r="7390">
          <cell r="B7390">
            <v>11277</v>
          </cell>
          <cell r="C7390" t="str">
            <v>Puerta Metalica acceso Parque</v>
          </cell>
          <cell r="D7390" t="str">
            <v>M2</v>
          </cell>
          <cell r="E7390" t="str">
            <v>CARPINTERIA METALICA</v>
          </cell>
          <cell r="F7390">
            <v>903640.41</v>
          </cell>
        </row>
        <row r="7391">
          <cell r="B7391">
            <v>14602</v>
          </cell>
          <cell r="C7391" t="str">
            <v>Puerta Metálica Doble Hoja entam.C18 Col Gim Sur</v>
          </cell>
          <cell r="D7391" t="str">
            <v>UN</v>
          </cell>
          <cell r="E7391" t="str">
            <v>CARPINTERIA METALICA</v>
          </cell>
          <cell r="F7391">
            <v>1118555.71</v>
          </cell>
        </row>
        <row r="7392">
          <cell r="B7392">
            <v>16885</v>
          </cell>
          <cell r="C7392" t="str">
            <v>Puerta Metalica P-00(3.0x2.75)CRD(S/Esp.Tecnica</v>
          </cell>
          <cell r="D7392" t="str">
            <v>UN</v>
          </cell>
          <cell r="E7392" t="str">
            <v>CARPINTERIA DE MADERA</v>
          </cell>
          <cell r="F7392">
            <v>810376.1</v>
          </cell>
        </row>
        <row r="7393">
          <cell r="B7393">
            <v>16886</v>
          </cell>
          <cell r="C7393" t="str">
            <v>Puerta Metalica P-01(3.0x2.75)CRD(S/Esp.Tecnica</v>
          </cell>
          <cell r="D7393" t="str">
            <v>UN</v>
          </cell>
          <cell r="E7393" t="str">
            <v>CARPINTERIA DE MADERA</v>
          </cell>
          <cell r="F7393">
            <v>810376.1</v>
          </cell>
        </row>
        <row r="7394">
          <cell r="B7394">
            <v>16905</v>
          </cell>
          <cell r="C7394" t="str">
            <v>Puerta Metalica P-02(7.40x3.60)CRD(S/Esp.Tecnica</v>
          </cell>
          <cell r="D7394" t="str">
            <v>UN</v>
          </cell>
          <cell r="E7394" t="str">
            <v>CARPINTERIA DE MADERA</v>
          </cell>
          <cell r="F7394">
            <v>0</v>
          </cell>
        </row>
        <row r="7395">
          <cell r="B7395">
            <v>16906</v>
          </cell>
          <cell r="C7395" t="str">
            <v>Puerta Metalica P-04(1.50x2.75)CRD(S/Esp.Tecnica</v>
          </cell>
          <cell r="D7395" t="str">
            <v>UN</v>
          </cell>
          <cell r="E7395" t="str">
            <v>CARPINTERIA DE MADERA</v>
          </cell>
          <cell r="F7395">
            <v>660590.93999999994</v>
          </cell>
        </row>
        <row r="7396">
          <cell r="B7396">
            <v>16907</v>
          </cell>
          <cell r="C7396" t="str">
            <v>Puerta Metalica P-05(1.20x3.00m)CRD(S/Esp.Tecnica</v>
          </cell>
          <cell r="D7396" t="str">
            <v>UN</v>
          </cell>
          <cell r="E7396" t="str">
            <v>CARPINTERIA DE MADERA</v>
          </cell>
          <cell r="F7396">
            <v>422470.96</v>
          </cell>
        </row>
        <row r="7397">
          <cell r="B7397">
            <v>16908</v>
          </cell>
          <cell r="C7397" t="str">
            <v>Puerta Metalica P-06(0.70x2.35m)CRD(S/Esp.Tecnica</v>
          </cell>
          <cell r="D7397" t="str">
            <v>UN</v>
          </cell>
          <cell r="E7397" t="str">
            <v>CARPINTERIA DE MADERA</v>
          </cell>
          <cell r="F7397">
            <v>367549.73</v>
          </cell>
        </row>
        <row r="7398">
          <cell r="B7398">
            <v>16909</v>
          </cell>
          <cell r="C7398" t="str">
            <v>Puerta Metalica P-07(1.0x2.35m)CRD(S/Esp.Tecnica</v>
          </cell>
          <cell r="D7398" t="str">
            <v>UN</v>
          </cell>
          <cell r="E7398" t="str">
            <v>CARPINTERIA DE MADERA</v>
          </cell>
          <cell r="F7398">
            <v>453196.12</v>
          </cell>
        </row>
        <row r="7399">
          <cell r="B7399">
            <v>16910</v>
          </cell>
          <cell r="C7399" t="str">
            <v>Puerta Metalica P-09(2.40x3.60m)CRD(S/Esp.Tecnica</v>
          </cell>
          <cell r="D7399" t="str">
            <v>UN</v>
          </cell>
          <cell r="E7399" t="str">
            <v>CARPINTERIA DE MADERA</v>
          </cell>
          <cell r="F7399">
            <v>0</v>
          </cell>
        </row>
        <row r="7400">
          <cell r="B7400">
            <v>16911</v>
          </cell>
          <cell r="C7400" t="str">
            <v>Puerta Metalica P-11(1.00x2.40m)CRD(S/Esp.Tecnica</v>
          </cell>
          <cell r="D7400" t="str">
            <v>UN</v>
          </cell>
          <cell r="E7400" t="str">
            <v>CARPINTERIA DE MADERA</v>
          </cell>
          <cell r="F7400">
            <v>367549.73</v>
          </cell>
        </row>
        <row r="7401">
          <cell r="B7401">
            <v>16916</v>
          </cell>
          <cell r="C7401" t="str">
            <v>Puerta Metalica P-12(1.00x2.75m)CRD(S/Esp.Tecnica</v>
          </cell>
          <cell r="D7401" t="str">
            <v>UN</v>
          </cell>
          <cell r="E7401" t="str">
            <v>CARPINTERIA DE MADERA</v>
          </cell>
          <cell r="F7401">
            <v>367549.73</v>
          </cell>
        </row>
        <row r="7402">
          <cell r="B7402">
            <v>16918</v>
          </cell>
          <cell r="C7402" t="str">
            <v>Puerta Metalica P-13(1.25x2.35m)CRD(S/Esp.Tecnica</v>
          </cell>
          <cell r="D7402" t="str">
            <v>UN</v>
          </cell>
          <cell r="E7402" t="str">
            <v>CARPINTERIA DE MADERA</v>
          </cell>
          <cell r="F7402">
            <v>367549.73</v>
          </cell>
        </row>
        <row r="7403">
          <cell r="B7403">
            <v>16919</v>
          </cell>
          <cell r="C7403" t="str">
            <v>Puerta Metalica P-15(2.90x3.60m)CRD(S/Esp.Tecnica</v>
          </cell>
          <cell r="D7403" t="str">
            <v>UN</v>
          </cell>
          <cell r="E7403" t="str">
            <v>CARPINTERIA DE MADERA</v>
          </cell>
          <cell r="F7403">
            <v>0</v>
          </cell>
        </row>
        <row r="7404">
          <cell r="B7404">
            <v>17524</v>
          </cell>
          <cell r="C7404" t="str">
            <v>Puerta Metalica P-19(3.50x3.30m)CRD(S/Esp.Tecnica</v>
          </cell>
          <cell r="D7404" t="str">
            <v>UN</v>
          </cell>
          <cell r="E7404" t="str">
            <v>CARPINTERIA DE MADERA</v>
          </cell>
          <cell r="F7404">
            <v>0</v>
          </cell>
        </row>
        <row r="7405">
          <cell r="B7405">
            <v>16923</v>
          </cell>
          <cell r="C7405" t="str">
            <v>Puerta Metalica P-21(1.00x2.40m)CRD(S/Esp.Tecnica</v>
          </cell>
          <cell r="D7405" t="str">
            <v>UN</v>
          </cell>
          <cell r="E7405" t="str">
            <v>CARPINTERIA DE MADERA</v>
          </cell>
          <cell r="F7405">
            <v>422470.96</v>
          </cell>
        </row>
        <row r="7406">
          <cell r="B7406">
            <v>16927</v>
          </cell>
          <cell r="C7406" t="str">
            <v>Puerta Metalica P-22(1.80x3.10m)CRD(S/Esp.Tecnica</v>
          </cell>
          <cell r="D7406" t="str">
            <v>UN</v>
          </cell>
          <cell r="E7406" t="str">
            <v>CARPINTERIA DE MADERA</v>
          </cell>
          <cell r="F7406">
            <v>0</v>
          </cell>
        </row>
        <row r="7407">
          <cell r="B7407">
            <v>16963</v>
          </cell>
          <cell r="C7407" t="str">
            <v>Puerta Metalica P-23(8.55x6.85m)CRD(S/Esp.Tecnica</v>
          </cell>
          <cell r="D7407" t="str">
            <v>UN</v>
          </cell>
          <cell r="E7407" t="str">
            <v>CARPINTERIA DE MADERA</v>
          </cell>
          <cell r="F7407">
            <v>0</v>
          </cell>
        </row>
        <row r="7408">
          <cell r="B7408">
            <v>16964</v>
          </cell>
          <cell r="C7408" t="str">
            <v>Puerta Metalica P-25(0.85x2.35m)CRD(S/Esp.Tecnica</v>
          </cell>
          <cell r="D7408" t="str">
            <v>UN</v>
          </cell>
          <cell r="E7408" t="str">
            <v>CARPINTERIA DE MADERA</v>
          </cell>
          <cell r="F7408">
            <v>367549.73</v>
          </cell>
        </row>
        <row r="7409">
          <cell r="B7409">
            <v>16965</v>
          </cell>
          <cell r="C7409" t="str">
            <v>Puerta Metalica P-26(1.20x2.35m)CRD(S/Esp.Tecnica</v>
          </cell>
          <cell r="D7409" t="str">
            <v>UN</v>
          </cell>
          <cell r="E7409" t="str">
            <v>CARPINTERIA DE MADERA</v>
          </cell>
          <cell r="F7409">
            <v>1920133.96</v>
          </cell>
        </row>
        <row r="7410">
          <cell r="B7410">
            <v>16966</v>
          </cell>
          <cell r="C7410" t="str">
            <v>Puerta Metalica P-27(1.00x2.35m)CRD(S/Esp.Tecnica</v>
          </cell>
          <cell r="D7410" t="str">
            <v>UN</v>
          </cell>
          <cell r="E7410" t="str">
            <v>CARPINTERIA DE MADERA</v>
          </cell>
          <cell r="F7410">
            <v>422470.96</v>
          </cell>
        </row>
        <row r="7411">
          <cell r="B7411">
            <v>16967</v>
          </cell>
          <cell r="C7411" t="str">
            <v>Puerta Metalica P-28(17.95x3.30m)CRD(S/Esp.Tecnica</v>
          </cell>
          <cell r="D7411" t="str">
            <v>UN</v>
          </cell>
          <cell r="E7411" t="str">
            <v>CARPINTERIA DE MADERA</v>
          </cell>
          <cell r="F7411">
            <v>0</v>
          </cell>
        </row>
        <row r="7412">
          <cell r="B7412">
            <v>16968</v>
          </cell>
          <cell r="C7412" t="str">
            <v>Puerta Metalica P-29(0.80x2.35m)CRD(S/Esp.Tecnica</v>
          </cell>
          <cell r="D7412" t="str">
            <v>UN</v>
          </cell>
          <cell r="E7412" t="str">
            <v>CARPINTERIA DE MADERA</v>
          </cell>
          <cell r="F7412">
            <v>367549.73</v>
          </cell>
        </row>
        <row r="7413">
          <cell r="B7413">
            <v>16969</v>
          </cell>
          <cell r="C7413" t="str">
            <v>Puerta Metalica P-30(0.75x2.35m)CRD(S/Esp.Tecnica</v>
          </cell>
          <cell r="D7413" t="str">
            <v>UN</v>
          </cell>
          <cell r="E7413" t="str">
            <v>CARPINTERIA DE MADERA</v>
          </cell>
          <cell r="F7413">
            <v>367549.73</v>
          </cell>
        </row>
        <row r="7414">
          <cell r="B7414">
            <v>16971</v>
          </cell>
          <cell r="C7414" t="str">
            <v>Puerta Metalica P-33(2.80x2.75m)CRD(S/Esp.Tecnica</v>
          </cell>
          <cell r="D7414" t="str">
            <v>UN</v>
          </cell>
          <cell r="E7414" t="str">
            <v>CARPINTERIA DE MADERA</v>
          </cell>
          <cell r="F7414">
            <v>660590.93999999994</v>
          </cell>
        </row>
        <row r="7415">
          <cell r="B7415">
            <v>16973</v>
          </cell>
          <cell r="C7415" t="str">
            <v>Puerta Metalica P-37(3.95x2.75m)CRD(S/Esp.Tecnica</v>
          </cell>
          <cell r="D7415" t="str">
            <v>UN</v>
          </cell>
          <cell r="E7415" t="str">
            <v>CARPINTERIA DE MADERA</v>
          </cell>
          <cell r="F7415">
            <v>768129</v>
          </cell>
        </row>
        <row r="7416">
          <cell r="B7416">
            <v>16975</v>
          </cell>
          <cell r="C7416" t="str">
            <v>Puerta Metalica P-39(17.15x3.30m)CRD(S/Esp.Tecnica</v>
          </cell>
          <cell r="D7416" t="str">
            <v>UN</v>
          </cell>
          <cell r="E7416" t="str">
            <v>CARPINTERIA DE MADERA</v>
          </cell>
          <cell r="F7416">
            <v>0</v>
          </cell>
        </row>
        <row r="7417">
          <cell r="B7417">
            <v>16976</v>
          </cell>
          <cell r="C7417" t="str">
            <v>Puerta Metalica P-40(27.54x3.30m)CRD(S/Esp.Tecnica</v>
          </cell>
          <cell r="D7417" t="str">
            <v>UN</v>
          </cell>
          <cell r="E7417" t="str">
            <v>CARPINTERIA DE MADERA</v>
          </cell>
          <cell r="F7417">
            <v>0</v>
          </cell>
        </row>
        <row r="7418">
          <cell r="B7418">
            <v>17525</v>
          </cell>
          <cell r="C7418" t="str">
            <v>Puerta Metalica P-41(3.70x3.30m)CRD(S/Espec</v>
          </cell>
          <cell r="D7418" t="str">
            <v>UN</v>
          </cell>
          <cell r="E7418" t="str">
            <v>CARPINTERIA DE MADERA</v>
          </cell>
          <cell r="F7418">
            <v>0</v>
          </cell>
        </row>
        <row r="7419">
          <cell r="B7419">
            <v>17526</v>
          </cell>
          <cell r="C7419" t="str">
            <v>Puerta Metalica P-42(27.45x3.30m)CRD(S/Espec</v>
          </cell>
          <cell r="D7419" t="str">
            <v>UN</v>
          </cell>
          <cell r="E7419" t="str">
            <v>CARPINTERIA DE MADERA</v>
          </cell>
          <cell r="F7419">
            <v>0</v>
          </cell>
        </row>
        <row r="7420">
          <cell r="B7420">
            <v>17527</v>
          </cell>
          <cell r="C7420" t="str">
            <v>Puerta Metalica P-43(2.45x3.30m)CRD(S/Espec</v>
          </cell>
          <cell r="D7420" t="str">
            <v>UN</v>
          </cell>
          <cell r="E7420" t="str">
            <v>CARPINTERIA DE MADERA</v>
          </cell>
          <cell r="F7420">
            <v>0</v>
          </cell>
        </row>
        <row r="7421">
          <cell r="B7421">
            <v>16985</v>
          </cell>
          <cell r="C7421" t="str">
            <v>Puerta Metalica P-45(1.50x2.40m)CRD(S/Espec</v>
          </cell>
          <cell r="D7421" t="str">
            <v>UN</v>
          </cell>
          <cell r="E7421" t="str">
            <v>CARPINTERIA DE MADERA</v>
          </cell>
          <cell r="F7421">
            <v>422470.96</v>
          </cell>
        </row>
        <row r="7422">
          <cell r="B7422">
            <v>17528</v>
          </cell>
          <cell r="C7422" t="str">
            <v>Puerta Metalica P-47(1.00x2.60m)CRD(S/Espec</v>
          </cell>
          <cell r="D7422" t="str">
            <v>UN</v>
          </cell>
          <cell r="E7422" t="str">
            <v>CARPINTERIA DE MADERA</v>
          </cell>
          <cell r="F7422">
            <v>367549.73</v>
          </cell>
        </row>
        <row r="7423">
          <cell r="B7423">
            <v>16828</v>
          </cell>
          <cell r="C7423" t="str">
            <v>Puerta P-17Madera(6.60x3.20)CRD-Tunal(S/Esp.Tecnic</v>
          </cell>
          <cell r="D7423" t="str">
            <v>UN</v>
          </cell>
          <cell r="E7423" t="str">
            <v>CARPINTERIA DE MADERA</v>
          </cell>
          <cell r="F7423">
            <v>0</v>
          </cell>
        </row>
        <row r="7424">
          <cell r="B7424">
            <v>16836</v>
          </cell>
          <cell r="C7424" t="str">
            <v>Puerta P-18Madera(8.0x3.20)CRD-Tunal(S/Esp.Tecnic</v>
          </cell>
          <cell r="D7424" t="str">
            <v>UN</v>
          </cell>
          <cell r="E7424" t="str">
            <v>CARPINTERIA DE MADERA</v>
          </cell>
          <cell r="F7424">
            <v>116382.84</v>
          </cell>
        </row>
        <row r="7425">
          <cell r="B7425">
            <v>16839</v>
          </cell>
          <cell r="C7425" t="str">
            <v>Puerta P-34Madera(9.20x4.0)CRD-Tunal(S/Esp.Tecnic</v>
          </cell>
          <cell r="D7425" t="str">
            <v>UN</v>
          </cell>
          <cell r="E7425" t="str">
            <v>CARPINTERIA DE MADERA</v>
          </cell>
          <cell r="F7425">
            <v>0</v>
          </cell>
        </row>
        <row r="7426">
          <cell r="B7426">
            <v>16538</v>
          </cell>
          <cell r="C7426" t="str">
            <v>Puerta panel corrediza lamina CR cal18+rejillavent</v>
          </cell>
          <cell r="D7426" t="str">
            <v>M2</v>
          </cell>
          <cell r="E7426" t="str">
            <v>CARPINTERIA METALICA</v>
          </cell>
          <cell r="F7426">
            <v>31955.26</v>
          </cell>
        </row>
        <row r="7427">
          <cell r="B7427">
            <v>15771</v>
          </cell>
          <cell r="C7427" t="str">
            <v>Puerta para Divsion Baño Acero Inoxida (0.60x1.80m</v>
          </cell>
          <cell r="D7427" t="str">
            <v>UN</v>
          </cell>
          <cell r="E7427" t="str">
            <v>CARPINTERIA METALICA</v>
          </cell>
          <cell r="F7427">
            <v>0</v>
          </cell>
        </row>
        <row r="7428">
          <cell r="B7428">
            <v>18594</v>
          </cell>
          <cell r="C7428" t="str">
            <v>Puerta para duchas en vidrio laminado 5 +5 Polivin</v>
          </cell>
          <cell r="D7428" t="str">
            <v>UN</v>
          </cell>
          <cell r="E7428" t="str">
            <v>ENCHAPES, ACCESORIOS Y PAPELES</v>
          </cell>
          <cell r="F7428">
            <v>76632.160000000003</v>
          </cell>
        </row>
        <row r="7429">
          <cell r="B7429">
            <v>11332</v>
          </cell>
          <cell r="C7429" t="str">
            <v>Puerta Peatonal AccesoParque L=3,75m(Fontanar)**</v>
          </cell>
          <cell r="D7429" t="str">
            <v>UN</v>
          </cell>
          <cell r="E7429" t="str">
            <v>CARPINTERIA METALICA</v>
          </cell>
          <cell r="F7429">
            <v>819883.41</v>
          </cell>
        </row>
        <row r="7430">
          <cell r="B7430">
            <v>12357</v>
          </cell>
          <cell r="C7430" t="str">
            <v>Puerta Peatonal AccesoParque L=3,75m,H=2.80m(Fonta</v>
          </cell>
          <cell r="D7430" t="str">
            <v>UN</v>
          </cell>
          <cell r="E7430" t="str">
            <v>CARPINTERIA METALICA</v>
          </cell>
          <cell r="F7430">
            <v>3001726.26</v>
          </cell>
        </row>
        <row r="7431">
          <cell r="B7431">
            <v>11333</v>
          </cell>
          <cell r="C7431" t="str">
            <v>Puerta Peatonal AccesoParque L=3,90m(Fontanar)**</v>
          </cell>
          <cell r="D7431" t="str">
            <v>UN</v>
          </cell>
          <cell r="E7431" t="str">
            <v>CARPINTERIA METALICA</v>
          </cell>
          <cell r="F7431">
            <v>850010.59</v>
          </cell>
        </row>
        <row r="7432">
          <cell r="B7432">
            <v>11334</v>
          </cell>
          <cell r="C7432" t="str">
            <v>Puerta Peatonal AccesoParque L=4,75m(Fontanar)**</v>
          </cell>
          <cell r="D7432" t="str">
            <v>UN</v>
          </cell>
          <cell r="E7432" t="str">
            <v>CARPINTERIA METALICA</v>
          </cell>
          <cell r="F7432">
            <v>899376.99</v>
          </cell>
        </row>
        <row r="7433">
          <cell r="B7433">
            <v>13304</v>
          </cell>
          <cell r="C7433" t="str">
            <v>PUERTA PERSIANA.LAM.CAL.18(0.60x0.60m)**</v>
          </cell>
          <cell r="D7433" t="str">
            <v>UN</v>
          </cell>
          <cell r="E7433" t="str">
            <v>CARPINTERIA DE MADERA</v>
          </cell>
          <cell r="F7433">
            <v>527000.98</v>
          </cell>
        </row>
        <row r="7434">
          <cell r="B7434">
            <v>13303</v>
          </cell>
          <cell r="C7434" t="str">
            <v>PUERTA PERSIANA.LAM.CAL.18(2x1m)DOBLEHOJA**</v>
          </cell>
          <cell r="D7434" t="str">
            <v>UN</v>
          </cell>
          <cell r="E7434" t="str">
            <v>CARPINTERIA DE MADERA</v>
          </cell>
          <cell r="F7434">
            <v>247393.76</v>
          </cell>
        </row>
        <row r="7435">
          <cell r="B7435">
            <v>11368</v>
          </cell>
          <cell r="C7435" t="str">
            <v>PUERTA PERSIANA.LAM.CAL.18(FONTANAR)2x2m**</v>
          </cell>
          <cell r="D7435" t="str">
            <v>UN</v>
          </cell>
          <cell r="E7435" t="str">
            <v>CARPINTERIA DE MADERA</v>
          </cell>
          <cell r="F7435">
            <v>570082.34</v>
          </cell>
        </row>
        <row r="7436">
          <cell r="B7436">
            <v>17803</v>
          </cell>
          <cell r="C7436" t="str">
            <v>Puerta Tipo U(1.00x2.50)CRD-Font(S/Esp.Tecnic</v>
          </cell>
          <cell r="D7436" t="str">
            <v>UN</v>
          </cell>
          <cell r="E7436" t="str">
            <v>CARPINTERIA DE MADERA</v>
          </cell>
          <cell r="F7436">
            <v>0</v>
          </cell>
        </row>
        <row r="7437">
          <cell r="B7437">
            <v>14550</v>
          </cell>
          <cell r="C7437" t="str">
            <v>Puerta triplex cedro+mont+marco met 0.60 Col Gim S</v>
          </cell>
          <cell r="D7437" t="str">
            <v>UN</v>
          </cell>
          <cell r="E7437" t="str">
            <v>CARPINTERIA DE MADERA</v>
          </cell>
          <cell r="F7437">
            <v>654728.81999999995</v>
          </cell>
        </row>
        <row r="7438">
          <cell r="B7438">
            <v>14510</v>
          </cell>
          <cell r="C7438" t="str">
            <v>Puerta triplex cedro+mont+marco met 0.70 Col Gim S</v>
          </cell>
          <cell r="D7438" t="str">
            <v>UN</v>
          </cell>
          <cell r="E7438" t="str">
            <v>CARPINTERIA DE MADERA</v>
          </cell>
          <cell r="F7438">
            <v>713831.72</v>
          </cell>
        </row>
        <row r="7439">
          <cell r="B7439">
            <v>14540</v>
          </cell>
          <cell r="C7439" t="str">
            <v>Puerta triplex cedro+mont+marco met 1.00 Col Gim S</v>
          </cell>
          <cell r="D7439" t="str">
            <v>UN</v>
          </cell>
          <cell r="E7439" t="str">
            <v>CARPINTERIA DE MADERA</v>
          </cell>
          <cell r="F7439">
            <v>775969.06</v>
          </cell>
        </row>
        <row r="7440">
          <cell r="B7440">
            <v>16053</v>
          </cell>
          <cell r="C7440" t="str">
            <v>Puerta tub.cuad1 1/2"marco4"x1 1/2"H=2.40A=1.80M</v>
          </cell>
          <cell r="D7440" t="str">
            <v>UN</v>
          </cell>
          <cell r="E7440" t="str">
            <v>CARPINTERIA METALICA</v>
          </cell>
          <cell r="F7440">
            <v>1619228.05</v>
          </cell>
        </row>
        <row r="7441">
          <cell r="B7441">
            <v>13558</v>
          </cell>
          <cell r="C7441" t="str">
            <v>Puerta Tubo HG 2" Malla eslabonada H=2.50</v>
          </cell>
          <cell r="D7441" t="str">
            <v>M2</v>
          </cell>
          <cell r="E7441" t="str">
            <v>CARPINTERIA METALICA</v>
          </cell>
          <cell r="F7441">
            <v>261455.92</v>
          </cell>
        </row>
        <row r="7442">
          <cell r="B7442">
            <v>12070</v>
          </cell>
          <cell r="C7442" t="str">
            <v>Puerta Tubo HG 2" Malla eslabonada H=2.50Fontanar</v>
          </cell>
          <cell r="D7442" t="str">
            <v>UN</v>
          </cell>
          <cell r="E7442" t="str">
            <v>CARPINTERIA METALICA</v>
          </cell>
          <cell r="F7442">
            <v>653639.79</v>
          </cell>
        </row>
        <row r="7443">
          <cell r="B7443">
            <v>11331</v>
          </cell>
          <cell r="C7443" t="str">
            <v>Puerta Vehicular AccesoParque L=5,00m(Fontanar)**</v>
          </cell>
          <cell r="D7443" t="str">
            <v>UN</v>
          </cell>
          <cell r="E7443" t="str">
            <v>CARPINTERIA METALICA</v>
          </cell>
          <cell r="F7443">
            <v>917371.27</v>
          </cell>
        </row>
        <row r="7444">
          <cell r="B7444">
            <v>11813</v>
          </cell>
          <cell r="C7444" t="str">
            <v>Puerta Vehicular AccesoParque L=6,00m(Fontanar)**</v>
          </cell>
          <cell r="D7444" t="str">
            <v>UN</v>
          </cell>
          <cell r="E7444" t="str">
            <v>CARPINTERIA METALICA</v>
          </cell>
          <cell r="F7444">
            <v>971546.71</v>
          </cell>
        </row>
        <row r="7445">
          <cell r="B7445">
            <v>607</v>
          </cell>
          <cell r="C7445" t="str">
            <v>PUERTA VENTANA LAMINA Des .23</v>
          </cell>
          <cell r="D7445" t="str">
            <v>M2</v>
          </cell>
          <cell r="E7445" t="str">
            <v>CARPINTERIA METALICA</v>
          </cell>
          <cell r="F7445">
            <v>72291.259999999995</v>
          </cell>
        </row>
        <row r="7446">
          <cell r="B7446">
            <v>11607</v>
          </cell>
          <cell r="C7446" t="str">
            <v>PUERTA VENTANA perfil 1/2"+vidrio lam. 6mm</v>
          </cell>
          <cell r="D7446" t="str">
            <v>M2</v>
          </cell>
          <cell r="E7446" t="str">
            <v>CARPINTERIA METALICA</v>
          </cell>
          <cell r="F7446">
            <v>94159.52</v>
          </cell>
        </row>
        <row r="7447">
          <cell r="B7447">
            <v>14388</v>
          </cell>
          <cell r="C7447" t="str">
            <v>Puerta Vidrio Templ 10mm incl. manija AI y cerradu</v>
          </cell>
          <cell r="D7447" t="str">
            <v>M2</v>
          </cell>
          <cell r="E7447" t="str">
            <v>CARPINTERIA DE MADERA</v>
          </cell>
          <cell r="F7447">
            <v>13315.45</v>
          </cell>
        </row>
        <row r="7448">
          <cell r="B7448">
            <v>16545</v>
          </cell>
          <cell r="C7448" t="str">
            <v>Puerta VidrioTempl 10mm incl manija AI+cerradu+bis</v>
          </cell>
          <cell r="D7448" t="str">
            <v>M2</v>
          </cell>
          <cell r="E7448" t="str">
            <v>CARPINTERIA METALICA</v>
          </cell>
          <cell r="F7448">
            <v>949398.83</v>
          </cell>
        </row>
        <row r="7449">
          <cell r="B7449">
            <v>13189</v>
          </cell>
          <cell r="C7449" t="str">
            <v>Puerta, fijo vidrio (2.1mx1.1m) 8mm sandblasting**</v>
          </cell>
          <cell r="D7449" t="str">
            <v>UN</v>
          </cell>
          <cell r="E7449" t="str">
            <v>VARIOS</v>
          </cell>
          <cell r="F7449">
            <v>0</v>
          </cell>
        </row>
        <row r="7450">
          <cell r="B7450">
            <v>15942</v>
          </cell>
          <cell r="C7450" t="str">
            <v>Puerta+ PasadorRejaAlambAceroGalv.(L=1.0;H=1.5m)</v>
          </cell>
          <cell r="D7450" t="str">
            <v>UN</v>
          </cell>
          <cell r="E7450" t="str">
            <v>MOBILIARIO</v>
          </cell>
          <cell r="F7450">
            <v>906976.41</v>
          </cell>
        </row>
        <row r="7451">
          <cell r="B7451">
            <v>11967</v>
          </cell>
          <cell r="C7451" t="str">
            <v>PUERTA-AGLOMERADO12-9 mmENCHAP-TRIPLEX4mm</v>
          </cell>
          <cell r="D7451" t="str">
            <v>M2</v>
          </cell>
          <cell r="E7451" t="str">
            <v>CARPINTERIA DE MADERA</v>
          </cell>
          <cell r="F7451">
            <v>209655.96</v>
          </cell>
        </row>
        <row r="7452">
          <cell r="B7452">
            <v>18534</v>
          </cell>
          <cell r="C7452" t="str">
            <v>PuertaHojaEntab.Lam.ColdRCal.16MarcoCal.18+Persian</v>
          </cell>
          <cell r="D7452" t="str">
            <v>M2</v>
          </cell>
          <cell r="E7452" t="str">
            <v>CARPINTERIA METALICA</v>
          </cell>
          <cell r="F7452">
            <v>878456.48</v>
          </cell>
        </row>
        <row r="7453">
          <cell r="B7453">
            <v>20783</v>
          </cell>
          <cell r="C7453" t="str">
            <v xml:space="preserve">PuertaHojaEntab.Lam.ColdrolledCal.16 (SUM+INS)    </v>
          </cell>
          <cell r="D7453" t="str">
            <v>M2</v>
          </cell>
          <cell r="E7453" t="str">
            <v>CARPINTERIA METALICA</v>
          </cell>
          <cell r="F7453">
            <v>851754.82</v>
          </cell>
        </row>
        <row r="7454">
          <cell r="B7454">
            <v>18533</v>
          </cell>
          <cell r="C7454" t="str">
            <v>PuertaHojaEntab.Lam.ColdrolledCal.16MarcoCal.18</v>
          </cell>
          <cell r="D7454" t="str">
            <v>M2</v>
          </cell>
          <cell r="E7454" t="str">
            <v>CARPINTERIA METALICA</v>
          </cell>
          <cell r="F7454">
            <v>881107.2</v>
          </cell>
        </row>
        <row r="7455">
          <cell r="B7455">
            <v>18696</v>
          </cell>
          <cell r="C7455" t="str">
            <v>PuertaHojaEntam.Lam.Cold RMarc4x4x4(2,44m)+persian</v>
          </cell>
          <cell r="D7455" t="str">
            <v>M2</v>
          </cell>
          <cell r="E7455" t="str">
            <v>CUBIERTAS</v>
          </cell>
          <cell r="F7455">
            <v>878456.48</v>
          </cell>
        </row>
        <row r="7456">
          <cell r="B7456">
            <v>18694</v>
          </cell>
          <cell r="C7456" t="str">
            <v>PuertaHojaEntamb.Lam.Cold RolledMarco4x4x4(2,44m)</v>
          </cell>
          <cell r="D7456" t="str">
            <v>M2</v>
          </cell>
          <cell r="E7456" t="str">
            <v>CUBIERTAS</v>
          </cell>
          <cell r="F7456">
            <v>881107.2</v>
          </cell>
        </row>
        <row r="7457">
          <cell r="B7457">
            <v>15355</v>
          </cell>
          <cell r="C7457" t="str">
            <v>PuertaMet.CelosíaH=2.30m;A=2.0m; (2 Hojas)Codensa</v>
          </cell>
          <cell r="D7457" t="str">
            <v>UN</v>
          </cell>
          <cell r="E7457" t="str">
            <v>CARPINTERIA METALICA</v>
          </cell>
          <cell r="F7457">
            <v>4204211.99</v>
          </cell>
        </row>
        <row r="7458">
          <cell r="B7458">
            <v>15770</v>
          </cell>
          <cell r="C7458" t="str">
            <v>PuertaMetal.Entamb.Corrediz(A=4.85m;H=2.85m)+Marc+</v>
          </cell>
          <cell r="D7458" t="str">
            <v>UN</v>
          </cell>
          <cell r="E7458" t="str">
            <v>CARPINTERIA METALICA</v>
          </cell>
          <cell r="F7458">
            <v>0</v>
          </cell>
        </row>
        <row r="7459">
          <cell r="B7459">
            <v>16446</v>
          </cell>
          <cell r="C7459" t="str">
            <v>PuertaPeatonalAlambAcerGalv.6(H=2.0L=1.0m)+pasador</v>
          </cell>
          <cell r="D7459" t="str">
            <v>UN</v>
          </cell>
          <cell r="E7459" t="str">
            <v>MOBILIARIO</v>
          </cell>
          <cell r="F7459">
            <v>101041.71</v>
          </cell>
        </row>
        <row r="7460">
          <cell r="B7460">
            <v>16710</v>
          </cell>
          <cell r="C7460" t="str">
            <v>PuertaPlegable (CTS548-1-Codensa)L=6.87m;H=2.34m</v>
          </cell>
          <cell r="D7460" t="str">
            <v>UN</v>
          </cell>
          <cell r="E7460" t="str">
            <v>INSTALACIONES ELECTRICAS - T.V. - SONIDO COMUNI</v>
          </cell>
          <cell r="F7460">
            <v>590835.11</v>
          </cell>
        </row>
        <row r="7461">
          <cell r="B7461">
            <v>588</v>
          </cell>
          <cell r="C7461" t="str">
            <v>PUERTAS  (MARCO Y HOJA)</v>
          </cell>
          <cell r="D7461" t="str">
            <v>UN</v>
          </cell>
          <cell r="E7461" t="str">
            <v>CARPINTERIA DE MADERA</v>
          </cell>
          <cell r="F7461">
            <v>101129.97</v>
          </cell>
        </row>
        <row r="7462">
          <cell r="B7462">
            <v>15693</v>
          </cell>
          <cell r="C7462" t="str">
            <v>Puertas Cerr Malla EslabCal10 2Hojas a=1.68 H=2.30</v>
          </cell>
          <cell r="D7462" t="str">
            <v>UN</v>
          </cell>
          <cell r="E7462" t="str">
            <v>VARIOS</v>
          </cell>
          <cell r="F7462">
            <v>4111204.36</v>
          </cell>
        </row>
        <row r="7463">
          <cell r="B7463">
            <v>608</v>
          </cell>
          <cell r="C7463" t="str">
            <v>PUERTAS LAMINA</v>
          </cell>
          <cell r="D7463" t="str">
            <v>M2</v>
          </cell>
          <cell r="E7463" t="str">
            <v>CARPINTERIA METALICA</v>
          </cell>
          <cell r="F7463">
            <v>143872.19</v>
          </cell>
        </row>
        <row r="7464">
          <cell r="B7464">
            <v>18000</v>
          </cell>
          <cell r="C7464" t="str">
            <v>PuertaTipoA(17.60x4.85)Riel+Alas(Sum+Ins)S/Descrip</v>
          </cell>
          <cell r="D7464" t="str">
            <v>UN</v>
          </cell>
          <cell r="E7464" t="str">
            <v>CARPINTERIA METALICA</v>
          </cell>
          <cell r="F7464">
            <v>0</v>
          </cell>
        </row>
        <row r="7465">
          <cell r="B7465">
            <v>18001</v>
          </cell>
          <cell r="C7465" t="str">
            <v>PuertaTipoB1.B2(0.9x3.3m)LamCal18(Sum+ins)S/Descri</v>
          </cell>
          <cell r="D7465" t="str">
            <v>UN</v>
          </cell>
          <cell r="E7465" t="str">
            <v>CARPINTERIA METALICA</v>
          </cell>
          <cell r="F7465">
            <v>319157.59999999998</v>
          </cell>
        </row>
        <row r="7466">
          <cell r="B7466">
            <v>18006</v>
          </cell>
          <cell r="C7466" t="str">
            <v>PuertaTipoC1.C2(0.9x3.3m)LamCal18(Sum+Ins)S/Descri</v>
          </cell>
          <cell r="D7466" t="str">
            <v>UN</v>
          </cell>
          <cell r="E7466" t="str">
            <v>CARPINTERIA METALICA</v>
          </cell>
          <cell r="F7466">
            <v>319157.59999999998</v>
          </cell>
        </row>
        <row r="7467">
          <cell r="B7467">
            <v>18008</v>
          </cell>
          <cell r="C7467" t="str">
            <v>PuertaTipoD1.D2(0.9x3.3m)LamCal18(Sum+Ins)S/Descr</v>
          </cell>
          <cell r="D7467" t="str">
            <v>UN</v>
          </cell>
          <cell r="E7467" t="str">
            <v>CARPINTERIA METALICA</v>
          </cell>
          <cell r="F7467">
            <v>319157.59999999998</v>
          </cell>
        </row>
        <row r="7468">
          <cell r="B7468">
            <v>18011</v>
          </cell>
          <cell r="C7468" t="str">
            <v>PuertaTipoE1.E2(0.9x3m)LamCal18(Sum+Ins)S/Descri</v>
          </cell>
          <cell r="D7468" t="str">
            <v>UN</v>
          </cell>
          <cell r="E7468" t="str">
            <v>CARPINTERIA METALICA</v>
          </cell>
          <cell r="F7468">
            <v>319157.59999999998</v>
          </cell>
        </row>
        <row r="7469">
          <cell r="B7469">
            <v>18012</v>
          </cell>
          <cell r="C7469" t="str">
            <v>PuertaTipoF1.F2(0.9x3m)LamCal18(Sum+Ins)S/Descri</v>
          </cell>
          <cell r="D7469" t="str">
            <v>UN</v>
          </cell>
          <cell r="E7469" t="str">
            <v>CARPINTERIA METALICA</v>
          </cell>
          <cell r="F7469">
            <v>319157.59999999998</v>
          </cell>
        </row>
        <row r="7470">
          <cell r="B7470">
            <v>18013</v>
          </cell>
          <cell r="C7470" t="str">
            <v>PuertaTipoG(0.9x3m)LamCal18(Sum+Ins)S/Descri</v>
          </cell>
          <cell r="D7470" t="str">
            <v>UN</v>
          </cell>
          <cell r="E7470" t="str">
            <v>CARPINTERIA METALICA</v>
          </cell>
          <cell r="F7470">
            <v>319157.59999999998</v>
          </cell>
        </row>
        <row r="7471">
          <cell r="B7471">
            <v>18014</v>
          </cell>
          <cell r="C7471" t="str">
            <v>PuertaTipoH(1.1x3.3m)LamCal18(Sum+Ins)S/Descri</v>
          </cell>
          <cell r="D7471" t="str">
            <v>UN</v>
          </cell>
          <cell r="E7471" t="str">
            <v>CARPINTERIA METALICA</v>
          </cell>
          <cell r="F7471">
            <v>319157.59999999998</v>
          </cell>
        </row>
        <row r="7472">
          <cell r="B7472">
            <v>18009</v>
          </cell>
          <cell r="C7472" t="str">
            <v>PuertaTipoI(1.10x3.0m)LamCal18(Sum+Ins)S/Descripci</v>
          </cell>
          <cell r="D7472" t="str">
            <v>UN</v>
          </cell>
          <cell r="E7472" t="str">
            <v>CARPINTERIA METALICA</v>
          </cell>
          <cell r="F7472">
            <v>319157.59999999998</v>
          </cell>
        </row>
        <row r="7473">
          <cell r="B7473">
            <v>18015</v>
          </cell>
          <cell r="C7473" t="str">
            <v>PuertaTipoJ1.J2(1.10x3.0m)LamCal18(Sum+Ins)S/Descr</v>
          </cell>
          <cell r="D7473" t="str">
            <v>UN</v>
          </cell>
          <cell r="E7473" t="str">
            <v>CARPINTERIA METALICA</v>
          </cell>
          <cell r="F7473">
            <v>319157.59999999998</v>
          </cell>
        </row>
        <row r="7474">
          <cell r="B7474">
            <v>18019</v>
          </cell>
          <cell r="C7474" t="str">
            <v>PuertaTipoK1.K2(0.9x2.10m)LamCal18(Sum+Ins)S/Descr</v>
          </cell>
          <cell r="D7474" t="str">
            <v>UN</v>
          </cell>
          <cell r="E7474" t="str">
            <v>CARPINTERIA METALICA</v>
          </cell>
          <cell r="F7474">
            <v>319157.59999999998</v>
          </cell>
        </row>
        <row r="7475">
          <cell r="B7475">
            <v>18020</v>
          </cell>
          <cell r="C7475" t="str">
            <v>PuertaTipoL1.L2(0.9x2.10m)LamCal18(Sum+Ins)S/Descr</v>
          </cell>
          <cell r="D7475" t="str">
            <v>UN</v>
          </cell>
          <cell r="E7475" t="str">
            <v>CARPINTERIA METALICA</v>
          </cell>
          <cell r="F7475">
            <v>319157.59999999998</v>
          </cell>
        </row>
        <row r="7476">
          <cell r="B7476">
            <v>18022</v>
          </cell>
          <cell r="C7476" t="str">
            <v>PuertaTipoM(0.9x2.14m)LamCal18(Sum+Ins)S/Descripc</v>
          </cell>
          <cell r="D7476" t="str">
            <v>UN</v>
          </cell>
          <cell r="E7476" t="str">
            <v>CARPINTERIA METALICA</v>
          </cell>
          <cell r="F7476">
            <v>338322.41</v>
          </cell>
        </row>
        <row r="7477">
          <cell r="B7477">
            <v>18025</v>
          </cell>
          <cell r="C7477" t="str">
            <v>PuertaTipoN(2.08x3.15m)LamCal18(Sum+Ins)S/Descripc</v>
          </cell>
          <cell r="D7477" t="str">
            <v>UN</v>
          </cell>
          <cell r="E7477" t="str">
            <v>CARPINTERIA METALICA</v>
          </cell>
          <cell r="F7477">
            <v>414866.47</v>
          </cell>
        </row>
        <row r="7478">
          <cell r="B7478">
            <v>18026</v>
          </cell>
          <cell r="C7478" t="str">
            <v>PuertaTipoÑ(2.0x2.5m)LamCal18(Sum+Ins)S/Descripció</v>
          </cell>
          <cell r="D7478" t="str">
            <v>UN</v>
          </cell>
          <cell r="E7478" t="str">
            <v>CARPINTERIA METALICA</v>
          </cell>
          <cell r="F7478">
            <v>376575.24</v>
          </cell>
        </row>
        <row r="7479">
          <cell r="B7479">
            <v>18029</v>
          </cell>
          <cell r="C7479" t="str">
            <v>PuertaTipoO(1.25x2.5m)LamCal18(Sum+Ins)S/Descripci</v>
          </cell>
          <cell r="D7479" t="str">
            <v>UN</v>
          </cell>
          <cell r="E7479" t="str">
            <v>CARPINTERIA METALICA</v>
          </cell>
          <cell r="F7479">
            <v>376575.24</v>
          </cell>
        </row>
        <row r="7480">
          <cell r="B7480">
            <v>18032</v>
          </cell>
          <cell r="C7480" t="str">
            <v>PuertaTipoP(4.80x2.3m)AlasPivotan(Sum+Ins)S/Descri</v>
          </cell>
          <cell r="D7480" t="str">
            <v>UN</v>
          </cell>
          <cell r="E7480" t="str">
            <v>CARPINTERIA METALICA</v>
          </cell>
          <cell r="F7480">
            <v>0</v>
          </cell>
        </row>
        <row r="7481">
          <cell r="B7481">
            <v>18034</v>
          </cell>
          <cell r="C7481" t="str">
            <v>PuertaTipoQ(3.6x2.3m)AlasPivotan(Sum+Ins)S/Descrip</v>
          </cell>
          <cell r="D7481" t="str">
            <v>UN</v>
          </cell>
          <cell r="E7481" t="str">
            <v>CARPINTERIA METALICA</v>
          </cell>
          <cell r="F7481">
            <v>0</v>
          </cell>
        </row>
        <row r="7482">
          <cell r="B7482">
            <v>18037</v>
          </cell>
          <cell r="C7482" t="str">
            <v>PuertaTipoR(5.23x2.3m)AlasPivotan(Sum+Ins)S/Descr</v>
          </cell>
          <cell r="D7482" t="str">
            <v>UN</v>
          </cell>
          <cell r="E7482" t="str">
            <v>CARPINTERIA METALICA</v>
          </cell>
          <cell r="F7482">
            <v>0</v>
          </cell>
        </row>
        <row r="7483">
          <cell r="B7483">
            <v>18039</v>
          </cell>
          <cell r="C7483" t="str">
            <v>PuertaTipoS(1.6x2.3m)AlasPivotan(Sum+Ins)S/Descrip</v>
          </cell>
          <cell r="D7483" t="str">
            <v>UN</v>
          </cell>
          <cell r="E7483" t="str">
            <v>CARPINTERIA METALICA</v>
          </cell>
          <cell r="F7483">
            <v>0</v>
          </cell>
        </row>
        <row r="7484">
          <cell r="B7484">
            <v>18040</v>
          </cell>
          <cell r="C7484" t="str">
            <v>PuertaTipoT(1x2.5m)LamAlaPrefa(Sumin+Instal)S/Desc</v>
          </cell>
          <cell r="D7484" t="str">
            <v>UN</v>
          </cell>
          <cell r="E7484" t="str">
            <v>CARPINTERIA METALICA</v>
          </cell>
          <cell r="F7484">
            <v>0</v>
          </cell>
        </row>
        <row r="7485">
          <cell r="B7485">
            <v>18041</v>
          </cell>
          <cell r="C7485" t="str">
            <v>PuertaTipoV(2x2.5m)LamAlaPrefa(Sumin+Instal)S/Desc</v>
          </cell>
          <cell r="D7485" t="str">
            <v>UN</v>
          </cell>
          <cell r="E7485" t="str">
            <v>CARPINTERIA METALICA</v>
          </cell>
          <cell r="F7485">
            <v>0</v>
          </cell>
        </row>
        <row r="7486">
          <cell r="B7486">
            <v>17983</v>
          </cell>
          <cell r="C7486" t="str">
            <v>PuertaVentanaPV-001(3.50*3.20)Perf.Alum-S/Especifi</v>
          </cell>
          <cell r="D7486" t="str">
            <v>UN</v>
          </cell>
          <cell r="E7486" t="str">
            <v>CARPINTERIA METALICA</v>
          </cell>
          <cell r="F7486">
            <v>0</v>
          </cell>
        </row>
        <row r="7487">
          <cell r="B7487">
            <v>17984</v>
          </cell>
          <cell r="C7487" t="str">
            <v>PuertaVentanaPV-002(1.40*2.40)Perf.Alum-S/Especifi</v>
          </cell>
          <cell r="D7487" t="str">
            <v>UN</v>
          </cell>
          <cell r="E7487" t="str">
            <v>CARPINTERIA METALICA</v>
          </cell>
          <cell r="F7487">
            <v>0</v>
          </cell>
        </row>
        <row r="7488">
          <cell r="B7488">
            <v>17985</v>
          </cell>
          <cell r="C7488" t="str">
            <v>PuertaVentanaPV-003(7.55*4.95)Perf.Alum-S/Especifi</v>
          </cell>
          <cell r="D7488" t="str">
            <v>UN</v>
          </cell>
          <cell r="E7488" t="str">
            <v>CARPINTERIA METALICA</v>
          </cell>
          <cell r="F7488">
            <v>0</v>
          </cell>
        </row>
        <row r="7489">
          <cell r="B7489">
            <v>17986</v>
          </cell>
          <cell r="C7489" t="str">
            <v>PuertaVentanaPV-004(1.40*2.40)Perf.Alum-S/Especifi</v>
          </cell>
          <cell r="D7489" t="str">
            <v>UN</v>
          </cell>
          <cell r="E7489" t="str">
            <v>CARPINTERIA METALICA</v>
          </cell>
          <cell r="F7489">
            <v>0</v>
          </cell>
        </row>
        <row r="7490">
          <cell r="B7490">
            <v>17987</v>
          </cell>
          <cell r="C7490" t="str">
            <v>PuertaVentanaPV-005(4.44*2.40)Perf.Alum-S/Especifi</v>
          </cell>
          <cell r="D7490" t="str">
            <v>UN</v>
          </cell>
          <cell r="E7490" t="str">
            <v>CARPINTERIA METALICA</v>
          </cell>
          <cell r="F7490">
            <v>0</v>
          </cell>
        </row>
        <row r="7491">
          <cell r="B7491">
            <v>17988</v>
          </cell>
          <cell r="C7491" t="str">
            <v>PuertaVentanaPV-006(1.68*3.20)Perf.Alum-S/Especifi</v>
          </cell>
          <cell r="D7491" t="str">
            <v>UN</v>
          </cell>
          <cell r="E7491" t="str">
            <v>CARPINTERIA METALICA</v>
          </cell>
          <cell r="F7491">
            <v>0</v>
          </cell>
        </row>
        <row r="7492">
          <cell r="B7492">
            <v>17989</v>
          </cell>
          <cell r="C7492" t="str">
            <v>PuertaVentanaPV-007(9.45*3.20)Perf.Alum-S/Especifi</v>
          </cell>
          <cell r="D7492" t="str">
            <v>UN</v>
          </cell>
          <cell r="E7492" t="str">
            <v>CARPINTERIA METALICA</v>
          </cell>
          <cell r="F7492">
            <v>0</v>
          </cell>
        </row>
        <row r="7493">
          <cell r="B7493">
            <v>17990</v>
          </cell>
          <cell r="C7493" t="str">
            <v>PuertaVentanaPV-008(6.31*4.95)Perf.Alum-S/Especifi</v>
          </cell>
          <cell r="D7493" t="str">
            <v>UN</v>
          </cell>
          <cell r="E7493" t="str">
            <v>CARPINTERIA METALICA</v>
          </cell>
          <cell r="F7493">
            <v>0</v>
          </cell>
        </row>
        <row r="7494">
          <cell r="B7494">
            <v>17991</v>
          </cell>
          <cell r="C7494" t="str">
            <v>PuertaVentanaPV-009(37.00*4.85)Perf.Alum-S/Especif</v>
          </cell>
          <cell r="D7494" t="str">
            <v>UN</v>
          </cell>
          <cell r="E7494" t="str">
            <v>CARPINTERIA METALICA</v>
          </cell>
          <cell r="F7494">
            <v>0</v>
          </cell>
        </row>
        <row r="7495">
          <cell r="B7495">
            <v>17992</v>
          </cell>
          <cell r="C7495" t="str">
            <v>PuertaVentanaPV-010(37.00*4.85)Perf.Alum-S/Especif</v>
          </cell>
          <cell r="D7495" t="str">
            <v>UN</v>
          </cell>
          <cell r="E7495" t="str">
            <v>CARPINTERIA METALICA</v>
          </cell>
          <cell r="F7495">
            <v>0</v>
          </cell>
        </row>
        <row r="7496">
          <cell r="B7496">
            <v>17993</v>
          </cell>
          <cell r="C7496" t="str">
            <v>PuertaVentanaPV-011(24.00*4.85)Perf.Alum-S/Especif</v>
          </cell>
          <cell r="D7496" t="str">
            <v>UN</v>
          </cell>
          <cell r="E7496" t="str">
            <v>CARPINTERIA METALICA</v>
          </cell>
          <cell r="F7496">
            <v>0</v>
          </cell>
        </row>
        <row r="7497">
          <cell r="B7497">
            <v>17994</v>
          </cell>
          <cell r="C7497" t="str">
            <v>PuertaVentanaPV-012(5.78*3.20)Perf.Alum-S/Especif</v>
          </cell>
          <cell r="D7497" t="str">
            <v>UN</v>
          </cell>
          <cell r="E7497" t="str">
            <v>CARPINTERIA METALICA</v>
          </cell>
          <cell r="F7497">
            <v>0</v>
          </cell>
        </row>
        <row r="7498">
          <cell r="B7498">
            <v>18063</v>
          </cell>
          <cell r="C7498" t="str">
            <v>PuertaVentanaPV-013(1.40*3.20)Perf.Alum-S/Especif</v>
          </cell>
          <cell r="D7498" t="str">
            <v>UN</v>
          </cell>
          <cell r="E7498" t="str">
            <v>CARPINTERIA METALICA</v>
          </cell>
          <cell r="F7498">
            <v>0</v>
          </cell>
        </row>
        <row r="7499">
          <cell r="B7499">
            <v>18094</v>
          </cell>
          <cell r="C7499" t="str">
            <v>PuertaVentanaPV-15(36x6.75m)(Sum+Inst)S/Especifica</v>
          </cell>
          <cell r="D7499" t="str">
            <v>UN</v>
          </cell>
          <cell r="E7499" t="str">
            <v>CARPINTERIA METALICA</v>
          </cell>
          <cell r="F7499">
            <v>0</v>
          </cell>
        </row>
        <row r="7500">
          <cell r="B7500">
            <v>18096</v>
          </cell>
          <cell r="C7500" t="str">
            <v>PuertaVentanaPV-16(4.07x2.5m)(Sum+Inst)S/Especific</v>
          </cell>
          <cell r="D7500" t="str">
            <v>UN</v>
          </cell>
          <cell r="E7500" t="str">
            <v>CARPINTERIA METALICA</v>
          </cell>
          <cell r="F7500">
            <v>0</v>
          </cell>
        </row>
        <row r="7501">
          <cell r="B7501">
            <v>18097</v>
          </cell>
          <cell r="C7501" t="str">
            <v>PuertaVentanaPV-17(6.0x2.5m)(Sum+Inst)S/Especifica</v>
          </cell>
          <cell r="D7501" t="str">
            <v>UN</v>
          </cell>
          <cell r="E7501" t="str">
            <v>CARPINTERIA METALICA</v>
          </cell>
          <cell r="F7501">
            <v>0</v>
          </cell>
        </row>
        <row r="7502">
          <cell r="B7502">
            <v>18098</v>
          </cell>
          <cell r="C7502" t="str">
            <v>PuertaVentanaPV-18(4.0x2.5m)(Sum+Inst)S/Especifica</v>
          </cell>
          <cell r="D7502" t="str">
            <v>UN</v>
          </cell>
          <cell r="E7502" t="str">
            <v>CARPINTERIA METALICA</v>
          </cell>
          <cell r="F7502">
            <v>0</v>
          </cell>
        </row>
        <row r="7503">
          <cell r="B7503">
            <v>18099</v>
          </cell>
          <cell r="C7503" t="str">
            <v>PuertaVentanaPV-19(4.01x2.5m)(Sum+Inst)S/Especific</v>
          </cell>
          <cell r="D7503" t="str">
            <v>UN</v>
          </cell>
          <cell r="E7503" t="str">
            <v>CARPINTERIA METALICA</v>
          </cell>
          <cell r="F7503">
            <v>0</v>
          </cell>
        </row>
        <row r="7504">
          <cell r="B7504">
            <v>18100</v>
          </cell>
          <cell r="C7504" t="str">
            <v>PuertaVentanaPV-20(35.35x12.63m)(Sum+Inst)S/Especi</v>
          </cell>
          <cell r="D7504" t="str">
            <v>UN</v>
          </cell>
          <cell r="E7504" t="str">
            <v>CARPINTERIA METALICA</v>
          </cell>
          <cell r="F7504">
            <v>0</v>
          </cell>
        </row>
        <row r="7505">
          <cell r="B7505">
            <v>18101</v>
          </cell>
          <cell r="C7505" t="str">
            <v>PuertaVentanaPV-21(3.5x10.99m)(Sum+Inst)S/Especifi</v>
          </cell>
          <cell r="D7505" t="str">
            <v>UN</v>
          </cell>
          <cell r="E7505" t="str">
            <v>CARPINTERIA METALICA</v>
          </cell>
          <cell r="F7505">
            <v>0</v>
          </cell>
        </row>
        <row r="7506">
          <cell r="B7506">
            <v>18107</v>
          </cell>
          <cell r="C7506" t="str">
            <v>PuertaVentanaPV-22(11.7x3.0m)(Sum+Inst)S/Especific</v>
          </cell>
          <cell r="D7506" t="str">
            <v>UN</v>
          </cell>
          <cell r="E7506" t="str">
            <v>CARPINTERIA METALICA</v>
          </cell>
          <cell r="F7506">
            <v>0</v>
          </cell>
        </row>
        <row r="7507">
          <cell r="B7507">
            <v>18108</v>
          </cell>
          <cell r="C7507" t="str">
            <v>PuertaVentanaPV-23(15.56x2.1m)(Sum+Inst)S/Especif</v>
          </cell>
          <cell r="D7507" t="str">
            <v>UN</v>
          </cell>
          <cell r="E7507" t="str">
            <v>CARPINTERIA METALICA</v>
          </cell>
          <cell r="F7507">
            <v>0</v>
          </cell>
        </row>
        <row r="7508">
          <cell r="B7508">
            <v>18110</v>
          </cell>
          <cell r="C7508" t="str">
            <v>PuertaVentanaPV-24(17.41x3.0m)(Sum+Inst)S/Especifi</v>
          </cell>
          <cell r="D7508" t="str">
            <v>UN</v>
          </cell>
          <cell r="E7508" t="str">
            <v>CARPINTERIA METALICA</v>
          </cell>
          <cell r="F7508">
            <v>0</v>
          </cell>
        </row>
        <row r="7509">
          <cell r="B7509">
            <v>18115</v>
          </cell>
          <cell r="C7509" t="str">
            <v>PuertaVentanaPV-25(1.5x3.0m)(Sum+Inst)S/Especifica</v>
          </cell>
          <cell r="D7509" t="str">
            <v>UN</v>
          </cell>
          <cell r="E7509" t="str">
            <v>CARPINTERIA METALICA</v>
          </cell>
          <cell r="F7509">
            <v>0</v>
          </cell>
        </row>
        <row r="7510">
          <cell r="B7510">
            <v>18117</v>
          </cell>
          <cell r="C7510" t="str">
            <v>PuertaVentanaPV-27(4.98x3.2m)(Sum+Inst)S/Especific</v>
          </cell>
          <cell r="D7510" t="str">
            <v>UN</v>
          </cell>
          <cell r="E7510" t="str">
            <v>CARPINTERIA METALICA</v>
          </cell>
          <cell r="F7510">
            <v>0</v>
          </cell>
        </row>
        <row r="7511">
          <cell r="B7511">
            <v>18690</v>
          </cell>
          <cell r="C7511" t="str">
            <v>PuertaVitrinaPerf.Aluminio(S/Descripcion Tec)</v>
          </cell>
          <cell r="D7511" t="str">
            <v>M2</v>
          </cell>
          <cell r="E7511" t="str">
            <v>CUBIERTAS</v>
          </cell>
          <cell r="F7511">
            <v>1783.38</v>
          </cell>
        </row>
        <row r="7512">
          <cell r="B7512">
            <v>11628</v>
          </cell>
          <cell r="C7512" t="str">
            <v>Puesta a Tierra Medidor **</v>
          </cell>
          <cell r="D7512" t="str">
            <v>UN</v>
          </cell>
          <cell r="E7512" t="str">
            <v>09 Eléctricas</v>
          </cell>
          <cell r="F7512">
            <v>556610.74</v>
          </cell>
        </row>
        <row r="7513">
          <cell r="B7513">
            <v>15352</v>
          </cell>
          <cell r="C7513" t="str">
            <v>Puesta a Tierra Para UPS **</v>
          </cell>
          <cell r="D7513" t="str">
            <v>UN</v>
          </cell>
          <cell r="E7513" t="str">
            <v>09 Eléctricas</v>
          </cell>
          <cell r="F7513">
            <v>556610.74</v>
          </cell>
        </row>
        <row r="7514">
          <cell r="B7514">
            <v>18875</v>
          </cell>
          <cell r="C7514" t="str">
            <v>PUESTA EN SERVICIO APANTALLAMIENTO</v>
          </cell>
          <cell r="D7514" t="str">
            <v>UN</v>
          </cell>
          <cell r="E7514" t="str">
            <v>09 Eléctricas</v>
          </cell>
          <cell r="F7514">
            <v>26587245.850000001</v>
          </cell>
        </row>
        <row r="7515">
          <cell r="B7515">
            <v>18882</v>
          </cell>
          <cell r="C7515" t="str">
            <v>PUESTA EN SERVICIO APANTALLAMIENTO BAJANTE</v>
          </cell>
          <cell r="D7515" t="str">
            <v>UN</v>
          </cell>
          <cell r="E7515" t="str">
            <v>09 Eléctricas</v>
          </cell>
          <cell r="F7515">
            <v>1504283.92</v>
          </cell>
        </row>
        <row r="7516">
          <cell r="B7516">
            <v>18892</v>
          </cell>
          <cell r="C7516" t="str">
            <v>PUESTA EN SERVICIO AVISO SIMBOLO RIESGO</v>
          </cell>
          <cell r="D7516" t="str">
            <v>UN</v>
          </cell>
          <cell r="E7516" t="str">
            <v>09 Eléctricas</v>
          </cell>
          <cell r="F7516">
            <v>55711.26</v>
          </cell>
        </row>
        <row r="7517">
          <cell r="B7517">
            <v>18910</v>
          </cell>
          <cell r="C7517" t="str">
            <v>PUESTA EN SERVICIO BANCO DUCTOS SUBT.</v>
          </cell>
          <cell r="D7517" t="str">
            <v>UN</v>
          </cell>
          <cell r="E7517" t="str">
            <v>09 Eléctricas</v>
          </cell>
          <cell r="F7517">
            <v>158624.19</v>
          </cell>
        </row>
        <row r="7518">
          <cell r="B7518">
            <v>18888</v>
          </cell>
          <cell r="C7518" t="str">
            <v>PUESTA EN SERVICIO CABLE DESNUDO 7</v>
          </cell>
          <cell r="D7518" t="str">
            <v>UN</v>
          </cell>
          <cell r="E7518" t="str">
            <v>09 Eléctricas</v>
          </cell>
          <cell r="F7518">
            <v>111665.34</v>
          </cell>
        </row>
        <row r="7519">
          <cell r="B7519">
            <v>18894</v>
          </cell>
          <cell r="C7519" t="str">
            <v>PUESTA EN SERVICIO CUARTO DE COMUNICACIONES</v>
          </cell>
          <cell r="D7519" t="str">
            <v>UN</v>
          </cell>
          <cell r="E7519" t="str">
            <v>09 Eléctricas</v>
          </cell>
          <cell r="F7519">
            <v>15815808.810000001</v>
          </cell>
        </row>
        <row r="7520">
          <cell r="B7520">
            <v>18868</v>
          </cell>
          <cell r="C7520" t="str">
            <v>PUESTA TIERRA SUBESTACIÓN ELECTRICA</v>
          </cell>
          <cell r="D7520" t="str">
            <v>UN</v>
          </cell>
          <cell r="E7520" t="str">
            <v>09 Eléctricas</v>
          </cell>
          <cell r="F7520">
            <v>11282606.67</v>
          </cell>
        </row>
        <row r="7521">
          <cell r="B7521">
            <v>13176</v>
          </cell>
          <cell r="C7521" t="str">
            <v>Puesto de trabajo incl. cajonera met. 1.35x1.35 **</v>
          </cell>
          <cell r="D7521" t="str">
            <v>UN</v>
          </cell>
          <cell r="E7521" t="str">
            <v>VARIOS</v>
          </cell>
          <cell r="F7521">
            <v>0</v>
          </cell>
        </row>
        <row r="7522">
          <cell r="B7522">
            <v>13178</v>
          </cell>
          <cell r="C7522" t="str">
            <v>Puesto de trabajo L 1.50mx1.35m incl. cajonera **</v>
          </cell>
          <cell r="D7522" t="str">
            <v>UN</v>
          </cell>
          <cell r="E7522" t="str">
            <v>VARIOS</v>
          </cell>
          <cell r="F7522">
            <v>0</v>
          </cell>
        </row>
        <row r="7523">
          <cell r="B7523">
            <v>18602</v>
          </cell>
          <cell r="C7523" t="str">
            <v>Puesto Recepcion en Granit Negro Formica Neon CDRC</v>
          </cell>
          <cell r="D7523" t="str">
            <v>UN</v>
          </cell>
          <cell r="E7523" t="str">
            <v>MOBILIARIO</v>
          </cell>
          <cell r="F7523">
            <v>184105.62</v>
          </cell>
        </row>
        <row r="7524">
          <cell r="B7524">
            <v>13341</v>
          </cell>
          <cell r="C7524" t="str">
            <v>PULIDA CON MAQUINA DE GUARDAESCOBA EN GRANITO</v>
          </cell>
          <cell r="D7524" t="str">
            <v>ML</v>
          </cell>
          <cell r="E7524" t="str">
            <v>PISOS (ACABADOS Y BASES)</v>
          </cell>
          <cell r="F7524">
            <v>22256.09</v>
          </cell>
        </row>
        <row r="7525">
          <cell r="B7525">
            <v>20803</v>
          </cell>
          <cell r="C7525" t="str">
            <v>PULIDA DE PISO TABLON EN GRANITO</v>
          </cell>
          <cell r="D7525" t="str">
            <v>M2</v>
          </cell>
          <cell r="E7525" t="str">
            <v>PISOS (ACABADOS Y BASES)</v>
          </cell>
          <cell r="F7525">
            <v>149480.15</v>
          </cell>
        </row>
        <row r="7526">
          <cell r="B7526">
            <v>13752</v>
          </cell>
          <cell r="C7526" t="str">
            <v>PULIDA DE TABLILLAS AREA RUEDO</v>
          </cell>
          <cell r="D7526" t="str">
            <v>UN</v>
          </cell>
          <cell r="E7526" t="str">
            <v>VARIOS</v>
          </cell>
          <cell r="F7526">
            <v>24883.35</v>
          </cell>
        </row>
        <row r="7527">
          <cell r="B7527">
            <v>12223</v>
          </cell>
          <cell r="C7527" t="str">
            <v>PULIDA PISO EN GRANITO CRISTALIZADO</v>
          </cell>
          <cell r="D7527" t="str">
            <v>M2</v>
          </cell>
          <cell r="E7527" t="str">
            <v>PISOS (ACABADOS Y BASES)</v>
          </cell>
          <cell r="F7527">
            <v>25816.33</v>
          </cell>
        </row>
        <row r="7528">
          <cell r="B7528">
            <v>358</v>
          </cell>
          <cell r="C7528" t="str">
            <v>PULIDA PLOMO PARA GRANITO</v>
          </cell>
          <cell r="D7528" t="str">
            <v>M2</v>
          </cell>
          <cell r="E7528" t="str">
            <v>PISOS (ACABADOS Y BASES)</v>
          </cell>
          <cell r="F7528">
            <v>25816.33</v>
          </cell>
        </row>
        <row r="7529">
          <cell r="B7529">
            <v>14044</v>
          </cell>
          <cell r="C7529" t="str">
            <v>PULIDA Y BRILLADO PISO EN TABLETA DE GRANITO</v>
          </cell>
          <cell r="D7529" t="str">
            <v>M2</v>
          </cell>
          <cell r="E7529" t="str">
            <v>PISOS</v>
          </cell>
          <cell r="F7529">
            <v>25816.33</v>
          </cell>
        </row>
        <row r="7530">
          <cell r="B7530">
            <v>13870</v>
          </cell>
          <cell r="C7530" t="str">
            <v>Pulido de superf concreto reparado **</v>
          </cell>
          <cell r="D7530" t="str">
            <v>M2</v>
          </cell>
          <cell r="E7530" t="str">
            <v>PISOS (ACABADOS Y BASES)</v>
          </cell>
          <cell r="F7530">
            <v>73353.63</v>
          </cell>
        </row>
        <row r="7531">
          <cell r="B7531">
            <v>18814</v>
          </cell>
          <cell r="C7531" t="str">
            <v>PULSADOR MANUAL DE ALARMA REARMABLE</v>
          </cell>
          <cell r="D7531" t="str">
            <v>UN</v>
          </cell>
          <cell r="E7531" t="str">
            <v>INSTALACIONES ELECTRICAS - T.V. - SONIDO COMUNI</v>
          </cell>
          <cell r="F7531">
            <v>59312.639999999999</v>
          </cell>
        </row>
        <row r="7532">
          <cell r="B7532">
            <v>17251</v>
          </cell>
          <cell r="C7532" t="str">
            <v>PUNT. HIDR. ACERO K=5,6 (niple max=0,25 m) 1 1/2"</v>
          </cell>
          <cell r="D7532" t="str">
            <v>UN</v>
          </cell>
          <cell r="E7532" t="str">
            <v>INSTALACIONES REDES INCENDIO</v>
          </cell>
          <cell r="F7532">
            <v>67979.67</v>
          </cell>
        </row>
        <row r="7533">
          <cell r="B7533">
            <v>17248</v>
          </cell>
          <cell r="C7533" t="str">
            <v>PUNT. HIDR. ACERO K=5,6 (niple max=0,25 m) 3/4"</v>
          </cell>
          <cell r="D7533" t="str">
            <v>UN</v>
          </cell>
          <cell r="E7533" t="str">
            <v>INSTALACIONES REDES INCENDIO</v>
          </cell>
          <cell r="F7533">
            <v>60995.49</v>
          </cell>
        </row>
        <row r="7534">
          <cell r="B7534">
            <v>15250</v>
          </cell>
          <cell r="C7534" t="str">
            <v>Punta Captora 5/8" X 2.40 ml  Aluminio</v>
          </cell>
          <cell r="D7534" t="str">
            <v>UN</v>
          </cell>
          <cell r="E7534" t="str">
            <v>INSTALACIONES ELECTRICAS - T.V. - SONIDO COMUNI</v>
          </cell>
          <cell r="F7534">
            <v>942513.28</v>
          </cell>
        </row>
        <row r="7535">
          <cell r="B7535">
            <v>11783</v>
          </cell>
          <cell r="C7535" t="str">
            <v>Punta captora 5/8" X 60 cm Punta blunt aluminio</v>
          </cell>
          <cell r="D7535" t="str">
            <v>UN</v>
          </cell>
          <cell r="E7535" t="str">
            <v>INSTALACIONES ELECTRICAS - T.V. - SONIDO COMUNI</v>
          </cell>
          <cell r="F7535">
            <v>161093.24</v>
          </cell>
        </row>
        <row r="7536">
          <cell r="B7536">
            <v>17068</v>
          </cell>
          <cell r="C7536" t="str">
            <v>Punta Franklin una sola asta (incl.sopor y fijac.)</v>
          </cell>
          <cell r="D7536" t="str">
            <v>UN</v>
          </cell>
          <cell r="E7536" t="str">
            <v>INSTALACIONES ELECTRICAS - T.V. - SONIDO COMUNI</v>
          </cell>
          <cell r="F7536">
            <v>771688.74</v>
          </cell>
        </row>
        <row r="7537">
          <cell r="B7537">
            <v>17514</v>
          </cell>
          <cell r="C7537" t="str">
            <v>PUNTAS CAPTADORAS DE ALUMINIO 0,60 M CON BASE</v>
          </cell>
          <cell r="D7537" t="str">
            <v>UN</v>
          </cell>
          <cell r="E7537" t="str">
            <v>INSTALACIONES ELECTRICAS - T.V. - SONIDO COMUNI</v>
          </cell>
          <cell r="F7537">
            <v>111444.06</v>
          </cell>
        </row>
        <row r="7538">
          <cell r="B7538">
            <v>19151</v>
          </cell>
          <cell r="C7538" t="str">
            <v>Punto A.C. Duchas CEFE Cometas</v>
          </cell>
          <cell r="D7538" t="str">
            <v>UN</v>
          </cell>
          <cell r="E7538" t="str">
            <v>INSTALACIONES HIDRAULICA / SANITARIA / LATONERIA</v>
          </cell>
          <cell r="F7538">
            <v>40837.360000000001</v>
          </cell>
        </row>
        <row r="7539">
          <cell r="B7539">
            <v>485</v>
          </cell>
          <cell r="C7539" t="str">
            <v>PUNTO AGUA CALIENTE CPVC</v>
          </cell>
          <cell r="D7539" t="str">
            <v>UN</v>
          </cell>
          <cell r="E7539" t="str">
            <v>INSTALACIONES HIDRAULICA / SANITARIA / LATONERIA</v>
          </cell>
          <cell r="F7539">
            <v>103280.12</v>
          </cell>
        </row>
        <row r="7540">
          <cell r="B7540">
            <v>11877</v>
          </cell>
          <cell r="C7540" t="str">
            <v>PUNTO AGUA CALIENTE CPVC-Fontanar**</v>
          </cell>
          <cell r="D7540" t="str">
            <v>UN</v>
          </cell>
          <cell r="E7540" t="str">
            <v>INSTALACIONES HIDRAULICA / SANITARIA / LATONERIA</v>
          </cell>
          <cell r="F7540">
            <v>75032.429999999993</v>
          </cell>
        </row>
        <row r="7541">
          <cell r="B7541">
            <v>10523</v>
          </cell>
          <cell r="C7541" t="str">
            <v>PUNTO AGUA CALIENTE PVC  1/2"(DUCHA)</v>
          </cell>
          <cell r="D7541" t="str">
            <v>UN</v>
          </cell>
          <cell r="E7541" t="str">
            <v>INSTALACIONES HIDRAULICA / SANITARIA / LATONERIA</v>
          </cell>
          <cell r="F7541">
            <v>93816.63</v>
          </cell>
        </row>
        <row r="7542">
          <cell r="B7542">
            <v>14894</v>
          </cell>
          <cell r="C7542" t="str">
            <v>PUNTO AGUA CALIENTE PVC  1/2"(SQUASH)</v>
          </cell>
          <cell r="D7542" t="str">
            <v>UN</v>
          </cell>
          <cell r="E7542" t="str">
            <v>INSTALACIONES HIDRAULICA / SANITARIA / LATONERIA</v>
          </cell>
          <cell r="F7542">
            <v>89433.29</v>
          </cell>
        </row>
        <row r="7543">
          <cell r="B7543">
            <v>14513</v>
          </cell>
          <cell r="C7543" t="str">
            <v>PUNTO AGUA FRIA (1/2")PVCP-RDE-9+ACC(GIM-SUR)</v>
          </cell>
          <cell r="D7543" t="str">
            <v>UN</v>
          </cell>
          <cell r="E7543" t="str">
            <v>INSTALACIONES HIDRAULICA / SANITARIA / LATONERIA</v>
          </cell>
          <cell r="F7543">
            <v>63151.23</v>
          </cell>
        </row>
        <row r="7544">
          <cell r="B7544">
            <v>14512</v>
          </cell>
          <cell r="C7544" t="str">
            <v>PUNTO AGUA FRIA (1-1/4")PVCP-RDE-21+ACC(GIM-SUR)</v>
          </cell>
          <cell r="D7544" t="str">
            <v>UN</v>
          </cell>
          <cell r="E7544" t="str">
            <v>INSTALACIONES HIDRAULICA / SANITARIA / LATONERIA</v>
          </cell>
          <cell r="F7544">
            <v>124496.12</v>
          </cell>
        </row>
        <row r="7545">
          <cell r="B7545">
            <v>11955</v>
          </cell>
          <cell r="C7545" t="str">
            <v>Punto Agua fria para Fluxometro Ø11/4"(Suministro+Instalación)</v>
          </cell>
          <cell r="D7545" t="str">
            <v>UN</v>
          </cell>
          <cell r="E7545" t="str">
            <v>INSTALACIONES HIDRAULICA / SANITARIA / LATONERIA</v>
          </cell>
          <cell r="F7545">
            <v>120182.61</v>
          </cell>
        </row>
        <row r="7546">
          <cell r="B7546">
            <v>486</v>
          </cell>
          <cell r="C7546" t="str">
            <v>PUNTO AGUA FRIA PVC</v>
          </cell>
          <cell r="D7546" t="str">
            <v>UN</v>
          </cell>
          <cell r="E7546" t="str">
            <v>INSTALACIONES HIDRAULICA / SANITARIA / LATONERIA</v>
          </cell>
          <cell r="F7546">
            <v>243754.39</v>
          </cell>
        </row>
        <row r="7547">
          <cell r="B7547">
            <v>10936</v>
          </cell>
          <cell r="C7547" t="str">
            <v>PUNTO AGUA FRIA PVC  1 1/2"***</v>
          </cell>
          <cell r="D7547" t="str">
            <v>UN</v>
          </cell>
          <cell r="E7547" t="str">
            <v>INSTALACIONES HIDRAULICA / SANITARIA / LATONERIA</v>
          </cell>
          <cell r="F7547">
            <v>103185.03</v>
          </cell>
        </row>
        <row r="7548">
          <cell r="B7548">
            <v>13117</v>
          </cell>
          <cell r="C7548" t="str">
            <v>PUNTO AGUA FRIA PVC 1/2" LAVAMANOS</v>
          </cell>
          <cell r="D7548" t="str">
            <v>UN</v>
          </cell>
          <cell r="E7548" t="str">
            <v>INSTALACIONES HIDRAULICA / SANITARIA / LATONERIA</v>
          </cell>
          <cell r="F7548">
            <v>49366.75</v>
          </cell>
        </row>
        <row r="7549">
          <cell r="B7549">
            <v>18620</v>
          </cell>
          <cell r="C7549" t="str">
            <v>PUNTO AGUA FRIA PVC 1/2" LAVAMANOS(Cefe-Cometas)Suministro e instalación.</v>
          </cell>
          <cell r="D7549" t="str">
            <v>UN</v>
          </cell>
          <cell r="E7549" t="str">
            <v>INSTALACIONES HIDRAULICA / SANITARIA / LATONERIA</v>
          </cell>
          <cell r="F7549">
            <v>37865.050000000003</v>
          </cell>
        </row>
        <row r="7550">
          <cell r="B7550">
            <v>18950</v>
          </cell>
          <cell r="C7550" t="str">
            <v>PUNTO AGUA FRIA PVC 1/2"Poceta Aseo (Cefe Cometas)Suministro e instalación</v>
          </cell>
          <cell r="D7550" t="str">
            <v>UN</v>
          </cell>
          <cell r="E7550" t="str">
            <v>INSTALACIONES HIDRAULICA / SANITARIA / LATONERIA</v>
          </cell>
          <cell r="F7550">
            <v>38242.81</v>
          </cell>
        </row>
        <row r="7551">
          <cell r="B7551">
            <v>11876</v>
          </cell>
          <cell r="C7551" t="str">
            <v>PUNTO AGUA FRIA PVC-Fontanar</v>
          </cell>
          <cell r="D7551" t="str">
            <v>UN</v>
          </cell>
          <cell r="E7551" t="str">
            <v>INSTALACIONES HIDRAULICA / SANITARIA / LATONERIA</v>
          </cell>
          <cell r="F7551">
            <v>80348.350000000006</v>
          </cell>
        </row>
        <row r="7552">
          <cell r="B7552">
            <v>10029</v>
          </cell>
          <cell r="C7552" t="str">
            <v>Punto captacion caja .40x.40 rejilla y accesorios</v>
          </cell>
          <cell r="D7552" t="str">
            <v>UN</v>
          </cell>
          <cell r="E7552" t="str">
            <v>08 Hidráulico</v>
          </cell>
          <cell r="F7552">
            <v>548217.64</v>
          </cell>
        </row>
        <row r="7553">
          <cell r="B7553">
            <v>18802</v>
          </cell>
          <cell r="C7553" t="str">
            <v>PUNTO CERO GAS COBRE 1 1/4"</v>
          </cell>
          <cell r="D7553" t="str">
            <v>UN</v>
          </cell>
          <cell r="E7553" t="str">
            <v>08 Hidráulico</v>
          </cell>
          <cell r="F7553">
            <v>134579.43</v>
          </cell>
        </row>
        <row r="7554">
          <cell r="B7554">
            <v>797</v>
          </cell>
          <cell r="C7554" t="str">
            <v>PUNTO COCINA - LAVADERO</v>
          </cell>
          <cell r="D7554" t="str">
            <v>UN</v>
          </cell>
          <cell r="E7554" t="str">
            <v>INSTALACIONES HIDRAULICA / SANITARIA / LATONERIA</v>
          </cell>
          <cell r="F7554">
            <v>84702.23</v>
          </cell>
        </row>
        <row r="7555">
          <cell r="B7555">
            <v>18810</v>
          </cell>
          <cell r="C7555" t="str">
            <v>PUNTO DE ACERO GAS COBRE 1"</v>
          </cell>
          <cell r="D7555" t="str">
            <v>ML</v>
          </cell>
          <cell r="E7555" t="str">
            <v>INSTALACIONES HIDRAULICA / SANITARIA / LATONERIA</v>
          </cell>
          <cell r="F7555">
            <v>111216.94</v>
          </cell>
        </row>
        <row r="7556">
          <cell r="B7556">
            <v>17324</v>
          </cell>
          <cell r="C7556" t="str">
            <v>PUNTO DE GAS EN ACERO GALVANIZADO 1 1/2"</v>
          </cell>
          <cell r="D7556" t="str">
            <v>UN</v>
          </cell>
          <cell r="E7556" t="str">
            <v>INSTALACIONES GAS</v>
          </cell>
          <cell r="F7556">
            <v>121980.35</v>
          </cell>
        </row>
        <row r="7557">
          <cell r="B7557">
            <v>17341</v>
          </cell>
          <cell r="C7557" t="str">
            <v>PUNTO DE GAS EN ACERO GALVANIZADO 1"</v>
          </cell>
          <cell r="D7557" t="str">
            <v>UN</v>
          </cell>
          <cell r="E7557" t="str">
            <v>INSTALACIONES GAS</v>
          </cell>
          <cell r="F7557">
            <v>95317.14</v>
          </cell>
        </row>
        <row r="7558">
          <cell r="B7558">
            <v>17327</v>
          </cell>
          <cell r="C7558" t="str">
            <v>PUNTO DE GAS EN ACERO GALVANIZADO 2"</v>
          </cell>
          <cell r="D7558" t="str">
            <v>UN</v>
          </cell>
          <cell r="E7558" t="str">
            <v>INSTALACIONES GAS</v>
          </cell>
          <cell r="F7558">
            <v>114147.72</v>
          </cell>
        </row>
        <row r="7559">
          <cell r="B7559">
            <v>17325</v>
          </cell>
          <cell r="C7559" t="str">
            <v>PUNTO DE GAS EN TUBERIA GALVANIZADA  1/2" CEFE COMETAS(Suministro e instalación)</v>
          </cell>
          <cell r="D7559" t="str">
            <v>UN</v>
          </cell>
          <cell r="E7559" t="str">
            <v>INSTALACIONES GAS</v>
          </cell>
          <cell r="F7559">
            <v>79964.289999999994</v>
          </cell>
        </row>
        <row r="7560">
          <cell r="B7560">
            <v>10495</v>
          </cell>
          <cell r="C7560" t="str">
            <v>PUNTO DE GAS EN TUBERIA GALVANIZADA Ø1" CEFE COMETAS (Suministro e instalación)</v>
          </cell>
          <cell r="D7560" t="str">
            <v>UN</v>
          </cell>
          <cell r="E7560" t="str">
            <v>INSTALACIONES GAS</v>
          </cell>
          <cell r="F7560">
            <v>97014.26</v>
          </cell>
        </row>
        <row r="7561">
          <cell r="B7561">
            <v>13689</v>
          </cell>
          <cell r="C7561" t="str">
            <v>PUNTO DE SOLDADURA 6013</v>
          </cell>
          <cell r="D7561" t="str">
            <v>UN</v>
          </cell>
          <cell r="E7561" t="str">
            <v>CARPINTERIA METALICA</v>
          </cell>
          <cell r="F7561">
            <v>10699.83</v>
          </cell>
        </row>
        <row r="7562">
          <cell r="B7562">
            <v>12750</v>
          </cell>
          <cell r="C7562" t="str">
            <v>PUNTO DESAGUE FLUXOMETRO  4"</v>
          </cell>
          <cell r="D7562" t="str">
            <v>UN</v>
          </cell>
          <cell r="E7562" t="str">
            <v>INSTALACIONES HIDRAULICA / SANITARIA / LATONERIA</v>
          </cell>
          <cell r="F7562">
            <v>90365.32</v>
          </cell>
        </row>
        <row r="7563">
          <cell r="B7563">
            <v>800</v>
          </cell>
          <cell r="C7563" t="str">
            <v>PUNTO DESAGUE LAVADORA</v>
          </cell>
          <cell r="D7563" t="str">
            <v>UN</v>
          </cell>
          <cell r="E7563" t="str">
            <v>INSTALACIONES HIDRAULICA / SANITARIA / LATONERIA</v>
          </cell>
          <cell r="F7563">
            <v>98523.5</v>
          </cell>
        </row>
        <row r="7564">
          <cell r="B7564">
            <v>715</v>
          </cell>
          <cell r="C7564" t="str">
            <v>PUNTO DESAGUE LAVAMANOS</v>
          </cell>
          <cell r="D7564" t="str">
            <v>UN</v>
          </cell>
          <cell r="E7564" t="str">
            <v>INSTALACIONES HIDRAULICA / SANITARIA / LATONERIA</v>
          </cell>
          <cell r="F7564">
            <v>95257.11</v>
          </cell>
        </row>
        <row r="7565">
          <cell r="B7565">
            <v>12748</v>
          </cell>
          <cell r="C7565" t="str">
            <v>PUNTO DESAGUE ORINAL</v>
          </cell>
          <cell r="D7565" t="str">
            <v>UN</v>
          </cell>
          <cell r="E7565" t="str">
            <v>INSTALACIONES HIDRAULICA / SANITARIA / LATONERIA</v>
          </cell>
          <cell r="F7565">
            <v>77540.3</v>
          </cell>
        </row>
        <row r="7566">
          <cell r="B7566">
            <v>16280</v>
          </cell>
          <cell r="C7566" t="str">
            <v>PUNTO DESAGÜE ORINAL  FLUXOMETRO Ø3"</v>
          </cell>
          <cell r="D7566" t="str">
            <v>UN</v>
          </cell>
          <cell r="E7566" t="str">
            <v>INSTALACIONES HIDRAULICA / SANITARIA / LATONERIA</v>
          </cell>
          <cell r="F7566">
            <v>111843.23</v>
          </cell>
        </row>
        <row r="7567">
          <cell r="B7567">
            <v>487</v>
          </cell>
          <cell r="C7567" t="str">
            <v>PUNTO DESAGUE PVC (3" y 4")</v>
          </cell>
          <cell r="D7567" t="str">
            <v>UN</v>
          </cell>
          <cell r="E7567" t="str">
            <v>INSTALACIONES HIDRAULICA / SANITARIA / LATONERIA</v>
          </cell>
          <cell r="F7567">
            <v>251516.68</v>
          </cell>
        </row>
        <row r="7568">
          <cell r="B7568">
            <v>11929</v>
          </cell>
          <cell r="C7568" t="str">
            <v>PUNTO DESAGUE PVC (3" y 4") Fontanar**</v>
          </cell>
          <cell r="D7568" t="str">
            <v>UN</v>
          </cell>
          <cell r="E7568" t="str">
            <v>INSTALACIONES HIDRAULICA / SANITARIA / LATONERIA</v>
          </cell>
          <cell r="F7568">
            <v>104980.97</v>
          </cell>
        </row>
        <row r="7569">
          <cell r="B7569">
            <v>12130</v>
          </cell>
          <cell r="C7569" t="str">
            <v>PUNTO DESAGUE PVC DUCHAS**</v>
          </cell>
          <cell r="D7569" t="str">
            <v>UN</v>
          </cell>
          <cell r="E7569" t="str">
            <v>INSTALACIONES HIDRAULICA / SANITARIA / LATONERIA</v>
          </cell>
          <cell r="F7569">
            <v>75883.31</v>
          </cell>
        </row>
        <row r="7570">
          <cell r="B7570">
            <v>14471</v>
          </cell>
          <cell r="C7570" t="str">
            <v>PUNTO DESAGUE PVCS Ø 3"ENTERR.(TUBO3.5 M)sin exca</v>
          </cell>
          <cell r="D7570" t="str">
            <v>UN</v>
          </cell>
          <cell r="E7570" t="str">
            <v>INSTALACIONES HIDRAULICA / SANITARIA / LATONERIA</v>
          </cell>
          <cell r="F7570">
            <v>142337.32999999999</v>
          </cell>
        </row>
        <row r="7571">
          <cell r="B7571">
            <v>15008</v>
          </cell>
          <cell r="C7571" t="str">
            <v>PUNTO DESAGUE PVCS Ø2" .(TUBO 2,00M)</v>
          </cell>
          <cell r="D7571" t="str">
            <v>UN</v>
          </cell>
          <cell r="E7571" t="str">
            <v>INSTALACIONES HIDRAULICA / SANITARIA / LATONERIA</v>
          </cell>
          <cell r="F7571">
            <v>75070.97</v>
          </cell>
        </row>
        <row r="7572">
          <cell r="B7572">
            <v>14466</v>
          </cell>
          <cell r="C7572" t="str">
            <v>PUNTO DESAGUE PVCS Ø2" ENTERR.(TUBO 3.5M)SIN EXCAV</v>
          </cell>
          <cell r="D7572" t="str">
            <v>UN</v>
          </cell>
          <cell r="E7572" t="str">
            <v>INSTALACIONES HIDRAULICA / SANITARIA / LATONERIA</v>
          </cell>
          <cell r="F7572">
            <v>114412.85</v>
          </cell>
        </row>
        <row r="7573">
          <cell r="B7573">
            <v>15009</v>
          </cell>
          <cell r="C7573" t="str">
            <v>PUNTO DESAGUE PVCS Ø4"  (TUBO 2,00M)sin excav</v>
          </cell>
          <cell r="D7573" t="str">
            <v>UN</v>
          </cell>
          <cell r="E7573" t="str">
            <v>INSTALACIONES HIDRAULICA / SANITARIA / LATONERIA</v>
          </cell>
          <cell r="F7573">
            <v>133088.19</v>
          </cell>
        </row>
        <row r="7574">
          <cell r="B7574">
            <v>14469</v>
          </cell>
          <cell r="C7574" t="str">
            <v>PUNTO DESAGUE PVCS Ø4" ENTERR (TUBO 3.5M)sin excav</v>
          </cell>
          <cell r="D7574" t="str">
            <v>UN</v>
          </cell>
          <cell r="E7574" t="str">
            <v>INSTALACIONES HIDRAULICA / SANITARIA / LATONERIA</v>
          </cell>
          <cell r="F7574">
            <v>168363.08</v>
          </cell>
        </row>
        <row r="7575">
          <cell r="B7575">
            <v>13543</v>
          </cell>
          <cell r="C7575" t="str">
            <v>PUNTO ELECTRICO (2Nº12+1Nº14+1Nº14t)</v>
          </cell>
          <cell r="D7575" t="str">
            <v>UN</v>
          </cell>
          <cell r="E7575" t="str">
            <v>VARIOS</v>
          </cell>
          <cell r="F7575">
            <v>283997.14</v>
          </cell>
        </row>
        <row r="7576">
          <cell r="B7576">
            <v>16353</v>
          </cell>
          <cell r="C7576" t="str">
            <v>PUNTO HIDR. ACERO ROCIADOR K=5,6 (Paral Lmax=0.60m</v>
          </cell>
          <cell r="D7576" t="str">
            <v>UN</v>
          </cell>
          <cell r="E7576" t="str">
            <v>INSTALACIONES REDES INCENDIO</v>
          </cell>
          <cell r="F7576">
            <v>44716.39</v>
          </cell>
        </row>
        <row r="7577">
          <cell r="B7577">
            <v>19261</v>
          </cell>
          <cell r="C7577" t="str">
            <v>PUNTO HIDRAUL PVC Ø1 1/2" ORINAL FLUXOM CEFE COMET</v>
          </cell>
          <cell r="D7577" t="str">
            <v>UN</v>
          </cell>
          <cell r="E7577" t="str">
            <v>INSTALACIONES HIDRAULICA / SANITARIA / LATONERIA</v>
          </cell>
          <cell r="F7577">
            <v>81316.009999999995</v>
          </cell>
        </row>
        <row r="7578">
          <cell r="B7578">
            <v>16375</v>
          </cell>
          <cell r="C7578" t="str">
            <v>PUNTO HIDRAUL. POLIPROPILENO ORINAL-FLUXOM- 1/2"</v>
          </cell>
          <cell r="D7578" t="str">
            <v>UN</v>
          </cell>
          <cell r="E7578" t="str">
            <v>INSTALACIONES HIDRAULICA / SANITARIA / LATONERIA</v>
          </cell>
          <cell r="F7578">
            <v>70724.03</v>
          </cell>
        </row>
        <row r="7579">
          <cell r="B7579">
            <v>16374</v>
          </cell>
          <cell r="C7579" t="str">
            <v>PUNTO HIDRAUL. POLIPROPILENO SANIT-FLUXOM-1 1/4"</v>
          </cell>
          <cell r="D7579" t="str">
            <v>UN</v>
          </cell>
          <cell r="E7579" t="str">
            <v>INSTALACIONES HIDRAULICA / SANITARIA / LATONERIA</v>
          </cell>
          <cell r="F7579">
            <v>122936.03</v>
          </cell>
        </row>
        <row r="7580">
          <cell r="B7580">
            <v>16377</v>
          </cell>
          <cell r="C7580" t="str">
            <v>PUNTO HIDRAUL. PVCP -ORINAL-FLUXOM-  1/2"</v>
          </cell>
          <cell r="D7580" t="str">
            <v>UN</v>
          </cell>
          <cell r="E7580" t="str">
            <v>INSTALACIONES HIDRAULICA / SANITARIA / LATONERIA</v>
          </cell>
          <cell r="F7580">
            <v>69459.960000000006</v>
          </cell>
        </row>
        <row r="7581">
          <cell r="B7581">
            <v>16376</v>
          </cell>
          <cell r="C7581" t="str">
            <v>PUNTO HIDRAUL. PVCP -SANITARIO-FLUXOM- 1 1/4"</v>
          </cell>
          <cell r="D7581" t="str">
            <v>UN</v>
          </cell>
          <cell r="E7581" t="str">
            <v>INSTALACIONES HIDRAULICA / SANITARIA / LATONERIA</v>
          </cell>
          <cell r="F7581">
            <v>139078.13</v>
          </cell>
        </row>
        <row r="7582">
          <cell r="B7582">
            <v>18951</v>
          </cell>
          <cell r="C7582" t="str">
            <v>PUNTO HIDRÁUL.AGUA CALIENTE DUCHAS(Cefe Cometas)Sumnistro+Instalación</v>
          </cell>
          <cell r="D7582" t="str">
            <v>UN</v>
          </cell>
          <cell r="E7582" t="str">
            <v>INSTALACIONES HIDRAULICA / SANITARIA / LATONERIA</v>
          </cell>
          <cell r="F7582">
            <v>46538.05</v>
          </cell>
        </row>
        <row r="7583">
          <cell r="B7583">
            <v>18948</v>
          </cell>
          <cell r="C7583" t="str">
            <v>PUNTO HIDRAUL-AGUA FRIA Ø1"OrinalFluxome(Cometas)</v>
          </cell>
          <cell r="D7583" t="str">
            <v>UN</v>
          </cell>
          <cell r="E7583" t="str">
            <v>INSTALACIONES HIDRAULICA / SANITARIA / LATONERIA</v>
          </cell>
          <cell r="F7583">
            <v>60030.87</v>
          </cell>
        </row>
        <row r="7584">
          <cell r="B7584">
            <v>13451</v>
          </cell>
          <cell r="C7584" t="str">
            <v>PUNTO HIDRAULICO AGUA CALIENTE COBRE 1" TECHO **</v>
          </cell>
          <cell r="D7584" t="str">
            <v>UN</v>
          </cell>
          <cell r="E7584" t="str">
            <v>INSTALACIONES HIDRAULICA / SANITARIA / LATONERIA</v>
          </cell>
          <cell r="F7584">
            <v>75467.210000000006</v>
          </cell>
        </row>
        <row r="7585">
          <cell r="B7585">
            <v>17835</v>
          </cell>
          <cell r="C7585" t="str">
            <v>PUNTO HIDRÁULICO AGUA CALIENTE PARA CALDERÍN COBRE</v>
          </cell>
          <cell r="D7585" t="str">
            <v>UN</v>
          </cell>
          <cell r="E7585" t="str">
            <v>INSTALACIONES HIDRAULICA / SANITARIA / LATONERIA</v>
          </cell>
          <cell r="F7585">
            <v>405886.66</v>
          </cell>
        </row>
        <row r="7586">
          <cell r="B7586">
            <v>17833</v>
          </cell>
          <cell r="C7586" t="str">
            <v>PUNTO HIDRÁULICO AGUA CALIENTE PARA DUCHAS CPVC</v>
          </cell>
          <cell r="D7586" t="str">
            <v>UN</v>
          </cell>
          <cell r="E7586" t="str">
            <v>INSTALACIONES HIDRAULICA / SANITARIA / LATONERIA</v>
          </cell>
          <cell r="F7586">
            <v>40292.92</v>
          </cell>
        </row>
        <row r="7587">
          <cell r="B7587">
            <v>17834</v>
          </cell>
          <cell r="C7587" t="str">
            <v>PUNTO HIDRÁULICO AGUA CALIENTE PARA PARAL</v>
          </cell>
          <cell r="D7587" t="str">
            <v>UN</v>
          </cell>
          <cell r="E7587" t="str">
            <v>INSTALACIONES HIDRAULICA / SANITARIA / LATONERIA</v>
          </cell>
          <cell r="F7587">
            <v>93606.78</v>
          </cell>
        </row>
        <row r="7588">
          <cell r="B7588">
            <v>19256</v>
          </cell>
          <cell r="C7588" t="str">
            <v>PUNTO HIDRAULICO AGUA FRIA LLAVE CDRC Cometas</v>
          </cell>
          <cell r="D7588" t="str">
            <v>UN</v>
          </cell>
          <cell r="E7588" t="str">
            <v>INSTALACIONES HIDRAULICA / SANITARIA / LATONERIA</v>
          </cell>
          <cell r="F7588">
            <v>60847.81</v>
          </cell>
        </row>
        <row r="7589">
          <cell r="B7589">
            <v>13118</v>
          </cell>
          <cell r="C7589" t="str">
            <v>PUNTO HIDRAULICO AGUA FRIA LLAVE MANGUERA**</v>
          </cell>
          <cell r="D7589" t="str">
            <v>UN</v>
          </cell>
          <cell r="E7589" t="str">
            <v>INSTALACIONES HIDRAULICA / SANITARIA / LATONERIA</v>
          </cell>
          <cell r="F7589">
            <v>72766.23</v>
          </cell>
        </row>
        <row r="7590">
          <cell r="B7590">
            <v>18934</v>
          </cell>
          <cell r="C7590" t="str">
            <v>PUNTO HIDRÁULICO DUCHAS FRIAPVC-P1/2"(Cometas)</v>
          </cell>
          <cell r="D7590" t="str">
            <v>UN</v>
          </cell>
          <cell r="E7590" t="str">
            <v>08 Hidráulico</v>
          </cell>
          <cell r="F7590">
            <v>37708.83</v>
          </cell>
        </row>
        <row r="7591">
          <cell r="B7591">
            <v>17689</v>
          </cell>
          <cell r="C7591" t="str">
            <v>PUNTO HIDRÁULICO DUCHAS/TANQUE FRIA PVC-P</v>
          </cell>
          <cell r="D7591" t="str">
            <v>UN</v>
          </cell>
          <cell r="E7591" t="str">
            <v>INSTALACIONES HIDRAULICA / SANITARIA / LATONERIA</v>
          </cell>
          <cell r="F7591">
            <v>82528.100000000006</v>
          </cell>
        </row>
        <row r="7592">
          <cell r="B7592">
            <v>17831</v>
          </cell>
          <cell r="C7592" t="str">
            <v>PUNTO HIDRÁULICO FUTURO FRIA PVC-P</v>
          </cell>
          <cell r="D7592" t="str">
            <v>UN</v>
          </cell>
          <cell r="E7592" t="str">
            <v>INSTALACIONES HIDRAULICA / SANITARIA / LATONERIA</v>
          </cell>
          <cell r="F7592">
            <v>115505.14</v>
          </cell>
        </row>
        <row r="7593">
          <cell r="B7593">
            <v>12129</v>
          </cell>
          <cell r="C7593" t="str">
            <v>PUNTO HIDRAULICO Galv. Ducha.</v>
          </cell>
          <cell r="D7593" t="str">
            <v>UN</v>
          </cell>
          <cell r="E7593" t="str">
            <v>INSTALACIONES HIDRAULICA / SANITARIA / LATONERIA</v>
          </cell>
          <cell r="F7593">
            <v>161790.64000000001</v>
          </cell>
        </row>
        <row r="7594">
          <cell r="B7594">
            <v>12132</v>
          </cell>
          <cell r="C7594" t="str">
            <v>PUNTO HIDRAULICO Galv. Sanitario.</v>
          </cell>
          <cell r="D7594" t="str">
            <v>UN</v>
          </cell>
          <cell r="E7594" t="str">
            <v>INSTALACIONES HIDRAULICA / SANITARIA / LATONERIA</v>
          </cell>
          <cell r="F7594">
            <v>128351.22</v>
          </cell>
        </row>
        <row r="7595">
          <cell r="B7595">
            <v>17685</v>
          </cell>
          <cell r="C7595" t="str">
            <v>PUNTO HIDRÁULICO LAVAMANOS FRIA PVC-P</v>
          </cell>
          <cell r="D7595" t="str">
            <v>UN</v>
          </cell>
          <cell r="E7595" t="str">
            <v>INSTALACIONES HIDRAULICA / SANITARIA / LATONERIA</v>
          </cell>
          <cell r="F7595">
            <v>87077.74</v>
          </cell>
        </row>
        <row r="7596">
          <cell r="B7596">
            <v>17687</v>
          </cell>
          <cell r="C7596" t="str">
            <v>PUNTO HIDRÁULICO ORINALES FRIA PVC-P</v>
          </cell>
          <cell r="D7596" t="str">
            <v>UN</v>
          </cell>
          <cell r="E7596" t="str">
            <v>INSTALACIONES HIDRAULICA / SANITARIA / LATONERIA</v>
          </cell>
          <cell r="F7596">
            <v>95771.91</v>
          </cell>
        </row>
        <row r="7597">
          <cell r="B7597">
            <v>17897</v>
          </cell>
          <cell r="C7597" t="str">
            <v>PUNTO HIDRÁULICO PARA DUCHAS FRIA PVC-P 1/2"</v>
          </cell>
          <cell r="D7597" t="str">
            <v>UN</v>
          </cell>
          <cell r="E7597" t="str">
            <v>08 Hidráulico</v>
          </cell>
          <cell r="F7597">
            <v>82781.66</v>
          </cell>
        </row>
        <row r="7598">
          <cell r="B7598">
            <v>17822</v>
          </cell>
          <cell r="C7598" t="str">
            <v>PUNTO HIDRÁULICO PARA LAVAPLATOS FRIA PVC-P</v>
          </cell>
          <cell r="D7598" t="str">
            <v>UN</v>
          </cell>
          <cell r="E7598" t="str">
            <v>INSTALACIONES HIDRAULICA / SANITARIA / LATONERIA</v>
          </cell>
          <cell r="F7598">
            <v>82397.279999999999</v>
          </cell>
        </row>
        <row r="7599">
          <cell r="B7599">
            <v>17827</v>
          </cell>
          <cell r="C7599" t="str">
            <v>PUNTO HIDRÁULICO PARA LLAVES MANGUERA FRIA PVC-P</v>
          </cell>
          <cell r="D7599" t="str">
            <v>UN</v>
          </cell>
          <cell r="E7599" t="str">
            <v>INSTALACIONES HIDRAULICA / SANITARIA / LATONERIA</v>
          </cell>
          <cell r="F7599">
            <v>88568.82</v>
          </cell>
        </row>
        <row r="7600">
          <cell r="B7600">
            <v>17829</v>
          </cell>
          <cell r="C7600" t="str">
            <v>PUNTO HIDRÁULICO PARA POCETA DE ASEO FRIA PVC-P</v>
          </cell>
          <cell r="D7600" t="str">
            <v>UN</v>
          </cell>
          <cell r="E7600" t="str">
            <v>INSTALACIONES HIDRAULICA / SANITARIA / LATONERIA</v>
          </cell>
          <cell r="F7600">
            <v>88568.82</v>
          </cell>
        </row>
        <row r="7601">
          <cell r="B7601">
            <v>17817</v>
          </cell>
          <cell r="C7601" t="str">
            <v>PUNTO HIDRÁULICO PARA SANITARIOS DE TANQUE FRIA PV</v>
          </cell>
          <cell r="D7601" t="str">
            <v>UN</v>
          </cell>
          <cell r="E7601" t="str">
            <v>INSTALACIONES HIDRAULICA / SANITARIA / LATONERIA</v>
          </cell>
          <cell r="F7601">
            <v>87086.62</v>
          </cell>
        </row>
        <row r="7602">
          <cell r="B7602">
            <v>13690</v>
          </cell>
          <cell r="C7602" t="str">
            <v>PUNTO HIDRAULICO PVC AGUA FRIA Ø 1 1/2" **</v>
          </cell>
          <cell r="D7602" t="str">
            <v>UN</v>
          </cell>
          <cell r="E7602" t="str">
            <v>INSTALACIONES HIDRAULICA / SANITARIA / LATONERIA</v>
          </cell>
          <cell r="F7602">
            <v>91517.69</v>
          </cell>
        </row>
        <row r="7603">
          <cell r="B7603">
            <v>13382</v>
          </cell>
          <cell r="C7603" t="str">
            <v>PUNTO HIDRAULICO PVC AGUA FRIA Ø 1" **</v>
          </cell>
          <cell r="D7603" t="str">
            <v>UN</v>
          </cell>
          <cell r="E7603" t="str">
            <v>INSTALACIONES HIDRAULICA / SANITARIA / LATONERIA</v>
          </cell>
          <cell r="F7603">
            <v>56686.080000000002</v>
          </cell>
        </row>
        <row r="7604">
          <cell r="B7604">
            <v>13694</v>
          </cell>
          <cell r="C7604" t="str">
            <v>PUNTO HIDRAULICO PVC AGUA FRIA Ø 1/2" **</v>
          </cell>
          <cell r="D7604" t="str">
            <v>UN</v>
          </cell>
          <cell r="E7604" t="str">
            <v>INSTALACIONES HIDRAULICA / SANITARIA / LATONERIA</v>
          </cell>
          <cell r="F7604">
            <v>37656.720000000001</v>
          </cell>
        </row>
        <row r="7605">
          <cell r="B7605">
            <v>16776</v>
          </cell>
          <cell r="C7605" t="str">
            <v>PUNTO HIDRAULICO PVC AGUA FRIA Ø 1/2"LAVAPLATOS</v>
          </cell>
          <cell r="D7605" t="str">
            <v>UN</v>
          </cell>
          <cell r="E7605" t="str">
            <v>INSTALACIONES HIDRAULICA / SANITARIA / LATONERIA</v>
          </cell>
          <cell r="F7605">
            <v>40281.46</v>
          </cell>
        </row>
        <row r="7606">
          <cell r="B7606">
            <v>13684</v>
          </cell>
          <cell r="C7606" t="str">
            <v>PUNTO HIDRAULICO PVC AGUA FRIA Ø 2" **</v>
          </cell>
          <cell r="D7606" t="str">
            <v>UN</v>
          </cell>
          <cell r="E7606" t="str">
            <v>INSTALACIONES HIDRAULICA / SANITARIA / LATONERIA</v>
          </cell>
          <cell r="F7606">
            <v>123584.13</v>
          </cell>
        </row>
        <row r="7607">
          <cell r="B7607">
            <v>13386</v>
          </cell>
          <cell r="C7607" t="str">
            <v>PUNTO HIDRAULICO PVC AGUA FRIA Ø 3/4" **</v>
          </cell>
          <cell r="D7607" t="str">
            <v>UN</v>
          </cell>
          <cell r="E7607" t="str">
            <v>INSTALACIONES HIDRAULICA / SANITARIA / LATONERIA</v>
          </cell>
          <cell r="F7607">
            <v>47924.99</v>
          </cell>
        </row>
        <row r="7608">
          <cell r="B7608">
            <v>16778</v>
          </cell>
          <cell r="C7608" t="str">
            <v>PUNTO HIDRAULICO PVC AGUA FRIA Ø 3/4"ORINAL</v>
          </cell>
          <cell r="D7608" t="str">
            <v>UN</v>
          </cell>
          <cell r="E7608" t="str">
            <v>INSTALACIONES HIDRAULICA / SANITARIA / LATONERIA</v>
          </cell>
          <cell r="F7608">
            <v>52259.56</v>
          </cell>
        </row>
        <row r="7609">
          <cell r="B7609">
            <v>16777</v>
          </cell>
          <cell r="C7609" t="str">
            <v>PUNTO HIDRAULICO PVCAGUA FRIA Ø1 1/2" FLUXOMETRO</v>
          </cell>
          <cell r="D7609" t="str">
            <v>UN</v>
          </cell>
          <cell r="E7609" t="str">
            <v>INSTALACIONES HIDRAULICA / SANITARIA / LATONERIA</v>
          </cell>
          <cell r="F7609">
            <v>91004.47</v>
          </cell>
        </row>
        <row r="7610">
          <cell r="B7610">
            <v>12737</v>
          </cell>
          <cell r="C7610" t="str">
            <v>PUNTO HIDRAULICO PVCP.RDE 11-3/4"Orinal.</v>
          </cell>
          <cell r="D7610" t="str">
            <v>UN</v>
          </cell>
          <cell r="E7610" t="str">
            <v>INSTALACIONES HIDRAULICA / SANITARIA / LATONERIA</v>
          </cell>
          <cell r="F7610">
            <v>67306.59</v>
          </cell>
        </row>
        <row r="7611">
          <cell r="B7611">
            <v>12738</v>
          </cell>
          <cell r="C7611" t="str">
            <v>PUNTO HIDRAULICO PVCP.RDE 21-11/4"</v>
          </cell>
          <cell r="D7611" t="str">
            <v>UN</v>
          </cell>
          <cell r="E7611" t="str">
            <v>INSTALACIONES HIDRAULICA / SANITARIA / LATONERIA</v>
          </cell>
          <cell r="F7611">
            <v>90267.6</v>
          </cell>
        </row>
        <row r="7612">
          <cell r="B7612">
            <v>13238</v>
          </cell>
          <cell r="C7612" t="str">
            <v>PUNTO HIDRAULICO PVCP.RDE 21-11/4"Sanitario de Pus</v>
          </cell>
          <cell r="D7612" t="str">
            <v>UN</v>
          </cell>
          <cell r="E7612" t="str">
            <v>INSTALACIONES HIDRAULICA / SANITARIA / LATONERIA</v>
          </cell>
          <cell r="F7612">
            <v>100075.71</v>
          </cell>
        </row>
        <row r="7613">
          <cell r="B7613">
            <v>17686</v>
          </cell>
          <cell r="C7613" t="str">
            <v>PUNTO HIDRÁULICO SANITARIOS FLUX FRIA PVC-P</v>
          </cell>
          <cell r="D7613" t="str">
            <v>UN</v>
          </cell>
          <cell r="E7613" t="str">
            <v>INSTALACIONES HIDRAULICA / SANITARIA / LATONERIA</v>
          </cell>
          <cell r="F7613">
            <v>134974.31</v>
          </cell>
        </row>
        <row r="7614">
          <cell r="B7614">
            <v>798</v>
          </cell>
          <cell r="C7614" t="str">
            <v>PUNTO LAVAPLATOS A.C.</v>
          </cell>
          <cell r="D7614" t="str">
            <v>UN</v>
          </cell>
          <cell r="E7614" t="str">
            <v>INSTALACIONES HIDRAULICA / SANITARIA / LATONERIA</v>
          </cell>
          <cell r="F7614">
            <v>127966.59</v>
          </cell>
        </row>
        <row r="7615">
          <cell r="B7615">
            <v>10714</v>
          </cell>
          <cell r="C7615" t="str">
            <v>Punto para llave manguera  incluye 2.5 m tubo **</v>
          </cell>
          <cell r="D7615" t="str">
            <v>UN</v>
          </cell>
          <cell r="E7615" t="str">
            <v>INSTALACIONES HIDRAULICA / SANITARIA / LATONERIA</v>
          </cell>
          <cell r="F7615">
            <v>235905.15</v>
          </cell>
        </row>
        <row r="7616">
          <cell r="B7616">
            <v>10856</v>
          </cell>
          <cell r="C7616" t="str">
            <v>Punto reparacion AGUA FRIA PVC</v>
          </cell>
          <cell r="D7616" t="str">
            <v>UN</v>
          </cell>
          <cell r="E7616" t="str">
            <v>INSTALACIONES HIDRAULICA / SANITARIA / LATONERIA</v>
          </cell>
          <cell r="F7616">
            <v>114577.32</v>
          </cell>
        </row>
        <row r="7617">
          <cell r="B7617">
            <v>12749</v>
          </cell>
          <cell r="C7617" t="str">
            <v>PUNTO SANITARIO DESAGUE DUCHA Ø2"</v>
          </cell>
          <cell r="D7617" t="str">
            <v>UN</v>
          </cell>
          <cell r="E7617" t="str">
            <v>INSTALACIONES HIDRAULICA / SANITARIA / LATONERIA</v>
          </cell>
          <cell r="F7617">
            <v>75272.259999999995</v>
          </cell>
        </row>
        <row r="7618">
          <cell r="B7618">
            <v>13109</v>
          </cell>
          <cell r="C7618" t="str">
            <v>PUNTO SANITARIO DESAGUE LAVAMANOS Ø2"</v>
          </cell>
          <cell r="D7618" t="str">
            <v>UN</v>
          </cell>
          <cell r="E7618" t="str">
            <v>INSTALACIONES HIDRAULICA / SANITARIA / LATONERIA</v>
          </cell>
          <cell r="F7618">
            <v>51880.76</v>
          </cell>
        </row>
        <row r="7619">
          <cell r="B7619">
            <v>13411</v>
          </cell>
          <cell r="C7619" t="str">
            <v>PUNTO SANITARIO Ø3"**</v>
          </cell>
          <cell r="D7619" t="str">
            <v>UN</v>
          </cell>
          <cell r="E7619" t="str">
            <v>INSTALACIONES HIDRAULICA / SANITARIA / LATONERIA</v>
          </cell>
          <cell r="F7619">
            <v>105737.8</v>
          </cell>
        </row>
        <row r="7620">
          <cell r="B7620">
            <v>12301</v>
          </cell>
          <cell r="C7620" t="str">
            <v>PUNTO SANITARIO PVC ( 2") **</v>
          </cell>
          <cell r="D7620" t="str">
            <v>UN</v>
          </cell>
          <cell r="E7620" t="str">
            <v>INSTALACIONES HIDRAULICA / SANITARIA / LATONERIA</v>
          </cell>
          <cell r="F7620">
            <v>96048.97</v>
          </cell>
        </row>
        <row r="7621">
          <cell r="B7621">
            <v>12300</v>
          </cell>
          <cell r="C7621" t="str">
            <v>PUNTO SANITARIO PVC ( 4") **</v>
          </cell>
          <cell r="D7621" t="str">
            <v>UN</v>
          </cell>
          <cell r="E7621" t="str">
            <v>INSTALACIONES HIDRAULICA / SANITARIA / LATONERIA</v>
          </cell>
          <cell r="F7621">
            <v>118411.24</v>
          </cell>
        </row>
        <row r="7622">
          <cell r="B7622">
            <v>14399</v>
          </cell>
          <cell r="C7622" t="str">
            <v>PUNTO SANITARIO PVC ( 4") Basico**</v>
          </cell>
          <cell r="D7622" t="str">
            <v>UN</v>
          </cell>
          <cell r="E7622" t="str">
            <v>INSTALACIONES HIDRAULICA / SANITARIA / LATONERIA</v>
          </cell>
          <cell r="F7622">
            <v>190037.35</v>
          </cell>
        </row>
        <row r="7623">
          <cell r="B7623">
            <v>14340</v>
          </cell>
          <cell r="C7623" t="str">
            <v>Punto Soldadura 308L 3/32"(Sum+inst) hasta 50 pts</v>
          </cell>
          <cell r="D7623" t="str">
            <v>UN</v>
          </cell>
          <cell r="E7623" t="str">
            <v>CARPINTERIA METALICA</v>
          </cell>
          <cell r="F7623">
            <v>21907.7</v>
          </cell>
        </row>
        <row r="7624">
          <cell r="B7624">
            <v>13059</v>
          </cell>
          <cell r="C7624" t="str">
            <v>Punto Soldadura6013(Sum + instal.)Hasta 50 puntos</v>
          </cell>
          <cell r="D7624" t="str">
            <v>UN</v>
          </cell>
          <cell r="E7624" t="str">
            <v>CARPINTERIA METALICA</v>
          </cell>
          <cell r="F7624">
            <v>22101.200000000001</v>
          </cell>
        </row>
        <row r="7625">
          <cell r="B7625">
            <v>15011</v>
          </cell>
          <cell r="C7625" t="str">
            <v>PUNTO VENTILADO PVC  Ø  2" (TUBO 3,50M)</v>
          </cell>
          <cell r="D7625" t="str">
            <v>UN</v>
          </cell>
          <cell r="E7625" t="str">
            <v>INSTALACIONES HIDRAULICA / SANITARIA / LATONERIA</v>
          </cell>
          <cell r="F7625">
            <v>52796.79</v>
          </cell>
        </row>
        <row r="7626">
          <cell r="B7626">
            <v>15010</v>
          </cell>
          <cell r="C7626" t="str">
            <v>PUNTO VENTILADO PVC  Ø 1 1/2.(TUBO 3,50M)</v>
          </cell>
          <cell r="D7626" t="str">
            <v>UN</v>
          </cell>
          <cell r="E7626" t="str">
            <v>INSTALACIONES HIDRAULICA / SANITARIA / LATONERIA</v>
          </cell>
          <cell r="F7626">
            <v>51179.08</v>
          </cell>
        </row>
        <row r="7627">
          <cell r="B7627">
            <v>16188</v>
          </cell>
          <cell r="C7627" t="str">
            <v>PuntoHidráulicoPolipropilenoDucha(1/2")Sum+Ins</v>
          </cell>
          <cell r="D7627" t="str">
            <v>UN</v>
          </cell>
          <cell r="E7627" t="str">
            <v>INSTALACIONES HIDRAULICA / SANITARIA / LATONERIA</v>
          </cell>
          <cell r="F7627">
            <v>83039.87</v>
          </cell>
        </row>
        <row r="7628">
          <cell r="B7628">
            <v>16187</v>
          </cell>
          <cell r="C7628" t="str">
            <v>PuntoHidráulicoPolipropilenoLavamanos(1/2")Sum+Ins</v>
          </cell>
          <cell r="D7628" t="str">
            <v>UN</v>
          </cell>
          <cell r="E7628" t="str">
            <v>INSTALACIONES HIDRAULICA / SANITARIA / LATONERIA</v>
          </cell>
          <cell r="F7628">
            <v>70076.58</v>
          </cell>
        </row>
        <row r="7629">
          <cell r="B7629">
            <v>14570</v>
          </cell>
          <cell r="C7629" t="str">
            <v xml:space="preserve">PV-1 Aluminio+ vidrio lam 4+4mm 2,29 X 2,92  Col Gim Sur sum+inst </v>
          </cell>
          <cell r="D7629" t="str">
            <v>UN</v>
          </cell>
          <cell r="E7629" t="str">
            <v>CARPINTERIA METALICA</v>
          </cell>
          <cell r="F7629">
            <v>0</v>
          </cell>
        </row>
        <row r="7630">
          <cell r="B7630">
            <v>14572</v>
          </cell>
          <cell r="C7630" t="str">
            <v>PV-2 Aluminio+ vidrio lam 4+4mm Col Gim Sur sum+in</v>
          </cell>
          <cell r="D7630" t="str">
            <v>UN</v>
          </cell>
          <cell r="E7630" t="str">
            <v>CARPINTERIA METALICA</v>
          </cell>
          <cell r="F7630">
            <v>0</v>
          </cell>
        </row>
        <row r="7631">
          <cell r="B7631">
            <v>14573</v>
          </cell>
          <cell r="C7631" t="str">
            <v>PV-3 Aluminio+ vidrio lam 4+4mm Col Gim Sur sum+in</v>
          </cell>
          <cell r="D7631" t="str">
            <v>UN</v>
          </cell>
          <cell r="E7631" t="str">
            <v>CARPINTERIA METALICA</v>
          </cell>
          <cell r="F7631">
            <v>0</v>
          </cell>
        </row>
        <row r="7632">
          <cell r="B7632">
            <v>14574</v>
          </cell>
          <cell r="C7632" t="str">
            <v>PV-4 Aluminio+ vidrio lam 4+4mm Col Gim Sur sum+in</v>
          </cell>
          <cell r="D7632" t="str">
            <v>UN</v>
          </cell>
          <cell r="E7632" t="str">
            <v>CARPINTERIA METALICA</v>
          </cell>
          <cell r="F7632">
            <v>0</v>
          </cell>
        </row>
        <row r="7633">
          <cell r="B7633">
            <v>12260</v>
          </cell>
          <cell r="C7633" t="str">
            <v>Rack (organizador) de comunicaciones (SUMI INST)</v>
          </cell>
          <cell r="D7633" t="str">
            <v>UN</v>
          </cell>
          <cell r="E7633" t="str">
            <v>CABLEADO ESTRUCTURADO</v>
          </cell>
          <cell r="F7633">
            <v>66273.42</v>
          </cell>
        </row>
        <row r="7634">
          <cell r="B7634">
            <v>17102</v>
          </cell>
          <cell r="C7634" t="str">
            <v>Rack cerrado de muro en lamina (SUMI INST)</v>
          </cell>
          <cell r="D7634" t="str">
            <v>UN</v>
          </cell>
          <cell r="E7634" t="str">
            <v>CABLEADO ESTRUCTURADO</v>
          </cell>
          <cell r="F7634">
            <v>801276.09</v>
          </cell>
        </row>
        <row r="7635">
          <cell r="B7635">
            <v>12228</v>
          </cell>
          <cell r="C7635" t="str">
            <v>RACK DE COMUNICACIONES</v>
          </cell>
          <cell r="D7635" t="str">
            <v>UN</v>
          </cell>
          <cell r="E7635" t="str">
            <v>CABLEADO ESTRUCTURADO</v>
          </cell>
          <cell r="F7635">
            <v>467573.18</v>
          </cell>
        </row>
        <row r="7636">
          <cell r="B7636">
            <v>17670</v>
          </cell>
          <cell r="C7636" t="str">
            <v>RACK DE DISTRIBUCIÓN, INCLUYE ORGANIZADORES VERTIC</v>
          </cell>
          <cell r="D7636" t="str">
            <v>UN</v>
          </cell>
          <cell r="E7636" t="str">
            <v>INSTALACIONES ELECTRICAS - T.V. - SONIDO COMUNI</v>
          </cell>
          <cell r="F7636">
            <v>250600.27</v>
          </cell>
        </row>
        <row r="7637">
          <cell r="B7637">
            <v>17665</v>
          </cell>
          <cell r="C7637" t="str">
            <v>RACK PRINCIPAL DE DISTRIBUCIÓN</v>
          </cell>
          <cell r="D7637" t="str">
            <v>UN</v>
          </cell>
          <cell r="E7637" t="str">
            <v>INSTALACIONES ELECTRICAS - T.V. - SONIDO COMUNI</v>
          </cell>
          <cell r="F7637">
            <v>751800.8</v>
          </cell>
        </row>
        <row r="7638">
          <cell r="B7638">
            <v>12060</v>
          </cell>
          <cell r="C7638" t="str">
            <v>Rampa  en adoquín e=0.06  4.2-1 blando geotextil</v>
          </cell>
          <cell r="D7638" t="str">
            <v>M2</v>
          </cell>
          <cell r="E7638" t="str">
            <v>05 Pisos</v>
          </cell>
          <cell r="F7638">
            <v>285271.96999999997</v>
          </cell>
        </row>
        <row r="7639">
          <cell r="B7639">
            <v>10152</v>
          </cell>
          <cell r="C7639" t="str">
            <v>Rampa  en concreto e=0.07  4.2-1blando+geotextil</v>
          </cell>
          <cell r="D7639" t="str">
            <v>M2</v>
          </cell>
          <cell r="E7639" t="str">
            <v>05 Pisos</v>
          </cell>
          <cell r="F7639">
            <v>216271.76</v>
          </cell>
        </row>
        <row r="7640">
          <cell r="B7640">
            <v>10826</v>
          </cell>
          <cell r="C7640" t="str">
            <v>Rampa  en concreto e=0.07  5.3-1 blando geoLafay**</v>
          </cell>
          <cell r="D7640" t="str">
            <v>M2</v>
          </cell>
          <cell r="E7640" t="str">
            <v>05 Pisos</v>
          </cell>
          <cell r="F7640">
            <v>179856.12</v>
          </cell>
        </row>
        <row r="7641">
          <cell r="B7641">
            <v>10827</v>
          </cell>
          <cell r="C7641" t="str">
            <v>Rampa  en concreto e=0.07  5.3-2 Medio geoLafay**</v>
          </cell>
          <cell r="D7641" t="str">
            <v>M2</v>
          </cell>
          <cell r="E7641" t="str">
            <v>05 Pisos</v>
          </cell>
          <cell r="F7641">
            <v>162716.98000000001</v>
          </cell>
        </row>
        <row r="7642">
          <cell r="B7642">
            <v>10828</v>
          </cell>
          <cell r="C7642" t="str">
            <v>Rampa  en concreto e=0.07  5.3-3 Duro geoLafay**</v>
          </cell>
          <cell r="D7642" t="str">
            <v>M2</v>
          </cell>
          <cell r="E7642" t="str">
            <v>05 Pisos</v>
          </cell>
          <cell r="F7642">
            <v>169291.25</v>
          </cell>
        </row>
        <row r="7643">
          <cell r="B7643">
            <v>11720</v>
          </cell>
          <cell r="C7643" t="str">
            <v>Rampa  en concreto e=0.07 4.2-1geoPAVCO(Fontanar)</v>
          </cell>
          <cell r="D7643" t="str">
            <v>M2</v>
          </cell>
          <cell r="E7643" t="str">
            <v>05 Pisos</v>
          </cell>
          <cell r="F7643">
            <v>259300.38</v>
          </cell>
        </row>
        <row r="7644">
          <cell r="B7644">
            <v>13005</v>
          </cell>
          <cell r="C7644" t="str">
            <v>Rampa  en concreto e=0.10 Subb:20cm+Base:20cm</v>
          </cell>
          <cell r="D7644" t="str">
            <v>M2</v>
          </cell>
          <cell r="E7644" t="str">
            <v>05 Pisos</v>
          </cell>
          <cell r="F7644">
            <v>250617.61</v>
          </cell>
        </row>
        <row r="7645">
          <cell r="B7645">
            <v>13128</v>
          </cell>
          <cell r="C7645" t="str">
            <v>Rampa Discapac. adoquín.+Pieza A-105+SardA-10+A-80</v>
          </cell>
          <cell r="D7645" t="str">
            <v>M2</v>
          </cell>
          <cell r="E7645" t="str">
            <v>05 Pisos</v>
          </cell>
          <cell r="F7645">
            <v>352275.91</v>
          </cell>
        </row>
        <row r="7646">
          <cell r="B7646">
            <v>13925</v>
          </cell>
          <cell r="C7646" t="str">
            <v>Rampa Discapac. Tableta A-50.+Pieza A-105+SardA-10</v>
          </cell>
          <cell r="D7646" t="str">
            <v>M2</v>
          </cell>
          <cell r="E7646" t="str">
            <v>05 Pisos</v>
          </cell>
          <cell r="F7646">
            <v>379713.64</v>
          </cell>
        </row>
        <row r="7647">
          <cell r="B7647">
            <v>10188</v>
          </cell>
          <cell r="C7647" t="str">
            <v>Rampa discapacit concreto pisc niños p=10% **</v>
          </cell>
          <cell r="D7647" t="str">
            <v>UN</v>
          </cell>
          <cell r="E7647" t="str">
            <v>CIMENTACION Y ESTRUCTURA</v>
          </cell>
          <cell r="F7647">
            <v>1282153.8500000001</v>
          </cell>
        </row>
        <row r="7648">
          <cell r="B7648">
            <v>10189</v>
          </cell>
          <cell r="C7648" t="str">
            <v>Rampa discapacit concreto pisc niños p=15% **</v>
          </cell>
          <cell r="D7648" t="str">
            <v>UN</v>
          </cell>
          <cell r="E7648" t="str">
            <v>CIMENTACION Y ESTRUCTURA</v>
          </cell>
          <cell r="F7648">
            <v>850624.63</v>
          </cell>
        </row>
        <row r="7649">
          <cell r="B7649">
            <v>12062</v>
          </cell>
          <cell r="C7649" t="str">
            <v>Rampa en adoquín e=0.06  5.3-1 bland geoLAFAYETT</v>
          </cell>
          <cell r="D7649" t="str">
            <v>M2</v>
          </cell>
          <cell r="E7649" t="str">
            <v>05 Pisos</v>
          </cell>
          <cell r="F7649">
            <v>255274.26</v>
          </cell>
        </row>
        <row r="7650">
          <cell r="B7650">
            <v>12061</v>
          </cell>
          <cell r="C7650" t="str">
            <v>Rampa en adoquín e=0.06 4.2-2 medio geoPAVCO</v>
          </cell>
          <cell r="D7650" t="str">
            <v>M2</v>
          </cell>
          <cell r="E7650" t="str">
            <v>05 Pisos</v>
          </cell>
          <cell r="F7650">
            <v>249470.85</v>
          </cell>
        </row>
        <row r="7651">
          <cell r="B7651">
            <v>12067</v>
          </cell>
          <cell r="C7651" t="str">
            <v>Rampa en adoquín e=0.06 5.3-2 medio geoLAFAYETT</v>
          </cell>
          <cell r="D7651" t="str">
            <v>M2</v>
          </cell>
          <cell r="E7651" t="str">
            <v>05 Pisos</v>
          </cell>
          <cell r="F7651">
            <v>242280.37</v>
          </cell>
        </row>
        <row r="7652">
          <cell r="B7652">
            <v>10312</v>
          </cell>
          <cell r="C7652" t="str">
            <v>Rampa en concreto e=0.07 4.2-2 medio geotextil T-1</v>
          </cell>
          <cell r="D7652" t="str">
            <v>M2</v>
          </cell>
          <cell r="E7652" t="str">
            <v>05 Pisos</v>
          </cell>
          <cell r="F7652">
            <v>159870.01</v>
          </cell>
        </row>
        <row r="7653">
          <cell r="B7653">
            <v>11695</v>
          </cell>
          <cell r="C7653" t="str">
            <v>Rampa en concreto e=0.07 T2400 Tingua **</v>
          </cell>
          <cell r="D7653" t="str">
            <v>M2</v>
          </cell>
          <cell r="E7653" t="str">
            <v>05 Pisos</v>
          </cell>
          <cell r="F7653">
            <v>292761.84000000003</v>
          </cell>
        </row>
        <row r="7654">
          <cell r="B7654">
            <v>13282</v>
          </cell>
          <cell r="C7654" t="str">
            <v>Rampa Estandar B-5 (4.2-1 blando geo)Area=6m2</v>
          </cell>
          <cell r="D7654" t="str">
            <v>UN</v>
          </cell>
          <cell r="E7654" t="str">
            <v>05 Pisos</v>
          </cell>
          <cell r="F7654">
            <v>1906073.18</v>
          </cell>
        </row>
        <row r="7655">
          <cell r="B7655">
            <v>16549</v>
          </cell>
          <cell r="C7655" t="str">
            <v>RAMPA PISO EASY DECK AQUA</v>
          </cell>
          <cell r="D7655" t="str">
            <v>ML</v>
          </cell>
          <cell r="E7655" t="str">
            <v>PISOS</v>
          </cell>
          <cell r="F7655">
            <v>21713.599999999999</v>
          </cell>
        </row>
        <row r="7656">
          <cell r="B7656">
            <v>14419</v>
          </cell>
          <cell r="C7656" t="str">
            <v>RampaEscalonada  piedra Laja sobre puesto en tierr</v>
          </cell>
          <cell r="D7656" t="str">
            <v>M2</v>
          </cell>
          <cell r="E7656" t="str">
            <v>ENCHAPES, ACCESORIOS Y PAPELES</v>
          </cell>
          <cell r="F7656">
            <v>131499.10999999999</v>
          </cell>
        </row>
        <row r="7657">
          <cell r="B7657">
            <v>20695</v>
          </cell>
          <cell r="C7657" t="str">
            <v>Rampas en concreto  4000 psi E= 7.5 cm + malla electrosoldada</v>
          </cell>
          <cell r="D7657" t="str">
            <v>M2</v>
          </cell>
          <cell r="E7657" t="str">
            <v>05 Pisos</v>
          </cell>
          <cell r="F7657">
            <v>140667.39000000001</v>
          </cell>
        </row>
        <row r="7658">
          <cell r="B7658">
            <v>18441</v>
          </cell>
          <cell r="C7658" t="str">
            <v>RCMS PDT 10 G2 - SENSOR DE OCUPACIÓN</v>
          </cell>
          <cell r="D7658" t="str">
            <v>UN</v>
          </cell>
          <cell r="E7658" t="str">
            <v>INSTALACIONES ELECTRICAS - T.V. - SONIDO COMUNI</v>
          </cell>
          <cell r="F7658">
            <v>200159.15</v>
          </cell>
        </row>
        <row r="7659">
          <cell r="B7659">
            <v>18440</v>
          </cell>
          <cell r="C7659" t="str">
            <v>RCMS PDT 9 G2 - SENSOR DE OCUPACIÓN</v>
          </cell>
          <cell r="D7659" t="str">
            <v>UN</v>
          </cell>
          <cell r="E7659" t="str">
            <v>INSTALACIONES ELECTRICAS - T.V. - SONIDO COMUNI</v>
          </cell>
          <cell r="F7659">
            <v>200159.15</v>
          </cell>
        </row>
        <row r="7660">
          <cell r="B7660">
            <v>12923</v>
          </cell>
          <cell r="C7660" t="str">
            <v>Reactancia 1000W sum. e inst. **</v>
          </cell>
          <cell r="D7660" t="str">
            <v>UN</v>
          </cell>
          <cell r="E7660" t="str">
            <v>INSTALACIONES ELECTRICAS - T.V. - SONIDO COMUNI</v>
          </cell>
          <cell r="F7660">
            <v>32305.85</v>
          </cell>
        </row>
        <row r="7661">
          <cell r="B7661">
            <v>13072</v>
          </cell>
          <cell r="C7661" t="str">
            <v>Realce caja inspecc 100*100 mampost **</v>
          </cell>
          <cell r="D7661" t="str">
            <v>UN</v>
          </cell>
          <cell r="E7661" t="str">
            <v>05 Pisos</v>
          </cell>
          <cell r="F7661">
            <v>820268.76</v>
          </cell>
        </row>
        <row r="7662">
          <cell r="B7662">
            <v>10496</v>
          </cell>
          <cell r="C7662" t="str">
            <v>Realce caja inspecc 100*70 mampost **</v>
          </cell>
          <cell r="D7662" t="str">
            <v>UN</v>
          </cell>
          <cell r="E7662" t="str">
            <v>05 Pisos</v>
          </cell>
          <cell r="F7662">
            <v>624992.37</v>
          </cell>
        </row>
        <row r="7663">
          <cell r="B7663">
            <v>10340</v>
          </cell>
          <cell r="C7663" t="str">
            <v>Realce caja inspecc 60*60 mampost **</v>
          </cell>
          <cell r="D7663" t="str">
            <v>UN</v>
          </cell>
          <cell r="E7663" t="str">
            <v>05 Pisos</v>
          </cell>
          <cell r="F7663">
            <v>282657.21000000002</v>
          </cell>
        </row>
        <row r="7664">
          <cell r="B7664">
            <v>13489</v>
          </cell>
          <cell r="C7664" t="str">
            <v>Realce caja inspecc 60*60 mampost(5Hiladas) **</v>
          </cell>
          <cell r="D7664" t="str">
            <v>UN</v>
          </cell>
          <cell r="E7664" t="str">
            <v>05 Pisos</v>
          </cell>
          <cell r="F7664">
            <v>148106.68</v>
          </cell>
        </row>
        <row r="7665">
          <cell r="B7665">
            <v>12816</v>
          </cell>
          <cell r="C7665" t="str">
            <v>Realce caja inspecc 70*70 H=0.45m Reforzada **</v>
          </cell>
          <cell r="D7665" t="str">
            <v>UN</v>
          </cell>
          <cell r="E7665" t="str">
            <v>05 Pisos</v>
          </cell>
          <cell r="F7665">
            <v>515068.38</v>
          </cell>
        </row>
        <row r="7666">
          <cell r="B7666">
            <v>13507</v>
          </cell>
          <cell r="C7666" t="str">
            <v>Realce caja inspecc electrica 30*30*50  incly tapa</v>
          </cell>
          <cell r="D7666" t="str">
            <v>UN</v>
          </cell>
          <cell r="E7666" t="str">
            <v>05 Pisos</v>
          </cell>
          <cell r="F7666">
            <v>347129.44</v>
          </cell>
        </row>
        <row r="7667">
          <cell r="B7667">
            <v>12819</v>
          </cell>
          <cell r="C7667" t="str">
            <v>Realce caja inspecc1.60*1.60 H=0.35m Reforzada+tap</v>
          </cell>
          <cell r="D7667" t="str">
            <v>UN</v>
          </cell>
          <cell r="E7667" t="str">
            <v>05 Pisos</v>
          </cell>
          <cell r="F7667">
            <v>1283212.1000000001</v>
          </cell>
        </row>
        <row r="7668">
          <cell r="B7668">
            <v>10197</v>
          </cell>
          <cell r="C7668" t="str">
            <v>Realce caja valvulas mampost(30x40cm)h=0.30m **</v>
          </cell>
          <cell r="D7668" t="str">
            <v>UN</v>
          </cell>
          <cell r="E7668" t="str">
            <v>05 Pisos</v>
          </cell>
          <cell r="F7668">
            <v>71344.37</v>
          </cell>
        </row>
        <row r="7669">
          <cell r="B7669">
            <v>10278</v>
          </cell>
          <cell r="C7669" t="str">
            <v>Realce Camara insp Mamp CS275 Codensa **</v>
          </cell>
          <cell r="D7669" t="str">
            <v>UN</v>
          </cell>
          <cell r="E7669" t="str">
            <v>05 Pisos</v>
          </cell>
          <cell r="F7669">
            <v>530280.97</v>
          </cell>
        </row>
        <row r="7670">
          <cell r="B7670">
            <v>10263</v>
          </cell>
          <cell r="C7670" t="str">
            <v>Realce Camara insp Mamp CS276 Codensa **</v>
          </cell>
          <cell r="D7670" t="str">
            <v>UN</v>
          </cell>
          <cell r="E7670" t="str">
            <v>05 Pisos</v>
          </cell>
          <cell r="F7670">
            <v>1071046.9099999999</v>
          </cell>
        </row>
        <row r="7671">
          <cell r="B7671">
            <v>11510</v>
          </cell>
          <cell r="C7671" t="str">
            <v>Realce Camara insp Mamp CS277 Triple Codensa **</v>
          </cell>
          <cell r="D7671" t="str">
            <v>UN</v>
          </cell>
          <cell r="E7671" t="str">
            <v>05 Pisos</v>
          </cell>
          <cell r="F7671">
            <v>1577503.38</v>
          </cell>
        </row>
        <row r="7672">
          <cell r="B7672">
            <v>10807</v>
          </cell>
          <cell r="C7672" t="str">
            <v>Realce camara telefon (Concreto+ Ref.) 2,00 x 2,00</v>
          </cell>
          <cell r="D7672" t="str">
            <v>UN</v>
          </cell>
          <cell r="E7672" t="str">
            <v>URBANISMO Y OBRAS EXTERIORES</v>
          </cell>
          <cell r="F7672">
            <v>1696127.01</v>
          </cell>
        </row>
        <row r="7673">
          <cell r="B7673">
            <v>12200</v>
          </cell>
          <cell r="C7673" t="str">
            <v>Realce Cuneta (Conc+form+resina+Sikadur) **</v>
          </cell>
          <cell r="D7673" t="str">
            <v>ML</v>
          </cell>
          <cell r="E7673" t="str">
            <v>05 Pisos</v>
          </cell>
          <cell r="F7673">
            <v>226126.03</v>
          </cell>
        </row>
        <row r="7674">
          <cell r="B7674">
            <v>10306</v>
          </cell>
          <cell r="C7674" t="str">
            <v>Realce hidrante **</v>
          </cell>
          <cell r="D7674" t="str">
            <v>UN</v>
          </cell>
          <cell r="E7674" t="str">
            <v>05 Pisos</v>
          </cell>
          <cell r="F7674">
            <v>269055.08</v>
          </cell>
        </row>
        <row r="7675">
          <cell r="B7675">
            <v>10194</v>
          </cell>
          <cell r="C7675" t="str">
            <v>Realce pozo de inspeccion Conceto d= 1.20**</v>
          </cell>
          <cell r="D7675" t="str">
            <v>UN</v>
          </cell>
          <cell r="E7675" t="str">
            <v>05 Pisos</v>
          </cell>
          <cell r="F7675">
            <v>1729682.86</v>
          </cell>
        </row>
        <row r="7676">
          <cell r="B7676">
            <v>10288</v>
          </cell>
          <cell r="C7676" t="str">
            <v>Realce pozo inspecc Mampost d=1.20 h=0.75+tapa esp</v>
          </cell>
          <cell r="D7676" t="str">
            <v>UN</v>
          </cell>
          <cell r="E7676" t="str">
            <v>05 Pisos</v>
          </cell>
          <cell r="F7676">
            <v>2456176.6800000002</v>
          </cell>
        </row>
        <row r="7677">
          <cell r="B7677">
            <v>13006</v>
          </cell>
          <cell r="C7677" t="str">
            <v>Realce pozo inspeccion Mamposteria d=1.0M h=0.75</v>
          </cell>
          <cell r="D7677" t="str">
            <v>UN</v>
          </cell>
          <cell r="E7677" t="str">
            <v>05 Pisos</v>
          </cell>
          <cell r="F7677">
            <v>600913.04</v>
          </cell>
        </row>
        <row r="7678">
          <cell r="B7678">
            <v>10195</v>
          </cell>
          <cell r="C7678" t="str">
            <v>Realce pozo inspeccion Mamposteria d=1.20 h=0.75</v>
          </cell>
          <cell r="D7678" t="str">
            <v>UN</v>
          </cell>
          <cell r="E7678" t="str">
            <v>05 Pisos</v>
          </cell>
          <cell r="F7678">
            <v>1595629.98</v>
          </cell>
        </row>
        <row r="7679">
          <cell r="B7679">
            <v>14063</v>
          </cell>
          <cell r="C7679" t="str">
            <v>Realce PozoPrefab.D=1.20mh=0.75m+Placa+TapaSinExca</v>
          </cell>
          <cell r="D7679" t="str">
            <v>UN</v>
          </cell>
          <cell r="E7679" t="str">
            <v>INSTALACIONES HIDRAULICA / SANITARIA / LATONERIA</v>
          </cell>
          <cell r="F7679">
            <v>1678276.7</v>
          </cell>
        </row>
        <row r="7680">
          <cell r="B7680">
            <v>10533</v>
          </cell>
          <cell r="C7680" t="str">
            <v>Realce Semaforo **</v>
          </cell>
          <cell r="D7680" t="str">
            <v>UN</v>
          </cell>
          <cell r="E7680" t="str">
            <v>05 Pisos</v>
          </cell>
          <cell r="F7680">
            <v>462616.81</v>
          </cell>
        </row>
        <row r="7681">
          <cell r="B7681">
            <v>10360</v>
          </cell>
          <cell r="C7681" t="str">
            <v>Realce sumidero (inc.rejilla  tapa) **</v>
          </cell>
          <cell r="D7681" t="str">
            <v>UN</v>
          </cell>
          <cell r="E7681" t="str">
            <v>05 Pisos</v>
          </cell>
          <cell r="F7681">
            <v>550662.99</v>
          </cell>
        </row>
        <row r="7682">
          <cell r="B7682">
            <v>10716</v>
          </cell>
          <cell r="C7682" t="str">
            <v>Realce sumidero (sin tapa) **</v>
          </cell>
          <cell r="D7682" t="str">
            <v>UN</v>
          </cell>
          <cell r="E7682" t="str">
            <v>05 Pisos</v>
          </cell>
          <cell r="F7682">
            <v>525877.31000000006</v>
          </cell>
        </row>
        <row r="7683">
          <cell r="B7683">
            <v>10717</v>
          </cell>
          <cell r="C7683" t="str">
            <v>Realce sumidero en concreto (sin tapa) **</v>
          </cell>
          <cell r="D7683" t="str">
            <v>UN</v>
          </cell>
          <cell r="E7683" t="str">
            <v>05 Pisos</v>
          </cell>
          <cell r="F7683">
            <v>588998.54</v>
          </cell>
        </row>
        <row r="7684">
          <cell r="B7684">
            <v>17902</v>
          </cell>
          <cell r="C7684" t="str">
            <v>REBANCOS LOSA CASETON PERD CONCR F'C 28 MPA h=vari</v>
          </cell>
          <cell r="D7684" t="str">
            <v>M2</v>
          </cell>
          <cell r="E7684" t="str">
            <v>CIMENTACION Y ESTRUCTURA</v>
          </cell>
          <cell r="F7684">
            <v>197197.41</v>
          </cell>
        </row>
        <row r="7685">
          <cell r="B7685">
            <v>17851</v>
          </cell>
          <cell r="C7685" t="str">
            <v>REBANCOS LOSA CONC V COLOR GRIS CLARO F'C 28 MPA</v>
          </cell>
          <cell r="D7685" t="str">
            <v>M2</v>
          </cell>
          <cell r="E7685" t="str">
            <v>04 Estructuras</v>
          </cell>
          <cell r="F7685">
            <v>2349.6999999999998</v>
          </cell>
        </row>
        <row r="7686">
          <cell r="B7686">
            <v>17852</v>
          </cell>
          <cell r="C7686" t="str">
            <v>REBANCOS LOSA CONC. V CLARO F'C 28 MPA</v>
          </cell>
          <cell r="D7686" t="str">
            <v>M2</v>
          </cell>
          <cell r="E7686" t="str">
            <v>04 Estructuras</v>
          </cell>
          <cell r="F7686">
            <v>195400.66</v>
          </cell>
        </row>
        <row r="7687">
          <cell r="B7687">
            <v>15846</v>
          </cell>
          <cell r="C7687" t="str">
            <v>REBOBINAR  Mot.2.4 a 5.0 HP(Mant. equipos)</v>
          </cell>
          <cell r="D7687" t="str">
            <v>UN</v>
          </cell>
          <cell r="E7687" t="str">
            <v>MANT. EQUIPOS ELECTROMECANICOS</v>
          </cell>
          <cell r="F7687">
            <v>272950.71999999997</v>
          </cell>
        </row>
        <row r="7688">
          <cell r="B7688">
            <v>15886</v>
          </cell>
          <cell r="C7688" t="str">
            <v>REBOBINAR  Mot.7.5 HP(Mant. equipos)</v>
          </cell>
          <cell r="D7688" t="str">
            <v>UN</v>
          </cell>
          <cell r="E7688" t="str">
            <v>MANT. EQUIPOS ELECTROMECANICOS</v>
          </cell>
          <cell r="F7688">
            <v>340169.71</v>
          </cell>
        </row>
        <row r="7689">
          <cell r="B7689">
            <v>10888</v>
          </cell>
          <cell r="C7689" t="str">
            <v>Rebordeo cesped primetro bordillo***</v>
          </cell>
          <cell r="D7689" t="str">
            <v>ML</v>
          </cell>
          <cell r="E7689" t="str">
            <v>13 Manejo ambiental</v>
          </cell>
          <cell r="F7689">
            <v>2514.86</v>
          </cell>
        </row>
        <row r="7690">
          <cell r="B7690">
            <v>14966</v>
          </cell>
          <cell r="C7690" t="str">
            <v>Recalce  Vigas Aereas Concreto.4000 psi</v>
          </cell>
          <cell r="D7690" t="str">
            <v>M3</v>
          </cell>
          <cell r="E7690" t="str">
            <v>04 Estructuras</v>
          </cell>
          <cell r="F7690">
            <v>1545101.76</v>
          </cell>
        </row>
        <row r="7691">
          <cell r="B7691">
            <v>15167</v>
          </cell>
          <cell r="C7691" t="str">
            <v>Recalce  zapata cara lateral  3500psi GF. (1/2").</v>
          </cell>
          <cell r="D7691" t="str">
            <v>M3</v>
          </cell>
          <cell r="E7691" t="str">
            <v>04 Estructuras</v>
          </cell>
          <cell r="F7691">
            <v>993940.44</v>
          </cell>
        </row>
        <row r="7692">
          <cell r="B7692">
            <v>10040</v>
          </cell>
          <cell r="C7692" t="str">
            <v>Recalce alas de canal en concreto a= .10 h=.10 **</v>
          </cell>
          <cell r="D7692" t="str">
            <v>ML</v>
          </cell>
          <cell r="E7692" t="str">
            <v>04 Estructuras</v>
          </cell>
          <cell r="F7692">
            <v>116144.69</v>
          </cell>
        </row>
        <row r="7693">
          <cell r="B7693">
            <v>12800</v>
          </cell>
          <cell r="C7693" t="str">
            <v>Recalce de Bordillo Conc. 3000psi+Acero 3/8"**</v>
          </cell>
          <cell r="D7693" t="str">
            <v>ML</v>
          </cell>
          <cell r="E7693" t="str">
            <v>05 Pisos</v>
          </cell>
          <cell r="F7693">
            <v>87846.27</v>
          </cell>
        </row>
        <row r="7694">
          <cell r="B7694">
            <v>13257</v>
          </cell>
          <cell r="C7694" t="str">
            <v>Recalce de Bordillo Conc. 3000psi+Acero 3/8"**</v>
          </cell>
          <cell r="D7694" t="str">
            <v>ML</v>
          </cell>
          <cell r="E7694" t="str">
            <v>05 Pisos</v>
          </cell>
          <cell r="F7694">
            <v>84528.59</v>
          </cell>
        </row>
        <row r="7695">
          <cell r="B7695">
            <v>14946</v>
          </cell>
          <cell r="C7695" t="str">
            <v>RECALCE DE COLUMNAS 4000 psi COLISEO TUNAL</v>
          </cell>
          <cell r="D7695" t="str">
            <v>M3</v>
          </cell>
          <cell r="E7695" t="str">
            <v>04 Estructuras</v>
          </cell>
          <cell r="F7695">
            <v>1690790.57</v>
          </cell>
        </row>
        <row r="7696">
          <cell r="B7696">
            <v>16639</v>
          </cell>
          <cell r="C7696" t="str">
            <v>Recalce de Sardinel A-10</v>
          </cell>
          <cell r="D7696" t="str">
            <v>ML</v>
          </cell>
          <cell r="E7696" t="str">
            <v>MAMPOSTERIA</v>
          </cell>
          <cell r="F7696">
            <v>166347.59</v>
          </cell>
        </row>
        <row r="7697">
          <cell r="B7697">
            <v>13476</v>
          </cell>
          <cell r="C7697" t="str">
            <v>Recalce en gradería sillas Campín A=0.1545m2 **</v>
          </cell>
          <cell r="D7697" t="str">
            <v>ML</v>
          </cell>
          <cell r="E7697" t="str">
            <v>VARIOS</v>
          </cell>
          <cell r="F7697">
            <v>70127.600000000006</v>
          </cell>
        </row>
        <row r="7698">
          <cell r="B7698">
            <v>11005</v>
          </cell>
          <cell r="C7698" t="str">
            <v>Recalce o encamisado column 4000psi GF f+aire</v>
          </cell>
          <cell r="D7698" t="str">
            <v>M3</v>
          </cell>
          <cell r="E7698" t="str">
            <v>04 Estructuras</v>
          </cell>
          <cell r="F7698">
            <v>1297684.24</v>
          </cell>
        </row>
        <row r="7699">
          <cell r="B7699">
            <v>11007</v>
          </cell>
          <cell r="C7699" t="str">
            <v>Recalce o encamisado de columnas 3000 psi **</v>
          </cell>
          <cell r="D7699" t="str">
            <v>M3</v>
          </cell>
          <cell r="E7699" t="str">
            <v>04 Estructuras</v>
          </cell>
          <cell r="F7699">
            <v>881170.74</v>
          </cell>
        </row>
        <row r="7700">
          <cell r="B7700">
            <v>11006</v>
          </cell>
          <cell r="C7700" t="str">
            <v>Recalce o encamisado de columnas 3500 psi  **</v>
          </cell>
          <cell r="D7700" t="str">
            <v>M3</v>
          </cell>
          <cell r="E7700" t="str">
            <v>04 Estructuras</v>
          </cell>
          <cell r="F7700">
            <v>881170.74</v>
          </cell>
        </row>
        <row r="7701">
          <cell r="B7701">
            <v>13295</v>
          </cell>
          <cell r="C7701" t="str">
            <v>RECALCE SARDINEL 12x14 C:3.000psi en sitio+Sikadur</v>
          </cell>
          <cell r="D7701" t="str">
            <v>ML</v>
          </cell>
          <cell r="E7701" t="str">
            <v>URBANISMO Y OBRAS EXTERIORES</v>
          </cell>
          <cell r="F7701">
            <v>50920.58</v>
          </cell>
        </row>
        <row r="7702">
          <cell r="B7702">
            <v>13045</v>
          </cell>
          <cell r="C7702" t="str">
            <v>Recarga extintores 20 lb **</v>
          </cell>
          <cell r="D7702" t="str">
            <v>UN</v>
          </cell>
          <cell r="E7702" t="str">
            <v>VARIOS</v>
          </cell>
          <cell r="F7702">
            <v>0</v>
          </cell>
        </row>
        <row r="7703">
          <cell r="B7703">
            <v>10969</v>
          </cell>
          <cell r="C7703" t="str">
            <v>Recebo cemento compactado AfirmadGranul  3% en vol</v>
          </cell>
          <cell r="D7703" t="str">
            <v>M3</v>
          </cell>
          <cell r="E7703" t="str">
            <v>05.1 Sub analisis pisos</v>
          </cell>
          <cell r="F7703">
            <v>161239.98000000001</v>
          </cell>
        </row>
        <row r="7704">
          <cell r="B7704">
            <v>784</v>
          </cell>
          <cell r="C7704" t="str">
            <v>Recebo de Afirmado</v>
          </cell>
          <cell r="D7704" t="str">
            <v>M3</v>
          </cell>
          <cell r="E7704" t="str">
            <v>VIAS</v>
          </cell>
          <cell r="F7704">
            <v>135977.41</v>
          </cell>
        </row>
        <row r="7705">
          <cell r="B7705">
            <v>12115</v>
          </cell>
          <cell r="C7705" t="str">
            <v>Reconstrucc.Zona de Juegos Infant.Estab.Escocia **</v>
          </cell>
          <cell r="D7705" t="str">
            <v>M2</v>
          </cell>
          <cell r="E7705" t="str">
            <v>05 Pisos</v>
          </cell>
          <cell r="F7705">
            <v>513589.11</v>
          </cell>
        </row>
        <row r="7706">
          <cell r="B7706">
            <v>10691</v>
          </cell>
          <cell r="C7706" t="str">
            <v>Reconstrucción Acometida Acueducto **</v>
          </cell>
          <cell r="D7706" t="str">
            <v>UN</v>
          </cell>
          <cell r="E7706" t="str">
            <v>03 Preliminares</v>
          </cell>
          <cell r="F7706">
            <v>269075.03000000003</v>
          </cell>
        </row>
        <row r="7707">
          <cell r="B7707">
            <v>10999</v>
          </cell>
          <cell r="C7707" t="str">
            <v>Reconstrucción anden cuneta mortero sika 101**</v>
          </cell>
          <cell r="D7707" t="str">
            <v>ML</v>
          </cell>
          <cell r="E7707" t="str">
            <v>04 Estructuras</v>
          </cell>
          <cell r="F7707">
            <v>46435.49</v>
          </cell>
        </row>
        <row r="7708">
          <cell r="B7708" t="str">
            <v>10660-1</v>
          </cell>
          <cell r="C7708" t="str">
            <v>RECONSTRUCCION DOMICILIARIA ALCANTARILLADO - MDC1</v>
          </cell>
          <cell r="D7708" t="str">
            <v>UN</v>
          </cell>
          <cell r="E7708" t="str">
            <v>URBANISMO Y OBRAS EXTERIORES</v>
          </cell>
          <cell r="F7708">
            <v>306673.49</v>
          </cell>
        </row>
        <row r="7709">
          <cell r="B7709">
            <v>10692</v>
          </cell>
          <cell r="C7709" t="str">
            <v>Reconstrucción Domiciliaria Alcantarillado **</v>
          </cell>
          <cell r="D7709" t="str">
            <v>UN</v>
          </cell>
          <cell r="E7709" t="str">
            <v>03 Preliminares</v>
          </cell>
          <cell r="F7709">
            <v>231653.03</v>
          </cell>
        </row>
        <row r="7710">
          <cell r="B7710">
            <v>12127</v>
          </cell>
          <cell r="C7710" t="str">
            <v>RECONSTRUCCIÓN PUNTO HIDRAULICO"**</v>
          </cell>
          <cell r="D7710" t="str">
            <v>UN</v>
          </cell>
          <cell r="E7710" t="str">
            <v>INSTALACIONES HIDRAULICA / SANITARIA / LATONERIA</v>
          </cell>
          <cell r="F7710">
            <v>60096.89</v>
          </cell>
        </row>
        <row r="7711">
          <cell r="B7711">
            <v>12126</v>
          </cell>
          <cell r="C7711" t="str">
            <v>RECONSTRUCCIÓN PUNTO SANITARIO  4"**</v>
          </cell>
          <cell r="D7711" t="str">
            <v>UN</v>
          </cell>
          <cell r="E7711" t="str">
            <v>INSTALACIONES HIDRAULICA / SANITARIA / LATONERIA</v>
          </cell>
          <cell r="F7711">
            <v>185430.73</v>
          </cell>
        </row>
        <row r="7712">
          <cell r="B7712">
            <v>15900</v>
          </cell>
          <cell r="C7712" t="str">
            <v>RECTIFICADA EJE MOTOR 12HP  (Mant. equipos)</v>
          </cell>
          <cell r="D7712" t="str">
            <v>UN</v>
          </cell>
          <cell r="E7712" t="str">
            <v>MANT. EQUIPOS ELECTROMECANICOS</v>
          </cell>
          <cell r="F7712">
            <v>106153.38</v>
          </cell>
        </row>
        <row r="7713">
          <cell r="B7713">
            <v>15898</v>
          </cell>
          <cell r="C7713" t="str">
            <v>RECTIFICADA EJE MOTOR 2.4 A 5.0HP  (Mant. equipos)</v>
          </cell>
          <cell r="D7713" t="str">
            <v>UN</v>
          </cell>
          <cell r="E7713" t="str">
            <v>MANT. EQUIPOS ELECTROMECANICOS</v>
          </cell>
          <cell r="F7713">
            <v>44682.59</v>
          </cell>
        </row>
        <row r="7714">
          <cell r="B7714">
            <v>15901</v>
          </cell>
          <cell r="C7714" t="str">
            <v>RECTIFICADA EJE MOTOR 20HP  (Mant. equipos)</v>
          </cell>
          <cell r="D7714" t="str">
            <v>UN</v>
          </cell>
          <cell r="E7714" t="str">
            <v>MANT. EQUIPOS ELECTROMECANICOS</v>
          </cell>
          <cell r="F7714">
            <v>135085.97</v>
          </cell>
        </row>
        <row r="7715">
          <cell r="B7715">
            <v>15899</v>
          </cell>
          <cell r="C7715" t="str">
            <v>RECTIFICADA EJE MOTOR 7.5HP  (Mant. equipos)</v>
          </cell>
          <cell r="D7715" t="str">
            <v>UN</v>
          </cell>
          <cell r="E7715" t="str">
            <v>MANT. EQUIPOS ELECTROMECANICOS</v>
          </cell>
          <cell r="F7715">
            <v>79570.789999999994</v>
          </cell>
        </row>
        <row r="7716">
          <cell r="B7716">
            <v>15006</v>
          </cell>
          <cell r="C7716" t="str">
            <v>Recub. meson en granito fundido Col Tunal</v>
          </cell>
          <cell r="D7716" t="str">
            <v>M2</v>
          </cell>
          <cell r="E7716" t="str">
            <v>ENCHAPES, ACCESORIOS Y PAPELES</v>
          </cell>
          <cell r="F7716">
            <v>156435.03</v>
          </cell>
        </row>
        <row r="7717">
          <cell r="B7717">
            <v>15125</v>
          </cell>
          <cell r="C7717" t="str">
            <v>Recub. Protector epoxico SIKAGUARD 50 (2manos)</v>
          </cell>
          <cell r="D7717" t="str">
            <v>M2</v>
          </cell>
          <cell r="E7717" t="str">
            <v>11 Tratamientos especiales</v>
          </cell>
          <cell r="F7717">
            <v>33119.870000000003</v>
          </cell>
        </row>
        <row r="7718">
          <cell r="B7718">
            <v>10818</v>
          </cell>
          <cell r="C7718" t="str">
            <v>Recubri impermeable para pañetes (zonaHumeda)**</v>
          </cell>
          <cell r="D7718" t="str">
            <v>M2</v>
          </cell>
          <cell r="E7718" t="str">
            <v>URBANISMO Y OBRAS EXTERIORES</v>
          </cell>
          <cell r="F7718">
            <v>22333.51</v>
          </cell>
        </row>
        <row r="7719">
          <cell r="B7719">
            <v>11019</v>
          </cell>
          <cell r="C7719" t="str">
            <v>Recubrim  poliuretano e=1.0 mm **</v>
          </cell>
          <cell r="D7719" t="str">
            <v>M2</v>
          </cell>
          <cell r="E7719" t="str">
            <v>URBANISMO Y OBRAS EXTERIORES</v>
          </cell>
          <cell r="F7719">
            <v>23096.55</v>
          </cell>
        </row>
        <row r="7720">
          <cell r="B7720">
            <v>11074</v>
          </cell>
          <cell r="C7720" t="str">
            <v>Recubrim  Sikafloor-156+Sikadur-501+Sikalastic-612</v>
          </cell>
          <cell r="D7720" t="str">
            <v>M2</v>
          </cell>
          <cell r="E7720" t="str">
            <v>URBANISMO Y OBRAS EXTERIORES</v>
          </cell>
          <cell r="F7720">
            <v>78421.84</v>
          </cell>
        </row>
        <row r="7721">
          <cell r="B7721">
            <v>11572</v>
          </cell>
          <cell r="C7721" t="str">
            <v>Recubrim protec concret sikaColorC muros**</v>
          </cell>
          <cell r="D7721" t="str">
            <v>M2</v>
          </cell>
          <cell r="E7721" t="str">
            <v>URBANISMO Y OBRAS EXTERIORES</v>
          </cell>
          <cell r="F7721">
            <v>41696.49</v>
          </cell>
        </row>
        <row r="7722">
          <cell r="B7722">
            <v>10995</v>
          </cell>
          <cell r="C7722" t="str">
            <v>Recubrim protec concret sikaColorC techo**</v>
          </cell>
          <cell r="D7722" t="str">
            <v>M2</v>
          </cell>
          <cell r="E7722" t="str">
            <v>URBANISMO Y OBRAS EXTERIORES</v>
          </cell>
          <cell r="F7722">
            <v>49384.85</v>
          </cell>
        </row>
        <row r="7723">
          <cell r="B7723">
            <v>15773</v>
          </cell>
          <cell r="C7723" t="str">
            <v>Recubrimiento Acabado antideslizante sikafloor-261</v>
          </cell>
          <cell r="D7723" t="str">
            <v>M2</v>
          </cell>
          <cell r="E7723" t="str">
            <v>PISOS (ACABADOS Y BASES)</v>
          </cell>
          <cell r="F7723">
            <v>14470.41</v>
          </cell>
        </row>
        <row r="7724">
          <cell r="B7724">
            <v>17198</v>
          </cell>
          <cell r="C7724" t="str">
            <v>RECUBRIMIENTO ACRILICO TEXTURIZADO SOBRE ESTUCO TI</v>
          </cell>
          <cell r="D7724" t="str">
            <v>M2</v>
          </cell>
          <cell r="E7724" t="str">
            <v>PINTURA</v>
          </cell>
          <cell r="F7724">
            <v>18848.39</v>
          </cell>
        </row>
        <row r="7725">
          <cell r="B7725">
            <v>12746</v>
          </cell>
          <cell r="C7725" t="str">
            <v>Recubrimiento con polímero acrilico Sup. sin Traf</v>
          </cell>
          <cell r="D7725" t="str">
            <v>M2</v>
          </cell>
          <cell r="E7725" t="str">
            <v>04 Estructuras</v>
          </cell>
          <cell r="F7725">
            <v>11554.86</v>
          </cell>
        </row>
        <row r="7726">
          <cell r="B7726">
            <v>18617</v>
          </cell>
          <cell r="C7726" t="str">
            <v>Recubrimiento Cuarto Frio (Poliu+Fibrocem+Ceram)</v>
          </cell>
          <cell r="D7726" t="str">
            <v>M2</v>
          </cell>
          <cell r="E7726" t="str">
            <v>ENCHAPES, ACCESORIOS Y PAPELES</v>
          </cell>
          <cell r="F7726">
            <v>88018.79</v>
          </cell>
        </row>
        <row r="7727">
          <cell r="B7727">
            <v>17635</v>
          </cell>
          <cell r="C7727" t="str">
            <v>RECUBRIMIENTO DE DUCTO DE ESCAPE EN LÁMINA DE ALUM</v>
          </cell>
          <cell r="D7727" t="str">
            <v>ML</v>
          </cell>
          <cell r="E7727" t="str">
            <v>INSTALACIONES ELECTRICAS - T.V. - SONIDO COMUNI</v>
          </cell>
          <cell r="F7727">
            <v>50120.06</v>
          </cell>
        </row>
        <row r="7728">
          <cell r="B7728">
            <v>19886</v>
          </cell>
          <cell r="C7728" t="str">
            <v>RECUBRIMIENTO EN CAPA LATEX IMPERMEABILIZANTE</v>
          </cell>
          <cell r="D7728" t="str">
            <v>M2</v>
          </cell>
          <cell r="E7728" t="str">
            <v>IMPERMEABILIZACION</v>
          </cell>
          <cell r="F7728">
            <v>28591.27</v>
          </cell>
        </row>
        <row r="7729">
          <cell r="B7729">
            <v>15043</v>
          </cell>
          <cell r="C7729" t="str">
            <v>Recubrimiento en granito fundido + pulida</v>
          </cell>
          <cell r="D7729" t="str">
            <v>M2</v>
          </cell>
          <cell r="E7729" t="str">
            <v>ENCHAPES, ACCESORIOS Y PAPELES</v>
          </cell>
          <cell r="F7729">
            <v>161019.99</v>
          </cell>
        </row>
        <row r="7730">
          <cell r="B7730">
            <v>14416</v>
          </cell>
          <cell r="C7730" t="str">
            <v>RECUBRIMIENTO IMPERMEABLE CON SIKA 101(2 CAPAS)</v>
          </cell>
          <cell r="D7730" t="str">
            <v>M2</v>
          </cell>
          <cell r="E7730" t="str">
            <v>PINTURA</v>
          </cell>
          <cell r="F7730">
            <v>31718.54</v>
          </cell>
        </row>
        <row r="7731">
          <cell r="B7731">
            <v>12182</v>
          </cell>
          <cell r="C7731" t="str">
            <v>Recubrimiento Impermeable Polyurea**</v>
          </cell>
          <cell r="D7731" t="str">
            <v>M2</v>
          </cell>
          <cell r="E7731" t="str">
            <v>11 Tratamientos especiales</v>
          </cell>
          <cell r="F7731">
            <v>424917.77</v>
          </cell>
        </row>
        <row r="7732">
          <cell r="B7732">
            <v>11075</v>
          </cell>
          <cell r="C7732" t="str">
            <v>Recubrimiento protector sikaguard62 (2manos)**</v>
          </cell>
          <cell r="D7732" t="str">
            <v>M2</v>
          </cell>
          <cell r="E7732" t="str">
            <v>11 Tratamientos especiales</v>
          </cell>
          <cell r="F7732">
            <v>112056.46</v>
          </cell>
        </row>
        <row r="7733">
          <cell r="B7733">
            <v>13573</v>
          </cell>
          <cell r="C7733" t="str">
            <v>Recubrimiento reforzado sikaguard62 (2manos)**</v>
          </cell>
          <cell r="D7733" t="str">
            <v>M2</v>
          </cell>
          <cell r="E7733" t="str">
            <v>11 Tratamientos especiales</v>
          </cell>
          <cell r="F7733">
            <v>156255.39000000001</v>
          </cell>
        </row>
        <row r="7734">
          <cell r="B7734">
            <v>10998</v>
          </cell>
          <cell r="C7734" t="str">
            <v>Recubrimiento Sikalastic-612(cubiertas y terrazas)</v>
          </cell>
          <cell r="D7734" t="str">
            <v>M2</v>
          </cell>
          <cell r="E7734" t="str">
            <v>URBANISMO Y OBRAS EXTERIORES</v>
          </cell>
          <cell r="F7734">
            <v>62286.58</v>
          </cell>
        </row>
        <row r="7735">
          <cell r="B7735">
            <v>12541</v>
          </cell>
          <cell r="C7735" t="str">
            <v>Recubrimiento sintetico Acrilico campos deportivos</v>
          </cell>
          <cell r="D7735" t="str">
            <v>M2</v>
          </cell>
          <cell r="E7735" t="str">
            <v>11 Tratamientos especiales</v>
          </cell>
          <cell r="F7735">
            <v>64583</v>
          </cell>
        </row>
        <row r="7736">
          <cell r="B7736">
            <v>11437</v>
          </cell>
          <cell r="C7736" t="str">
            <v>Recubrimiento sintetico Resyrock**</v>
          </cell>
          <cell r="D7736" t="str">
            <v>M2</v>
          </cell>
          <cell r="E7736" t="str">
            <v>11 Tratamientos especiales</v>
          </cell>
          <cell r="F7736">
            <v>14123.8</v>
          </cell>
        </row>
        <row r="7737">
          <cell r="B7737">
            <v>19023</v>
          </cell>
          <cell r="C7737" t="str">
            <v>RecubrimientoInternoPiscinaCRDC-CometasSUM+INST</v>
          </cell>
          <cell r="D7737" t="str">
            <v>M2</v>
          </cell>
          <cell r="E7737" t="str">
            <v>PISCINAS</v>
          </cell>
          <cell r="F7737">
            <v>209270.92</v>
          </cell>
        </row>
        <row r="7738">
          <cell r="B7738">
            <v>13080</v>
          </cell>
          <cell r="C7738" t="str">
            <v>RECUBRIMIENTOSINTETICO (SUM.+ALIST+ APLI)NO USAR</v>
          </cell>
          <cell r="D7738" t="str">
            <v>M2</v>
          </cell>
          <cell r="E7738" t="str">
            <v>VARIOS</v>
          </cell>
          <cell r="F7738">
            <v>39733.949999999997</v>
          </cell>
        </row>
        <row r="7739">
          <cell r="B7739">
            <v>12090</v>
          </cell>
          <cell r="C7739" t="str">
            <v>RecubrimientoSintéticoCanchaTenis **</v>
          </cell>
          <cell r="D7739" t="str">
            <v>M2</v>
          </cell>
          <cell r="E7739" t="str">
            <v>05 Pisos</v>
          </cell>
          <cell r="F7739">
            <v>44264.94</v>
          </cell>
        </row>
        <row r="7740">
          <cell r="B7740">
            <v>15113</v>
          </cell>
          <cell r="C7740" t="str">
            <v>Recuperación de endientados en ladrillo tolete</v>
          </cell>
          <cell r="D7740" t="str">
            <v>ML</v>
          </cell>
          <cell r="E7740" t="str">
            <v>07 Acabados</v>
          </cell>
          <cell r="F7740">
            <v>13878.66</v>
          </cell>
        </row>
        <row r="7741">
          <cell r="B7741">
            <v>20804</v>
          </cell>
          <cell r="C7741" t="str">
            <v>RECUPERACION DE GRANITO FUNDIDO Y PULIDO EN SITIO + DILAT.BRONCE.</v>
          </cell>
          <cell r="D7741" t="str">
            <v>M2</v>
          </cell>
          <cell r="E7741" t="str">
            <v>PISOS (ACABADOS Y BASES)</v>
          </cell>
          <cell r="F7741">
            <v>289733.67</v>
          </cell>
        </row>
        <row r="7742">
          <cell r="B7742">
            <v>13041</v>
          </cell>
          <cell r="C7742" t="str">
            <v>RECUPERACION DE JUNTAS EN PISCINAS DEL COMPLEJO AC</v>
          </cell>
          <cell r="D7742" t="str">
            <v>??</v>
          </cell>
          <cell r="E7742" t="str">
            <v>VARIOS</v>
          </cell>
          <cell r="F7742">
            <v>0</v>
          </cell>
        </row>
        <row r="7743">
          <cell r="B7743">
            <v>10962</v>
          </cell>
          <cell r="C7743" t="str">
            <v>Recuperacion Gradas concreto angulo borde CALA**</v>
          </cell>
          <cell r="D7743" t="str">
            <v>ML</v>
          </cell>
          <cell r="E7743" t="str">
            <v>CIMENTACION Y ESTRUCTURA</v>
          </cell>
          <cell r="F7743">
            <v>352111.49</v>
          </cell>
        </row>
        <row r="7744">
          <cell r="B7744">
            <v>11488</v>
          </cell>
          <cell r="C7744" t="str">
            <v>Recuperacion ladrillo producto demolicion **</v>
          </cell>
          <cell r="D7744" t="str">
            <v>UN</v>
          </cell>
          <cell r="E7744" t="str">
            <v>05 Pisos</v>
          </cell>
          <cell r="F7744">
            <v>951.91</v>
          </cell>
        </row>
        <row r="7745">
          <cell r="B7745">
            <v>32</v>
          </cell>
          <cell r="C7745" t="str">
            <v>RED AGUA PROVISIONAL (50 M.)</v>
          </cell>
          <cell r="D7745" t="str">
            <v>UN</v>
          </cell>
          <cell r="E7745" t="str">
            <v>ACT. PRELIMINARES/LIMPIEZA TER</v>
          </cell>
          <cell r="F7745">
            <v>1252587.06</v>
          </cell>
        </row>
        <row r="7746">
          <cell r="B7746">
            <v>17398</v>
          </cell>
          <cell r="C7746" t="str">
            <v>RED ALUMBRADO EXTERIOR EN DUCTO PVC DE 3/4</v>
          </cell>
          <cell r="D7746" t="str">
            <v>ML</v>
          </cell>
          <cell r="E7746" t="str">
            <v>INSTALACIONES ELECTRICAS - T.V. - SONIDO COMUNI</v>
          </cell>
          <cell r="F7746">
            <v>21698.799999999999</v>
          </cell>
        </row>
        <row r="7747">
          <cell r="B7747">
            <v>489</v>
          </cell>
          <cell r="C7747" t="str">
            <v>RED COBRE 1/2"</v>
          </cell>
          <cell r="D7747" t="str">
            <v>ML</v>
          </cell>
          <cell r="E7747" t="str">
            <v>INSTALACIONES HIDRAULICA / SANITARIA / LATONERIA</v>
          </cell>
          <cell r="F7747">
            <v>10248.07</v>
          </cell>
        </row>
        <row r="7748">
          <cell r="B7748">
            <v>490</v>
          </cell>
          <cell r="C7748" t="str">
            <v>RED COBRE 3/8"</v>
          </cell>
          <cell r="D7748" t="str">
            <v>ML</v>
          </cell>
          <cell r="E7748" t="str">
            <v>INSTALACIONES HIDRAULICA / SANITARIA / LATONERIA</v>
          </cell>
          <cell r="F7748">
            <v>10248.07</v>
          </cell>
        </row>
        <row r="7749">
          <cell r="B7749">
            <v>14261</v>
          </cell>
          <cell r="C7749" t="str">
            <v xml:space="preserve">RED DE MICROFUTBOL - SUMINISTRO </v>
          </cell>
          <cell r="D7749" t="str">
            <v>JGO</v>
          </cell>
          <cell r="E7749" t="str">
            <v>10 Mobiliario</v>
          </cell>
          <cell r="F7749">
            <v>140388.18</v>
          </cell>
        </row>
        <row r="7750">
          <cell r="B7750">
            <v>17423</v>
          </cell>
          <cell r="C7750" t="str">
            <v>RED DE REFRI TUB COBRE TIPO L 3/8 Y 3/4 SUM E INST</v>
          </cell>
          <cell r="D7750" t="str">
            <v>ML</v>
          </cell>
          <cell r="E7750" t="str">
            <v>SISTEMAS VENTILACION</v>
          </cell>
          <cell r="F7750">
            <v>64963.49</v>
          </cell>
        </row>
        <row r="7751">
          <cell r="B7751">
            <v>17418</v>
          </cell>
          <cell r="C7751" t="str">
            <v>RED DE REFRI TUB COBRE TIPO L 3/8 Y 5/8 SUM E INS</v>
          </cell>
          <cell r="D7751" t="str">
            <v>ML</v>
          </cell>
          <cell r="E7751" t="str">
            <v>SISTEMAS VENTILACION</v>
          </cell>
          <cell r="F7751">
            <v>63162.18</v>
          </cell>
        </row>
        <row r="7752">
          <cell r="B7752">
            <v>17427</v>
          </cell>
          <cell r="C7752" t="str">
            <v>RED DE REFRI TUB COBRE TIPO L 3/8 Y 7/8 SUM E INST</v>
          </cell>
          <cell r="D7752" t="str">
            <v>ML</v>
          </cell>
          <cell r="E7752" t="str">
            <v>SISTEMAS VENTILACION</v>
          </cell>
          <cell r="F7752">
            <v>64963.49</v>
          </cell>
        </row>
        <row r="7753">
          <cell r="B7753">
            <v>14675</v>
          </cell>
          <cell r="C7753" t="str">
            <v>RED DE VOLEIBOL (SUM + INST)</v>
          </cell>
          <cell r="D7753" t="str">
            <v>UN</v>
          </cell>
          <cell r="E7753" t="str">
            <v>MOBILIARIO</v>
          </cell>
          <cell r="F7753">
            <v>136690.26999999999</v>
          </cell>
        </row>
        <row r="7754">
          <cell r="B7754">
            <v>14839</v>
          </cell>
          <cell r="C7754" t="str">
            <v>RED DE VOLEIBOL(DESM+SUM+INST)</v>
          </cell>
          <cell r="D7754" t="str">
            <v>UN</v>
          </cell>
          <cell r="E7754" t="str">
            <v>MOBILIARIO</v>
          </cell>
          <cell r="F7754">
            <v>154176.74</v>
          </cell>
        </row>
        <row r="7755">
          <cell r="B7755">
            <v>33</v>
          </cell>
          <cell r="C7755" t="str">
            <v>RED ELECTRICA PROVISIONAL (50 M.)</v>
          </cell>
          <cell r="D7755" t="str">
            <v>UN</v>
          </cell>
          <cell r="E7755" t="str">
            <v>ACT. PRELIMINARES/LIMPIEZA TER</v>
          </cell>
          <cell r="F7755">
            <v>3086109.15</v>
          </cell>
        </row>
        <row r="7756">
          <cell r="B7756">
            <v>803</v>
          </cell>
          <cell r="C7756" t="str">
            <v>RED INSTALACIONES ELECTRICA PROVISIONAL</v>
          </cell>
          <cell r="D7756" t="str">
            <v>UN</v>
          </cell>
          <cell r="E7756" t="str">
            <v>ACT. PRELIMINARES/LIMPIEZA TER</v>
          </cell>
          <cell r="F7756">
            <v>3587564.41</v>
          </cell>
        </row>
        <row r="7757">
          <cell r="B7757">
            <v>795</v>
          </cell>
          <cell r="C7757" t="str">
            <v>RED INSTALACIONES TELEFONICAS PROVISIONALES</v>
          </cell>
          <cell r="D7757" t="str">
            <v>UN</v>
          </cell>
          <cell r="E7757" t="str">
            <v>ACT. PRELIMINARES/LIMPIEZA TER</v>
          </cell>
          <cell r="F7757">
            <v>78041.61</v>
          </cell>
        </row>
        <row r="7758">
          <cell r="B7758">
            <v>18837</v>
          </cell>
          <cell r="C7758" t="str">
            <v>RED PRINCIPAL DETECCION INCENDIOS, suspendida TECH</v>
          </cell>
          <cell r="D7758" t="str">
            <v>ML</v>
          </cell>
          <cell r="E7758" t="str">
            <v>INSTALACIONES ELECTRICAS - T.V. - SONIDO COMUNI</v>
          </cell>
          <cell r="F7758">
            <v>94538.79</v>
          </cell>
        </row>
        <row r="7759">
          <cell r="B7759">
            <v>491</v>
          </cell>
          <cell r="C7759" t="str">
            <v>RED SUMINISTRO CPVC   1/2"</v>
          </cell>
          <cell r="D7759" t="str">
            <v>ML</v>
          </cell>
          <cell r="E7759" t="str">
            <v>INSTALACIONES HIDRAULICA / SANITARIA / LATONERIA</v>
          </cell>
          <cell r="F7759">
            <v>17725.09</v>
          </cell>
        </row>
        <row r="7760">
          <cell r="B7760">
            <v>492</v>
          </cell>
          <cell r="C7760" t="str">
            <v>RED SUMINISTRO CPVC   3/4"</v>
          </cell>
          <cell r="D7760" t="str">
            <v>ML</v>
          </cell>
          <cell r="E7760" t="str">
            <v>INSTALACIONES HIDRAULICA / SANITARIA / LATONERIA</v>
          </cell>
          <cell r="F7760">
            <v>17868.689999999999</v>
          </cell>
        </row>
        <row r="7761">
          <cell r="B7761">
            <v>496</v>
          </cell>
          <cell r="C7761" t="str">
            <v>RED SUMINISTRO Galv.1 1/2"</v>
          </cell>
          <cell r="D7761" t="str">
            <v>ML</v>
          </cell>
          <cell r="E7761" t="str">
            <v>INSTALACIONES HIDRAULICA / SANITARIA / LATONERIA</v>
          </cell>
          <cell r="F7761">
            <v>41800.410000000003</v>
          </cell>
        </row>
        <row r="7762">
          <cell r="B7762">
            <v>497</v>
          </cell>
          <cell r="C7762" t="str">
            <v>RED SUMINISTRO Galv.2"</v>
          </cell>
          <cell r="D7762" t="str">
            <v>ML</v>
          </cell>
          <cell r="E7762" t="str">
            <v>INSTALACIONES HIDRAULICA / SANITARIA / LATONERIA</v>
          </cell>
          <cell r="F7762">
            <v>56710.78</v>
          </cell>
        </row>
        <row r="7763">
          <cell r="B7763">
            <v>493</v>
          </cell>
          <cell r="C7763" t="str">
            <v>RED SUMINISTRO GALVANIZADO 1"</v>
          </cell>
          <cell r="D7763" t="str">
            <v>ML</v>
          </cell>
          <cell r="E7763" t="str">
            <v>INSTALACIONES HIDRAULICA / SANITARIA / LATONERIA</v>
          </cell>
          <cell r="F7763">
            <v>24813.25</v>
          </cell>
        </row>
        <row r="7764">
          <cell r="B7764">
            <v>494</v>
          </cell>
          <cell r="C7764" t="str">
            <v>RED SUMINISTRO GALVANIZADO 1/2"</v>
          </cell>
          <cell r="D7764" t="str">
            <v>ML</v>
          </cell>
          <cell r="E7764" t="str">
            <v>INSTALACIONES HIDRAULICA / SANITARIA / LATONERIA</v>
          </cell>
          <cell r="F7764">
            <v>40775.29</v>
          </cell>
        </row>
        <row r="7765">
          <cell r="B7765">
            <v>12128</v>
          </cell>
          <cell r="C7765" t="str">
            <v>RED SUMINISTRO GALVANIZADO 1/2"</v>
          </cell>
          <cell r="D7765" t="str">
            <v>ML</v>
          </cell>
          <cell r="E7765" t="str">
            <v>INSTALACIONES HIDRAULICA / SANITARIA / LATONERIA</v>
          </cell>
          <cell r="F7765">
            <v>46125.120000000003</v>
          </cell>
        </row>
        <row r="7766">
          <cell r="B7766">
            <v>498</v>
          </cell>
          <cell r="C7766" t="str">
            <v>RED SUMINISTRO PVC   1"</v>
          </cell>
          <cell r="D7766" t="str">
            <v>ML</v>
          </cell>
          <cell r="E7766" t="str">
            <v>INSTALACIONES HIDRAULICA / SANITARIA / LATONERIA</v>
          </cell>
          <cell r="F7766">
            <v>15202.11</v>
          </cell>
        </row>
        <row r="7767">
          <cell r="B7767">
            <v>500</v>
          </cell>
          <cell r="C7767" t="str">
            <v>RED SUMINISTRO PVC   1/2"</v>
          </cell>
          <cell r="D7767" t="str">
            <v>ML</v>
          </cell>
          <cell r="E7767" t="str">
            <v>INSTALACIONES HIDRAULICA / SANITARIA / LATONERIA</v>
          </cell>
          <cell r="F7767">
            <v>10476.08</v>
          </cell>
        </row>
        <row r="7768">
          <cell r="B7768">
            <v>499</v>
          </cell>
          <cell r="C7768" t="str">
            <v>RED SUMINISTRO PVC   2"</v>
          </cell>
          <cell r="D7768" t="str">
            <v>ML</v>
          </cell>
          <cell r="E7768" t="str">
            <v>INSTALACIONES HIDRAULICA / SANITARIA / LATONERIA</v>
          </cell>
          <cell r="F7768">
            <v>40654.160000000003</v>
          </cell>
        </row>
        <row r="7769">
          <cell r="B7769">
            <v>501</v>
          </cell>
          <cell r="C7769" t="str">
            <v>RED SUMINISTRO PVC   3/4"</v>
          </cell>
          <cell r="D7769" t="str">
            <v>ML</v>
          </cell>
          <cell r="E7769" t="str">
            <v>INSTALACIONES HIDRAULICA / SANITARIA / LATONERIA</v>
          </cell>
          <cell r="F7769">
            <v>15521.6</v>
          </cell>
        </row>
        <row r="7770">
          <cell r="B7770">
            <v>502</v>
          </cell>
          <cell r="C7770" t="str">
            <v>RED SUMINISTRO PVC 1 1/2"</v>
          </cell>
          <cell r="D7770" t="str">
            <v>ML</v>
          </cell>
          <cell r="E7770" t="str">
            <v>INSTALACIONES HIDRAULICA / SANITARIA / LATONERIA</v>
          </cell>
          <cell r="F7770">
            <v>20093.07</v>
          </cell>
        </row>
        <row r="7771">
          <cell r="B7771">
            <v>14674</v>
          </cell>
          <cell r="C7771" t="str">
            <v>REDES BALONCESTO (SUM + INST)</v>
          </cell>
          <cell r="D7771" t="str">
            <v>JGO</v>
          </cell>
          <cell r="E7771" t="str">
            <v>MOBILIARIO</v>
          </cell>
          <cell r="F7771">
            <v>116449.35</v>
          </cell>
        </row>
        <row r="7772">
          <cell r="B7772">
            <v>14838</v>
          </cell>
          <cell r="C7772" t="str">
            <v>REDES BALONCESTO(DESM+SUM+INST)</v>
          </cell>
          <cell r="D7772" t="str">
            <v>JGO</v>
          </cell>
          <cell r="E7772" t="str">
            <v>MOBILIARIO</v>
          </cell>
          <cell r="F7772">
            <v>176416.26</v>
          </cell>
        </row>
        <row r="7773">
          <cell r="B7773">
            <v>14677</v>
          </cell>
          <cell r="C7773" t="str">
            <v>REDES DE FUTBOL (SUM + INST)</v>
          </cell>
          <cell r="D7773" t="str">
            <v>JGO</v>
          </cell>
          <cell r="E7773" t="str">
            <v>MOBILIARIO</v>
          </cell>
          <cell r="F7773">
            <v>326076.99</v>
          </cell>
        </row>
        <row r="7774">
          <cell r="B7774">
            <v>14841</v>
          </cell>
          <cell r="C7774" t="str">
            <v>REDES DE FUTBOL(DESM+SUM+INST)</v>
          </cell>
          <cell r="D7774" t="str">
            <v>JGO</v>
          </cell>
          <cell r="E7774" t="str">
            <v>MOBILIARIO</v>
          </cell>
          <cell r="F7774">
            <v>351803.57</v>
          </cell>
        </row>
        <row r="7775">
          <cell r="B7775">
            <v>14669</v>
          </cell>
          <cell r="C7775" t="str">
            <v>REDES MICROFUTBOL (SUM + INST)</v>
          </cell>
          <cell r="D7775" t="str">
            <v>JGO</v>
          </cell>
          <cell r="E7775" t="str">
            <v>MOBILIARIO</v>
          </cell>
          <cell r="F7775">
            <v>167159.04999999999</v>
          </cell>
        </row>
        <row r="7776">
          <cell r="B7776">
            <v>14835</v>
          </cell>
          <cell r="C7776" t="str">
            <v>REDES MICROFUTBOL(DESM+SUM+INST)</v>
          </cell>
          <cell r="D7776" t="str">
            <v>KG</v>
          </cell>
          <cell r="E7776" t="str">
            <v>MOBILIARIO</v>
          </cell>
          <cell r="F7776">
            <v>180913.89</v>
          </cell>
        </row>
        <row r="7777">
          <cell r="B7777">
            <v>16611</v>
          </cell>
          <cell r="C7777" t="str">
            <v>Redes Para Ftubol-8 (Sum+Instalación)</v>
          </cell>
          <cell r="D7777" t="str">
            <v>UN</v>
          </cell>
          <cell r="E7777" t="str">
            <v>MOBILIARIO</v>
          </cell>
          <cell r="F7777">
            <v>340691.85</v>
          </cell>
        </row>
        <row r="7778">
          <cell r="B7778">
            <v>14980</v>
          </cell>
          <cell r="C7778" t="str">
            <v>REDUCCION BUSCHING - HG DE 2 1/2" A 1 1/2"</v>
          </cell>
          <cell r="D7778" t="str">
            <v>UN</v>
          </cell>
          <cell r="E7778" t="str">
            <v>CABLEADO ESTRUCTURADO</v>
          </cell>
          <cell r="F7778">
            <v>7146.82</v>
          </cell>
        </row>
        <row r="7779">
          <cell r="B7779">
            <v>14978</v>
          </cell>
          <cell r="C7779" t="str">
            <v>REDUCCION BUSHING - HG DE 1 1/2" A 1"</v>
          </cell>
          <cell r="D7779" t="str">
            <v>UN</v>
          </cell>
          <cell r="E7779" t="str">
            <v>CABLEADO ESTRUCTURADO</v>
          </cell>
          <cell r="F7779">
            <v>6701.74</v>
          </cell>
        </row>
        <row r="7780">
          <cell r="B7780">
            <v>12273</v>
          </cell>
          <cell r="C7780" t="str">
            <v>Reducción PVCP 1" x 3/4" **</v>
          </cell>
          <cell r="D7780" t="str">
            <v>UN</v>
          </cell>
          <cell r="E7780" t="str">
            <v>08 Hidráulico</v>
          </cell>
          <cell r="F7780">
            <v>23405.73</v>
          </cell>
        </row>
        <row r="7781">
          <cell r="B7781">
            <v>12272</v>
          </cell>
          <cell r="C7781" t="str">
            <v>Reducción PVCP 3/4" x 1/2" **</v>
          </cell>
          <cell r="D7781" t="str">
            <v>UN</v>
          </cell>
          <cell r="E7781" t="str">
            <v>08 Hidráulico</v>
          </cell>
          <cell r="F7781">
            <v>22573.9</v>
          </cell>
        </row>
        <row r="7782">
          <cell r="B7782">
            <v>16834</v>
          </cell>
          <cell r="C7782" t="str">
            <v>REEMPLAZO CON RECEBO TIPO INVIAS CDRC</v>
          </cell>
          <cell r="D7782" t="str">
            <v>M3</v>
          </cell>
          <cell r="E7782" t="str">
            <v>ACT. PRELIMINARES/LIMPIEZA TER</v>
          </cell>
          <cell r="F7782">
            <v>120125.19</v>
          </cell>
        </row>
        <row r="7783">
          <cell r="B7783">
            <v>15915</v>
          </cell>
          <cell r="C7783" t="str">
            <v>Reempradizacion con Rollos de Cesped (L=.1.50Mts)</v>
          </cell>
          <cell r="D7783" t="str">
            <v>M2</v>
          </cell>
          <cell r="E7783" t="str">
            <v>13 Manejo ambiental</v>
          </cell>
          <cell r="F7783">
            <v>1034.6099999999999</v>
          </cell>
        </row>
        <row r="7784">
          <cell r="B7784">
            <v>2020</v>
          </cell>
          <cell r="C7784" t="str">
            <v>REFLECTOR DE PISO 250W</v>
          </cell>
          <cell r="D7784" t="str">
            <v>UN</v>
          </cell>
          <cell r="E7784" t="str">
            <v>INSTALACIONES ELECTRICAS - T.V. - SONIDO COMUNI</v>
          </cell>
          <cell r="F7784">
            <v>52027.74</v>
          </cell>
        </row>
        <row r="7785">
          <cell r="B7785">
            <v>16093</v>
          </cell>
          <cell r="C7785" t="str">
            <v>REFLECTOR LED (100W) (Sum+Instalación) en altura</v>
          </cell>
          <cell r="D7785" t="str">
            <v>UN</v>
          </cell>
          <cell r="E7785" t="str">
            <v>09 Eléctricas</v>
          </cell>
          <cell r="F7785">
            <v>385331.3</v>
          </cell>
        </row>
        <row r="7786">
          <cell r="B7786">
            <v>11302</v>
          </cell>
          <cell r="C7786" t="str">
            <v>REFLECTOR LED (182W-80Leds-19.800Lm-4000k) (Sum+In</v>
          </cell>
          <cell r="D7786" t="str">
            <v>UN</v>
          </cell>
          <cell r="E7786" t="str">
            <v>09 Eléctricas</v>
          </cell>
          <cell r="F7786">
            <v>2591858.2999999998</v>
          </cell>
        </row>
        <row r="7787">
          <cell r="B7787">
            <v>16094</v>
          </cell>
          <cell r="C7787" t="str">
            <v>REFLECTOR LED (200W) (Sum+Instalación) en altura</v>
          </cell>
          <cell r="D7787" t="str">
            <v>UN</v>
          </cell>
          <cell r="E7787" t="str">
            <v>09 Eléctricas</v>
          </cell>
          <cell r="F7787">
            <v>289208.3</v>
          </cell>
        </row>
        <row r="7788">
          <cell r="B7788">
            <v>11881</v>
          </cell>
          <cell r="C7788" t="str">
            <v>REFLECTOR LED (312W-160Leds-33.000Lm-4000k) (Sum+I</v>
          </cell>
          <cell r="D7788" t="str">
            <v>UN</v>
          </cell>
          <cell r="E7788" t="str">
            <v>09 Eléctricas</v>
          </cell>
          <cell r="F7788">
            <v>4692208.3</v>
          </cell>
        </row>
        <row r="7789">
          <cell r="B7789">
            <v>15204</v>
          </cell>
          <cell r="C7789" t="str">
            <v>REFLECTOR METAL HALIDE 250WCompleto (Sum+Instal) *</v>
          </cell>
          <cell r="D7789" t="str">
            <v>UN</v>
          </cell>
          <cell r="E7789" t="str">
            <v>09 Eléctricas</v>
          </cell>
          <cell r="F7789">
            <v>589904.34</v>
          </cell>
        </row>
        <row r="7790">
          <cell r="B7790">
            <v>11724</v>
          </cell>
          <cell r="C7790" t="str">
            <v>REFLECTOR PARA MONUMENTO 400W- MH</v>
          </cell>
          <cell r="D7790" t="str">
            <v>UN</v>
          </cell>
          <cell r="E7790" t="str">
            <v>INSTALACIONES ELECTRICAS - T.V. - SONIDO COMUNI</v>
          </cell>
          <cell r="F7790">
            <v>388914.06</v>
          </cell>
        </row>
        <row r="7791">
          <cell r="B7791">
            <v>18351</v>
          </cell>
          <cell r="C7791" t="str">
            <v>Reflector sub miniled15W/12V-50ft-long-SUM+INST</v>
          </cell>
          <cell r="D7791" t="str">
            <v>UN</v>
          </cell>
          <cell r="E7791" t="str">
            <v>09 Eléctricas</v>
          </cell>
          <cell r="F7791">
            <v>349855.93</v>
          </cell>
        </row>
        <row r="7792">
          <cell r="B7792">
            <v>19013</v>
          </cell>
          <cell r="C7792" t="str">
            <v>REFLECTOR SUBACUÁTICO LED14W/12VAC(CEFE COMETAS)</v>
          </cell>
          <cell r="D7792" t="str">
            <v>UN</v>
          </cell>
          <cell r="E7792" t="str">
            <v>INSTALACIONES ELECTRICAS - T.V. - SONIDO COMUNI</v>
          </cell>
          <cell r="F7792">
            <v>1262744.96</v>
          </cell>
        </row>
        <row r="7793">
          <cell r="B7793">
            <v>18357</v>
          </cell>
          <cell r="C7793" t="str">
            <v>Reflector subacuatico miniCable100ftlong SUM+INST</v>
          </cell>
          <cell r="D7793" t="str">
            <v>UN</v>
          </cell>
          <cell r="E7793" t="str">
            <v>09 Eléctricas</v>
          </cell>
          <cell r="F7793">
            <v>507555.46</v>
          </cell>
        </row>
        <row r="7794">
          <cell r="B7794">
            <v>18349</v>
          </cell>
          <cell r="C7794" t="str">
            <v>Reflector subacuatico miniled15W/12V-SUM+INST</v>
          </cell>
          <cell r="D7794" t="str">
            <v>UN</v>
          </cell>
          <cell r="E7794" t="str">
            <v>09 Eléctricas</v>
          </cell>
          <cell r="F7794">
            <v>281500.99</v>
          </cell>
        </row>
        <row r="7795">
          <cell r="B7795">
            <v>17529</v>
          </cell>
          <cell r="C7795" t="str">
            <v>Reflector subacuatico piscina, led blanca 55W/12V</v>
          </cell>
          <cell r="D7795" t="str">
            <v>UN</v>
          </cell>
          <cell r="E7795" t="str">
            <v>PISCINAS</v>
          </cell>
          <cell r="F7795">
            <v>305474.06</v>
          </cell>
        </row>
        <row r="7796">
          <cell r="B7796">
            <v>18235</v>
          </cell>
          <cell r="C7796" t="str">
            <v>Reflector subacuaticoPiscina 500W CDRC</v>
          </cell>
          <cell r="D7796" t="str">
            <v>UN</v>
          </cell>
          <cell r="E7796" t="str">
            <v>09 Eléctricas</v>
          </cell>
          <cell r="F7796">
            <v>296558.78000000003</v>
          </cell>
        </row>
        <row r="7797">
          <cell r="B7797">
            <v>18559</v>
          </cell>
          <cell r="C7797" t="str">
            <v>Refrigerador Traulsen UPT4812-LR48"</v>
          </cell>
          <cell r="D7797" t="str">
            <v>UN</v>
          </cell>
          <cell r="E7797" t="str">
            <v>CARPINTERIA METALICA</v>
          </cell>
          <cell r="F7797">
            <v>8831.14</v>
          </cell>
        </row>
        <row r="7798">
          <cell r="B7798">
            <v>18942</v>
          </cell>
          <cell r="C7798" t="str">
            <v>Refrigerante R410A para Aire Acondic. CDRC (Sum)</v>
          </cell>
          <cell r="D7798" t="str">
            <v>??</v>
          </cell>
          <cell r="E7798" t="str">
            <v>VARIOS</v>
          </cell>
          <cell r="F7798">
            <v>0</v>
          </cell>
        </row>
        <row r="7799">
          <cell r="B7799">
            <v>11067</v>
          </cell>
          <cell r="C7799" t="str">
            <v>RefuerzExtern (sikaCarboDurS1012+dur30)**</v>
          </cell>
          <cell r="D7799" t="str">
            <v>ML</v>
          </cell>
          <cell r="E7799" t="str">
            <v>04 Estructuras</v>
          </cell>
          <cell r="F7799">
            <v>116696.73</v>
          </cell>
        </row>
        <row r="7800">
          <cell r="B7800">
            <v>11066</v>
          </cell>
          <cell r="C7800" t="str">
            <v>RefuerzExtern (sikaCarboDurS512+dur30)**</v>
          </cell>
          <cell r="D7800" t="str">
            <v>ML</v>
          </cell>
          <cell r="E7800" t="str">
            <v>04 Estructuras</v>
          </cell>
          <cell r="F7800">
            <v>215345.18</v>
          </cell>
        </row>
        <row r="7801">
          <cell r="B7801">
            <v>11069</v>
          </cell>
          <cell r="C7801" t="str">
            <v>RefuerzExtern (sikaWrap103C+dur301) a=0.64cm**</v>
          </cell>
          <cell r="D7801" t="str">
            <v>M2</v>
          </cell>
          <cell r="E7801" t="str">
            <v>04 Estructuras</v>
          </cell>
          <cell r="F7801">
            <v>112456.43</v>
          </cell>
        </row>
        <row r="7802">
          <cell r="B7802">
            <v>11070</v>
          </cell>
          <cell r="C7802" t="str">
            <v>RefuerzExtern (sikaWrap300C+dur301) a=0.3cm**</v>
          </cell>
          <cell r="D7802" t="str">
            <v>M2</v>
          </cell>
          <cell r="E7802" t="str">
            <v>04 Estructuras</v>
          </cell>
          <cell r="F7802">
            <v>112456.43</v>
          </cell>
        </row>
        <row r="7803">
          <cell r="B7803">
            <v>15171</v>
          </cell>
          <cell r="C7803" t="str">
            <v>RefuerzFachadMamp(Cala+top122+dur30+platin+pint</v>
          </cell>
          <cell r="D7803" t="str">
            <v>ML</v>
          </cell>
          <cell r="E7803" t="str">
            <v>04 Estructuras</v>
          </cell>
          <cell r="F7803">
            <v>201283.1</v>
          </cell>
        </row>
        <row r="7804">
          <cell r="B7804">
            <v>15497</v>
          </cell>
          <cell r="C7804" t="str">
            <v>RefuerzFachadMamp(SobrePuesto+dur30+platin+pint</v>
          </cell>
          <cell r="D7804" t="str">
            <v>ML</v>
          </cell>
          <cell r="E7804" t="str">
            <v>04 Estructuras</v>
          </cell>
          <cell r="F7804">
            <v>174745.77</v>
          </cell>
        </row>
        <row r="7805">
          <cell r="B7805">
            <v>16101</v>
          </cell>
          <cell r="C7805" t="str">
            <v>RefuerzFachadMamp(top122+dur30+perlin</v>
          </cell>
          <cell r="D7805" t="str">
            <v>ML</v>
          </cell>
          <cell r="E7805" t="str">
            <v>04 Estructuras</v>
          </cell>
          <cell r="F7805">
            <v>186518.12</v>
          </cell>
        </row>
        <row r="7806">
          <cell r="B7806">
            <v>791</v>
          </cell>
          <cell r="C7806" t="str">
            <v>Refuerzo acero  DE TRANSFERENCIA</v>
          </cell>
          <cell r="D7806" t="str">
            <v>KG</v>
          </cell>
          <cell r="E7806" t="str">
            <v>VIAS</v>
          </cell>
          <cell r="F7806">
            <v>7869.74</v>
          </cell>
        </row>
        <row r="7807">
          <cell r="B7807">
            <v>279</v>
          </cell>
          <cell r="C7807" t="str">
            <v>Refuerzo acero COLUMNA 37000</v>
          </cell>
          <cell r="D7807" t="str">
            <v>TN</v>
          </cell>
          <cell r="E7807" t="str">
            <v>CIMENTACION Y ESTRUCTURA</v>
          </cell>
          <cell r="F7807">
            <v>5525609.3499999996</v>
          </cell>
        </row>
        <row r="7808">
          <cell r="B7808">
            <v>280</v>
          </cell>
          <cell r="C7808" t="str">
            <v>Refuerzo acero COLUMNA 60000</v>
          </cell>
          <cell r="D7808" t="str">
            <v>TN</v>
          </cell>
          <cell r="E7808" t="str">
            <v>CIMENTACION Y ESTRUCTURA</v>
          </cell>
          <cell r="F7808">
            <v>6130918.1500000004</v>
          </cell>
        </row>
        <row r="7809">
          <cell r="B7809">
            <v>286</v>
          </cell>
          <cell r="C7809" t="str">
            <v>Refuerzo acero fy=60000psi</v>
          </cell>
          <cell r="D7809" t="str">
            <v>TN</v>
          </cell>
          <cell r="E7809" t="str">
            <v>CIMENTACION Y ESTRUCTURA</v>
          </cell>
          <cell r="F7809">
            <v>6130918.1500000004</v>
          </cell>
        </row>
        <row r="7810">
          <cell r="B7810">
            <v>11164</v>
          </cell>
          <cell r="C7810" t="str">
            <v>Refuerzo acero grafil 4 mm **</v>
          </cell>
          <cell r="D7810" t="str">
            <v>TN</v>
          </cell>
          <cell r="E7810" t="str">
            <v>CIMENTACION Y ESTRUCTURA</v>
          </cell>
          <cell r="F7810">
            <v>6166696.6600000001</v>
          </cell>
        </row>
        <row r="7811">
          <cell r="B7811">
            <v>11185</v>
          </cell>
          <cell r="C7811" t="str">
            <v>Refuerzo acero grafil 5 mm **</v>
          </cell>
          <cell r="D7811" t="str">
            <v>TN</v>
          </cell>
          <cell r="E7811" t="str">
            <v>CIMENTACION Y ESTRUCTURA</v>
          </cell>
          <cell r="F7811">
            <v>6166696.6600000001</v>
          </cell>
        </row>
        <row r="7812">
          <cell r="B7812">
            <v>291</v>
          </cell>
          <cell r="C7812" t="str">
            <v>Refuerzo acero MALLA LOZA MACIZA</v>
          </cell>
          <cell r="D7812" t="str">
            <v>M2</v>
          </cell>
          <cell r="E7812" t="str">
            <v>CIMENTACION Y ESTRUCTURA</v>
          </cell>
          <cell r="F7812">
            <v>27312.63</v>
          </cell>
        </row>
        <row r="7813">
          <cell r="B7813">
            <v>292</v>
          </cell>
          <cell r="C7813" t="str">
            <v>Refuerzo acero MALLA MURO</v>
          </cell>
          <cell r="D7813" t="str">
            <v>KG</v>
          </cell>
          <cell r="E7813" t="str">
            <v>CIMENTACION Y ESTRUCTURA</v>
          </cell>
          <cell r="F7813">
            <v>27264.52</v>
          </cell>
        </row>
        <row r="7814">
          <cell r="B7814">
            <v>283</v>
          </cell>
          <cell r="C7814" t="str">
            <v>Refuerzo acero MUROS 37000</v>
          </cell>
          <cell r="D7814" t="str">
            <v>TN</v>
          </cell>
          <cell r="E7814" t="str">
            <v>CIMENTACION Y ESTRUCTURA</v>
          </cell>
          <cell r="F7814">
            <v>5525609.3499999996</v>
          </cell>
        </row>
        <row r="7815">
          <cell r="B7815">
            <v>284</v>
          </cell>
          <cell r="C7815" t="str">
            <v>Refuerzo acero MUROS 60000</v>
          </cell>
          <cell r="D7815" t="str">
            <v>TN</v>
          </cell>
          <cell r="E7815" t="str">
            <v>CIMENTACION Y ESTRUCTURA</v>
          </cell>
          <cell r="F7815">
            <v>6130918.1500000004</v>
          </cell>
        </row>
        <row r="7816">
          <cell r="B7816">
            <v>15836</v>
          </cell>
          <cell r="C7816" t="str">
            <v>Refuerzo acero MUROS 60000</v>
          </cell>
          <cell r="D7816" t="str">
            <v>KG</v>
          </cell>
          <cell r="E7816" t="str">
            <v>CIMENTACION Y ESTRUCTURA</v>
          </cell>
          <cell r="F7816">
            <v>6130.18</v>
          </cell>
        </row>
        <row r="7817">
          <cell r="B7817">
            <v>11078</v>
          </cell>
          <cell r="C7817" t="str">
            <v>Refuerzo acero pilotes 60000  **</v>
          </cell>
          <cell r="D7817" t="str">
            <v>TN</v>
          </cell>
          <cell r="E7817" t="str">
            <v>CIMENTACION Y ESTRUCTURA</v>
          </cell>
          <cell r="F7817">
            <v>6347800.0499999998</v>
          </cell>
        </row>
        <row r="7818">
          <cell r="B7818">
            <v>849</v>
          </cell>
          <cell r="C7818" t="str">
            <v>Refuerzo acero PLACA 60000</v>
          </cell>
          <cell r="D7818" t="str">
            <v>TN</v>
          </cell>
          <cell r="E7818" t="str">
            <v>CIMENTACION Y ESTRUCTURA</v>
          </cell>
          <cell r="F7818">
            <v>6270824.8399999999</v>
          </cell>
        </row>
        <row r="7819">
          <cell r="B7819">
            <v>281</v>
          </cell>
          <cell r="C7819" t="str">
            <v>Refuerzo acero placa maciza.37000</v>
          </cell>
          <cell r="D7819" t="str">
            <v>TN</v>
          </cell>
          <cell r="E7819" t="str">
            <v>CIMENTACION Y ESTRUCTURA</v>
          </cell>
          <cell r="F7819">
            <v>6130918.1500000004</v>
          </cell>
        </row>
        <row r="7820">
          <cell r="B7820">
            <v>282</v>
          </cell>
          <cell r="C7820" t="str">
            <v>Refuerzo acero placa maciza.60000</v>
          </cell>
          <cell r="D7820" t="str">
            <v>TN</v>
          </cell>
          <cell r="E7820" t="str">
            <v>CIMENTACION Y ESTRUCTURA</v>
          </cell>
          <cell r="F7820">
            <v>6130918.1500000004</v>
          </cell>
        </row>
        <row r="7821">
          <cell r="B7821">
            <v>285</v>
          </cell>
          <cell r="C7821" t="str">
            <v>Refuerzo acero viga aerea.37000</v>
          </cell>
          <cell r="D7821" t="str">
            <v>TN</v>
          </cell>
          <cell r="E7821" t="str">
            <v>CIMENTACION Y ESTRUCTURA</v>
          </cell>
          <cell r="F7821">
            <v>5793287.9500000002</v>
          </cell>
        </row>
        <row r="7822">
          <cell r="B7822">
            <v>288</v>
          </cell>
          <cell r="C7822" t="str">
            <v>Refuerzo acero viga cim.60000</v>
          </cell>
          <cell r="D7822" t="str">
            <v>TN</v>
          </cell>
          <cell r="E7822" t="str">
            <v>CIMENTACION Y ESTRUCTURA</v>
          </cell>
          <cell r="F7822">
            <v>6130918.1500000004</v>
          </cell>
        </row>
        <row r="7823">
          <cell r="B7823">
            <v>287</v>
          </cell>
          <cell r="C7823" t="str">
            <v>Refuerzo acero viga cimt.37000</v>
          </cell>
          <cell r="D7823" t="str">
            <v>TN</v>
          </cell>
          <cell r="E7823" t="str">
            <v>CIMENTACION Y ESTRUCTURA</v>
          </cell>
          <cell r="F7823">
            <v>5793287.9500000002</v>
          </cell>
        </row>
        <row r="7824">
          <cell r="B7824">
            <v>289</v>
          </cell>
          <cell r="C7824" t="str">
            <v>Refuerzo acero ZAPATAS 37000</v>
          </cell>
          <cell r="D7824" t="str">
            <v>TN</v>
          </cell>
          <cell r="E7824" t="str">
            <v>CIMENTACION Y ESTRUCTURA</v>
          </cell>
          <cell r="F7824">
            <v>5793287.9500000002</v>
          </cell>
        </row>
        <row r="7825">
          <cell r="B7825">
            <v>290</v>
          </cell>
          <cell r="C7825" t="str">
            <v>Refuerzo acero ZAPATAS 60000</v>
          </cell>
          <cell r="D7825" t="str">
            <v>TN</v>
          </cell>
          <cell r="E7825" t="str">
            <v>CIMENTACION Y ESTRUCTURA</v>
          </cell>
          <cell r="F7825">
            <v>6130918.1500000004</v>
          </cell>
        </row>
        <row r="7826">
          <cell r="B7826">
            <v>99</v>
          </cell>
          <cell r="C7826" t="str">
            <v>REFUERZO HIERRO PLACA 37000</v>
          </cell>
          <cell r="D7826" t="str">
            <v>TN</v>
          </cell>
          <cell r="E7826" t="str">
            <v>CIMENTACION Y ESTRUCTURA</v>
          </cell>
          <cell r="F7826">
            <v>5793287.9500000002</v>
          </cell>
        </row>
        <row r="7827">
          <cell r="B7827">
            <v>11091</v>
          </cell>
          <cell r="C7827" t="str">
            <v>Refuerzo malla losa macisa 4.5mm c/15*15 **</v>
          </cell>
          <cell r="D7827" t="str">
            <v>M2</v>
          </cell>
          <cell r="E7827" t="str">
            <v>CIMENTACION Y ESTRUCTURA</v>
          </cell>
          <cell r="F7827">
            <v>12316.35</v>
          </cell>
        </row>
        <row r="7828">
          <cell r="B7828">
            <v>10326</v>
          </cell>
          <cell r="C7828" t="str">
            <v>Refuerzo malla losa macisa 4mm c/15*15 **</v>
          </cell>
          <cell r="D7828" t="str">
            <v>M2</v>
          </cell>
          <cell r="E7828" t="str">
            <v>CIMENTACION Y ESTRUCTURA</v>
          </cell>
          <cell r="F7828">
            <v>9576.11</v>
          </cell>
        </row>
        <row r="7829">
          <cell r="B7829">
            <v>17407</v>
          </cell>
          <cell r="C7829" t="str">
            <v>REGADERA ANTIVANDALICA PARA DUCHAS EN CAMERINOS Y</v>
          </cell>
          <cell r="D7829" t="str">
            <v>UN</v>
          </cell>
          <cell r="E7829" t="str">
            <v>ENCHAPES, ACCESORIOS Y PAPELES</v>
          </cell>
          <cell r="F7829">
            <v>93164.45</v>
          </cell>
        </row>
        <row r="7830">
          <cell r="B7830">
            <v>13787</v>
          </cell>
          <cell r="C7830" t="str">
            <v>Regadera Saona Redonda 8 pulg Cromo (Sum+Inst)</v>
          </cell>
          <cell r="D7830" t="str">
            <v>UN</v>
          </cell>
          <cell r="E7830" t="str">
            <v>INSTALACIONES HIDRAULICA / SANITARIA / LATONERIA</v>
          </cell>
          <cell r="F7830">
            <v>116048.65</v>
          </cell>
        </row>
        <row r="7831">
          <cell r="B7831">
            <v>13188</v>
          </cell>
          <cell r="C7831" t="str">
            <v>REGADERA VERCALI CRNA (sum e inst) **</v>
          </cell>
          <cell r="D7831" t="str">
            <v>UN</v>
          </cell>
          <cell r="E7831" t="str">
            <v>INSTALACIONES HIDRAULICA / SANITARIA / LATONERIA</v>
          </cell>
          <cell r="F7831">
            <v>61729.91</v>
          </cell>
        </row>
        <row r="7832">
          <cell r="B7832">
            <v>16658</v>
          </cell>
          <cell r="C7832" t="str">
            <v>Regata piso (A=0.40m; Prof=0.17m)</v>
          </cell>
          <cell r="D7832" t="str">
            <v>ML</v>
          </cell>
          <cell r="E7832" t="str">
            <v>MAMPOSTERIA</v>
          </cell>
          <cell r="F7832">
            <v>62422.44</v>
          </cell>
        </row>
        <row r="7833">
          <cell r="B7833">
            <v>14024</v>
          </cell>
          <cell r="C7833" t="str">
            <v>REGISTRO  1"(Cortina) RED WHITE O SIMILAR</v>
          </cell>
          <cell r="D7833" t="str">
            <v>UN</v>
          </cell>
          <cell r="E7833" t="str">
            <v>INSTALACIONES HIDRAULICA / SANITARIA / LATONERIA</v>
          </cell>
          <cell r="F7833">
            <v>145084.10999999999</v>
          </cell>
        </row>
        <row r="7834">
          <cell r="B7834">
            <v>12465</v>
          </cell>
          <cell r="C7834" t="str">
            <v>REGISTRO  2"(Cortina) NAPOLI</v>
          </cell>
          <cell r="D7834" t="str">
            <v>UN</v>
          </cell>
          <cell r="E7834" t="str">
            <v>INSTALACIONES HIDRAULICA / SANITARIA / LATONERIA</v>
          </cell>
          <cell r="F7834">
            <v>349494.16</v>
          </cell>
        </row>
        <row r="7835">
          <cell r="B7835">
            <v>14023</v>
          </cell>
          <cell r="C7835" t="str">
            <v>REGISTRO  2"(Cortina) RED WITE O SIMILAR</v>
          </cell>
          <cell r="D7835" t="str">
            <v>UN</v>
          </cell>
          <cell r="E7835" t="str">
            <v>INSTALACIONES HIDRAULICA / SANITARIA / LATONERIA</v>
          </cell>
          <cell r="F7835">
            <v>405471.7</v>
          </cell>
        </row>
        <row r="7836">
          <cell r="B7836">
            <v>10928</v>
          </cell>
          <cell r="C7836" t="str">
            <v>REGISTRO 3" (Cortina) ***NO USAR</v>
          </cell>
          <cell r="D7836" t="str">
            <v>UN</v>
          </cell>
          <cell r="E7836" t="str">
            <v>INSTALACIONES HIDRAULICA / SANITARIA / LATONERIA</v>
          </cell>
          <cell r="F7836">
            <v>731465.8</v>
          </cell>
        </row>
        <row r="7837">
          <cell r="B7837">
            <v>13571</v>
          </cell>
          <cell r="C7837" t="str">
            <v>REGISTRO 3"BOLA  ***</v>
          </cell>
          <cell r="D7837" t="str">
            <v>UN</v>
          </cell>
          <cell r="E7837" t="str">
            <v>INSTALACIONES HIDRAULICA / SANITARIA / LATONERIA</v>
          </cell>
          <cell r="F7837">
            <v>707507.87</v>
          </cell>
        </row>
        <row r="7838">
          <cell r="B7838">
            <v>12467</v>
          </cell>
          <cell r="C7838" t="str">
            <v>REGISTRO CORTINA 1/2" (Incluye ACCS)</v>
          </cell>
          <cell r="D7838" t="str">
            <v>UN</v>
          </cell>
          <cell r="E7838" t="str">
            <v>INSTALACIONES HIDRAULICA / SANITARIA / LATONERIA</v>
          </cell>
          <cell r="F7838">
            <v>70353.19</v>
          </cell>
        </row>
        <row r="7839">
          <cell r="B7839">
            <v>503</v>
          </cell>
          <cell r="C7839" t="str">
            <v>REGISTRO CORTINA DE Ø 1"</v>
          </cell>
          <cell r="D7839" t="str">
            <v>UN</v>
          </cell>
          <cell r="E7839" t="str">
            <v>INSTALACIONES HIDRAULICA / SANITARIA / LATONERIA</v>
          </cell>
          <cell r="F7839">
            <v>161153.16</v>
          </cell>
        </row>
        <row r="7840">
          <cell r="B7840">
            <v>13239</v>
          </cell>
          <cell r="C7840" t="str">
            <v>REGISTRO CORTINA Ø  11/4"</v>
          </cell>
          <cell r="D7840" t="str">
            <v>UN</v>
          </cell>
          <cell r="E7840" t="str">
            <v>INSTALACIONES HIDRAULICA / SANITARIA / LATONERIA</v>
          </cell>
          <cell r="F7840">
            <v>247450.7</v>
          </cell>
        </row>
        <row r="7841">
          <cell r="B7841">
            <v>15847</v>
          </cell>
          <cell r="C7841" t="str">
            <v>REGISTRO DE 3" BRONCE DESM+SUM+INST  (Mantenimient</v>
          </cell>
          <cell r="D7841" t="str">
            <v>UN</v>
          </cell>
          <cell r="E7841" t="str">
            <v>INSTALACIONES HIDRAULICA / SANITARIA / LATONERIA</v>
          </cell>
          <cell r="F7841">
            <v>705604.77</v>
          </cell>
        </row>
        <row r="7842">
          <cell r="B7842">
            <v>10929</v>
          </cell>
          <cell r="C7842" t="str">
            <v>REGISTRO DE COMPUERTA 2 1/2" (Sum + Inst)</v>
          </cell>
          <cell r="D7842" t="str">
            <v>UN</v>
          </cell>
          <cell r="E7842" t="str">
            <v>INSTALACIONES HIDRAULICA / SANITARIA / LATONERIA</v>
          </cell>
          <cell r="F7842">
            <v>471908.61</v>
          </cell>
        </row>
        <row r="7843">
          <cell r="B7843">
            <v>14985</v>
          </cell>
          <cell r="C7843" t="str">
            <v>REGISTRO DE COMPUERTA 6" (Sum + Inst)</v>
          </cell>
          <cell r="D7843" t="str">
            <v>UN</v>
          </cell>
          <cell r="E7843" t="str">
            <v>INSTALACIONES HIDRAULICA / SANITARIA / LATONERIA</v>
          </cell>
          <cell r="F7843">
            <v>11629.38</v>
          </cell>
        </row>
        <row r="7844">
          <cell r="B7844">
            <v>10926</v>
          </cell>
          <cell r="C7844" t="str">
            <v>REGISTRO DE CORTINA  2"  (Sum + Inst)</v>
          </cell>
          <cell r="D7844" t="str">
            <v>UN</v>
          </cell>
          <cell r="E7844" t="str">
            <v>INSTALACIONES HIDRAULICA / SANITARIA / LATONERIA</v>
          </cell>
          <cell r="F7844">
            <v>312656.65000000002</v>
          </cell>
        </row>
        <row r="7845">
          <cell r="B7845">
            <v>10628</v>
          </cell>
          <cell r="C7845" t="str">
            <v>REGISTRO DE CORTINA 1 1/2"  (Sum + Inst)</v>
          </cell>
          <cell r="D7845" t="str">
            <v>UN</v>
          </cell>
          <cell r="E7845" t="str">
            <v>08 Hidráulico</v>
          </cell>
          <cell r="F7845">
            <v>348540.44</v>
          </cell>
        </row>
        <row r="7846">
          <cell r="B7846">
            <v>12757</v>
          </cell>
          <cell r="C7846" t="str">
            <v>REGISTRO DE CORTINA 1 1/4" (Sum + Inst)</v>
          </cell>
          <cell r="D7846" t="str">
            <v>UN</v>
          </cell>
          <cell r="E7846" t="str">
            <v>INSTALACIONES HIDRAULICA / SANITARIA / LATONERIA</v>
          </cell>
          <cell r="F7846">
            <v>241808.25</v>
          </cell>
        </row>
        <row r="7847">
          <cell r="B7847">
            <v>12466</v>
          </cell>
          <cell r="C7847" t="str">
            <v>REGISTRO DE CORTINA 1"   (Sum + Inst)</v>
          </cell>
          <cell r="D7847" t="str">
            <v>UN</v>
          </cell>
          <cell r="E7847" t="str">
            <v>INSTALACIONES HIDRAULICA / SANITARIA / LATONERIA</v>
          </cell>
          <cell r="F7847">
            <v>139260.94</v>
          </cell>
        </row>
        <row r="7848">
          <cell r="B7848">
            <v>504</v>
          </cell>
          <cell r="C7848" t="str">
            <v>REGISTRO DE CORTINA 1/2"  (Sum + Inst)</v>
          </cell>
          <cell r="D7848" t="str">
            <v>UN</v>
          </cell>
          <cell r="E7848" t="str">
            <v>INSTALACIONES HIDRAULICA / SANITARIA / LATONERIA</v>
          </cell>
          <cell r="F7848">
            <v>93237.55</v>
          </cell>
        </row>
        <row r="7849">
          <cell r="B7849">
            <v>505</v>
          </cell>
          <cell r="C7849" t="str">
            <v>REGISTRO DE CORTINA 3/4" (Sum + Inst)</v>
          </cell>
          <cell r="D7849" t="str">
            <v>UN</v>
          </cell>
          <cell r="E7849" t="str">
            <v>INSTALACIONES HIDRAULICA / SANITARIA / LATONERIA</v>
          </cell>
          <cell r="F7849">
            <v>169207.66</v>
          </cell>
        </row>
        <row r="7850">
          <cell r="B7850">
            <v>14982</v>
          </cell>
          <cell r="C7850" t="str">
            <v>REGISTRO DE CORTINA 4" (Sum + Inst)</v>
          </cell>
          <cell r="D7850" t="str">
            <v>UN</v>
          </cell>
          <cell r="E7850" t="str">
            <v>INSTALACIONES HIDRAULICA / SANITARIA / LATONERIA</v>
          </cell>
          <cell r="F7850">
            <v>1882149.52</v>
          </cell>
        </row>
        <row r="7851">
          <cell r="B7851">
            <v>16279</v>
          </cell>
          <cell r="C7851" t="str">
            <v>REGISTRO DE CORTINA Ø3" (Sum + Inst)</v>
          </cell>
          <cell r="D7851" t="str">
            <v>UN</v>
          </cell>
          <cell r="E7851" t="str">
            <v>INSTALACIONES HIDRAULICA / SANITARIA / LATONERIA</v>
          </cell>
          <cell r="F7851">
            <v>817016.8</v>
          </cell>
        </row>
        <row r="7852">
          <cell r="B7852">
            <v>14008</v>
          </cell>
          <cell r="C7852" t="str">
            <v>Registro de Paso 1 1/2" Bronce Roscado **</v>
          </cell>
          <cell r="D7852" t="str">
            <v>UN</v>
          </cell>
          <cell r="E7852" t="str">
            <v>08 Hidráulico</v>
          </cell>
          <cell r="F7852">
            <v>42280.23</v>
          </cell>
        </row>
        <row r="7853">
          <cell r="B7853">
            <v>16271</v>
          </cell>
          <cell r="C7853" t="str">
            <v>REGISTRO DE PASO 1"</v>
          </cell>
          <cell r="D7853" t="str">
            <v>UN</v>
          </cell>
          <cell r="E7853" t="str">
            <v>INSTALACIONES HIDRAULICA / SANITARIA / LATONERIA</v>
          </cell>
          <cell r="F7853">
            <v>83092.83</v>
          </cell>
        </row>
        <row r="7854">
          <cell r="B7854">
            <v>16406</v>
          </cell>
          <cell r="C7854" t="str">
            <v>REGISTRO DE PASO DIRECTO Ø3"</v>
          </cell>
          <cell r="D7854" t="str">
            <v>UN</v>
          </cell>
          <cell r="E7854" t="str">
            <v>INSTALACIONES HIDRAULICA / SANITARIA / LATONERIA</v>
          </cell>
          <cell r="F7854">
            <v>595466.66</v>
          </cell>
        </row>
        <row r="7855">
          <cell r="B7855">
            <v>16389</v>
          </cell>
          <cell r="C7855" t="str">
            <v>REGISTRO GLOBO DE 1/2"- 200PSI</v>
          </cell>
          <cell r="D7855" t="str">
            <v>UN</v>
          </cell>
          <cell r="E7855" t="str">
            <v>INSTALACIONES HIDRAULICA / SANITARIA / LATONERIA</v>
          </cell>
          <cell r="F7855">
            <v>99784.66</v>
          </cell>
        </row>
        <row r="7856">
          <cell r="B7856">
            <v>16391</v>
          </cell>
          <cell r="C7856" t="str">
            <v>REGISTRO GLOBO DE 3/4"- 200PSI</v>
          </cell>
          <cell r="D7856" t="str">
            <v>UN</v>
          </cell>
          <cell r="E7856" t="str">
            <v>INSTALACIONES HIDRAULICA / SANITARIA / LATONERIA</v>
          </cell>
          <cell r="F7856">
            <v>117737.94</v>
          </cell>
        </row>
        <row r="7857">
          <cell r="B7857">
            <v>20841</v>
          </cell>
          <cell r="C7857" t="str">
            <v>REGISTRO Ø 1/2" INCLUYE SUMINISTRO E INSTALACIÓN</v>
          </cell>
          <cell r="D7857" t="str">
            <v>UN</v>
          </cell>
          <cell r="E7857" t="str">
            <v>INSTALACIONES HIDRAULICA / SANITARIA / LATONERIA</v>
          </cell>
          <cell r="F7857">
            <v>28090.14</v>
          </cell>
        </row>
        <row r="7858">
          <cell r="B7858">
            <v>14483</v>
          </cell>
          <cell r="C7858" t="str">
            <v>REGISTRO PASO DIR.1/2"BRONCE+UNIVERS+CAJA METALICA</v>
          </cell>
          <cell r="D7858" t="str">
            <v>UN</v>
          </cell>
          <cell r="E7858" t="str">
            <v>INSTALACIONES HIDRAULICA / SANITARIA / LATONERIA</v>
          </cell>
          <cell r="F7858">
            <v>111342.28</v>
          </cell>
        </row>
        <row r="7859">
          <cell r="B7859">
            <v>14484</v>
          </cell>
          <cell r="C7859" t="str">
            <v>REGISTRO PASO DIR.11/4"BRONCE+UNIVERS+CAJA METALIC</v>
          </cell>
          <cell r="D7859" t="str">
            <v>UN</v>
          </cell>
          <cell r="E7859" t="str">
            <v>INSTALACIONES HIDRAULICA / SANITARIA / LATONERIA</v>
          </cell>
          <cell r="F7859">
            <v>164178.57999999999</v>
          </cell>
        </row>
        <row r="7860">
          <cell r="B7860">
            <v>19257</v>
          </cell>
          <cell r="C7860" t="str">
            <v>Registro Válvula comp Red White Rosc 3" CEFE COMET</v>
          </cell>
          <cell r="D7860" t="str">
            <v>UN</v>
          </cell>
          <cell r="E7860" t="str">
            <v>INSTALACIONES HIDRAULICA / SANITARIA / LATONERIA</v>
          </cell>
          <cell r="F7860">
            <v>704807.22</v>
          </cell>
        </row>
        <row r="7861">
          <cell r="B7861">
            <v>18644</v>
          </cell>
          <cell r="C7861" t="str">
            <v>Registro Vastago ascendente 2"</v>
          </cell>
          <cell r="D7861" t="str">
            <v>UN</v>
          </cell>
          <cell r="E7861" t="str">
            <v>INSTALACIONES HIDRAULICA / SANITARIA / LATONERIA</v>
          </cell>
          <cell r="F7861">
            <v>100176.97</v>
          </cell>
        </row>
        <row r="7862">
          <cell r="B7862">
            <v>18643</v>
          </cell>
          <cell r="C7862" t="str">
            <v>Registro Vastago ascendente 8"</v>
          </cell>
          <cell r="D7862" t="str">
            <v>UN</v>
          </cell>
          <cell r="E7862" t="str">
            <v>INSTALACIONES HIDRAULICA / SANITARIA / LATONERIA</v>
          </cell>
          <cell r="F7862">
            <v>100053.62</v>
          </cell>
        </row>
        <row r="7863">
          <cell r="B7863">
            <v>714</v>
          </cell>
          <cell r="C7863" t="str">
            <v>REGULADOR 143 METER</v>
          </cell>
          <cell r="D7863" t="str">
            <v>UN</v>
          </cell>
          <cell r="E7863" t="str">
            <v>INSTALACIONES GAS</v>
          </cell>
          <cell r="F7863">
            <v>36966.22</v>
          </cell>
        </row>
        <row r="7864">
          <cell r="B7864">
            <v>3930</v>
          </cell>
          <cell r="C7864" t="str">
            <v>REGULADOR 2A ETAPA- GAS</v>
          </cell>
          <cell r="D7864" t="str">
            <v>UN</v>
          </cell>
          <cell r="E7864" t="str">
            <v>INSTALACIONES GAS</v>
          </cell>
          <cell r="F7864">
            <v>54650.45</v>
          </cell>
        </row>
        <row r="7865">
          <cell r="B7865">
            <v>13331</v>
          </cell>
          <cell r="C7865" t="str">
            <v>Regulador Bifásico 8 Kva (Sum+Inst)**</v>
          </cell>
          <cell r="D7865" t="str">
            <v>UN</v>
          </cell>
          <cell r="E7865" t="str">
            <v>VARIOS</v>
          </cell>
          <cell r="F7865">
            <v>12746.8</v>
          </cell>
        </row>
        <row r="7866">
          <cell r="B7866">
            <v>17311</v>
          </cell>
          <cell r="C7866" t="str">
            <v>REGULADOR DE GAS 1 ETAPA</v>
          </cell>
          <cell r="D7866" t="str">
            <v>UN</v>
          </cell>
          <cell r="E7866" t="str">
            <v>INSTALACIONES GAS</v>
          </cell>
          <cell r="F7866">
            <v>276249.43</v>
          </cell>
        </row>
        <row r="7867">
          <cell r="B7867">
            <v>12203</v>
          </cell>
          <cell r="C7867" t="str">
            <v>REINSTAL. PUESTO DE TRABAJO 1.5m x 1.5m (OF.) **</v>
          </cell>
          <cell r="D7867" t="str">
            <v>UN</v>
          </cell>
          <cell r="E7867" t="str">
            <v>ACT. PRELIMINARES/LIMPIEZA TER</v>
          </cell>
          <cell r="F7867">
            <v>175324.26</v>
          </cell>
        </row>
        <row r="7868">
          <cell r="B7868">
            <v>11198</v>
          </cell>
          <cell r="C7868" t="str">
            <v>ReInstalac Cubierta lamina arquitect Acesco **</v>
          </cell>
          <cell r="D7868" t="str">
            <v>M2</v>
          </cell>
          <cell r="E7868" t="str">
            <v>04 Estructuras</v>
          </cell>
          <cell r="F7868">
            <v>62801.04</v>
          </cell>
        </row>
        <row r="7869">
          <cell r="B7869">
            <v>12615</v>
          </cell>
          <cell r="C7869" t="str">
            <v>Reinstalac. Divis.sobre muro Dry Wall.**</v>
          </cell>
          <cell r="D7869" t="str">
            <v>M2</v>
          </cell>
          <cell r="E7869" t="str">
            <v>ACT. PRELIMINARES/LIMPIEZA TER</v>
          </cell>
          <cell r="F7869">
            <v>120590.99</v>
          </cell>
        </row>
        <row r="7870">
          <cell r="B7870">
            <v>12803</v>
          </cell>
          <cell r="C7870" t="str">
            <v>Reinstalacion adoquin + arena+ Base(0.15m) **</v>
          </cell>
          <cell r="D7870" t="str">
            <v>M2</v>
          </cell>
          <cell r="E7870" t="str">
            <v>05 Pisos</v>
          </cell>
          <cell r="F7870">
            <v>95137.54</v>
          </cell>
        </row>
        <row r="7871">
          <cell r="B7871">
            <v>10015</v>
          </cell>
          <cell r="C7871" t="str">
            <v>Reinstalacion AdoquínArcill e=0.06  sobre arena</v>
          </cell>
          <cell r="D7871" t="str">
            <v>M2</v>
          </cell>
          <cell r="E7871" t="str">
            <v>05 Pisos</v>
          </cell>
          <cell r="F7871">
            <v>52285.96</v>
          </cell>
        </row>
        <row r="7872">
          <cell r="B7872">
            <v>14377</v>
          </cell>
          <cell r="C7872" t="str">
            <v>REINSTALACION DE APARATO LAVAMANOS</v>
          </cell>
          <cell r="D7872" t="str">
            <v>UN</v>
          </cell>
          <cell r="E7872" t="str">
            <v>INSTALACIONES HIDRAULICA / SANITARIA / LATONERIA</v>
          </cell>
          <cell r="F7872">
            <v>68186.850000000006</v>
          </cell>
        </row>
        <row r="7873">
          <cell r="B7873">
            <v>13266</v>
          </cell>
          <cell r="C7873" t="str">
            <v>Reinstalacion de Cañuela   A-120</v>
          </cell>
          <cell r="D7873" t="str">
            <v>ML</v>
          </cell>
          <cell r="E7873" t="str">
            <v>08 Hidráulico</v>
          </cell>
          <cell r="F7873">
            <v>113167.54</v>
          </cell>
        </row>
        <row r="7874">
          <cell r="B7874">
            <v>14054</v>
          </cell>
          <cell r="C7874" t="str">
            <v>Reinstalación Divisiones Aluminio y Vidrio**</v>
          </cell>
          <cell r="D7874" t="str">
            <v>M2</v>
          </cell>
          <cell r="E7874" t="str">
            <v>ACT. PRELIMINARES/LIMPIEZA TER</v>
          </cell>
          <cell r="F7874">
            <v>48461.85</v>
          </cell>
        </row>
        <row r="7875">
          <cell r="B7875">
            <v>13301</v>
          </cell>
          <cell r="C7875" t="str">
            <v>REINSTALACIÓN GRIFERIA DE PUSH</v>
          </cell>
          <cell r="D7875" t="str">
            <v>UN</v>
          </cell>
          <cell r="E7875" t="str">
            <v>INSTALACIONES HIDRAULICA / SANITARIA / LATONERIA</v>
          </cell>
          <cell r="F7875">
            <v>28459.96</v>
          </cell>
        </row>
        <row r="7876">
          <cell r="B7876">
            <v>15458</v>
          </cell>
          <cell r="C7876" t="str">
            <v>Reinstalación sistema estructural existente, entre</v>
          </cell>
          <cell r="D7876" t="str">
            <v>ML</v>
          </cell>
          <cell r="E7876" t="str">
            <v>10 Mobiliario</v>
          </cell>
          <cell r="F7876">
            <v>284668.78000000003</v>
          </cell>
        </row>
        <row r="7877">
          <cell r="B7877">
            <v>11168</v>
          </cell>
          <cell r="C7877" t="str">
            <v>ReinstalacionReja  proteccion anclada a concret**</v>
          </cell>
          <cell r="D7877" t="str">
            <v>M2</v>
          </cell>
          <cell r="E7877" t="str">
            <v>CARPINTERIA METALICA</v>
          </cell>
          <cell r="F7877">
            <v>93608.43</v>
          </cell>
        </row>
        <row r="7878">
          <cell r="B7878">
            <v>12701</v>
          </cell>
          <cell r="C7878" t="str">
            <v>Reinst-Temple.Malla Eslab.Cerr.h=2.0m+Mto.sardinel</v>
          </cell>
          <cell r="D7878" t="str">
            <v>ML</v>
          </cell>
          <cell r="E7878" t="str">
            <v>10 Mobiliario</v>
          </cell>
          <cell r="F7878">
            <v>94508.24</v>
          </cell>
        </row>
        <row r="7879">
          <cell r="B7879">
            <v>417</v>
          </cell>
          <cell r="C7879" t="str">
            <v>REJ ILLA PLASTICA 3x2"C/SOSCO CUAD.ANTICUCARACHA</v>
          </cell>
          <cell r="D7879" t="str">
            <v>UN</v>
          </cell>
          <cell r="E7879" t="str">
            <v>ENCHAPES, ACCESORIOS Y PAPELES</v>
          </cell>
          <cell r="F7879">
            <v>9441.9699999999993</v>
          </cell>
        </row>
        <row r="7880">
          <cell r="B7880">
            <v>609</v>
          </cell>
          <cell r="C7880" t="str">
            <v>REJA BANCARIA (Hierro de 10mm)</v>
          </cell>
          <cell r="D7880" t="str">
            <v>M2</v>
          </cell>
          <cell r="E7880" t="str">
            <v>CARPINTERIA METALICA</v>
          </cell>
          <cell r="F7880">
            <v>99011.07</v>
          </cell>
        </row>
        <row r="7881">
          <cell r="B7881">
            <v>15552</v>
          </cell>
          <cell r="C7881" t="str">
            <v>REJA BANCARIA (Hierro de 10mm)+Esmalte</v>
          </cell>
          <cell r="D7881" t="str">
            <v>M2</v>
          </cell>
          <cell r="E7881" t="str">
            <v>CARPINTERIA METALICA</v>
          </cell>
          <cell r="F7881">
            <v>125592.87</v>
          </cell>
        </row>
        <row r="7882">
          <cell r="B7882">
            <v>10744</v>
          </cell>
          <cell r="C7882" t="str">
            <v>Reja Bancaria **</v>
          </cell>
          <cell r="D7882" t="str">
            <v>M2</v>
          </cell>
          <cell r="E7882" t="str">
            <v>10 Mobiliario</v>
          </cell>
          <cell r="F7882">
            <v>261503.08</v>
          </cell>
        </row>
        <row r="7883">
          <cell r="B7883">
            <v>10990</v>
          </cell>
          <cell r="C7883" t="str">
            <v>Reja de proteccion  anclada a concreto **</v>
          </cell>
          <cell r="D7883" t="str">
            <v>M2</v>
          </cell>
          <cell r="E7883" t="str">
            <v>CARPINTERIA METALICA</v>
          </cell>
          <cell r="F7883">
            <v>170362.33</v>
          </cell>
        </row>
        <row r="7884">
          <cell r="B7884">
            <v>11598</v>
          </cell>
          <cell r="C7884" t="str">
            <v>Reja de Protección M-70(base 30x30 Conc.3000psi.)</v>
          </cell>
          <cell r="D7884" t="str">
            <v>ML</v>
          </cell>
          <cell r="E7884" t="str">
            <v>10 Mobiliario</v>
          </cell>
          <cell r="F7884">
            <v>82485.91</v>
          </cell>
        </row>
        <row r="7885">
          <cell r="B7885">
            <v>14601</v>
          </cell>
          <cell r="C7885" t="str">
            <v>Reja en Malla Protecc. Ventanas Col Gim Sur</v>
          </cell>
          <cell r="D7885" t="str">
            <v>M2</v>
          </cell>
          <cell r="E7885" t="str">
            <v>CARPINTERIA METALICA</v>
          </cell>
          <cell r="F7885">
            <v>131542.25</v>
          </cell>
        </row>
        <row r="7886">
          <cell r="B7886">
            <v>18697</v>
          </cell>
          <cell r="C7886" t="str">
            <v>RejaAccesoTubularCuadrado2"x4"Cal.16LamColdR</v>
          </cell>
          <cell r="D7886" t="str">
            <v>M2</v>
          </cell>
          <cell r="E7886" t="str">
            <v>CUBIERTAS</v>
          </cell>
          <cell r="F7886">
            <v>183485</v>
          </cell>
        </row>
        <row r="7887">
          <cell r="B7887">
            <v>16445</v>
          </cell>
          <cell r="C7887" t="str">
            <v>RejaClásicaAlambAcerGalv.6(H=2.0L=2.50m)+PostBayon</v>
          </cell>
          <cell r="D7887" t="str">
            <v>ML</v>
          </cell>
          <cell r="E7887" t="str">
            <v>MOBILIARIO</v>
          </cell>
          <cell r="F7887">
            <v>346208.24</v>
          </cell>
        </row>
        <row r="7888">
          <cell r="B7888">
            <v>15941</v>
          </cell>
          <cell r="C7888" t="str">
            <v>RejaClásicaAlambreAceroGalv.6(Panel1.50x2.50m)+Pos</v>
          </cell>
          <cell r="D7888" t="str">
            <v>ML</v>
          </cell>
          <cell r="E7888" t="str">
            <v>MOBILIARIO</v>
          </cell>
          <cell r="F7888">
            <v>202026.31</v>
          </cell>
        </row>
        <row r="7889">
          <cell r="B7889">
            <v>610</v>
          </cell>
          <cell r="C7889" t="str">
            <v>REJAS LAMINA</v>
          </cell>
          <cell r="D7889" t="str">
            <v>M2</v>
          </cell>
          <cell r="E7889" t="str">
            <v>CARPINTERIA METALICA</v>
          </cell>
          <cell r="F7889">
            <v>67637.3</v>
          </cell>
        </row>
        <row r="7890">
          <cell r="B7890">
            <v>18730</v>
          </cell>
          <cell r="C7890" t="str">
            <v>Rejill  desc T. Louver sin dam12"x 8" gris Sum+Ins</v>
          </cell>
          <cell r="D7890" t="str">
            <v>UN</v>
          </cell>
          <cell r="E7890" t="str">
            <v>SISTEMAS VENTILACION</v>
          </cell>
          <cell r="F7890">
            <v>75710.66</v>
          </cell>
        </row>
        <row r="7891">
          <cell r="B7891">
            <v>18731</v>
          </cell>
          <cell r="C7891" t="str">
            <v>Rejill  ext T. cubo 10"x 6" con Dam blanco Sum+Ins</v>
          </cell>
          <cell r="D7891" t="str">
            <v>UN</v>
          </cell>
          <cell r="E7891" t="str">
            <v>SISTEMAS VENTILACION</v>
          </cell>
          <cell r="F7891">
            <v>75710.66</v>
          </cell>
        </row>
        <row r="7892">
          <cell r="B7892">
            <v>18734</v>
          </cell>
          <cell r="C7892" t="str">
            <v>Rejill  ext T. cubo 10"x 8" con Dam blanco Sum+In</v>
          </cell>
          <cell r="D7892" t="str">
            <v>UN</v>
          </cell>
          <cell r="E7892" t="str">
            <v>SISTEMAS VENTILACION</v>
          </cell>
          <cell r="F7892">
            <v>75710.66</v>
          </cell>
        </row>
        <row r="7893">
          <cell r="B7893">
            <v>18733</v>
          </cell>
          <cell r="C7893" t="str">
            <v>Rejill  ext T. cubo 12"x 10" con Dam blanco Sum+In</v>
          </cell>
          <cell r="D7893" t="str">
            <v>UN</v>
          </cell>
          <cell r="E7893" t="str">
            <v>SISTEMAS VENTILACION</v>
          </cell>
          <cell r="F7893">
            <v>75710.66</v>
          </cell>
        </row>
        <row r="7894">
          <cell r="B7894">
            <v>18735</v>
          </cell>
          <cell r="C7894" t="str">
            <v>Rejill  ext T. cubo 6"x 6" con Dam blanco Sum+In</v>
          </cell>
          <cell r="D7894" t="str">
            <v>UN</v>
          </cell>
          <cell r="E7894" t="str">
            <v>SISTEMAS VENTILACION</v>
          </cell>
          <cell r="F7894">
            <v>75710.66</v>
          </cell>
        </row>
        <row r="7895">
          <cell r="B7895">
            <v>10370</v>
          </cell>
          <cell r="C7895" t="str">
            <v>REJILLA Aluminio 3"x2" c/SOSCO CTE</v>
          </cell>
          <cell r="D7895" t="str">
            <v>UN</v>
          </cell>
          <cell r="E7895" t="str">
            <v>ENCHAPES, ACCESORIOS Y PAPELES</v>
          </cell>
          <cell r="F7895">
            <v>14277.3</v>
          </cell>
        </row>
        <row r="7896">
          <cell r="B7896">
            <v>10657</v>
          </cell>
          <cell r="C7896" t="str">
            <v>Rejilla Aluminio- 3x2"</v>
          </cell>
          <cell r="D7896" t="str">
            <v>UN</v>
          </cell>
          <cell r="E7896" t="str">
            <v>08 Hidráulico</v>
          </cell>
          <cell r="F7896">
            <v>17553.45</v>
          </cell>
        </row>
        <row r="7897">
          <cell r="B7897">
            <v>14235</v>
          </cell>
          <cell r="C7897" t="str">
            <v>REJILLA Aluminio Cupula 6"x4" c/SOSCO CTE</v>
          </cell>
          <cell r="D7897" t="str">
            <v>UN</v>
          </cell>
          <cell r="E7897" t="str">
            <v>ENCHAPES, ACCESORIOS Y PAPELES</v>
          </cell>
          <cell r="F7897">
            <v>31835.16</v>
          </cell>
        </row>
        <row r="7898">
          <cell r="B7898">
            <v>17479</v>
          </cell>
          <cell r="C7898" t="str">
            <v>Rejilla antiatrapamiento caudal min500gpm NTC-5763</v>
          </cell>
          <cell r="D7898" t="str">
            <v>UN</v>
          </cell>
          <cell r="E7898" t="str">
            <v>PISCINAS</v>
          </cell>
          <cell r="F7898">
            <v>129903.43</v>
          </cell>
        </row>
        <row r="7899">
          <cell r="B7899">
            <v>13388</v>
          </cell>
          <cell r="C7899" t="str">
            <v>Rejilla anticucaracha TA 8x16 x 2" Aluminio **</v>
          </cell>
          <cell r="D7899" t="str">
            <v>UN</v>
          </cell>
          <cell r="E7899" t="str">
            <v>VARIOS</v>
          </cell>
          <cell r="F7899">
            <v>11666.95</v>
          </cell>
        </row>
        <row r="7900">
          <cell r="B7900">
            <v>17191</v>
          </cell>
          <cell r="C7900" t="str">
            <v>REJILLA DE EXTRACCIÓN 8"x8" CON DAMPER DE BALANCEO</v>
          </cell>
          <cell r="D7900" t="str">
            <v>UN</v>
          </cell>
          <cell r="E7900" t="str">
            <v>SISTEMAS VENTILACION</v>
          </cell>
          <cell r="F7900">
            <v>47970.45</v>
          </cell>
        </row>
        <row r="7901">
          <cell r="B7901">
            <v>18114</v>
          </cell>
          <cell r="C7901" t="str">
            <v>REJILLA DE EXTRACCION LINEAL CON PLENUM 12" X60"</v>
          </cell>
          <cell r="D7901" t="str">
            <v>UN</v>
          </cell>
          <cell r="E7901" t="str">
            <v>SISTEMAS VENTILACION</v>
          </cell>
          <cell r="F7901">
            <v>58611.65</v>
          </cell>
        </row>
        <row r="7902">
          <cell r="B7902">
            <v>18503</v>
          </cell>
          <cell r="C7902" t="str">
            <v>Rejilla de extracción tipo cubo de 16"x10" con dam</v>
          </cell>
          <cell r="D7902" t="str">
            <v>UN</v>
          </cell>
          <cell r="E7902" t="str">
            <v>SISTEMAS VENTILACION</v>
          </cell>
          <cell r="F7902">
            <v>75661.899999999994</v>
          </cell>
        </row>
        <row r="7903">
          <cell r="B7903">
            <v>18563</v>
          </cell>
          <cell r="C7903" t="str">
            <v>Rejilla de fondo antiatrapamiento H/W ABS 7 3/4" X</v>
          </cell>
          <cell r="D7903" t="str">
            <v>UN</v>
          </cell>
          <cell r="E7903" t="str">
            <v>PISCINAS</v>
          </cell>
          <cell r="F7903">
            <v>142422.92000000001</v>
          </cell>
        </row>
        <row r="7904">
          <cell r="B7904">
            <v>18118</v>
          </cell>
          <cell r="C7904" t="str">
            <v>REJILLA DE INYECCION 825X225 MM CON DAMPER</v>
          </cell>
          <cell r="D7904" t="str">
            <v>UN</v>
          </cell>
          <cell r="E7904" t="str">
            <v>SISTEMAS VENTILACION</v>
          </cell>
          <cell r="F7904">
            <v>38907.65</v>
          </cell>
        </row>
        <row r="7905">
          <cell r="B7905">
            <v>18116</v>
          </cell>
          <cell r="C7905" t="str">
            <v>REJILLA DE INYECCION 825X325 MM CON DAMPER</v>
          </cell>
          <cell r="D7905" t="str">
            <v>UN</v>
          </cell>
          <cell r="E7905" t="str">
            <v>SISTEMAS VENTILACION</v>
          </cell>
          <cell r="F7905">
            <v>38907.65</v>
          </cell>
        </row>
        <row r="7906">
          <cell r="B7906">
            <v>10485</v>
          </cell>
          <cell r="C7906" t="str">
            <v>REJILLA DE RETORNO DE AIRE RRA-01 (6"x6") CEFE COMETAS</v>
          </cell>
          <cell r="D7906" t="str">
            <v>UN</v>
          </cell>
          <cell r="E7906" t="str">
            <v>SISTEMAS VENTILACION</v>
          </cell>
          <cell r="F7906">
            <v>49402.25</v>
          </cell>
        </row>
        <row r="7907">
          <cell r="B7907">
            <v>13504</v>
          </cell>
          <cell r="C7907" t="str">
            <v>Rejilla de Retorno de Aire RRA-02 (10"x6")</v>
          </cell>
          <cell r="D7907" t="str">
            <v>UN</v>
          </cell>
          <cell r="E7907" t="str">
            <v>SISTEMAS VENTILACION</v>
          </cell>
          <cell r="F7907">
            <v>185174.92</v>
          </cell>
        </row>
        <row r="7908">
          <cell r="B7908">
            <v>14229</v>
          </cell>
          <cell r="C7908" t="str">
            <v>Rejilla de Retorno de Aire RRA-04</v>
          </cell>
          <cell r="D7908" t="str">
            <v>UN</v>
          </cell>
          <cell r="E7908" t="str">
            <v>SISTEMAS VENTILACION</v>
          </cell>
          <cell r="F7908">
            <v>53415.77</v>
          </cell>
        </row>
        <row r="7909">
          <cell r="B7909">
            <v>14230</v>
          </cell>
          <cell r="C7909" t="str">
            <v>Rejilla de Retorno de Aire RRA-05</v>
          </cell>
          <cell r="D7909" t="str">
            <v>UN</v>
          </cell>
          <cell r="E7909" t="str">
            <v>SISTEMAS VENTILACION</v>
          </cell>
          <cell r="F7909">
            <v>272131.06</v>
          </cell>
        </row>
        <row r="7910">
          <cell r="B7910">
            <v>18119</v>
          </cell>
          <cell r="C7910" t="str">
            <v>REJILLA DE RETORNO TIPO CUBO 24"X24"</v>
          </cell>
          <cell r="D7910" t="str">
            <v>UN</v>
          </cell>
          <cell r="E7910" t="str">
            <v>SISTEMAS VENTILACION</v>
          </cell>
          <cell r="F7910">
            <v>58611.65</v>
          </cell>
        </row>
        <row r="7911">
          <cell r="B7911">
            <v>18429</v>
          </cell>
          <cell r="C7911" t="str">
            <v>REJILLA DE RETORNO TIPO CUBO MODELO L-RA-AG CON DA</v>
          </cell>
          <cell r="D7911" t="str">
            <v>UN</v>
          </cell>
          <cell r="E7911" t="str">
            <v>SISTEMAS VENTILACION</v>
          </cell>
          <cell r="F7911">
            <v>47259.02</v>
          </cell>
        </row>
        <row r="7912">
          <cell r="B7912">
            <v>18430</v>
          </cell>
          <cell r="C7912" t="str">
            <v>REJILLA DE RETORNO TIPO CUBO MODELO L-RA-AG CON DA</v>
          </cell>
          <cell r="D7912" t="str">
            <v>UN</v>
          </cell>
          <cell r="E7912" t="str">
            <v>SISTEMAS VENTILACION</v>
          </cell>
          <cell r="F7912">
            <v>47259.02</v>
          </cell>
        </row>
        <row r="7913">
          <cell r="B7913">
            <v>19168</v>
          </cell>
          <cell r="C7913" t="str">
            <v>REJILLA DE SUMINISTRO DE AIRE (42"x6") CEFE COMETAS</v>
          </cell>
          <cell r="D7913" t="str">
            <v>UN</v>
          </cell>
          <cell r="E7913" t="str">
            <v>SISTEMAS VENTILACION</v>
          </cell>
          <cell r="F7913">
            <v>259980.71</v>
          </cell>
        </row>
        <row r="7914">
          <cell r="B7914">
            <v>18401</v>
          </cell>
          <cell r="C7914" t="str">
            <v>REJILLA DE SUMINISTRO DOBLE HILERA MODELO L-VH CON</v>
          </cell>
          <cell r="D7914" t="str">
            <v>UN</v>
          </cell>
          <cell r="E7914" t="str">
            <v>SISTEMAS VENTILACION</v>
          </cell>
          <cell r="F7914">
            <v>42756.53</v>
          </cell>
        </row>
        <row r="7915">
          <cell r="B7915">
            <v>19302</v>
          </cell>
          <cell r="C7915" t="str">
            <v>Rejilla de suministro lineal cometas</v>
          </cell>
          <cell r="D7915" t="str">
            <v>UN</v>
          </cell>
          <cell r="E7915" t="str">
            <v>VARIOS</v>
          </cell>
          <cell r="F7915">
            <v>60767.56</v>
          </cell>
        </row>
        <row r="7916">
          <cell r="B7916">
            <v>13057</v>
          </cell>
          <cell r="C7916" t="str">
            <v>Rejilla en Conc. reforzadfo para Cárcamo (Sum+Inst</v>
          </cell>
          <cell r="D7916" t="str">
            <v>ML</v>
          </cell>
          <cell r="E7916" t="str">
            <v>08 Hidráulico</v>
          </cell>
          <cell r="F7916">
            <v>275536.2</v>
          </cell>
        </row>
        <row r="7917">
          <cell r="B7917">
            <v>18421</v>
          </cell>
          <cell r="C7917" t="str">
            <v>REJILLA EXTRAC TIPO ALETA FIJA DAMPER 10X6" ó 6X10</v>
          </cell>
          <cell r="D7917" t="str">
            <v>UN</v>
          </cell>
          <cell r="E7917" t="str">
            <v>SISTEMAS VENTILACION</v>
          </cell>
          <cell r="F7917">
            <v>111130.07</v>
          </cell>
        </row>
        <row r="7918">
          <cell r="B7918">
            <v>18432</v>
          </cell>
          <cell r="C7918" t="str">
            <v>REJILLA EXTRACCION ALETA FIJA A 0° MOD L-BG 48X8</v>
          </cell>
          <cell r="D7918" t="str">
            <v>UN</v>
          </cell>
          <cell r="E7918" t="str">
            <v>SISTEMAS VENTILACION</v>
          </cell>
          <cell r="F7918">
            <v>50118.41</v>
          </cell>
        </row>
        <row r="7919">
          <cell r="B7919">
            <v>19283</v>
          </cell>
          <cell r="C7919" t="str">
            <v>Rejilla Fondo Cuadrada Nicho 18X18 CEFE COMETAS</v>
          </cell>
          <cell r="D7919" t="str">
            <v>UN</v>
          </cell>
          <cell r="E7919" t="str">
            <v>PISCINAS</v>
          </cell>
          <cell r="F7919">
            <v>1369313.07</v>
          </cell>
        </row>
        <row r="7920">
          <cell r="B7920">
            <v>13001</v>
          </cell>
          <cell r="C7920" t="str">
            <v>Rejilla IndustrialT(ASTM A-36)Platina Galv.0.90x2m</v>
          </cell>
          <cell r="D7920" t="str">
            <v>UN</v>
          </cell>
          <cell r="E7920" t="str">
            <v>08 Hidráulico</v>
          </cell>
          <cell r="F7920">
            <v>571207.79</v>
          </cell>
        </row>
        <row r="7921">
          <cell r="B7921">
            <v>15803</v>
          </cell>
          <cell r="C7921" t="str">
            <v>Rejilla peat.0.29x0.50mConc.(Suministro e instal)</v>
          </cell>
          <cell r="D7921" t="str">
            <v>UN</v>
          </cell>
          <cell r="E7921" t="str">
            <v>05 Pisos</v>
          </cell>
          <cell r="F7921">
            <v>36957.730000000003</v>
          </cell>
        </row>
        <row r="7922">
          <cell r="B7922">
            <v>14214</v>
          </cell>
          <cell r="C7922" t="str">
            <v>Rejilla peat.Titan 0.40x0.40 (instalación.)</v>
          </cell>
          <cell r="D7922" t="str">
            <v>UN</v>
          </cell>
          <cell r="E7922" t="str">
            <v>05 Pisos</v>
          </cell>
          <cell r="F7922">
            <v>10188.73</v>
          </cell>
        </row>
        <row r="7923">
          <cell r="B7923">
            <v>13490</v>
          </cell>
          <cell r="C7923" t="str">
            <v>Rejilla peatonal  0.40x0.40 (sum. e inst.)</v>
          </cell>
          <cell r="D7923" t="str">
            <v>UN</v>
          </cell>
          <cell r="E7923" t="str">
            <v>05 Pisos</v>
          </cell>
          <cell r="F7923">
            <v>106142.27</v>
          </cell>
        </row>
        <row r="7924">
          <cell r="B7924">
            <v>17495</v>
          </cell>
          <cell r="C7924" t="str">
            <v>Rejilla perimetral 345 mm Poliprop o ABS  (IMPORT)</v>
          </cell>
          <cell r="D7924" t="str">
            <v>UN</v>
          </cell>
          <cell r="E7924" t="str">
            <v>PISCINAS</v>
          </cell>
          <cell r="F7924">
            <v>274011.01</v>
          </cell>
        </row>
        <row r="7925">
          <cell r="B7925">
            <v>12817</v>
          </cell>
          <cell r="C7925" t="str">
            <v>REJILLA PERIMETRAL CONCRETO SUMIDERO</v>
          </cell>
          <cell r="D7925" t="str">
            <v>ML</v>
          </cell>
          <cell r="E7925" t="str">
            <v>CARPINTERIA METALICA</v>
          </cell>
          <cell r="F7925">
            <v>63305.02</v>
          </cell>
        </row>
        <row r="7926">
          <cell r="B7926">
            <v>415</v>
          </cell>
          <cell r="C7926" t="str">
            <v>REJILLA PLASTICA 3"x2" c/SOSCO CTE</v>
          </cell>
          <cell r="D7926" t="str">
            <v>UN</v>
          </cell>
          <cell r="E7926" t="str">
            <v>ENCHAPES, ACCESORIOS Y PAPELES</v>
          </cell>
          <cell r="F7926">
            <v>15895.19</v>
          </cell>
        </row>
        <row r="7927">
          <cell r="B7927">
            <v>10710</v>
          </cell>
          <cell r="C7927" t="str">
            <v>REJILLA PLASTICA 4"x3" c/SOSCO CTE</v>
          </cell>
          <cell r="D7927" t="str">
            <v>UN</v>
          </cell>
          <cell r="E7927" t="str">
            <v>ENCHAPES, ACCESORIOS Y PAPELES</v>
          </cell>
          <cell r="F7927">
            <v>27257.919999999998</v>
          </cell>
        </row>
        <row r="7928">
          <cell r="B7928">
            <v>12955</v>
          </cell>
          <cell r="C7928" t="str">
            <v>Rejilla Prefabricada Concreto 2500PSI 0.8x0.4x0.06</v>
          </cell>
          <cell r="D7928" t="str">
            <v>UN</v>
          </cell>
          <cell r="E7928" t="str">
            <v>REDES SERVICIOS Y DESAGüES</v>
          </cell>
          <cell r="F7928">
            <v>7264.35</v>
          </cell>
        </row>
        <row r="7929">
          <cell r="B7929">
            <v>412</v>
          </cell>
          <cell r="C7929" t="str">
            <v>REJILLA PVC- 3x2"</v>
          </cell>
          <cell r="D7929" t="str">
            <v>UN</v>
          </cell>
          <cell r="E7929" t="str">
            <v>ENCHAPES, ACCESORIOS Y PAPELES</v>
          </cell>
          <cell r="F7929">
            <v>12699.72</v>
          </cell>
        </row>
        <row r="7930">
          <cell r="B7930">
            <v>19201</v>
          </cell>
          <cell r="C7930" t="str">
            <v>Rejilla Retorno Aire RRA-02 (38"x6") Cefe Cometas Suministro e instalación.</v>
          </cell>
          <cell r="D7930" t="str">
            <v>UN</v>
          </cell>
          <cell r="E7930" t="str">
            <v>SISTEMAS VENTILACION</v>
          </cell>
          <cell r="F7930">
            <v>177098.94</v>
          </cell>
        </row>
        <row r="7931">
          <cell r="B7931">
            <v>18749</v>
          </cell>
          <cell r="C7931" t="str">
            <v>Rejilla retorno aleta fija damper 46X60" Sum+Inst</v>
          </cell>
          <cell r="D7931" t="str">
            <v>UN</v>
          </cell>
          <cell r="E7931" t="str">
            <v>SISTEMAS VENTILACION</v>
          </cell>
          <cell r="F7931">
            <v>75983.070000000007</v>
          </cell>
        </row>
        <row r="7932">
          <cell r="B7932">
            <v>17228</v>
          </cell>
          <cell r="C7932" t="str">
            <v>REJILLA RETORNO LINEAL TIRO HORIZONTAL 4 SLOTS</v>
          </cell>
          <cell r="D7932" t="str">
            <v>UN</v>
          </cell>
          <cell r="E7932" t="str">
            <v>SISTEMAS VENTILACION</v>
          </cell>
          <cell r="F7932">
            <v>267357.21999999997</v>
          </cell>
        </row>
        <row r="7933">
          <cell r="B7933">
            <v>17230</v>
          </cell>
          <cell r="C7933" t="str">
            <v>REJILLA RETORNO LINEAL TIRO VERTICAL 8 SLOTS</v>
          </cell>
          <cell r="D7933" t="str">
            <v>UN</v>
          </cell>
          <cell r="E7933" t="str">
            <v>SISTEMAS VENTILACION</v>
          </cell>
          <cell r="F7933">
            <v>426019.43</v>
          </cell>
        </row>
        <row r="7934">
          <cell r="B7934">
            <v>13226</v>
          </cell>
          <cell r="C7934" t="str">
            <v>Rejilla Sifon (3X 2") Metalica(Aluminio)</v>
          </cell>
          <cell r="D7934" t="str">
            <v>UN</v>
          </cell>
          <cell r="E7934" t="str">
            <v>08 Hidráulico</v>
          </cell>
          <cell r="F7934">
            <v>15140.85</v>
          </cell>
        </row>
        <row r="7935">
          <cell r="B7935" t="str">
            <v>10625-1</v>
          </cell>
          <cell r="C7935" t="str">
            <v>REJILLA SOBRE CAÑUELA</v>
          </cell>
          <cell r="D7935" t="str">
            <v>ML</v>
          </cell>
          <cell r="E7935" t="str">
            <v>INSTALACIONES HIDRAULICA / SANITARIA / LATONERIA</v>
          </cell>
          <cell r="F7935">
            <v>178182.65</v>
          </cell>
        </row>
        <row r="7936">
          <cell r="B7936">
            <v>19318</v>
          </cell>
          <cell r="C7936" t="str">
            <v>REJILLA SUMIN LINEAL CONTINUO (14"x6")CEFE COMETAS</v>
          </cell>
          <cell r="D7936" t="str">
            <v>UN</v>
          </cell>
          <cell r="E7936" t="str">
            <v>SISTEMAS VENTILACION</v>
          </cell>
          <cell r="F7936">
            <v>98651.23</v>
          </cell>
        </row>
        <row r="7937">
          <cell r="B7937">
            <v>19327</v>
          </cell>
          <cell r="C7937" t="str">
            <v>REJILLA SUMIN LINEAL CONTINUO (20"x4")CEFE COMETAS</v>
          </cell>
          <cell r="D7937" t="str">
            <v>UN</v>
          </cell>
          <cell r="E7937" t="str">
            <v>SISTEMAS VENTILACION</v>
          </cell>
          <cell r="F7937">
            <v>114832.99</v>
          </cell>
        </row>
        <row r="7938">
          <cell r="B7938">
            <v>19328</v>
          </cell>
          <cell r="C7938" t="str">
            <v>REJILLA SUMIN LINEAL CONTINUO (22"x6")CEFE COMETAS</v>
          </cell>
          <cell r="D7938" t="str">
            <v>UN</v>
          </cell>
          <cell r="E7938" t="str">
            <v>SISTEMAS VENTILACION</v>
          </cell>
          <cell r="F7938">
            <v>135922.45000000001</v>
          </cell>
        </row>
        <row r="7939">
          <cell r="B7939">
            <v>19329</v>
          </cell>
          <cell r="C7939" t="str">
            <v>REJILLA SUMIN LINEAL CONTINUO (26"x6")CEFE COMETAS</v>
          </cell>
          <cell r="D7939" t="str">
            <v>UN</v>
          </cell>
          <cell r="E7939" t="str">
            <v>SISTEMAS VENTILACION</v>
          </cell>
          <cell r="F7939">
            <v>156830.35999999999</v>
          </cell>
        </row>
        <row r="7940">
          <cell r="B7940">
            <v>19330</v>
          </cell>
          <cell r="C7940" t="str">
            <v>REJILLA SUMIN LINEAL CONTINUO (28"x6")CEFE COMETAS</v>
          </cell>
          <cell r="D7940" t="str">
            <v>UN</v>
          </cell>
          <cell r="E7940" t="str">
            <v>SISTEMAS VENTILACION</v>
          </cell>
          <cell r="F7940">
            <v>175230.35</v>
          </cell>
        </row>
        <row r="7941">
          <cell r="B7941">
            <v>19313</v>
          </cell>
          <cell r="C7941" t="str">
            <v>REJILLA SUMIN LINEAL CONTINUO (30"x6") SIN MARCO SIN DAMPERCEFE COMETAS</v>
          </cell>
          <cell r="D7941" t="str">
            <v>UN</v>
          </cell>
          <cell r="E7941" t="str">
            <v>SISTEMAS VENTILACION</v>
          </cell>
          <cell r="F7941">
            <v>181912.21</v>
          </cell>
        </row>
        <row r="7942">
          <cell r="B7942">
            <v>19317</v>
          </cell>
          <cell r="C7942" t="str">
            <v>REJILLA SUMIN LINEAL CONTINUO (30"x6")CEFE COMETAS</v>
          </cell>
          <cell r="D7942" t="str">
            <v>UN</v>
          </cell>
          <cell r="E7942" t="str">
            <v>SISTEMAS VENTILACION</v>
          </cell>
          <cell r="F7942">
            <v>179206.82</v>
          </cell>
        </row>
        <row r="7943">
          <cell r="B7943">
            <v>19320</v>
          </cell>
          <cell r="C7943" t="str">
            <v>REJILLA SUMIN LINEAL CONTINUO (34"x6")CEFE COMETAS</v>
          </cell>
          <cell r="D7943" t="str">
            <v>UN</v>
          </cell>
          <cell r="E7943" t="str">
            <v>SISTEMAS VENTILACION</v>
          </cell>
          <cell r="F7943">
            <v>201709.46</v>
          </cell>
        </row>
        <row r="7944">
          <cell r="B7944">
            <v>19331</v>
          </cell>
          <cell r="C7944" t="str">
            <v>REJILLA SUMIN LINEAL CONTINUO (36"x6")CEFE COMETAS</v>
          </cell>
          <cell r="D7944" t="str">
            <v>UN</v>
          </cell>
          <cell r="E7944" t="str">
            <v>SISTEMAS VENTILACION</v>
          </cell>
          <cell r="F7944">
            <v>211709.45</v>
          </cell>
        </row>
        <row r="7945">
          <cell r="B7945">
            <v>19332</v>
          </cell>
          <cell r="C7945" t="str">
            <v>REJILLA SUMIN LINEAL CONTINUO (38"x4")CEFE COMETAS</v>
          </cell>
          <cell r="D7945" t="str">
            <v>UN</v>
          </cell>
          <cell r="E7945" t="str">
            <v>SISTEMAS VENTILACION</v>
          </cell>
          <cell r="F7945">
            <v>167398.92000000001</v>
          </cell>
        </row>
        <row r="7946">
          <cell r="B7946">
            <v>19311</v>
          </cell>
          <cell r="C7946" t="str">
            <v>REJILLA SUMIN LINEAL CONTINUO (38"x6")CEFE COMETAS</v>
          </cell>
          <cell r="D7946" t="str">
            <v>UN</v>
          </cell>
          <cell r="E7946" t="str">
            <v>SISTEMAS VENTILACION</v>
          </cell>
          <cell r="F7946">
            <v>224809.46</v>
          </cell>
        </row>
        <row r="7947">
          <cell r="B7947">
            <v>19316</v>
          </cell>
          <cell r="C7947" t="str">
            <v>REJILLA SUMIN LINEAL CONTINUO (48"x6") SIN MARCO CON DAMPER CEFE COMETAS</v>
          </cell>
          <cell r="D7947" t="str">
            <v>UN</v>
          </cell>
          <cell r="E7947" t="str">
            <v>SISTEMAS VENTILACION</v>
          </cell>
          <cell r="F7947">
            <v>312322.75</v>
          </cell>
        </row>
        <row r="7948">
          <cell r="B7948">
            <v>19286</v>
          </cell>
          <cell r="C7948" t="str">
            <v>REJILLA SUMIN LINEAL CONTINUO (50"x4") SIN MARCO CON DAMPER CEFE COMETAS</v>
          </cell>
          <cell r="D7948" t="str">
            <v>UN</v>
          </cell>
          <cell r="E7948" t="str">
            <v>SISTEMAS VENTILACION</v>
          </cell>
          <cell r="F7948">
            <v>227117.75</v>
          </cell>
        </row>
        <row r="7949">
          <cell r="B7949">
            <v>19321</v>
          </cell>
          <cell r="C7949" t="str">
            <v>REJILLA SUMIN LINEAL CONTINUO (58"x4") SIN MARCO SIN DAMPER CEFE COMETAS</v>
          </cell>
          <cell r="D7949" t="str">
            <v>UN</v>
          </cell>
          <cell r="E7949" t="str">
            <v>SISTEMAS VENTILACION</v>
          </cell>
          <cell r="F7949">
            <v>258322.75</v>
          </cell>
        </row>
        <row r="7950">
          <cell r="B7950">
            <v>19323</v>
          </cell>
          <cell r="C7950" t="str">
            <v>REJILLA SUMIN LINEAL CONTINUO (72"x4") SIN MARCO SIN DAMPER CEFE COMETAS</v>
          </cell>
          <cell r="D7950" t="str">
            <v>UN</v>
          </cell>
          <cell r="E7950" t="str">
            <v>SISTEMAS VENTILACION</v>
          </cell>
          <cell r="F7950">
            <v>312322.75</v>
          </cell>
        </row>
        <row r="7951">
          <cell r="B7951">
            <v>19325</v>
          </cell>
          <cell r="C7951" t="str">
            <v>REJILLA SUMIN LINEAL CONTINUO (72"x6") SIN MARCO CON DAMPER CEFE COMETAS</v>
          </cell>
          <cell r="D7951" t="str">
            <v>UN</v>
          </cell>
          <cell r="E7951" t="str">
            <v>SISTEMAS VENTILACION</v>
          </cell>
          <cell r="F7951">
            <v>406580.73</v>
          </cell>
        </row>
        <row r="7952">
          <cell r="B7952">
            <v>18431</v>
          </cell>
          <cell r="C7952" t="str">
            <v>REJILLA SUMINISTRO ALETA FIJA MODELO L-RA  24"X6"</v>
          </cell>
          <cell r="D7952" t="str">
            <v>UN</v>
          </cell>
          <cell r="E7952" t="str">
            <v>SISTEMAS VENTILACION</v>
          </cell>
          <cell r="F7952">
            <v>191306.53</v>
          </cell>
        </row>
        <row r="7953">
          <cell r="B7953">
            <v>18111</v>
          </cell>
          <cell r="C7953" t="str">
            <v>REJILLA SUMINISTRO DOBLE HILERA CON DAMPER 10"X8"</v>
          </cell>
          <cell r="D7953" t="str">
            <v>UN</v>
          </cell>
          <cell r="E7953" t="str">
            <v>SISTEMAS VENTILACION</v>
          </cell>
          <cell r="F7953">
            <v>38907.65</v>
          </cell>
        </row>
        <row r="7954">
          <cell r="B7954">
            <v>18113</v>
          </cell>
          <cell r="C7954" t="str">
            <v>REJILLA SUMINISTRO DOBLE HILERA CON DAMPER 8"X4"</v>
          </cell>
          <cell r="D7954" t="str">
            <v>UN</v>
          </cell>
          <cell r="E7954" t="str">
            <v>SISTEMAS VENTILACION</v>
          </cell>
          <cell r="F7954">
            <v>38907.65</v>
          </cell>
        </row>
        <row r="7955">
          <cell r="B7955">
            <v>18112</v>
          </cell>
          <cell r="C7955" t="str">
            <v>REJILLA SUMINISTRO DOBLE HILERA CON DAMPER 8"X8"</v>
          </cell>
          <cell r="D7955" t="str">
            <v>UN</v>
          </cell>
          <cell r="E7955" t="str">
            <v>SISTEMAS VENTILACION</v>
          </cell>
          <cell r="F7955">
            <v>38907.65</v>
          </cell>
        </row>
        <row r="7956">
          <cell r="B7956">
            <v>18408</v>
          </cell>
          <cell r="C7956" t="str">
            <v>REJILLA SUMINISTRO DOBLE HILERA L-VH CON 8"x6"</v>
          </cell>
          <cell r="D7956" t="str">
            <v>UN</v>
          </cell>
          <cell r="E7956" t="str">
            <v>SISTEMAS VENTILACION</v>
          </cell>
          <cell r="F7956">
            <v>42756.53</v>
          </cell>
        </row>
        <row r="7957">
          <cell r="B7957">
            <v>18109</v>
          </cell>
          <cell r="C7957" t="str">
            <v>REJILLA SUMINISTRO DOBLE HILERA MODELO L-VH 12"X12</v>
          </cell>
          <cell r="D7957" t="str">
            <v>UN</v>
          </cell>
          <cell r="E7957" t="str">
            <v>SISTEMAS VENTILACION</v>
          </cell>
          <cell r="F7957">
            <v>42756.53</v>
          </cell>
        </row>
        <row r="7958">
          <cell r="B7958">
            <v>18428</v>
          </cell>
          <cell r="C7958" t="str">
            <v>REJILLA SUMINISTRO DOBLE HILERA MODELO L-VH CO6X6</v>
          </cell>
          <cell r="D7958" t="str">
            <v>UN</v>
          </cell>
          <cell r="E7958" t="str">
            <v>SISTEMAS VENTILACION</v>
          </cell>
          <cell r="F7958">
            <v>42756.53</v>
          </cell>
        </row>
        <row r="7959">
          <cell r="B7959">
            <v>18502</v>
          </cell>
          <cell r="C7959" t="str">
            <v>Rejilla suministro tipo doble aleta 32"x8"</v>
          </cell>
          <cell r="D7959" t="str">
            <v>UN</v>
          </cell>
          <cell r="E7959" t="str">
            <v>SISTEMAS VENTILACION</v>
          </cell>
          <cell r="F7959">
            <v>64411.64</v>
          </cell>
        </row>
        <row r="7960">
          <cell r="B7960">
            <v>18499</v>
          </cell>
          <cell r="C7960" t="str">
            <v>Rejilla T.A.E.(Toma de Aire Exterior) 16"x12"</v>
          </cell>
          <cell r="D7960" t="str">
            <v>UN</v>
          </cell>
          <cell r="E7960" t="str">
            <v>SISTEMAS VENTILACION</v>
          </cell>
          <cell r="F7960">
            <v>75661.899999999994</v>
          </cell>
        </row>
        <row r="7961">
          <cell r="B7961">
            <v>13825</v>
          </cell>
          <cell r="C7961" t="str">
            <v>Rejilla Tipo A con Marco Metálica A=0.53m (Instal)</v>
          </cell>
          <cell r="D7961" t="str">
            <v>ML</v>
          </cell>
          <cell r="E7961" t="str">
            <v>05 Pisos</v>
          </cell>
          <cell r="F7961">
            <v>18148.59</v>
          </cell>
        </row>
        <row r="7962">
          <cell r="B7962">
            <v>13967</v>
          </cell>
          <cell r="C7962" t="str">
            <v>Rejilla tipo sifón 20x20cm Aluminio sosco 6"</v>
          </cell>
          <cell r="D7962" t="str">
            <v>UN</v>
          </cell>
          <cell r="E7962" t="str">
            <v>VARIOS</v>
          </cell>
          <cell r="F7962">
            <v>8577.84</v>
          </cell>
        </row>
        <row r="7963">
          <cell r="B7963">
            <v>11551</v>
          </cell>
          <cell r="C7963" t="str">
            <v>Rejilla Vehic. c.ref 0.46m (retiro, sum. e inst.)</v>
          </cell>
          <cell r="D7963" t="str">
            <v>ML</v>
          </cell>
          <cell r="E7963" t="str">
            <v>05 Pisos</v>
          </cell>
          <cell r="F7963">
            <v>24521.57</v>
          </cell>
        </row>
        <row r="7964">
          <cell r="B7964">
            <v>413</v>
          </cell>
          <cell r="C7964" t="str">
            <v>REJILLA VENTILACION PLASTICA 15x15</v>
          </cell>
          <cell r="D7964" t="str">
            <v>UN</v>
          </cell>
          <cell r="E7964" t="str">
            <v>ENCHAPES, ACCESORIOS Y PAPELES</v>
          </cell>
          <cell r="F7964">
            <v>6666.72</v>
          </cell>
        </row>
        <row r="7965">
          <cell r="B7965">
            <v>19204</v>
          </cell>
          <cell r="C7965" t="str">
            <v>RejillaRetor.AletaFijaDamperAletasOpuestas(42x6")</v>
          </cell>
          <cell r="D7965" t="str">
            <v>UN</v>
          </cell>
          <cell r="E7965" t="str">
            <v>SISTEMAS VENTILACION</v>
          </cell>
          <cell r="F7965">
            <v>240250.06</v>
          </cell>
        </row>
        <row r="7966">
          <cell r="B7966">
            <v>19206</v>
          </cell>
          <cell r="C7966" t="str">
            <v>RejillaRetornoAireAletaFijaDamperAlet.opue(24"x14"</v>
          </cell>
          <cell r="D7966" t="str">
            <v>UN</v>
          </cell>
          <cell r="E7966" t="str">
            <v>SISTEMAS VENTILACION</v>
          </cell>
          <cell r="F7966">
            <v>250960.06</v>
          </cell>
        </row>
        <row r="7967">
          <cell r="B7967">
            <v>10503</v>
          </cell>
          <cell r="C7967" t="str">
            <v>REJILLAS DE RETORNO DE AIRE RRA-03 (44"x6")Cefe Cometas Suministro e instalación.</v>
          </cell>
          <cell r="D7967" t="str">
            <v>UN</v>
          </cell>
          <cell r="E7967" t="str">
            <v>SISTEMAS VENTILACION</v>
          </cell>
          <cell r="F7967">
            <v>176728.22</v>
          </cell>
        </row>
        <row r="7968">
          <cell r="B7968">
            <v>10474</v>
          </cell>
          <cell r="C7968" t="str">
            <v>REJILLAS DE RETORNO DE AIRE RRA-04 (8"X6") Cefe Cometas(Suministro e instalación)</v>
          </cell>
          <cell r="D7968" t="str">
            <v>UN</v>
          </cell>
          <cell r="E7968" t="str">
            <v>SISTEMAS VENTILACION</v>
          </cell>
          <cell r="F7968">
            <v>84872.78</v>
          </cell>
        </row>
        <row r="7969">
          <cell r="B7969">
            <v>10475</v>
          </cell>
          <cell r="C7969" t="str">
            <v xml:space="preserve">REJILLAS DE RETORNO DE AIRE RRA-05 (24"x14") Cefe Cometas-Suministro e instalación    </v>
          </cell>
          <cell r="D7969" t="str">
            <v>UN</v>
          </cell>
          <cell r="E7969" t="str">
            <v>SISTEMAS VENTILACION</v>
          </cell>
          <cell r="F7969">
            <v>196479.58</v>
          </cell>
        </row>
        <row r="7970">
          <cell r="B7970">
            <v>18090</v>
          </cell>
          <cell r="C7970" t="str">
            <v>REJILLAS EXTRAC TIPO ALETA FIJA CON DAMPER  6"X6"</v>
          </cell>
          <cell r="D7970" t="str">
            <v>UN</v>
          </cell>
          <cell r="E7970" t="str">
            <v>SISTEMAS VENTILACION</v>
          </cell>
          <cell r="F7970">
            <v>42756.53</v>
          </cell>
        </row>
        <row r="7971">
          <cell r="B7971">
            <v>18418</v>
          </cell>
          <cell r="C7971" t="str">
            <v>REJILLAS EXTRAC TIPO ALETA FIJA CON DAMPER  8"X10"</v>
          </cell>
          <cell r="D7971" t="str">
            <v>UN</v>
          </cell>
          <cell r="E7971" t="str">
            <v>SISTEMAS VENTILACION</v>
          </cell>
          <cell r="F7971">
            <v>42489.07</v>
          </cell>
        </row>
        <row r="7972">
          <cell r="B7972">
            <v>18091</v>
          </cell>
          <cell r="C7972" t="str">
            <v>REJILLAS EXTRAC TIPO ALETA FIJA CON DAMPER  8"X4"</v>
          </cell>
          <cell r="D7972" t="str">
            <v>UN</v>
          </cell>
          <cell r="E7972" t="str">
            <v>SISTEMAS VENTILACION</v>
          </cell>
          <cell r="F7972">
            <v>38907.65</v>
          </cell>
        </row>
        <row r="7973">
          <cell r="B7973">
            <v>18089</v>
          </cell>
          <cell r="C7973" t="str">
            <v>REJILLAS EXTRAC TIPO ALETA FIJA CON DAMPER  8"X6" (Suministro e instalación)</v>
          </cell>
          <cell r="D7973" t="str">
            <v>UN</v>
          </cell>
          <cell r="E7973" t="str">
            <v>SISTEMAS VENTILACION</v>
          </cell>
          <cell r="F7973">
            <v>92001.39</v>
          </cell>
        </row>
        <row r="7974">
          <cell r="B7974">
            <v>18087</v>
          </cell>
          <cell r="C7974" t="str">
            <v>REJILLAS EXTRAC TIPO ALETA FIJA CON DAMPER  8"X8"</v>
          </cell>
          <cell r="D7974" t="str">
            <v>UN</v>
          </cell>
          <cell r="E7974" t="str">
            <v>SISTEMAS VENTILACION</v>
          </cell>
          <cell r="F7974">
            <v>40260.25</v>
          </cell>
        </row>
        <row r="7975">
          <cell r="B7975">
            <v>18413</v>
          </cell>
          <cell r="C7975" t="str">
            <v>REJILLAS EXTRAC TIPO ALETA FIJA CON DAMPER 10"X4"</v>
          </cell>
          <cell r="D7975" t="str">
            <v>UN</v>
          </cell>
          <cell r="E7975" t="str">
            <v>SISTEMAS VENTILACION</v>
          </cell>
          <cell r="F7975">
            <v>42489.07</v>
          </cell>
        </row>
        <row r="7976">
          <cell r="B7976">
            <v>18085</v>
          </cell>
          <cell r="C7976" t="str">
            <v>REJILLAS EXTRAC TIPO ALETA FIJA CON DAMPER 10"x6"</v>
          </cell>
          <cell r="D7976" t="str">
            <v>UN</v>
          </cell>
          <cell r="E7976" t="str">
            <v>SISTEMAS VENTILACION</v>
          </cell>
          <cell r="F7976">
            <v>107548.65</v>
          </cell>
        </row>
        <row r="7977">
          <cell r="B7977">
            <v>18405</v>
          </cell>
          <cell r="C7977" t="str">
            <v>REJILLAS EXTRACCION TIPO ALETA FIJA MOD L-RA  6x16</v>
          </cell>
          <cell r="D7977" t="str">
            <v>UN</v>
          </cell>
          <cell r="E7977" t="str">
            <v>SISTEMAS VENTILACION</v>
          </cell>
          <cell r="F7977">
            <v>42756.53</v>
          </cell>
        </row>
        <row r="7978">
          <cell r="B7978">
            <v>18397</v>
          </cell>
          <cell r="C7978" t="str">
            <v>REJILLAS EXTRACCION TIPO ALETA FIJA MOD L-RA 4x4</v>
          </cell>
          <cell r="D7978" t="str">
            <v>UN</v>
          </cell>
          <cell r="E7978" t="str">
            <v>SISTEMAS VENTILACION</v>
          </cell>
          <cell r="F7978">
            <v>42756.53</v>
          </cell>
        </row>
        <row r="7979">
          <cell r="B7979">
            <v>18404</v>
          </cell>
          <cell r="C7979" t="str">
            <v>REJILLAS EXTRACCION TIPO ALETA FIJA MOD L-RA 6x12</v>
          </cell>
          <cell r="D7979" t="str">
            <v>UN</v>
          </cell>
          <cell r="E7979" t="str">
            <v>SISTEMAS VENTILACION</v>
          </cell>
          <cell r="F7979">
            <v>42756.53</v>
          </cell>
        </row>
        <row r="7980">
          <cell r="B7980">
            <v>611</v>
          </cell>
          <cell r="C7980" t="str">
            <v>REJILLAS PISO 0.30</v>
          </cell>
          <cell r="D7980" t="str">
            <v>ML</v>
          </cell>
          <cell r="E7980" t="str">
            <v>CARPINTERIA METALICA</v>
          </cell>
          <cell r="F7980">
            <v>103852.27</v>
          </cell>
        </row>
        <row r="7981">
          <cell r="B7981">
            <v>19297</v>
          </cell>
          <cell r="C7981" t="str">
            <v>REJILLAS PISO 0.30 CEFE COMETAS</v>
          </cell>
          <cell r="D7981" t="str">
            <v>ML</v>
          </cell>
          <cell r="E7981" t="str">
            <v>CARPINTERIA METALICA</v>
          </cell>
          <cell r="F7981">
            <v>104412.43</v>
          </cell>
        </row>
        <row r="7982">
          <cell r="B7982">
            <v>19314</v>
          </cell>
          <cell r="C7982" t="str">
            <v>REJILLAS RETORNO AIRE RRA-01 8"x4" CRDC-COMETAS</v>
          </cell>
          <cell r="D7982" t="str">
            <v>UN</v>
          </cell>
          <cell r="E7982" t="str">
            <v>SISTEMAS VENTILACION</v>
          </cell>
          <cell r="F7982">
            <v>60313.69</v>
          </cell>
        </row>
        <row r="7983">
          <cell r="B7983">
            <v>15880</v>
          </cell>
          <cell r="C7983" t="str">
            <v xml:space="preserve">RELE 100015968 MULTIRRANGO 3RP1525 - Sumi. e inst  </v>
          </cell>
          <cell r="D7983" t="str">
            <v>UN</v>
          </cell>
          <cell r="E7983" t="str">
            <v>MANT. EQUIPOS ELECTROMECANICOS</v>
          </cell>
          <cell r="F7983">
            <v>111986.28</v>
          </cell>
        </row>
        <row r="7984">
          <cell r="B7984">
            <v>10080</v>
          </cell>
          <cell r="C7984" t="str">
            <v>Relleno  Afirmado compact.con rana+Trasiego **</v>
          </cell>
          <cell r="D7984" t="str">
            <v>M3</v>
          </cell>
          <cell r="E7984" t="str">
            <v>05.1 Sub analisis pisos</v>
          </cell>
          <cell r="F7984">
            <v>143612.81</v>
          </cell>
        </row>
        <row r="7985">
          <cell r="B7985">
            <v>10550</v>
          </cell>
          <cell r="C7985" t="str">
            <v>Relleno arena s/lav de peña cernida +trans relle</v>
          </cell>
          <cell r="D7985" t="str">
            <v>M3</v>
          </cell>
          <cell r="E7985" t="str">
            <v>05.1 Sub analisis pisos</v>
          </cell>
          <cell r="F7985">
            <v>272663.37</v>
          </cell>
        </row>
        <row r="7986">
          <cell r="B7986">
            <v>12538</v>
          </cell>
          <cell r="C7986" t="str">
            <v>Relleno Compact.Mecánica Material in situ+Trasiego</v>
          </cell>
          <cell r="D7986" t="str">
            <v>M3</v>
          </cell>
          <cell r="E7986" t="str">
            <v>ACT. PRELIMINARES/LIMPIEZA TER</v>
          </cell>
          <cell r="F7986">
            <v>30593.75</v>
          </cell>
        </row>
        <row r="7987">
          <cell r="B7987">
            <v>17328</v>
          </cell>
          <cell r="C7987" t="str">
            <v>Relleno Compact.Mecánica material insitu TaludCRCD</v>
          </cell>
          <cell r="D7987" t="str">
            <v>M3</v>
          </cell>
          <cell r="E7987" t="str">
            <v>ACT. PRELIMINARES/LIMPIEZA TER</v>
          </cell>
          <cell r="F7987">
            <v>30337.65</v>
          </cell>
        </row>
        <row r="7988">
          <cell r="B7988">
            <v>10724</v>
          </cell>
          <cell r="C7988" t="str">
            <v>Relleno compactado  Base granular tipo IDRD   **</v>
          </cell>
          <cell r="D7988" t="str">
            <v>M3</v>
          </cell>
          <cell r="E7988" t="str">
            <v>05.1 Sub analisis pisos</v>
          </cell>
          <cell r="F7988">
            <v>270301.21000000002</v>
          </cell>
        </row>
        <row r="7989">
          <cell r="B7989">
            <v>16837</v>
          </cell>
          <cell r="C7989" t="str">
            <v>Relleno compactado  Base granular tipo IDRDcontrap</v>
          </cell>
          <cell r="D7989" t="str">
            <v>M3</v>
          </cell>
          <cell r="E7989" t="str">
            <v>05.1 Sub analisis pisos</v>
          </cell>
          <cell r="F7989">
            <v>275198.06</v>
          </cell>
        </row>
        <row r="7990">
          <cell r="B7990">
            <v>10374</v>
          </cell>
          <cell r="C7990" t="str">
            <v>Relleno compactado Subbase granular en pendiente**</v>
          </cell>
          <cell r="D7990" t="str">
            <v>M3</v>
          </cell>
          <cell r="E7990" t="str">
            <v>05.1 Sub analisis pisos</v>
          </cell>
          <cell r="F7990">
            <v>204496.83</v>
          </cell>
        </row>
        <row r="7991">
          <cell r="B7991">
            <v>12501</v>
          </cell>
          <cell r="C7991" t="str">
            <v>Relleno compactado Subbase granular tipo IDRD</v>
          </cell>
          <cell r="D7991" t="str">
            <v>M3</v>
          </cell>
          <cell r="E7991" t="str">
            <v>05.1 Sub analisis pisos</v>
          </cell>
          <cell r="F7991">
            <v>203707.25</v>
          </cell>
        </row>
        <row r="7992">
          <cell r="B7992">
            <v>17951</v>
          </cell>
          <cell r="C7992" t="str">
            <v>Relleno compactado Subbase granular tipo IDRD CDRC</v>
          </cell>
          <cell r="D7992" t="str">
            <v>M3</v>
          </cell>
          <cell r="E7992" t="str">
            <v>05.1 Sub analisis pisos</v>
          </cell>
          <cell r="F7992">
            <v>210343.62</v>
          </cell>
        </row>
        <row r="7993">
          <cell r="B7993">
            <v>16840</v>
          </cell>
          <cell r="C7993" t="str">
            <v>Relleno Compactado Subbase tipo IDRD(Canguro)Contr</v>
          </cell>
          <cell r="D7993" t="str">
            <v>M3</v>
          </cell>
          <cell r="E7993" t="str">
            <v>ACT. PRELIMINARES/LIMPIEZA TER</v>
          </cell>
          <cell r="F7993">
            <v>191990.19</v>
          </cell>
        </row>
        <row r="7994">
          <cell r="B7994">
            <v>16012</v>
          </cell>
          <cell r="C7994" t="str">
            <v>Relleno con Mortero Arena Rio 1500 PSI inyectado</v>
          </cell>
          <cell r="D7994" t="str">
            <v>M3</v>
          </cell>
          <cell r="E7994" t="str">
            <v>ESTRUCTURA</v>
          </cell>
          <cell r="F7994">
            <v>219079.17</v>
          </cell>
        </row>
        <row r="7995">
          <cell r="B7995">
            <v>20637</v>
          </cell>
          <cell r="C7995" t="str">
            <v>RELLENO DE ARENA PELDAR TIPO FLINT - CANCHA VOLEYPLAYA PLAZA DE TOROS + CERNIDO ADICIONAL</v>
          </cell>
          <cell r="D7995" t="str">
            <v>M3</v>
          </cell>
          <cell r="E7995" t="str">
            <v>EXCAVACIONES Y RELLENOS</v>
          </cell>
          <cell r="F7995">
            <v>498902.32</v>
          </cell>
        </row>
        <row r="7996">
          <cell r="B7996">
            <v>12328</v>
          </cell>
          <cell r="C7996" t="str">
            <v>Relleno de piso confinam.mamp. + placa a=0.72m**</v>
          </cell>
          <cell r="D7996" t="str">
            <v>ML</v>
          </cell>
          <cell r="E7996" t="str">
            <v>ACT. PRELIMINARES/LIMPIEZA TER</v>
          </cell>
          <cell r="F7996">
            <v>141213.32999999999</v>
          </cell>
        </row>
        <row r="7997">
          <cell r="B7997">
            <v>14970</v>
          </cell>
          <cell r="C7997" t="str">
            <v>Relleno en arena de Pozo suelta**</v>
          </cell>
          <cell r="D7997" t="str">
            <v>M3</v>
          </cell>
          <cell r="E7997" t="str">
            <v>05.1 Sub analisis pisos</v>
          </cell>
          <cell r="F7997">
            <v>201091.45</v>
          </cell>
        </row>
        <row r="7998">
          <cell r="B7998">
            <v>10723</v>
          </cell>
          <cell r="C7998" t="str">
            <v>Relleno en arena de rio suelta**</v>
          </cell>
          <cell r="D7998" t="str">
            <v>M3</v>
          </cell>
          <cell r="E7998" t="str">
            <v>05.1 Sub analisis pisos</v>
          </cell>
          <cell r="F7998">
            <v>312586.02</v>
          </cell>
        </row>
        <row r="7999">
          <cell r="B7999">
            <v>10736</v>
          </cell>
          <cell r="C7999" t="str">
            <v>Relleno en arena o gravilla  de rio compactada**</v>
          </cell>
          <cell r="D7999" t="str">
            <v>M3</v>
          </cell>
          <cell r="E7999" t="str">
            <v>05.1 Sub analisis pisos</v>
          </cell>
          <cell r="F7999">
            <v>256520.89</v>
          </cell>
        </row>
        <row r="8000">
          <cell r="B8000">
            <v>19139</v>
          </cell>
          <cell r="C8000" t="str">
            <v>Relleno en arena Peña compactada+minicargador</v>
          </cell>
          <cell r="D8000" t="str">
            <v>M3</v>
          </cell>
          <cell r="E8000" t="str">
            <v>05.1 Sub analisis pisos</v>
          </cell>
          <cell r="F8000">
            <v>213763.68</v>
          </cell>
        </row>
        <row r="8001">
          <cell r="B8001">
            <v>11463</v>
          </cell>
          <cell r="C8001" t="str">
            <v>Relleno en arena tipo peldar compactada**</v>
          </cell>
          <cell r="D8001" t="str">
            <v>M3</v>
          </cell>
          <cell r="E8001" t="str">
            <v>05.1 Sub analisis pisos</v>
          </cell>
          <cell r="F8001">
            <v>465457.86</v>
          </cell>
        </row>
        <row r="8002">
          <cell r="B8002">
            <v>20638</v>
          </cell>
          <cell r="C8002" t="str">
            <v>RELLENO EN BASE GRANULAR RECICLADA</v>
          </cell>
          <cell r="D8002" t="str">
            <v>M3</v>
          </cell>
          <cell r="E8002" t="str">
            <v>EXCAVACIONES Y RELLENOS</v>
          </cell>
          <cell r="F8002">
            <v>230230.19</v>
          </cell>
        </row>
        <row r="8003">
          <cell r="B8003">
            <v>15099</v>
          </cell>
          <cell r="C8003" t="str">
            <v>Relleno en cal</v>
          </cell>
          <cell r="D8003" t="str">
            <v>M3</v>
          </cell>
          <cell r="E8003" t="str">
            <v>ACT. PRELIMINARES/LIMPIEZA TER</v>
          </cell>
          <cell r="F8003">
            <v>1964350.78</v>
          </cell>
        </row>
        <row r="8004">
          <cell r="B8004">
            <v>11815</v>
          </cell>
          <cell r="C8004" t="str">
            <v>Relleno en gravilla  de rio  (Suministro+Transp+in</v>
          </cell>
          <cell r="D8004" t="str">
            <v>M3</v>
          </cell>
          <cell r="E8004" t="str">
            <v>05.1 Sub analisis pisos</v>
          </cell>
          <cell r="F8004">
            <v>227393.49</v>
          </cell>
        </row>
        <row r="8005">
          <cell r="B8005">
            <v>13244</v>
          </cell>
          <cell r="C8005" t="str">
            <v>Relleno en gravilla de rio  seleccinada blanca **</v>
          </cell>
          <cell r="D8005" t="str">
            <v>M3</v>
          </cell>
          <cell r="E8005" t="str">
            <v>05.1 Sub analisis pisos</v>
          </cell>
          <cell r="F8005">
            <v>271939.83</v>
          </cell>
        </row>
        <row r="8006">
          <cell r="B8006">
            <v>20781</v>
          </cell>
          <cell r="C8006" t="str">
            <v>RELLENO EN RAJON SUM+INST</v>
          </cell>
          <cell r="D8006" t="str">
            <v>M3</v>
          </cell>
          <cell r="E8006" t="str">
            <v>05.1 Sub analisis pisos</v>
          </cell>
          <cell r="F8006">
            <v>244824.27</v>
          </cell>
        </row>
        <row r="8007">
          <cell r="B8007">
            <v>20752</v>
          </cell>
          <cell r="C8007" t="str">
            <v>Relleno en recebo común  (minica+motoniv+vibrocompactador)-nivelación</v>
          </cell>
          <cell r="D8007" t="str">
            <v>M3</v>
          </cell>
          <cell r="E8007" t="str">
            <v>PISOS</v>
          </cell>
          <cell r="F8007">
            <v>135917.68</v>
          </cell>
        </row>
        <row r="8008">
          <cell r="B8008">
            <v>19249</v>
          </cell>
          <cell r="C8008" t="str">
            <v>Relleno en Subbase Granular Reciclada Tipo A</v>
          </cell>
          <cell r="D8008" t="str">
            <v>M3</v>
          </cell>
          <cell r="E8008" t="str">
            <v>EXCAVACIONES Y RELLENOS</v>
          </cell>
          <cell r="F8008">
            <v>369960.69</v>
          </cell>
        </row>
        <row r="8009">
          <cell r="B8009">
            <v>10809</v>
          </cell>
          <cell r="C8009" t="str">
            <v>Relleno en tierra negra    e=0.15 **</v>
          </cell>
          <cell r="D8009" t="str">
            <v>M2</v>
          </cell>
          <cell r="E8009" t="str">
            <v>ACT. PRELIMINARES/LIMPIEZA TER</v>
          </cell>
          <cell r="F8009">
            <v>19923.7</v>
          </cell>
        </row>
        <row r="8010">
          <cell r="B8010">
            <v>10276</v>
          </cell>
          <cell r="C8010" t="str">
            <v>Relleno en tierra negra (Suministro + Transporte)</v>
          </cell>
          <cell r="D8010" t="str">
            <v>M3</v>
          </cell>
          <cell r="E8010" t="str">
            <v>ACT. PRELIMINARES/LIMPIEZA TER</v>
          </cell>
          <cell r="F8010">
            <v>132824.67000000001</v>
          </cell>
        </row>
        <row r="8011">
          <cell r="B8011">
            <v>15379</v>
          </cell>
          <cell r="C8011" t="str">
            <v>Relleno en tierra negra + arena de rio (30-70) %</v>
          </cell>
          <cell r="D8011" t="str">
            <v>M3</v>
          </cell>
          <cell r="E8011" t="str">
            <v>ACT. PRELIMINARES/LIMPIEZA TER</v>
          </cell>
          <cell r="F8011">
            <v>175505.98</v>
          </cell>
        </row>
        <row r="8012">
          <cell r="B8012">
            <v>13540</v>
          </cell>
          <cell r="C8012" t="str">
            <v>Relleno en tierra negra + arena de rio (50-50) %</v>
          </cell>
          <cell r="D8012" t="str">
            <v>M3</v>
          </cell>
          <cell r="E8012" t="str">
            <v>ACT. PRELIMINARES/LIMPIEZA TER</v>
          </cell>
          <cell r="F8012">
            <v>261062.02</v>
          </cell>
        </row>
        <row r="8013">
          <cell r="B8013">
            <v>11957</v>
          </cell>
          <cell r="C8013" t="str">
            <v>Relleno en tierra negra Abonada(Cascaril+Triple-15</v>
          </cell>
          <cell r="D8013" t="str">
            <v>M3</v>
          </cell>
          <cell r="E8013" t="str">
            <v>ACT. PRELIMINARES/LIMPIEZA TER</v>
          </cell>
          <cell r="F8013">
            <v>97756.29</v>
          </cell>
        </row>
        <row r="8014">
          <cell r="B8014">
            <v>15763</v>
          </cell>
          <cell r="C8014" t="str">
            <v>Relleno Estructural SIKATOP 122 o similar</v>
          </cell>
          <cell r="D8014" t="str">
            <v>LT</v>
          </cell>
          <cell r="E8014" t="str">
            <v>04 Estructuras</v>
          </cell>
          <cell r="F8014">
            <v>18213.689999999999</v>
          </cell>
        </row>
        <row r="8015">
          <cell r="B8015">
            <v>13681</v>
          </cell>
          <cell r="C8015" t="str">
            <v>Relleno Fluido de 10 Kg/cm2</v>
          </cell>
          <cell r="D8015" t="str">
            <v>M3</v>
          </cell>
          <cell r="E8015" t="str">
            <v>MORTEROS, CONCRETOS Y ENSAYOS</v>
          </cell>
          <cell r="F8015">
            <v>10173.08</v>
          </cell>
        </row>
        <row r="8016">
          <cell r="B8016">
            <v>15107</v>
          </cell>
          <cell r="C8016" t="str">
            <v>Relleno Fluido para sub-muraciones</v>
          </cell>
          <cell r="D8016" t="str">
            <v>M3</v>
          </cell>
          <cell r="E8016" t="str">
            <v>MORTEROS, CONCRETOS Y ENSAYOS</v>
          </cell>
          <cell r="F8016">
            <v>91212.98</v>
          </cell>
        </row>
        <row r="8017">
          <cell r="B8017">
            <v>10902</v>
          </cell>
          <cell r="C8017" t="str">
            <v>Relleno gravill e=0.15+(rio+tierra 70%+30%) e=0.10</v>
          </cell>
          <cell r="D8017" t="str">
            <v>M2</v>
          </cell>
          <cell r="E8017" t="str">
            <v>05.1 Sub analisis pisos</v>
          </cell>
          <cell r="F8017">
            <v>136578.43</v>
          </cell>
        </row>
        <row r="8018">
          <cell r="B8018">
            <v>19135</v>
          </cell>
          <cell r="C8018" t="str">
            <v>Relleno Gravilla Rio(Sum+Transp+comp+Lab)CEFE Come</v>
          </cell>
          <cell r="D8018" t="str">
            <v>M3</v>
          </cell>
          <cell r="E8018" t="str">
            <v>EXCAVACIONES Y RELLENOS</v>
          </cell>
          <cell r="F8018">
            <v>206215.78</v>
          </cell>
        </row>
        <row r="8019">
          <cell r="B8019">
            <v>13284</v>
          </cell>
          <cell r="C8019" t="str">
            <v>Relleno material Local Selecc.Excava sin sum+Trasi</v>
          </cell>
          <cell r="D8019" t="str">
            <v>M3</v>
          </cell>
          <cell r="E8019" t="str">
            <v>03 Preliminares</v>
          </cell>
          <cell r="F8019">
            <v>39859.29</v>
          </cell>
        </row>
        <row r="8020">
          <cell r="B8020">
            <v>15944</v>
          </cell>
          <cell r="C8020" t="str">
            <v>Relleno material Local Selecc.Excava sin suministr</v>
          </cell>
          <cell r="D8020" t="str">
            <v>M3</v>
          </cell>
          <cell r="E8020" t="str">
            <v>03 Preliminares</v>
          </cell>
          <cell r="F8020">
            <v>9239.92</v>
          </cell>
        </row>
        <row r="8021">
          <cell r="B8021">
            <v>12630</v>
          </cell>
          <cell r="C8021" t="str">
            <v>Relleno Material Obra Base  gran (in Sum.estab cem</v>
          </cell>
          <cell r="D8021" t="str">
            <v>M3</v>
          </cell>
          <cell r="E8021" t="str">
            <v>05.1 Sub analisis pisos</v>
          </cell>
          <cell r="F8021">
            <v>88717.94</v>
          </cell>
        </row>
        <row r="8022">
          <cell r="B8022">
            <v>14018</v>
          </cell>
          <cell r="C8022" t="str">
            <v>Relleno material selecc.excava (Rana+Retro+Minicar</v>
          </cell>
          <cell r="D8022" t="str">
            <v>M3</v>
          </cell>
          <cell r="E8022" t="str">
            <v>03 Preliminares</v>
          </cell>
          <cell r="F8022">
            <v>51575.360000000001</v>
          </cell>
        </row>
        <row r="8023">
          <cell r="B8023">
            <v>11133</v>
          </cell>
          <cell r="C8023" t="str">
            <v>Relleno material seleccionado de excava sin sumin*</v>
          </cell>
          <cell r="D8023" t="str">
            <v>M3</v>
          </cell>
          <cell r="E8023" t="str">
            <v>03 Preliminares</v>
          </cell>
          <cell r="F8023">
            <v>24751.75</v>
          </cell>
        </row>
        <row r="8024">
          <cell r="B8024">
            <v>14017</v>
          </cell>
          <cell r="C8024" t="str">
            <v>Relleno material seleccionado excava (Apiso+Minica</v>
          </cell>
          <cell r="D8024" t="str">
            <v>M3</v>
          </cell>
          <cell r="E8024" t="str">
            <v>03 Preliminares</v>
          </cell>
          <cell r="F8024">
            <v>38645.56</v>
          </cell>
        </row>
        <row r="8025">
          <cell r="B8025">
            <v>12724</v>
          </cell>
          <cell r="C8025" t="str">
            <v>Relleno material seleccionado excava (Apiso+Retro)</v>
          </cell>
          <cell r="D8025" t="str">
            <v>M3</v>
          </cell>
          <cell r="E8025" t="str">
            <v>03 Preliminares</v>
          </cell>
          <cell r="F8025">
            <v>38576.03</v>
          </cell>
        </row>
        <row r="8026">
          <cell r="B8026">
            <v>16253</v>
          </cell>
          <cell r="C8026" t="str">
            <v>Relleno Material SeleccionadoExcav(Vibro+Minicarg)</v>
          </cell>
          <cell r="D8026" t="str">
            <v>M3</v>
          </cell>
          <cell r="E8026" t="str">
            <v>03 Preliminares</v>
          </cell>
          <cell r="F8026">
            <v>37444.65</v>
          </cell>
        </row>
        <row r="8027">
          <cell r="B8027">
            <v>10758</v>
          </cell>
          <cell r="C8027" t="str">
            <v>Relleno mezcla arena de rio + tierra 70%+30% **</v>
          </cell>
          <cell r="D8027" t="str">
            <v>M3</v>
          </cell>
          <cell r="E8027" t="str">
            <v>05.1 Sub analisis pisos</v>
          </cell>
          <cell r="F8027">
            <v>393708.24</v>
          </cell>
        </row>
        <row r="8028">
          <cell r="B8028">
            <v>14432</v>
          </cell>
          <cell r="C8028" t="str">
            <v>Relleno mezcla arena de rio+tierra 50%+50% jardi**</v>
          </cell>
          <cell r="D8028" t="str">
            <v>M3</v>
          </cell>
          <cell r="E8028" t="str">
            <v>05.1 Sub analisis pisos</v>
          </cell>
          <cell r="F8028">
            <v>297150.90000000002</v>
          </cell>
        </row>
        <row r="8029">
          <cell r="B8029">
            <v>10737</v>
          </cell>
          <cell r="C8029" t="str">
            <v>Relleno mezcla arena rio+tierra 70%+30% sinTierra</v>
          </cell>
          <cell r="D8029" t="str">
            <v>M3</v>
          </cell>
          <cell r="E8029" t="str">
            <v>05.1 Sub analisis pisos</v>
          </cell>
          <cell r="F8029">
            <v>417789.44</v>
          </cell>
        </row>
        <row r="8030">
          <cell r="B8030">
            <v>12391</v>
          </cell>
          <cell r="C8030" t="str">
            <v>Relleno Perimetral tronco-tratamiento arbóreo**</v>
          </cell>
          <cell r="D8030" t="str">
            <v>UN</v>
          </cell>
          <cell r="E8030" t="str">
            <v>05.1 Sub analisis pisos</v>
          </cell>
          <cell r="F8030">
            <v>1131415.69</v>
          </cell>
        </row>
        <row r="8031">
          <cell r="B8031">
            <v>10909</v>
          </cell>
          <cell r="C8031" t="str">
            <v>Relleno rajon  (mecanico) **</v>
          </cell>
          <cell r="D8031" t="str">
            <v>M3</v>
          </cell>
          <cell r="E8031" t="str">
            <v>05.1 Sub analisis pisos</v>
          </cell>
          <cell r="F8031">
            <v>298162.86</v>
          </cell>
        </row>
        <row r="8032">
          <cell r="B8032">
            <v>16841</v>
          </cell>
          <cell r="C8032" t="str">
            <v>Relleno rajon  (mecanico)LOSA FONDO PISCINAe=0.20</v>
          </cell>
          <cell r="D8032" t="str">
            <v>M3</v>
          </cell>
          <cell r="E8032" t="str">
            <v>05.1 Sub analisis pisos</v>
          </cell>
          <cell r="F8032">
            <v>239584.25</v>
          </cell>
        </row>
        <row r="8033">
          <cell r="B8033">
            <v>10697</v>
          </cell>
          <cell r="C8033" t="str">
            <v>Relleno rajon manual (Inc. Compactación Mecanica)</v>
          </cell>
          <cell r="D8033" t="str">
            <v>M3</v>
          </cell>
          <cell r="E8033" t="str">
            <v>05.1 Sub analisis pisos</v>
          </cell>
          <cell r="F8033">
            <v>247755.32</v>
          </cell>
        </row>
        <row r="8034">
          <cell r="B8034">
            <v>12089</v>
          </cell>
          <cell r="C8034" t="str">
            <v>Relleno rajon y suavizado con Afirm &gt;15000m3</v>
          </cell>
          <cell r="D8034" t="str">
            <v>M3</v>
          </cell>
          <cell r="E8034" t="str">
            <v>05.1 Sub analisis pisos</v>
          </cell>
          <cell r="F8034">
            <v>45973.22</v>
          </cell>
        </row>
        <row r="8035">
          <cell r="B8035">
            <v>10364</v>
          </cell>
          <cell r="C8035" t="str">
            <v>Relleno rajon y suavizado con Afirmado (Comp.meca)</v>
          </cell>
          <cell r="D8035" t="str">
            <v>M3</v>
          </cell>
          <cell r="E8035" t="str">
            <v>05.1 Sub analisis pisos</v>
          </cell>
          <cell r="F8035">
            <v>247381.37</v>
          </cell>
        </row>
        <row r="8036">
          <cell r="B8036">
            <v>12000</v>
          </cell>
          <cell r="C8036" t="str">
            <v>Relleno rajon y suavizado con Afirmado (mecanico)</v>
          </cell>
          <cell r="D8036" t="str">
            <v>M3</v>
          </cell>
          <cell r="E8036" t="str">
            <v>05.1 Sub analisis pisos</v>
          </cell>
          <cell r="F8036">
            <v>169404.2</v>
          </cell>
        </row>
        <row r="8037">
          <cell r="B8037">
            <v>10732</v>
          </cell>
          <cell r="C8037" t="str">
            <v>Relleno rajon y suavizado Subbase (manual) **</v>
          </cell>
          <cell r="D8037" t="str">
            <v>M3</v>
          </cell>
          <cell r="E8037" t="str">
            <v>05.1 Sub analisis pisos</v>
          </cell>
          <cell r="F8037">
            <v>262598.96999999997</v>
          </cell>
        </row>
        <row r="8038">
          <cell r="B8038">
            <v>10332</v>
          </cell>
          <cell r="C8038" t="str">
            <v>Relleno rajon+base granular estabCemt3% (recebo)**</v>
          </cell>
          <cell r="D8038" t="str">
            <v>M3</v>
          </cell>
          <cell r="E8038" t="str">
            <v>05.1 Sub analisis pisos</v>
          </cell>
          <cell r="F8038">
            <v>318406.40000000002</v>
          </cell>
        </row>
        <row r="8039">
          <cell r="B8039">
            <v>11394</v>
          </cell>
          <cell r="C8039" t="str">
            <v>Relleno Recebo Afirmado (Compact-rana)**</v>
          </cell>
          <cell r="D8039" t="str">
            <v>M3</v>
          </cell>
          <cell r="E8039" t="str">
            <v>ACT. PRELIMINARES/LIMPIEZA TER</v>
          </cell>
          <cell r="F8039">
            <v>130727.98</v>
          </cell>
        </row>
        <row r="8040">
          <cell r="B8040">
            <v>12441</v>
          </cell>
          <cell r="C8040" t="str">
            <v>Relleno Recebo Afirmado (Compact-Vibrocomp.)**</v>
          </cell>
          <cell r="D8040" t="str">
            <v>M3</v>
          </cell>
          <cell r="E8040" t="str">
            <v>ACT. PRELIMINARES/LIMPIEZA TER</v>
          </cell>
          <cell r="F8040">
            <v>121882.67</v>
          </cell>
        </row>
        <row r="8041">
          <cell r="B8041">
            <v>12396</v>
          </cell>
          <cell r="C8041" t="str">
            <v>Relleno Recebo Base granul (Compact-Pison-Manual)*</v>
          </cell>
          <cell r="D8041" t="str">
            <v>M3</v>
          </cell>
          <cell r="E8041" t="str">
            <v>ACT. PRELIMINARES/LIMPIEZA TER</v>
          </cell>
          <cell r="F8041">
            <v>243310.5</v>
          </cell>
        </row>
        <row r="8042">
          <cell r="B8042">
            <v>12149</v>
          </cell>
          <cell r="C8042" t="str">
            <v>Relleno Recebo Base granular (Compact 2.5 Ton) **</v>
          </cell>
          <cell r="D8042" t="str">
            <v>M3</v>
          </cell>
          <cell r="E8042" t="str">
            <v>ACT. PRELIMINARES/LIMPIEZA TER</v>
          </cell>
          <cell r="F8042">
            <v>254490.53</v>
          </cell>
        </row>
        <row r="8043">
          <cell r="B8043">
            <v>16741</v>
          </cell>
          <cell r="C8043" t="str">
            <v>Relleno Recebo Base granular (Compact-rana)</v>
          </cell>
          <cell r="D8043" t="str">
            <v>M3</v>
          </cell>
          <cell r="E8043" t="str">
            <v>ACT. PRELIMINARES/LIMPIEZA TER</v>
          </cell>
          <cell r="F8043">
            <v>260706.34</v>
          </cell>
        </row>
        <row r="8044">
          <cell r="B8044">
            <v>12148</v>
          </cell>
          <cell r="C8044" t="str">
            <v>Relleno Recebo Base granular (Compact-rana)+Trasie</v>
          </cell>
          <cell r="D8044" t="str">
            <v>M3</v>
          </cell>
          <cell r="E8044" t="str">
            <v>ACT. PRELIMINARES/LIMPIEZA TER</v>
          </cell>
          <cell r="F8044">
            <v>271303.71000000002</v>
          </cell>
        </row>
        <row r="8045">
          <cell r="B8045">
            <v>12110</v>
          </cell>
          <cell r="C8045" t="str">
            <v>Relleno Recebo Subbase gran (Compact-Pison-Man) **</v>
          </cell>
          <cell r="D8045" t="str">
            <v>M3</v>
          </cell>
          <cell r="E8045" t="str">
            <v>ACT. PRELIMINARES/LIMPIEZA TER</v>
          </cell>
          <cell r="F8045">
            <v>176642.66</v>
          </cell>
        </row>
        <row r="8046">
          <cell r="B8046">
            <v>12452</v>
          </cell>
          <cell r="C8046" t="str">
            <v>Relleno Recebo Subbase granul (Compt-Vibrocomp.)**</v>
          </cell>
          <cell r="D8046" t="str">
            <v>M3</v>
          </cell>
          <cell r="E8046" t="str">
            <v>ACT. PRELIMINARES/LIMPIEZA TER</v>
          </cell>
          <cell r="F8046">
            <v>202860.14</v>
          </cell>
        </row>
        <row r="8047">
          <cell r="B8047">
            <v>12109</v>
          </cell>
          <cell r="C8047" t="str">
            <v>Relleno Recebo Subbase granular (Compact-rana)**</v>
          </cell>
          <cell r="D8047" t="str">
            <v>M3</v>
          </cell>
          <cell r="E8047" t="str">
            <v>ACT. PRELIMINARES/LIMPIEZA TER</v>
          </cell>
          <cell r="F8047">
            <v>190478.33</v>
          </cell>
        </row>
        <row r="8048">
          <cell r="B8048">
            <v>14019</v>
          </cell>
          <cell r="C8048" t="str">
            <v>Relleno Recebo Subbase granular (Comp-rana)+GeoT-1</v>
          </cell>
          <cell r="D8048" t="str">
            <v>M3</v>
          </cell>
          <cell r="E8048" t="str">
            <v>ACT. PRELIMINARES/LIMPIEZA TER</v>
          </cell>
          <cell r="F8048">
            <v>238427.02</v>
          </cell>
        </row>
        <row r="8049">
          <cell r="B8049">
            <v>15288</v>
          </cell>
          <cell r="C8049" t="str">
            <v>Relleno Recebo Subbase tipo IDRD (Compact-Canguro)</v>
          </cell>
          <cell r="D8049" t="str">
            <v>M3</v>
          </cell>
          <cell r="E8049" t="str">
            <v>ACT. PRELIMINARES/LIMPIEZA TER</v>
          </cell>
          <cell r="F8049">
            <v>190761.37</v>
          </cell>
        </row>
        <row r="8050">
          <cell r="B8050">
            <v>12500</v>
          </cell>
          <cell r="C8050" t="str">
            <v>Relleno Recebo tipo afirmado tipo IDRD  exten+comp</v>
          </cell>
          <cell r="D8050" t="str">
            <v>M3</v>
          </cell>
          <cell r="E8050" t="str">
            <v>05.1 Sub analisis pisos</v>
          </cell>
          <cell r="F8050">
            <v>143956.9</v>
          </cell>
        </row>
        <row r="8051">
          <cell r="B8051">
            <v>11388</v>
          </cell>
          <cell r="C8051" t="str">
            <v>Relleno Subbase Granular compact.con rana+Trasiego</v>
          </cell>
          <cell r="D8051" t="str">
            <v>M3</v>
          </cell>
          <cell r="E8051" t="str">
            <v>05.1 Sub analisis pisos</v>
          </cell>
          <cell r="F8051">
            <v>203577</v>
          </cell>
        </row>
        <row r="8052">
          <cell r="B8052">
            <v>10138</v>
          </cell>
          <cell r="C8052" t="str">
            <v>Relleno tierra comun seleccionada compactada **</v>
          </cell>
          <cell r="D8052" t="str">
            <v>M3</v>
          </cell>
          <cell r="E8052" t="str">
            <v>05.1 Sub analisis pisos</v>
          </cell>
          <cell r="F8052">
            <v>64743.08</v>
          </cell>
        </row>
        <row r="8053">
          <cell r="B8053">
            <v>10772</v>
          </cell>
          <cell r="C8053" t="str">
            <v>Relleno y comp.manual material comun sin sumin**</v>
          </cell>
          <cell r="D8053" t="str">
            <v>M3</v>
          </cell>
          <cell r="E8053" t="str">
            <v>ACT. PRELIMINARES/LIMPIEZA TER</v>
          </cell>
          <cell r="F8053">
            <v>48777.85</v>
          </cell>
        </row>
        <row r="8054">
          <cell r="B8054">
            <v>12504</v>
          </cell>
          <cell r="C8054" t="str">
            <v>RellenoReceboCemento 4% compact Base granular **</v>
          </cell>
          <cell r="D8054" t="str">
            <v>M3</v>
          </cell>
          <cell r="E8054" t="str">
            <v>05.1 Sub analisis pisos</v>
          </cell>
          <cell r="F8054">
            <v>332161.09999999998</v>
          </cell>
        </row>
        <row r="8055">
          <cell r="B8055">
            <v>12503</v>
          </cell>
          <cell r="C8055" t="str">
            <v>RellenoReceboCemento 4% compact Subbase (recebo)**</v>
          </cell>
          <cell r="D8055" t="str">
            <v>M3</v>
          </cell>
          <cell r="E8055" t="str">
            <v>05.1 Sub analisis pisos</v>
          </cell>
          <cell r="F8055">
            <v>267794.21999999997</v>
          </cell>
        </row>
        <row r="8056">
          <cell r="B8056">
            <v>12181</v>
          </cell>
          <cell r="C8056" t="str">
            <v>RELLENOS EN RECEBO CEMENTO CON PIZON**</v>
          </cell>
          <cell r="D8056" t="str">
            <v>M3</v>
          </cell>
          <cell r="E8056" t="str">
            <v>ACT. PRELIMINARES/LIMPIEZA TER</v>
          </cell>
          <cell r="F8056">
            <v>292446.89</v>
          </cell>
        </row>
        <row r="8057">
          <cell r="B8057">
            <v>34</v>
          </cell>
          <cell r="C8057" t="str">
            <v>RELLENOS EN TIERRA (CON BULLDOZER+COMPACT)</v>
          </cell>
          <cell r="D8057" t="str">
            <v>M3</v>
          </cell>
          <cell r="E8057" t="str">
            <v>ACT. PRELIMINARES/LIMPIEZA TER</v>
          </cell>
          <cell r="F8057">
            <v>79766.539999999994</v>
          </cell>
        </row>
        <row r="8058">
          <cell r="B8058">
            <v>35</v>
          </cell>
          <cell r="C8058" t="str">
            <v>RELLENOS RECEBO COMUN</v>
          </cell>
          <cell r="D8058" t="str">
            <v>M3</v>
          </cell>
          <cell r="E8058" t="str">
            <v>ACT. PRELIMINARES/LIMPIEZA TER</v>
          </cell>
          <cell r="F8058">
            <v>129756.61</v>
          </cell>
        </row>
        <row r="8059">
          <cell r="B8059">
            <v>12725</v>
          </cell>
          <cell r="C8059" t="str">
            <v>RELLENOS RECEBO COMUN (Apisonador)</v>
          </cell>
          <cell r="D8059" t="str">
            <v>M3</v>
          </cell>
          <cell r="E8059" t="str">
            <v>ACT. PRELIMINARES/LIMPIEZA TER</v>
          </cell>
          <cell r="F8059">
            <v>153829.62</v>
          </cell>
        </row>
        <row r="8060">
          <cell r="B8060">
            <v>19138</v>
          </cell>
          <cell r="C8060" t="str">
            <v>RELLENOS RECEBO COMUN (Minic+Motoniv+Vibrocom)</v>
          </cell>
          <cell r="D8060" t="str">
            <v>M3</v>
          </cell>
          <cell r="E8060" t="str">
            <v>ACT. PRELIMINARES/LIMPIEZA TER</v>
          </cell>
          <cell r="F8060">
            <v>145266.60999999999</v>
          </cell>
        </row>
        <row r="8061">
          <cell r="B8061">
            <v>16833</v>
          </cell>
          <cell r="C8061" t="str">
            <v>RELLENOS RECEBO COMUN CDRC</v>
          </cell>
          <cell r="D8061" t="str">
            <v>M3</v>
          </cell>
          <cell r="E8061" t="str">
            <v>ACT. PRELIMINARES/LIMPIEZA TER</v>
          </cell>
          <cell r="F8061">
            <v>132912.49</v>
          </cell>
        </row>
        <row r="8062">
          <cell r="B8062">
            <v>11980</v>
          </cell>
          <cell r="C8062" t="str">
            <v>RellenosPista de Dirt Jump - Fontanar **</v>
          </cell>
          <cell r="D8062" t="str">
            <v>M3</v>
          </cell>
          <cell r="E8062" t="str">
            <v>05 Pisos</v>
          </cell>
          <cell r="F8062">
            <v>163254</v>
          </cell>
        </row>
        <row r="8063">
          <cell r="B8063">
            <v>11756</v>
          </cell>
          <cell r="C8063" t="str">
            <v>RellenReceboCemento4%compSubbaseAtraque Bordillo**</v>
          </cell>
          <cell r="D8063" t="str">
            <v>M3</v>
          </cell>
          <cell r="E8063" t="str">
            <v>05.1 Sub analisis pisos</v>
          </cell>
          <cell r="F8063">
            <v>254122.02</v>
          </cell>
        </row>
        <row r="8064">
          <cell r="B8064">
            <v>11506</v>
          </cell>
          <cell r="C8064" t="str">
            <v>Remate  ladrillo hilada parada patrimonio a=0.30**</v>
          </cell>
          <cell r="D8064" t="str">
            <v>ML</v>
          </cell>
          <cell r="E8064" t="str">
            <v>05 Pisos</v>
          </cell>
          <cell r="F8064">
            <v>216218.17</v>
          </cell>
        </row>
        <row r="8065">
          <cell r="B8065">
            <v>15187</v>
          </cell>
          <cell r="C8065" t="str">
            <v>Remate de Muro Lad.Prens.Macizo(PanderetaA=0.37m)</v>
          </cell>
          <cell r="D8065" t="str">
            <v>ML</v>
          </cell>
          <cell r="E8065" t="str">
            <v>ENCHAPES MUROS</v>
          </cell>
          <cell r="F8065">
            <v>45385.34</v>
          </cell>
        </row>
        <row r="8066">
          <cell r="B8066">
            <v>13237</v>
          </cell>
          <cell r="C8066" t="str">
            <v>Remate en caucho palco Estadio-pirlan a=0.15m</v>
          </cell>
          <cell r="D8066" t="str">
            <v>ML</v>
          </cell>
          <cell r="E8066" t="str">
            <v>VARIOS</v>
          </cell>
          <cell r="F8066">
            <v>27075.89</v>
          </cell>
        </row>
        <row r="8067">
          <cell r="B8067">
            <v>10752</v>
          </cell>
          <cell r="C8067" t="str">
            <v>Remate en ladrillo hilada parada  h=0.25 m **</v>
          </cell>
          <cell r="D8067" t="str">
            <v>ML</v>
          </cell>
          <cell r="E8067" t="str">
            <v>05 Pisos</v>
          </cell>
          <cell r="F8067">
            <v>109638.94</v>
          </cell>
        </row>
        <row r="8068">
          <cell r="B8068">
            <v>10753</v>
          </cell>
          <cell r="C8068" t="str">
            <v>Remate en ladrillo tipo cremallera **</v>
          </cell>
          <cell r="D8068" t="str">
            <v>ML</v>
          </cell>
          <cell r="E8068" t="str">
            <v>05 Pisos</v>
          </cell>
          <cell r="F8068">
            <v>109638.94</v>
          </cell>
        </row>
        <row r="8069">
          <cell r="B8069">
            <v>14699</v>
          </cell>
          <cell r="C8069" t="str">
            <v>Remate Horizontal ladrillo Moore Color Arena e=12</v>
          </cell>
          <cell r="D8069" t="str">
            <v>M2</v>
          </cell>
          <cell r="E8069" t="str">
            <v>06 Mampostería y pañetes</v>
          </cell>
          <cell r="F8069">
            <v>26927.23</v>
          </cell>
        </row>
        <row r="8070">
          <cell r="B8070">
            <v>11751</v>
          </cell>
          <cell r="C8070" t="str">
            <v>Remate Lateral contra Muro 0.25m Aluzinc</v>
          </cell>
          <cell r="D8070" t="str">
            <v>ML</v>
          </cell>
          <cell r="E8070" t="str">
            <v>04 Estructuras</v>
          </cell>
          <cell r="F8070">
            <v>6613.72</v>
          </cell>
        </row>
        <row r="8071">
          <cell r="B8071">
            <v>15792</v>
          </cell>
          <cell r="C8071" t="str">
            <v>REMATE SIMPLE Cielo raso PVC  L=2.70 mts</v>
          </cell>
          <cell r="D8071" t="str">
            <v>ML</v>
          </cell>
          <cell r="E8071" t="str">
            <v>CIELOS RASOS</v>
          </cell>
          <cell r="F8071">
            <v>6236.26</v>
          </cell>
        </row>
        <row r="8072">
          <cell r="B8072">
            <v>11752</v>
          </cell>
          <cell r="C8072" t="str">
            <v>Remate SuperiorTeja Cumbrera Dos Aguas Aluzinc**</v>
          </cell>
          <cell r="D8072" t="str">
            <v>ML</v>
          </cell>
          <cell r="E8072" t="str">
            <v>04 Estructuras</v>
          </cell>
          <cell r="F8072">
            <v>31371.93</v>
          </cell>
        </row>
        <row r="8073">
          <cell r="B8073">
            <v>153</v>
          </cell>
          <cell r="C8073" t="str">
            <v>REMATES LAD. PRENSADO   STA/FE</v>
          </cell>
          <cell r="D8073" t="str">
            <v>ML</v>
          </cell>
          <cell r="E8073" t="str">
            <v>MAMPOSTERIA</v>
          </cell>
          <cell r="F8073">
            <v>37412.949999999997</v>
          </cell>
        </row>
        <row r="8074">
          <cell r="B8074">
            <v>420</v>
          </cell>
          <cell r="C8074" t="str">
            <v>REMATES PORCELANA BISELADOS</v>
          </cell>
          <cell r="D8074" t="str">
            <v>ML</v>
          </cell>
          <cell r="E8074" t="str">
            <v>ENCHAPES, ACCESORIOS Y PAPELES</v>
          </cell>
          <cell r="F8074">
            <v>12265.26</v>
          </cell>
        </row>
        <row r="8075">
          <cell r="B8075">
            <v>13373</v>
          </cell>
          <cell r="C8075" t="str">
            <v>REMOVEDOR PINTURA EN ESMALTE</v>
          </cell>
          <cell r="D8075" t="str">
            <v>M2</v>
          </cell>
          <cell r="E8075" t="str">
            <v>PINTURA</v>
          </cell>
          <cell r="F8075">
            <v>15098.49</v>
          </cell>
        </row>
        <row r="8076">
          <cell r="B8076">
            <v>10770</v>
          </cell>
          <cell r="C8076" t="str">
            <v>Reparacion Andenconcreto  4.2-1 bland **</v>
          </cell>
          <cell r="D8076" t="str">
            <v>M2</v>
          </cell>
          <cell r="E8076" t="str">
            <v>05 Pisos</v>
          </cell>
          <cell r="F8076">
            <v>186133.43</v>
          </cell>
        </row>
        <row r="8077">
          <cell r="B8077">
            <v>12818</v>
          </cell>
          <cell r="C8077" t="str">
            <v>Reparación baranda **</v>
          </cell>
          <cell r="D8077" t="str">
            <v>ML</v>
          </cell>
          <cell r="E8077" t="str">
            <v>10 Mobiliario</v>
          </cell>
          <cell r="F8077">
            <v>120815.76</v>
          </cell>
        </row>
        <row r="8078">
          <cell r="B8078">
            <v>20779</v>
          </cell>
          <cell r="C8078" t="str">
            <v>REPARACION DE GOTERAS EXISTENTES EN CUBIERTAS (SUM+INT)</v>
          </cell>
          <cell r="D8078" t="str">
            <v>UN</v>
          </cell>
          <cell r="E8078" t="str">
            <v>CUBIERTAS</v>
          </cell>
          <cell r="F8078">
            <v>669872.31000000006</v>
          </cell>
        </row>
        <row r="8079">
          <cell r="B8079">
            <v>12756</v>
          </cell>
          <cell r="C8079" t="str">
            <v>Reparación de losa Inf.Mortero 1:4 e=0.02m y Malla</v>
          </cell>
          <cell r="D8079" t="str">
            <v>ML</v>
          </cell>
          <cell r="E8079" t="str">
            <v>05 Pisos</v>
          </cell>
          <cell r="F8079">
            <v>121808.99</v>
          </cell>
        </row>
        <row r="8080">
          <cell r="B8080">
            <v>13042</v>
          </cell>
          <cell r="C8080" t="str">
            <v>Reparación de rastrillo Plaza de Toros **</v>
          </cell>
          <cell r="D8080" t="str">
            <v>ML</v>
          </cell>
          <cell r="E8080" t="str">
            <v>VARIOS</v>
          </cell>
          <cell r="F8080">
            <v>0</v>
          </cell>
        </row>
        <row r="8081">
          <cell r="B8081">
            <v>11514</v>
          </cell>
          <cell r="C8081" t="str">
            <v>Reparacion de unidades de mamposteria patrimonio**</v>
          </cell>
          <cell r="D8081" t="str">
            <v>UN</v>
          </cell>
          <cell r="E8081" t="str">
            <v>05 Pisos</v>
          </cell>
          <cell r="F8081">
            <v>9138.2800000000007</v>
          </cell>
        </row>
        <row r="8082">
          <cell r="B8082">
            <v>12512</v>
          </cell>
          <cell r="C8082" t="str">
            <v>Reparación divots -trozos cesped- (est.atl. UDS)**</v>
          </cell>
          <cell r="D8082" t="str">
            <v>UN</v>
          </cell>
          <cell r="E8082" t="str">
            <v>13 Manejo ambiental</v>
          </cell>
          <cell r="F8082">
            <v>25332.05</v>
          </cell>
        </row>
        <row r="8083">
          <cell r="B8083">
            <v>12505</v>
          </cell>
          <cell r="C8083" t="str">
            <v>Reparación divots -trozos cesped- (polo Country)**</v>
          </cell>
          <cell r="D8083" t="str">
            <v>UN</v>
          </cell>
          <cell r="E8083" t="str">
            <v>13 Manejo ambiental</v>
          </cell>
          <cell r="F8083">
            <v>25332.05</v>
          </cell>
        </row>
        <row r="8084">
          <cell r="B8084">
            <v>13826</v>
          </cell>
          <cell r="C8084" t="str">
            <v>Reparación escalera Intern en concreto CAMPIN</v>
          </cell>
          <cell r="D8084" t="str">
            <v>ML</v>
          </cell>
          <cell r="E8084" t="str">
            <v>CIMENTACION Y ESTRUCTURA</v>
          </cell>
          <cell r="F8084">
            <v>37090.99</v>
          </cell>
        </row>
        <row r="8085">
          <cell r="B8085">
            <v>16164</v>
          </cell>
          <cell r="C8085" t="str">
            <v>REPARACION MURO DRYWALL (INCLUYE PINTURA)</v>
          </cell>
          <cell r="D8085" t="str">
            <v>M2</v>
          </cell>
          <cell r="E8085" t="str">
            <v>CIELOS RASOS</v>
          </cell>
          <cell r="F8085">
            <v>54225.25</v>
          </cell>
        </row>
        <row r="8086">
          <cell r="B8086">
            <v>16567</v>
          </cell>
          <cell r="C8086" t="str">
            <v>Reparación Plato Twister Biosaludable</v>
          </cell>
          <cell r="D8086" t="str">
            <v>UN</v>
          </cell>
          <cell r="E8086" t="str">
            <v>MOBILIARIO</v>
          </cell>
          <cell r="F8086">
            <v>89670.18</v>
          </cell>
        </row>
        <row r="8087">
          <cell r="B8087">
            <v>12627</v>
          </cell>
          <cell r="C8087" t="str">
            <v>Reparación y Mantenimiento Modulo Juegos Madera**</v>
          </cell>
          <cell r="D8087" t="str">
            <v>JGO</v>
          </cell>
          <cell r="E8087" t="str">
            <v>10 Mobiliario</v>
          </cell>
          <cell r="F8087">
            <v>307142.34999999998</v>
          </cell>
        </row>
        <row r="8088">
          <cell r="B8088">
            <v>15476</v>
          </cell>
          <cell r="C8088" t="str">
            <v>Reparación y modernización de ascensor hidráulico</v>
          </cell>
          <cell r="D8088" t="str">
            <v>UN</v>
          </cell>
          <cell r="E8088" t="str">
            <v>VARIOS</v>
          </cell>
          <cell r="F8088">
            <v>0</v>
          </cell>
        </row>
        <row r="8089">
          <cell r="B8089">
            <v>12056</v>
          </cell>
          <cell r="C8089" t="str">
            <v>Reparcheo h=0.30 m</v>
          </cell>
          <cell r="D8089" t="str">
            <v>M2</v>
          </cell>
          <cell r="E8089" t="str">
            <v>05 Pisos</v>
          </cell>
          <cell r="F8089">
            <v>142465.79</v>
          </cell>
        </row>
        <row r="8090">
          <cell r="B8090">
            <v>12057</v>
          </cell>
          <cell r="C8090" t="str">
            <v>Reparcheo h=0.35 m</v>
          </cell>
          <cell r="D8090" t="str">
            <v>M2</v>
          </cell>
          <cell r="E8090" t="str">
            <v>05 Pisos</v>
          </cell>
          <cell r="F8090">
            <v>157553.15</v>
          </cell>
        </row>
        <row r="8091">
          <cell r="B8091">
            <v>12058</v>
          </cell>
          <cell r="C8091" t="str">
            <v>Reparcheo h=0.40 m</v>
          </cell>
          <cell r="D8091" t="str">
            <v>M2</v>
          </cell>
          <cell r="E8091" t="str">
            <v>05 Pisos</v>
          </cell>
          <cell r="F8091">
            <v>172677.08</v>
          </cell>
        </row>
        <row r="8092">
          <cell r="B8092">
            <v>12258</v>
          </cell>
          <cell r="C8092" t="str">
            <v>Rependientado de Superficie**</v>
          </cell>
          <cell r="D8092" t="str">
            <v>M2</v>
          </cell>
          <cell r="E8092" t="str">
            <v>11 Tratamientos especiales</v>
          </cell>
          <cell r="F8092">
            <v>36373.29</v>
          </cell>
        </row>
        <row r="8093">
          <cell r="B8093">
            <v>17768</v>
          </cell>
          <cell r="C8093" t="str">
            <v>Repetidor inalámbrico de 915 MHz (SUMI INST)</v>
          </cell>
          <cell r="D8093" t="str">
            <v>UN</v>
          </cell>
          <cell r="E8093" t="str">
            <v>INSTALACIONES ELECTRICAS - T.V. - SONIDO COMUNI</v>
          </cell>
          <cell r="F8093">
            <v>684516.94</v>
          </cell>
        </row>
        <row r="8094">
          <cell r="B8094">
            <v>15600</v>
          </cell>
          <cell r="C8094" t="str">
            <v>Repique de árboles caídos y ret. ver descripcion t</v>
          </cell>
          <cell r="D8094" t="str">
            <v>UN</v>
          </cell>
          <cell r="E8094" t="str">
            <v>JARDINERIA  Y GRAMAS</v>
          </cell>
          <cell r="F8094">
            <v>0</v>
          </cell>
        </row>
        <row r="8095">
          <cell r="B8095">
            <v>15601</v>
          </cell>
          <cell r="C8095" t="str">
            <v>Repique de árboles caídos y ret. ver descripcion t</v>
          </cell>
          <cell r="D8095" t="str">
            <v>UN</v>
          </cell>
          <cell r="E8095" t="str">
            <v>JARDINERIA  Y GRAMAS</v>
          </cell>
          <cell r="F8095">
            <v>0</v>
          </cell>
        </row>
        <row r="8096">
          <cell r="B8096">
            <v>15602</v>
          </cell>
          <cell r="C8096" t="str">
            <v>Repique de árboles caídos y ret. ver descripcion t</v>
          </cell>
          <cell r="D8096" t="str">
            <v>UN</v>
          </cell>
          <cell r="E8096" t="str">
            <v>JARDINERIA  Y GRAMAS</v>
          </cell>
          <cell r="F8096">
            <v>0</v>
          </cell>
        </row>
        <row r="8097">
          <cell r="B8097">
            <v>15603</v>
          </cell>
          <cell r="C8097" t="str">
            <v>Repique de árboles caídos y ret. ver descripcion t</v>
          </cell>
          <cell r="D8097" t="str">
            <v>UN</v>
          </cell>
          <cell r="E8097" t="str">
            <v>JARDINERIA  Y GRAMAS</v>
          </cell>
          <cell r="F8097">
            <v>0</v>
          </cell>
        </row>
        <row r="8098">
          <cell r="B8098">
            <v>15604</v>
          </cell>
          <cell r="C8098" t="str">
            <v>Repique de árboles caídos y ret. ver descripcion t</v>
          </cell>
          <cell r="D8098" t="str">
            <v>UN</v>
          </cell>
          <cell r="E8098" t="str">
            <v>JARDINERIA  Y GRAMAS</v>
          </cell>
          <cell r="F8098">
            <v>0</v>
          </cell>
        </row>
        <row r="8099">
          <cell r="B8099">
            <v>15605</v>
          </cell>
          <cell r="C8099" t="str">
            <v>Repique de árboles caídos y ret. ver descripcion t</v>
          </cell>
          <cell r="D8099" t="str">
            <v>UN</v>
          </cell>
          <cell r="E8099" t="str">
            <v>JARDINERIA  Y GRAMAS</v>
          </cell>
          <cell r="F8099">
            <v>0</v>
          </cell>
        </row>
        <row r="8100">
          <cell r="B8100">
            <v>15606</v>
          </cell>
          <cell r="C8100" t="str">
            <v>Repique de árboles caídos y ret. ver descripcion t</v>
          </cell>
          <cell r="D8100" t="str">
            <v>UN</v>
          </cell>
          <cell r="E8100" t="str">
            <v>JARDINERIA  Y GRAMAS</v>
          </cell>
          <cell r="F8100">
            <v>0</v>
          </cell>
        </row>
        <row r="8101">
          <cell r="B8101">
            <v>15569</v>
          </cell>
          <cell r="C8101" t="str">
            <v>Repique de árboles caídos. Ver descripción tecnica</v>
          </cell>
          <cell r="D8101" t="str">
            <v>UN</v>
          </cell>
          <cell r="E8101" t="str">
            <v>JARDINERIA  Y GRAMAS</v>
          </cell>
          <cell r="F8101">
            <v>0</v>
          </cell>
        </row>
        <row r="8102">
          <cell r="B8102">
            <v>15570</v>
          </cell>
          <cell r="C8102" t="str">
            <v>Repique de árboles caídos. Ver descripción tecnica</v>
          </cell>
          <cell r="D8102" t="str">
            <v>UN</v>
          </cell>
          <cell r="E8102" t="str">
            <v>JARDINERIA  Y GRAMAS</v>
          </cell>
          <cell r="F8102">
            <v>0</v>
          </cell>
        </row>
        <row r="8103">
          <cell r="B8103">
            <v>15571</v>
          </cell>
          <cell r="C8103" t="str">
            <v>Repique de árboles caídos. Ver descripción tecnica</v>
          </cell>
          <cell r="D8103" t="str">
            <v>UN</v>
          </cell>
          <cell r="E8103" t="str">
            <v>JARDINERIA  Y GRAMAS</v>
          </cell>
          <cell r="F8103">
            <v>0</v>
          </cell>
        </row>
        <row r="8104">
          <cell r="B8104">
            <v>15572</v>
          </cell>
          <cell r="C8104" t="str">
            <v>Repique de árboles caídos. Ver descripción tecnica</v>
          </cell>
          <cell r="D8104" t="str">
            <v>UN</v>
          </cell>
          <cell r="E8104" t="str">
            <v>JARDINERIA  Y GRAMAS</v>
          </cell>
          <cell r="F8104">
            <v>0</v>
          </cell>
        </row>
        <row r="8105">
          <cell r="B8105">
            <v>15573</v>
          </cell>
          <cell r="C8105" t="str">
            <v>Repique de árboles caídos. Ver descripción tecnica</v>
          </cell>
          <cell r="D8105" t="str">
            <v>UN</v>
          </cell>
          <cell r="E8105" t="str">
            <v>JARDINERIA  Y GRAMAS</v>
          </cell>
          <cell r="F8105">
            <v>0</v>
          </cell>
        </row>
        <row r="8106">
          <cell r="B8106">
            <v>15574</v>
          </cell>
          <cell r="C8106" t="str">
            <v>Repique de árboles caídos. Ver descripción tecnica</v>
          </cell>
          <cell r="D8106" t="str">
            <v>UN</v>
          </cell>
          <cell r="E8106" t="str">
            <v>JARDINERIA  Y GRAMAS</v>
          </cell>
          <cell r="F8106">
            <v>0</v>
          </cell>
        </row>
        <row r="8107">
          <cell r="B8107">
            <v>15575</v>
          </cell>
          <cell r="C8107" t="str">
            <v>Repique de árboles caídos. Ver descripción tecnica</v>
          </cell>
          <cell r="D8107" t="str">
            <v>UN</v>
          </cell>
          <cell r="E8107" t="str">
            <v>JARDINERIA  Y GRAMAS</v>
          </cell>
          <cell r="F8107">
            <v>0</v>
          </cell>
        </row>
        <row r="8108">
          <cell r="B8108">
            <v>15576</v>
          </cell>
          <cell r="C8108" t="str">
            <v>Repique de árboles caídos. Ver descripción tecnica</v>
          </cell>
          <cell r="D8108" t="str">
            <v>UN</v>
          </cell>
          <cell r="E8108" t="str">
            <v>JARDINERIA  Y GRAMAS</v>
          </cell>
          <cell r="F8108">
            <v>0</v>
          </cell>
        </row>
        <row r="8109">
          <cell r="B8109">
            <v>15577</v>
          </cell>
          <cell r="C8109" t="str">
            <v>Repique de árboles caídos. Ver descripción tecnica</v>
          </cell>
          <cell r="D8109" t="str">
            <v>UN</v>
          </cell>
          <cell r="E8109" t="str">
            <v>JARDINERIA  Y GRAMAS</v>
          </cell>
          <cell r="F8109">
            <v>0</v>
          </cell>
        </row>
        <row r="8110">
          <cell r="B8110">
            <v>15578</v>
          </cell>
          <cell r="C8110" t="str">
            <v>Repique de árboles caídos. Ver descripción tecnica</v>
          </cell>
          <cell r="D8110" t="str">
            <v>UN</v>
          </cell>
          <cell r="E8110" t="str">
            <v>JARDINERIA  Y GRAMAS</v>
          </cell>
          <cell r="F8110">
            <v>0</v>
          </cell>
        </row>
        <row r="8111">
          <cell r="B8111">
            <v>15579</v>
          </cell>
          <cell r="C8111" t="str">
            <v>Repique de árboles caídos. Ver descripción tecnica</v>
          </cell>
          <cell r="D8111" t="str">
            <v>UN</v>
          </cell>
          <cell r="E8111" t="str">
            <v>JARDINERIA  Y GRAMAS</v>
          </cell>
          <cell r="F8111">
            <v>0</v>
          </cell>
        </row>
        <row r="8112">
          <cell r="B8112">
            <v>15580</v>
          </cell>
          <cell r="C8112" t="str">
            <v>Repique de árboles caídos. Ver descripción tecnica</v>
          </cell>
          <cell r="D8112" t="str">
            <v>UN</v>
          </cell>
          <cell r="E8112" t="str">
            <v>JARDINERIA  Y GRAMAS</v>
          </cell>
          <cell r="F8112">
            <v>0</v>
          </cell>
        </row>
        <row r="8113">
          <cell r="B8113">
            <v>15581</v>
          </cell>
          <cell r="C8113" t="str">
            <v>Repique de árboles caídos. Ver descripción tecnica</v>
          </cell>
          <cell r="D8113" t="str">
            <v>UN</v>
          </cell>
          <cell r="E8113" t="str">
            <v>JARDINERIA  Y GRAMAS</v>
          </cell>
          <cell r="F8113">
            <v>0</v>
          </cell>
        </row>
        <row r="8114">
          <cell r="B8114">
            <v>15582</v>
          </cell>
          <cell r="C8114" t="str">
            <v>Repique de árboles caídos. Ver descripción tecnica</v>
          </cell>
          <cell r="D8114" t="str">
            <v>UN</v>
          </cell>
          <cell r="E8114" t="str">
            <v>JARDINERIA  Y GRAMAS</v>
          </cell>
          <cell r="F8114">
            <v>0</v>
          </cell>
        </row>
        <row r="8115">
          <cell r="B8115">
            <v>18557</v>
          </cell>
          <cell r="C8115" t="str">
            <v>Repisa a Muro M-1850</v>
          </cell>
          <cell r="D8115" t="str">
            <v>UN</v>
          </cell>
          <cell r="E8115" t="str">
            <v>CARPINTERIA METALICA</v>
          </cell>
          <cell r="F8115">
            <v>8831.14</v>
          </cell>
        </row>
        <row r="8116">
          <cell r="B8116">
            <v>17397</v>
          </cell>
          <cell r="C8116" t="str">
            <v>REPISA EN ACERO INOXIDABLE PARA DUCHAS REF. 234996</v>
          </cell>
          <cell r="D8116" t="str">
            <v>UN</v>
          </cell>
          <cell r="E8116" t="str">
            <v>ENCHAPES, ACCESORIOS Y PAPELES</v>
          </cell>
          <cell r="F8116">
            <v>84004.84</v>
          </cell>
        </row>
        <row r="8117">
          <cell r="B8117">
            <v>18024</v>
          </cell>
          <cell r="C8117" t="str">
            <v>REPISA EN ACERO INOXIDABLE PARA DUCHAS REF. 234996</v>
          </cell>
          <cell r="D8117" t="str">
            <v>UN</v>
          </cell>
          <cell r="E8117" t="str">
            <v>ENCHAPES, ACCESORIOS Y PAPELES</v>
          </cell>
          <cell r="F8117">
            <v>79755.58</v>
          </cell>
        </row>
        <row r="8118">
          <cell r="B8118">
            <v>17417</v>
          </cell>
          <cell r="C8118" t="str">
            <v>Replantación Arbol &gt; a  3mts de Altura(CDRC-Tunal)</v>
          </cell>
          <cell r="D8118" t="str">
            <v>UN</v>
          </cell>
          <cell r="E8118" t="str">
            <v>JARDINERIA  Y GRAMAS</v>
          </cell>
          <cell r="F8118">
            <v>261801.8</v>
          </cell>
        </row>
        <row r="8119">
          <cell r="B8119">
            <v>17415</v>
          </cell>
          <cell r="C8119" t="str">
            <v>Replantación Arbol hasta 3mts de Altura(CDRC-Tunal</v>
          </cell>
          <cell r="D8119" t="str">
            <v>UN</v>
          </cell>
          <cell r="E8119" t="str">
            <v>JARDINERIA  Y GRAMAS</v>
          </cell>
          <cell r="F8119">
            <v>199581.05</v>
          </cell>
        </row>
        <row r="8120">
          <cell r="B8120">
            <v>17433</v>
          </cell>
          <cell r="C8120" t="str">
            <v>Replante de Arbol</v>
          </cell>
          <cell r="D8120" t="str">
            <v>UN</v>
          </cell>
          <cell r="E8120" t="str">
            <v>JARDINERIA  Y GRAMAS</v>
          </cell>
          <cell r="F8120">
            <v>178938.45</v>
          </cell>
        </row>
        <row r="8121">
          <cell r="B8121">
            <v>17446</v>
          </cell>
          <cell r="C8121" t="str">
            <v>Replante de Jardin</v>
          </cell>
          <cell r="D8121" t="str">
            <v>M2</v>
          </cell>
          <cell r="E8121" t="str">
            <v>JARDINERIA  Y GRAMAS</v>
          </cell>
          <cell r="F8121">
            <v>150135.82</v>
          </cell>
        </row>
        <row r="8122">
          <cell r="B8122">
            <v>36</v>
          </cell>
          <cell r="C8122" t="str">
            <v>REPLANTEO</v>
          </cell>
          <cell r="D8122" t="str">
            <v>M2</v>
          </cell>
          <cell r="E8122" t="str">
            <v>ACT. PRELIMINARES/LIMPIEZA TER</v>
          </cell>
          <cell r="F8122">
            <v>8049.47</v>
          </cell>
        </row>
        <row r="8123">
          <cell r="B8123">
            <v>387</v>
          </cell>
          <cell r="C8123" t="str">
            <v>REPLANTEO CANCHAS</v>
          </cell>
          <cell r="D8123" t="str">
            <v>M2</v>
          </cell>
          <cell r="E8123" t="str">
            <v>INSTALACIONES DEPORTIVAS</v>
          </cell>
          <cell r="F8123">
            <v>1799.64</v>
          </cell>
        </row>
        <row r="8124">
          <cell r="B8124">
            <v>12320</v>
          </cell>
          <cell r="C8124" t="str">
            <v>Replanteo general **</v>
          </cell>
          <cell r="D8124" t="str">
            <v>M2</v>
          </cell>
          <cell r="E8124" t="str">
            <v>ACT. PRELIMINARES/LIMPIEZA TER</v>
          </cell>
          <cell r="F8124">
            <v>1075.55</v>
          </cell>
        </row>
        <row r="8125">
          <cell r="B8125">
            <v>154</v>
          </cell>
          <cell r="C8125" t="str">
            <v>REPLANTEO INTERIOR</v>
          </cell>
          <cell r="D8125" t="str">
            <v>M2</v>
          </cell>
          <cell r="E8125" t="str">
            <v>MAMPOSTERIA</v>
          </cell>
          <cell r="F8125">
            <v>5295.1</v>
          </cell>
        </row>
        <row r="8126">
          <cell r="B8126">
            <v>10974</v>
          </cell>
          <cell r="C8126" t="str">
            <v>Resane: regata, pañete, estuco, vinilo 3 manos**</v>
          </cell>
          <cell r="D8126" t="str">
            <v>M2</v>
          </cell>
          <cell r="E8126" t="str">
            <v>PAÑETES/REPELLOS/REVOQUES</v>
          </cell>
          <cell r="F8126">
            <v>25594.74</v>
          </cell>
        </row>
        <row r="8127">
          <cell r="B8127">
            <v>13315</v>
          </cell>
          <cell r="C8127" t="str">
            <v>Resane: regata, pañete, estuco,vinilo3manos Techo*</v>
          </cell>
          <cell r="D8127" t="str">
            <v>M2</v>
          </cell>
          <cell r="E8127" t="str">
            <v>PAÑETES/REPELLOS/REVOQUES</v>
          </cell>
          <cell r="F8127">
            <v>95167.95</v>
          </cell>
        </row>
        <row r="8128">
          <cell r="B8128">
            <v>12306</v>
          </cell>
          <cell r="C8128" t="str">
            <v>Resane: regata, pañete,Tub. PVC 1/2" y 3/4" **</v>
          </cell>
          <cell r="D8128" t="str">
            <v>ML</v>
          </cell>
          <cell r="E8128" t="str">
            <v>PAÑETES/REPELLOS/REVOQUES</v>
          </cell>
          <cell r="F8128">
            <v>10848.32</v>
          </cell>
        </row>
        <row r="8129">
          <cell r="B8129">
            <v>13928</v>
          </cell>
          <cell r="C8129" t="str">
            <v>Resane:regata,pañete,estu,vinilo, ancho prom 0.4m</v>
          </cell>
          <cell r="D8129" t="str">
            <v>ML</v>
          </cell>
          <cell r="E8129" t="str">
            <v>PAÑETES/REPELLOS/REVOQUES</v>
          </cell>
          <cell r="F8129">
            <v>12014.23</v>
          </cell>
        </row>
        <row r="8130">
          <cell r="B8130">
            <v>13929</v>
          </cell>
          <cell r="C8130" t="str">
            <v>Resane:regata,pañete,estu,vinilo, ancho prom 0.7m</v>
          </cell>
          <cell r="D8130" t="str">
            <v>ML</v>
          </cell>
          <cell r="E8130" t="str">
            <v>PAÑETES/REPELLOS/REVOQUES</v>
          </cell>
          <cell r="F8130">
            <v>22634.21</v>
          </cell>
        </row>
        <row r="8131">
          <cell r="B8131">
            <v>191</v>
          </cell>
          <cell r="C8131" t="str">
            <v>RESANES GENERALES - PAÑETES/REPELLOS/REVOQUES</v>
          </cell>
          <cell r="D8131" t="str">
            <v>M2</v>
          </cell>
          <cell r="E8131" t="str">
            <v>PAÑETES/REPELLOS/REVOQUES</v>
          </cell>
          <cell r="F8131">
            <v>15968.79</v>
          </cell>
        </row>
        <row r="8132">
          <cell r="B8132">
            <v>12646</v>
          </cell>
          <cell r="C8132" t="str">
            <v>RESANES MUROS CON HUMEDAD Y FISURAS(Interior)</v>
          </cell>
          <cell r="D8132" t="str">
            <v>M2</v>
          </cell>
          <cell r="E8132" t="str">
            <v>PAÑETES/REPELLOS/REVOQUES</v>
          </cell>
          <cell r="F8132">
            <v>25451.53</v>
          </cell>
        </row>
        <row r="8133">
          <cell r="B8133">
            <v>15282</v>
          </cell>
          <cell r="C8133" t="str">
            <v>RESEDA DE AROMA  PARA JARDIN(Suministro+Instalaci</v>
          </cell>
          <cell r="D8133" t="str">
            <v>M2</v>
          </cell>
          <cell r="E8133" t="str">
            <v>VARIOS</v>
          </cell>
          <cell r="F8133">
            <v>74169.13</v>
          </cell>
        </row>
        <row r="8134">
          <cell r="B8134">
            <v>15479</v>
          </cell>
          <cell r="C8134" t="str">
            <v>Resiembra de césped común</v>
          </cell>
          <cell r="D8134" t="str">
            <v>M2</v>
          </cell>
          <cell r="E8134" t="str">
            <v>INSUMOS GRAMA NATURAL</v>
          </cell>
          <cell r="F8134">
            <v>17456.48</v>
          </cell>
        </row>
        <row r="8135">
          <cell r="B8135">
            <v>17137</v>
          </cell>
          <cell r="C8135" t="str">
            <v>Resina para sello de conectores bimetálicos, marca</v>
          </cell>
          <cell r="D8135" t="str">
            <v>UN</v>
          </cell>
          <cell r="E8135" t="str">
            <v>INSTALACIONES ELECTRICAS - T.V. - SONIDO COMUNI</v>
          </cell>
          <cell r="F8135">
            <v>0</v>
          </cell>
        </row>
        <row r="8136">
          <cell r="B8136">
            <v>17732</v>
          </cell>
          <cell r="C8136" t="str">
            <v>Resistencias de 47K  Listadas UL (SUMI INST)</v>
          </cell>
          <cell r="D8136" t="str">
            <v>UN</v>
          </cell>
          <cell r="E8136" t="str">
            <v>INSTALACIONES ELECTRICAS - T.V. - SONIDO COMUNI</v>
          </cell>
          <cell r="F8136">
            <v>7636.92</v>
          </cell>
        </row>
        <row r="8137">
          <cell r="B8137">
            <v>20683</v>
          </cell>
          <cell r="C8137" t="str">
            <v>RESORTADO JUEGO BALANCÍN MARCA: GALOPIN (SUMINISTRO E INSTALACIÓN)</v>
          </cell>
          <cell r="D8137" t="str">
            <v>UN</v>
          </cell>
          <cell r="E8137" t="str">
            <v>MOBILIARIO</v>
          </cell>
          <cell r="F8137">
            <v>2700000</v>
          </cell>
        </row>
        <row r="8138">
          <cell r="B8138">
            <v>13920</v>
          </cell>
          <cell r="C8138" t="str">
            <v>Restauración de  Silla CON espaldar para Estadio</v>
          </cell>
          <cell r="D8138" t="str">
            <v>UN</v>
          </cell>
          <cell r="E8138" t="str">
            <v>VARIOS</v>
          </cell>
          <cell r="F8138">
            <v>4165.66</v>
          </cell>
        </row>
        <row r="8139">
          <cell r="B8139">
            <v>13922</v>
          </cell>
          <cell r="C8139" t="str">
            <v>Restauración de  Silla SIN espaldar para Estadio</v>
          </cell>
          <cell r="D8139" t="str">
            <v>UN</v>
          </cell>
          <cell r="E8139" t="str">
            <v>VARIOS</v>
          </cell>
          <cell r="F8139">
            <v>2111.3000000000002</v>
          </cell>
        </row>
        <row r="8140">
          <cell r="B8140">
            <v>12755</v>
          </cell>
          <cell r="C8140" t="str">
            <v>Restauración de alfagia en concreto***</v>
          </cell>
          <cell r="D8140" t="str">
            <v>ML</v>
          </cell>
          <cell r="E8140" t="str">
            <v>03 Preliminares</v>
          </cell>
          <cell r="F8140">
            <v>100130.09</v>
          </cell>
        </row>
        <row r="8141">
          <cell r="B8141">
            <v>11515</v>
          </cell>
          <cell r="C8141" t="str">
            <v>Restauración mueble de recepción sede IDRD**</v>
          </cell>
          <cell r="D8141" t="str">
            <v>UN</v>
          </cell>
          <cell r="E8141" t="str">
            <v>INSTALACIONES HIDRAULICA / SANITARIA / LATONERIA</v>
          </cell>
          <cell r="F8141">
            <v>0</v>
          </cell>
        </row>
        <row r="8142">
          <cell r="B8142">
            <v>19165</v>
          </cell>
          <cell r="C8142" t="str">
            <v>RESTRICTOR C900 4" BELLSERIE 1200 - TUBO PVC x ACC</v>
          </cell>
          <cell r="D8142" t="str">
            <v>UN</v>
          </cell>
          <cell r="E8142" t="str">
            <v>INSTALACIONES REDES INCENDIO</v>
          </cell>
          <cell r="F8142">
            <v>303971.44</v>
          </cell>
        </row>
        <row r="8143">
          <cell r="B8143">
            <v>19163</v>
          </cell>
          <cell r="C8143" t="str">
            <v>RESTRICTOR C900 GRIP  PVC x ACC HD 4" CEFE COMETAS</v>
          </cell>
          <cell r="D8143" t="str">
            <v>UN</v>
          </cell>
          <cell r="E8143" t="str">
            <v>INSTALACIONES REDES INCENDIO</v>
          </cell>
          <cell r="F8143">
            <v>300924.69</v>
          </cell>
        </row>
        <row r="8144">
          <cell r="B8144">
            <v>13427</v>
          </cell>
          <cell r="C8144" t="str">
            <v>RETAL DE MARMOL 30X30 PULIDO</v>
          </cell>
          <cell r="D8144" t="str">
            <v>M2</v>
          </cell>
          <cell r="E8144" t="str">
            <v>VARIOS</v>
          </cell>
          <cell r="F8144">
            <v>91516.89</v>
          </cell>
        </row>
        <row r="8145">
          <cell r="B8145">
            <v>13436</v>
          </cell>
          <cell r="C8145" t="str">
            <v>RETAL DE MARMOL 30X30 PULIDO NEGR. SAN GIL F.VERDE</v>
          </cell>
          <cell r="D8145" t="str">
            <v>M2</v>
          </cell>
          <cell r="E8145" t="str">
            <v>VARIOS</v>
          </cell>
          <cell r="F8145">
            <v>91516.89</v>
          </cell>
        </row>
        <row r="8146">
          <cell r="B8146">
            <v>951</v>
          </cell>
          <cell r="C8146" t="str">
            <v>RETAL DE MARMOL BLANCO Import.</v>
          </cell>
          <cell r="D8146" t="str">
            <v>M2</v>
          </cell>
          <cell r="E8146" t="str">
            <v>PISOS (ACABADOS Y BASES)</v>
          </cell>
          <cell r="F8146">
            <v>143122.54999999999</v>
          </cell>
        </row>
        <row r="8147">
          <cell r="B8147">
            <v>952</v>
          </cell>
          <cell r="C8147" t="str">
            <v>RETAL DE MARMOL GRIS PAYANDE</v>
          </cell>
          <cell r="D8147" t="str">
            <v>M2</v>
          </cell>
          <cell r="E8147" t="str">
            <v>PISOS (ACABADOS Y BASES)</v>
          </cell>
          <cell r="F8147">
            <v>141651.71</v>
          </cell>
        </row>
        <row r="8148">
          <cell r="B8148">
            <v>953</v>
          </cell>
          <cell r="C8148" t="str">
            <v>RETAL DE MARMOL IMPORTADOS</v>
          </cell>
          <cell r="D8148" t="str">
            <v>M2</v>
          </cell>
          <cell r="E8148" t="str">
            <v>PISOS (ACABADOS Y BASES)</v>
          </cell>
          <cell r="F8148">
            <v>150260.99</v>
          </cell>
        </row>
        <row r="8149">
          <cell r="B8149">
            <v>955</v>
          </cell>
          <cell r="C8149" t="str">
            <v>RETAL DE MARMOL NEGRO AZABACHE</v>
          </cell>
          <cell r="D8149" t="str">
            <v>M2</v>
          </cell>
          <cell r="E8149" t="str">
            <v>PISOS (ACABADOS Y BASES)</v>
          </cell>
          <cell r="F8149">
            <v>246016.69</v>
          </cell>
        </row>
        <row r="8150">
          <cell r="B8150">
            <v>954</v>
          </cell>
          <cell r="C8150" t="str">
            <v>RETAL DE MARMOL ROSADO Nal.</v>
          </cell>
          <cell r="D8150" t="str">
            <v>M2</v>
          </cell>
          <cell r="E8150" t="str">
            <v>PISOS (ACABADOS Y BASES)</v>
          </cell>
          <cell r="F8150">
            <v>150260.99</v>
          </cell>
        </row>
        <row r="8151">
          <cell r="B8151">
            <v>18461</v>
          </cell>
          <cell r="C8151" t="str">
            <v>RETENDOR MAGNETICO DE INCENDIO</v>
          </cell>
          <cell r="D8151" t="str">
            <v>UN</v>
          </cell>
          <cell r="E8151" t="str">
            <v>INSTALACIONES ELECTRICAS - T.V. - SONIDO COMUNI</v>
          </cell>
          <cell r="F8151">
            <v>46213.760000000002</v>
          </cell>
        </row>
        <row r="8152">
          <cell r="B8152">
            <v>18493</v>
          </cell>
          <cell r="C8152" t="str">
            <v>RETENEDOR DE PUERTA DE ACCESO</v>
          </cell>
          <cell r="D8152" t="str">
            <v>UN</v>
          </cell>
          <cell r="E8152" t="str">
            <v>INSTALACIONES ELECTRICAS - T.V. - SONIDO COMUNI</v>
          </cell>
          <cell r="F8152">
            <v>15844.68</v>
          </cell>
        </row>
        <row r="8153">
          <cell r="B8153">
            <v>3033</v>
          </cell>
          <cell r="C8153" t="str">
            <v>RETENIDA TERM POSTE</v>
          </cell>
          <cell r="D8153" t="str">
            <v>UN</v>
          </cell>
          <cell r="E8153" t="str">
            <v>INSTALACIONES ELECTRICAS - T.V. - SONIDO COMUNI</v>
          </cell>
          <cell r="F8153">
            <v>153922.39000000001</v>
          </cell>
        </row>
        <row r="8154">
          <cell r="B8154">
            <v>16276</v>
          </cell>
          <cell r="C8154" t="str">
            <v>Retiro  Instalaciones Electricas Fuera de Servicio</v>
          </cell>
          <cell r="D8154" t="str">
            <v>UN</v>
          </cell>
          <cell r="E8154" t="str">
            <v>INSTALACIONES ELECTRICAS - T.V. - SONIDO COMUNI</v>
          </cell>
          <cell r="F8154">
            <v>1709294.73</v>
          </cell>
        </row>
        <row r="8155">
          <cell r="B8155">
            <v>11900</v>
          </cell>
          <cell r="C8155" t="str">
            <v>Retiro 600 m línea aérea MT y retiro 10 postes 12m</v>
          </cell>
          <cell r="D8155" t="str">
            <v>UN</v>
          </cell>
          <cell r="E8155" t="str">
            <v>INSTALACIONES ELECTRICAS - T.V. - SONIDO COMUNI</v>
          </cell>
          <cell r="F8155">
            <v>5243464.96</v>
          </cell>
        </row>
        <row r="8156">
          <cell r="B8156">
            <v>13863</v>
          </cell>
          <cell r="C8156" t="str">
            <v>Retiro Apuntalamiento con cerh y camill existent**</v>
          </cell>
          <cell r="D8156" t="str">
            <v>M2</v>
          </cell>
          <cell r="E8156" t="str">
            <v>DESMONTES</v>
          </cell>
          <cell r="F8156">
            <v>8067.25</v>
          </cell>
        </row>
        <row r="8157">
          <cell r="B8157">
            <v>13228</v>
          </cell>
          <cell r="C8157" t="str">
            <v>Retiro de Gancho H=17m **</v>
          </cell>
          <cell r="D8157" t="str">
            <v>UN</v>
          </cell>
          <cell r="E8157" t="str">
            <v>08 Hidráulico</v>
          </cell>
          <cell r="F8157">
            <v>2609.19</v>
          </cell>
        </row>
        <row r="8158">
          <cell r="B8158">
            <v>11393</v>
          </cell>
          <cell r="C8158" t="str">
            <v>Retiro de tubería existente(cargue retiro esc.)**</v>
          </cell>
          <cell r="D8158" t="str">
            <v>ML</v>
          </cell>
          <cell r="E8158" t="str">
            <v>04 Estructuras</v>
          </cell>
          <cell r="F8158">
            <v>18231.64</v>
          </cell>
        </row>
        <row r="8159">
          <cell r="B8159">
            <v>16662</v>
          </cell>
          <cell r="C8159" t="str">
            <v>Retiro Peliculas seguridad Fachada y Limpie vidrio</v>
          </cell>
          <cell r="D8159" t="str">
            <v>M2</v>
          </cell>
          <cell r="E8159" t="str">
            <v>ACT. PRELIMINARES/LIMPIEZA TER</v>
          </cell>
          <cell r="F8159">
            <v>22146.45</v>
          </cell>
        </row>
        <row r="8160">
          <cell r="B8160">
            <v>19254</v>
          </cell>
          <cell r="C8160" t="str">
            <v>RETIRO SOBR TIERRA (Cargue con Vale) CDRC Cometas</v>
          </cell>
          <cell r="D8160" t="str">
            <v>M3</v>
          </cell>
          <cell r="E8160" t="str">
            <v>ACT. PRELIMINARES/LIMPIEZA TER</v>
          </cell>
          <cell r="F8160">
            <v>90307.54</v>
          </cell>
        </row>
        <row r="8161">
          <cell r="B8161">
            <v>37</v>
          </cell>
          <cell r="C8161" t="str">
            <v>Retiro sobrantes de Tierra cargue manual  +transp</v>
          </cell>
          <cell r="D8161" t="str">
            <v>M3</v>
          </cell>
          <cell r="E8161" t="str">
            <v>ACT. PRELIMINARES/LIMPIEZA TER</v>
          </cell>
          <cell r="F8161">
            <v>117490.35</v>
          </cell>
        </row>
        <row r="8162">
          <cell r="B8162">
            <v>13021</v>
          </cell>
          <cell r="C8162" t="str">
            <v>RETIRO SOBRANTES TIERRA (CON MINCARGADOR Y VOLQ.)</v>
          </cell>
          <cell r="D8162" t="str">
            <v>M3</v>
          </cell>
          <cell r="E8162" t="str">
            <v>ACT. PRELIMINARES/LIMPIEZA TER</v>
          </cell>
          <cell r="F8162">
            <v>90307.54</v>
          </cell>
        </row>
        <row r="8163">
          <cell r="B8163">
            <v>10949</v>
          </cell>
          <cell r="C8163" t="str">
            <v>Retiro tuberia existente***</v>
          </cell>
          <cell r="D8163" t="str">
            <v>ML</v>
          </cell>
          <cell r="E8163" t="str">
            <v>REDES SERVICIOS Y DESAGüES</v>
          </cell>
          <cell r="F8163">
            <v>41699.25</v>
          </cell>
        </row>
        <row r="8164">
          <cell r="B8164">
            <v>11089</v>
          </cell>
          <cell r="C8164" t="str">
            <v>Retiro tuberia Galvanizada existente***</v>
          </cell>
          <cell r="D8164" t="str">
            <v>ML</v>
          </cell>
          <cell r="E8164" t="str">
            <v>REDES SERVICIOS Y DESAGüES</v>
          </cell>
          <cell r="F8164">
            <v>45328.04</v>
          </cell>
        </row>
        <row r="8165">
          <cell r="B8165">
            <v>13296</v>
          </cell>
          <cell r="C8165" t="str">
            <v>Retiro,limpieza, reinstalac. rejilla titan Carcamo</v>
          </cell>
          <cell r="D8165" t="str">
            <v>UN</v>
          </cell>
          <cell r="E8165" t="str">
            <v>REDES SERVICIOS Y DESAGüES</v>
          </cell>
          <cell r="F8165">
            <v>11078.9</v>
          </cell>
        </row>
        <row r="8166">
          <cell r="B8166">
            <v>17420</v>
          </cell>
          <cell r="C8166" t="str">
            <v>Reubicación de Arbol &lt; a 10mts de Altura(CDRC-Tuna</v>
          </cell>
          <cell r="D8166" t="str">
            <v>UN</v>
          </cell>
          <cell r="E8166" t="str">
            <v>JARDINERIA  Y GRAMAS</v>
          </cell>
          <cell r="F8166">
            <v>182149.02</v>
          </cell>
        </row>
        <row r="8167">
          <cell r="B8167">
            <v>507</v>
          </cell>
          <cell r="C8167" t="str">
            <v>REVENTILACION 3" PVC</v>
          </cell>
          <cell r="D8167" t="str">
            <v>ML</v>
          </cell>
          <cell r="E8167" t="str">
            <v>INSTALACIONES HIDRAULICA / SANITARIA / LATONERIA</v>
          </cell>
          <cell r="F8167">
            <v>33691.17</v>
          </cell>
        </row>
        <row r="8168">
          <cell r="B8168">
            <v>14434</v>
          </cell>
          <cell r="C8168" t="str">
            <v>Revestim asfalto Espejo agua  (Sum+Inst)*</v>
          </cell>
          <cell r="D8168" t="str">
            <v>M2</v>
          </cell>
          <cell r="E8168" t="str">
            <v>03 Preliminares</v>
          </cell>
          <cell r="F8168">
            <v>60615.42</v>
          </cell>
        </row>
        <row r="8169">
          <cell r="B8169">
            <v>12189</v>
          </cell>
          <cell r="C8169" t="str">
            <v>Revestim.e=0.10mPara gaviones2500psi+Malla Electro</v>
          </cell>
          <cell r="D8169" t="str">
            <v>M2</v>
          </cell>
          <cell r="E8169" t="str">
            <v>04 Estructuras</v>
          </cell>
          <cell r="F8169">
            <v>189268.07</v>
          </cell>
        </row>
        <row r="8170">
          <cell r="B8170">
            <v>14767</v>
          </cell>
          <cell r="C8170" t="str">
            <v>Revestimien muros front y later.Mez 1:1cancha+anda</v>
          </cell>
          <cell r="D8170" t="str">
            <v>M2</v>
          </cell>
          <cell r="E8170" t="str">
            <v>PAÑETES/REPELLOS/REVOQUES</v>
          </cell>
          <cell r="F8170">
            <v>131601.28</v>
          </cell>
        </row>
        <row r="8171">
          <cell r="B8171">
            <v>15469</v>
          </cell>
          <cell r="C8171" t="str">
            <v>Revestimient Skate"J" 3000psi+Malla5.5mm@15 e=10cm</v>
          </cell>
          <cell r="D8171" t="str">
            <v>M2</v>
          </cell>
          <cell r="E8171" t="str">
            <v>CIMENTACION Y ESTRUCTURA</v>
          </cell>
          <cell r="F8171">
            <v>126607.52</v>
          </cell>
        </row>
        <row r="8172">
          <cell r="B8172">
            <v>11812</v>
          </cell>
          <cell r="C8172" t="str">
            <v>Revestimient Skate"J" 3000psi+Malla5.5mm@15 e=5cm</v>
          </cell>
          <cell r="D8172" t="str">
            <v>M2</v>
          </cell>
          <cell r="E8172" t="str">
            <v>CIMENTACION Y ESTRUCTURA</v>
          </cell>
          <cell r="F8172">
            <v>89807.09</v>
          </cell>
        </row>
        <row r="8173">
          <cell r="B8173">
            <v>15911</v>
          </cell>
          <cell r="C8173" t="str">
            <v>Revestimient Skate"J" 3000psi+Malla6.5mm@15 e=10cm</v>
          </cell>
          <cell r="D8173" t="str">
            <v>M2</v>
          </cell>
          <cell r="E8173" t="str">
            <v>CIMENTACION Y ESTRUCTURA</v>
          </cell>
          <cell r="F8173">
            <v>139784.45000000001</v>
          </cell>
        </row>
        <row r="8174">
          <cell r="B8174">
            <v>16243</v>
          </cell>
          <cell r="C8174" t="str">
            <v>Revestimient Skate"J" MR-36+Malla5.5mm@15 e=15cm</v>
          </cell>
          <cell r="D8174" t="str">
            <v>M2</v>
          </cell>
          <cell r="E8174" t="str">
            <v>CIMENTACION Y ESTRUCTURA</v>
          </cell>
          <cell r="F8174">
            <v>151733.76000000001</v>
          </cell>
        </row>
        <row r="8175">
          <cell r="B8175">
            <v>14555</v>
          </cell>
          <cell r="C8175" t="str">
            <v>Revestimiento muros frontales y later. cancha Squa</v>
          </cell>
          <cell r="D8175" t="str">
            <v>M2</v>
          </cell>
          <cell r="E8175" t="str">
            <v>PAÑETES/REPELLOS/REVOQUES</v>
          </cell>
          <cell r="F8175">
            <v>112593.5</v>
          </cell>
        </row>
        <row r="8176">
          <cell r="B8176">
            <v>17265</v>
          </cell>
          <cell r="C8176" t="str">
            <v>REVESTIMIENTO VINILICO PARA SUPERFICIES DE ALTA RE</v>
          </cell>
          <cell r="D8176" t="str">
            <v>M2</v>
          </cell>
          <cell r="E8176" t="str">
            <v>PAÑETES/REPELLOS/REVOQUES</v>
          </cell>
          <cell r="F8176">
            <v>215174.59</v>
          </cell>
        </row>
        <row r="8177">
          <cell r="B8177">
            <v>10581</v>
          </cell>
          <cell r="C8177" t="str">
            <v>Revision, Inspeccion e instalación de Control de iluminación a cabina central - Estadio El Campin</v>
          </cell>
          <cell r="D8177" t="str">
            <v>UN</v>
          </cell>
          <cell r="E8177" t="str">
            <v>INSTALACIONES ELECTRICAS - T.V. - SONIDO COMUNI</v>
          </cell>
          <cell r="F8177">
            <v>9845785.9900000002</v>
          </cell>
        </row>
        <row r="8178">
          <cell r="B8178">
            <v>13743</v>
          </cell>
          <cell r="C8178" t="str">
            <v>Riego de liga (CRR-1)Inc. Sum+inst+transp</v>
          </cell>
          <cell r="D8178" t="str">
            <v>M2</v>
          </cell>
          <cell r="E8178" t="str">
            <v>PISOS (ACABADOS Y BASES)</v>
          </cell>
          <cell r="F8178">
            <v>2900.08</v>
          </cell>
        </row>
        <row r="8179">
          <cell r="B8179">
            <v>10570</v>
          </cell>
          <cell r="C8179" t="str">
            <v>Riego de mantenimiento empradización</v>
          </cell>
          <cell r="D8179" t="str">
            <v>M2</v>
          </cell>
          <cell r="E8179" t="str">
            <v>INSUMOS GRAMA NATURAL</v>
          </cell>
          <cell r="F8179">
            <v>1720.18</v>
          </cell>
        </row>
        <row r="8180">
          <cell r="B8180">
            <v>10050</v>
          </cell>
          <cell r="C8180" t="str">
            <v>RiegoSubterran para arbolesd=3''h=1.5barrenManua**</v>
          </cell>
          <cell r="D8180" t="str">
            <v>UN</v>
          </cell>
          <cell r="E8180" t="str">
            <v>08 Hidráulico</v>
          </cell>
          <cell r="F8180">
            <v>172096.13</v>
          </cell>
        </row>
        <row r="8181">
          <cell r="B8181">
            <v>13291</v>
          </cell>
          <cell r="C8181" t="str">
            <v>Rinconera/Esquinera Prefabricada (Sum+ instalac)</v>
          </cell>
          <cell r="D8181" t="str">
            <v>UN</v>
          </cell>
          <cell r="E8181" t="str">
            <v>VARIOS</v>
          </cell>
          <cell r="F8181">
            <v>31534.51</v>
          </cell>
        </row>
        <row r="8182">
          <cell r="B8182">
            <v>14470</v>
          </cell>
          <cell r="C8182" t="str">
            <v>Ring para Boxeo Col Gim Sur - Suministro e Instala</v>
          </cell>
          <cell r="D8182" t="str">
            <v>??</v>
          </cell>
          <cell r="E8182" t="str">
            <v>EQUIPOS ESPECIALES</v>
          </cell>
          <cell r="F8182">
            <v>794351.39</v>
          </cell>
        </row>
        <row r="8183">
          <cell r="B8183">
            <v>18266</v>
          </cell>
          <cell r="C8183" t="str">
            <v>Roble Australiano/Grevillea Robusta</v>
          </cell>
          <cell r="D8183" t="str">
            <v>UN</v>
          </cell>
          <cell r="E8183" t="str">
            <v>JARDINERIA  Y GRAMAS</v>
          </cell>
          <cell r="F8183">
            <v>241716.86</v>
          </cell>
        </row>
        <row r="8184">
          <cell r="B8184">
            <v>12212</v>
          </cell>
          <cell r="C8184" t="str">
            <v>Roceria y desmalezado de lote**</v>
          </cell>
          <cell r="D8184" t="str">
            <v>M2</v>
          </cell>
          <cell r="E8184" t="str">
            <v>URBANISMO Y OBRAS EXTERIORES</v>
          </cell>
          <cell r="F8184">
            <v>1428.09</v>
          </cell>
        </row>
        <row r="8185">
          <cell r="B8185">
            <v>17253</v>
          </cell>
          <cell r="C8185" t="str">
            <v>ROCIADOR  TIPO PENDENT K=11,2  - QR CROMADO</v>
          </cell>
          <cell r="D8185" t="str">
            <v>UN</v>
          </cell>
          <cell r="E8185" t="str">
            <v>INSTALACIONES REDES INCENDIO</v>
          </cell>
          <cell r="F8185">
            <v>2154.6799999999998</v>
          </cell>
        </row>
        <row r="8186">
          <cell r="B8186">
            <v>17255</v>
          </cell>
          <cell r="C8186" t="str">
            <v>ROCIADOR  TIPO UPRIGHT K=11,2  - QR CROMADO</v>
          </cell>
          <cell r="D8186" t="str">
            <v>UN</v>
          </cell>
          <cell r="E8186" t="str">
            <v>INSTALACIONES REDES INCENDIO</v>
          </cell>
          <cell r="F8186">
            <v>2337.69</v>
          </cell>
        </row>
        <row r="8187">
          <cell r="B8187">
            <v>14959</v>
          </cell>
          <cell r="C8187" t="str">
            <v>ROCIADOR AUTOMÁT.CLASIFIC. DETEMPERAT.CROMAD.5,6K</v>
          </cell>
          <cell r="D8187" t="str">
            <v>UN</v>
          </cell>
          <cell r="E8187" t="str">
            <v>INSTALACIONES ELECTRICAS - T.V. - SONIDO COMUNI</v>
          </cell>
          <cell r="F8187">
            <v>52027.74</v>
          </cell>
        </row>
        <row r="8188">
          <cell r="B8188">
            <v>18642</v>
          </cell>
          <cell r="C8188" t="str">
            <v>ROCIADOR ESFR K=14 (PISCINAS)</v>
          </cell>
          <cell r="D8188" t="str">
            <v>UN</v>
          </cell>
          <cell r="E8188" t="str">
            <v>INSTALACIONES HIDRAULICA / SANITARIA / LATONERIA</v>
          </cell>
          <cell r="F8188">
            <v>7718.05</v>
          </cell>
        </row>
        <row r="8189">
          <cell r="B8189">
            <v>18858</v>
          </cell>
          <cell r="C8189" t="str">
            <v>ROCIADOR ESFR K=22.5</v>
          </cell>
          <cell r="D8189" t="str">
            <v>UN</v>
          </cell>
          <cell r="E8189" t="str">
            <v>INSTALACIONES HIDRAULICA / SANITARIA / LATONERIA</v>
          </cell>
          <cell r="F8189">
            <v>7718.05</v>
          </cell>
        </row>
        <row r="8190">
          <cell r="B8190">
            <v>16356</v>
          </cell>
          <cell r="C8190" t="str">
            <v>ROCIADOR TIPO PENDENT QR K=5,6 Stock emergencia</v>
          </cell>
          <cell r="D8190" t="str">
            <v>UN</v>
          </cell>
          <cell r="E8190" t="str">
            <v>INSTALACIONES REDES INCENDIO</v>
          </cell>
          <cell r="F8190">
            <v>40775.74</v>
          </cell>
        </row>
        <row r="8191">
          <cell r="B8191">
            <v>16354</v>
          </cell>
          <cell r="C8191" t="str">
            <v>ROCIADOR TIPO PENDENTQR K=5,6 RESP RAPIDA Cromado</v>
          </cell>
          <cell r="D8191" t="str">
            <v>UN</v>
          </cell>
          <cell r="E8191" t="str">
            <v>INSTALACIONES REDES INCENDIO</v>
          </cell>
          <cell r="F8191">
            <v>40775.74</v>
          </cell>
        </row>
        <row r="8192">
          <cell r="B8192">
            <v>16355</v>
          </cell>
          <cell r="C8192" t="str">
            <v>ROCIADOR TIPO UP RIGHT QR K=5,6 RESP RAPIDA Cromad</v>
          </cell>
          <cell r="D8192" t="str">
            <v>UN</v>
          </cell>
          <cell r="E8192" t="str">
            <v>INSTALACIONES REDES INCENDIO</v>
          </cell>
          <cell r="F8192">
            <v>40619.74</v>
          </cell>
        </row>
        <row r="8193">
          <cell r="B8193">
            <v>16357</v>
          </cell>
          <cell r="C8193" t="str">
            <v>ROCIADOR TIPO UP RIGHT QR K=5,6 Stok emergencia</v>
          </cell>
          <cell r="D8193" t="str">
            <v>UN</v>
          </cell>
          <cell r="E8193" t="str">
            <v>INSTALACIONES REDES INCENDIO</v>
          </cell>
          <cell r="F8193">
            <v>40619.74</v>
          </cell>
        </row>
        <row r="8194">
          <cell r="B8194">
            <v>12416</v>
          </cell>
          <cell r="C8194" t="str">
            <v>Rodadero Corto acero(Suministro) -STPM**</v>
          </cell>
          <cell r="D8194" t="str">
            <v>UN</v>
          </cell>
          <cell r="E8194" t="str">
            <v>10 Mobiliario</v>
          </cell>
          <cell r="F8194">
            <v>1501766.01</v>
          </cell>
        </row>
        <row r="8195">
          <cell r="B8195">
            <v>14621</v>
          </cell>
          <cell r="C8195" t="str">
            <v>RODADERO CORTO EN ACERO (SUM + INST)</v>
          </cell>
          <cell r="D8195" t="str">
            <v>UN</v>
          </cell>
          <cell r="E8195" t="str">
            <v>MOBILIARIO</v>
          </cell>
          <cell r="F8195">
            <v>1691860.2</v>
          </cell>
        </row>
        <row r="8196">
          <cell r="B8196">
            <v>14789</v>
          </cell>
          <cell r="C8196" t="str">
            <v>RODADERO CORTO EN ACERO(DESM+SUM+INST)</v>
          </cell>
          <cell r="D8196" t="str">
            <v>UN</v>
          </cell>
          <cell r="E8196" t="str">
            <v>MOBILIARIO</v>
          </cell>
          <cell r="F8196">
            <v>1814883.33</v>
          </cell>
        </row>
        <row r="8197">
          <cell r="B8197">
            <v>10503</v>
          </cell>
          <cell r="C8197" t="str">
            <v>Rodadero largo acero(Instalación) **</v>
          </cell>
          <cell r="D8197" t="str">
            <v>UN</v>
          </cell>
          <cell r="E8197" t="str">
            <v>10 Mobiliario</v>
          </cell>
          <cell r="F8197">
            <v>188597.91</v>
          </cell>
        </row>
        <row r="8198">
          <cell r="B8198">
            <v>14207</v>
          </cell>
          <cell r="C8198" t="str">
            <v>Rodadero Largo acero(Suministro) -STPM**</v>
          </cell>
          <cell r="D8198" t="str">
            <v>UN</v>
          </cell>
          <cell r="E8198" t="str">
            <v>10 Mobiliario</v>
          </cell>
          <cell r="F8198">
            <v>2336327</v>
          </cell>
        </row>
        <row r="8199">
          <cell r="B8199">
            <v>12963</v>
          </cell>
          <cell r="C8199" t="str">
            <v>Rodadero largo en acero (desm.) STPM **</v>
          </cell>
          <cell r="D8199" t="str">
            <v>UN</v>
          </cell>
          <cell r="E8199" t="str">
            <v>VARIOS</v>
          </cell>
          <cell r="F8199">
            <v>114643.18</v>
          </cell>
        </row>
        <row r="8200">
          <cell r="B8200">
            <v>14649</v>
          </cell>
          <cell r="C8200" t="str">
            <v>RODADERO LARGO EN ACERO (SUM + INST)</v>
          </cell>
          <cell r="D8200" t="str">
            <v>UN</v>
          </cell>
          <cell r="E8200" t="str">
            <v>MOBILIARIO</v>
          </cell>
          <cell r="F8200">
            <v>2524924.91</v>
          </cell>
        </row>
        <row r="8201">
          <cell r="B8201">
            <v>14818</v>
          </cell>
          <cell r="C8201" t="str">
            <v>RODADERO LARGO EN ACERO(DESM+SUM+INST)</v>
          </cell>
          <cell r="D8201" t="str">
            <v>UN</v>
          </cell>
          <cell r="E8201" t="str">
            <v>MOBILIARIO</v>
          </cell>
          <cell r="F8201">
            <v>2639568.09</v>
          </cell>
        </row>
        <row r="8202">
          <cell r="B8202">
            <v>20766</v>
          </cell>
          <cell r="C8202" t="str">
            <v>Rodadura asfaltica 1350 e=0.05 compactado  ** (SUM+INST)</v>
          </cell>
          <cell r="D8202" t="str">
            <v>M2</v>
          </cell>
          <cell r="E8202" t="str">
            <v>05 Pisos</v>
          </cell>
          <cell r="F8202">
            <v>78019.960000000006</v>
          </cell>
        </row>
        <row r="8203">
          <cell r="B8203">
            <v>11698</v>
          </cell>
          <cell r="C8203" t="str">
            <v>Rodadura asfaltica IDRD e=0.04 compactado  **</v>
          </cell>
          <cell r="D8203" t="str">
            <v>M2</v>
          </cell>
          <cell r="E8203" t="str">
            <v>05 Pisos</v>
          </cell>
          <cell r="F8203">
            <v>68939.149999999994</v>
          </cell>
        </row>
        <row r="8204">
          <cell r="B8204">
            <v>11157</v>
          </cell>
          <cell r="C8204" t="str">
            <v>Rodadura asfaltica IDRD e=0.05 compactado  **</v>
          </cell>
          <cell r="D8204" t="str">
            <v>M2</v>
          </cell>
          <cell r="E8204" t="str">
            <v>05 Pisos</v>
          </cell>
          <cell r="F8204">
            <v>78019.960000000006</v>
          </cell>
        </row>
        <row r="8205">
          <cell r="B8205">
            <v>20765</v>
          </cell>
          <cell r="C8205" t="str">
            <v>Rodadura asfaltica mdc-12 e=0.08 compactado  ** (sum+inst)</v>
          </cell>
          <cell r="D8205" t="str">
            <v>M2</v>
          </cell>
          <cell r="E8205" t="str">
            <v>05 Pisos</v>
          </cell>
          <cell r="F8205">
            <v>105262.39999999999</v>
          </cell>
        </row>
        <row r="8206">
          <cell r="B8206">
            <v>20764</v>
          </cell>
          <cell r="C8206" t="str">
            <v>Rodadura asfaltica mdc-19 e=0.08 compactado  ** (sum+inst)</v>
          </cell>
          <cell r="D8206" t="str">
            <v>M2</v>
          </cell>
          <cell r="E8206" t="str">
            <v>05 Pisos</v>
          </cell>
          <cell r="F8206">
            <v>105262.39999999999</v>
          </cell>
        </row>
        <row r="8207">
          <cell r="B8207">
            <v>13886</v>
          </cell>
          <cell r="C8207" t="str">
            <v>Rodadura asfaltica MDC-2 compactado **</v>
          </cell>
          <cell r="D8207" t="str">
            <v>M3</v>
          </cell>
          <cell r="E8207" t="str">
            <v>05 Pisos</v>
          </cell>
          <cell r="F8207">
            <v>1292856.96</v>
          </cell>
        </row>
        <row r="8208">
          <cell r="B8208">
            <v>12323</v>
          </cell>
          <cell r="C8208" t="str">
            <v>Rodadura asfaltica MDC-2 e=5cm compactado **</v>
          </cell>
          <cell r="D8208" t="str">
            <v>M2</v>
          </cell>
          <cell r="E8208" t="str">
            <v>05 Pisos</v>
          </cell>
          <cell r="F8208">
            <v>71293</v>
          </cell>
        </row>
        <row r="8209">
          <cell r="B8209">
            <v>12085</v>
          </cell>
          <cell r="C8209" t="str">
            <v>Rodadura asfaltica R-1350 e=0.03 compactado  **</v>
          </cell>
          <cell r="D8209" t="str">
            <v>M2</v>
          </cell>
          <cell r="E8209" t="str">
            <v>05 Pisos</v>
          </cell>
          <cell r="F8209">
            <v>61623.92</v>
          </cell>
        </row>
        <row r="8210">
          <cell r="B8210">
            <v>12814</v>
          </cell>
          <cell r="C8210" t="str">
            <v>Rodadura asfaltica R-IDRD e=0.05 granul especial**</v>
          </cell>
          <cell r="D8210" t="str">
            <v>M2</v>
          </cell>
          <cell r="E8210" t="str">
            <v>05 Pisos</v>
          </cell>
          <cell r="F8210">
            <v>85967.32</v>
          </cell>
        </row>
        <row r="8211">
          <cell r="B8211">
            <v>16634</v>
          </cell>
          <cell r="C8211" t="str">
            <v>Rodaduraasfaltica IDRD e=0.05compac+finisherPistaA</v>
          </cell>
          <cell r="D8211" t="str">
            <v>M2</v>
          </cell>
          <cell r="E8211" t="str">
            <v>05 Pisos</v>
          </cell>
          <cell r="F8211">
            <v>77772.78</v>
          </cell>
        </row>
        <row r="8212">
          <cell r="B8212">
            <v>18327</v>
          </cell>
          <cell r="C8212" t="str">
            <v>Romero Rosmarinus Officinalis  Sobre Cubierta verd</v>
          </cell>
          <cell r="D8212" t="str">
            <v>M2</v>
          </cell>
          <cell r="E8212" t="str">
            <v>JARDINERIA  Y GRAMAS</v>
          </cell>
          <cell r="F8212">
            <v>246459.78</v>
          </cell>
        </row>
        <row r="8213">
          <cell r="B8213">
            <v>18271</v>
          </cell>
          <cell r="C8213" t="str">
            <v>Romero Rosmarinus Officinalis  Taludes Exteriores</v>
          </cell>
          <cell r="D8213" t="str">
            <v>M2</v>
          </cell>
          <cell r="E8213" t="str">
            <v>JARDINERIA  Y GRAMAS</v>
          </cell>
          <cell r="F8213">
            <v>13292.47</v>
          </cell>
        </row>
        <row r="8214">
          <cell r="B8214">
            <v>13205</v>
          </cell>
          <cell r="C8214" t="str">
            <v>Roseta **</v>
          </cell>
          <cell r="D8214" t="str">
            <v>UN</v>
          </cell>
          <cell r="E8214" t="str">
            <v>VARIOS</v>
          </cell>
          <cell r="F8214">
            <v>14671.27</v>
          </cell>
        </row>
        <row r="8215">
          <cell r="B8215">
            <v>13402</v>
          </cell>
          <cell r="C8215" t="str">
            <v>Roseta + Bombillo Ahorrador **</v>
          </cell>
          <cell r="D8215" t="str">
            <v>UN</v>
          </cell>
          <cell r="E8215" t="str">
            <v>VARIOS</v>
          </cell>
          <cell r="F8215">
            <v>17071.14</v>
          </cell>
        </row>
        <row r="8216">
          <cell r="B8216">
            <v>12449</v>
          </cell>
          <cell r="C8216" t="str">
            <v>Rotovator o motocultivador + ayudante **</v>
          </cell>
          <cell r="D8216" t="str">
            <v>HR</v>
          </cell>
          <cell r="E8216" t="str">
            <v>03 Preliminares</v>
          </cell>
          <cell r="F8216">
            <v>122453.5</v>
          </cell>
        </row>
        <row r="8217">
          <cell r="B8217">
            <v>18444</v>
          </cell>
          <cell r="C8217" t="str">
            <v>RPODB DX WH G2 - BOTONERA  DE PARED</v>
          </cell>
          <cell r="D8217" t="str">
            <v>UN</v>
          </cell>
          <cell r="E8217" t="str">
            <v>INSTALACIONES ELECTRICAS - T.V. - SONIDO COMUNI</v>
          </cell>
          <cell r="F8217">
            <v>57758.73</v>
          </cell>
        </row>
        <row r="8218">
          <cell r="B8218">
            <v>18442</v>
          </cell>
          <cell r="C8218" t="str">
            <v>RPP20 DS 24V G2  - POWER PACK</v>
          </cell>
          <cell r="D8218" t="str">
            <v>UN</v>
          </cell>
          <cell r="E8218" t="str">
            <v>INSTALACIONES ELECTRICAS - T.V. - SONIDO COMUNI</v>
          </cell>
          <cell r="F8218">
            <v>200159.15</v>
          </cell>
        </row>
        <row r="8219">
          <cell r="B8219">
            <v>14726</v>
          </cell>
          <cell r="C8219" t="str">
            <v>RUEDA GIRATORIA CARRUSEL   (SUM + INST)</v>
          </cell>
          <cell r="D8219" t="str">
            <v>UN</v>
          </cell>
          <cell r="E8219" t="str">
            <v>MOBILIARIO</v>
          </cell>
          <cell r="F8219">
            <v>4814890.67</v>
          </cell>
        </row>
        <row r="8220">
          <cell r="B8220">
            <v>12945</v>
          </cell>
          <cell r="C8220" t="str">
            <v>Rueda Giratoria Carrusel- (Desmonte) STPM**</v>
          </cell>
          <cell r="D8220" t="str">
            <v>UN</v>
          </cell>
          <cell r="E8220" t="str">
            <v>07 Acabados</v>
          </cell>
          <cell r="F8220">
            <v>407302.97</v>
          </cell>
        </row>
        <row r="8221">
          <cell r="B8221">
            <v>12946</v>
          </cell>
          <cell r="C8221" t="str">
            <v>Rueda Giratoria Carrusel (Instalación )"***</v>
          </cell>
          <cell r="D8221" t="str">
            <v>UN</v>
          </cell>
          <cell r="E8221" t="str">
            <v>10 Mobiliario</v>
          </cell>
          <cell r="F8221">
            <v>952527.56</v>
          </cell>
        </row>
        <row r="8222">
          <cell r="B8222">
            <v>14228</v>
          </cell>
          <cell r="C8222" t="str">
            <v>Rueda Giratoria Carrusel Sencilla (Suminist+Inst)</v>
          </cell>
          <cell r="D8222" t="str">
            <v>UN</v>
          </cell>
          <cell r="E8222" t="str">
            <v>10 Mobiliario</v>
          </cell>
          <cell r="F8222">
            <v>3862363.11</v>
          </cell>
        </row>
        <row r="8223">
          <cell r="B8223">
            <v>14883</v>
          </cell>
          <cell r="C8223" t="str">
            <v>RUEDA GIRATORIA CARRUSEL(DESM+SUM+INST)</v>
          </cell>
          <cell r="D8223" t="str">
            <v>UN</v>
          </cell>
          <cell r="E8223" t="str">
            <v>MOBILIARIO</v>
          </cell>
          <cell r="F8223">
            <v>5222193.6399999997</v>
          </cell>
        </row>
        <row r="8224">
          <cell r="B8224">
            <v>192</v>
          </cell>
          <cell r="C8224" t="str">
            <v>RUSTICO MUROS 1:5</v>
          </cell>
          <cell r="D8224" t="str">
            <v>M2</v>
          </cell>
          <cell r="E8224" t="str">
            <v>PAÑETES/REPELLOS/REVOQUES</v>
          </cell>
          <cell r="F8224">
            <v>24472.89</v>
          </cell>
        </row>
        <row r="8225">
          <cell r="B8225">
            <v>15097</v>
          </cell>
          <cell r="C8225" t="str">
            <v>RUSTICO MUROS 1:5  con malla de gallinero</v>
          </cell>
          <cell r="D8225" t="str">
            <v>M2</v>
          </cell>
          <cell r="E8225" t="str">
            <v>PAÑETES/REPELLOS/REVOQUES</v>
          </cell>
          <cell r="F8225">
            <v>58974.19</v>
          </cell>
        </row>
        <row r="8226">
          <cell r="B8226">
            <v>193</v>
          </cell>
          <cell r="C8226" t="str">
            <v>RUSTICO PLACAS 1:4</v>
          </cell>
          <cell r="D8226" t="str">
            <v>M2</v>
          </cell>
          <cell r="E8226" t="str">
            <v>PAÑETES/REPELLOS/REVOQUES</v>
          </cell>
          <cell r="F8226">
            <v>31764.2</v>
          </cell>
        </row>
        <row r="8227">
          <cell r="B8227">
            <v>194</v>
          </cell>
          <cell r="C8227" t="str">
            <v>RUSTICO PLACAS 1:5</v>
          </cell>
          <cell r="D8227" t="str">
            <v>M2</v>
          </cell>
          <cell r="E8227" t="str">
            <v>PAÑETES/REPELLOS/REVOQUES</v>
          </cell>
          <cell r="F8227">
            <v>30966.52</v>
          </cell>
        </row>
        <row r="8228">
          <cell r="B8228">
            <v>15832</v>
          </cell>
          <cell r="C8228" t="str">
            <v>Ruta de vida Barra Flexion Pecho Esta.06 (Sum+Ins)</v>
          </cell>
          <cell r="D8228" t="str">
            <v>UN</v>
          </cell>
          <cell r="E8228" t="str">
            <v>MOBILIARIO</v>
          </cell>
          <cell r="F8228">
            <v>924164.85</v>
          </cell>
        </row>
        <row r="8229">
          <cell r="B8229">
            <v>16040</v>
          </cell>
          <cell r="C8229" t="str">
            <v>Ruta de vida Barra Salto Esta.04(Sum+Inst)</v>
          </cell>
          <cell r="D8229" t="str">
            <v>UN</v>
          </cell>
          <cell r="E8229" t="str">
            <v>MOBILIARIO</v>
          </cell>
          <cell r="F8229">
            <v>468260.55</v>
          </cell>
        </row>
        <row r="8230">
          <cell r="B8230">
            <v>15830</v>
          </cell>
          <cell r="C8230" t="str">
            <v>Ruta de vida Estira Muslos Gemelos Esta.02(Sim+Ins</v>
          </cell>
          <cell r="D8230" t="str">
            <v>UN</v>
          </cell>
          <cell r="E8230" t="str">
            <v>MOBILIARIO</v>
          </cell>
          <cell r="F8230">
            <v>988171.85</v>
          </cell>
        </row>
        <row r="8231">
          <cell r="B8231">
            <v>15833</v>
          </cell>
          <cell r="C8231" t="str">
            <v>Ruta de vida Poste Abdomen Gluteos Esta12 (Sum+In)</v>
          </cell>
          <cell r="D8231" t="str">
            <v>UN</v>
          </cell>
          <cell r="E8231" t="str">
            <v>MOBILIARIO</v>
          </cell>
          <cell r="F8231">
            <v>824154.72</v>
          </cell>
        </row>
        <row r="8232">
          <cell r="B8232">
            <v>15835</v>
          </cell>
          <cell r="C8232" t="str">
            <v>Ruta de vida Tubos para Brinco Esta08 (Sum+In)</v>
          </cell>
          <cell r="D8232" t="str">
            <v>UN</v>
          </cell>
          <cell r="E8232" t="str">
            <v>MOBILIARIO</v>
          </cell>
          <cell r="F8232">
            <v>876562.64</v>
          </cell>
        </row>
        <row r="8233">
          <cell r="B8233">
            <v>10784</v>
          </cell>
          <cell r="C8233" t="str">
            <v>Ruta vida asf e=0.05R-1350 4.3-A blando geoPAV**</v>
          </cell>
          <cell r="D8233" t="str">
            <v>M2</v>
          </cell>
          <cell r="E8233" t="str">
            <v>05 Pisos</v>
          </cell>
          <cell r="F8233">
            <v>145176.20000000001</v>
          </cell>
        </row>
        <row r="8234">
          <cell r="B8234">
            <v>11329</v>
          </cell>
          <cell r="C8234" t="str">
            <v>Ruta vida asf e=0.05R-1350geot.(Fontanar)**</v>
          </cell>
          <cell r="D8234" t="str">
            <v>M2</v>
          </cell>
          <cell r="E8234" t="str">
            <v>05 Pisos</v>
          </cell>
          <cell r="F8234">
            <v>312762.82</v>
          </cell>
        </row>
        <row r="8235">
          <cell r="B8235">
            <v>10382</v>
          </cell>
          <cell r="C8235" t="str">
            <v>Ruta vida asfalto e=0.05R-1350 5.4-A blando LAFAYE</v>
          </cell>
          <cell r="D8235" t="str">
            <v>M2</v>
          </cell>
          <cell r="E8235" t="str">
            <v>05 Pisos</v>
          </cell>
          <cell r="F8235">
            <v>241521.06</v>
          </cell>
        </row>
        <row r="8236">
          <cell r="B8236">
            <v>16937</v>
          </cell>
          <cell r="C8236" t="str">
            <v>S.S. PARA LAVAMANOS PVC-S  2"</v>
          </cell>
          <cell r="D8236" t="str">
            <v>UN</v>
          </cell>
          <cell r="E8236" t="str">
            <v>INSTALACIONES HIDRAULICA / SANITARIA / LATONERIA</v>
          </cell>
          <cell r="F8236">
            <v>101746.99</v>
          </cell>
        </row>
        <row r="8237">
          <cell r="B8237">
            <v>16948</v>
          </cell>
          <cell r="C8237" t="str">
            <v>S.S. PARA LAVAPLATOS PVC-S 2"</v>
          </cell>
          <cell r="D8237" t="str">
            <v>UN</v>
          </cell>
          <cell r="E8237" t="str">
            <v>INSTALACIONES HIDRAULICA / SANITARIA / LATONERIA</v>
          </cell>
          <cell r="F8237">
            <v>79022.399999999994</v>
          </cell>
        </row>
        <row r="8238">
          <cell r="B8238">
            <v>16960</v>
          </cell>
          <cell r="C8238" t="str">
            <v>S.S. PARA PUNTO PVC-S 3"</v>
          </cell>
          <cell r="D8238" t="str">
            <v>UN</v>
          </cell>
          <cell r="E8238" t="str">
            <v>INSTALACIONES HIDRAULICA / SANITARIA / LATONERIA</v>
          </cell>
          <cell r="F8238">
            <v>96944.07</v>
          </cell>
        </row>
        <row r="8239">
          <cell r="B8239">
            <v>16954</v>
          </cell>
          <cell r="C8239" t="str">
            <v>S.S. PARA SANITARIO PVC-S 4"</v>
          </cell>
          <cell r="D8239" t="str">
            <v>UN</v>
          </cell>
          <cell r="E8239" t="str">
            <v>INSTALACIONES HIDRAULICA / SANITARIA / LATONERIA</v>
          </cell>
          <cell r="F8239">
            <v>128289.67</v>
          </cell>
        </row>
        <row r="8240">
          <cell r="B8240">
            <v>18770</v>
          </cell>
          <cell r="C8240" t="str">
            <v>S.S. SIFON DE PISO PP DESAGUES 4"</v>
          </cell>
          <cell r="D8240" t="str">
            <v>UN</v>
          </cell>
          <cell r="E8240" t="str">
            <v>08 Hidráulico</v>
          </cell>
          <cell r="F8240">
            <v>190102.31</v>
          </cell>
        </row>
        <row r="8241">
          <cell r="B8241">
            <v>16950</v>
          </cell>
          <cell r="C8241" t="str">
            <v>S.S. SIFON DE PISO PVC-S 2"</v>
          </cell>
          <cell r="D8241" t="str">
            <v>UN</v>
          </cell>
          <cell r="E8241" t="str">
            <v>INSTALACIONES HIDRAULICA / SANITARIA / LATONERIA</v>
          </cell>
          <cell r="F8241">
            <v>74185.259999999995</v>
          </cell>
        </row>
        <row r="8242">
          <cell r="B8242">
            <v>16951</v>
          </cell>
          <cell r="C8242" t="str">
            <v>S.S. SIFON DE PISO PVC-S 3"</v>
          </cell>
          <cell r="D8242" t="str">
            <v>UN</v>
          </cell>
          <cell r="E8242" t="str">
            <v>INSTALACIONES HIDRAULICA / SANITARIA / LATONERIA</v>
          </cell>
          <cell r="F8242">
            <v>86482.69</v>
          </cell>
        </row>
        <row r="8243">
          <cell r="B8243">
            <v>16958</v>
          </cell>
          <cell r="C8243" t="str">
            <v>S.S. SIFON DE PISO PVC-S 4"</v>
          </cell>
          <cell r="D8243" t="str">
            <v>UN</v>
          </cell>
          <cell r="E8243" t="str">
            <v>INSTALACIONES HIDRAULICA / SANITARIA / LATONERIA</v>
          </cell>
          <cell r="F8243">
            <v>131117.32</v>
          </cell>
        </row>
        <row r="8244">
          <cell r="B8244">
            <v>18843</v>
          </cell>
          <cell r="C8244" t="str">
            <v>S/In Grupo Electrog de 800 KVA/60Hz/1800rpm/220V</v>
          </cell>
          <cell r="D8244" t="str">
            <v>UN</v>
          </cell>
          <cell r="E8244" t="str">
            <v>INSTALACIONES ELECTRICAS - T.V. - SONIDO COMUNI</v>
          </cell>
          <cell r="F8244">
            <v>47083704</v>
          </cell>
        </row>
        <row r="8245">
          <cell r="B8245">
            <v>18853</v>
          </cell>
          <cell r="C8245" t="str">
            <v>S/In Transfer automática (2000 Amp, 762 KVA,609KW</v>
          </cell>
          <cell r="D8245" t="str">
            <v>UN</v>
          </cell>
          <cell r="E8245" t="str">
            <v>INSTALACIONES ELECTRICAS - T.V. - SONIDO COMUNI</v>
          </cell>
          <cell r="F8245">
            <v>2947729.44</v>
          </cell>
        </row>
        <row r="8246">
          <cell r="B8246">
            <v>18852</v>
          </cell>
          <cell r="C8246" t="str">
            <v>S/In Transfer automática (315 Amp. 120 KVA,96KW</v>
          </cell>
          <cell r="D8246" t="str">
            <v>UN</v>
          </cell>
          <cell r="E8246" t="str">
            <v>INSTALACIONES ELECTRICAS - T.V. - SONIDO COMUNI</v>
          </cell>
          <cell r="F8246">
            <v>2947729.44</v>
          </cell>
        </row>
        <row r="8247">
          <cell r="B8247">
            <v>18839</v>
          </cell>
          <cell r="C8247" t="str">
            <v>S/Ins celda protecc seccionador operac B/Car SF6</v>
          </cell>
          <cell r="D8247" t="str">
            <v>UN</v>
          </cell>
          <cell r="E8247" t="str">
            <v>INSTALACIONES ELECTRICAS - T.V. - SONIDO COMUNI</v>
          </cell>
          <cell r="F8247">
            <v>15584606.529999999</v>
          </cell>
        </row>
        <row r="8248">
          <cell r="B8248">
            <v>18822</v>
          </cell>
          <cell r="C8248" t="str">
            <v>S/Ins CeldaProtec Transformador seco</v>
          </cell>
          <cell r="D8248" t="str">
            <v>UN</v>
          </cell>
          <cell r="E8248" t="str">
            <v>INSTALACIONES ELECTRICAS - T.V. - SONIDO COMUNI</v>
          </cell>
          <cell r="F8248">
            <v>14337081.460000001</v>
          </cell>
        </row>
        <row r="8249">
          <cell r="B8249">
            <v>18833</v>
          </cell>
          <cell r="C8249" t="str">
            <v>S/Inst.Celda de medida en SM6-GBC B</v>
          </cell>
          <cell r="D8249" t="str">
            <v>UN</v>
          </cell>
          <cell r="E8249" t="str">
            <v>INSTALACIONES ELECTRICAS - T.V. - SONIDO COMUNI</v>
          </cell>
          <cell r="F8249">
            <v>15749116.130000001</v>
          </cell>
        </row>
        <row r="8250">
          <cell r="B8250">
            <v>18827</v>
          </cell>
          <cell r="C8250" t="str">
            <v>S/Inst.celda ent y/o salid con secc oper baj carga</v>
          </cell>
          <cell r="D8250" t="str">
            <v>UN</v>
          </cell>
          <cell r="E8250" t="str">
            <v>INSTALACIONES ELECTRICAS - T.V. - SONIDO COMUNI</v>
          </cell>
          <cell r="F8250">
            <v>15590006.18</v>
          </cell>
        </row>
        <row r="8251">
          <cell r="B8251">
            <v>11170</v>
          </cell>
          <cell r="C8251" t="str">
            <v>Sacos de arena( reductor de energia) **</v>
          </cell>
          <cell r="D8251" t="str">
            <v>M3</v>
          </cell>
          <cell r="E8251" t="str">
            <v>PISOS (ACABADOS Y BASES)</v>
          </cell>
          <cell r="F8251">
            <v>275672.98</v>
          </cell>
        </row>
        <row r="8252">
          <cell r="B8252">
            <v>661</v>
          </cell>
          <cell r="C8252" t="str">
            <v>SAFE ALCOBA 141 CLASIC ALUM. SATINADA</v>
          </cell>
          <cell r="D8252" t="str">
            <v>UN</v>
          </cell>
          <cell r="E8252" t="str">
            <v>VIDRIOS Y CERRADURAS</v>
          </cell>
          <cell r="F8252">
            <v>32912.15</v>
          </cell>
        </row>
        <row r="8253">
          <cell r="B8253">
            <v>662</v>
          </cell>
          <cell r="C8253" t="str">
            <v>SAFE BA¥O 152 CLASIC ALUMINIO SATINADO</v>
          </cell>
          <cell r="D8253" t="str">
            <v>UN</v>
          </cell>
          <cell r="E8253" t="str">
            <v>VIDRIOS Y CERRADURAS</v>
          </cell>
          <cell r="F8253">
            <v>15769.62</v>
          </cell>
        </row>
        <row r="8254">
          <cell r="B8254">
            <v>663</v>
          </cell>
          <cell r="C8254" t="str">
            <v>SAFE CLOSET 145 ALUMINIO SATINADO</v>
          </cell>
          <cell r="D8254" t="str">
            <v>UN</v>
          </cell>
          <cell r="E8254" t="str">
            <v>VIDRIOS Y CERRADURAS</v>
          </cell>
          <cell r="F8254">
            <v>15769.62</v>
          </cell>
        </row>
        <row r="8255">
          <cell r="B8255">
            <v>665</v>
          </cell>
          <cell r="C8255" t="str">
            <v>SAFE ENTRADA   142A ALUMINIO SATINADO</v>
          </cell>
          <cell r="D8255" t="str">
            <v>UN</v>
          </cell>
          <cell r="E8255" t="str">
            <v>VIDRIOS Y CERRADURAS</v>
          </cell>
          <cell r="F8255">
            <v>15769.62</v>
          </cell>
        </row>
        <row r="8256">
          <cell r="B8256">
            <v>667</v>
          </cell>
          <cell r="C8256" t="str">
            <v>SAFE SOBREPONER ALUMINIO SATINADO</v>
          </cell>
          <cell r="D8256" t="str">
            <v>UN</v>
          </cell>
          <cell r="E8256" t="str">
            <v>VIDRIOS Y CERRADURAS</v>
          </cell>
          <cell r="F8256">
            <v>15769.62</v>
          </cell>
        </row>
        <row r="8257">
          <cell r="B8257">
            <v>668</v>
          </cell>
          <cell r="C8257" t="str">
            <v>SAFE TERRAZA 149 CLASICA ALUMINIO SATINADO</v>
          </cell>
          <cell r="D8257" t="str">
            <v>UN</v>
          </cell>
          <cell r="E8257" t="str">
            <v>VIDRIOS Y CERRADURAS</v>
          </cell>
          <cell r="F8257">
            <v>15769.62</v>
          </cell>
        </row>
        <row r="8258">
          <cell r="B8258">
            <v>10125</v>
          </cell>
          <cell r="C8258" t="str">
            <v>Salado superficiall de concreto   **</v>
          </cell>
          <cell r="D8258" t="str">
            <v>M2</v>
          </cell>
          <cell r="E8258" t="str">
            <v>07 Acabados</v>
          </cell>
          <cell r="F8258">
            <v>34560.57</v>
          </cell>
        </row>
        <row r="8259">
          <cell r="B8259">
            <v>11731</v>
          </cell>
          <cell r="C8259" t="str">
            <v>SALID.ALUMB.LAMPARA2#10+1#12PVC1"L=18M (Fonta</v>
          </cell>
          <cell r="D8259" t="str">
            <v>UN</v>
          </cell>
          <cell r="E8259" t="str">
            <v>INSTALACIONES ELECTRICAS - T.V. - SONIDO COMUNI</v>
          </cell>
          <cell r="F8259">
            <v>186912.43</v>
          </cell>
        </row>
        <row r="8260">
          <cell r="B8260">
            <v>11732</v>
          </cell>
          <cell r="C8260" t="str">
            <v>SALID.ALUMB.PISCINA3#6+1#8+1#12EMT11/2"15M (Font</v>
          </cell>
          <cell r="D8260" t="str">
            <v>UN</v>
          </cell>
          <cell r="E8260" t="str">
            <v>INSTALACIONES ELECTRICAS - T.V. - SONIDO COMUNI</v>
          </cell>
          <cell r="F8260">
            <v>1290876.1499999999</v>
          </cell>
        </row>
        <row r="8261">
          <cell r="B8261">
            <v>11733</v>
          </cell>
          <cell r="C8261" t="str">
            <v>SALID.ALUMB.PIST.BOXEO2#12+1#12EMT3/4"(Fontanar)**</v>
          </cell>
          <cell r="D8261" t="str">
            <v>UN</v>
          </cell>
          <cell r="E8261" t="str">
            <v>INSTALACIONES ELECTRICAS - T.V. - SONIDO COMUNI</v>
          </cell>
          <cell r="F8261">
            <v>105765.61</v>
          </cell>
        </row>
        <row r="8262">
          <cell r="B8262">
            <v>11734</v>
          </cell>
          <cell r="C8262" t="str">
            <v>SALID.ALUMB.SUBMAR.PISC.3#10+1#12+1#12(Fontanar)**</v>
          </cell>
          <cell r="D8262" t="str">
            <v>UN</v>
          </cell>
          <cell r="E8262" t="str">
            <v>INSTALACIONES ELECTRICAS - T.V. - SONIDO COMUNI</v>
          </cell>
          <cell r="F8262">
            <v>643265.25</v>
          </cell>
        </row>
        <row r="8263">
          <cell r="B8263">
            <v>11729</v>
          </cell>
          <cell r="C8263" t="str">
            <v>SALID.LAMPARA PISO3#8+1#10+1#12Cu-PVC1" (Fonta</v>
          </cell>
          <cell r="D8263" t="str">
            <v>UN</v>
          </cell>
          <cell r="E8263" t="str">
            <v>INSTALACIONES ELECTRICAS - T.V. - SONIDO COMUNI</v>
          </cell>
          <cell r="F8263">
            <v>234323.66</v>
          </cell>
        </row>
        <row r="8264">
          <cell r="B8264">
            <v>11730</v>
          </cell>
          <cell r="C8264" t="str">
            <v>SALID.REFLECTOR3#6+1#8+1#12Cu-PVC1/2" (Fonta</v>
          </cell>
          <cell r="D8264" t="str">
            <v>UN</v>
          </cell>
          <cell r="E8264" t="str">
            <v>INSTALACIONES ELECTRICAS - T.V. - SONIDO COMUNI</v>
          </cell>
          <cell r="F8264">
            <v>1225611.55</v>
          </cell>
        </row>
        <row r="8265">
          <cell r="B8265">
            <v>11739</v>
          </cell>
          <cell r="C8265" t="str">
            <v>SALID.TOMA NORMAL2#12+1#12Cu-EMT1/2"</v>
          </cell>
          <cell r="D8265" t="str">
            <v>UN</v>
          </cell>
          <cell r="E8265" t="str">
            <v>INSTALACIONES ELECTRICAS - T.V. - SONIDO COMUNI</v>
          </cell>
          <cell r="F8265">
            <v>123261.35</v>
          </cell>
        </row>
        <row r="8266">
          <cell r="B8266">
            <v>886</v>
          </cell>
          <cell r="C8266" t="str">
            <v>SALIDA  BOMBA TRIFASICA PVC</v>
          </cell>
          <cell r="D8266" t="str">
            <v>UN</v>
          </cell>
          <cell r="E8266" t="str">
            <v>EQUIPOS ESPECIALES</v>
          </cell>
          <cell r="F8266">
            <v>270138.83</v>
          </cell>
        </row>
        <row r="8267">
          <cell r="B8267">
            <v>15429</v>
          </cell>
          <cell r="C8267" t="str">
            <v>SALIDA  ELECTRICA PARA FAROL JARDIN</v>
          </cell>
          <cell r="D8267" t="str">
            <v>UN</v>
          </cell>
          <cell r="E8267" t="str">
            <v>INSTALACIONES ELECTRICAS - T.V. - SONIDO COMUNI</v>
          </cell>
          <cell r="F8267">
            <v>46531.13</v>
          </cell>
        </row>
        <row r="8268">
          <cell r="B8268">
            <v>10465</v>
          </cell>
          <cell r="C8268" t="str">
            <v>SALIDA  PARA INTERRUPTOR SENCILLO TUBO PVC-3/4"+ CABLE HFFRLS (CEFE COMETAS)Sum+inst</v>
          </cell>
          <cell r="D8268" t="str">
            <v>UN</v>
          </cell>
          <cell r="E8268" t="str">
            <v>ELECTRICOS IDRD</v>
          </cell>
          <cell r="F8268">
            <v>111139.63</v>
          </cell>
        </row>
        <row r="8269">
          <cell r="B8269">
            <v>887</v>
          </cell>
          <cell r="C8269" t="str">
            <v>SALIDA  VENTILADOR PVC</v>
          </cell>
          <cell r="D8269" t="str">
            <v>UN</v>
          </cell>
          <cell r="E8269" t="str">
            <v>INSTALACIONES ELECTRICAS - T.V. - SONIDO COMUNI</v>
          </cell>
          <cell r="F8269">
            <v>92108.28</v>
          </cell>
        </row>
        <row r="8270">
          <cell r="B8270">
            <v>9001</v>
          </cell>
          <cell r="C8270" t="str">
            <v>SALIDA 2#10 + 1#12 - 3/4" EMT Fontanar**</v>
          </cell>
          <cell r="D8270" t="str">
            <v>UN</v>
          </cell>
          <cell r="E8270" t="str">
            <v>INSTALACIONES ELECTRICAS - T.V. - SONIDO COMUNI</v>
          </cell>
          <cell r="F8270">
            <v>0</v>
          </cell>
        </row>
        <row r="8271">
          <cell r="B8271">
            <v>11934</v>
          </cell>
          <cell r="C8271" t="str">
            <v>SALIDA 2#10 + 1#12 - 3/4" EMT Fontanar**</v>
          </cell>
          <cell r="D8271" t="str">
            <v>UN</v>
          </cell>
          <cell r="E8271" t="str">
            <v>INSTALACIONES ELECTRICAS - T.V. - SONIDO COMUNI</v>
          </cell>
          <cell r="F8271">
            <v>0</v>
          </cell>
        </row>
        <row r="8272">
          <cell r="B8272">
            <v>11951</v>
          </cell>
          <cell r="C8272" t="str">
            <v>SALIDA 2#10 + 1#12 - 3/4" EMT Fontanar**</v>
          </cell>
          <cell r="D8272" t="str">
            <v>UN</v>
          </cell>
          <cell r="E8272" t="str">
            <v>INSTALACIONES ELECTRICAS - T.V. - SONIDO COMUNI</v>
          </cell>
          <cell r="F8272">
            <v>307531.69</v>
          </cell>
        </row>
        <row r="8273">
          <cell r="B8273">
            <v>19008</v>
          </cell>
          <cell r="C8273" t="str">
            <v>SALIDA AVISO LUMINOSO SAL EMERGEN CEFE COMETAS</v>
          </cell>
          <cell r="D8273" t="str">
            <v>UN</v>
          </cell>
          <cell r="E8273" t="str">
            <v>INSTALACIONES ELECTRICAS - T.V. - SONIDO COMUNI</v>
          </cell>
          <cell r="F8273">
            <v>227856.04</v>
          </cell>
        </row>
        <row r="8274">
          <cell r="B8274">
            <v>11525</v>
          </cell>
          <cell r="C8274" t="str">
            <v>SALIDA BALA HALOGENA**</v>
          </cell>
          <cell r="D8274" t="str">
            <v>UN</v>
          </cell>
          <cell r="E8274" t="str">
            <v>INSTALACIONES ELECTRICAS - T.V. - SONIDO COMUNI</v>
          </cell>
          <cell r="F8274">
            <v>173711.69</v>
          </cell>
        </row>
        <row r="8275">
          <cell r="B8275">
            <v>541</v>
          </cell>
          <cell r="C8275" t="str">
            <v>SALIDA BIFASICA C.N.</v>
          </cell>
          <cell r="D8275" t="str">
            <v>UN</v>
          </cell>
          <cell r="E8275" t="str">
            <v>INSTALACIONES ELECTRICAS - T.V. - SONIDO COMUNI</v>
          </cell>
          <cell r="F8275">
            <v>124701.33</v>
          </cell>
        </row>
        <row r="8276">
          <cell r="B8276">
            <v>14504</v>
          </cell>
          <cell r="C8276" t="str">
            <v>SALIDA BIFASICA PARA BOMBAS (GIMN-DEL SUR)</v>
          </cell>
          <cell r="D8276" t="str">
            <v>UN</v>
          </cell>
          <cell r="E8276" t="str">
            <v>INSTALACIONES ELECTRICAS - T.V. - SONIDO COMUNI</v>
          </cell>
          <cell r="F8276">
            <v>91525.88</v>
          </cell>
        </row>
        <row r="8277">
          <cell r="B8277">
            <v>14505</v>
          </cell>
          <cell r="C8277" t="str">
            <v>SALIDA BIFASICA PARA ILUMINACIÓN (GIMN-SUR)</v>
          </cell>
          <cell r="D8277" t="str">
            <v>UN</v>
          </cell>
          <cell r="E8277" t="str">
            <v>INSTALACIONES ELECTRICAS - T.V. - SONIDO COMUNI</v>
          </cell>
          <cell r="F8277">
            <v>93859.35</v>
          </cell>
        </row>
        <row r="8278">
          <cell r="B8278">
            <v>542</v>
          </cell>
          <cell r="C8278" t="str">
            <v>SALIDA BIFASICA PVC.</v>
          </cell>
          <cell r="D8278" t="str">
            <v>UN</v>
          </cell>
          <cell r="E8278" t="str">
            <v>INSTALACIONES ELECTRICAS - T.V. - SONIDO COMUNI</v>
          </cell>
          <cell r="F8278">
            <v>124701.33</v>
          </cell>
        </row>
        <row r="8279">
          <cell r="B8279">
            <v>17422</v>
          </cell>
          <cell r="C8279" t="str">
            <v>SALIDA CIRCUITO EXCL TOMACORRIENTE  SECA MANOS</v>
          </cell>
          <cell r="D8279" t="str">
            <v>UN</v>
          </cell>
          <cell r="E8279" t="str">
            <v>INSTALACIONES ELECTRICAS - T.V. - SONIDO COMUNI</v>
          </cell>
          <cell r="F8279">
            <v>240170.72</v>
          </cell>
        </row>
        <row r="8280">
          <cell r="B8280">
            <v>811</v>
          </cell>
          <cell r="C8280" t="str">
            <v>SALIDA CITOFONO PVC</v>
          </cell>
          <cell r="D8280" t="str">
            <v>UN</v>
          </cell>
          <cell r="E8280" t="str">
            <v>INSTALACIONES ELECTRICAS - T.V. - SONIDO COMUNI</v>
          </cell>
          <cell r="F8280">
            <v>85586.58</v>
          </cell>
        </row>
        <row r="8281">
          <cell r="B8281">
            <v>18823</v>
          </cell>
          <cell r="C8281" t="str">
            <v>SALIDA CON LUMINARIA BLOCO LED DE SCHREDER INDIREC</v>
          </cell>
          <cell r="D8281" t="str">
            <v>UN</v>
          </cell>
          <cell r="E8281" t="str">
            <v>INSTALACIONES ELECTRICAS - T.V. - SONIDO COMUNI</v>
          </cell>
          <cell r="F8281">
            <v>144132.66</v>
          </cell>
        </row>
        <row r="8282">
          <cell r="B8282">
            <v>18811</v>
          </cell>
          <cell r="C8282" t="str">
            <v>SALIDA CON LUMINARIA SYLVANIA LED EMERG R3 2X1 W</v>
          </cell>
          <cell r="D8282" t="str">
            <v>UN</v>
          </cell>
          <cell r="E8282" t="str">
            <v>INSTALACIONES ELECTRICAS - T.V. - SONIDO COMUNI</v>
          </cell>
          <cell r="F8282">
            <v>144132.66</v>
          </cell>
        </row>
        <row r="8283">
          <cell r="B8283">
            <v>18818</v>
          </cell>
          <cell r="C8283" t="str">
            <v>SALIDA CON LUMINARIA SYLVANIA LED HIGH BAY 200 W</v>
          </cell>
          <cell r="D8283" t="str">
            <v>UN</v>
          </cell>
          <cell r="E8283" t="str">
            <v>INSTALACIONES ELECTRICAS - T.V. - SONIDO COMUNI</v>
          </cell>
          <cell r="F8283">
            <v>142260.98000000001</v>
          </cell>
        </row>
        <row r="8284">
          <cell r="B8284">
            <v>18820</v>
          </cell>
          <cell r="C8284" t="str">
            <v>SALIDA CON LUMINARIA SYLVANIA LED HIGH BAY 400 W</v>
          </cell>
          <cell r="D8284" t="str">
            <v>UN</v>
          </cell>
          <cell r="E8284" t="str">
            <v>INSTALACIONES ELECTRICAS - T.V. - SONIDO COMUNI</v>
          </cell>
          <cell r="F8284">
            <v>152201.68</v>
          </cell>
        </row>
        <row r="8285">
          <cell r="B8285">
            <v>18816</v>
          </cell>
          <cell r="C8285" t="str">
            <v>SALIDA CON LUMINARIA SYLVANIA LED REFL SYLVEO 300</v>
          </cell>
          <cell r="D8285" t="str">
            <v>UN</v>
          </cell>
          <cell r="E8285" t="str">
            <v>INSTALACIONES ELECTRICAS - T.V. - SONIDO COMUNI</v>
          </cell>
          <cell r="F8285">
            <v>152201.68</v>
          </cell>
        </row>
        <row r="8286">
          <cell r="B8286">
            <v>18800</v>
          </cell>
          <cell r="C8286" t="str">
            <v>SALIDA CON LUMINARIA SYLVANIA PANEL LED LINEAL ECO</v>
          </cell>
          <cell r="D8286" t="str">
            <v>UN</v>
          </cell>
          <cell r="E8286" t="str">
            <v>INSTALACIONES ELECTRICAS - T.V. - SONIDO COMUNI</v>
          </cell>
          <cell r="F8286">
            <v>144132.66</v>
          </cell>
        </row>
        <row r="8287">
          <cell r="B8287">
            <v>18796</v>
          </cell>
          <cell r="C8287" t="str">
            <v>SALIDA CON LUMINARIA SYLVANIA PANEL LED RD 24 W</v>
          </cell>
          <cell r="D8287" t="str">
            <v>UN</v>
          </cell>
          <cell r="E8287" t="str">
            <v>INSTALACIONES ELECTRICAS - T.V. - SONIDO COMUNI</v>
          </cell>
          <cell r="F8287">
            <v>144149.82999999999</v>
          </cell>
        </row>
        <row r="8288">
          <cell r="B8288">
            <v>18798</v>
          </cell>
          <cell r="C8288" t="str">
            <v>SALIDA CON LUMINARIA SYLVANIA PANEL LED SQ 45</v>
          </cell>
          <cell r="D8288" t="str">
            <v>UN</v>
          </cell>
          <cell r="E8288" t="str">
            <v>INSTALACIONES ELECTRICAS - T.V. - SONIDO COMUNI</v>
          </cell>
          <cell r="F8288">
            <v>144149.82999999999</v>
          </cell>
        </row>
        <row r="8289">
          <cell r="B8289">
            <v>478</v>
          </cell>
          <cell r="C8289" t="str">
            <v>SALIDA DE VOZ Y DATOS</v>
          </cell>
          <cell r="D8289" t="str">
            <v>UN</v>
          </cell>
          <cell r="E8289" t="str">
            <v>CABLEADO ESTRUCTURADO</v>
          </cell>
          <cell r="F8289">
            <v>79337.48</v>
          </cell>
        </row>
        <row r="8290">
          <cell r="B8290">
            <v>11292</v>
          </cell>
          <cell r="C8290" t="str">
            <v>SALIDA DE VOZ Y DATOS (DOBLE)</v>
          </cell>
          <cell r="D8290" t="str">
            <v>UN</v>
          </cell>
          <cell r="E8290" t="str">
            <v>CABLEADO ESTRUCTURADO</v>
          </cell>
          <cell r="F8290">
            <v>94759.27</v>
          </cell>
        </row>
        <row r="8291">
          <cell r="B8291">
            <v>14443</v>
          </cell>
          <cell r="C8291" t="str">
            <v>SALIDA DOBLE RJ-45(TUB+ACC+JACK+CAJA+MARQUILL+FACE</v>
          </cell>
          <cell r="D8291" t="str">
            <v>UN</v>
          </cell>
          <cell r="E8291" t="str">
            <v>INSTALACIONES ELECTRICAS - T.V. - SONIDO COMUNI</v>
          </cell>
          <cell r="F8291">
            <v>159532.62</v>
          </cell>
        </row>
        <row r="8292">
          <cell r="B8292">
            <v>11728</v>
          </cell>
          <cell r="C8292" t="str">
            <v>SALIDA EL.CARCAMO 2x10+1x12 AWGTub.3/4" EMT(Fontan</v>
          </cell>
          <cell r="D8292" t="str">
            <v>UN</v>
          </cell>
          <cell r="E8292" t="str">
            <v>INSTALACIONES ELECTRICAS - T.V. - SONIDO COMUNI</v>
          </cell>
          <cell r="F8292">
            <v>146230.12</v>
          </cell>
        </row>
        <row r="8293">
          <cell r="B8293">
            <v>11727</v>
          </cell>
          <cell r="C8293" t="str">
            <v>SALIDA ELECT. 2x12+1x12 AWGTub.1/2" EMT(Fontanar)</v>
          </cell>
          <cell r="D8293" t="str">
            <v>UN</v>
          </cell>
          <cell r="E8293" t="str">
            <v>INSTALACIONES ELECTRICAS - T.V. - SONIDO COMUNI</v>
          </cell>
          <cell r="F8293">
            <v>171386.01</v>
          </cell>
        </row>
        <row r="8294">
          <cell r="B8294">
            <v>18825</v>
          </cell>
          <cell r="C8294" t="str">
            <v>SALIDA ELÉCTRICA 1 NO. 10 FASES 1 NO. 10 NEUTRO 1</v>
          </cell>
          <cell r="D8294" t="str">
            <v>ML</v>
          </cell>
          <cell r="E8294" t="str">
            <v>INSTALACIONES ELECTRICAS - T.V. - SONIDO COMUNI</v>
          </cell>
          <cell r="F8294">
            <v>23920.84</v>
          </cell>
        </row>
        <row r="8295">
          <cell r="B8295">
            <v>15632</v>
          </cell>
          <cell r="C8295" t="str">
            <v>Salida en tubería EMT 3/4" para sensor de detección de incendios</v>
          </cell>
          <cell r="D8295" t="str">
            <v>UN</v>
          </cell>
          <cell r="E8295" t="str">
            <v>INSTALACIONES ELECTRICAS - T.V. - SONIDO COMUNI</v>
          </cell>
          <cell r="F8295">
            <v>87074.54</v>
          </cell>
        </row>
        <row r="8296">
          <cell r="B8296">
            <v>882</v>
          </cell>
          <cell r="C8296" t="str">
            <v>SALIDA FOTOCELDA PVC</v>
          </cell>
          <cell r="D8296" t="str">
            <v>UN</v>
          </cell>
          <cell r="E8296" t="str">
            <v>INSTALACIONES ELECTRICAS - T.V. - SONIDO COMUNI</v>
          </cell>
          <cell r="F8296">
            <v>82661.679999999993</v>
          </cell>
        </row>
        <row r="8297">
          <cell r="B8297">
            <v>12214</v>
          </cell>
          <cell r="C8297" t="str">
            <v>Salida HDMI para proyectores CDRC Cometas</v>
          </cell>
          <cell r="D8297" t="str">
            <v>UN</v>
          </cell>
          <cell r="E8297" t="str">
            <v>INSTALACIONES ELECTRICAS - T.V. - SONIDO COMUNI</v>
          </cell>
          <cell r="F8297">
            <v>482723.88</v>
          </cell>
        </row>
        <row r="8298">
          <cell r="B8298">
            <v>16524</v>
          </cell>
          <cell r="C8298" t="str">
            <v>SALIDA ILUMINACIÓN+TUBO EMT+CableHFFR+CAJA</v>
          </cell>
          <cell r="D8298" t="str">
            <v>UN</v>
          </cell>
          <cell r="E8298" t="str">
            <v>INSTALACIONES ELECTRICAS - T.V. - SONIDO COMUNI</v>
          </cell>
          <cell r="F8298">
            <v>192393.44</v>
          </cell>
        </row>
        <row r="8299">
          <cell r="B8299">
            <v>19016</v>
          </cell>
          <cell r="C8299" t="str">
            <v>SALIDA INTERRUPTOR CONMUTABLE DOBLE CEFE COMETAS</v>
          </cell>
          <cell r="D8299" t="str">
            <v>UN</v>
          </cell>
          <cell r="E8299" t="str">
            <v>INSTALACIONES ELECTRICAS - T.V. - SONIDO COMUNI</v>
          </cell>
          <cell r="F8299">
            <v>124317.38</v>
          </cell>
        </row>
        <row r="8300">
          <cell r="B8300">
            <v>16786</v>
          </cell>
          <cell r="C8300" t="str">
            <v>Salida Interruptor Sencillo tubo PVC(Inc Interr.sencillo luz piloto+Cable+Caja)Cefe Cometas-Sum+inst</v>
          </cell>
          <cell r="D8300" t="str">
            <v>UN</v>
          </cell>
          <cell r="E8300" t="str">
            <v>INSTALACIONES ELECTRICAS - T.V. - SONIDO COMUNI</v>
          </cell>
          <cell r="F8300">
            <v>110753.93</v>
          </cell>
        </row>
        <row r="8301">
          <cell r="B8301">
            <v>13783</v>
          </cell>
          <cell r="C8301" t="str">
            <v>SALIDA LAMP1000WTUBR EMT 1" 2 CABL No.8   altura</v>
          </cell>
          <cell r="D8301" t="str">
            <v>UN</v>
          </cell>
          <cell r="E8301" t="str">
            <v>INSTALACIONES ELECTRICAS - T.V. - SONIDO COMUNI</v>
          </cell>
          <cell r="F8301">
            <v>545287.91</v>
          </cell>
        </row>
        <row r="8302">
          <cell r="B8302">
            <v>11716</v>
          </cell>
          <cell r="C8302" t="str">
            <v>SALIDA LAMPARA 1X100**</v>
          </cell>
          <cell r="D8302" t="str">
            <v>UN</v>
          </cell>
          <cell r="E8302" t="str">
            <v>INSTALACIONES ELECTRICAS - T.V. - SONIDO COMUNI</v>
          </cell>
          <cell r="F8302">
            <v>154301.56</v>
          </cell>
        </row>
        <row r="8303">
          <cell r="B8303">
            <v>14906</v>
          </cell>
          <cell r="C8303" t="str">
            <v>SALIDA LAMPARA FLUORES+TUBO CONDUIT+ALAMB+CAJA EMT</v>
          </cell>
          <cell r="D8303" t="str">
            <v>UN</v>
          </cell>
          <cell r="E8303" t="str">
            <v>INSTALACIONES ELECTRICAS - T.V. - SONIDO COMUNI</v>
          </cell>
          <cell r="F8303">
            <v>184148.51</v>
          </cell>
        </row>
        <row r="8304">
          <cell r="B8304">
            <v>11225</v>
          </cell>
          <cell r="C8304" t="str">
            <v>SALIDA LAMPARA FLUORESCENTE 2X32**  EMT</v>
          </cell>
          <cell r="D8304" t="str">
            <v>UN</v>
          </cell>
          <cell r="E8304" t="str">
            <v>INSTALACIONES ELECTRICAS - T.V. - SONIDO COMUNI</v>
          </cell>
          <cell r="F8304">
            <v>175229.12</v>
          </cell>
        </row>
        <row r="8305">
          <cell r="B8305">
            <v>12771</v>
          </cell>
          <cell r="C8305" t="str">
            <v>SALIDA LUMINARIA  EMT3/4"+Alambre12AWG**</v>
          </cell>
          <cell r="D8305" t="str">
            <v>UN</v>
          </cell>
          <cell r="E8305" t="str">
            <v>INSTALACIONES ELECTRICAS - T.V. - SONIDO COMUNI</v>
          </cell>
          <cell r="F8305">
            <v>155080.51</v>
          </cell>
        </row>
        <row r="8306">
          <cell r="B8306">
            <v>11224</v>
          </cell>
          <cell r="C8306" t="str">
            <v>SALIDA LUMINARIA FLUORESCENTE 60X60**</v>
          </cell>
          <cell r="D8306" t="str">
            <v>UN</v>
          </cell>
          <cell r="E8306" t="str">
            <v>INSTALACIONES ELECTRICAS - T.V. - SONIDO COMUNI</v>
          </cell>
          <cell r="F8306">
            <v>163306.57999999999</v>
          </cell>
        </row>
        <row r="8307">
          <cell r="B8307">
            <v>18847</v>
          </cell>
          <cell r="C8307" t="str">
            <v>SALIDA LUMINARIA LED MODULLOM 2 SCH REDER</v>
          </cell>
          <cell r="D8307" t="str">
            <v>UN</v>
          </cell>
          <cell r="E8307" t="str">
            <v>INSTALACIONES ELECTRICAS - T.V. - SONIDO COMUNI</v>
          </cell>
          <cell r="F8307">
            <v>5039423.4000000004</v>
          </cell>
        </row>
        <row r="8308">
          <cell r="B8308">
            <v>11539</v>
          </cell>
          <cell r="C8308" t="str">
            <v>SALIDA LUMINARIA PISO 250 W  SODIO**</v>
          </cell>
          <cell r="D8308" t="str">
            <v>UN</v>
          </cell>
          <cell r="E8308" t="str">
            <v>INSTALACIONES ELECTRICAS - T.V. - SONIDO COMUNI</v>
          </cell>
          <cell r="F8308">
            <v>229555.96</v>
          </cell>
        </row>
        <row r="8309">
          <cell r="B8309">
            <v>17079</v>
          </cell>
          <cell r="C8309" t="str">
            <v>Salida luminaria piso 3N12 (PVC 3/4")</v>
          </cell>
          <cell r="D8309" t="str">
            <v>UN</v>
          </cell>
          <cell r="E8309" t="str">
            <v>INSTALACIONES ELECTRICAS - T.V. - SONIDO COMUNI</v>
          </cell>
          <cell r="F8309">
            <v>98439.62</v>
          </cell>
        </row>
        <row r="8310">
          <cell r="B8310">
            <v>11538</v>
          </cell>
          <cell r="C8310" t="str">
            <v>SALIDA LUMINARIA PISO 70 W METAL HALIDE**</v>
          </cell>
          <cell r="D8310" t="str">
            <v>UN</v>
          </cell>
          <cell r="E8310" t="str">
            <v>INSTALACIONES ELECTRICAS - T.V. - SONIDO COMUNI</v>
          </cell>
          <cell r="F8310">
            <v>242695.65</v>
          </cell>
        </row>
        <row r="8311">
          <cell r="B8311">
            <v>17067</v>
          </cell>
          <cell r="C8311" t="str">
            <v>Salida luminaria techo 3N12 (EMT 3/4")</v>
          </cell>
          <cell r="D8311" t="str">
            <v>UN</v>
          </cell>
          <cell r="E8311" t="str">
            <v>INSTALACIONES ELECTRICAS - T.V. - SONIDO COMUNI</v>
          </cell>
          <cell r="F8311">
            <v>178657.83</v>
          </cell>
        </row>
        <row r="8312">
          <cell r="B8312">
            <v>16817</v>
          </cell>
          <cell r="C8312" t="str">
            <v>Salida LuminariaPiso(CR-Tunal)Tub+Cab+Caja+Acc.</v>
          </cell>
          <cell r="D8312" t="str">
            <v>UN</v>
          </cell>
          <cell r="E8312" t="str">
            <v>INSTALACIONES ELECTRICAS - T.V. - SONIDO COMUNI</v>
          </cell>
          <cell r="F8312">
            <v>100413.78</v>
          </cell>
        </row>
        <row r="8313">
          <cell r="B8313">
            <v>16780</v>
          </cell>
          <cell r="C8313" t="str">
            <v>SALIDA LUMINARIAS  EMT3/4"+CableN°12 ; 4/0 y 3x18</v>
          </cell>
          <cell r="D8313" t="str">
            <v>UN</v>
          </cell>
          <cell r="E8313" t="str">
            <v>INSTALACIONES ELECTRICAS - T.V. - SONIDO COMUNI</v>
          </cell>
          <cell r="F8313">
            <v>223144.05</v>
          </cell>
        </row>
        <row r="8314">
          <cell r="B8314">
            <v>16814</v>
          </cell>
          <cell r="C8314" t="str">
            <v>Salida LuminariaTecho(CR-Tunal)Tub+Cab+Caja+Acc</v>
          </cell>
          <cell r="D8314" t="str">
            <v>UN</v>
          </cell>
          <cell r="E8314" t="str">
            <v>INSTALACIONES ELECTRICAS - T.V. - SONIDO COMUNI</v>
          </cell>
          <cell r="F8314">
            <v>128173.3</v>
          </cell>
        </row>
        <row r="8315">
          <cell r="B8315">
            <v>11738</v>
          </cell>
          <cell r="C8315" t="str">
            <v>SALIDA MONOF.CARCAMOTUB.1/2"EMT-IP4TOM+CLAV.(Font</v>
          </cell>
          <cell r="D8315" t="str">
            <v>UN</v>
          </cell>
          <cell r="E8315" t="str">
            <v>INSTALACIONES ELECTRICAS - T.V. - SONIDO COMUNI</v>
          </cell>
          <cell r="F8315">
            <v>192536.02</v>
          </cell>
        </row>
        <row r="8316">
          <cell r="B8316">
            <v>543</v>
          </cell>
          <cell r="C8316" t="str">
            <v>SALIDA MONOFASICA  ROSETA</v>
          </cell>
          <cell r="D8316" t="str">
            <v>UN</v>
          </cell>
          <cell r="E8316" t="str">
            <v>INSTALACIONES ELECTRICAS - T.V. - SONIDO COMUNI</v>
          </cell>
          <cell r="F8316">
            <v>88955.37</v>
          </cell>
        </row>
        <row r="8317">
          <cell r="B8317">
            <v>13135</v>
          </cell>
          <cell r="C8317" t="str">
            <v>SALIDA MONOFASICA 5.25m para ilumin. PVC **</v>
          </cell>
          <cell r="D8317" t="str">
            <v>UN</v>
          </cell>
          <cell r="E8317" t="str">
            <v>INSTALACIONES ELECTRICAS - T.V. - SONIDO COMUNI</v>
          </cell>
          <cell r="F8317">
            <v>127276.79</v>
          </cell>
        </row>
        <row r="8318">
          <cell r="B8318">
            <v>13132</v>
          </cell>
          <cell r="C8318" t="str">
            <v>SALIDA MONOFASICA 5m PVC **</v>
          </cell>
          <cell r="D8318" t="str">
            <v>UN</v>
          </cell>
          <cell r="E8318" t="str">
            <v>INSTALACIONES ELECTRICAS - T.V. - SONIDO COMUNI</v>
          </cell>
          <cell r="F8318">
            <v>147587.34</v>
          </cell>
        </row>
        <row r="8319">
          <cell r="B8319">
            <v>544</v>
          </cell>
          <cell r="C8319" t="str">
            <v>SALIDA MONOFASICA CONMUT.CN</v>
          </cell>
          <cell r="D8319" t="str">
            <v>UN</v>
          </cell>
          <cell r="E8319" t="str">
            <v>INSTALACIONES ELECTRICAS - T.V. - SONIDO COMUNI</v>
          </cell>
          <cell r="F8319">
            <v>112188.79</v>
          </cell>
        </row>
        <row r="8320">
          <cell r="B8320">
            <v>545</v>
          </cell>
          <cell r="C8320" t="str">
            <v>SALIDA MONOFASICA CONMUT.PVC</v>
          </cell>
          <cell r="D8320" t="str">
            <v>UN</v>
          </cell>
          <cell r="E8320" t="str">
            <v>INSTALACIONES ELECTRICAS - T.V. - SONIDO COMUNI</v>
          </cell>
          <cell r="F8320">
            <v>112188.79</v>
          </cell>
        </row>
        <row r="8321">
          <cell r="B8321">
            <v>546</v>
          </cell>
          <cell r="C8321" t="str">
            <v>SALIDA MONOFASICA PVC</v>
          </cell>
          <cell r="D8321" t="str">
            <v>UN</v>
          </cell>
          <cell r="E8321" t="str">
            <v>INSTALACIONES ELECTRICAS - T.V. - SONIDO COMUNI</v>
          </cell>
          <cell r="F8321">
            <v>88955.37</v>
          </cell>
        </row>
        <row r="8322">
          <cell r="B8322">
            <v>14911</v>
          </cell>
          <cell r="C8322" t="str">
            <v>SALIDA PARA APLIQUE+TUBO CONDUIT+ALAMB+CAJA EMT</v>
          </cell>
          <cell r="D8322" t="str">
            <v>UN</v>
          </cell>
          <cell r="E8322" t="str">
            <v>INSTALACIONES ELECTRICAS - T.V. - SONIDO COMUNI</v>
          </cell>
          <cell r="F8322">
            <v>204186.68</v>
          </cell>
        </row>
        <row r="8323">
          <cell r="B8323">
            <v>17394</v>
          </cell>
          <cell r="C8323" t="str">
            <v>SALIDA PARA AVISO EN LOCALES   EMT 3/4"</v>
          </cell>
          <cell r="D8323" t="str">
            <v>UN</v>
          </cell>
          <cell r="E8323" t="str">
            <v>INSTALACIONES ELECTRICAS - T.V. - SONIDO COMUNI</v>
          </cell>
          <cell r="F8323">
            <v>289011.48</v>
          </cell>
        </row>
        <row r="8324">
          <cell r="B8324">
            <v>547</v>
          </cell>
          <cell r="C8324" t="str">
            <v>SALIDA PARA BOTON TIMBRE CN</v>
          </cell>
          <cell r="D8324" t="str">
            <v>UN</v>
          </cell>
          <cell r="E8324" t="str">
            <v>INSTALACIONES ELECTRICAS - T.V. - SONIDO COMUNI</v>
          </cell>
          <cell r="F8324">
            <v>63244.68</v>
          </cell>
        </row>
        <row r="8325">
          <cell r="B8325">
            <v>548</v>
          </cell>
          <cell r="C8325" t="str">
            <v>SALIDA PARA BOTON TIMBRE PVC</v>
          </cell>
          <cell r="D8325" t="str">
            <v>UN</v>
          </cell>
          <cell r="E8325" t="str">
            <v>INSTALACIONES ELECTRICAS - T.V. - SONIDO COMUNI</v>
          </cell>
          <cell r="F8325">
            <v>70884.479999999996</v>
          </cell>
        </row>
        <row r="8326">
          <cell r="B8326">
            <v>13410</v>
          </cell>
          <cell r="C8326" t="str">
            <v>SALIDA PARA CELDA ELECT.(TUBO 1/2"COND.+CAJA 5.800</v>
          </cell>
          <cell r="D8326" t="str">
            <v>UN</v>
          </cell>
          <cell r="E8326" t="str">
            <v>VARIOS</v>
          </cell>
          <cell r="F8326">
            <v>66437.63</v>
          </cell>
        </row>
        <row r="8327">
          <cell r="B8327">
            <v>14938</v>
          </cell>
          <cell r="C8327" t="str">
            <v>SALIDA PARA FLOTADOR(Cable+Tubo+union+Boquill+Caja</v>
          </cell>
          <cell r="D8327" t="str">
            <v>UN</v>
          </cell>
          <cell r="E8327" t="str">
            <v>09 Eléctricas</v>
          </cell>
          <cell r="F8327">
            <v>159996.43</v>
          </cell>
        </row>
        <row r="8328">
          <cell r="B8328">
            <v>14241</v>
          </cell>
          <cell r="C8328" t="str">
            <v>SALIDA PARA ILUMINACION+caja+cable</v>
          </cell>
          <cell r="D8328" t="str">
            <v>UN</v>
          </cell>
          <cell r="E8328" t="str">
            <v>VARIOS</v>
          </cell>
          <cell r="F8328">
            <v>102222.14</v>
          </cell>
        </row>
        <row r="8329">
          <cell r="B8329">
            <v>16787</v>
          </cell>
          <cell r="C8329" t="str">
            <v>Salida Para Interruptor Doble Tubo EMT(IncIuye interruptor)</v>
          </cell>
          <cell r="D8329" t="str">
            <v>UN</v>
          </cell>
          <cell r="E8329" t="str">
            <v>INSTALACIONES ELECTRICAS - T.V. - SONIDO COMUNI</v>
          </cell>
          <cell r="F8329">
            <v>127321.8</v>
          </cell>
        </row>
        <row r="8330">
          <cell r="B8330">
            <v>17447</v>
          </cell>
          <cell r="C8330" t="str">
            <v>SALIDA PARA INTERRUPTOR DOBLE, EN TUBERIA EMT</v>
          </cell>
          <cell r="D8330" t="str">
            <v>UN</v>
          </cell>
          <cell r="E8330" t="str">
            <v>INSTALACIONES ELECTRICAS - T.V. - SONIDO COMUNI</v>
          </cell>
          <cell r="F8330">
            <v>135434.07999999999</v>
          </cell>
        </row>
        <row r="8331">
          <cell r="B8331">
            <v>17426</v>
          </cell>
          <cell r="C8331" t="str">
            <v>SALIDA PARA INTERRUPTOR SENCILLO, EN TUBERIA EMT</v>
          </cell>
          <cell r="D8331" t="str">
            <v>UN</v>
          </cell>
          <cell r="E8331" t="str">
            <v>INSTALACIONES ELECTRICAS - T.V. - SONIDO COMUNI</v>
          </cell>
          <cell r="F8331">
            <v>126069.96</v>
          </cell>
        </row>
        <row r="8332">
          <cell r="B8332">
            <v>17449</v>
          </cell>
          <cell r="C8332" t="str">
            <v>SALIDA PARA INTERRUPTOR TRIPLE, EN TUBERIA EMT</v>
          </cell>
          <cell r="D8332" t="str">
            <v>UN</v>
          </cell>
          <cell r="E8332" t="str">
            <v>INSTALACIONES ELECTRICAS - T.V. - SONIDO COMUNI</v>
          </cell>
          <cell r="F8332">
            <v>110658.11</v>
          </cell>
        </row>
        <row r="8333">
          <cell r="B8333">
            <v>14913</v>
          </cell>
          <cell r="C8333" t="str">
            <v>SALIDA PARA LAMPARA EMERGENCIA+TUBO EMT+CABE+CAJA (Suministro e instalación)Cefe Cometas</v>
          </cell>
          <cell r="D8333" t="str">
            <v>UN</v>
          </cell>
          <cell r="E8333" t="str">
            <v>INSTALACIONES ELECTRICAS - T.V. - SONIDO COMUNI</v>
          </cell>
          <cell r="F8333">
            <v>231549.97</v>
          </cell>
        </row>
        <row r="8334">
          <cell r="B8334">
            <v>14912</v>
          </cell>
          <cell r="C8334" t="str">
            <v>SALIDA PARA LAMPARA MH+TUBO CONDUIT+ALAMB+CAJA</v>
          </cell>
          <cell r="D8334" t="str">
            <v>UN</v>
          </cell>
          <cell r="E8334" t="str">
            <v>INSTALACIONES ELECTRICAS - T.V. - SONIDO COMUNI</v>
          </cell>
          <cell r="F8334">
            <v>257622.67</v>
          </cell>
        </row>
        <row r="8335">
          <cell r="B8335">
            <v>17376</v>
          </cell>
          <cell r="C8335" t="str">
            <v>SALIDA PARA LUMINARIA  EMT3/4" INCL MATERIAL</v>
          </cell>
          <cell r="D8335" t="str">
            <v>UN</v>
          </cell>
          <cell r="E8335" t="str">
            <v>INSTALACIONES ELECTRICAS - T.V. - SONIDO COMUNI</v>
          </cell>
          <cell r="F8335">
            <v>253384.61</v>
          </cell>
        </row>
        <row r="8336">
          <cell r="B8336">
            <v>16818</v>
          </cell>
          <cell r="C8336" t="str">
            <v>Salida para Luminaria Iluminación interior-Tub EMT 3/4"+cable HFFRLS+Accesorios.Cefe Cometas(Sum+ins</v>
          </cell>
          <cell r="D8336" t="str">
            <v>UN</v>
          </cell>
          <cell r="E8336" t="str">
            <v>INSTALACIONES ELECTRICAS - T.V. - SONIDO COMUNI</v>
          </cell>
          <cell r="F8336">
            <v>140805.14000000001</v>
          </cell>
        </row>
        <row r="8337">
          <cell r="B8337">
            <v>10483</v>
          </cell>
          <cell r="C8337" t="str">
            <v>Salida para Luminaria Iluminación interior-Tub EMT 3/4"+cable HFFRLS+Accesorios.Cefe Cometas(Sum+ins</v>
          </cell>
          <cell r="D8337" t="str">
            <v>UN</v>
          </cell>
          <cell r="E8337" t="str">
            <v>INSTALACIONES ELECTRICAS - T.V. - SONIDO COMUNI</v>
          </cell>
          <cell r="F8337">
            <v>150092.37</v>
          </cell>
        </row>
        <row r="8338">
          <cell r="B8338">
            <v>17372</v>
          </cell>
          <cell r="C8338" t="str">
            <v>SALIDA PARA LUMINARIAS</v>
          </cell>
          <cell r="D8338" t="str">
            <v>UN</v>
          </cell>
          <cell r="E8338" t="str">
            <v>INSTALACIONES ELECTRICAS - T.V. - SONIDO COMUNI</v>
          </cell>
          <cell r="F8338">
            <v>192393.44</v>
          </cell>
        </row>
        <row r="8339">
          <cell r="B8339">
            <v>17389</v>
          </cell>
          <cell r="C8339" t="str">
            <v>SALIDA PARA LUMINARIAS A 220V PISCINAS, CANCHA</v>
          </cell>
          <cell r="D8339" t="str">
            <v>UN</v>
          </cell>
          <cell r="E8339" t="str">
            <v>INSTALACIONES ELECTRICAS - T.V. - SONIDO COMUNI</v>
          </cell>
          <cell r="F8339">
            <v>268208.21000000002</v>
          </cell>
        </row>
        <row r="8340">
          <cell r="B8340">
            <v>17387</v>
          </cell>
          <cell r="C8340" t="str">
            <v>SALIDA PARA LUMINARIAS EMERGENCIA 3/4"</v>
          </cell>
          <cell r="D8340" t="str">
            <v>UN</v>
          </cell>
          <cell r="E8340" t="str">
            <v>INSTALACIONES ELECTRICAS - T.V. - SONIDO COMUNI</v>
          </cell>
          <cell r="F8340">
            <v>253384.61</v>
          </cell>
        </row>
        <row r="8341">
          <cell r="B8341">
            <v>17391</v>
          </cell>
          <cell r="C8341" t="str">
            <v>SALIDA PARA LUMINARIAS EXTERIORES</v>
          </cell>
          <cell r="D8341" t="str">
            <v>UN</v>
          </cell>
          <cell r="E8341" t="str">
            <v>INSTALACIONES ELECTRICAS - T.V. - SONIDO COMUNI</v>
          </cell>
          <cell r="F8341">
            <v>131577.93</v>
          </cell>
        </row>
        <row r="8342">
          <cell r="B8342">
            <v>14932</v>
          </cell>
          <cell r="C8342" t="str">
            <v>SALIDA PARA PULSADOR+TUBO CONDUIT+CABLE+CAJAS+ACC</v>
          </cell>
          <cell r="D8342" t="str">
            <v>UN</v>
          </cell>
          <cell r="E8342" t="str">
            <v>INSTALACIONES ELECTRICAS - T.V. - SONIDO COMUNI</v>
          </cell>
          <cell r="F8342">
            <v>150276.95000000001</v>
          </cell>
        </row>
        <row r="8343">
          <cell r="B8343">
            <v>14909</v>
          </cell>
          <cell r="C8343" t="str">
            <v>SALIDA PARA ROSETA+TUBO CONDUIT+ALAMB+CAJA EMT</v>
          </cell>
          <cell r="D8343" t="str">
            <v>UN</v>
          </cell>
          <cell r="E8343" t="str">
            <v>INSTALACIONES ELECTRICAS - T.V. - SONIDO COMUNI</v>
          </cell>
          <cell r="F8343">
            <v>215277.66</v>
          </cell>
        </row>
        <row r="8344">
          <cell r="B8344">
            <v>14916</v>
          </cell>
          <cell r="C8344" t="str">
            <v>SALIDA PARA SECADOR+TUBO CONDUIT+ALAMB+CAJA+TOMA</v>
          </cell>
          <cell r="D8344" t="str">
            <v>UN</v>
          </cell>
          <cell r="E8344" t="str">
            <v>INSTALACIONES ELECTRICAS - T.V. - SONIDO COMUNI</v>
          </cell>
          <cell r="F8344">
            <v>206636.23</v>
          </cell>
        </row>
        <row r="8345">
          <cell r="B8345">
            <v>17453</v>
          </cell>
          <cell r="C8345" t="str">
            <v>SALIDA PARA SENSOR DE MOVIMIENTO 360°,  Tub. emt</v>
          </cell>
          <cell r="D8345" t="str">
            <v>UN</v>
          </cell>
          <cell r="E8345" t="str">
            <v>INSTALACIONES ELECTRICAS - T.V. - SONIDO COMUNI</v>
          </cell>
          <cell r="F8345">
            <v>209023.2</v>
          </cell>
        </row>
        <row r="8346">
          <cell r="B8346">
            <v>15022</v>
          </cell>
          <cell r="C8346" t="str">
            <v>SALIDA PARA TELEFONO  TUBERIA EMT</v>
          </cell>
          <cell r="D8346" t="str">
            <v>UN</v>
          </cell>
          <cell r="E8346" t="str">
            <v>INSTALACIONES ELECTRICAS - T.V. - SONIDO COMUNI</v>
          </cell>
          <cell r="F8346">
            <v>214460.38</v>
          </cell>
        </row>
        <row r="8347">
          <cell r="B8347">
            <v>14927</v>
          </cell>
          <cell r="C8347" t="str">
            <v>SALIDA PARA TOMA BIFASICA+TUBO CONDUIT+ALAMB+CAJA</v>
          </cell>
          <cell r="D8347" t="str">
            <v>UN</v>
          </cell>
          <cell r="E8347" t="str">
            <v>INSTALACIONES ELECTRICAS - T.V. - SONIDO COMUNI</v>
          </cell>
          <cell r="F8347">
            <v>332602.90000000002</v>
          </cell>
        </row>
        <row r="8348">
          <cell r="B8348">
            <v>14915</v>
          </cell>
          <cell r="C8348" t="str">
            <v>SALIDA PARA TOMA GFCI+TUBO EMT+7m-CEFE COMETAS (Sum+Inst)</v>
          </cell>
          <cell r="D8348" t="str">
            <v>UN</v>
          </cell>
          <cell r="E8348" t="str">
            <v>INSTALACIONES ELECTRICAS - T.V. - SONIDO COMUNI</v>
          </cell>
          <cell r="F8348">
            <v>280013.92</v>
          </cell>
        </row>
        <row r="8349">
          <cell r="B8349">
            <v>14917</v>
          </cell>
          <cell r="C8349" t="str">
            <v>SALIDA PARA TOMA MONOFAS.DOBLE(RED NORMAL)+TUBO+AL</v>
          </cell>
          <cell r="D8349" t="str">
            <v>UN</v>
          </cell>
          <cell r="E8349" t="str">
            <v>INSTALACIONES ELECTRICAS - T.V. - SONIDO COMUNI</v>
          </cell>
          <cell r="F8349">
            <v>206745.57</v>
          </cell>
        </row>
        <row r="8350">
          <cell r="B8350">
            <v>14918</v>
          </cell>
          <cell r="C8350" t="str">
            <v>SALIDA PARA TOMA MONOFAS.DOBLE(RED REGULAD)+canale</v>
          </cell>
          <cell r="D8350" t="str">
            <v>UN</v>
          </cell>
          <cell r="E8350" t="str">
            <v>INSTALACIONES ELECTRICAS - T.V. - SONIDO COMUNI</v>
          </cell>
          <cell r="F8350">
            <v>276248.44</v>
          </cell>
        </row>
        <row r="8351">
          <cell r="B8351">
            <v>14500</v>
          </cell>
          <cell r="C8351" t="str">
            <v>SALIDA PARA TOMA MONOFASICA (GFCI)CABLE+TUBO+CAJA</v>
          </cell>
          <cell r="D8351" t="str">
            <v>UN</v>
          </cell>
          <cell r="E8351" t="str">
            <v>INSTALACIONES ELECTRICAS - T.V. - SONIDO COMUNI</v>
          </cell>
          <cell r="F8351">
            <v>91591.98</v>
          </cell>
        </row>
        <row r="8352">
          <cell r="C8352" t="str">
            <v>SALIDA PARA TOMA MONOFASICA+TUBO EMT+ALAMB+CABLE HFFRLS+CAJA</v>
          </cell>
          <cell r="D8352" t="str">
            <v>UN</v>
          </cell>
          <cell r="E8352" t="str">
            <v>INSTALACIONES ELECTRICAS - T.V. - SONIDO COMUNI</v>
          </cell>
          <cell r="F8352">
            <v>331444.03999999998</v>
          </cell>
        </row>
        <row r="8353">
          <cell r="B8353">
            <v>10468</v>
          </cell>
          <cell r="C8353" t="str">
            <v>SALIDA PARA TOMA MONOFASICA+TUBO EMT+CABLE HFFRLS-10m-CEFE COMETAS (Suministro+instalación)</v>
          </cell>
          <cell r="D8353" t="str">
            <v>UN</v>
          </cell>
          <cell r="E8353" t="str">
            <v>INSTALACIONES ELECTRICAS - T.V. - SONIDO COMUNI</v>
          </cell>
          <cell r="F8353">
            <v>352769.69</v>
          </cell>
        </row>
        <row r="8354">
          <cell r="B8354">
            <v>15320</v>
          </cell>
          <cell r="C8354" t="str">
            <v>SALIDA PARA TOMA POLO T+TUBO COND+ALAMB+CAJA+TOMA</v>
          </cell>
          <cell r="D8354" t="str">
            <v>UN</v>
          </cell>
          <cell r="E8354" t="str">
            <v>INSTALACIONES ELECTRICAS - T.V. - SONIDO COMUNI</v>
          </cell>
          <cell r="F8354">
            <v>224935.26</v>
          </cell>
        </row>
        <row r="8355">
          <cell r="B8355">
            <v>14931</v>
          </cell>
          <cell r="C8355" t="str">
            <v>SALIDA PARA TOMA TRIFASICA+ CABLE HFFRLS+TUBO EMT+ALAMB+CAJA+TOMA(Sum+Inst)</v>
          </cell>
          <cell r="D8355" t="str">
            <v>UN</v>
          </cell>
          <cell r="E8355" t="str">
            <v>INSTALACIONES ELECTRICAS - T.V. - SONIDO COMUNI</v>
          </cell>
          <cell r="F8355">
            <v>432708.99</v>
          </cell>
        </row>
        <row r="8356">
          <cell r="B8356">
            <v>17660</v>
          </cell>
          <cell r="C8356" t="str">
            <v>SALIDA PARA VOZ Y DATOS EN TUBERIA EMT DE 3/4"</v>
          </cell>
          <cell r="D8356" t="str">
            <v>UN</v>
          </cell>
          <cell r="E8356" t="str">
            <v>INSTALACIONES ELECTRICAS - T.V. - SONIDO COMUNI</v>
          </cell>
          <cell r="F8356">
            <v>83784.740000000005</v>
          </cell>
        </row>
        <row r="8357">
          <cell r="B8357">
            <v>15185</v>
          </cell>
          <cell r="C8357" t="str">
            <v>SALIDA PULSADOR REMOT TELERRUP+TUBO CONDUIT+CABLE+</v>
          </cell>
          <cell r="D8357" t="str">
            <v>UN</v>
          </cell>
          <cell r="E8357" t="str">
            <v>INSTALACIONES ELECTRICAS - T.V. - SONIDO COMUNI</v>
          </cell>
          <cell r="F8357">
            <v>189737.14</v>
          </cell>
        </row>
        <row r="8358">
          <cell r="B8358">
            <v>885</v>
          </cell>
          <cell r="C8358" t="str">
            <v>SALIDA PUNTO ALARMA PVC</v>
          </cell>
          <cell r="D8358" t="str">
            <v>UN</v>
          </cell>
          <cell r="E8358" t="str">
            <v>INSTALACIONES ELECTRICAS - T.V. - SONIDO COMUNI</v>
          </cell>
          <cell r="F8358">
            <v>78482.460000000006</v>
          </cell>
        </row>
        <row r="8359">
          <cell r="B8359">
            <v>11522</v>
          </cell>
          <cell r="C8359" t="str">
            <v>SALIDA PUNTO ELECTRICO RECEP**</v>
          </cell>
          <cell r="D8359" t="str">
            <v>UN</v>
          </cell>
          <cell r="E8359" t="str">
            <v>INSTALACIONES ELECTRICAS - T.V. - SONIDO COMUNI</v>
          </cell>
          <cell r="F8359">
            <v>204180.08</v>
          </cell>
        </row>
        <row r="8360">
          <cell r="B8360">
            <v>14442</v>
          </cell>
          <cell r="C8360" t="str">
            <v>SALIDA RJ-45(TUB+ACC+JACK+CAJA+MARQUILL+BLANK)</v>
          </cell>
          <cell r="D8360" t="str">
            <v>UN</v>
          </cell>
          <cell r="E8360" t="str">
            <v>INSTALACIONES ELECTRICAS - T.V. - SONIDO COMUNI</v>
          </cell>
          <cell r="F8360">
            <v>154048.01999999999</v>
          </cell>
        </row>
        <row r="8361">
          <cell r="B8361">
            <v>16523</v>
          </cell>
          <cell r="C8361" t="str">
            <v>SALIDA Secador maTOMA DOBLE P T PVC 3/4" cableHFFR</v>
          </cell>
          <cell r="D8361" t="str">
            <v>UN</v>
          </cell>
          <cell r="E8361" t="str">
            <v>INSTALACIONES ELECTRICAS - T.V. - SONIDO COMUNI</v>
          </cell>
          <cell r="F8361">
            <v>219111.71</v>
          </cell>
        </row>
        <row r="8362">
          <cell r="B8362">
            <v>17082</v>
          </cell>
          <cell r="C8362" t="str">
            <v>Salida sensor 3N12 (EMT 3/4")</v>
          </cell>
          <cell r="D8362" t="str">
            <v>UN</v>
          </cell>
          <cell r="E8362" t="str">
            <v>ELECTRICOS IDRD</v>
          </cell>
          <cell r="F8362">
            <v>101150.06</v>
          </cell>
        </row>
        <row r="8363">
          <cell r="B8363">
            <v>884</v>
          </cell>
          <cell r="C8363" t="str">
            <v>SALIDA SONIDO PVC</v>
          </cell>
          <cell r="D8363" t="str">
            <v>UN</v>
          </cell>
          <cell r="E8363" t="str">
            <v>INSTALACIONES ELECTRICAS - T.V. - SONIDO COMUNI</v>
          </cell>
          <cell r="F8363">
            <v>75779.69</v>
          </cell>
        </row>
        <row r="8364">
          <cell r="B8364">
            <v>549</v>
          </cell>
          <cell r="C8364" t="str">
            <v>SALIDA TELEFONO  PVC</v>
          </cell>
          <cell r="D8364" t="str">
            <v>UN</v>
          </cell>
          <cell r="E8364" t="str">
            <v>INSTALACIONES ELECTRICAS - T.V. - SONIDO COMUNI</v>
          </cell>
          <cell r="F8364">
            <v>76466.63</v>
          </cell>
        </row>
        <row r="8365">
          <cell r="B8365">
            <v>16521</v>
          </cell>
          <cell r="C8365" t="str">
            <v>SALIDA TOMA DOB. POLO TIER GFCI PVC 3/4" cableHFFR</v>
          </cell>
          <cell r="D8365" t="str">
            <v>UN</v>
          </cell>
          <cell r="E8365" t="str">
            <v>INSTALACIONES ELECTRICAS - T.V. - SONIDO COMUNI</v>
          </cell>
          <cell r="F8365">
            <v>185033.78</v>
          </cell>
        </row>
        <row r="8366">
          <cell r="B8366">
            <v>16522</v>
          </cell>
          <cell r="C8366" t="str">
            <v>SALIDA TOMA DOB. POLO TIER Intemp PVC 3/4"cablHFFR</v>
          </cell>
          <cell r="D8366" t="str">
            <v>UN</v>
          </cell>
          <cell r="E8366" t="str">
            <v>INSTALACIONES ELECTRICAS - T.V. - SONIDO COMUNI</v>
          </cell>
          <cell r="F8366">
            <v>134620.48000000001</v>
          </cell>
        </row>
        <row r="8367">
          <cell r="B8367">
            <v>12225</v>
          </cell>
          <cell r="C8367" t="str">
            <v>SALIDA TOMA DOBLE CON POLO A TIERRA GFCI</v>
          </cell>
          <cell r="D8367" t="str">
            <v>UN</v>
          </cell>
          <cell r="E8367" t="str">
            <v>INSTALACIONES ELECTRICAS - T.V. - SONIDO COMUNI</v>
          </cell>
          <cell r="F8367">
            <v>260402.67</v>
          </cell>
        </row>
        <row r="8368">
          <cell r="B8368">
            <v>11601</v>
          </cell>
          <cell r="C8368" t="str">
            <v>SALIDA TOMA DOBLE POLO A TIERRA - PVC</v>
          </cell>
          <cell r="D8368" t="str">
            <v>UN</v>
          </cell>
          <cell r="E8368" t="str">
            <v>INSTALACIONES ELECTRICAS - T.V. - SONIDO COMUNI</v>
          </cell>
          <cell r="F8368">
            <v>192760.36</v>
          </cell>
        </row>
        <row r="8369">
          <cell r="B8369">
            <v>16520</v>
          </cell>
          <cell r="C8369" t="str">
            <v>SALIDA TOMA DOBLE POLO TIERRA - PVC 3/4" cableHFFR</v>
          </cell>
          <cell r="D8369" t="str">
            <v>UN</v>
          </cell>
          <cell r="E8369" t="str">
            <v>INSTALACIONES ELECTRICAS - T.V. - SONIDO COMUNI</v>
          </cell>
          <cell r="F8369">
            <v>139063.39000000001</v>
          </cell>
        </row>
        <row r="8370">
          <cell r="B8370">
            <v>19368</v>
          </cell>
          <cell r="C8370" t="str">
            <v>SALIDA TOMA GFCI+TUBO EMT+Cable HFFRLS+CAJA+TOMA</v>
          </cell>
          <cell r="D8370" t="str">
            <v>UN</v>
          </cell>
          <cell r="E8370" t="str">
            <v>INSTALACIONES ELECTRICAS - T.V. - SONIDO COMUNI</v>
          </cell>
          <cell r="F8370">
            <v>239728.33</v>
          </cell>
        </row>
        <row r="8371">
          <cell r="B8371">
            <v>16201</v>
          </cell>
          <cell r="C8371" t="str">
            <v>SALIDA TOMA MONOFAS.DOBLE(RED NORMAL)+TUBO+CANALET</v>
          </cell>
          <cell r="D8371" t="str">
            <v>UN</v>
          </cell>
          <cell r="E8371" t="str">
            <v>INSTALACIONES ELECTRICAS - T.V. - SONIDO COMUNI</v>
          </cell>
          <cell r="F8371">
            <v>313906.73</v>
          </cell>
        </row>
        <row r="8372">
          <cell r="B8372">
            <v>11736</v>
          </cell>
          <cell r="C8372" t="str">
            <v>SALIDA TOMA NORMAL.2x12+1x12CuTub.1/2" EMT(Fontana</v>
          </cell>
          <cell r="D8372" t="str">
            <v>UN</v>
          </cell>
          <cell r="E8372" t="str">
            <v>INSTALACIONES ELECTRICAS - T.V. - SONIDO COMUNI</v>
          </cell>
          <cell r="F8372">
            <v>169058.75</v>
          </cell>
        </row>
        <row r="8373">
          <cell r="B8373">
            <v>19361</v>
          </cell>
          <cell r="C8373" t="str">
            <v>SALIDA TOMACORR+TUBO EMT+CableHFFR+CAJA</v>
          </cell>
          <cell r="D8373" t="str">
            <v>UN</v>
          </cell>
          <cell r="E8373" t="str">
            <v>INSTALACIONES ELECTRICAS - T.V. - SONIDO COMUNI</v>
          </cell>
          <cell r="F8373">
            <v>185025.93</v>
          </cell>
        </row>
        <row r="8374">
          <cell r="B8374">
            <v>19363</v>
          </cell>
          <cell r="C8374" t="str">
            <v>SALIDA TOMACORRIE BIFASICA +TUBO EMT+CableHFFR+CAJ</v>
          </cell>
          <cell r="D8374" t="str">
            <v>UN</v>
          </cell>
          <cell r="E8374" t="str">
            <v>INSTALACIONES ELECTRICAS - T.V. - SONIDO COMUNI</v>
          </cell>
          <cell r="F8374">
            <v>353095.13</v>
          </cell>
        </row>
        <row r="8375">
          <cell r="B8375">
            <v>19362</v>
          </cell>
          <cell r="C8375" t="str">
            <v>SALIDA TOMACORRIE REGULADA+TUBO EMT+CableHFFR+CAJA</v>
          </cell>
          <cell r="D8375" t="str">
            <v>UN</v>
          </cell>
          <cell r="E8375" t="str">
            <v>INSTALACIONES ELECTRICAS - T.V. - SONIDO COMUNI</v>
          </cell>
          <cell r="F8375">
            <v>208814.44</v>
          </cell>
        </row>
        <row r="8376">
          <cell r="B8376">
            <v>19364</v>
          </cell>
          <cell r="C8376" t="str">
            <v>SALIDA TOMACORRIE TRIFASICA +TUBO EMT+CableHFFR+CA</v>
          </cell>
          <cell r="D8376" t="str">
            <v>UN</v>
          </cell>
          <cell r="E8376" t="str">
            <v>INSTALACIONES ELECTRICAS - T.V. - SONIDO COMUNI</v>
          </cell>
          <cell r="F8376">
            <v>424578.47</v>
          </cell>
        </row>
        <row r="8377">
          <cell r="B8377">
            <v>12270</v>
          </cell>
          <cell r="C8377" t="str">
            <v>SALIDA TOMACORRIENTE  REGULADA DOBLE**</v>
          </cell>
          <cell r="D8377" t="str">
            <v>UN</v>
          </cell>
          <cell r="E8377" t="str">
            <v>INSTALACIONES ELECTRICAS - T.V. - SONIDO COMUNI</v>
          </cell>
          <cell r="F8377">
            <v>64551.59</v>
          </cell>
        </row>
        <row r="8378">
          <cell r="B8378">
            <v>10467</v>
          </cell>
          <cell r="C8378" t="str">
            <v>SALIDA TOMACORRIENTE  REGULADA MONOFASICA 120 V-TUB EMT+5m-CEFE COMETAS(Sum+inst)</v>
          </cell>
          <cell r="D8378" t="str">
            <v>UN</v>
          </cell>
          <cell r="E8378" t="str">
            <v>INSTALACIONES ELECTRICAS - T.V. - SONIDO COMUNI</v>
          </cell>
          <cell r="F8378">
            <v>195516.05</v>
          </cell>
        </row>
        <row r="8379">
          <cell r="B8379">
            <v>11293</v>
          </cell>
          <cell r="C8379" t="str">
            <v>SALIDA TOMACORRIENTE  REGULADA**</v>
          </cell>
          <cell r="D8379" t="str">
            <v>UN</v>
          </cell>
          <cell r="E8379" t="str">
            <v>INSTALACIONES ELECTRICAS - T.V. - SONIDO COMUNI</v>
          </cell>
          <cell r="F8379">
            <v>177969.48</v>
          </cell>
        </row>
        <row r="8380">
          <cell r="B8380">
            <v>17424</v>
          </cell>
          <cell r="C8380" t="str">
            <v>SALIDA TOMACORRIENTE BIFASICA 220V  20 A PARA MAQ</v>
          </cell>
          <cell r="D8380" t="str">
            <v>UN</v>
          </cell>
          <cell r="E8380" t="str">
            <v>INSTALACIONES ELECTRICAS - T.V. - SONIDO COMUNI</v>
          </cell>
          <cell r="F8380">
            <v>234113.12</v>
          </cell>
        </row>
        <row r="8381">
          <cell r="B8381">
            <v>11717</v>
          </cell>
          <cell r="C8381" t="str">
            <v>SALIDA TOMACORRIENTE DOBLE **</v>
          </cell>
          <cell r="D8381" t="str">
            <v>UN</v>
          </cell>
          <cell r="E8381" t="str">
            <v>INSTALACIONES ELECTRICAS - T.V. - SONIDO COMUNI</v>
          </cell>
          <cell r="F8381">
            <v>146408.95000000001</v>
          </cell>
        </row>
        <row r="8382">
          <cell r="B8382">
            <v>17413</v>
          </cell>
          <cell r="C8382" t="str">
            <v>SALIDA TOMACORRIENTE GFCI DOBLE P. A TIERRA EN MUR</v>
          </cell>
          <cell r="D8382" t="str">
            <v>UN</v>
          </cell>
          <cell r="E8382" t="str">
            <v>INSTALACIONES ELECTRICAS - T.V. - SONIDO COMUNI</v>
          </cell>
          <cell r="F8382">
            <v>175010.08</v>
          </cell>
        </row>
        <row r="8383">
          <cell r="B8383">
            <v>17402</v>
          </cell>
          <cell r="C8383" t="str">
            <v>SALIDA TOMACORRIENTE MONOFAS.  DOBLE CON POLO A TI</v>
          </cell>
          <cell r="D8383" t="str">
            <v>UN</v>
          </cell>
          <cell r="E8383" t="str">
            <v>INSTALACIONES ELECTRICAS - T.V. - SONIDO COMUNI</v>
          </cell>
          <cell r="F8383">
            <v>164141.91</v>
          </cell>
        </row>
        <row r="8384">
          <cell r="B8384">
            <v>10466</v>
          </cell>
          <cell r="C8384" t="str">
            <v>SALIDA TOMACORRIENTE NORMAL MONOFASICA 120V-TUBO EMT+CABLE HFFFRLS-CEFE COMETAS (Sum+Inst)</v>
          </cell>
          <cell r="D8384" t="str">
            <v>UN</v>
          </cell>
          <cell r="E8384" t="str">
            <v>ELECTRICOS IDRD</v>
          </cell>
          <cell r="F8384">
            <v>148163.69</v>
          </cell>
        </row>
        <row r="8385">
          <cell r="B8385">
            <v>12226</v>
          </cell>
          <cell r="C8385" t="str">
            <v>SALIDA TOMACORRIENTE NORMAL+TUBO EMT 5m-CEFE COMETAS(Sum+Ins</v>
          </cell>
          <cell r="D8385" t="str">
            <v>UN</v>
          </cell>
          <cell r="E8385" t="str">
            <v>INSTALACIONES ELECTRICAS - T.V. - SONIDO COMUNI</v>
          </cell>
          <cell r="F8385">
            <v>174834.95</v>
          </cell>
        </row>
        <row r="8386">
          <cell r="B8386">
            <v>11206</v>
          </cell>
          <cell r="C8386" t="str">
            <v>SALIDA TOMACORRIENTE PVC**</v>
          </cell>
          <cell r="D8386" t="str">
            <v>UN</v>
          </cell>
          <cell r="E8386" t="str">
            <v>INSTALACIONES ELECTRICAS - T.V. - SONIDO COMUNI</v>
          </cell>
          <cell r="F8386">
            <v>161499.35</v>
          </cell>
        </row>
        <row r="8387">
          <cell r="B8387">
            <v>11520</v>
          </cell>
          <cell r="C8387" t="str">
            <v>SALIDA TOMACORRIENTE RECEP  REGULADA**</v>
          </cell>
          <cell r="D8387" t="str">
            <v>UN</v>
          </cell>
          <cell r="E8387" t="str">
            <v>INSTALACIONES ELECTRICAS - T.V. - SONIDO COMUNI</v>
          </cell>
          <cell r="F8387">
            <v>276093.68</v>
          </cell>
        </row>
        <row r="8388">
          <cell r="B8388">
            <v>11521</v>
          </cell>
          <cell r="C8388" t="str">
            <v>SALIDA TOMACORRIENTE RECEP PVC**</v>
          </cell>
          <cell r="D8388" t="str">
            <v>UN</v>
          </cell>
          <cell r="E8388" t="str">
            <v>INSTALACIONES ELECTRICAS - T.V. - SONIDO COMUNI</v>
          </cell>
          <cell r="F8388">
            <v>258931.09</v>
          </cell>
        </row>
        <row r="8389">
          <cell r="B8389">
            <v>17419</v>
          </cell>
          <cell r="C8389" t="str">
            <v>SALIDA TOMACORRIENTE REG COLOR NAR. P.aT. MURO 15A</v>
          </cell>
          <cell r="D8389" t="str">
            <v>UN</v>
          </cell>
          <cell r="E8389" t="str">
            <v>INSTALACIONES ELECTRICAS - T.V. - SONIDO COMUNI</v>
          </cell>
          <cell r="F8389">
            <v>176169.47</v>
          </cell>
        </row>
        <row r="8390">
          <cell r="B8390">
            <v>17416</v>
          </cell>
          <cell r="C8390" t="str">
            <v>SALIDA TOMACORRIENTE REGULADA COLOR NARANJA POLO A</v>
          </cell>
          <cell r="D8390" t="str">
            <v>UN</v>
          </cell>
          <cell r="E8390" t="str">
            <v>INSTALACIONES ELECTRICAS - T.V. - SONIDO COMUNI</v>
          </cell>
          <cell r="F8390">
            <v>173076.46</v>
          </cell>
        </row>
        <row r="8391">
          <cell r="B8391">
            <v>17425</v>
          </cell>
          <cell r="C8391" t="str">
            <v>SALIDA TOMACORRIENTE TRIFASICA A 220V  50 A</v>
          </cell>
          <cell r="D8391" t="str">
            <v>UN</v>
          </cell>
          <cell r="E8391" t="str">
            <v>INSTALACIONES ELECTRICAS - T.V. - SONIDO COMUNI</v>
          </cell>
          <cell r="F8391">
            <v>298512.06</v>
          </cell>
        </row>
        <row r="8392">
          <cell r="B8392">
            <v>12271</v>
          </cell>
          <cell r="C8392" t="str">
            <v>SALIDA TOMACORRIENTEPOLO T.MONOF**</v>
          </cell>
          <cell r="D8392" t="str">
            <v>UN</v>
          </cell>
          <cell r="E8392" t="str">
            <v>INSTALACIONES ELECTRICAS - T.V. - SONIDO COMUNI</v>
          </cell>
          <cell r="F8392">
            <v>78357.899999999994</v>
          </cell>
        </row>
        <row r="8393">
          <cell r="B8393">
            <v>11737</v>
          </cell>
          <cell r="C8393" t="str">
            <v>SALIDA TRIFAS. CARCAMOTUB.1"EMT-IP67TOM+CLAV.(Font</v>
          </cell>
          <cell r="D8393" t="str">
            <v>UN</v>
          </cell>
          <cell r="E8393" t="str">
            <v>INSTALACIONES ELECTRICAS - T.V. - SONIDO COMUNI</v>
          </cell>
          <cell r="F8393">
            <v>398448.1</v>
          </cell>
        </row>
        <row r="8394">
          <cell r="B8394">
            <v>550</v>
          </cell>
          <cell r="C8394" t="str">
            <v>SALIDA TRIFASICA  C.N.</v>
          </cell>
          <cell r="D8394" t="str">
            <v>UN</v>
          </cell>
          <cell r="E8394" t="str">
            <v>INSTALACIONES ELECTRICAS - T.V. - SONIDO COMUNI</v>
          </cell>
          <cell r="F8394">
            <v>160319.82999999999</v>
          </cell>
        </row>
        <row r="8395">
          <cell r="B8395">
            <v>551</v>
          </cell>
          <cell r="C8395" t="str">
            <v>SALIDA TRIFASICA PVC</v>
          </cell>
          <cell r="D8395" t="str">
            <v>UN</v>
          </cell>
          <cell r="E8395" t="str">
            <v>INSTALACIONES ELECTRICAS - T.V. - SONIDO COMUNI</v>
          </cell>
          <cell r="F8395">
            <v>160555.54</v>
          </cell>
        </row>
        <row r="8396">
          <cell r="B8396">
            <v>1010</v>
          </cell>
          <cell r="C8396" t="str">
            <v>SALIDA TV CN</v>
          </cell>
          <cell r="D8396" t="str">
            <v>UN</v>
          </cell>
          <cell r="E8396" t="str">
            <v>INSTALACIONES ELECTRICAS - T.V. - SONIDO COMUNI</v>
          </cell>
          <cell r="F8396">
            <v>54629.13</v>
          </cell>
        </row>
        <row r="8397">
          <cell r="B8397">
            <v>1012</v>
          </cell>
          <cell r="C8397" t="str">
            <v>SALIDA TV PVC+Cable coaxial</v>
          </cell>
          <cell r="D8397" t="str">
            <v>UN</v>
          </cell>
          <cell r="E8397" t="str">
            <v>INSTALACIONES ELECTRICAS - T.V. - SONIDO COMUNI</v>
          </cell>
          <cell r="F8397">
            <v>112972.11</v>
          </cell>
        </row>
        <row r="8398">
          <cell r="B8398">
            <v>776</v>
          </cell>
          <cell r="C8398" t="str">
            <v>SALIDA ZUMBADOR TIMBRE</v>
          </cell>
          <cell r="D8398" t="str">
            <v>UN</v>
          </cell>
          <cell r="E8398" t="str">
            <v>INSTALACIONES ELECTRICAS - T.V. - SONIDO COMUNI</v>
          </cell>
          <cell r="F8398">
            <v>52027.74</v>
          </cell>
        </row>
        <row r="8399">
          <cell r="B8399">
            <v>19367</v>
          </cell>
          <cell r="C8399" t="str">
            <v>SalidaLuminaria Iluminac.Emergenc.(CR-CometasTub+A</v>
          </cell>
          <cell r="D8399" t="str">
            <v>UN</v>
          </cell>
          <cell r="E8399" t="str">
            <v>INSTALACIONES ELECTRICAS - T.V. - SONIDO COMUNI</v>
          </cell>
          <cell r="F8399">
            <v>140474.92000000001</v>
          </cell>
        </row>
        <row r="8400">
          <cell r="B8400">
            <v>16819</v>
          </cell>
          <cell r="C8400" t="str">
            <v>SalidaLuminaria Sensor(CR-Tunal) IncluyTub+Cab+Acc</v>
          </cell>
          <cell r="D8400" t="str">
            <v>UN</v>
          </cell>
          <cell r="E8400" t="str">
            <v>INSTALACIONES ELECTRICAS - T.V. - SONIDO COMUNI</v>
          </cell>
          <cell r="F8400">
            <v>123621.3</v>
          </cell>
        </row>
        <row r="8401">
          <cell r="B8401">
            <v>16789</v>
          </cell>
          <cell r="C8401" t="str">
            <v>SalidaParaInterruptorConmutablSencTub PVC(Inc.Int)</v>
          </cell>
          <cell r="D8401" t="str">
            <v>UN</v>
          </cell>
          <cell r="E8401" t="str">
            <v>INSTALACIONES ELECTRICAS - T.V. - SONIDO COMUNI</v>
          </cell>
          <cell r="F8401">
            <v>119345.67</v>
          </cell>
        </row>
        <row r="8402">
          <cell r="B8402">
            <v>16788</v>
          </cell>
          <cell r="C8402" t="str">
            <v>SalidaParaInterruptorTripleTubo EMT(IncInterrupt)</v>
          </cell>
          <cell r="D8402" t="str">
            <v>UN</v>
          </cell>
          <cell r="E8402" t="str">
            <v>INSTALACIONES ELECTRICAS - T.V. - SONIDO COMUNI</v>
          </cell>
          <cell r="F8402">
            <v>88954.83</v>
          </cell>
        </row>
        <row r="8403">
          <cell r="B8403">
            <v>16791</v>
          </cell>
          <cell r="C8403" t="str">
            <v>SalidaParaSensor Movimiento-180°Tub EMT(Inc.Sensor</v>
          </cell>
          <cell r="D8403" t="str">
            <v>UN</v>
          </cell>
          <cell r="E8403" t="str">
            <v>INSTALACIONES ELECTRICAS - T.V. - SONIDO COMUNI</v>
          </cell>
          <cell r="F8403">
            <v>88954.83</v>
          </cell>
        </row>
        <row r="8404">
          <cell r="B8404">
            <v>16790</v>
          </cell>
          <cell r="C8404" t="str">
            <v>SalidaParaSensor Movimiento360°Tub EMT(Inc.Sensor)</v>
          </cell>
          <cell r="D8404" t="str">
            <v>UN</v>
          </cell>
          <cell r="E8404" t="str">
            <v>INSTALACIONES ELECTRICAS - T.V. - SONIDO COMUNI</v>
          </cell>
          <cell r="F8404">
            <v>88954.83</v>
          </cell>
        </row>
        <row r="8405">
          <cell r="B8405">
            <v>16782</v>
          </cell>
          <cell r="C8405" t="str">
            <v>SalidaTom Doble GFCIPoloTierra PVC 3/4"cablelLSZH</v>
          </cell>
          <cell r="D8405" t="str">
            <v>UN</v>
          </cell>
          <cell r="E8405" t="str">
            <v>INSTALACIONES ELECTRICAS - T.V. - SONIDO COMUNI</v>
          </cell>
          <cell r="F8405">
            <v>104206.78</v>
          </cell>
        </row>
        <row r="8406">
          <cell r="B8406">
            <v>16784</v>
          </cell>
          <cell r="C8406" t="str">
            <v>SalidaTomaBifasica250V-20AparaDuplicadorTubopvc3/4</v>
          </cell>
          <cell r="D8406" t="str">
            <v>UN</v>
          </cell>
          <cell r="E8406" t="str">
            <v>INSTALACIONES ELECTRICAS - T.V. - SONIDO COMUNI</v>
          </cell>
          <cell r="F8406">
            <v>101961.76</v>
          </cell>
        </row>
        <row r="8407">
          <cell r="B8407">
            <v>16781</v>
          </cell>
          <cell r="C8407" t="str">
            <v>SALIDATOMADOBLEPOLOTIERRAPVC 3/4"cablelLSZH</v>
          </cell>
          <cell r="D8407" t="str">
            <v>UN</v>
          </cell>
          <cell r="E8407" t="str">
            <v>INSTALACIONES ELECTRICAS - T.V. - SONIDO COMUNI</v>
          </cell>
          <cell r="F8407">
            <v>109400.23</v>
          </cell>
        </row>
        <row r="8408">
          <cell r="B8408">
            <v>16783</v>
          </cell>
          <cell r="C8408" t="str">
            <v>SalidaTomaRegulada Naranja Polo tierra Muro</v>
          </cell>
          <cell r="D8408" t="str">
            <v>UN</v>
          </cell>
          <cell r="E8408" t="str">
            <v>INSTALACIONES ELECTRICAS - T.V. - SONIDO COMUNI</v>
          </cell>
          <cell r="F8408">
            <v>125544.77</v>
          </cell>
        </row>
        <row r="8409">
          <cell r="B8409">
            <v>16785</v>
          </cell>
          <cell r="C8409" t="str">
            <v>SalidaTomaTrifasica250V-20AparaMotorPuertaAutomati</v>
          </cell>
          <cell r="D8409" t="str">
            <v>UN</v>
          </cell>
          <cell r="E8409" t="str">
            <v>INSTALACIONES ELECTRICAS - T.V. - SONIDO COMUNI</v>
          </cell>
          <cell r="F8409">
            <v>101961.76</v>
          </cell>
        </row>
        <row r="8410">
          <cell r="B8410">
            <v>15505</v>
          </cell>
          <cell r="C8410" t="str">
            <v>SALTO GRADUABLE PARA GIMNASIO CANINO (SUM+INSTAL)</v>
          </cell>
          <cell r="D8410" t="str">
            <v>UN</v>
          </cell>
          <cell r="E8410" t="str">
            <v>MOBILIARIO</v>
          </cell>
          <cell r="F8410">
            <v>1316747.3700000001</v>
          </cell>
        </row>
        <row r="8411">
          <cell r="B8411">
            <v>18268</v>
          </cell>
          <cell r="C8411" t="str">
            <v>Salvia Morada/Salvia leucantha Taludes Exteriores</v>
          </cell>
          <cell r="D8411" t="str">
            <v>M2</v>
          </cell>
          <cell r="E8411" t="str">
            <v>JARDINERIA  Y GRAMAS</v>
          </cell>
          <cell r="F8411">
            <v>10351.469999999999</v>
          </cell>
        </row>
        <row r="8412">
          <cell r="B8412">
            <v>14397</v>
          </cell>
          <cell r="C8412" t="str">
            <v>Sandblasting sobre vidrio con diseño (sum + inst)</v>
          </cell>
          <cell r="D8412" t="str">
            <v>M2</v>
          </cell>
          <cell r="E8412" t="str">
            <v>VARIOS</v>
          </cell>
          <cell r="F8412">
            <v>37943</v>
          </cell>
        </row>
        <row r="8413">
          <cell r="B8413">
            <v>11431</v>
          </cell>
          <cell r="C8413" t="str">
            <v>sangrado mecanico de juntas**</v>
          </cell>
          <cell r="D8413" t="str">
            <v>ML</v>
          </cell>
          <cell r="E8413" t="str">
            <v>04 Estructuras</v>
          </cell>
          <cell r="F8413">
            <v>12108.82</v>
          </cell>
        </row>
        <row r="8414">
          <cell r="B8414">
            <v>833</v>
          </cell>
          <cell r="C8414" t="str">
            <v>SANITARIO ACUAPLUS  (SUM+INSTALACIÓN)</v>
          </cell>
          <cell r="D8414" t="str">
            <v>UN</v>
          </cell>
          <cell r="E8414" t="str">
            <v>INSTALACIONES HIDRAULICA / SANITARIA / LATONERIA</v>
          </cell>
          <cell r="F8414">
            <v>443753.89</v>
          </cell>
        </row>
        <row r="8415">
          <cell r="B8415">
            <v>12286</v>
          </cell>
          <cell r="C8415" t="str">
            <v>Sanitario adriatico crna Inst. push Flux. **</v>
          </cell>
          <cell r="D8415" t="str">
            <v>UN</v>
          </cell>
          <cell r="E8415" t="str">
            <v>08 Hidráulico</v>
          </cell>
          <cell r="F8415">
            <v>1386463.15</v>
          </cell>
        </row>
        <row r="8416">
          <cell r="B8416">
            <v>12285</v>
          </cell>
          <cell r="C8416" t="str">
            <v>Sanitario adriatico crna Institucional Flux. **</v>
          </cell>
          <cell r="D8416" t="str">
            <v>UN</v>
          </cell>
          <cell r="E8416" t="str">
            <v>08 Hidráulico</v>
          </cell>
          <cell r="F8416">
            <v>4794557.62</v>
          </cell>
        </row>
        <row r="8417">
          <cell r="B8417">
            <v>18633</v>
          </cell>
          <cell r="C8417" t="str">
            <v>Sanitario Adriatico Entr Post Valv Push Empotrar</v>
          </cell>
          <cell r="D8417" t="str">
            <v>UN</v>
          </cell>
          <cell r="E8417" t="str">
            <v>INSTALACIONES HIDRAULICA / SANITARIA / LATONERIA</v>
          </cell>
          <cell r="F8417">
            <v>1375261.13</v>
          </cell>
        </row>
        <row r="8418">
          <cell r="B8418">
            <v>10654</v>
          </cell>
          <cell r="C8418" t="str">
            <v>Sanitario Adriatico+ Fluxómetro</v>
          </cell>
          <cell r="D8418" t="str">
            <v>UN</v>
          </cell>
          <cell r="E8418" t="str">
            <v>08 Hidráulico</v>
          </cell>
          <cell r="F8418">
            <v>775149.6</v>
          </cell>
        </row>
        <row r="8419">
          <cell r="B8419">
            <v>14002</v>
          </cell>
          <cell r="C8419" t="str">
            <v>SANITARIO ADRIATICO+FLUXOMETRO+VALV.ANTIVAND.+TUB</v>
          </cell>
          <cell r="D8419" t="str">
            <v>UN</v>
          </cell>
          <cell r="E8419" t="str">
            <v>INSTALACIONES HIDRAULICA / SANITARIA / LATONERIA</v>
          </cell>
          <cell r="F8419">
            <v>1570010.36</v>
          </cell>
        </row>
        <row r="8420">
          <cell r="B8420">
            <v>16505</v>
          </cell>
          <cell r="C8420" t="str">
            <v>SANITARIO ADRIATICO+FLUXOMETRO+VALV.ANTIVANDDiscap</v>
          </cell>
          <cell r="D8420" t="str">
            <v>UN</v>
          </cell>
          <cell r="E8420" t="str">
            <v>INSTALACIONES HIDRAULICA / SANITARIA / LATONERIA</v>
          </cell>
          <cell r="F8420">
            <v>1570010.36</v>
          </cell>
        </row>
        <row r="8421">
          <cell r="B8421">
            <v>13084</v>
          </cell>
          <cell r="C8421" t="str">
            <v>Sanitario báltica crna Institucional Flux. **</v>
          </cell>
          <cell r="D8421" t="str">
            <v>UN</v>
          </cell>
          <cell r="E8421" t="str">
            <v>08 Hidráulico</v>
          </cell>
          <cell r="F8421">
            <v>4835500.83</v>
          </cell>
        </row>
        <row r="8422">
          <cell r="B8422">
            <v>18629</v>
          </cell>
          <cell r="C8422" t="str">
            <v>Sanitario Báltico Entrada Post. Valv. Push Empotra</v>
          </cell>
          <cell r="D8422" t="str">
            <v>UN</v>
          </cell>
          <cell r="E8422" t="str">
            <v>INSTALACIONES HIDRAULICA / SANITARIA / LATONERIA</v>
          </cell>
          <cell r="F8422">
            <v>1335512.83</v>
          </cell>
        </row>
        <row r="8423">
          <cell r="B8423">
            <v>14003</v>
          </cell>
          <cell r="C8423" t="str">
            <v>SANITARIO BALTICO+FLUXOMETRO+TUB 1"</v>
          </cell>
          <cell r="D8423" t="str">
            <v>UN</v>
          </cell>
          <cell r="E8423" t="str">
            <v>INSTALACIONES HIDRAULICA / SANITARIA / LATONERIA</v>
          </cell>
          <cell r="F8423">
            <v>2183784.91</v>
          </cell>
        </row>
        <row r="8424">
          <cell r="B8424">
            <v>514</v>
          </cell>
          <cell r="C8424" t="str">
            <v>SANITARIO COMPLETO CON FLUXOMETRO</v>
          </cell>
          <cell r="D8424" t="str">
            <v>UN</v>
          </cell>
          <cell r="E8424" t="str">
            <v>INSTALACIONES HIDRAULICA / SANITARIA / LATONERIA</v>
          </cell>
          <cell r="F8424">
            <v>1507551.31</v>
          </cell>
        </row>
        <row r="8425">
          <cell r="B8425">
            <v>509</v>
          </cell>
          <cell r="C8425" t="str">
            <v>SANITARIO CORONA ACUARIO 30038</v>
          </cell>
          <cell r="D8425" t="str">
            <v>UN</v>
          </cell>
          <cell r="E8425" t="str">
            <v>INSTALACIONES HIDRAULICA / SANITARIA / LATONERIA</v>
          </cell>
          <cell r="F8425">
            <v>328290.71999999997</v>
          </cell>
        </row>
        <row r="8426">
          <cell r="B8426">
            <v>392</v>
          </cell>
          <cell r="C8426" t="str">
            <v>SANITARIO CORONA AVANTI BLANCO</v>
          </cell>
          <cell r="D8426" t="str">
            <v>UN</v>
          </cell>
          <cell r="E8426" t="str">
            <v>INSTALACIONES HIDRAULICA / SANITARIA / LATONERIA</v>
          </cell>
          <cell r="F8426">
            <v>75205.919999999998</v>
          </cell>
        </row>
        <row r="8427">
          <cell r="B8427">
            <v>511</v>
          </cell>
          <cell r="C8427" t="str">
            <v>SANITARIO CORONA AVANTI COLOR</v>
          </cell>
          <cell r="D8427" t="str">
            <v>UN</v>
          </cell>
          <cell r="E8427" t="str">
            <v>INSTALACIONES HIDRAULICA / SANITARIA / LATONERIA</v>
          </cell>
          <cell r="F8427">
            <v>78390.720000000001</v>
          </cell>
        </row>
        <row r="8428">
          <cell r="B8428">
            <v>513</v>
          </cell>
          <cell r="C8428" t="str">
            <v>SANITARIO CORONA STILO BCO.805</v>
          </cell>
          <cell r="D8428" t="str">
            <v>UN</v>
          </cell>
          <cell r="E8428" t="str">
            <v>INSTALACIONES HIDRAULICA / SANITARIA / LATONERIA</v>
          </cell>
          <cell r="F8428">
            <v>78390.720000000001</v>
          </cell>
        </row>
        <row r="8429">
          <cell r="B8429">
            <v>512</v>
          </cell>
          <cell r="C8429" t="str">
            <v>SANITARIO CORONA VICTORIANA 2010</v>
          </cell>
          <cell r="D8429" t="str">
            <v>UN</v>
          </cell>
          <cell r="E8429" t="str">
            <v>INSTALACIONES HIDRAULICA / SANITARIA / LATONERIA</v>
          </cell>
          <cell r="F8429">
            <v>78390.720000000001</v>
          </cell>
        </row>
        <row r="8430">
          <cell r="B8430">
            <v>11976</v>
          </cell>
          <cell r="C8430" t="str">
            <v>SANITARIO FLUXOMETRO bajo consumo</v>
          </cell>
          <cell r="D8430" t="str">
            <v>UN</v>
          </cell>
          <cell r="E8430" t="str">
            <v>INSTALACIONES HIDRAULICA / SANITARIA / LATONERIA</v>
          </cell>
          <cell r="F8430">
            <v>710650.54</v>
          </cell>
        </row>
        <row r="8431">
          <cell r="B8431">
            <v>410</v>
          </cell>
          <cell r="C8431" t="str">
            <v>SANITARIO FLUXOMETRO HANDICAP</v>
          </cell>
          <cell r="D8431" t="str">
            <v>UN</v>
          </cell>
          <cell r="E8431" t="str">
            <v>INSTALACIONES HIDRAULICA / SANITARIA / LATONERIA</v>
          </cell>
          <cell r="F8431">
            <v>0</v>
          </cell>
        </row>
        <row r="8432">
          <cell r="B8432">
            <v>18652</v>
          </cell>
          <cell r="C8432" t="str">
            <v>SANITARIO INFANTIL KIDDY CORONA</v>
          </cell>
          <cell r="D8432" t="str">
            <v>UN</v>
          </cell>
          <cell r="E8432" t="str">
            <v>INSTALACIONES HIDRAULICA / SANITARIA / LATONERIA</v>
          </cell>
          <cell r="F8432">
            <v>1098034.8400000001</v>
          </cell>
        </row>
        <row r="8433">
          <cell r="B8433">
            <v>424</v>
          </cell>
          <cell r="C8433" t="str">
            <v>SANITARIO INFANTIL MANCESA</v>
          </cell>
          <cell r="D8433" t="str">
            <v>UN</v>
          </cell>
          <cell r="E8433" t="str">
            <v>INSTALACIONES HIDRAULICA / SANITARIA / LATONERIA</v>
          </cell>
          <cell r="F8433">
            <v>490193.79</v>
          </cell>
        </row>
        <row r="8434">
          <cell r="B8434">
            <v>10655</v>
          </cell>
          <cell r="C8434" t="str">
            <v>Sanitario Institucional + Fluxómetro **</v>
          </cell>
          <cell r="D8434" t="str">
            <v>UN</v>
          </cell>
          <cell r="E8434" t="str">
            <v>08 Hidráulico</v>
          </cell>
          <cell r="F8434">
            <v>720765.6</v>
          </cell>
        </row>
        <row r="8435">
          <cell r="B8435">
            <v>13731</v>
          </cell>
          <cell r="C8435" t="str">
            <v>SANITARIO INSTITUCIONAL DE FLUXOMETRO **</v>
          </cell>
          <cell r="D8435" t="str">
            <v>UN</v>
          </cell>
          <cell r="E8435" t="str">
            <v>INSTALACIONES HIDRAULICA / SANITARIA / LATONERIA</v>
          </cell>
          <cell r="F8435">
            <v>807790.86</v>
          </cell>
        </row>
        <row r="8436">
          <cell r="B8436">
            <v>13465</v>
          </cell>
          <cell r="C8436" t="str">
            <v>Sanitario institucional de tanque ref. power one</v>
          </cell>
          <cell r="D8436" t="str">
            <v>UN</v>
          </cell>
          <cell r="E8436" t="str">
            <v>INSTALACIONES HIDRAULICA / SANITARIA / LATONERIA</v>
          </cell>
          <cell r="F8436">
            <v>88702.82</v>
          </cell>
        </row>
        <row r="8437">
          <cell r="B8437">
            <v>13220</v>
          </cell>
          <cell r="C8437" t="str">
            <v>Sanitario Institucional(Valv.Antiv.+BotonAntiv+Acc</v>
          </cell>
          <cell r="D8437" t="str">
            <v>UN</v>
          </cell>
          <cell r="E8437" t="str">
            <v>08 Hidráulico</v>
          </cell>
          <cell r="F8437">
            <v>688036.21</v>
          </cell>
        </row>
        <row r="8438">
          <cell r="B8438">
            <v>16506</v>
          </cell>
          <cell r="C8438" t="str">
            <v>SANITARIO KIDDY+FLUXOMETRO+VALV.ANTIVANDDiscap</v>
          </cell>
          <cell r="D8438" t="str">
            <v>UN</v>
          </cell>
          <cell r="E8438" t="str">
            <v>INSTALACIONES HIDRAULICA / SANITARIA / LATONERIA</v>
          </cell>
          <cell r="F8438">
            <v>927472.36</v>
          </cell>
        </row>
        <row r="8439">
          <cell r="B8439">
            <v>510</v>
          </cell>
          <cell r="C8439" t="str">
            <v>SANITARIO LAGUNA BLANC.CORONA</v>
          </cell>
          <cell r="D8439" t="str">
            <v>UN</v>
          </cell>
          <cell r="E8439" t="str">
            <v>INSTALACIONES HIDRAULICA / SANITARIA / LATONERIA</v>
          </cell>
          <cell r="F8439">
            <v>328290.71999999997</v>
          </cell>
        </row>
        <row r="8440">
          <cell r="B8440">
            <v>508</v>
          </cell>
          <cell r="C8440" t="str">
            <v>SANITARIO MANCESA ARMONIA COLOR</v>
          </cell>
          <cell r="D8440" t="str">
            <v>UN</v>
          </cell>
          <cell r="E8440" t="str">
            <v>INSTALACIONES HIDRAULICA / SANITARIA / LATONERIA</v>
          </cell>
          <cell r="F8440">
            <v>78390.720000000001</v>
          </cell>
        </row>
        <row r="8441">
          <cell r="B8441">
            <v>515</v>
          </cell>
          <cell r="C8441" t="str">
            <v>SANITARIO MARACAY CARABOBO</v>
          </cell>
          <cell r="D8441" t="str">
            <v>UN</v>
          </cell>
          <cell r="E8441" t="str">
            <v>INSTALACIONES HIDRAULICA / SANITARIA / LATONERIA</v>
          </cell>
          <cell r="F8441">
            <v>78390.720000000001</v>
          </cell>
        </row>
        <row r="8442">
          <cell r="B8442">
            <v>11369</v>
          </cell>
          <cell r="C8442" t="str">
            <v>SANITARIO PARA DISCAPAC. ALONGADO**</v>
          </cell>
          <cell r="D8442" t="str">
            <v>UN</v>
          </cell>
          <cell r="E8442" t="str">
            <v>INSTALACIONES HIDRAULICA / SANITARIA / LATONERIA</v>
          </cell>
          <cell r="F8442">
            <v>2050790.02</v>
          </cell>
        </row>
        <row r="8443">
          <cell r="B8443">
            <v>831</v>
          </cell>
          <cell r="C8443" t="str">
            <v>SANITARIO PORTOBELLO BLANCO/PASTEL</v>
          </cell>
          <cell r="D8443" t="str">
            <v>UN</v>
          </cell>
          <cell r="E8443" t="str">
            <v>INSTALACIONES HIDRAULICA / SANITARIA / LATONERIA</v>
          </cell>
          <cell r="F8443">
            <v>78390.720000000001</v>
          </cell>
        </row>
        <row r="8444">
          <cell r="B8444">
            <v>14029</v>
          </cell>
          <cell r="C8444" t="str">
            <v>SANITARIO TAZA INSTITUCIONAL ELONGADO SIN ASIENTO DISCAPACITADOS</v>
          </cell>
          <cell r="D8444" t="str">
            <v>UN</v>
          </cell>
          <cell r="E8444" t="str">
            <v>INSTALACIONES HIDRAULICA / SANITARIA / LATONERIA</v>
          </cell>
          <cell r="F8444">
            <v>965401.96</v>
          </cell>
        </row>
        <row r="8445">
          <cell r="B8445">
            <v>14524</v>
          </cell>
          <cell r="C8445" t="str">
            <v>SANITARIO TREVI - Acometida Posterior Sum+Inst</v>
          </cell>
          <cell r="D8445" t="str">
            <v>UN</v>
          </cell>
          <cell r="E8445" t="str">
            <v>INSTALACIONES HIDRAULICA / SANITARIA / LATONERIA</v>
          </cell>
          <cell r="F8445">
            <v>211046.73</v>
          </cell>
        </row>
        <row r="8446">
          <cell r="B8446">
            <v>15192</v>
          </cell>
          <cell r="C8446" t="str">
            <v>SANITARIO TREVI - Acometida Posterior+ValvulaSum+I</v>
          </cell>
          <cell r="D8446" t="str">
            <v>UN</v>
          </cell>
          <cell r="E8446" t="str">
            <v>INSTALACIONES HIDRAULICA / SANITARIA / LATONERIA</v>
          </cell>
          <cell r="F8446">
            <v>432177.95</v>
          </cell>
        </row>
        <row r="8447">
          <cell r="B8447">
            <v>13414</v>
          </cell>
          <cell r="C8447" t="str">
            <v>SANITARIO TREVI BLANCO 02855 **</v>
          </cell>
          <cell r="D8447" t="str">
            <v>UN</v>
          </cell>
          <cell r="E8447" t="str">
            <v>INSTALACIONES HIDRAULICA / SANITARIA / LATONERIA</v>
          </cell>
          <cell r="F8447">
            <v>78390.720000000001</v>
          </cell>
        </row>
        <row r="8448">
          <cell r="B8448">
            <v>15045</v>
          </cell>
          <cell r="C8448" t="str">
            <v>SANITARIO TREVI BLANCO 02855 + VALV. ANTIVANDALICA</v>
          </cell>
          <cell r="D8448" t="str">
            <v>UN</v>
          </cell>
          <cell r="E8448" t="str">
            <v>INSTALACIONES HIDRAULICA / SANITARIA / LATONERIA</v>
          </cell>
          <cell r="F8448">
            <v>428877.46</v>
          </cell>
        </row>
        <row r="8449">
          <cell r="B8449">
            <v>832</v>
          </cell>
          <cell r="C8449" t="str">
            <v>SANITARIO VICTORIA BLANCO/PASTEL</v>
          </cell>
          <cell r="D8449" t="str">
            <v>UN</v>
          </cell>
          <cell r="E8449" t="str">
            <v>INSTALACIONES HIDRAULICA / SANITARIA / LATONERIA</v>
          </cell>
          <cell r="F8449">
            <v>78390.720000000001</v>
          </cell>
        </row>
        <row r="8450">
          <cell r="B8450">
            <v>13231</v>
          </cell>
          <cell r="C8450" t="str">
            <v>SANITARIO Y LAVAMANOS DISCAPACITADOS(Valv+boton**</v>
          </cell>
          <cell r="D8450" t="str">
            <v>UN</v>
          </cell>
          <cell r="E8450" t="str">
            <v>08 Hidráulico</v>
          </cell>
          <cell r="F8450">
            <v>1863470.9</v>
          </cell>
        </row>
        <row r="8451">
          <cell r="B8451">
            <v>736</v>
          </cell>
          <cell r="C8451" t="str">
            <v>SARDINEL 15x15 C:140 KG/C2</v>
          </cell>
          <cell r="D8451" t="str">
            <v>ML</v>
          </cell>
          <cell r="E8451" t="str">
            <v>URBANISMO Y OBRAS EXTERIORES</v>
          </cell>
          <cell r="F8451">
            <v>33896.550000000003</v>
          </cell>
        </row>
        <row r="8452">
          <cell r="B8452">
            <v>737</v>
          </cell>
          <cell r="C8452" t="str">
            <v>SARDINEL 15x15 C:175 KG/C2</v>
          </cell>
          <cell r="D8452" t="str">
            <v>ML</v>
          </cell>
          <cell r="E8452" t="str">
            <v>URBANISMO Y OBRAS EXTERIORES</v>
          </cell>
          <cell r="F8452">
            <v>30439.15</v>
          </cell>
        </row>
        <row r="8453">
          <cell r="B8453">
            <v>738</v>
          </cell>
          <cell r="C8453" t="str">
            <v>SARDINEL 15x15 C:210 KG/C2</v>
          </cell>
          <cell r="D8453" t="str">
            <v>ML</v>
          </cell>
          <cell r="E8453" t="str">
            <v>URBANISMO Y OBRAS EXTERIORES</v>
          </cell>
          <cell r="F8453">
            <v>31257.71</v>
          </cell>
        </row>
        <row r="8454">
          <cell r="B8454">
            <v>739</v>
          </cell>
          <cell r="C8454" t="str">
            <v>SARDINEL 15x15 C:245 KG/C2</v>
          </cell>
          <cell r="D8454" t="str">
            <v>ML</v>
          </cell>
          <cell r="E8454" t="str">
            <v>URBANISMO Y OBRAS EXTERIORES</v>
          </cell>
          <cell r="F8454">
            <v>32804.620000000003</v>
          </cell>
        </row>
        <row r="8455">
          <cell r="B8455">
            <v>10275</v>
          </cell>
          <cell r="C8455" t="str">
            <v>Sardinel alto tipo muro  Concr. e=.17 reforzado  *</v>
          </cell>
          <cell r="D8455" t="str">
            <v>ML</v>
          </cell>
          <cell r="E8455" t="str">
            <v>CIMENTACION Y ESTRUCTURA</v>
          </cell>
          <cell r="F8455">
            <v>405032.08</v>
          </cell>
        </row>
        <row r="8456">
          <cell r="B8456">
            <v>10302</v>
          </cell>
          <cell r="C8456" t="str">
            <v>Sardinel alto tipo muro  Concr. e=.17 reforzado  *</v>
          </cell>
          <cell r="D8456" t="str">
            <v>M3</v>
          </cell>
          <cell r="E8456" t="str">
            <v>CIMENTACION Y ESTRUCTURA</v>
          </cell>
          <cell r="F8456">
            <v>1445964.53</v>
          </cell>
        </row>
        <row r="8457">
          <cell r="B8457">
            <v>16794</v>
          </cell>
          <cell r="C8457" t="str">
            <v>Sardinel bajo prefabricado A-85 m+Mortero</v>
          </cell>
          <cell r="D8457" t="str">
            <v>ML</v>
          </cell>
          <cell r="E8457" t="str">
            <v>05 Pisos</v>
          </cell>
          <cell r="F8457">
            <v>97960.6</v>
          </cell>
        </row>
        <row r="8458">
          <cell r="B8458">
            <v>10401</v>
          </cell>
          <cell r="C8458" t="str">
            <v>Sardinel bajo prefabricado A-85 m+Mortero+Concreto</v>
          </cell>
          <cell r="D8458" t="str">
            <v>ML</v>
          </cell>
          <cell r="E8458" t="str">
            <v>05 Pisos</v>
          </cell>
          <cell r="F8458">
            <v>124212.95</v>
          </cell>
        </row>
        <row r="8459">
          <cell r="B8459">
            <v>808</v>
          </cell>
          <cell r="C8459" t="str">
            <v>SARDINEL EN CONCRETO 0.15x0.40m (2.500 psi)</v>
          </cell>
          <cell r="D8459" t="str">
            <v>ML</v>
          </cell>
          <cell r="E8459" t="str">
            <v>VIAS</v>
          </cell>
          <cell r="F8459">
            <v>62246.58</v>
          </cell>
        </row>
        <row r="8460">
          <cell r="B8460">
            <v>11651</v>
          </cell>
          <cell r="C8460" t="str">
            <v>Sardinel en sitio 0.15*0.40 m 3000 psi sin refuerz</v>
          </cell>
          <cell r="D8460" t="str">
            <v>ML</v>
          </cell>
          <cell r="E8460" t="str">
            <v>05 Pisos</v>
          </cell>
          <cell r="F8460">
            <v>71830.8</v>
          </cell>
        </row>
        <row r="8461">
          <cell r="B8461">
            <v>11644</v>
          </cell>
          <cell r="C8461" t="str">
            <v>Sardinel en sitio 0.15*0.40 m 3000 psi sin relleno</v>
          </cell>
          <cell r="D8461" t="str">
            <v>ML</v>
          </cell>
          <cell r="E8461" t="str">
            <v>05 Pisos</v>
          </cell>
          <cell r="F8461">
            <v>84661.8</v>
          </cell>
        </row>
        <row r="8462">
          <cell r="B8462">
            <v>10944</v>
          </cell>
          <cell r="C8462" t="str">
            <v>Sardinel en sitio 0.20*0.30 m 3000 psi sin relleno</v>
          </cell>
          <cell r="D8462" t="str">
            <v>ML</v>
          </cell>
          <cell r="E8462" t="str">
            <v>05 Pisos</v>
          </cell>
          <cell r="F8462">
            <v>88611.82</v>
          </cell>
        </row>
        <row r="8463">
          <cell r="B8463">
            <v>12809</v>
          </cell>
          <cell r="C8463" t="str">
            <v>Sardinel en sitio 0.20*0.30 m 3000 psi sin relleno</v>
          </cell>
          <cell r="D8463" t="str">
            <v>ML</v>
          </cell>
          <cell r="E8463" t="str">
            <v>05 Pisos</v>
          </cell>
          <cell r="F8463">
            <v>97959.26</v>
          </cell>
        </row>
        <row r="8464">
          <cell r="B8464">
            <v>12063</v>
          </cell>
          <cell r="C8464" t="str">
            <v>Sardinel en sitio 0.20*0.50 m 2500 psi</v>
          </cell>
          <cell r="D8464" t="str">
            <v>ML</v>
          </cell>
          <cell r="E8464" t="str">
            <v>05 Pisos</v>
          </cell>
          <cell r="F8464">
            <v>139354.74</v>
          </cell>
        </row>
        <row r="8465">
          <cell r="B8465">
            <v>12361</v>
          </cell>
          <cell r="C8465" t="str">
            <v>Sardinel en sitio 0.20*0.50 m 3000 psi</v>
          </cell>
          <cell r="D8465" t="str">
            <v>ML</v>
          </cell>
          <cell r="E8465" t="str">
            <v>05 Pisos</v>
          </cell>
          <cell r="F8465">
            <v>135052.22</v>
          </cell>
        </row>
        <row r="8466">
          <cell r="B8466">
            <v>11136</v>
          </cell>
          <cell r="C8466" t="str">
            <v>Sardinel en sitio 0.20*0.60 m 2500 psi</v>
          </cell>
          <cell r="D8466" t="str">
            <v>ML</v>
          </cell>
          <cell r="E8466" t="str">
            <v>05 Pisos</v>
          </cell>
          <cell r="F8466">
            <v>144797.95000000001</v>
          </cell>
        </row>
        <row r="8467">
          <cell r="B8467">
            <v>15086</v>
          </cell>
          <cell r="C8467" t="str">
            <v>Sardinel prefab. A-10  a=0.20 * h=0.50 Atraq+Geote</v>
          </cell>
          <cell r="D8467" t="str">
            <v>ML</v>
          </cell>
          <cell r="E8467" t="str">
            <v>05 Pisos</v>
          </cell>
          <cell r="F8467">
            <v>153033.63</v>
          </cell>
        </row>
        <row r="8468">
          <cell r="B8468">
            <v>11321</v>
          </cell>
          <cell r="C8468" t="str">
            <v>Sardinel prefab. A-10 a=0.20h=0.50m</v>
          </cell>
          <cell r="D8468" t="str">
            <v>ML</v>
          </cell>
          <cell r="E8468" t="str">
            <v>05 Pisos</v>
          </cell>
          <cell r="F8468">
            <v>128272.04</v>
          </cell>
        </row>
        <row r="8469">
          <cell r="B8469">
            <v>12064</v>
          </cell>
          <cell r="C8469" t="str">
            <v>Sardinel prefab.A-10 a=0.20 h=0.50L=0.8 Sin atraqu</v>
          </cell>
          <cell r="D8469" t="str">
            <v>ML</v>
          </cell>
          <cell r="E8469" t="str">
            <v>05 Pisos</v>
          </cell>
          <cell r="F8469">
            <v>103186.84</v>
          </cell>
        </row>
        <row r="8470">
          <cell r="B8470">
            <v>10794</v>
          </cell>
          <cell r="C8470" t="str">
            <v>Sardinel prefabricado  a=0.17 * h=0.40  **</v>
          </cell>
          <cell r="D8470" t="str">
            <v>ML</v>
          </cell>
          <cell r="E8470" t="str">
            <v>05 Pisos</v>
          </cell>
          <cell r="F8470">
            <v>48992.79</v>
          </cell>
        </row>
        <row r="8471">
          <cell r="B8471">
            <v>10797</v>
          </cell>
          <cell r="C8471" t="str">
            <v>Sardinel prefabricado  a=0.20 * h=0.15  **</v>
          </cell>
          <cell r="D8471" t="str">
            <v>ML</v>
          </cell>
          <cell r="E8471" t="str">
            <v>05 Pisos</v>
          </cell>
          <cell r="F8471">
            <v>33843.69</v>
          </cell>
        </row>
        <row r="8472">
          <cell r="B8472">
            <v>10795</v>
          </cell>
          <cell r="C8472" t="str">
            <v>Sardinel prefabricado a=0.17 *  h=0.45  **</v>
          </cell>
          <cell r="D8472" t="str">
            <v>ML</v>
          </cell>
          <cell r="E8472" t="str">
            <v>05 Pisos</v>
          </cell>
          <cell r="F8472">
            <v>52179.59</v>
          </cell>
        </row>
        <row r="8473">
          <cell r="B8473">
            <v>10796</v>
          </cell>
          <cell r="C8473" t="str">
            <v>Sardinel prefabricado a=0.17 * h=0.55  **</v>
          </cell>
          <cell r="D8473" t="str">
            <v>ML</v>
          </cell>
          <cell r="E8473" t="str">
            <v>05 Pisos</v>
          </cell>
          <cell r="F8473">
            <v>52153.29</v>
          </cell>
        </row>
        <row r="8474">
          <cell r="B8474">
            <v>11039</v>
          </cell>
          <cell r="C8474" t="str">
            <v>Sardinel prefabricado bajo rampa A-85 (20*35*80)**</v>
          </cell>
          <cell r="D8474" t="str">
            <v>ML</v>
          </cell>
          <cell r="E8474" t="str">
            <v>05 Pisos</v>
          </cell>
          <cell r="F8474">
            <v>152226.47</v>
          </cell>
        </row>
        <row r="8475">
          <cell r="B8475">
            <v>11040</v>
          </cell>
          <cell r="C8475" t="str">
            <v>Sardinel prefabricado especRampaA-100  **</v>
          </cell>
          <cell r="D8475" t="str">
            <v>ML</v>
          </cell>
          <cell r="E8475" t="str">
            <v>05 Pisos</v>
          </cell>
          <cell r="F8475">
            <v>106119.72</v>
          </cell>
        </row>
        <row r="8476">
          <cell r="B8476">
            <v>15287</v>
          </cell>
          <cell r="C8476" t="str">
            <v>Sardinel prefabricado especRampaA-100  **</v>
          </cell>
          <cell r="D8476" t="str">
            <v>UN</v>
          </cell>
          <cell r="E8476" t="str">
            <v>05 Pisos</v>
          </cell>
          <cell r="F8476">
            <v>68357.2</v>
          </cell>
        </row>
        <row r="8477">
          <cell r="B8477">
            <v>10773</v>
          </cell>
          <cell r="C8477" t="str">
            <v>SardinelZarpa 0.15*0.5*0.80 m 2500 psi **</v>
          </cell>
          <cell r="D8477" t="str">
            <v>ML</v>
          </cell>
          <cell r="E8477" t="str">
            <v>05 Pisos</v>
          </cell>
          <cell r="F8477">
            <v>250914.61</v>
          </cell>
        </row>
        <row r="8478">
          <cell r="B8478">
            <v>10296</v>
          </cell>
          <cell r="C8478" t="str">
            <v>SardinelZarpa e=0.15;a=0.5h=0.40 m- 2500 psiObra *</v>
          </cell>
          <cell r="D8478" t="str">
            <v>ML</v>
          </cell>
          <cell r="E8478" t="str">
            <v>05 Pisos</v>
          </cell>
          <cell r="F8478">
            <v>224125.14</v>
          </cell>
        </row>
        <row r="8479">
          <cell r="B8479">
            <v>16081</v>
          </cell>
          <cell r="C8479" t="str">
            <v>SardinelZarpa(a=0.8h=0.6;e=0.20m)2.500psiSinReceb</v>
          </cell>
          <cell r="D8479" t="str">
            <v>ML</v>
          </cell>
          <cell r="E8479" t="str">
            <v>PISOS</v>
          </cell>
          <cell r="F8479">
            <v>328600.48</v>
          </cell>
        </row>
        <row r="8480">
          <cell r="B8480">
            <v>18339</v>
          </cell>
          <cell r="C8480" t="str">
            <v>Sarro/Cyathea caracasana</v>
          </cell>
          <cell r="D8480" t="str">
            <v>UN</v>
          </cell>
          <cell r="E8480" t="str">
            <v>JARDINERIA  Y GRAMAS</v>
          </cell>
          <cell r="F8480">
            <v>241716.86</v>
          </cell>
        </row>
        <row r="8481">
          <cell r="B8481">
            <v>18366</v>
          </cell>
          <cell r="C8481" t="str">
            <v>Sarro/Palma Boba Cyathea Caracasana en Jardineras</v>
          </cell>
          <cell r="D8481" t="str">
            <v>UN</v>
          </cell>
          <cell r="E8481" t="str">
            <v>JARDINERIA  Y GRAMAS</v>
          </cell>
          <cell r="F8481">
            <v>11111.84</v>
          </cell>
        </row>
        <row r="8482">
          <cell r="B8482">
            <v>669</v>
          </cell>
          <cell r="C8482" t="str">
            <v>SCHLAGE ALCOBA A 50 WS</v>
          </cell>
          <cell r="D8482" t="str">
            <v>UN</v>
          </cell>
          <cell r="E8482" t="str">
            <v>VIDRIOS Y CERRADURAS</v>
          </cell>
          <cell r="F8482">
            <v>15769.62</v>
          </cell>
        </row>
        <row r="8483">
          <cell r="B8483">
            <v>670</v>
          </cell>
          <cell r="C8483" t="str">
            <v>SCHLAGE BA¥O  A 40 S</v>
          </cell>
          <cell r="D8483" t="str">
            <v>UN</v>
          </cell>
          <cell r="E8483" t="str">
            <v>VIDRIOS Y CERRADURAS</v>
          </cell>
          <cell r="F8483">
            <v>15769.62</v>
          </cell>
        </row>
        <row r="8484">
          <cell r="B8484">
            <v>671</v>
          </cell>
          <cell r="C8484" t="str">
            <v>SCHLAGE CLOSET  A 71 WS</v>
          </cell>
          <cell r="D8484" t="str">
            <v>UN</v>
          </cell>
          <cell r="E8484" t="str">
            <v>VIDRIOS Y CERRADURAS</v>
          </cell>
          <cell r="F8484">
            <v>15769.62</v>
          </cell>
        </row>
        <row r="8485">
          <cell r="B8485">
            <v>672</v>
          </cell>
          <cell r="C8485" t="str">
            <v>SCHLAGE ENTRADA A 80 PD</v>
          </cell>
          <cell r="D8485" t="str">
            <v>UN</v>
          </cell>
          <cell r="E8485" t="str">
            <v>VIDRIOS Y CERRADURAS</v>
          </cell>
          <cell r="F8485">
            <v>15769.62</v>
          </cell>
        </row>
        <row r="8486">
          <cell r="B8486">
            <v>673</v>
          </cell>
          <cell r="C8486" t="str">
            <v>SCHLAGE OFICINA A 50 PD</v>
          </cell>
          <cell r="D8486" t="str">
            <v>UN</v>
          </cell>
          <cell r="E8486" t="str">
            <v>VIDRIOS Y CERRADURAS</v>
          </cell>
          <cell r="F8486">
            <v>15769.62</v>
          </cell>
        </row>
        <row r="8487">
          <cell r="B8487">
            <v>674</v>
          </cell>
          <cell r="C8487" t="str">
            <v>SCHLAGE PASO  A 10 S</v>
          </cell>
          <cell r="D8487" t="str">
            <v>UN</v>
          </cell>
          <cell r="E8487" t="str">
            <v>VIDRIOS Y CERRADURAS</v>
          </cell>
          <cell r="F8487">
            <v>15769.62</v>
          </cell>
        </row>
        <row r="8488">
          <cell r="B8488">
            <v>676</v>
          </cell>
          <cell r="C8488" t="str">
            <v>SCHLAGE TERRAZA A 30 S</v>
          </cell>
          <cell r="D8488" t="str">
            <v>UN</v>
          </cell>
          <cell r="E8488" t="str">
            <v>VIDRIOS Y CERRADURAS</v>
          </cell>
          <cell r="F8488">
            <v>15769.62</v>
          </cell>
        </row>
        <row r="8489">
          <cell r="B8489">
            <v>10061</v>
          </cell>
          <cell r="C8489" t="str">
            <v>Secador de manos  acero inoxidable **</v>
          </cell>
          <cell r="D8489" t="str">
            <v>UN</v>
          </cell>
          <cell r="E8489" t="str">
            <v>08 Hidráulico</v>
          </cell>
          <cell r="F8489">
            <v>654126.18000000005</v>
          </cell>
        </row>
        <row r="8490">
          <cell r="B8490">
            <v>12316</v>
          </cell>
          <cell r="C8490" t="str">
            <v>Secador de manos (manos libres 1-AA-JA02) **</v>
          </cell>
          <cell r="D8490" t="str">
            <v>UN</v>
          </cell>
          <cell r="E8490" t="str">
            <v>08 Hidráulico</v>
          </cell>
          <cell r="F8490">
            <v>0</v>
          </cell>
        </row>
        <row r="8491">
          <cell r="B8491">
            <v>10058</v>
          </cell>
          <cell r="C8491" t="str">
            <v>Secador de manos acero inoxidable **</v>
          </cell>
          <cell r="D8491" t="str">
            <v>UN</v>
          </cell>
          <cell r="E8491" t="str">
            <v>08 Hidráulico</v>
          </cell>
          <cell r="F8491">
            <v>654126.18000000005</v>
          </cell>
        </row>
        <row r="8492">
          <cell r="B8492">
            <v>17363</v>
          </cell>
          <cell r="C8492" t="str">
            <v>SECADOR DE MANOS ELECTRICO EN ACERO INOXIDABLE REF</v>
          </cell>
          <cell r="D8492" t="str">
            <v>UN</v>
          </cell>
          <cell r="E8492" t="str">
            <v>ENCHAPES, ACCESORIOS Y PAPELES</v>
          </cell>
          <cell r="F8492">
            <v>2294437.79</v>
          </cell>
        </row>
        <row r="8493">
          <cell r="B8493">
            <v>10060</v>
          </cell>
          <cell r="C8493" t="str">
            <v>Secador de Manos Libres Acero  **</v>
          </cell>
          <cell r="D8493" t="str">
            <v>UN</v>
          </cell>
          <cell r="E8493" t="str">
            <v>08 Hidráulico</v>
          </cell>
          <cell r="F8493">
            <v>654126.18000000005</v>
          </cell>
        </row>
        <row r="8494">
          <cell r="B8494">
            <v>13328</v>
          </cell>
          <cell r="C8494" t="str">
            <v>Secador de manos metalico blanco(1-AA-1800 HO)</v>
          </cell>
          <cell r="D8494" t="str">
            <v>UN</v>
          </cell>
          <cell r="E8494" t="str">
            <v>08 Hidráulico</v>
          </cell>
          <cell r="F8494">
            <v>147808.32000000001</v>
          </cell>
        </row>
        <row r="8495">
          <cell r="B8495">
            <v>10059</v>
          </cell>
          <cell r="C8495" t="str">
            <v>Secador de manos metalico blanco(1-AA-1800 HOP) **</v>
          </cell>
          <cell r="D8495" t="str">
            <v>UN</v>
          </cell>
          <cell r="E8495" t="str">
            <v>08 Hidráulico</v>
          </cell>
          <cell r="F8495">
            <v>187347.57</v>
          </cell>
        </row>
        <row r="8496">
          <cell r="B8496">
            <v>10057</v>
          </cell>
          <cell r="C8496" t="str">
            <v>Secador de manos push metalico blanco **</v>
          </cell>
          <cell r="D8496" t="str">
            <v>UN</v>
          </cell>
          <cell r="E8496" t="str">
            <v>08 Hidráulico</v>
          </cell>
          <cell r="F8496">
            <v>142771.17000000001</v>
          </cell>
        </row>
        <row r="8497">
          <cell r="B8497">
            <v>10636</v>
          </cell>
          <cell r="C8497" t="str">
            <v>Secador eléctrico push acero inox. p/manos **</v>
          </cell>
          <cell r="D8497" t="str">
            <v>UN</v>
          </cell>
          <cell r="E8497" t="str">
            <v>10 Mobiliario</v>
          </cell>
          <cell r="F8497">
            <v>136056.39000000001</v>
          </cell>
        </row>
        <row r="8498">
          <cell r="B8498">
            <v>965</v>
          </cell>
          <cell r="C8498" t="str">
            <v>SECCION CANAL ACERO 100mm DIACO</v>
          </cell>
          <cell r="D8498" t="str">
            <v>ML</v>
          </cell>
          <cell r="E8498" t="str">
            <v>ESTRUCTURA</v>
          </cell>
          <cell r="F8498">
            <v>36149.39</v>
          </cell>
        </row>
        <row r="8499">
          <cell r="B8499">
            <v>964</v>
          </cell>
          <cell r="C8499" t="str">
            <v>SECCION CANAL ACERO 75mm DIACO</v>
          </cell>
          <cell r="D8499" t="str">
            <v>ML</v>
          </cell>
          <cell r="E8499" t="str">
            <v>ESTRUCTURA</v>
          </cell>
          <cell r="F8499">
            <v>36693.980000000003</v>
          </cell>
        </row>
        <row r="8500">
          <cell r="B8500">
            <v>966</v>
          </cell>
          <cell r="C8500" t="str">
            <v>SECCION PERFIL "C" Galv.  C.16   ACESCO</v>
          </cell>
          <cell r="D8500" t="str">
            <v>ML</v>
          </cell>
          <cell r="E8500" t="str">
            <v>ESTRUCTURA</v>
          </cell>
          <cell r="F8500">
            <v>47973.5</v>
          </cell>
        </row>
        <row r="8501">
          <cell r="B8501">
            <v>967</v>
          </cell>
          <cell r="C8501" t="str">
            <v>SECCION PERFIL "C" Galv.  C.18  ACESO</v>
          </cell>
          <cell r="D8501" t="str">
            <v>ML</v>
          </cell>
          <cell r="E8501" t="str">
            <v>ESTRUCTURA</v>
          </cell>
          <cell r="F8501">
            <v>20392.91</v>
          </cell>
        </row>
        <row r="8502">
          <cell r="B8502">
            <v>968</v>
          </cell>
          <cell r="C8502" t="str">
            <v>SECCION PERFIL "Z" Galv.  C.14  ACESO</v>
          </cell>
          <cell r="D8502" t="str">
            <v>ML</v>
          </cell>
          <cell r="E8502" t="str">
            <v>ESTRUCTURA</v>
          </cell>
          <cell r="F8502">
            <v>23331.200000000001</v>
          </cell>
        </row>
        <row r="8503">
          <cell r="B8503">
            <v>969</v>
          </cell>
          <cell r="C8503" t="str">
            <v>SECCION PERFIL "Z" Galv.  C.16  ACESO</v>
          </cell>
          <cell r="D8503" t="str">
            <v>ML</v>
          </cell>
          <cell r="E8503" t="str">
            <v>ESTRUCTURA</v>
          </cell>
          <cell r="F8503">
            <v>22729.74</v>
          </cell>
        </row>
        <row r="8504">
          <cell r="B8504">
            <v>973</v>
          </cell>
          <cell r="C8504" t="str">
            <v>SECCION PERFIL "Z" Galv.  C.18  ACESO</v>
          </cell>
          <cell r="D8504" t="str">
            <v>ML</v>
          </cell>
          <cell r="E8504" t="str">
            <v>ESTRUCTURA</v>
          </cell>
          <cell r="F8504">
            <v>22339.7</v>
          </cell>
        </row>
        <row r="8505">
          <cell r="B8505">
            <v>11895</v>
          </cell>
          <cell r="C8505" t="str">
            <v>Seccionador de 3 vías de 50 A - 240 V</v>
          </cell>
          <cell r="D8505" t="str">
            <v>UN</v>
          </cell>
          <cell r="E8505" t="str">
            <v>INSTALACIONES ELECTRICAS - T.V. - SONIDO COMUNI</v>
          </cell>
          <cell r="F8505">
            <v>0</v>
          </cell>
        </row>
        <row r="8506">
          <cell r="B8506">
            <v>11199</v>
          </cell>
          <cell r="C8506" t="str">
            <v>SeccionPerfil "C" 12*6 Galv.  C.12   Acesco **</v>
          </cell>
          <cell r="D8506" t="str">
            <v>ML</v>
          </cell>
          <cell r="E8506" t="str">
            <v>ESTRUCTURA</v>
          </cell>
          <cell r="F8506">
            <v>44952.4</v>
          </cell>
        </row>
        <row r="8507">
          <cell r="B8507">
            <v>11291</v>
          </cell>
          <cell r="C8507" t="str">
            <v>Sellado de fisuras y juntas con Emulsión Asfaltica</v>
          </cell>
          <cell r="D8507" t="str">
            <v>M2</v>
          </cell>
          <cell r="E8507" t="str">
            <v>05 Pisos</v>
          </cell>
          <cell r="F8507">
            <v>35612.17</v>
          </cell>
        </row>
        <row r="8508">
          <cell r="B8508">
            <v>13552</v>
          </cell>
          <cell r="C8508" t="str">
            <v>Sellado de fisuras y juntas con Emulsión Asfaltica</v>
          </cell>
          <cell r="D8508" t="str">
            <v>ML</v>
          </cell>
          <cell r="E8508" t="str">
            <v>05 Pisos</v>
          </cell>
          <cell r="F8508">
            <v>4605.05</v>
          </cell>
        </row>
        <row r="8509">
          <cell r="B8509">
            <v>15664</v>
          </cell>
          <cell r="C8509" t="str">
            <v>Sellado de juntas Sikadur Combiflex SG (Cinta)</v>
          </cell>
          <cell r="D8509" t="str">
            <v>ML</v>
          </cell>
          <cell r="E8509" t="str">
            <v>04 Estructuras</v>
          </cell>
          <cell r="F8509">
            <v>309546.69</v>
          </cell>
        </row>
        <row r="8510">
          <cell r="B8510">
            <v>11354</v>
          </cell>
          <cell r="C8510" t="str">
            <v>Sellado fisuras alta Presion  sikadur 35 HI **</v>
          </cell>
          <cell r="D8510" t="str">
            <v>KG</v>
          </cell>
          <cell r="E8510" t="str">
            <v>04 Estructuras</v>
          </cell>
          <cell r="F8510">
            <v>236779.73</v>
          </cell>
        </row>
        <row r="8511">
          <cell r="B8511">
            <v>11353</v>
          </cell>
          <cell r="C8511" t="str">
            <v>Sellado fisuras baja Presion  sikadur 35 HI **</v>
          </cell>
          <cell r="D8511" t="str">
            <v>KG</v>
          </cell>
          <cell r="E8511" t="str">
            <v>04 Estructuras</v>
          </cell>
          <cell r="F8511">
            <v>270114.99</v>
          </cell>
        </row>
        <row r="8512">
          <cell r="B8512">
            <v>13574</v>
          </cell>
          <cell r="C8512" t="str">
            <v>Sellado fisuras y juntas  Emulsión Asfaltica+Limp.</v>
          </cell>
          <cell r="D8512" t="str">
            <v>ML</v>
          </cell>
          <cell r="E8512" t="str">
            <v>05 Pisos</v>
          </cell>
          <cell r="F8512">
            <v>15162.74</v>
          </cell>
        </row>
        <row r="8513">
          <cell r="B8513">
            <v>15349</v>
          </cell>
          <cell r="C8513" t="str">
            <v>Sellado y Esmaltado con mortero 1:2</v>
          </cell>
          <cell r="D8513" t="str">
            <v>M2</v>
          </cell>
          <cell r="E8513" t="str">
            <v>11 Tratamientos especiales</v>
          </cell>
          <cell r="F8513">
            <v>19186.86</v>
          </cell>
        </row>
        <row r="8514">
          <cell r="B8514">
            <v>15060</v>
          </cell>
          <cell r="C8514" t="str">
            <v>Sellado y Esmaltado concreto en Sikaguard Decor</v>
          </cell>
          <cell r="D8514" t="str">
            <v>M2</v>
          </cell>
          <cell r="E8514" t="str">
            <v>11 Tratamientos especiales</v>
          </cell>
          <cell r="F8514">
            <v>21398.21</v>
          </cell>
        </row>
        <row r="8515">
          <cell r="B8515">
            <v>12103</v>
          </cell>
          <cell r="C8515" t="str">
            <v>Sello de   juntas en Concreto e=1.5cm **</v>
          </cell>
          <cell r="D8515" t="str">
            <v>ML</v>
          </cell>
          <cell r="E8515" t="str">
            <v>04 Estructuras</v>
          </cell>
          <cell r="F8515">
            <v>13002.95</v>
          </cell>
        </row>
        <row r="8516">
          <cell r="B8516">
            <v>12150</v>
          </cell>
          <cell r="C8516" t="str">
            <v>Sello juntas ConcretoFluido+Emulsión Asf.e=3.0cm**</v>
          </cell>
          <cell r="D8516" t="str">
            <v>ML</v>
          </cell>
          <cell r="E8516" t="str">
            <v>04 Estructuras</v>
          </cell>
          <cell r="F8516">
            <v>14447.66</v>
          </cell>
        </row>
        <row r="8517">
          <cell r="B8517">
            <v>11156</v>
          </cell>
          <cell r="C8517" t="str">
            <v>Sembrado de Arboles (Caja+Tierra Abon+Tutor)**</v>
          </cell>
          <cell r="D8517" t="str">
            <v>UN</v>
          </cell>
          <cell r="E8517" t="str">
            <v>INSUMOS GRAMA NATURAL</v>
          </cell>
          <cell r="F8517">
            <v>231117.46</v>
          </cell>
        </row>
        <row r="8518">
          <cell r="B8518">
            <v>14197</v>
          </cell>
          <cell r="C8518" t="str">
            <v>Sendero en  piedra Laja sobre puesto en tierra **</v>
          </cell>
          <cell r="D8518" t="str">
            <v>M2</v>
          </cell>
          <cell r="E8518" t="str">
            <v>ENCHAPES, ACCESORIOS Y PAPELES</v>
          </cell>
          <cell r="F8518">
            <v>101817.62</v>
          </cell>
        </row>
        <row r="8519">
          <cell r="B8519">
            <v>16084</v>
          </cell>
          <cell r="C8519" t="str">
            <v>Sendero Piedra Laja (A=1.50m) Estr(Base:15;Sub:15)</v>
          </cell>
          <cell r="D8519" t="str">
            <v>M2</v>
          </cell>
          <cell r="E8519" t="str">
            <v>ENCHAPES, ACCESORIOS Y PAPELES</v>
          </cell>
          <cell r="F8519">
            <v>304727.92</v>
          </cell>
        </row>
        <row r="8520">
          <cell r="B8520">
            <v>11480</v>
          </cell>
          <cell r="C8520" t="str">
            <v>Sendero piedra Laja Suelos blandEstr(Bas:15;Sub:20</v>
          </cell>
          <cell r="D8520" t="str">
            <v>M2</v>
          </cell>
          <cell r="E8520" t="str">
            <v>ENCHAPES, ACCESORIOS Y PAPELES</v>
          </cell>
          <cell r="F8520">
            <v>317508.88</v>
          </cell>
        </row>
        <row r="8521">
          <cell r="B8521">
            <v>13956</v>
          </cell>
          <cell r="C8521" t="str">
            <v>Sendero Polvo de Ladrillo+Subbase+Geotex+Carbonill</v>
          </cell>
          <cell r="D8521" t="str">
            <v>M2</v>
          </cell>
          <cell r="E8521" t="str">
            <v>PISOS (ACABADOS Y BASES)</v>
          </cell>
          <cell r="F8521">
            <v>300743.55</v>
          </cell>
        </row>
        <row r="8522">
          <cell r="B8522">
            <v>16726</v>
          </cell>
          <cell r="C8522" t="str">
            <v>Sendero Trote  Polvo ladrillo (Incluye Estructura)</v>
          </cell>
          <cell r="D8522" t="str">
            <v>M2</v>
          </cell>
          <cell r="E8522" t="str">
            <v>PISOS (ACABADOS Y BASES)</v>
          </cell>
          <cell r="F8522">
            <v>183192.78</v>
          </cell>
        </row>
        <row r="8523">
          <cell r="B8523">
            <v>16633</v>
          </cell>
          <cell r="C8523" t="str">
            <v>Sendero trote(Gravas+Geoc+Cucho Rec.)A=2.0mH=0.43m</v>
          </cell>
          <cell r="D8523" t="str">
            <v>ML</v>
          </cell>
          <cell r="E8523" t="str">
            <v>PISOS (ACABADOS Y BASES)</v>
          </cell>
          <cell r="F8523">
            <v>452020.24</v>
          </cell>
        </row>
        <row r="8524">
          <cell r="B8524">
            <v>16083</v>
          </cell>
          <cell r="C8524" t="str">
            <v>SenderoConcretoOcre(A=1.50m) ConEstruct+Bombeo</v>
          </cell>
          <cell r="D8524" t="str">
            <v>M2</v>
          </cell>
          <cell r="E8524" t="str">
            <v>ENCHAPES, ACCESORIOS Y PAPELES</v>
          </cell>
          <cell r="F8524">
            <v>196646.87</v>
          </cell>
        </row>
        <row r="8525">
          <cell r="B8525">
            <v>15366</v>
          </cell>
          <cell r="C8525" t="str">
            <v>SenderoTrote Grava+Caucho Recicl.e=0.13M;A=1.60m</v>
          </cell>
          <cell r="D8525" t="str">
            <v>ML</v>
          </cell>
          <cell r="E8525" t="str">
            <v>PISOS (ACABADOS Y BASES)</v>
          </cell>
          <cell r="F8525">
            <v>80368.23</v>
          </cell>
        </row>
        <row r="8526">
          <cell r="B8526">
            <v>15661</v>
          </cell>
          <cell r="C8526" t="str">
            <v>SenderoTrote Grava+CauchoRecice=0.13M;A=2.0m+Bordi</v>
          </cell>
          <cell r="D8526" t="str">
            <v>ML</v>
          </cell>
          <cell r="E8526" t="str">
            <v>PISOS (ACABADOS Y BASES)</v>
          </cell>
          <cell r="F8526">
            <v>230705.17</v>
          </cell>
        </row>
        <row r="8527">
          <cell r="B8527">
            <v>15367</v>
          </cell>
          <cell r="C8527" t="str">
            <v>SenderoTrote Grava+CauchoRecicl.e=0.13M;A=1.20m+Bo</v>
          </cell>
          <cell r="D8527" t="str">
            <v>ML</v>
          </cell>
          <cell r="E8527" t="str">
            <v>PISOS (ACABADOS Y BASES)</v>
          </cell>
          <cell r="F8527">
            <v>213503.76</v>
          </cell>
        </row>
        <row r="8528">
          <cell r="B8528">
            <v>15377</v>
          </cell>
          <cell r="C8528" t="str">
            <v>SenderoTroteGrava+TrituradLLanta1cmHt=0.10m;A=2.0+</v>
          </cell>
          <cell r="D8528" t="str">
            <v>ML</v>
          </cell>
          <cell r="E8528" t="str">
            <v>PISOS (ACABADOS Y BASES)</v>
          </cell>
          <cell r="F8528">
            <v>772980.37</v>
          </cell>
        </row>
        <row r="8529">
          <cell r="B8529">
            <v>15228</v>
          </cell>
          <cell r="C8529" t="str">
            <v>SenderoTroteGrava+TriturEPDM1cm+SBR1cmHt=.10m A1.2</v>
          </cell>
          <cell r="D8529" t="str">
            <v>ML</v>
          </cell>
          <cell r="E8529" t="str">
            <v>PISOS (ACABADOS Y BASES)</v>
          </cell>
          <cell r="F8529">
            <v>525148.55000000005</v>
          </cell>
        </row>
        <row r="8530">
          <cell r="B8530">
            <v>17393</v>
          </cell>
          <cell r="C8530" t="str">
            <v>SENSOR DE DIÓXIDO DE CARBONO CO2  SUM E INST</v>
          </cell>
          <cell r="D8530" t="str">
            <v>UN</v>
          </cell>
          <cell r="E8530" t="str">
            <v>SISTEMAS VENTILACION</v>
          </cell>
          <cell r="F8530">
            <v>1543292.3</v>
          </cell>
        </row>
        <row r="8531">
          <cell r="B8531">
            <v>16346</v>
          </cell>
          <cell r="C8531" t="str">
            <v>SENSOR DE FLUJO 2 1/2" (sum+inst)</v>
          </cell>
          <cell r="D8531" t="str">
            <v>UN</v>
          </cell>
          <cell r="E8531" t="str">
            <v>INSTALACIONES REDES INCENDIO</v>
          </cell>
          <cell r="F8531">
            <v>508753.72</v>
          </cell>
        </row>
        <row r="8532">
          <cell r="B8532">
            <v>16345</v>
          </cell>
          <cell r="C8532" t="str">
            <v>SENSOR DE FLUJO 2" (sum+inst)</v>
          </cell>
          <cell r="D8532" t="str">
            <v>UN</v>
          </cell>
          <cell r="E8532" t="str">
            <v>INSTALACIONES HIDRAULICA / SANITARIA / LATONERIA</v>
          </cell>
          <cell r="F8532">
            <v>542189.15</v>
          </cell>
        </row>
        <row r="8533">
          <cell r="B8533">
            <v>15234</v>
          </cell>
          <cell r="C8533" t="str">
            <v>SENSOR DE MOVIMIENTO LARGO ALCANCE CEFE COMETAS</v>
          </cell>
          <cell r="D8533" t="str">
            <v>UN</v>
          </cell>
          <cell r="E8533" t="str">
            <v>ELECTRICOS IDRD</v>
          </cell>
          <cell r="F8533">
            <v>1029150.96</v>
          </cell>
        </row>
        <row r="8534">
          <cell r="B8534">
            <v>17693</v>
          </cell>
          <cell r="C8534" t="str">
            <v>SENSOR DE OCUP TECHO INAL360° CONTROL ILUM.</v>
          </cell>
          <cell r="D8534" t="str">
            <v>UN</v>
          </cell>
          <cell r="E8534" t="str">
            <v>INSTALACIONES ELECTRICAS - T.V. - SONIDO COMUNI</v>
          </cell>
          <cell r="F8534">
            <v>0</v>
          </cell>
        </row>
        <row r="8535">
          <cell r="B8535">
            <v>17692</v>
          </cell>
          <cell r="C8535" t="str">
            <v>SENSOR DE OCUP TECHO INAL360° DOBLE TEC.</v>
          </cell>
          <cell r="D8535" t="str">
            <v>UN</v>
          </cell>
          <cell r="E8535" t="str">
            <v>INSTALACIONES ELECTRICAS - T.V. - SONIDO COMUNI</v>
          </cell>
          <cell r="F8535">
            <v>0</v>
          </cell>
        </row>
        <row r="8536">
          <cell r="B8536">
            <v>15231</v>
          </cell>
          <cell r="C8536" t="str">
            <v>SENSOR DE PRESENCIA INFRARROJO 360° BAJO VOLTAJE, 111 M² (1200 FT²) CEFE COMETAS</v>
          </cell>
          <cell r="D8536" t="str">
            <v>UN</v>
          </cell>
          <cell r="E8536" t="str">
            <v>ELECTRICOS IDRD</v>
          </cell>
          <cell r="F8536">
            <v>197097.09</v>
          </cell>
        </row>
        <row r="8537">
          <cell r="B8537">
            <v>17771</v>
          </cell>
          <cell r="C8537" t="str">
            <v>Sensor de puerta inalámbrico (SUMI INST)</v>
          </cell>
          <cell r="D8537" t="str">
            <v>UN</v>
          </cell>
          <cell r="E8537" t="str">
            <v>INSTALACIONES ELECTRICAS - T.V. - SONIDO COMUNI</v>
          </cell>
          <cell r="F8537">
            <v>117175.53</v>
          </cell>
        </row>
        <row r="8538">
          <cell r="B8538">
            <v>14686</v>
          </cell>
          <cell r="C8538" t="str">
            <v>SENSOR DE TECHO CONTROL ALUMB.360ºCON FOTOCELD+TUB</v>
          </cell>
          <cell r="D8538" t="str">
            <v>ML</v>
          </cell>
          <cell r="E8538" t="str">
            <v>09 Eléctricas</v>
          </cell>
          <cell r="F8538">
            <v>163833.9</v>
          </cell>
        </row>
        <row r="8539">
          <cell r="B8539">
            <v>18005</v>
          </cell>
          <cell r="C8539" t="str">
            <v>SENSOR DE TEMPERATURA DE ZONA 0-12 Amp</v>
          </cell>
          <cell r="D8539" t="str">
            <v>UN</v>
          </cell>
          <cell r="E8539" t="str">
            <v>SISTEMAS VENTILACION</v>
          </cell>
          <cell r="F8539">
            <v>72434.98</v>
          </cell>
        </row>
        <row r="8540">
          <cell r="B8540">
            <v>18004</v>
          </cell>
          <cell r="C8540" t="str">
            <v>SENSOR DE TEMPERATURA Y HUMEDAD NETA EXTERIOR</v>
          </cell>
          <cell r="D8540" t="str">
            <v>UN</v>
          </cell>
          <cell r="E8540" t="str">
            <v>SISTEMAS VENTILACION</v>
          </cell>
          <cell r="F8540">
            <v>18142.59</v>
          </cell>
        </row>
        <row r="8541">
          <cell r="B8541">
            <v>17937</v>
          </cell>
          <cell r="C8541" t="str">
            <v>SENSOR DE ZONA PARA REFRIGERANTE VARIABLE</v>
          </cell>
          <cell r="D8541" t="str">
            <v>UN</v>
          </cell>
          <cell r="E8541" t="str">
            <v>SISTEMAS VENTILACION</v>
          </cell>
          <cell r="F8541">
            <v>90010.68</v>
          </cell>
        </row>
        <row r="8542">
          <cell r="B8542">
            <v>15633</v>
          </cell>
          <cell r="C8542" t="str">
            <v>Sensor optico de humo para detección de incendios</v>
          </cell>
          <cell r="D8542" t="str">
            <v>UN</v>
          </cell>
          <cell r="E8542" t="str">
            <v>INSTALACIONES ELECTRICAS - T.V. - SONIDO COMUNI</v>
          </cell>
          <cell r="F8542">
            <v>290636.28999999998</v>
          </cell>
        </row>
        <row r="8543">
          <cell r="B8543">
            <v>18663</v>
          </cell>
          <cell r="C8543" t="str">
            <v>SENSOR PIR PARA EXTERIORES</v>
          </cell>
          <cell r="D8543" t="str">
            <v>UN</v>
          </cell>
          <cell r="E8543" t="str">
            <v>INSTALACIONES ELECTRICAS - T.V. - SONIDO COMUNI</v>
          </cell>
          <cell r="F8543">
            <v>178628.56</v>
          </cell>
        </row>
        <row r="8544">
          <cell r="B8544">
            <v>12240</v>
          </cell>
          <cell r="C8544" t="str">
            <v>Sensor presencia multitecnología 360º</v>
          </cell>
          <cell r="D8544" t="str">
            <v>UN</v>
          </cell>
          <cell r="E8544" t="str">
            <v>EQUIPOS ESPECIALES</v>
          </cell>
          <cell r="F8544">
            <v>186503.44</v>
          </cell>
        </row>
        <row r="8545">
          <cell r="B8545">
            <v>18220</v>
          </cell>
          <cell r="C8545" t="str">
            <v>SENSOR RECEPTOR TRANSMISOR BEAM</v>
          </cell>
          <cell r="D8545" t="str">
            <v>UN</v>
          </cell>
          <cell r="E8545" t="str">
            <v>INSTALACIONES ELECTRICAS - T.V. - SONIDO COMUNI</v>
          </cell>
          <cell r="F8545">
            <v>82700.570000000007</v>
          </cell>
        </row>
        <row r="8546">
          <cell r="B8546">
            <v>18964</v>
          </cell>
          <cell r="C8546" t="str">
            <v>Sensor termico humo detección incendio CDRC Cometa</v>
          </cell>
          <cell r="D8546" t="str">
            <v>UN</v>
          </cell>
          <cell r="E8546" t="str">
            <v>INSTALACIONES ELECTRICAS - T.V. - SONIDO COMUNI</v>
          </cell>
          <cell r="F8546">
            <v>461575.24</v>
          </cell>
        </row>
        <row r="8547">
          <cell r="B8547">
            <v>14763</v>
          </cell>
          <cell r="C8547" t="str">
            <v>Señ Entra Prohi a Pers No Auto con tex (SUM+INST)</v>
          </cell>
          <cell r="D8547" t="str">
            <v>UN</v>
          </cell>
          <cell r="E8547" t="str">
            <v>MOBILIARIO</v>
          </cell>
          <cell r="F8547">
            <v>200817.85</v>
          </cell>
        </row>
        <row r="8548">
          <cell r="B8548">
            <v>14764</v>
          </cell>
          <cell r="C8548" t="str">
            <v>Señal  Protección de Manos con Texto (SUM + INST)</v>
          </cell>
          <cell r="D8548" t="str">
            <v>UN</v>
          </cell>
          <cell r="E8548" t="str">
            <v>MOBILIARIO</v>
          </cell>
          <cell r="F8548">
            <v>58271.85</v>
          </cell>
        </row>
        <row r="8549">
          <cell r="B8549">
            <v>15967</v>
          </cell>
          <cell r="C8549" t="str">
            <v>Señal (IDG-S) 2 caras  (Desmonte y reinstalac)</v>
          </cell>
          <cell r="D8549" t="str">
            <v>UN</v>
          </cell>
          <cell r="E8549" t="str">
            <v>10 Mobiliario</v>
          </cell>
          <cell r="F8549">
            <v>731760.16</v>
          </cell>
        </row>
        <row r="8550">
          <cell r="B8550">
            <v>15811</v>
          </cell>
          <cell r="C8550" t="str">
            <v>Señal (IDG-S) 2 caras  (Desmonte)</v>
          </cell>
          <cell r="D8550" t="str">
            <v>UN</v>
          </cell>
          <cell r="E8550" t="str">
            <v>10 Mobiliario</v>
          </cell>
          <cell r="F8550">
            <v>66299.929999999993</v>
          </cell>
        </row>
        <row r="8551">
          <cell r="B8551">
            <v>16043</v>
          </cell>
          <cell r="C8551" t="str">
            <v>Señal en lámina galv (90X120CM) CAL.18-HG+Vi (DESM</v>
          </cell>
          <cell r="D8551" t="str">
            <v>UN</v>
          </cell>
          <cell r="E8551" t="str">
            <v>SEÑALIZACION</v>
          </cell>
          <cell r="F8551">
            <v>1046509.18</v>
          </cell>
        </row>
        <row r="8552">
          <cell r="B8552">
            <v>14758</v>
          </cell>
          <cell r="C8552" t="str">
            <v>Señal Entrad Prohib a Pers No Autoriza(SUM + INST)</v>
          </cell>
          <cell r="D8552" t="str">
            <v>UN</v>
          </cell>
          <cell r="E8552" t="str">
            <v>MOBILIARIO</v>
          </cell>
          <cell r="F8552">
            <v>155386.85</v>
          </cell>
        </row>
        <row r="8553">
          <cell r="B8553">
            <v>14332</v>
          </cell>
          <cell r="C8553" t="str">
            <v>Señal Entrad Prohib.a Pers. no autoriza(suministro</v>
          </cell>
          <cell r="D8553" t="str">
            <v>UN</v>
          </cell>
          <cell r="E8553" t="str">
            <v>MOBILIARIO</v>
          </cell>
          <cell r="F8553">
            <v>123077</v>
          </cell>
        </row>
        <row r="8554">
          <cell r="B8554">
            <v>16051</v>
          </cell>
          <cell r="C8554" t="str">
            <v>SEÑAL ENTRADA (6X0.80M) 2 CARAS (Sum+Instal)</v>
          </cell>
          <cell r="D8554" t="str">
            <v>UN</v>
          </cell>
          <cell r="E8554" t="str">
            <v>MOBILIARIO</v>
          </cell>
          <cell r="F8554">
            <v>1748450.8</v>
          </cell>
        </row>
        <row r="8555">
          <cell r="B8555">
            <v>14743</v>
          </cell>
          <cell r="C8555" t="str">
            <v>SEÑAL ENTRADA 95X25    (SUM + INST)</v>
          </cell>
          <cell r="D8555" t="str">
            <v>UN</v>
          </cell>
          <cell r="E8555" t="str">
            <v>MOBILIARIO</v>
          </cell>
          <cell r="F8555">
            <v>196123.16</v>
          </cell>
        </row>
        <row r="8556">
          <cell r="B8556">
            <v>14317</v>
          </cell>
          <cell r="C8556" t="str">
            <v>señal entrada 95x25 (suministro)</v>
          </cell>
          <cell r="D8556" t="str">
            <v>UN</v>
          </cell>
          <cell r="E8556" t="str">
            <v>VARIOS</v>
          </cell>
          <cell r="F8556">
            <v>99987</v>
          </cell>
        </row>
        <row r="8557">
          <cell r="B8557">
            <v>12732</v>
          </cell>
          <cell r="C8557" t="str">
            <v>Señal entrada 95x25 *Instalacion*</v>
          </cell>
          <cell r="D8557" t="str">
            <v>UN</v>
          </cell>
          <cell r="E8557" t="str">
            <v>10 Mobiliario</v>
          </cell>
          <cell r="F8557">
            <v>96136.16</v>
          </cell>
        </row>
        <row r="8558">
          <cell r="B8558">
            <v>14759</v>
          </cell>
          <cell r="C8558" t="str">
            <v>Señal Extintor  (SUM + INST)</v>
          </cell>
          <cell r="D8558" t="str">
            <v>UN</v>
          </cell>
          <cell r="E8558" t="str">
            <v>MOBILIARIO</v>
          </cell>
          <cell r="F8558">
            <v>58840.29</v>
          </cell>
        </row>
        <row r="8559">
          <cell r="B8559">
            <v>14333</v>
          </cell>
          <cell r="C8559" t="str">
            <v>Señal Extintor (Suministro)</v>
          </cell>
          <cell r="D8559" t="str">
            <v>UN</v>
          </cell>
          <cell r="E8559" t="str">
            <v>MOBILIARIO</v>
          </cell>
          <cell r="F8559">
            <v>25962</v>
          </cell>
        </row>
        <row r="8560">
          <cell r="B8560">
            <v>14750</v>
          </cell>
          <cell r="C8560" t="str">
            <v>Señal Extintor con Texto   (SUM + INST)</v>
          </cell>
          <cell r="D8560" t="str">
            <v>UN</v>
          </cell>
          <cell r="E8560" t="str">
            <v>MOBILIARIO</v>
          </cell>
          <cell r="F8560">
            <v>58271.85</v>
          </cell>
        </row>
        <row r="8561">
          <cell r="B8561">
            <v>14324</v>
          </cell>
          <cell r="C8561" t="str">
            <v>Señal extintor con texto (Suministro)</v>
          </cell>
          <cell r="D8561" t="str">
            <v>UN</v>
          </cell>
          <cell r="E8561" t="str">
            <v>VARIOS</v>
          </cell>
          <cell r="F8561">
            <v>25962</v>
          </cell>
        </row>
        <row r="8562">
          <cell r="B8562">
            <v>11544</v>
          </cell>
          <cell r="C8562" t="str">
            <v>Señal IDE-46 Dos caras (sumin+instal) **</v>
          </cell>
          <cell r="D8562" t="str">
            <v>UN</v>
          </cell>
          <cell r="E8562" t="str">
            <v>10 Mobiliario</v>
          </cell>
          <cell r="F8562">
            <v>730231.36</v>
          </cell>
        </row>
        <row r="8563">
          <cell r="B8563">
            <v>13722</v>
          </cell>
          <cell r="C8563" t="str">
            <v>Señal IDE-46 Una Cara (Instalación)</v>
          </cell>
          <cell r="D8563" t="str">
            <v>UN</v>
          </cell>
          <cell r="E8563" t="str">
            <v>10 Mobiliario</v>
          </cell>
          <cell r="F8563">
            <v>173907.86</v>
          </cell>
        </row>
        <row r="8564">
          <cell r="B8564">
            <v>14685</v>
          </cell>
          <cell r="C8564" t="str">
            <v>SEÑAL IDE-67 1 CARA (SUM + INST)</v>
          </cell>
          <cell r="D8564" t="str">
            <v>UN</v>
          </cell>
          <cell r="E8564" t="str">
            <v>MOBILIARIO</v>
          </cell>
          <cell r="F8564">
            <v>642667.86</v>
          </cell>
        </row>
        <row r="8565">
          <cell r="B8565">
            <v>14849</v>
          </cell>
          <cell r="C8565" t="str">
            <v>Señal IDE-67 1 Cara(DESM+SUM+INST)</v>
          </cell>
          <cell r="D8565" t="str">
            <v>UN</v>
          </cell>
          <cell r="E8565" t="str">
            <v>MOBILIARIO</v>
          </cell>
          <cell r="F8565">
            <v>706434.86</v>
          </cell>
        </row>
        <row r="8566">
          <cell r="B8566">
            <v>20829</v>
          </cell>
          <cell r="C8566" t="str">
            <v>SEÑAL IDG-S (0,60*0,70 DOS CARAS) InstalaciOn</v>
          </cell>
          <cell r="D8566" t="str">
            <v>UN</v>
          </cell>
          <cell r="E8566" t="str">
            <v>10 Mobiliario</v>
          </cell>
          <cell r="F8566">
            <v>122061.34</v>
          </cell>
        </row>
        <row r="8567">
          <cell r="B8567">
            <v>15388</v>
          </cell>
          <cell r="C8567" t="str">
            <v>SEÑAL IDG-S 1 CARA (DES+ INST)</v>
          </cell>
          <cell r="D8567" t="str">
            <v>UN</v>
          </cell>
          <cell r="E8567" t="str">
            <v>MOBILIARIO</v>
          </cell>
          <cell r="F8567">
            <v>167694.24</v>
          </cell>
        </row>
        <row r="8568">
          <cell r="B8568">
            <v>15387</v>
          </cell>
          <cell r="C8568" t="str">
            <v>SEÑAL IDG-S 1 CARA (DESM. + INST.)</v>
          </cell>
          <cell r="D8568" t="str">
            <v>UN</v>
          </cell>
          <cell r="E8568" t="str">
            <v>MOBILIARIO</v>
          </cell>
          <cell r="F8568">
            <v>0</v>
          </cell>
        </row>
        <row r="8569">
          <cell r="B8569">
            <v>14682</v>
          </cell>
          <cell r="C8569" t="str">
            <v>SEÑAL IDG-S 1 CARA (SUM + INST)</v>
          </cell>
          <cell r="D8569" t="str">
            <v>UN</v>
          </cell>
          <cell r="E8569" t="str">
            <v>MOBILIARIO</v>
          </cell>
          <cell r="F8569">
            <v>662517.31000000006</v>
          </cell>
        </row>
        <row r="8570">
          <cell r="B8570">
            <v>14847</v>
          </cell>
          <cell r="C8570" t="str">
            <v>SEÑAL IDG-S 1 CARA(DESM+SUM+INST)</v>
          </cell>
          <cell r="D8570" t="str">
            <v>UN</v>
          </cell>
          <cell r="E8570" t="str">
            <v>MOBILIARIO</v>
          </cell>
          <cell r="F8570">
            <v>728817.24</v>
          </cell>
        </row>
        <row r="8571">
          <cell r="B8571">
            <v>15650</v>
          </cell>
          <cell r="C8571" t="str">
            <v>Señal IDG-S -2  Dos Caras (S/Especif-IDRD) Sum+Insta</v>
          </cell>
          <cell r="D8571" t="str">
            <v>UN</v>
          </cell>
          <cell r="E8571" t="str">
            <v>MOBILIARIO</v>
          </cell>
          <cell r="F8571">
            <v>725368.22</v>
          </cell>
        </row>
        <row r="8572">
          <cell r="B8572">
            <v>15389</v>
          </cell>
          <cell r="C8572" t="str">
            <v>SEÑAL IDG-S 2 CARAS (DESM.+INST.)</v>
          </cell>
          <cell r="D8572" t="str">
            <v>UN</v>
          </cell>
          <cell r="E8572" t="str">
            <v>MOBILIARIO</v>
          </cell>
          <cell r="F8572">
            <v>167694.24</v>
          </cell>
        </row>
        <row r="8573">
          <cell r="B8573">
            <v>14684</v>
          </cell>
          <cell r="C8573" t="str">
            <v>SEÑAL IDG-S 2 CARAS (SUM + INST)</v>
          </cell>
          <cell r="D8573" t="str">
            <v>UN</v>
          </cell>
          <cell r="E8573" t="str">
            <v>MOBILIARIO</v>
          </cell>
          <cell r="F8573">
            <v>712190.31</v>
          </cell>
        </row>
        <row r="8574">
          <cell r="B8574">
            <v>15912</v>
          </cell>
          <cell r="C8574" t="str">
            <v>SEÑAL IDG-S 2 CARAS (SUM + INST)</v>
          </cell>
          <cell r="D8574" t="str">
            <v>UN</v>
          </cell>
          <cell r="E8574" t="str">
            <v>MOBILIARIO</v>
          </cell>
          <cell r="F8574">
            <v>732567.76</v>
          </cell>
        </row>
        <row r="8575">
          <cell r="B8575">
            <v>14848</v>
          </cell>
          <cell r="C8575" t="str">
            <v>SEÑAL IDG-S 2 CARAS(DESM+SUM+INST)</v>
          </cell>
          <cell r="D8575" t="str">
            <v>UN</v>
          </cell>
          <cell r="E8575" t="str">
            <v>MOBILIARIO</v>
          </cell>
          <cell r="F8575">
            <v>798867.69</v>
          </cell>
        </row>
        <row r="8576">
          <cell r="B8576">
            <v>12839</v>
          </cell>
          <cell r="C8576" t="str">
            <v>Señal IDG-S 60x70 (Instalación)STPM **</v>
          </cell>
          <cell r="D8576" t="str">
            <v>UN</v>
          </cell>
          <cell r="E8576" t="str">
            <v>10 Mobiliario</v>
          </cell>
          <cell r="F8576">
            <v>101394.31</v>
          </cell>
        </row>
        <row r="8577">
          <cell r="B8577">
            <v>10315</v>
          </cell>
          <cell r="C8577" t="str">
            <v>Señal IDG-S 60x70 dos caras (sumin+inst)</v>
          </cell>
          <cell r="D8577" t="str">
            <v>UN</v>
          </cell>
          <cell r="E8577" t="str">
            <v>10 Mobiliario</v>
          </cell>
          <cell r="F8577">
            <v>725368.22</v>
          </cell>
        </row>
        <row r="8578">
          <cell r="B8578">
            <v>12841</v>
          </cell>
          <cell r="C8578" t="str">
            <v>Señal IDG-S 60x70 dos caras (suministro)STPM **</v>
          </cell>
          <cell r="D8578" t="str">
            <v>UN</v>
          </cell>
          <cell r="E8578" t="str">
            <v>10 Mobiliario</v>
          </cell>
          <cell r="F8578">
            <v>0</v>
          </cell>
        </row>
        <row r="8579">
          <cell r="B8579">
            <v>10870</v>
          </cell>
          <cell r="C8579" t="str">
            <v>Señal IDG-S 60x70 una cara (sumin+instal) **</v>
          </cell>
          <cell r="D8579" t="str">
            <v>UN</v>
          </cell>
          <cell r="E8579" t="str">
            <v>10 Mobiliario</v>
          </cell>
          <cell r="F8579">
            <v>696063.06</v>
          </cell>
        </row>
        <row r="8580">
          <cell r="B8580">
            <v>12840</v>
          </cell>
          <cell r="C8580" t="str">
            <v>Señal IDG-S 60x70 una cara (suministro)STPM **</v>
          </cell>
          <cell r="D8580" t="str">
            <v>UN</v>
          </cell>
          <cell r="E8580" t="str">
            <v>10 Mobiliario</v>
          </cell>
          <cell r="F8580">
            <v>561123</v>
          </cell>
        </row>
        <row r="8581">
          <cell r="B8581">
            <v>16803</v>
          </cell>
          <cell r="C8581" t="str">
            <v>Señal informativ Identifica. escenarios deportivos</v>
          </cell>
          <cell r="D8581" t="str">
            <v>UN</v>
          </cell>
          <cell r="E8581" t="str">
            <v>SEÑALIZACION</v>
          </cell>
          <cell r="F8581">
            <v>1125785.3700000001</v>
          </cell>
        </row>
        <row r="8582">
          <cell r="B8582">
            <v>14755</v>
          </cell>
          <cell r="C8582" t="str">
            <v>Señal Informativa 1 Cara    (SUM + INST)</v>
          </cell>
          <cell r="D8582" t="str">
            <v>UN</v>
          </cell>
          <cell r="E8582" t="str">
            <v>MOBILIARIO</v>
          </cell>
          <cell r="F8582">
            <v>790178.78</v>
          </cell>
        </row>
        <row r="8583">
          <cell r="B8583">
            <v>14746</v>
          </cell>
          <cell r="C8583" t="str">
            <v>SEÑAL INT NUMER 30X1,50  (SUM + INST)</v>
          </cell>
          <cell r="D8583" t="str">
            <v>UN</v>
          </cell>
          <cell r="E8583" t="str">
            <v>MOBILIARIO</v>
          </cell>
          <cell r="F8583">
            <v>214237.51</v>
          </cell>
        </row>
        <row r="8584">
          <cell r="B8584">
            <v>14320</v>
          </cell>
          <cell r="C8584" t="str">
            <v>Señal int numer 30x1.50</v>
          </cell>
          <cell r="D8584" t="str">
            <v>UN</v>
          </cell>
          <cell r="E8584" t="str">
            <v>VARIOS</v>
          </cell>
          <cell r="F8584">
            <v>157181</v>
          </cell>
        </row>
        <row r="8585">
          <cell r="B8585">
            <v>14747</v>
          </cell>
          <cell r="C8585" t="str">
            <v>SEÑAL ORIENTADO 30X1,70  (SUM + INST)</v>
          </cell>
          <cell r="D8585" t="str">
            <v>UN</v>
          </cell>
          <cell r="E8585" t="str">
            <v>MOBILIARIO</v>
          </cell>
          <cell r="F8585">
            <v>801939.69</v>
          </cell>
        </row>
        <row r="8586">
          <cell r="B8586">
            <v>14321</v>
          </cell>
          <cell r="C8586" t="str">
            <v>Señal orientador 30x1.70  (Suministro)</v>
          </cell>
          <cell r="D8586" t="str">
            <v>UN</v>
          </cell>
          <cell r="E8586" t="str">
            <v>VARIOS</v>
          </cell>
          <cell r="F8586">
            <v>742336.01</v>
          </cell>
        </row>
        <row r="8587">
          <cell r="B8587">
            <v>13989</v>
          </cell>
          <cell r="C8587" t="str">
            <v>SEÑAL P4-ID (PARQUE METROPOLITANO (SUM+INST)</v>
          </cell>
          <cell r="D8587" t="str">
            <v>UN</v>
          </cell>
          <cell r="E8587" t="str">
            <v>URBANISMO Y OBRAS EXTERIORES</v>
          </cell>
          <cell r="F8587">
            <v>0</v>
          </cell>
        </row>
        <row r="8588">
          <cell r="B8588">
            <v>14744</v>
          </cell>
          <cell r="C8588" t="str">
            <v>SEÑAL PALCO 20X40  (SUM + INST)</v>
          </cell>
          <cell r="D8588" t="str">
            <v>UN</v>
          </cell>
          <cell r="E8588" t="str">
            <v>MOBILIARIO</v>
          </cell>
          <cell r="F8588">
            <v>51777.16</v>
          </cell>
        </row>
        <row r="8589">
          <cell r="B8589">
            <v>14318</v>
          </cell>
          <cell r="C8589" t="str">
            <v>Señal palco 20x40 (suministro)</v>
          </cell>
          <cell r="D8589" t="str">
            <v>UN</v>
          </cell>
          <cell r="E8589" t="str">
            <v>VARIOS</v>
          </cell>
          <cell r="F8589">
            <v>22818</v>
          </cell>
        </row>
        <row r="8590">
          <cell r="B8590">
            <v>16648</v>
          </cell>
          <cell r="C8590" t="str">
            <v>Señal Para Biosaludable (0.80x1.20m) dos caras</v>
          </cell>
          <cell r="D8590" t="str">
            <v>UN</v>
          </cell>
          <cell r="E8590" t="str">
            <v>SEÑALIZACION</v>
          </cell>
          <cell r="F8590">
            <v>318986.99</v>
          </cell>
        </row>
        <row r="8591">
          <cell r="B8591">
            <v>14221</v>
          </cell>
          <cell r="C8591" t="str">
            <v>Señal Plano Ubic.(0.90x1.20m) 1 Cara H=2.0mTub2"+p</v>
          </cell>
          <cell r="D8591" t="str">
            <v>UN</v>
          </cell>
          <cell r="E8591" t="str">
            <v>MOBILIARIO</v>
          </cell>
          <cell r="F8591">
            <v>803358.95</v>
          </cell>
        </row>
        <row r="8592">
          <cell r="B8592">
            <v>14777</v>
          </cell>
          <cell r="C8592" t="str">
            <v>Señal plano ubicacion parque (SUM + INST)</v>
          </cell>
          <cell r="D8592" t="str">
            <v>UN</v>
          </cell>
          <cell r="E8592" t="str">
            <v>MOBILIARIO</v>
          </cell>
          <cell r="F8592">
            <v>803358.95</v>
          </cell>
        </row>
        <row r="8593">
          <cell r="B8593">
            <v>12718</v>
          </cell>
          <cell r="C8593" t="str">
            <v>Señal Plano UbicaciónParque90x120cms-1cara (sumin)</v>
          </cell>
          <cell r="D8593" t="str">
            <v>UN</v>
          </cell>
          <cell r="E8593" t="str">
            <v>URBANISMO Y OBRAS EXTERIORES</v>
          </cell>
          <cell r="F8593">
            <v>632723</v>
          </cell>
        </row>
        <row r="8594">
          <cell r="B8594">
            <v>12719</v>
          </cell>
          <cell r="C8594" t="str">
            <v>Señal PlanoUbicac. Parque 90x120cms(Instalación)</v>
          </cell>
          <cell r="D8594" t="str">
            <v>UN</v>
          </cell>
          <cell r="E8594" t="str">
            <v>URBANISMO Y OBRAS EXTERIORES</v>
          </cell>
          <cell r="F8594">
            <v>170635.95</v>
          </cell>
        </row>
        <row r="8595">
          <cell r="B8595">
            <v>16701</v>
          </cell>
          <cell r="C8595" t="str">
            <v>Señal poste direccional (sumin + insta) H.=3.50</v>
          </cell>
          <cell r="D8595" t="str">
            <v>UN</v>
          </cell>
          <cell r="E8595" t="str">
            <v>SEÑALIZACION</v>
          </cell>
          <cell r="F8595">
            <v>481007.55</v>
          </cell>
        </row>
        <row r="8596">
          <cell r="B8596">
            <v>14757</v>
          </cell>
          <cell r="C8596" t="str">
            <v>Señal Prohibido Fumar   (SUM + INST)</v>
          </cell>
          <cell r="D8596" t="str">
            <v>UN</v>
          </cell>
          <cell r="E8596" t="str">
            <v>MOBILIARIO</v>
          </cell>
          <cell r="F8596">
            <v>57309.85</v>
          </cell>
        </row>
        <row r="8597">
          <cell r="B8597">
            <v>14331</v>
          </cell>
          <cell r="C8597" t="str">
            <v>Señal Prohibido Fumar (Suministro)</v>
          </cell>
          <cell r="D8597" t="str">
            <v>UN</v>
          </cell>
          <cell r="E8597" t="str">
            <v>MOBILIARIO</v>
          </cell>
          <cell r="F8597">
            <v>25000</v>
          </cell>
        </row>
        <row r="8598">
          <cell r="B8598">
            <v>14337</v>
          </cell>
          <cell r="C8598" t="str">
            <v>Señal Prohibido Fumar (Suministro)</v>
          </cell>
          <cell r="D8598" t="str">
            <v>UN</v>
          </cell>
          <cell r="E8598" t="str">
            <v>MOBILIARIO</v>
          </cell>
          <cell r="F8598">
            <v>25962</v>
          </cell>
        </row>
        <row r="8599">
          <cell r="B8599">
            <v>14762</v>
          </cell>
          <cell r="C8599" t="str">
            <v>Señal Prohibido Fumar Con Texto (SUM + INST)</v>
          </cell>
          <cell r="D8599" t="str">
            <v>UN</v>
          </cell>
          <cell r="E8599" t="str">
            <v>MOBILIARIO</v>
          </cell>
          <cell r="F8599">
            <v>58271.85</v>
          </cell>
        </row>
        <row r="8600">
          <cell r="B8600">
            <v>14339</v>
          </cell>
          <cell r="C8600" t="str">
            <v>Señal protec manos con texto (Suministro)</v>
          </cell>
          <cell r="D8600" t="str">
            <v>UN</v>
          </cell>
          <cell r="E8600" t="str">
            <v>VARIOS</v>
          </cell>
          <cell r="F8600">
            <v>25962</v>
          </cell>
        </row>
        <row r="8601">
          <cell r="B8601">
            <v>14761</v>
          </cell>
          <cell r="C8601" t="str">
            <v>Señal Protección de Manos (SUM + INST)</v>
          </cell>
          <cell r="D8601" t="str">
            <v>UN</v>
          </cell>
          <cell r="E8601" t="str">
            <v>MOBILIARIO</v>
          </cell>
          <cell r="F8601">
            <v>58271.85</v>
          </cell>
        </row>
        <row r="8602">
          <cell r="B8602">
            <v>14336</v>
          </cell>
          <cell r="C8602" t="str">
            <v>Señal Protección de Manos (Suministro)</v>
          </cell>
          <cell r="D8602" t="str">
            <v>UN</v>
          </cell>
          <cell r="E8602" t="str">
            <v>MOBILIARIO</v>
          </cell>
          <cell r="F8602">
            <v>25962</v>
          </cell>
        </row>
        <row r="8603">
          <cell r="B8603">
            <v>14756</v>
          </cell>
          <cell r="C8603" t="str">
            <v>Señal Punto de Encuentro 1 Cara  (SUM + INST)</v>
          </cell>
          <cell r="D8603" t="str">
            <v>UN</v>
          </cell>
          <cell r="E8603" t="str">
            <v>MOBILIARIO</v>
          </cell>
          <cell r="F8603">
            <v>479207.78</v>
          </cell>
        </row>
        <row r="8604">
          <cell r="B8604">
            <v>14330</v>
          </cell>
          <cell r="C8604" t="str">
            <v>Señal punto de encuentro 1 cara ( Suministro)</v>
          </cell>
          <cell r="D8604" t="str">
            <v>UN</v>
          </cell>
          <cell r="E8604" t="str">
            <v>SEÑALIZACION</v>
          </cell>
          <cell r="F8604">
            <v>362840</v>
          </cell>
        </row>
        <row r="8605">
          <cell r="B8605">
            <v>12720</v>
          </cell>
          <cell r="C8605" t="str">
            <v>Señal Punto de Encuentro 300x70cms-2caras (sumin)</v>
          </cell>
          <cell r="D8605" t="str">
            <v>UN</v>
          </cell>
          <cell r="E8605" t="str">
            <v>URBANISMO Y OBRAS EXTERIORES</v>
          </cell>
          <cell r="F8605">
            <v>5884564.8799999999</v>
          </cell>
        </row>
        <row r="8606">
          <cell r="B8606">
            <v>12717</v>
          </cell>
          <cell r="C8606" t="str">
            <v>Señal Punto Mando Unificado 200x70cms(Instalación)</v>
          </cell>
          <cell r="D8606" t="str">
            <v>UN</v>
          </cell>
          <cell r="E8606" t="str">
            <v>URBANISMO Y OBRAS EXTERIORES</v>
          </cell>
          <cell r="F8606">
            <v>2895084.41</v>
          </cell>
        </row>
        <row r="8607">
          <cell r="B8607">
            <v>12721</v>
          </cell>
          <cell r="C8607" t="str">
            <v>Señal Punto Mando Unificado 300x70cms(Instalación)</v>
          </cell>
          <cell r="D8607" t="str">
            <v>UN</v>
          </cell>
          <cell r="E8607" t="str">
            <v>URBANISMO Y OBRAS EXTERIORES</v>
          </cell>
          <cell r="F8607">
            <v>3341099.08</v>
          </cell>
        </row>
        <row r="8608">
          <cell r="B8608">
            <v>12710</v>
          </cell>
          <cell r="C8608" t="str">
            <v>Señal PuntoMandoUnificado 200x70cms-2caras (sumin)</v>
          </cell>
          <cell r="D8608" t="str">
            <v>UN</v>
          </cell>
          <cell r="E8608" t="str">
            <v>URBANISMO Y OBRAS EXTERIORES</v>
          </cell>
          <cell r="F8608">
            <v>4710438.87</v>
          </cell>
        </row>
        <row r="8609">
          <cell r="B8609">
            <v>14760</v>
          </cell>
          <cell r="C8609" t="str">
            <v>Señal Riesgo Eléctrico  (SUM + INST)</v>
          </cell>
          <cell r="D8609" t="str">
            <v>UN</v>
          </cell>
          <cell r="E8609" t="str">
            <v>MOBILIARIO</v>
          </cell>
          <cell r="F8609">
            <v>58271.85</v>
          </cell>
        </row>
        <row r="8610">
          <cell r="B8610">
            <v>14335</v>
          </cell>
          <cell r="C8610" t="str">
            <v>Señal Riesgo Eléctrico (Suministro)</v>
          </cell>
          <cell r="D8610" t="str">
            <v>UN</v>
          </cell>
          <cell r="E8610" t="str">
            <v>MOBILIARIO</v>
          </cell>
          <cell r="F8610">
            <v>25962</v>
          </cell>
        </row>
        <row r="8611">
          <cell r="B8611">
            <v>14749</v>
          </cell>
          <cell r="C8611" t="str">
            <v>Señal Riesgo Eléctrico con Texto  (SUM + INST)</v>
          </cell>
          <cell r="D8611" t="str">
            <v>UN</v>
          </cell>
          <cell r="E8611" t="str">
            <v>MOBILIARIO</v>
          </cell>
          <cell r="F8611">
            <v>58271.85</v>
          </cell>
        </row>
        <row r="8612">
          <cell r="B8612">
            <v>14323</v>
          </cell>
          <cell r="C8612" t="str">
            <v>Señal riesgo electrico con texto (Suministro)</v>
          </cell>
          <cell r="D8612" t="str">
            <v>UN</v>
          </cell>
          <cell r="E8612" t="str">
            <v>VARIOS</v>
          </cell>
          <cell r="F8612">
            <v>25962</v>
          </cell>
        </row>
        <row r="8613">
          <cell r="B8613">
            <v>14325</v>
          </cell>
          <cell r="C8613" t="str">
            <v>Señal ruta de evacuacion (instalacion)</v>
          </cell>
          <cell r="D8613" t="str">
            <v>UN</v>
          </cell>
          <cell r="E8613" t="str">
            <v>MOBILIARIO</v>
          </cell>
          <cell r="F8613">
            <v>33583.449999999997</v>
          </cell>
        </row>
        <row r="8614">
          <cell r="B8614">
            <v>14752</v>
          </cell>
          <cell r="C8614" t="str">
            <v>Señal Ruta de Evacuación (SUM + INST)</v>
          </cell>
          <cell r="D8614" t="str">
            <v>UN</v>
          </cell>
          <cell r="E8614" t="str">
            <v>MOBILIARIO</v>
          </cell>
          <cell r="F8614">
            <v>59545.45</v>
          </cell>
        </row>
        <row r="8615">
          <cell r="B8615">
            <v>14326</v>
          </cell>
          <cell r="C8615" t="str">
            <v>Señal ruta de evacuacion (Suministro)</v>
          </cell>
          <cell r="D8615" t="str">
            <v>UN</v>
          </cell>
          <cell r="E8615" t="str">
            <v>VARIOS</v>
          </cell>
          <cell r="F8615">
            <v>25962</v>
          </cell>
        </row>
        <row r="8616">
          <cell r="B8616">
            <v>13130</v>
          </cell>
          <cell r="C8616" t="str">
            <v>Señal Ruta de la vida - 4 Ejercicios(Sum+Inst.)</v>
          </cell>
          <cell r="D8616" t="str">
            <v>UN</v>
          </cell>
          <cell r="E8616" t="str">
            <v>03 Preliminares</v>
          </cell>
          <cell r="F8616">
            <v>150705.22</v>
          </cell>
        </row>
        <row r="8617">
          <cell r="B8617">
            <v>16649</v>
          </cell>
          <cell r="C8617" t="str">
            <v>Señal Ruta de la vida - 6 Ejercicios(Sum+Inst.)</v>
          </cell>
          <cell r="D8617" t="str">
            <v>UN</v>
          </cell>
          <cell r="E8617" t="str">
            <v>03 Preliminares</v>
          </cell>
          <cell r="F8617">
            <v>150705.22</v>
          </cell>
        </row>
        <row r="8618">
          <cell r="B8618">
            <v>14741</v>
          </cell>
          <cell r="C8618" t="str">
            <v>SEÑAL SALIDA 25 X 50</v>
          </cell>
          <cell r="D8618" t="str">
            <v>UN</v>
          </cell>
          <cell r="E8618" t="str">
            <v>MOBILIARIO</v>
          </cell>
          <cell r="F8618">
            <v>118177.26</v>
          </cell>
        </row>
        <row r="8619">
          <cell r="B8619">
            <v>14753</v>
          </cell>
          <cell r="C8619" t="str">
            <v>Señal Salida de Emerg con ilumina (SUM +  INST)</v>
          </cell>
          <cell r="D8619" t="str">
            <v>UN</v>
          </cell>
          <cell r="E8619" t="str">
            <v>MOBILIARIO</v>
          </cell>
          <cell r="F8619">
            <v>168343.88</v>
          </cell>
        </row>
        <row r="8620">
          <cell r="B8620">
            <v>14754</v>
          </cell>
          <cell r="C8620" t="str">
            <v>Señal Salida Emerg sin Iluminación (SUM + INST)</v>
          </cell>
          <cell r="D8620" t="str">
            <v>UN</v>
          </cell>
          <cell r="E8620" t="str">
            <v>MOBILIARIO</v>
          </cell>
          <cell r="F8620">
            <v>70407.009999999995</v>
          </cell>
        </row>
        <row r="8621">
          <cell r="B8621">
            <v>14327</v>
          </cell>
          <cell r="C8621" t="str">
            <v>Señal Salida Emergencia con Iluminación (suminist)</v>
          </cell>
          <cell r="D8621" t="str">
            <v>UN</v>
          </cell>
          <cell r="E8621" t="str">
            <v>MOBILIARIO</v>
          </cell>
          <cell r="F8621">
            <v>86364</v>
          </cell>
        </row>
        <row r="8622">
          <cell r="B8622">
            <v>14328</v>
          </cell>
          <cell r="C8622" t="str">
            <v>Señal Salida Emergencia sin Iluminación (suminist)</v>
          </cell>
          <cell r="D8622" t="str">
            <v>UN</v>
          </cell>
          <cell r="E8622" t="str">
            <v>MOBILIARIO</v>
          </cell>
          <cell r="F8622">
            <v>37333</v>
          </cell>
        </row>
        <row r="8623">
          <cell r="B8623">
            <v>15386</v>
          </cell>
          <cell r="C8623" t="str">
            <v>Señal SC-120 (Desmonte y instalacion)</v>
          </cell>
          <cell r="D8623" t="str">
            <v>UN</v>
          </cell>
          <cell r="E8623" t="str">
            <v>MOBILIARIO</v>
          </cell>
          <cell r="F8623">
            <v>124224.73</v>
          </cell>
        </row>
        <row r="8624">
          <cell r="B8624">
            <v>14678</v>
          </cell>
          <cell r="C8624" t="str">
            <v>SEÑAL SC-120 2 CARAS (SUM + INST)</v>
          </cell>
          <cell r="D8624" t="str">
            <v>UN</v>
          </cell>
          <cell r="E8624" t="str">
            <v>VARIOS</v>
          </cell>
          <cell r="F8624">
            <v>487020.39</v>
          </cell>
        </row>
        <row r="8625">
          <cell r="B8625">
            <v>14843</v>
          </cell>
          <cell r="C8625" t="str">
            <v>SEÑAL SC-120 2 CARAS(DESM+SUM+INST)</v>
          </cell>
          <cell r="D8625" t="str">
            <v>UN</v>
          </cell>
          <cell r="E8625" t="str">
            <v>MOBILIARIO</v>
          </cell>
          <cell r="F8625">
            <v>0</v>
          </cell>
        </row>
        <row r="8626">
          <cell r="B8626">
            <v>14844</v>
          </cell>
          <cell r="C8626" t="str">
            <v>SEÑAL SC-120 2 CARAS(DESM+SUM+INST)</v>
          </cell>
          <cell r="D8626" t="str">
            <v>UN</v>
          </cell>
          <cell r="E8626" t="str">
            <v>MOBILIARIO</v>
          </cell>
          <cell r="F8626">
            <v>529231.73</v>
          </cell>
        </row>
        <row r="8627">
          <cell r="B8627">
            <v>12972</v>
          </cell>
          <cell r="C8627" t="str">
            <v>Señal SC-120 dos caras (desm.) STPM</v>
          </cell>
          <cell r="D8627" t="str">
            <v>UN</v>
          </cell>
          <cell r="E8627" t="str">
            <v>VARIOS</v>
          </cell>
          <cell r="F8627">
            <v>42211.34</v>
          </cell>
        </row>
        <row r="8628">
          <cell r="B8628">
            <v>12830</v>
          </cell>
          <cell r="C8628" t="str">
            <v>Señal SC-120 dos caras (instalación)STPM **</v>
          </cell>
          <cell r="D8628" t="str">
            <v>UN</v>
          </cell>
          <cell r="E8628" t="str">
            <v>URBANISMO Y OBRAS EXTERIORES</v>
          </cell>
          <cell r="F8628">
            <v>82013.39</v>
          </cell>
        </row>
        <row r="8629">
          <cell r="B8629">
            <v>10867</v>
          </cell>
          <cell r="C8629" t="str">
            <v>Señal SC-120 dos caras (sumin+instal) **</v>
          </cell>
          <cell r="D8629" t="str">
            <v>UN</v>
          </cell>
          <cell r="E8629" t="str">
            <v>URBANISMO Y OBRAS EXTERIORES</v>
          </cell>
          <cell r="F8629">
            <v>487020.39</v>
          </cell>
        </row>
        <row r="8630">
          <cell r="B8630">
            <v>12831</v>
          </cell>
          <cell r="C8630" t="str">
            <v>Señal SC-120 dos caras (suministro)STPM **</v>
          </cell>
          <cell r="D8630" t="str">
            <v>UN</v>
          </cell>
          <cell r="E8630" t="str">
            <v>URBANISMO Y OBRAS EXTERIORES</v>
          </cell>
          <cell r="F8630">
            <v>405007</v>
          </cell>
        </row>
        <row r="8631">
          <cell r="B8631">
            <v>11683</v>
          </cell>
          <cell r="C8631" t="str">
            <v>Señal SC-120 Una cara (sumin+instal) **</v>
          </cell>
          <cell r="D8631" t="str">
            <v>UN</v>
          </cell>
          <cell r="E8631" t="str">
            <v>URBANISMO Y OBRAS EXTERIORES</v>
          </cell>
          <cell r="F8631">
            <v>445049.53</v>
          </cell>
        </row>
        <row r="8632">
          <cell r="B8632">
            <v>12832</v>
          </cell>
          <cell r="C8632" t="str">
            <v>Señal SC-80 - 30x40  (instalación)STPM **</v>
          </cell>
          <cell r="D8632" t="str">
            <v>UN</v>
          </cell>
          <cell r="E8632" t="str">
            <v>URBANISMO Y OBRAS EXTERIORES</v>
          </cell>
          <cell r="F8632">
            <v>109638.62</v>
          </cell>
        </row>
        <row r="8633">
          <cell r="B8633">
            <v>20830</v>
          </cell>
          <cell r="C8633" t="str">
            <v xml:space="preserve">SEÑAL SC-80 (0,30*0,40 DOS CARAS) InstalaciOn    </v>
          </cell>
          <cell r="D8633" t="str">
            <v>UN</v>
          </cell>
          <cell r="E8633" t="str">
            <v>URBANISMO Y OBRAS EXTERIORES</v>
          </cell>
          <cell r="F8633">
            <v>95699.7</v>
          </cell>
        </row>
        <row r="8634">
          <cell r="B8634">
            <v>14680</v>
          </cell>
          <cell r="C8634" t="str">
            <v>SEÑAL SC-80 1 CARA (SUM + INST)</v>
          </cell>
          <cell r="D8634" t="str">
            <v>UN</v>
          </cell>
          <cell r="E8634" t="str">
            <v>MOBILIARIO</v>
          </cell>
          <cell r="F8634">
            <v>520571.62</v>
          </cell>
        </row>
        <row r="8635">
          <cell r="B8635">
            <v>14845</v>
          </cell>
          <cell r="C8635" t="str">
            <v>SEÑAL SC-80 1 CARA(DESM+SUM+INST)</v>
          </cell>
          <cell r="D8635" t="str">
            <v>UN</v>
          </cell>
          <cell r="E8635" t="str">
            <v>MOBILIARIO</v>
          </cell>
          <cell r="F8635">
            <v>554156.77</v>
          </cell>
        </row>
        <row r="8636">
          <cell r="B8636">
            <v>14846</v>
          </cell>
          <cell r="C8636" t="str">
            <v>SEÑAL SC-80 2 CARA(DESM+SUM+INST)</v>
          </cell>
          <cell r="D8636" t="str">
            <v>UN</v>
          </cell>
          <cell r="E8636" t="str">
            <v>MOBILIARIO</v>
          </cell>
          <cell r="F8636">
            <v>529698.77</v>
          </cell>
        </row>
        <row r="8637">
          <cell r="B8637">
            <v>14681</v>
          </cell>
          <cell r="C8637" t="str">
            <v>SEÑAL SC-80 2 CARAS (SUM + INST)</v>
          </cell>
          <cell r="D8637" t="str">
            <v>UN</v>
          </cell>
          <cell r="E8637" t="str">
            <v>MOBILIARIO</v>
          </cell>
          <cell r="F8637">
            <v>496113.62</v>
          </cell>
        </row>
        <row r="8638">
          <cell r="B8638">
            <v>11596</v>
          </cell>
          <cell r="C8638" t="str">
            <v>Señal SC-80 30x40 dos caras (sumin+instal) **</v>
          </cell>
          <cell r="D8638" t="str">
            <v>UN</v>
          </cell>
          <cell r="E8638" t="str">
            <v>URBANISMO Y OBRAS EXTERIORES</v>
          </cell>
          <cell r="F8638">
            <v>480956.83</v>
          </cell>
        </row>
        <row r="8639">
          <cell r="B8639">
            <v>12836</v>
          </cell>
          <cell r="C8639" t="str">
            <v>Señal SC-80 30x40 dos caras (Suministro)STPM **</v>
          </cell>
          <cell r="D8639" t="str">
            <v>UN</v>
          </cell>
          <cell r="E8639" t="str">
            <v>URBANISMO Y OBRAS EXTERIORES</v>
          </cell>
          <cell r="F8639">
            <v>386475</v>
          </cell>
        </row>
        <row r="8640">
          <cell r="B8640">
            <v>10314</v>
          </cell>
          <cell r="C8640" t="str">
            <v>Señal SC-80 30x40 una cara (sumin+instal) **</v>
          </cell>
          <cell r="D8640" t="str">
            <v>UN</v>
          </cell>
          <cell r="E8640" t="str">
            <v>URBANISMO Y OBRAS EXTERIORES</v>
          </cell>
          <cell r="F8640">
            <v>506417.19</v>
          </cell>
        </row>
        <row r="8641">
          <cell r="B8641">
            <v>12833</v>
          </cell>
          <cell r="C8641" t="str">
            <v>Señal SC-80 30x40 una cara (suministro)STPM **</v>
          </cell>
          <cell r="D8641" t="str">
            <v>UN</v>
          </cell>
          <cell r="E8641" t="str">
            <v>URBANISMO Y OBRAS EXTERIORES</v>
          </cell>
          <cell r="F8641">
            <v>410933</v>
          </cell>
        </row>
        <row r="8642">
          <cell r="B8642">
            <v>14742</v>
          </cell>
          <cell r="C8642" t="str">
            <v>SEÑAL SERVICIOS 33X30   (SUM + INST)</v>
          </cell>
          <cell r="D8642" t="str">
            <v>UN</v>
          </cell>
          <cell r="E8642" t="str">
            <v>MOBILIARIO</v>
          </cell>
          <cell r="F8642">
            <v>68800.31</v>
          </cell>
        </row>
        <row r="8643">
          <cell r="B8643">
            <v>14745</v>
          </cell>
          <cell r="C8643" t="str">
            <v>SEÑAL TRIBUNAS 30X1,20  (SUM + INST)</v>
          </cell>
          <cell r="D8643" t="str">
            <v>UN</v>
          </cell>
          <cell r="E8643" t="str">
            <v>MOBILIARIO</v>
          </cell>
          <cell r="F8643">
            <v>145467.59</v>
          </cell>
        </row>
        <row r="8644">
          <cell r="B8644">
            <v>14319</v>
          </cell>
          <cell r="C8644" t="str">
            <v>Señal tribunas 30x1.20 (Suministro)</v>
          </cell>
          <cell r="D8644" t="str">
            <v>UN</v>
          </cell>
          <cell r="E8644" t="str">
            <v>VARIOS</v>
          </cell>
          <cell r="F8644">
            <v>101147</v>
          </cell>
        </row>
        <row r="8645">
          <cell r="B8645">
            <v>11127</v>
          </cell>
          <cell r="C8645" t="str">
            <v>Señal turistica acero inox dos caras (sumin+instal</v>
          </cell>
          <cell r="D8645" t="str">
            <v>UN</v>
          </cell>
          <cell r="E8645" t="str">
            <v>10 Mobiliario</v>
          </cell>
          <cell r="F8645">
            <v>860915.87</v>
          </cell>
        </row>
        <row r="8646">
          <cell r="B8646">
            <v>14329</v>
          </cell>
          <cell r="C8646" t="str">
            <v>Señales Informativa (suministro)</v>
          </cell>
          <cell r="D8646" t="str">
            <v>UN</v>
          </cell>
          <cell r="E8646" t="str">
            <v>10 Mobiliario</v>
          </cell>
          <cell r="F8646">
            <v>673811</v>
          </cell>
        </row>
        <row r="8647">
          <cell r="B8647">
            <v>13721</v>
          </cell>
          <cell r="C8647" t="str">
            <v>Señales Preventiv-Informativ-reglam(Intalación)</v>
          </cell>
          <cell r="D8647" t="str">
            <v>UN</v>
          </cell>
          <cell r="E8647" t="str">
            <v>10 Mobiliario</v>
          </cell>
          <cell r="F8647">
            <v>116367.78</v>
          </cell>
        </row>
        <row r="8648">
          <cell r="B8648">
            <v>11928</v>
          </cell>
          <cell r="C8648" t="str">
            <v>Señales Preventiv-Informativ-reglam(Sum+Ints.)Font</v>
          </cell>
          <cell r="D8648" t="str">
            <v>UN</v>
          </cell>
          <cell r="E8648" t="str">
            <v>10 Mobiliario</v>
          </cell>
          <cell r="F8648">
            <v>118301.34</v>
          </cell>
        </row>
        <row r="8649">
          <cell r="B8649">
            <v>20827</v>
          </cell>
          <cell r="C8649" t="str">
            <v>SEÑALETICA NORMAS GENERALES ZONAS INFANTILES Y ZONA BIOSALUDABLES 120x80 cm*2 caras (Sum + Inst)</v>
          </cell>
          <cell r="D8649" t="str">
            <v>UN</v>
          </cell>
          <cell r="E8649" t="str">
            <v>URBANISMO Y OBRAS EXTERIORES</v>
          </cell>
          <cell r="F8649">
            <v>2217986.69</v>
          </cell>
        </row>
        <row r="8650">
          <cell r="B8650">
            <v>18161</v>
          </cell>
          <cell r="C8650" t="str">
            <v>SEÑALETICA PARA CDRC</v>
          </cell>
          <cell r="D8650" t="str">
            <v>??</v>
          </cell>
          <cell r="E8650" t="str">
            <v>CARPINTERIA METALICA</v>
          </cell>
          <cell r="F8650">
            <v>0</v>
          </cell>
        </row>
        <row r="8651">
          <cell r="B8651">
            <v>17513</v>
          </cell>
          <cell r="C8651" t="str">
            <v>Señaliza natación espalda A.I.4postes+4ancla+1jgBa</v>
          </cell>
          <cell r="D8651" t="str">
            <v>UN</v>
          </cell>
          <cell r="E8651" t="str">
            <v>PISCINAS</v>
          </cell>
          <cell r="F8651">
            <v>255842.65</v>
          </cell>
        </row>
        <row r="8652">
          <cell r="B8652">
            <v>17515</v>
          </cell>
          <cell r="C8652" t="str">
            <v>Señaliza salida falsa A.I.2postes+2ancla+1jgFlotad</v>
          </cell>
          <cell r="D8652" t="str">
            <v>UN</v>
          </cell>
          <cell r="E8652" t="str">
            <v>PISCINAS</v>
          </cell>
          <cell r="F8652">
            <v>255842.65</v>
          </cell>
        </row>
        <row r="8653">
          <cell r="B8653">
            <v>18186</v>
          </cell>
          <cell r="C8653" t="str">
            <v>Señaliza salida falsa A.I.2postes+2ancla+1jgFlotad</v>
          </cell>
          <cell r="D8653" t="str">
            <v>UN</v>
          </cell>
          <cell r="E8653" t="str">
            <v>PISCINAS</v>
          </cell>
          <cell r="F8653">
            <v>255842.65</v>
          </cell>
        </row>
        <row r="8654">
          <cell r="B8654">
            <v>740</v>
          </cell>
          <cell r="C8654" t="str">
            <v>SEÑALIZACION</v>
          </cell>
          <cell r="D8654" t="str">
            <v>UN</v>
          </cell>
          <cell r="E8654" t="str">
            <v>URBANISMO Y OBRAS EXTERIORES</v>
          </cell>
          <cell r="F8654">
            <v>4380.45</v>
          </cell>
        </row>
        <row r="8655">
          <cell r="B8655">
            <v>11128</v>
          </cell>
          <cell r="C8655" t="str">
            <v>Señalizacion general de obras grandes**</v>
          </cell>
          <cell r="D8655" t="str">
            <v>??</v>
          </cell>
          <cell r="E8655" t="str">
            <v>URBANISMO Y OBRAS EXTERIORES</v>
          </cell>
          <cell r="F8655">
            <v>8545649.0999999996</v>
          </cell>
        </row>
        <row r="8656">
          <cell r="B8656">
            <v>19233</v>
          </cell>
          <cell r="C8656" t="str">
            <v>Señalización Natación Espalda Sum+ inst  CDRC COMETAS</v>
          </cell>
          <cell r="D8656" t="str">
            <v>UN</v>
          </cell>
          <cell r="E8656" t="str">
            <v>PISCINAS</v>
          </cell>
          <cell r="F8656">
            <v>8288942</v>
          </cell>
        </row>
        <row r="8657">
          <cell r="B8657">
            <v>3934</v>
          </cell>
          <cell r="C8657" t="str">
            <v>SEÑALIZACIÓN PARA EXCAVACION</v>
          </cell>
          <cell r="D8657" t="str">
            <v>DD</v>
          </cell>
          <cell r="E8657" t="str">
            <v>SEÑALIZACION</v>
          </cell>
          <cell r="F8657">
            <v>34866.1</v>
          </cell>
        </row>
        <row r="8658">
          <cell r="B8658">
            <v>19024</v>
          </cell>
          <cell r="C8658" t="str">
            <v>SeñalizaciónCarrilesMembranaCRDC-CometasSUM+INST</v>
          </cell>
          <cell r="D8658" t="str">
            <v>UN</v>
          </cell>
          <cell r="E8658" t="str">
            <v>PISCINAS</v>
          </cell>
          <cell r="F8658">
            <v>170793.92</v>
          </cell>
        </row>
        <row r="8659">
          <cell r="B8659">
            <v>15927</v>
          </cell>
          <cell r="C8659" t="str">
            <v>SERVICIO DE VACTOR PARA PARA TAPONAMIENTO DE TUBER</v>
          </cell>
          <cell r="D8659" t="str">
            <v>HR</v>
          </cell>
          <cell r="E8659" t="str">
            <v>INSTALACIONES HIDRAULICA / SANITARIA / LATONERIA</v>
          </cell>
          <cell r="F8659">
            <v>206525</v>
          </cell>
        </row>
        <row r="8660">
          <cell r="B8660">
            <v>14929</v>
          </cell>
          <cell r="C8660" t="str">
            <v>Seto Eugenia Andícola(Siemb+Caja+Tier. Abonada)</v>
          </cell>
          <cell r="D8660" t="str">
            <v>ML</v>
          </cell>
          <cell r="E8660" t="str">
            <v>JARDINERIA  Y GRAMAS</v>
          </cell>
          <cell r="F8660">
            <v>78335.23</v>
          </cell>
        </row>
        <row r="8661">
          <cell r="B8661">
            <v>16351</v>
          </cell>
          <cell r="C8661" t="str">
            <v>SIAMESA BRONCE 3"X2 1/2"X2 1/2" (sum+inst)</v>
          </cell>
          <cell r="D8661" t="str">
            <v>UN</v>
          </cell>
          <cell r="E8661" t="str">
            <v>INSTALACIONES HIDRAULICA / SANITARIA / LATONERIA</v>
          </cell>
          <cell r="F8661">
            <v>1639383.88</v>
          </cell>
        </row>
        <row r="8662">
          <cell r="B8662">
            <v>14781</v>
          </cell>
          <cell r="C8662" t="str">
            <v>SIAMESA DE BRONCE DE 3X21/2"X21/2" (Sum+Inst)</v>
          </cell>
          <cell r="D8662" t="str">
            <v>UN</v>
          </cell>
          <cell r="E8662" t="str">
            <v>INSTALACIONES HIDRAULICA / SANITARIA / LATONERIA</v>
          </cell>
          <cell r="F8662">
            <v>116669.52</v>
          </cell>
        </row>
        <row r="8663">
          <cell r="B8663">
            <v>13273</v>
          </cell>
          <cell r="C8663" t="str">
            <v>SIAMESA DE BRONCE DE 4"X2 salidas de 21/2" (Sum+I</v>
          </cell>
          <cell r="D8663" t="str">
            <v>UN</v>
          </cell>
          <cell r="E8663" t="str">
            <v>INSTALACIONES HIDRAULICA / SANITARIA / LATONERIA</v>
          </cell>
          <cell r="F8663">
            <v>680289.41</v>
          </cell>
        </row>
        <row r="8664">
          <cell r="B8664">
            <v>20855</v>
          </cell>
          <cell r="C8664" t="str">
            <v>SIEMBRA DE ARBOLES (siembra+caja+tier+abonada+tutor+hidroretenedor+agua)</v>
          </cell>
          <cell r="D8664" t="str">
            <v>UN</v>
          </cell>
          <cell r="E8664" t="str">
            <v>ESPECIES ARBOREAS</v>
          </cell>
          <cell r="F8664">
            <v>181380.99</v>
          </cell>
        </row>
        <row r="8665">
          <cell r="B8665">
            <v>15271</v>
          </cell>
          <cell r="C8665" t="str">
            <v>SIETE CUEROS PARA JARDIN(Suministro+Instalación)**</v>
          </cell>
          <cell r="D8665" t="str">
            <v>M2</v>
          </cell>
          <cell r="E8665" t="str">
            <v>ESPECIES ARBOREAS</v>
          </cell>
          <cell r="F8665">
            <v>72830.679999999993</v>
          </cell>
        </row>
        <row r="8666">
          <cell r="B8666">
            <v>11092</v>
          </cell>
          <cell r="C8666" t="str">
            <v>Sifon concreto 10"    **</v>
          </cell>
          <cell r="D8666" t="str">
            <v>UN</v>
          </cell>
          <cell r="E8666" t="str">
            <v>08 Hidráulico</v>
          </cell>
          <cell r="F8666">
            <v>957287.59</v>
          </cell>
        </row>
        <row r="8667">
          <cell r="B8667">
            <v>11093</v>
          </cell>
          <cell r="C8667" t="str">
            <v>Sifon concreto 16"    **</v>
          </cell>
          <cell r="D8667" t="str">
            <v>UN</v>
          </cell>
          <cell r="E8667" t="str">
            <v>08 Hidráulico</v>
          </cell>
          <cell r="F8667">
            <v>89574.45</v>
          </cell>
        </row>
        <row r="8668">
          <cell r="B8668">
            <v>11094</v>
          </cell>
          <cell r="C8668" t="str">
            <v>Sifon concreto 33"    **</v>
          </cell>
          <cell r="D8668" t="str">
            <v>UN</v>
          </cell>
          <cell r="E8668" t="str">
            <v>08 Hidráulico</v>
          </cell>
          <cell r="F8668">
            <v>89574.45</v>
          </cell>
        </row>
        <row r="8669">
          <cell r="B8669">
            <v>12778</v>
          </cell>
          <cell r="C8669" t="str">
            <v>Sifon de PisoPVC S  ( 3")   incluye 1 m de tuberi</v>
          </cell>
          <cell r="D8669" t="str">
            <v>UN</v>
          </cell>
          <cell r="E8669" t="str">
            <v>08 Hidráulico</v>
          </cell>
          <cell r="F8669">
            <v>90370.83</v>
          </cell>
        </row>
        <row r="8670">
          <cell r="B8670">
            <v>14375</v>
          </cell>
          <cell r="C8670" t="str">
            <v>Sifon lavaplatos incluy 1m. tubo (Sumin. e Inst.)</v>
          </cell>
          <cell r="D8670" t="str">
            <v>UN</v>
          </cell>
          <cell r="E8670" t="str">
            <v>08 Hidráulico</v>
          </cell>
          <cell r="F8670">
            <v>46929.22</v>
          </cell>
        </row>
        <row r="8671">
          <cell r="B8671">
            <v>11137</v>
          </cell>
          <cell r="C8671" t="str">
            <v>Sifon PVC S  ( 10")  incluye 1 m de tuberia    **</v>
          </cell>
          <cell r="D8671" t="str">
            <v>UN</v>
          </cell>
          <cell r="E8671" t="str">
            <v>08 Hidráulico</v>
          </cell>
          <cell r="F8671">
            <v>3334723.05</v>
          </cell>
        </row>
        <row r="8672">
          <cell r="B8672">
            <v>10103</v>
          </cell>
          <cell r="C8672" t="str">
            <v>Sifon PVC S  ( 2")     incluy 1 m de tuberia **</v>
          </cell>
          <cell r="D8672" t="str">
            <v>UN</v>
          </cell>
          <cell r="E8672" t="str">
            <v>08 Hidráulico</v>
          </cell>
          <cell r="F8672">
            <v>35424.21</v>
          </cell>
        </row>
        <row r="8673">
          <cell r="B8673">
            <v>10102</v>
          </cell>
          <cell r="C8673" t="str">
            <v>Sifon PVC S  ( 3")   incluye 1 m de tuberia   **</v>
          </cell>
          <cell r="D8673" t="str">
            <v>UN</v>
          </cell>
          <cell r="E8673" t="str">
            <v>08 Hidráulico</v>
          </cell>
          <cell r="F8673">
            <v>157268.78</v>
          </cell>
        </row>
        <row r="8674">
          <cell r="B8674">
            <v>10101</v>
          </cell>
          <cell r="C8674" t="str">
            <v>Sifon PVC S  ( 4")  incluye 1 m de tuberia    **</v>
          </cell>
          <cell r="D8674" t="str">
            <v>UN</v>
          </cell>
          <cell r="E8674" t="str">
            <v>08 Hidráulico</v>
          </cell>
          <cell r="F8674">
            <v>158618.62</v>
          </cell>
        </row>
        <row r="8675">
          <cell r="B8675">
            <v>11101</v>
          </cell>
          <cell r="C8675" t="str">
            <v>Sifon PVC S  ( 8")  incluye 1 m de tuberia    **</v>
          </cell>
          <cell r="D8675" t="str">
            <v>UN</v>
          </cell>
          <cell r="E8675" t="str">
            <v>08 Hidráulico</v>
          </cell>
          <cell r="F8675">
            <v>175281.41</v>
          </cell>
        </row>
        <row r="8676">
          <cell r="B8676">
            <v>14479</v>
          </cell>
          <cell r="C8676" t="str">
            <v>Sifon PVCS ( 3") Incl 0.20M de tuberia+tapón+tapa</v>
          </cell>
          <cell r="D8676" t="str">
            <v>UN</v>
          </cell>
          <cell r="E8676" t="str">
            <v>08 Hidráulico</v>
          </cell>
          <cell r="F8676">
            <v>72177.03</v>
          </cell>
        </row>
        <row r="8677">
          <cell r="B8677">
            <v>12728</v>
          </cell>
          <cell r="C8677" t="str">
            <v>Sika Transparente (Sum + Inst.)***</v>
          </cell>
          <cell r="D8677" t="str">
            <v>M2</v>
          </cell>
          <cell r="E8677" t="str">
            <v>04 Estructuras</v>
          </cell>
          <cell r="F8677">
            <v>20741.25</v>
          </cell>
        </row>
        <row r="8678">
          <cell r="B8678">
            <v>12572</v>
          </cell>
          <cell r="C8678" t="str">
            <v>SikaColor 555W (Tres Capas min12 mils o 305micras)</v>
          </cell>
          <cell r="D8678" t="str">
            <v>M2</v>
          </cell>
          <cell r="E8678" t="str">
            <v>URBANISMO Y OBRAS EXTERIORES</v>
          </cell>
          <cell r="F8678">
            <v>20067.16</v>
          </cell>
        </row>
        <row r="8679">
          <cell r="B8679">
            <v>12368</v>
          </cell>
          <cell r="C8679" t="str">
            <v>SikaFerrogard inhibidor de corrosión(Sum + Inst.)*</v>
          </cell>
          <cell r="D8679" t="str">
            <v>M2</v>
          </cell>
          <cell r="E8679" t="str">
            <v>04 Estructuras</v>
          </cell>
          <cell r="F8679">
            <v>10370.620000000001</v>
          </cell>
        </row>
        <row r="8680">
          <cell r="B8680">
            <v>17804</v>
          </cell>
          <cell r="C8680" t="str">
            <v>Silla Auditorio Tubula. Metal Poliuret-CDRC-Fontan</v>
          </cell>
          <cell r="D8680" t="str">
            <v>UN</v>
          </cell>
          <cell r="E8680" t="str">
            <v>MOBILIARIO</v>
          </cell>
          <cell r="F8680">
            <v>868700</v>
          </cell>
        </row>
        <row r="8681">
          <cell r="B8681">
            <v>16853</v>
          </cell>
          <cell r="C8681" t="str">
            <v>Silla AuditorioTubular metalPoliuret.Inyect(508mm)</v>
          </cell>
          <cell r="D8681" t="str">
            <v>UN</v>
          </cell>
          <cell r="E8681" t="str">
            <v>CARPINTERIA DE MADERA</v>
          </cell>
          <cell r="F8681">
            <v>0</v>
          </cell>
        </row>
        <row r="8682">
          <cell r="B8682">
            <v>17699</v>
          </cell>
          <cell r="C8682" t="str">
            <v>Silla AuditorioTubular metalPoliuret.InyectNova35</v>
          </cell>
          <cell r="D8682" t="str">
            <v>UN</v>
          </cell>
          <cell r="E8682" t="str">
            <v>CARPINTERIA DE MADERA</v>
          </cell>
          <cell r="F8682">
            <v>0</v>
          </cell>
        </row>
        <row r="8683">
          <cell r="B8683">
            <v>17399</v>
          </cell>
          <cell r="C8683" t="str">
            <v>SILLA DE SEGURIDAD PLEGABLE PARA DUCHAS EN ACERO I</v>
          </cell>
          <cell r="D8683" t="str">
            <v>UN</v>
          </cell>
          <cell r="E8683" t="str">
            <v>ENCHAPES, ACCESORIOS Y PAPELES</v>
          </cell>
          <cell r="F8683">
            <v>84253.58</v>
          </cell>
        </row>
        <row r="8684">
          <cell r="B8684">
            <v>12185</v>
          </cell>
          <cell r="C8684" t="str">
            <v>Silla en Madera Inglesa Madera zapan(sum+ inst)**</v>
          </cell>
          <cell r="D8684" t="str">
            <v>UN</v>
          </cell>
          <cell r="E8684" t="str">
            <v>10 Mobiliario</v>
          </cell>
          <cell r="F8684">
            <v>251850.37</v>
          </cell>
        </row>
        <row r="8685">
          <cell r="B8685">
            <v>14311</v>
          </cell>
          <cell r="C8685" t="str">
            <v>Silla Giratoria (suministro)</v>
          </cell>
          <cell r="D8685" t="str">
            <v>UN</v>
          </cell>
          <cell r="E8685" t="str">
            <v>VARIOS</v>
          </cell>
          <cell r="F8685">
            <v>0</v>
          </cell>
        </row>
        <row r="8686">
          <cell r="B8686">
            <v>18565</v>
          </cell>
          <cell r="C8686" t="str">
            <v>Silla Gorgona Polip mod x sopla plast sin espaldar</v>
          </cell>
          <cell r="D8686" t="str">
            <v>UN</v>
          </cell>
          <cell r="E8686" t="str">
            <v>MOBILIARIO</v>
          </cell>
          <cell r="F8686">
            <v>22166.02</v>
          </cell>
        </row>
        <row r="8687">
          <cell r="B8687">
            <v>14370</v>
          </cell>
          <cell r="C8687" t="str">
            <v>Silla graderia - Suministro</v>
          </cell>
          <cell r="D8687" t="str">
            <v>UN</v>
          </cell>
          <cell r="E8687" t="str">
            <v>VARIOS</v>
          </cell>
          <cell r="F8687">
            <v>0</v>
          </cell>
        </row>
        <row r="8688">
          <cell r="B8688">
            <v>19162</v>
          </cell>
          <cell r="C8688" t="str">
            <v>Silla Graderias Edificio Deportivo CEFE COMETAS</v>
          </cell>
          <cell r="D8688" t="str">
            <v>UN</v>
          </cell>
          <cell r="E8688" t="str">
            <v>MOBILIARIO</v>
          </cell>
          <cell r="F8688">
            <v>530458.99</v>
          </cell>
        </row>
        <row r="8689">
          <cell r="B8689">
            <v>14305</v>
          </cell>
          <cell r="C8689" t="str">
            <v>Silla Plástica  (suministro)</v>
          </cell>
          <cell r="D8689" t="str">
            <v>UN</v>
          </cell>
          <cell r="E8689" t="str">
            <v>MOBILIARIO</v>
          </cell>
          <cell r="F8689">
            <v>0</v>
          </cell>
        </row>
        <row r="8690">
          <cell r="B8690">
            <v>13177</v>
          </cell>
          <cell r="C8690" t="str">
            <v>Silla red alta, contacto permanente, brazo fijo **</v>
          </cell>
          <cell r="D8690" t="str">
            <v>UN</v>
          </cell>
          <cell r="E8690" t="str">
            <v>VARIOS</v>
          </cell>
          <cell r="F8690">
            <v>0</v>
          </cell>
        </row>
        <row r="8691">
          <cell r="B8691">
            <v>16574</v>
          </cell>
          <cell r="C8691" t="str">
            <v>Silla Yee PVC Ø12"x8" (Sumin + Instal)</v>
          </cell>
          <cell r="D8691" t="str">
            <v>UN</v>
          </cell>
          <cell r="E8691" t="str">
            <v>INSTALACIONES HIDRAULICA / SANITARIA / LATONERIA</v>
          </cell>
          <cell r="F8691">
            <v>189899.22</v>
          </cell>
        </row>
        <row r="8692">
          <cell r="B8692">
            <v>16575</v>
          </cell>
          <cell r="C8692" t="str">
            <v>Silla Yee PVC Ø14"x 6" (Sumin + Instal)</v>
          </cell>
          <cell r="D8692" t="str">
            <v>UN</v>
          </cell>
          <cell r="E8692" t="str">
            <v>INSTALACIONES HIDRAULICA / SANITARIA / LATONERIA</v>
          </cell>
          <cell r="F8692">
            <v>85916.75</v>
          </cell>
        </row>
        <row r="8693">
          <cell r="B8693">
            <v>12590</v>
          </cell>
          <cell r="C8693" t="str">
            <v>SillaInterloc.IsóscelesTapiz.EspumaAltaDensid.Paño</v>
          </cell>
          <cell r="D8693" t="str">
            <v>UN</v>
          </cell>
          <cell r="E8693" t="str">
            <v>10 Mobiliario</v>
          </cell>
          <cell r="F8693">
            <v>0</v>
          </cell>
        </row>
        <row r="8694">
          <cell r="B8694">
            <v>12589</v>
          </cell>
          <cell r="C8694" t="str">
            <v>SillaRef.PentaAltaLisaPañoCarcasaErgonómicaAmareto</v>
          </cell>
          <cell r="D8694" t="str">
            <v>UN</v>
          </cell>
          <cell r="E8694" t="str">
            <v>10 Mobiliario</v>
          </cell>
          <cell r="F8694">
            <v>0</v>
          </cell>
        </row>
        <row r="8695">
          <cell r="B8695">
            <v>13048</v>
          </cell>
          <cell r="C8695" t="str">
            <v>Sillas madera para palcos L=3.5m **</v>
          </cell>
          <cell r="D8695" t="str">
            <v>UN</v>
          </cell>
          <cell r="E8695" t="str">
            <v>VARIOS</v>
          </cell>
          <cell r="F8695">
            <v>0</v>
          </cell>
        </row>
        <row r="8696">
          <cell r="B8696">
            <v>15055</v>
          </cell>
          <cell r="C8696" t="str">
            <v>SILLAS PARA GRADERIA TIPO CARIBE O SIM(SUM + INST)</v>
          </cell>
          <cell r="D8696" t="str">
            <v>UN</v>
          </cell>
          <cell r="E8696" t="str">
            <v>MOBILIARIO</v>
          </cell>
          <cell r="F8696">
            <v>0</v>
          </cell>
        </row>
        <row r="8697">
          <cell r="B8697">
            <v>12591</v>
          </cell>
          <cell r="C8697" t="str">
            <v>SillaTip.GerenteRef.Excell.BrazosEspu.AltaDens.</v>
          </cell>
          <cell r="D8697" t="str">
            <v>UN</v>
          </cell>
          <cell r="E8697" t="str">
            <v>10 Mobiliario</v>
          </cell>
          <cell r="F8697">
            <v>0</v>
          </cell>
        </row>
        <row r="8698">
          <cell r="B8698">
            <v>20816</v>
          </cell>
          <cell r="C8698" t="str">
            <v xml:space="preserve">SIMULACIoN FOTOMeTRICA DE COLISEOS    </v>
          </cell>
          <cell r="D8698" t="str">
            <v>UN</v>
          </cell>
          <cell r="E8698" t="str">
            <v>09 Eléctricas</v>
          </cell>
          <cell r="F8698">
            <v>1569934.26</v>
          </cell>
        </row>
        <row r="8699">
          <cell r="B8699">
            <v>20776</v>
          </cell>
          <cell r="C8699" t="str">
            <v>SIMULACION FOTOMETRICA PARA CANCHAS DE FUTBOL 5</v>
          </cell>
          <cell r="D8699" t="str">
            <v>UN</v>
          </cell>
          <cell r="E8699" t="str">
            <v>09 Eléctricas</v>
          </cell>
          <cell r="F8699">
            <v>2176440.15</v>
          </cell>
        </row>
        <row r="8700">
          <cell r="B8700">
            <v>17766</v>
          </cell>
          <cell r="C8700" t="str">
            <v>Sirena de 30W (SUMI INST)</v>
          </cell>
          <cell r="D8700" t="str">
            <v>UN</v>
          </cell>
          <cell r="E8700" t="str">
            <v>INSTALACIONES ELECTRICAS - T.V. - SONIDO COMUNI</v>
          </cell>
          <cell r="F8700">
            <v>61898.14</v>
          </cell>
        </row>
        <row r="8701">
          <cell r="B8701">
            <v>18813</v>
          </cell>
          <cell r="C8701" t="str">
            <v>SIRENA DIGITAL MICROPROCESADA Y DIRECCIONABLE</v>
          </cell>
          <cell r="D8701" t="str">
            <v>UN</v>
          </cell>
          <cell r="E8701" t="str">
            <v>INSTALACIONES ELECTRICAS - T.V. - SONIDO COMUNI</v>
          </cell>
          <cell r="F8701">
            <v>36589.440000000002</v>
          </cell>
        </row>
        <row r="8702">
          <cell r="B8702">
            <v>16583</v>
          </cell>
          <cell r="C8702" t="str">
            <v>Sirena estrobo con modulo NAC</v>
          </cell>
          <cell r="D8702" t="str">
            <v>UN</v>
          </cell>
          <cell r="E8702" t="str">
            <v>INSTALACIONES ELECTRICAS - T.V. - SONIDO COMUNI</v>
          </cell>
          <cell r="F8702">
            <v>852539.61</v>
          </cell>
        </row>
        <row r="8703">
          <cell r="B8703">
            <v>18453</v>
          </cell>
          <cell r="C8703" t="str">
            <v>SIRENA LUZ ESTROBOSCOPICA</v>
          </cell>
          <cell r="D8703" t="str">
            <v>UN</v>
          </cell>
          <cell r="E8703" t="str">
            <v>INSTALACIONES ELECTRICAS - T.V. - SONIDO COMUNI</v>
          </cell>
          <cell r="F8703">
            <v>360057.95</v>
          </cell>
        </row>
        <row r="8704">
          <cell r="B8704">
            <v>17730</v>
          </cell>
          <cell r="C8704" t="str">
            <v>Sirena roja pared luz LED UL FM (SUMI INST)</v>
          </cell>
          <cell r="D8704" t="str">
            <v>UN</v>
          </cell>
          <cell r="E8704" t="str">
            <v>INSTALACIONES ELECTRICAS - T.V. - SONIDO COMUNI</v>
          </cell>
          <cell r="F8704">
            <v>162583.44</v>
          </cell>
        </row>
        <row r="8705">
          <cell r="B8705">
            <v>17731</v>
          </cell>
          <cell r="C8705" t="str">
            <v>Sirena Techo luz LED UL FM (SUMI INST)</v>
          </cell>
          <cell r="D8705" t="str">
            <v>UN</v>
          </cell>
          <cell r="E8705" t="str">
            <v>INSTALACIONES ELECTRICAS - T.V. - SONIDO COMUNI</v>
          </cell>
          <cell r="F8705">
            <v>165219.43</v>
          </cell>
        </row>
        <row r="8706">
          <cell r="B8706">
            <v>11889</v>
          </cell>
          <cell r="C8706" t="str">
            <v>Sist Automat Lutron o super Cable Contr Interconex</v>
          </cell>
          <cell r="D8706" t="str">
            <v>UN</v>
          </cell>
          <cell r="E8706" t="str">
            <v>INSTALACIONES ELECTRICAS - T.V. - SONIDO COMUNI</v>
          </cell>
          <cell r="F8706">
            <v>0</v>
          </cell>
        </row>
        <row r="8707">
          <cell r="B8707">
            <v>11874</v>
          </cell>
          <cell r="C8707" t="str">
            <v>Sist automatismo control alumbrado Tablero Gral.</v>
          </cell>
          <cell r="D8707" t="str">
            <v>UN</v>
          </cell>
          <cell r="E8707" t="str">
            <v>INSTALACIONES ELECTRICAS - T.V. - SONIDO COMUNI</v>
          </cell>
          <cell r="F8707">
            <v>336775.24</v>
          </cell>
        </row>
        <row r="8708">
          <cell r="B8708">
            <v>11885</v>
          </cell>
          <cell r="C8708" t="str">
            <v>Sist AutomatismoLutronosuperioTbl Plazolet(NO USAR</v>
          </cell>
          <cell r="D8708" t="str">
            <v>UN</v>
          </cell>
          <cell r="E8708" t="str">
            <v>INSTALACIONES ELECTRICAS - T.V. - SONIDO COMUNI</v>
          </cell>
          <cell r="F8708">
            <v>0</v>
          </cell>
        </row>
        <row r="8709">
          <cell r="B8709">
            <v>15360</v>
          </cell>
          <cell r="C8709" t="str">
            <v>Sist de imperm  manto Impervinil HR1(NO UTILIZAR)</v>
          </cell>
          <cell r="D8709" t="str">
            <v>M2</v>
          </cell>
          <cell r="E8709" t="str">
            <v>VARIOS</v>
          </cell>
          <cell r="F8709">
            <v>44081.42</v>
          </cell>
        </row>
        <row r="8710">
          <cell r="B8710">
            <v>12224</v>
          </cell>
          <cell r="C8710" t="str">
            <v>Sist detección de incendio y de humo archivo IDRD</v>
          </cell>
          <cell r="D8710" t="str">
            <v>UN</v>
          </cell>
          <cell r="E8710" t="str">
            <v>08 Hidráulico</v>
          </cell>
          <cell r="F8710">
            <v>0</v>
          </cell>
        </row>
        <row r="8711">
          <cell r="B8711">
            <v>11816</v>
          </cell>
          <cell r="C8711" t="str">
            <v>SIST PUESTA A TIERRA S/E T1,T2,T3,T4 según diseño*</v>
          </cell>
          <cell r="D8711" t="str">
            <v>UN</v>
          </cell>
          <cell r="E8711" t="str">
            <v>09 Eléctricas</v>
          </cell>
          <cell r="F8711">
            <v>3783726.66</v>
          </cell>
        </row>
        <row r="8712">
          <cell r="B8712">
            <v>11778</v>
          </cell>
          <cell r="C8712" t="str">
            <v>SIST PUESTA A TIERRA VARILLA S/E T5 300 KVA Fontan</v>
          </cell>
          <cell r="D8712" t="str">
            <v>UN</v>
          </cell>
          <cell r="E8712" t="str">
            <v>09 Eléctricas</v>
          </cell>
          <cell r="F8712">
            <v>3633968.5</v>
          </cell>
        </row>
        <row r="8713">
          <cell r="B8713">
            <v>11882</v>
          </cell>
          <cell r="C8713" t="str">
            <v>Sist. Automat Lutron o superior Tablero Gral. Edif</v>
          </cell>
          <cell r="D8713" t="str">
            <v>UN</v>
          </cell>
          <cell r="E8713" t="str">
            <v>INSTALACIONES ELECTRICAS - T.V. - SONIDO COMUNI</v>
          </cell>
          <cell r="F8713">
            <v>0</v>
          </cell>
        </row>
        <row r="8714">
          <cell r="B8714">
            <v>14478</v>
          </cell>
          <cell r="C8714" t="str">
            <v>Sist. de imperm.  manto Impervinil HR1200 RF</v>
          </cell>
          <cell r="D8714" t="str">
            <v>M2</v>
          </cell>
          <cell r="E8714" t="str">
            <v>VARIOS</v>
          </cell>
          <cell r="F8714">
            <v>68831.37</v>
          </cell>
        </row>
        <row r="8715">
          <cell r="B8715">
            <v>12072</v>
          </cell>
          <cell r="C8715" t="str">
            <v>SIST. DE PUESTA A TIERRA TRS VARILLAS 5/8" X 2,4</v>
          </cell>
          <cell r="D8715" t="str">
            <v>UN</v>
          </cell>
          <cell r="E8715" t="str">
            <v>09 Eléctricas</v>
          </cell>
          <cell r="F8715">
            <v>1800888.69</v>
          </cell>
        </row>
        <row r="8716">
          <cell r="B8716">
            <v>16876</v>
          </cell>
          <cell r="C8716" t="str">
            <v>Sist.Impem.CubiertaMembrana Sarnafil G-476-151</v>
          </cell>
          <cell r="D8716" t="str">
            <v>M2</v>
          </cell>
          <cell r="E8716" t="str">
            <v>VARIOS</v>
          </cell>
          <cell r="F8716">
            <v>123578.9</v>
          </cell>
        </row>
        <row r="8717">
          <cell r="B8717">
            <v>16878</v>
          </cell>
          <cell r="C8717" t="str">
            <v>Sist.Impem.CubiertaMembrana Sarnafil G-476-151+lam</v>
          </cell>
          <cell r="D8717" t="str">
            <v>M2</v>
          </cell>
          <cell r="E8717" t="str">
            <v>VARIOS</v>
          </cell>
          <cell r="F8717">
            <v>122044.11</v>
          </cell>
        </row>
        <row r="8718">
          <cell r="B8718">
            <v>15094</v>
          </cell>
          <cell r="C8718" t="str">
            <v>Sist.Impem.Manto  Sarnafil S327-12LWhite</v>
          </cell>
          <cell r="D8718" t="str">
            <v>M2</v>
          </cell>
          <cell r="E8718" t="str">
            <v>VARIOS</v>
          </cell>
          <cell r="F8718">
            <v>104233.64</v>
          </cell>
        </row>
        <row r="8719">
          <cell r="B8719">
            <v>18157</v>
          </cell>
          <cell r="C8719" t="str">
            <v>SIST-CFP-TIPO II 67602-00 Cub-PiscinaSum+inst CRDC</v>
          </cell>
          <cell r="D8719" t="str">
            <v>UN</v>
          </cell>
          <cell r="E8719" t="str">
            <v>SEGURIDAD INDUSTRIAL</v>
          </cell>
          <cell r="F8719">
            <v>0</v>
          </cell>
        </row>
        <row r="8720">
          <cell r="B8720">
            <v>19017</v>
          </cell>
          <cell r="C8720" t="str">
            <v>SistDesinfeccUltravioleta60m³/h220V50HzCometasCRDC</v>
          </cell>
          <cell r="D8720" t="str">
            <v>UN</v>
          </cell>
          <cell r="E8720" t="str">
            <v>PISCINAS</v>
          </cell>
          <cell r="F8720">
            <v>4950793.92</v>
          </cell>
        </row>
        <row r="8721">
          <cell r="B8721">
            <v>11891</v>
          </cell>
          <cell r="C8721" t="str">
            <v>Siste Exosto y Silenciador Planta 300 KVA  Fontan</v>
          </cell>
          <cell r="D8721" t="str">
            <v>UN</v>
          </cell>
          <cell r="E8721" t="str">
            <v>INSTALACIONES ELECTRICAS - T.V. - SONIDO COMUNI</v>
          </cell>
          <cell r="F8721">
            <v>0</v>
          </cell>
        </row>
        <row r="8722">
          <cell r="B8722">
            <v>19346</v>
          </cell>
          <cell r="C8722" t="str">
            <v>SISTEMA CALENTAMIENTO AGUA DUCHAS - CEFE COMETAS</v>
          </cell>
          <cell r="D8722" t="str">
            <v>UN</v>
          </cell>
          <cell r="E8722" t="str">
            <v>INSTALACIONES GAS</v>
          </cell>
          <cell r="F8722">
            <v>75289076.349999994</v>
          </cell>
        </row>
        <row r="8723">
          <cell r="B8723">
            <v>10574</v>
          </cell>
          <cell r="C8723" t="str">
            <v>Sistema CCTV - Mantenimiento preventivo</v>
          </cell>
          <cell r="D8723" t="str">
            <v>UN</v>
          </cell>
          <cell r="E8723" t="str">
            <v>MANT. EQUIPOS ELECTROMECANICOS</v>
          </cell>
          <cell r="F8723">
            <v>2814451.56</v>
          </cell>
        </row>
        <row r="8724">
          <cell r="B8724">
            <v>18156</v>
          </cell>
          <cell r="C8724" t="str">
            <v>SISTEMA CEP-TIPO II 67602-00LATCHWAYS sum+instCRDC</v>
          </cell>
          <cell r="D8724" t="str">
            <v>UN</v>
          </cell>
          <cell r="E8724" t="str">
            <v>SEGURIDAD INDUSTRIAL</v>
          </cell>
          <cell r="F8724">
            <v>0</v>
          </cell>
        </row>
        <row r="8725">
          <cell r="B8725">
            <v>10573</v>
          </cell>
          <cell r="C8725" t="str">
            <v>Sistema Control Accesos - Mantenimiento preventivo</v>
          </cell>
          <cell r="D8725" t="str">
            <v>UN</v>
          </cell>
          <cell r="E8725" t="str">
            <v>MANT. EQUIPOS ELECTROMECANICOS</v>
          </cell>
          <cell r="F8725">
            <v>2814451.56</v>
          </cell>
        </row>
        <row r="8726">
          <cell r="B8726">
            <v>10579</v>
          </cell>
          <cell r="C8726" t="str">
            <v>Sistema de Control de Iluminación Estadio El Campín - Show de Luces</v>
          </cell>
          <cell r="D8726" t="str">
            <v>UN</v>
          </cell>
          <cell r="E8726" t="str">
            <v>INSTALACIONES ELECTRICAS - T.V. - SONIDO COMUNI</v>
          </cell>
          <cell r="F8726">
            <v>230664483</v>
          </cell>
        </row>
        <row r="8727">
          <cell r="B8727">
            <v>17473</v>
          </cell>
          <cell r="C8727" t="str">
            <v>SISTEMA DE CONTROL HVAC SUM E INST</v>
          </cell>
          <cell r="D8727" t="str">
            <v>UN</v>
          </cell>
          <cell r="E8727" t="str">
            <v>SISTEMAS VENTILACION</v>
          </cell>
          <cell r="F8727">
            <v>8156259.46</v>
          </cell>
        </row>
        <row r="8728">
          <cell r="B8728">
            <v>17470</v>
          </cell>
          <cell r="C8728" t="str">
            <v>SISTEMA DE CONTROL VENTILACION SUM E INST</v>
          </cell>
          <cell r="D8728" t="str">
            <v>UN</v>
          </cell>
          <cell r="E8728" t="str">
            <v>SISTEMAS VENTILACION</v>
          </cell>
          <cell r="F8728">
            <v>13593003.92</v>
          </cell>
        </row>
        <row r="8729">
          <cell r="B8729">
            <v>18989</v>
          </cell>
          <cell r="C8729" t="str">
            <v>Sistema de cubierta verde</v>
          </cell>
          <cell r="D8729" t="str">
            <v>M2</v>
          </cell>
          <cell r="E8729" t="str">
            <v>JARDINERIA  Y GRAMAS</v>
          </cell>
          <cell r="F8729">
            <v>346017.27</v>
          </cell>
        </row>
        <row r="8730">
          <cell r="B8730">
            <v>10472</v>
          </cell>
          <cell r="C8730" t="str">
            <v>Sistema de cubierta verde COMETAS</v>
          </cell>
          <cell r="D8730" t="str">
            <v>M2</v>
          </cell>
          <cell r="E8730" t="str">
            <v>JARDINERIA  Y GRAMAS</v>
          </cell>
          <cell r="F8730">
            <v>137834.25</v>
          </cell>
        </row>
        <row r="8731">
          <cell r="B8731">
            <v>18611</v>
          </cell>
          <cell r="C8731" t="str">
            <v>SISTEMA DE DETECCIÓN DE INCENDIO</v>
          </cell>
          <cell r="D8731" t="str">
            <v>??</v>
          </cell>
          <cell r="E8731" t="str">
            <v>INSTALACIONES ELECTRICAS - T.V. - SONIDO COMUNI</v>
          </cell>
          <cell r="F8731">
            <v>124564213.39</v>
          </cell>
        </row>
        <row r="8732">
          <cell r="B8732">
            <v>10565</v>
          </cell>
          <cell r="C8732" t="str">
            <v xml:space="preserve">SISTEMA DE MEJORAMIENTO CON GEOCELDA SLOPERUNNER </v>
          </cell>
          <cell r="D8732" t="str">
            <v>M2</v>
          </cell>
          <cell r="E8732" t="str">
            <v>EXCAVACIONES Y RELLENOS</v>
          </cell>
          <cell r="F8732">
            <v>74059.31</v>
          </cell>
        </row>
        <row r="8733">
          <cell r="B8733">
            <v>15440</v>
          </cell>
          <cell r="C8733" t="str">
            <v>SISTEMA DE PUESTA A TIERRA VARILLA 5/8" X 2,4 m</v>
          </cell>
          <cell r="D8733" t="str">
            <v>UN</v>
          </cell>
          <cell r="E8733" t="str">
            <v>09 Eléctricas</v>
          </cell>
          <cell r="F8733">
            <v>608052.67000000004</v>
          </cell>
        </row>
        <row r="8734">
          <cell r="B8734">
            <v>20617</v>
          </cell>
          <cell r="C8734" t="str">
            <v>Sistema de recolección de Aguas Lluvias EKOMURO G3 (Para 1 módulo) 0,60X2,35</v>
          </cell>
          <cell r="D8734" t="str">
            <v>UN</v>
          </cell>
          <cell r="E8734" t="str">
            <v>INSTALACIONES HIDRAULICA / SANITARIA / LATONERIA</v>
          </cell>
          <cell r="F8734">
            <v>1773303.54</v>
          </cell>
        </row>
        <row r="8735">
          <cell r="B8735">
            <v>20615</v>
          </cell>
          <cell r="C8735" t="str">
            <v>Sistema de recolección de Aguas Lluvias EKOMURO G3 (Para 6 módulos) 3,25x2,44</v>
          </cell>
          <cell r="D8735" t="str">
            <v>UN</v>
          </cell>
          <cell r="E8735" t="str">
            <v>INSTALACIONES HIDRAULICA / SANITARIA / LATONERIA</v>
          </cell>
          <cell r="F8735">
            <v>10372542.27</v>
          </cell>
        </row>
        <row r="8736">
          <cell r="B8736">
            <v>16095</v>
          </cell>
          <cell r="C8736" t="str">
            <v>SISTEMA DE RIEGO PISTA DE ATLETISMO UDS</v>
          </cell>
          <cell r="D8736" t="str">
            <v>GL</v>
          </cell>
          <cell r="E8736" t="str">
            <v>INSTALACIONES HIDRAULICA / SANITARIA / LATONERIA</v>
          </cell>
          <cell r="F8736">
            <v>3698150.69</v>
          </cell>
        </row>
        <row r="8737">
          <cell r="B8737">
            <v>20691</v>
          </cell>
          <cell r="C8737" t="str">
            <v xml:space="preserve">SISTEMA DE SONIDO PARA PARQUE O ESCENARIO DEPORTIVO - intalacion     </v>
          </cell>
          <cell r="D8737" t="str">
            <v>UN</v>
          </cell>
          <cell r="E8737" t="str">
            <v>MOBILIARIO</v>
          </cell>
          <cell r="F8737">
            <v>29216188.600000001</v>
          </cell>
        </row>
        <row r="8738">
          <cell r="B8738">
            <v>20690</v>
          </cell>
          <cell r="C8738" t="str">
            <v xml:space="preserve">SISTEMA DE SONIDO PARA PARQUE O ESCENARIO DEPORTIVO - Suministro    </v>
          </cell>
          <cell r="D8738" t="str">
            <v>UN</v>
          </cell>
          <cell r="E8738" t="str">
            <v>MOBILIARIO</v>
          </cell>
          <cell r="F8738">
            <v>207664103.11000001</v>
          </cell>
        </row>
        <row r="8739">
          <cell r="B8739">
            <v>10571</v>
          </cell>
          <cell r="C8739" t="str">
            <v>Sistema Detección de Incendios - Mantenimiento preventivo</v>
          </cell>
          <cell r="D8739" t="str">
            <v>UN</v>
          </cell>
          <cell r="E8739" t="str">
            <v>MANT. EQUIPOS ELECTROMECANICOS</v>
          </cell>
          <cell r="F8739">
            <v>2814451.56</v>
          </cell>
        </row>
        <row r="8740">
          <cell r="B8740">
            <v>19229</v>
          </cell>
          <cell r="C8740" t="str">
            <v>SISTEMA DOSIFIC CONTROL ORP (SUM+INS) CEFE COMETAS</v>
          </cell>
          <cell r="D8740" t="str">
            <v>UN</v>
          </cell>
          <cell r="E8740" t="str">
            <v>PISCINAS</v>
          </cell>
          <cell r="F8740">
            <v>17051651.510000002</v>
          </cell>
        </row>
        <row r="8741">
          <cell r="B8741">
            <v>14312</v>
          </cell>
          <cell r="C8741" t="str">
            <v>SISTEMA GRADERIA RETRACTIL(90puestos) CEFE COMETAS</v>
          </cell>
          <cell r="D8741" t="str">
            <v>UN</v>
          </cell>
          <cell r="E8741" t="str">
            <v>CARPINTERIA METALICA</v>
          </cell>
          <cell r="F8741">
            <v>315414775</v>
          </cell>
        </row>
        <row r="8742">
          <cell r="B8742">
            <v>19020</v>
          </cell>
          <cell r="C8742" t="str">
            <v>Sistema LiberaciónVacio CRDC - CometasSUM+INST</v>
          </cell>
          <cell r="D8742" t="str">
            <v>UN</v>
          </cell>
          <cell r="E8742" t="str">
            <v>PISCINAS</v>
          </cell>
          <cell r="F8742">
            <v>3238889.84</v>
          </cell>
        </row>
        <row r="8743">
          <cell r="B8743">
            <v>17608</v>
          </cell>
          <cell r="C8743" t="str">
            <v>SISTEMA MONITOREO, CONTROL Y DOSIFIC PRODUC QUIMIC</v>
          </cell>
          <cell r="D8743" t="str">
            <v>UN</v>
          </cell>
          <cell r="E8743" t="str">
            <v>PISCINAS</v>
          </cell>
          <cell r="F8743">
            <v>526588.74</v>
          </cell>
        </row>
        <row r="8744">
          <cell r="B8744">
            <v>11777</v>
          </cell>
          <cell r="C8744" t="str">
            <v>SISTEMA PUESTA A TIERRA VARILLA 5/8" X 2,4 m #2AWG</v>
          </cell>
          <cell r="D8744" t="str">
            <v>UN</v>
          </cell>
          <cell r="E8744" t="str">
            <v>09 Eléctricas</v>
          </cell>
          <cell r="F8744">
            <v>1994494.13</v>
          </cell>
        </row>
        <row r="8745">
          <cell r="B8745">
            <v>15350</v>
          </cell>
          <cell r="C8745" t="str">
            <v>SISTEMA PUESTA TIERRA VARILLA 5/8" X 2,4 m 2/0 AWG</v>
          </cell>
          <cell r="D8745" t="str">
            <v>UN</v>
          </cell>
          <cell r="E8745" t="str">
            <v>09 Eléctricas</v>
          </cell>
          <cell r="F8745">
            <v>2277531.67</v>
          </cell>
        </row>
        <row r="8746">
          <cell r="B8746">
            <v>18567</v>
          </cell>
          <cell r="C8746" t="str">
            <v>SistemaCloraciónTipoWardenConAutomatizS/EspeciCDRC</v>
          </cell>
          <cell r="D8746" t="str">
            <v>UN</v>
          </cell>
          <cell r="E8746" t="str">
            <v>PISCINAS</v>
          </cell>
          <cell r="F8746">
            <v>308152.01</v>
          </cell>
        </row>
        <row r="8747">
          <cell r="B8747">
            <v>18689</v>
          </cell>
          <cell r="C8747" t="str">
            <v>SistemaCubreLosas+Perfil a la VistaAluminio(S/Desc</v>
          </cell>
          <cell r="D8747" t="str">
            <v>M2</v>
          </cell>
          <cell r="E8747" t="str">
            <v>CUBIERTAS</v>
          </cell>
          <cell r="F8747">
            <v>1783.38</v>
          </cell>
        </row>
        <row r="8748">
          <cell r="B8748">
            <v>19357</v>
          </cell>
          <cell r="C8748" t="str">
            <v>SistemaDrenajeSITEDRAIN-6012(Syntex)</v>
          </cell>
          <cell r="D8748" t="str">
            <v>ML</v>
          </cell>
          <cell r="E8748" t="str">
            <v>INSTALACIONES HIDRAULICA / SANITARIA / LATONERIA</v>
          </cell>
          <cell r="F8748">
            <v>72973.69</v>
          </cell>
        </row>
        <row r="8749">
          <cell r="B8749">
            <v>18264</v>
          </cell>
          <cell r="C8749" t="str">
            <v>SistemaFachadaFijaPuertaBatienteEnMallaS/Especific</v>
          </cell>
          <cell r="D8749" t="str">
            <v>M2</v>
          </cell>
          <cell r="E8749" t="str">
            <v>CARPINTERIA METALICA</v>
          </cell>
          <cell r="F8749">
            <v>1869.14</v>
          </cell>
        </row>
        <row r="8750">
          <cell r="B8750">
            <v>18691</v>
          </cell>
          <cell r="C8750" t="str">
            <v>SistemaFachadaPisotechoNS25-8+PerfilAlumAnoniz(S/D</v>
          </cell>
          <cell r="D8750" t="str">
            <v>M2</v>
          </cell>
          <cell r="E8750" t="str">
            <v>CUBIERTAS</v>
          </cell>
          <cell r="F8750">
            <v>1783.38</v>
          </cell>
        </row>
        <row r="8751">
          <cell r="B8751">
            <v>18693</v>
          </cell>
          <cell r="C8751" t="str">
            <v>SistemaFachadaPisotechoNS25-8+PerfilAlumVid4+4(S/D</v>
          </cell>
          <cell r="D8751" t="str">
            <v>M2</v>
          </cell>
          <cell r="E8751" t="str">
            <v>CUBIERTAS</v>
          </cell>
          <cell r="F8751">
            <v>1783.38</v>
          </cell>
        </row>
        <row r="8752">
          <cell r="B8752">
            <v>13069</v>
          </cell>
          <cell r="C8752" t="str">
            <v>SLURING EMULSION CRL-1,CRL-0 Y ARENA DE PEÑA (Sum+</v>
          </cell>
          <cell r="D8752" t="str">
            <v>M2</v>
          </cell>
          <cell r="E8752" t="str">
            <v>05 Pisos</v>
          </cell>
          <cell r="F8752">
            <v>23752.39</v>
          </cell>
        </row>
        <row r="8753">
          <cell r="B8753">
            <v>10643</v>
          </cell>
          <cell r="C8753" t="str">
            <v>Sobre cimient Mampost Estructur h&lt;=0.6 PT-16 **</v>
          </cell>
          <cell r="D8753" t="str">
            <v>M2</v>
          </cell>
          <cell r="E8753" t="str">
            <v>06 Mampostería y pañetes</v>
          </cell>
          <cell r="F8753">
            <v>184598.54</v>
          </cell>
        </row>
        <row r="8754">
          <cell r="B8754">
            <v>10641</v>
          </cell>
          <cell r="C8754" t="str">
            <v>Sobre cimient Mampost Estructur h&gt;0.6 PT-16 **</v>
          </cell>
          <cell r="D8754" t="str">
            <v>M2</v>
          </cell>
          <cell r="E8754" t="str">
            <v>06 Mampostería y pañetes</v>
          </cell>
          <cell r="F8754">
            <v>261921.15</v>
          </cell>
        </row>
        <row r="8755">
          <cell r="B8755">
            <v>16747</v>
          </cell>
          <cell r="C8755" t="str">
            <v>SobreanchoPlazoletasAdoquin/SenderosPolvo Ladrillo</v>
          </cell>
          <cell r="D8755" t="str">
            <v>M2</v>
          </cell>
          <cell r="E8755" t="str">
            <v>PISOS</v>
          </cell>
          <cell r="F8755">
            <v>318696.88</v>
          </cell>
        </row>
        <row r="8756">
          <cell r="B8756">
            <v>101</v>
          </cell>
          <cell r="C8756" t="str">
            <v>SOBRECIMIENTO CONCRETO 15x25</v>
          </cell>
          <cell r="D8756" t="str">
            <v>M3</v>
          </cell>
          <cell r="E8756" t="str">
            <v>CIMENTACION Y ESTRUCTURA</v>
          </cell>
          <cell r="F8756">
            <v>993321.97</v>
          </cell>
        </row>
        <row r="8757">
          <cell r="B8757">
            <v>102</v>
          </cell>
          <cell r="C8757" t="str">
            <v>SOBRECIMIENTO CONCRETO 3.000psi</v>
          </cell>
          <cell r="D8757" t="str">
            <v>M3</v>
          </cell>
          <cell r="E8757" t="str">
            <v>CIMENTACION Y ESTRUCTURA</v>
          </cell>
          <cell r="F8757">
            <v>1044698.79</v>
          </cell>
        </row>
        <row r="8758">
          <cell r="B8758">
            <v>768</v>
          </cell>
          <cell r="C8758" t="str">
            <v>SOBRECIMIENTOS (0.12)  CONCRETODO</v>
          </cell>
          <cell r="D8758" t="str">
            <v>ML</v>
          </cell>
          <cell r="E8758" t="str">
            <v>MAMPOSTERIA</v>
          </cell>
          <cell r="F8758">
            <v>31212.63</v>
          </cell>
        </row>
        <row r="8759">
          <cell r="B8759">
            <v>157</v>
          </cell>
          <cell r="C8759" t="str">
            <v>SOBRECIMIENTOS (0.15)</v>
          </cell>
          <cell r="D8759" t="str">
            <v>ML</v>
          </cell>
          <cell r="E8759" t="str">
            <v>MAMPOSTERIA</v>
          </cell>
          <cell r="F8759">
            <v>44367.39</v>
          </cell>
        </row>
        <row r="8760">
          <cell r="B8760">
            <v>767</v>
          </cell>
          <cell r="C8760" t="str">
            <v>SOBRECIMIENTOS (0.15)</v>
          </cell>
          <cell r="D8760" t="str">
            <v>ML</v>
          </cell>
          <cell r="E8760" t="str">
            <v>MAMPOSTERIA</v>
          </cell>
          <cell r="F8760">
            <v>34906.15</v>
          </cell>
        </row>
        <row r="8761">
          <cell r="B8761">
            <v>158</v>
          </cell>
          <cell r="C8761" t="str">
            <v>SOBRECIMIENTOS (0.25)</v>
          </cell>
          <cell r="D8761" t="str">
            <v>ML</v>
          </cell>
          <cell r="E8761" t="str">
            <v>MAMPOSTERIA</v>
          </cell>
          <cell r="F8761">
            <v>60484.71</v>
          </cell>
        </row>
        <row r="8762">
          <cell r="B8762">
            <v>14027</v>
          </cell>
          <cell r="C8762" t="str">
            <v>SOBREPISO BLOQUE+MALLA+CONC.2.500PSI</v>
          </cell>
          <cell r="D8762" t="str">
            <v>M2</v>
          </cell>
          <cell r="E8762" t="str">
            <v>PISOS (ACABADOS Y BASES)</v>
          </cell>
          <cell r="F8762">
            <v>127198.48</v>
          </cell>
        </row>
        <row r="8763">
          <cell r="B8763">
            <v>14953</v>
          </cell>
          <cell r="C8763" t="str">
            <v>SOFTWAVE 25 LISA (SIN ESTRU+TRASN+ACCES) SUM + INS</v>
          </cell>
          <cell r="D8763" t="str">
            <v>M2</v>
          </cell>
          <cell r="E8763" t="str">
            <v>CARPINTERIA METALICA</v>
          </cell>
          <cell r="F8763">
            <v>32360.85</v>
          </cell>
        </row>
        <row r="8764">
          <cell r="B8764">
            <v>17504</v>
          </cell>
          <cell r="C8764" t="str">
            <v>SOLDADURA EXOTERMICA</v>
          </cell>
          <cell r="D8764" t="str">
            <v>UN</v>
          </cell>
          <cell r="E8764" t="str">
            <v>INSTALACIONES ELECTRICAS - T.V. - SONIDO COMUNI</v>
          </cell>
          <cell r="F8764">
            <v>81927.199999999997</v>
          </cell>
        </row>
        <row r="8765">
          <cell r="B8765">
            <v>15021</v>
          </cell>
          <cell r="C8765" t="str">
            <v>Soldadura exotérmica para Varilla (1 por varilla)</v>
          </cell>
          <cell r="D8765" t="str">
            <v>UN</v>
          </cell>
          <cell r="E8765" t="str">
            <v>INSTALACIONES ELECTRICAS - T.V. - SONIDO COMUNI</v>
          </cell>
          <cell r="F8765">
            <v>83668.89</v>
          </cell>
        </row>
        <row r="8766">
          <cell r="B8766">
            <v>719</v>
          </cell>
          <cell r="C8766" t="str">
            <v>SOMBRERETE P/CHIMENEA</v>
          </cell>
          <cell r="D8766" t="str">
            <v>UN</v>
          </cell>
          <cell r="E8766" t="str">
            <v>INSTALACIONES GAS</v>
          </cell>
          <cell r="F8766">
            <v>73112.5</v>
          </cell>
        </row>
        <row r="8767">
          <cell r="B8767">
            <v>17893</v>
          </cell>
          <cell r="C8767" t="str">
            <v>SOPORTE ACERO INOXIDABLE LINEA DE VIDA</v>
          </cell>
          <cell r="D8767" t="str">
            <v>UN</v>
          </cell>
          <cell r="E8767" t="str">
            <v>11 Tratamientos especiales</v>
          </cell>
          <cell r="F8767">
            <v>0</v>
          </cell>
        </row>
        <row r="8768">
          <cell r="B8768">
            <v>17273</v>
          </cell>
          <cell r="C8768" t="str">
            <v>SOPORTE ANTISISMICO (CUATRO VIAS) 6"</v>
          </cell>
          <cell r="D8768" t="str">
            <v>UN</v>
          </cell>
          <cell r="E8768" t="str">
            <v>INSTALACIONES REDES INCENDIO</v>
          </cell>
          <cell r="F8768">
            <v>152365.34</v>
          </cell>
        </row>
        <row r="8769">
          <cell r="B8769">
            <v>17268</v>
          </cell>
          <cell r="C8769" t="str">
            <v>SOPORTE ANTISISMICO LATERAL (DOS VIAS) 2 1/2"</v>
          </cell>
          <cell r="D8769" t="str">
            <v>UN</v>
          </cell>
          <cell r="E8769" t="str">
            <v>INSTALACIONES REDES INCENDIO</v>
          </cell>
          <cell r="F8769">
            <v>70029.72</v>
          </cell>
        </row>
        <row r="8770">
          <cell r="B8770">
            <v>17270</v>
          </cell>
          <cell r="C8770" t="str">
            <v>SOPORTE ANTISISMICO LATERAL (DOS VIAS) 4"</v>
          </cell>
          <cell r="D8770" t="str">
            <v>UN</v>
          </cell>
          <cell r="E8770" t="str">
            <v>INSTALACIONES REDES INCENDIO</v>
          </cell>
          <cell r="F8770">
            <v>64898.19</v>
          </cell>
        </row>
        <row r="8771">
          <cell r="B8771">
            <v>17272</v>
          </cell>
          <cell r="C8771" t="str">
            <v>SOPORTE ANTISISMICO LATERAL (DOS VIAS) 6"</v>
          </cell>
          <cell r="D8771" t="str">
            <v>UN</v>
          </cell>
          <cell r="E8771" t="str">
            <v>INSTALACIONES REDES INCENDIO</v>
          </cell>
          <cell r="F8771">
            <v>76181.929999999993</v>
          </cell>
        </row>
        <row r="8772">
          <cell r="B8772">
            <v>17267</v>
          </cell>
          <cell r="C8772" t="str">
            <v>SOPORTE ANTISISMICO LONGITUDINAL (DOS VIAS) 2 1/2"</v>
          </cell>
          <cell r="D8772" t="str">
            <v>UN</v>
          </cell>
          <cell r="E8772" t="str">
            <v>INSTALACIONES REDES INCENDIO</v>
          </cell>
          <cell r="F8772">
            <v>102836.56</v>
          </cell>
        </row>
        <row r="8773">
          <cell r="B8773">
            <v>17269</v>
          </cell>
          <cell r="C8773" t="str">
            <v>SOPORTE ANTISISMICO LONGITUDINAL (DOS VIAS) 4"</v>
          </cell>
          <cell r="D8773" t="str">
            <v>UN</v>
          </cell>
          <cell r="E8773" t="str">
            <v>INSTALACIONES REDES INCENDIO</v>
          </cell>
          <cell r="F8773">
            <v>92446.09</v>
          </cell>
        </row>
        <row r="8774">
          <cell r="B8774">
            <v>17271</v>
          </cell>
          <cell r="C8774" t="str">
            <v>SOPORTE ANTISISMICO LONGITUDINAL (DOS VIAS) 6"</v>
          </cell>
          <cell r="D8774" t="str">
            <v>UN</v>
          </cell>
          <cell r="E8774" t="str">
            <v>INSTALACIONES REDES INCENDIO</v>
          </cell>
          <cell r="F8774">
            <v>93619.36</v>
          </cell>
        </row>
        <row r="8775">
          <cell r="B8775">
            <v>16607</v>
          </cell>
          <cell r="C8775" t="str">
            <v>Soporte para Plataforma juegos infantiles(Sum+inst</v>
          </cell>
          <cell r="D8775" t="str">
            <v>UN</v>
          </cell>
          <cell r="E8775" t="str">
            <v>MOBILIARIO</v>
          </cell>
          <cell r="F8775">
            <v>144317.18</v>
          </cell>
        </row>
        <row r="8776">
          <cell r="B8776">
            <v>12587</v>
          </cell>
          <cell r="C8776" t="str">
            <v>Soporte/CostadoFrestandingColdroll.+Pint.Elec.(S+I</v>
          </cell>
          <cell r="D8776" t="str">
            <v>UN</v>
          </cell>
          <cell r="E8776" t="str">
            <v>07 Acabados</v>
          </cell>
          <cell r="F8776">
            <v>0</v>
          </cell>
        </row>
        <row r="8777">
          <cell r="B8777">
            <v>17520</v>
          </cell>
          <cell r="C8777" t="str">
            <v>SOPORTES DEHN SNAP</v>
          </cell>
          <cell r="D8777" t="str">
            <v>UN</v>
          </cell>
          <cell r="E8777" t="str">
            <v>INSTALACIONES ELECTRICAS - T.V. - SONIDO COMUNI</v>
          </cell>
          <cell r="F8777">
            <v>5012</v>
          </cell>
        </row>
        <row r="8778">
          <cell r="B8778">
            <v>18448</v>
          </cell>
          <cell r="C8778" t="str">
            <v>SOTFWARE GRAFICO-SPACE UTILIZATION EDGE</v>
          </cell>
          <cell r="D8778" t="str">
            <v>UN</v>
          </cell>
          <cell r="E8778" t="str">
            <v>ELECTRICOS IDRD</v>
          </cell>
          <cell r="F8778">
            <v>0</v>
          </cell>
        </row>
        <row r="8779">
          <cell r="B8779">
            <v>13112</v>
          </cell>
          <cell r="C8779" t="str">
            <v>SPLITER DERIVAC. TV 1ENTRAD. 2 SALID( Sumin e Inst</v>
          </cell>
          <cell r="D8779" t="str">
            <v>ML</v>
          </cell>
          <cell r="E8779" t="str">
            <v>INSTALACIONES ELECTRICAS - T.V. - SONIDO COMUNI</v>
          </cell>
          <cell r="F8779">
            <v>7804.16</v>
          </cell>
        </row>
        <row r="8780">
          <cell r="B8780">
            <v>17566</v>
          </cell>
          <cell r="C8780" t="str">
            <v>Spool 0,80m tubo ø10"a inox ASPIRADO+LIBERAC Vacio</v>
          </cell>
          <cell r="D8780" t="str">
            <v>UN</v>
          </cell>
          <cell r="E8780" t="str">
            <v>PISCINAS</v>
          </cell>
          <cell r="F8780">
            <v>287491.55</v>
          </cell>
        </row>
        <row r="8781">
          <cell r="B8781">
            <v>17611</v>
          </cell>
          <cell r="C8781" t="str">
            <v>SPOOL CALEFACCION 85cm tubo de ø6" acero inoxPisci</v>
          </cell>
          <cell r="D8781" t="str">
            <v>UN</v>
          </cell>
          <cell r="E8781" t="str">
            <v>PISCINAS</v>
          </cell>
          <cell r="F8781">
            <v>180984.77</v>
          </cell>
        </row>
        <row r="8782">
          <cell r="B8782">
            <v>17564</v>
          </cell>
          <cell r="C8782" t="str">
            <v>Spool Filtración 8.5m, tubo ø10" en acero inox Pis</v>
          </cell>
          <cell r="D8782" t="str">
            <v>UN</v>
          </cell>
          <cell r="E8782" t="str">
            <v>PISCINAS</v>
          </cell>
          <cell r="F8782">
            <v>500505.1</v>
          </cell>
        </row>
        <row r="8783">
          <cell r="B8783">
            <v>16255</v>
          </cell>
          <cell r="C8783" t="str">
            <v>Spot LED 35 W 2643 lm - CRDC-Cometas</v>
          </cell>
          <cell r="D8783" t="str">
            <v>UN</v>
          </cell>
          <cell r="E8783" t="str">
            <v>INSTALACIONES ELECTRICAS - T.V. - SONIDO COMUNI</v>
          </cell>
          <cell r="F8783">
            <v>222284.33</v>
          </cell>
        </row>
        <row r="8784">
          <cell r="B8784">
            <v>17677</v>
          </cell>
          <cell r="C8784" t="str">
            <v>SRIPT TELEFONICO 20 PARES 60X60X10</v>
          </cell>
          <cell r="D8784" t="str">
            <v>UN</v>
          </cell>
          <cell r="E8784" t="str">
            <v>INSTALACIONES ELECTRICAS - T.V. - SONIDO COMUNI</v>
          </cell>
          <cell r="F8784">
            <v>105252.1</v>
          </cell>
        </row>
        <row r="8785">
          <cell r="B8785" t="str">
            <v>10624-1</v>
          </cell>
          <cell r="C8785" t="str">
            <v>STELL DECK PUENTE</v>
          </cell>
          <cell r="D8785" t="str">
            <v>M2</v>
          </cell>
          <cell r="E8785" t="str">
            <v>URBANISMO Y OBRAS EXTERIORES</v>
          </cell>
          <cell r="F8785">
            <v>243636.37</v>
          </cell>
        </row>
        <row r="8786">
          <cell r="B8786">
            <v>17729</v>
          </cell>
          <cell r="C8786" t="str">
            <v>Stopper protector de activador manual (SUMI INST)</v>
          </cell>
          <cell r="D8786" t="str">
            <v>UN</v>
          </cell>
          <cell r="E8786" t="str">
            <v>INSTALACIONES ELECTRICAS - T.V. - SONIDO COMUNI</v>
          </cell>
          <cell r="F8786">
            <v>240535.15</v>
          </cell>
        </row>
        <row r="8787">
          <cell r="B8787">
            <v>18667</v>
          </cell>
          <cell r="C8787" t="str">
            <v>STRAP 1 1/2 x 1"</v>
          </cell>
          <cell r="D8787" t="str">
            <v>UN</v>
          </cell>
          <cell r="E8787" t="str">
            <v>INSTALACIONES REDES INCENDIO</v>
          </cell>
          <cell r="F8787">
            <v>3957.1</v>
          </cell>
        </row>
        <row r="8788">
          <cell r="B8788">
            <v>16336</v>
          </cell>
          <cell r="C8788" t="str">
            <v>STRAP 1 1/2"X1"*1 1/4"</v>
          </cell>
          <cell r="D8788" t="str">
            <v>UN</v>
          </cell>
          <cell r="E8788" t="str">
            <v>INSTALACIONES REDES INCENDIO</v>
          </cell>
          <cell r="F8788">
            <v>12963.28</v>
          </cell>
        </row>
        <row r="8789">
          <cell r="B8789">
            <v>17223</v>
          </cell>
          <cell r="C8789" t="str">
            <v>STRAP 1 1/4 x 1"</v>
          </cell>
          <cell r="D8789" t="str">
            <v>UN</v>
          </cell>
          <cell r="E8789" t="str">
            <v>INSTALACIONES REDES INCENDIO</v>
          </cell>
          <cell r="F8789">
            <v>3957.1</v>
          </cell>
        </row>
        <row r="8790">
          <cell r="B8790">
            <v>17221</v>
          </cell>
          <cell r="C8790" t="str">
            <v>STRAP 2 1/2 x 1"</v>
          </cell>
          <cell r="D8790" t="str">
            <v>UN</v>
          </cell>
          <cell r="E8790" t="str">
            <v>INSTALACIONES REDES INCENDIO</v>
          </cell>
          <cell r="F8790">
            <v>6732.96</v>
          </cell>
        </row>
        <row r="8791">
          <cell r="B8791">
            <v>18666</v>
          </cell>
          <cell r="C8791" t="str">
            <v>STRAP 2 x 1"</v>
          </cell>
          <cell r="D8791" t="str">
            <v>UN</v>
          </cell>
          <cell r="E8791" t="str">
            <v>INSTALACIONES REDES INCENDIO</v>
          </cell>
          <cell r="F8791">
            <v>4317.5</v>
          </cell>
        </row>
        <row r="8792">
          <cell r="B8792">
            <v>16337</v>
          </cell>
          <cell r="C8792" t="str">
            <v>STRAP 2" X 1" X 1 1/4"</v>
          </cell>
          <cell r="D8792" t="str">
            <v>UN</v>
          </cell>
          <cell r="E8792" t="str">
            <v>INSTALACIONES REDES INCENDIO</v>
          </cell>
          <cell r="F8792">
            <v>12963.28</v>
          </cell>
        </row>
        <row r="8793">
          <cell r="B8793">
            <v>11808</v>
          </cell>
          <cell r="C8793" t="str">
            <v>STRIP GENERAL DE 50 PARES</v>
          </cell>
          <cell r="D8793" t="str">
            <v>UN</v>
          </cell>
          <cell r="E8793" t="str">
            <v>INSTALACIONES ELECTRICAS - T.V. - SONIDO COMUNI</v>
          </cell>
          <cell r="F8793">
            <v>322907.8</v>
          </cell>
        </row>
        <row r="8794">
          <cell r="B8794">
            <v>552</v>
          </cell>
          <cell r="C8794" t="str">
            <v>STRIP TELEFONOS 10 PARES</v>
          </cell>
          <cell r="D8794" t="str">
            <v>UN</v>
          </cell>
          <cell r="E8794" t="str">
            <v>INSTALACIONES ELECTRICAS - T.V. - SONIDO COMUNI</v>
          </cell>
          <cell r="F8794">
            <v>209549.16</v>
          </cell>
        </row>
        <row r="8795">
          <cell r="B8795">
            <v>11855</v>
          </cell>
          <cell r="C8795" t="str">
            <v>Sub Tablero cancha de tennis adultos y niños (Font</v>
          </cell>
          <cell r="D8795" t="str">
            <v>UN</v>
          </cell>
          <cell r="E8795" t="str">
            <v>INSTALACIONES ELECTRICAS - T.V. - SONIDO COMUNI</v>
          </cell>
          <cell r="F8795">
            <v>3430466.58</v>
          </cell>
        </row>
        <row r="8796">
          <cell r="B8796">
            <v>11857</v>
          </cell>
          <cell r="C8796" t="str">
            <v>Sub Tablero Juegos Infantiles (Fontanar)</v>
          </cell>
          <cell r="D8796" t="str">
            <v>UN</v>
          </cell>
          <cell r="E8796" t="str">
            <v>INSTALACIONES ELECTRICAS - T.V. - SONIDO COMUNI</v>
          </cell>
          <cell r="F8796">
            <v>1224307.19</v>
          </cell>
        </row>
        <row r="8797">
          <cell r="B8797">
            <v>16041</v>
          </cell>
          <cell r="C8797" t="str">
            <v>SUBBASE GRANULAR SBG-1, Y SBG-2 (SIN IMPRIMACIÓN)</v>
          </cell>
          <cell r="D8797" t="str">
            <v>M3</v>
          </cell>
          <cell r="E8797" t="str">
            <v>PISOS (ACABADOS Y BASES)</v>
          </cell>
          <cell r="F8797">
            <v>207426.79</v>
          </cell>
        </row>
        <row r="8798">
          <cell r="B8798">
            <v>15509</v>
          </cell>
          <cell r="C8798" t="str">
            <v>SUBE Y BAJA PARA GIMNASIO CANINO (SUM+INSTAL)</v>
          </cell>
          <cell r="D8798" t="str">
            <v>UN</v>
          </cell>
          <cell r="E8798" t="str">
            <v>MOBILIARIO</v>
          </cell>
          <cell r="F8798">
            <v>2920586.06</v>
          </cell>
        </row>
        <row r="8799">
          <cell r="B8799">
            <v>16585</v>
          </cell>
          <cell r="C8799" t="str">
            <v>Subestac.TipoH-30Kva(Celd+Dps+Transformador)</v>
          </cell>
          <cell r="D8799" t="str">
            <v>UN</v>
          </cell>
          <cell r="E8799" t="str">
            <v>INSTALACIONES ELECTRICAS - T.V. - SONIDO COMUNI</v>
          </cell>
          <cell r="F8799">
            <v>41209213.369999997</v>
          </cell>
        </row>
        <row r="8800">
          <cell r="B8800">
            <v>16584</v>
          </cell>
          <cell r="C8800" t="str">
            <v>Subestac.TipoH-75Kva(Celd+Fusi+Cel+Term+Dps+Transf</v>
          </cell>
          <cell r="D8800" t="str">
            <v>UN</v>
          </cell>
          <cell r="E8800" t="str">
            <v>INSTALACIONES ELECTRICAS - T.V. - SONIDO COMUNI</v>
          </cell>
          <cell r="F8800">
            <v>45605432.359999999</v>
          </cell>
        </row>
        <row r="8801">
          <cell r="B8801">
            <v>133</v>
          </cell>
          <cell r="C8801" t="str">
            <v>SUBESTACION  LOCAL</v>
          </cell>
          <cell r="D8801" t="str">
            <v>UN</v>
          </cell>
          <cell r="E8801" t="str">
            <v>INSTALACIONES ELECTRICAS - T.V. - SONIDO COMUNI</v>
          </cell>
          <cell r="F8801">
            <v>1739109.66</v>
          </cell>
        </row>
        <row r="8802">
          <cell r="B8802">
            <v>16623</v>
          </cell>
          <cell r="C8802" t="str">
            <v>Subestación Derivación(45Kva)Gabi+Celd+Fusi+Transf</v>
          </cell>
          <cell r="D8802" t="str">
            <v>UN</v>
          </cell>
          <cell r="E8802" t="str">
            <v>INSTALACIONES ELECTRICAS - T.V. - SONIDO COMUNI</v>
          </cell>
          <cell r="F8802">
            <v>22424782.02</v>
          </cell>
        </row>
        <row r="8803">
          <cell r="B8803">
            <v>16622</v>
          </cell>
          <cell r="C8803" t="str">
            <v>Subestación Derivación(75Kva)Gabi+Celd+Fusi+Transf</v>
          </cell>
          <cell r="D8803" t="str">
            <v>UN</v>
          </cell>
          <cell r="E8803" t="str">
            <v>INSTALACIONES ELECTRICAS - T.V. - SONIDO COMUNI</v>
          </cell>
          <cell r="F8803">
            <v>35098991.789999999</v>
          </cell>
        </row>
        <row r="8804">
          <cell r="B8804">
            <v>15449</v>
          </cell>
          <cell r="C8804" t="str">
            <v>SUBESTACION PEDESTAL 75 KVA-11.4-208/110V (Sum+ins</v>
          </cell>
          <cell r="D8804" t="str">
            <v>UN</v>
          </cell>
          <cell r="E8804" t="str">
            <v>INSTALACIONES ELECTRICAS - T.V. - SONIDO COMUNI</v>
          </cell>
          <cell r="F8804">
            <v>1688534.46</v>
          </cell>
        </row>
        <row r="8805">
          <cell r="B8805">
            <v>10024</v>
          </cell>
          <cell r="C8805" t="str">
            <v>Submuracion concretCiclopeo2500 psi  mezcladObra**</v>
          </cell>
          <cell r="D8805" t="str">
            <v>M3</v>
          </cell>
          <cell r="E8805" t="str">
            <v>04 Estructuras</v>
          </cell>
          <cell r="F8805">
            <v>613195.61</v>
          </cell>
        </row>
        <row r="8806">
          <cell r="B8806">
            <v>10243</v>
          </cell>
          <cell r="C8806" t="str">
            <v>Submuracion concretoCiclopeo 3000psi mezcladObra**</v>
          </cell>
          <cell r="D8806" t="str">
            <v>M3</v>
          </cell>
          <cell r="E8806" t="str">
            <v>04 Estructuras</v>
          </cell>
          <cell r="F8806">
            <v>686435.31</v>
          </cell>
        </row>
        <row r="8807">
          <cell r="B8807">
            <v>18799</v>
          </cell>
          <cell r="C8807" t="str">
            <v>SUCCION ANTIVORTICE 8"</v>
          </cell>
          <cell r="D8807" t="str">
            <v>UN</v>
          </cell>
          <cell r="E8807" t="str">
            <v>08 Hidráulico</v>
          </cell>
          <cell r="F8807">
            <v>0</v>
          </cell>
        </row>
        <row r="8808">
          <cell r="B8808">
            <v>15925</v>
          </cell>
          <cell r="C8808" t="str">
            <v>SUCCION, TRANSP. Y DISPOSICION FINAL DE LODOS</v>
          </cell>
          <cell r="D8808" t="str">
            <v>M3</v>
          </cell>
          <cell r="E8808" t="str">
            <v>INSTALACIONES HIDRAULICA / SANITARIA / LATONERIA</v>
          </cell>
          <cell r="F8808">
            <v>346426.71</v>
          </cell>
        </row>
        <row r="8809">
          <cell r="B8809">
            <v>13649</v>
          </cell>
          <cell r="C8809" t="str">
            <v>SUM + INST  INTERRUPTOR CONM SENC. LUZ PIL.+TAPA</v>
          </cell>
          <cell r="D8809" t="str">
            <v>UN</v>
          </cell>
          <cell r="E8809" t="str">
            <v>VARIOS</v>
          </cell>
          <cell r="F8809">
            <v>3716.27</v>
          </cell>
        </row>
        <row r="8810">
          <cell r="B8810">
            <v>14240</v>
          </cell>
          <cell r="C8810" t="str">
            <v>SUM + INST  SENSOR PARA ILUMINACION</v>
          </cell>
          <cell r="D8810" t="str">
            <v>UN</v>
          </cell>
          <cell r="E8810" t="str">
            <v>VARIOS</v>
          </cell>
          <cell r="F8810">
            <v>7805.02</v>
          </cell>
        </row>
        <row r="8811">
          <cell r="B8811">
            <v>13830</v>
          </cell>
          <cell r="C8811" t="str">
            <v>SUM + INST BOMBILLA  SODIO70W</v>
          </cell>
          <cell r="D8811" t="str">
            <v>UN</v>
          </cell>
          <cell r="E8811" t="str">
            <v>INSTALACIONES ELECTRICAS - T.V. - SONIDO COMUNI</v>
          </cell>
          <cell r="F8811">
            <v>200292.1</v>
          </cell>
        </row>
        <row r="8812">
          <cell r="B8812">
            <v>13621</v>
          </cell>
          <cell r="C8812" t="str">
            <v>Sum + Inst de  tubería galvanizada  CONDUIT 1 ¨</v>
          </cell>
          <cell r="D8812" t="str">
            <v>ML</v>
          </cell>
          <cell r="E8812" t="str">
            <v>REDES SERVICIOS Y DESAGüES</v>
          </cell>
          <cell r="F8812">
            <v>13909.05</v>
          </cell>
        </row>
        <row r="8813">
          <cell r="B8813">
            <v>13620</v>
          </cell>
          <cell r="C8813" t="str">
            <v>Sum + Inst de  tubería galvanizada  CONDUIT 1 1/4¨</v>
          </cell>
          <cell r="D8813" t="str">
            <v>ML</v>
          </cell>
          <cell r="E8813" t="str">
            <v>REDES SERVICIOS Y DESAGüES</v>
          </cell>
          <cell r="F8813">
            <v>50587.44</v>
          </cell>
        </row>
        <row r="8814">
          <cell r="B8814">
            <v>13623</v>
          </cell>
          <cell r="C8814" t="str">
            <v>Sum + Inst de  tubería galvanizada  CONDUIT 1/2 ¨</v>
          </cell>
          <cell r="D8814" t="str">
            <v>ML</v>
          </cell>
          <cell r="E8814" t="str">
            <v>REDES SERVICIOS Y DESAGüES</v>
          </cell>
          <cell r="F8814">
            <v>22440.07</v>
          </cell>
        </row>
        <row r="8815">
          <cell r="B8815">
            <v>13619</v>
          </cell>
          <cell r="C8815" t="str">
            <v>Sum + Inst de  tubería galvanizada CONDUIT  1 1/2¨</v>
          </cell>
          <cell r="D8815" t="str">
            <v>ML</v>
          </cell>
          <cell r="E8815" t="str">
            <v>REDES SERVICIOS Y DESAGüES</v>
          </cell>
          <cell r="F8815">
            <v>60250.29</v>
          </cell>
        </row>
        <row r="8816">
          <cell r="B8816">
            <v>13618</v>
          </cell>
          <cell r="C8816" t="str">
            <v>Sum + Inst de  tubería galvanizada CONDUIT 2¨</v>
          </cell>
          <cell r="D8816" t="str">
            <v>ML</v>
          </cell>
          <cell r="E8816" t="str">
            <v>REDES SERVICIOS Y DESAGüES</v>
          </cell>
          <cell r="F8816">
            <v>71726.02</v>
          </cell>
        </row>
        <row r="8817">
          <cell r="B8817">
            <v>13897</v>
          </cell>
          <cell r="C8817" t="str">
            <v>SUM + INST DE CABLE UTP Cat 5E</v>
          </cell>
          <cell r="D8817" t="str">
            <v>ML</v>
          </cell>
          <cell r="E8817" t="str">
            <v>VARIOS</v>
          </cell>
          <cell r="F8817">
            <v>3206.78</v>
          </cell>
        </row>
        <row r="8818">
          <cell r="B8818">
            <v>13819</v>
          </cell>
          <cell r="C8818" t="str">
            <v>SUM + INST DE CABLE UTP Cat 5E -Trab. Gran Altura</v>
          </cell>
          <cell r="D8818" t="str">
            <v>ML</v>
          </cell>
          <cell r="E8818" t="str">
            <v>VARIOS</v>
          </cell>
          <cell r="F8818">
            <v>16824.52</v>
          </cell>
        </row>
        <row r="8819">
          <cell r="B8819">
            <v>13498</v>
          </cell>
          <cell r="C8819" t="str">
            <v>SUM + INST DE CABLE UTP Cat 6 AMP</v>
          </cell>
          <cell r="D8819" t="str">
            <v>ML</v>
          </cell>
          <cell r="E8819" t="str">
            <v>VARIOS</v>
          </cell>
          <cell r="F8819">
            <v>4538.9799999999996</v>
          </cell>
        </row>
        <row r="8820">
          <cell r="B8820">
            <v>13799</v>
          </cell>
          <cell r="C8820" t="str">
            <v>SUM + INST DE CABLE UTP Cat 6 AMP-Trab. Gran Altur</v>
          </cell>
          <cell r="D8820" t="str">
            <v>ML</v>
          </cell>
          <cell r="E8820" t="str">
            <v>VARIOS</v>
          </cell>
          <cell r="F8820">
            <v>16163.56</v>
          </cell>
        </row>
        <row r="8821">
          <cell r="B8821">
            <v>13499</v>
          </cell>
          <cell r="C8821" t="str">
            <v>SUM + INST DE PATCH CORD 5 mts Cat 6</v>
          </cell>
          <cell r="D8821" t="str">
            <v>UN</v>
          </cell>
          <cell r="E8821" t="str">
            <v>VARIOS</v>
          </cell>
          <cell r="F8821">
            <v>14176.31</v>
          </cell>
        </row>
        <row r="8822">
          <cell r="B8822">
            <v>15031</v>
          </cell>
          <cell r="C8822" t="str">
            <v>SUM + INST DE TVSS CATEG-A EN TABLERO GEN. B-TENS.</v>
          </cell>
          <cell r="D8822" t="str">
            <v>UN</v>
          </cell>
          <cell r="E8822" t="str">
            <v>INSTALACIONES ELECTRICAS - T.V. - SONIDO COMUNI</v>
          </cell>
          <cell r="F8822">
            <v>135272.12</v>
          </cell>
        </row>
        <row r="8823">
          <cell r="B8823">
            <v>15088</v>
          </cell>
          <cell r="C8823" t="str">
            <v>SUM + INST DURMIENTE 4X4 (3MTS)PINO SECO SEPILLADO</v>
          </cell>
          <cell r="D8823" t="str">
            <v>ML</v>
          </cell>
          <cell r="E8823" t="str">
            <v>VARIOS</v>
          </cell>
          <cell r="F8823">
            <v>8388.42</v>
          </cell>
        </row>
        <row r="8824">
          <cell r="B8824">
            <v>13494</v>
          </cell>
          <cell r="C8824" t="str">
            <v>SUM + INST DURMIENTE 8X4 (3MTS)</v>
          </cell>
          <cell r="D8824" t="str">
            <v>ML</v>
          </cell>
          <cell r="E8824" t="str">
            <v>VARIOS</v>
          </cell>
          <cell r="F8824">
            <v>4993.93</v>
          </cell>
        </row>
        <row r="8825">
          <cell r="B8825">
            <v>13648</v>
          </cell>
          <cell r="C8825" t="str">
            <v>Sum + Inst interruptor triple incluye tapa</v>
          </cell>
          <cell r="D8825" t="str">
            <v>UN</v>
          </cell>
          <cell r="E8825" t="str">
            <v>VARIOS</v>
          </cell>
          <cell r="F8825">
            <v>6193.78</v>
          </cell>
        </row>
        <row r="8826">
          <cell r="B8826">
            <v>13500</v>
          </cell>
          <cell r="C8826" t="str">
            <v>SUM + INST LAVAMANOS ACER INOX REDONDO  ESF</v>
          </cell>
          <cell r="D8826" t="str">
            <v>UN</v>
          </cell>
          <cell r="E8826" t="str">
            <v>VARIOS</v>
          </cell>
          <cell r="F8826">
            <v>458528.85</v>
          </cell>
        </row>
        <row r="8827">
          <cell r="B8827">
            <v>13496</v>
          </cell>
          <cell r="C8827" t="str">
            <v>SUM + INST SOBREPUESTA CAJA PLASTICA CONDUIT DOBLE</v>
          </cell>
          <cell r="D8827" t="str">
            <v>UN</v>
          </cell>
          <cell r="E8827" t="str">
            <v>VARIOS</v>
          </cell>
          <cell r="F8827">
            <v>9040.59</v>
          </cell>
        </row>
        <row r="8828">
          <cell r="B8828">
            <v>14263</v>
          </cell>
          <cell r="C8828" t="str">
            <v>Sum + Inst Switch de 12 puestos categoria 6</v>
          </cell>
          <cell r="D8828" t="str">
            <v>UN</v>
          </cell>
          <cell r="E8828" t="str">
            <v>VARIOS</v>
          </cell>
          <cell r="F8828">
            <v>26013.87</v>
          </cell>
        </row>
        <row r="8829">
          <cell r="B8829">
            <v>14264</v>
          </cell>
          <cell r="C8829" t="str">
            <v>Sum + Inst Switch de 8 puestos categoria 6</v>
          </cell>
          <cell r="D8829" t="str">
            <v>UN</v>
          </cell>
          <cell r="E8829" t="str">
            <v>VARIOS</v>
          </cell>
          <cell r="F8829">
            <v>26013.87</v>
          </cell>
        </row>
        <row r="8830">
          <cell r="B8830">
            <v>13495</v>
          </cell>
          <cell r="C8830" t="str">
            <v>SUM + INST TAPA LUZ PUERTA MADERA</v>
          </cell>
          <cell r="D8830" t="str">
            <v>ML</v>
          </cell>
          <cell r="E8830" t="str">
            <v>VARIOS</v>
          </cell>
          <cell r="F8830">
            <v>8916.65</v>
          </cell>
        </row>
        <row r="8831">
          <cell r="B8831">
            <v>13637</v>
          </cell>
          <cell r="C8831" t="str">
            <v>SUM + INST TOMA LOGICA DOBLE  CAT 6</v>
          </cell>
          <cell r="D8831" t="str">
            <v>UN</v>
          </cell>
          <cell r="E8831" t="str">
            <v>VARIOS</v>
          </cell>
          <cell r="F8831">
            <v>4850.41</v>
          </cell>
        </row>
        <row r="8832">
          <cell r="B8832">
            <v>14216</v>
          </cell>
          <cell r="C8832" t="str">
            <v>SUM + INST TOMA LOGICA SENCILLA  CAT 6</v>
          </cell>
          <cell r="D8832" t="str">
            <v>UN</v>
          </cell>
          <cell r="E8832" t="str">
            <v>VARIOS</v>
          </cell>
          <cell r="F8832">
            <v>4850.41</v>
          </cell>
        </row>
        <row r="8833">
          <cell r="B8833">
            <v>13497</v>
          </cell>
          <cell r="C8833" t="str">
            <v>SUM + INST TOMA RJ45 Cat 6 AMP</v>
          </cell>
          <cell r="D8833" t="str">
            <v>UN</v>
          </cell>
          <cell r="E8833" t="str">
            <v>CABLEADO ESTRUCTURADO</v>
          </cell>
          <cell r="F8833">
            <v>9040.59</v>
          </cell>
        </row>
        <row r="8834">
          <cell r="B8834">
            <v>12774</v>
          </cell>
          <cell r="C8834" t="str">
            <v>SUM + INST. LAMPARA FLUORESC.60X60 EUROP.)**</v>
          </cell>
          <cell r="D8834" t="str">
            <v>UN</v>
          </cell>
          <cell r="E8834" t="str">
            <v>INSTALACIONES ELECTRICAS - T.V. - SONIDO COMUNI</v>
          </cell>
          <cell r="F8834">
            <v>120508.64</v>
          </cell>
        </row>
        <row r="8835">
          <cell r="B8835">
            <v>16028</v>
          </cell>
          <cell r="C8835" t="str">
            <v>SUM + INSTAL BANNER (0.60X6.30M)ACCESOS DOS CARAS</v>
          </cell>
          <cell r="D8835" t="str">
            <v>UN</v>
          </cell>
          <cell r="E8835" t="str">
            <v>MOBILIARIO</v>
          </cell>
          <cell r="F8835">
            <v>879371.2</v>
          </cell>
        </row>
        <row r="8836">
          <cell r="B8836">
            <v>13013</v>
          </cell>
          <cell r="C8836" t="str">
            <v>Sum + Instalac.Asiento Fibra lona Columpio-STPM</v>
          </cell>
          <cell r="D8836" t="str">
            <v>UN</v>
          </cell>
          <cell r="E8836" t="str">
            <v>10 Mobiliario</v>
          </cell>
          <cell r="F8836">
            <v>157508.04</v>
          </cell>
        </row>
        <row r="8837">
          <cell r="B8837">
            <v>14259</v>
          </cell>
          <cell r="C8837" t="str">
            <v>Sum + InstalGABINETE MET.(0,60MX0.60Mx0,80M)+multi</v>
          </cell>
          <cell r="D8837" t="str">
            <v>UN</v>
          </cell>
          <cell r="E8837" t="str">
            <v>INSTALACIONES ELECTRICAS - T.V. - SONIDO COMUNI</v>
          </cell>
          <cell r="F8837">
            <v>993877.57</v>
          </cell>
        </row>
        <row r="8838">
          <cell r="B8838">
            <v>14045</v>
          </cell>
          <cell r="C8838" t="str">
            <v>Sum + InstalGABINETE MET.(1.2X0.60Mx0,80M)+ventila</v>
          </cell>
          <cell r="D8838" t="str">
            <v>UN</v>
          </cell>
          <cell r="E8838" t="str">
            <v>INSTALACIONES ELECTRICAS - T.V. - SONIDO COMUNI</v>
          </cell>
          <cell r="F8838">
            <v>240401.2</v>
          </cell>
        </row>
        <row r="8839">
          <cell r="B8839">
            <v>11227</v>
          </cell>
          <cell r="C8839" t="str">
            <v>SUM +INST.LAMPARA 60X60ESPECULAR 4X17WTUBOT8**</v>
          </cell>
          <cell r="D8839" t="str">
            <v>UN</v>
          </cell>
          <cell r="E8839" t="str">
            <v>INSTALACIONES ELECTRICAS - T.V. - SONIDO COMUNI</v>
          </cell>
          <cell r="F8839">
            <v>35803.65</v>
          </cell>
        </row>
        <row r="8840">
          <cell r="B8840">
            <v>18410</v>
          </cell>
          <cell r="C8840" t="str">
            <v>Sum e Ins Difusor Sum Grandes Alt Mod.VDR-H-E1-800</v>
          </cell>
          <cell r="D8840" t="str">
            <v>UN</v>
          </cell>
          <cell r="E8840" t="str">
            <v>SISTEMAS VENTILACION</v>
          </cell>
          <cell r="F8840">
            <v>175796.32</v>
          </cell>
        </row>
        <row r="8841">
          <cell r="B8841">
            <v>18893</v>
          </cell>
          <cell r="C8841" t="str">
            <v>SUM E INST ACCESS POINT INC MARC Y ACC DE INST</v>
          </cell>
          <cell r="D8841" t="str">
            <v>UN</v>
          </cell>
          <cell r="E8841" t="str">
            <v>INSTALACIONES ELECTRICAS - T.V. - SONIDO COMUNI</v>
          </cell>
          <cell r="F8841">
            <v>31246.13</v>
          </cell>
        </row>
        <row r="8842">
          <cell r="B8842">
            <v>17538</v>
          </cell>
          <cell r="C8842" t="str">
            <v>SUM E INST CABLEADO PARA INST Y CONTROL 3X18 AWG</v>
          </cell>
          <cell r="D8842" t="str">
            <v>ML</v>
          </cell>
          <cell r="E8842" t="str">
            <v>SISTEMAS VENTILACION</v>
          </cell>
          <cell r="F8842">
            <v>12170.65</v>
          </cell>
        </row>
        <row r="8843">
          <cell r="B8843">
            <v>18528</v>
          </cell>
          <cell r="C8843" t="str">
            <v>Sum e inst caldera tipo condensación 500 MBTU</v>
          </cell>
          <cell r="D8843" t="str">
            <v>UN</v>
          </cell>
          <cell r="E8843" t="str">
            <v>SISTEMAS VENTILACION</v>
          </cell>
          <cell r="F8843">
            <v>3781012.89</v>
          </cell>
        </row>
        <row r="8844">
          <cell r="B8844">
            <v>17382</v>
          </cell>
          <cell r="C8844" t="str">
            <v>SUM E INST CAMP EXTRAC TIP ADOS A PARED 5.0X1.15M</v>
          </cell>
          <cell r="D8844" t="str">
            <v>UN</v>
          </cell>
          <cell r="E8844" t="str">
            <v>SISTEMAS VENTILACION</v>
          </cell>
          <cell r="F8844">
            <v>5576007.04</v>
          </cell>
        </row>
        <row r="8845">
          <cell r="B8845">
            <v>18901</v>
          </cell>
          <cell r="C8845" t="str">
            <v>SUM E INST CANALETA METALICA 10 X 4 CM, INCLC Y AC</v>
          </cell>
          <cell r="D8845" t="str">
            <v>UN</v>
          </cell>
          <cell r="E8845" t="str">
            <v>INSTALACIONES ELECTRICAS - T.V. - SONIDO COMUNI</v>
          </cell>
          <cell r="F8845">
            <v>18333.97</v>
          </cell>
        </row>
        <row r="8846">
          <cell r="B8846">
            <v>17934</v>
          </cell>
          <cell r="C8846" t="str">
            <v>SUM E INST DAMPER MANUAL MODELO L-D-25 6"X6"</v>
          </cell>
          <cell r="D8846" t="str">
            <v>UN</v>
          </cell>
          <cell r="E8846" t="str">
            <v>SISTEMAS VENTILACION</v>
          </cell>
          <cell r="F8846">
            <v>265512.8</v>
          </cell>
        </row>
        <row r="8847">
          <cell r="B8847">
            <v>17933</v>
          </cell>
          <cell r="C8847" t="str">
            <v>SUM E INST DAMPER MANUAL MODELO L-D-25 8"X6"</v>
          </cell>
          <cell r="D8847" t="str">
            <v>UN</v>
          </cell>
          <cell r="E8847" t="str">
            <v>SISTEMAS VENTILACION</v>
          </cell>
          <cell r="F8847">
            <v>273616.13</v>
          </cell>
        </row>
        <row r="8848">
          <cell r="B8848">
            <v>18526</v>
          </cell>
          <cell r="C8848" t="str">
            <v>Sum e inst de extractor axial de presión 150 cfm</v>
          </cell>
          <cell r="D8848" t="str">
            <v>UN</v>
          </cell>
          <cell r="E8848" t="str">
            <v>SISTEMAS VENTILACION</v>
          </cell>
          <cell r="F8848">
            <v>260313.09</v>
          </cell>
        </row>
        <row r="8849">
          <cell r="B8849">
            <v>18492</v>
          </cell>
          <cell r="C8849" t="str">
            <v>Sum e inst de manguera flexible aisl 12"</v>
          </cell>
          <cell r="D8849" t="str">
            <v>ML</v>
          </cell>
          <cell r="E8849" t="str">
            <v>SISTEMAS VENTILACION</v>
          </cell>
          <cell r="F8849">
            <v>58256.93</v>
          </cell>
        </row>
        <row r="8850">
          <cell r="B8850">
            <v>13665</v>
          </cell>
          <cell r="C8850" t="str">
            <v>Sum e inst de pach cord 1.50 m catergoría 6</v>
          </cell>
          <cell r="D8850" t="str">
            <v>UN</v>
          </cell>
          <cell r="E8850" t="str">
            <v>CABLEADO ESTRUCTURADO</v>
          </cell>
          <cell r="F8850">
            <v>59126.53</v>
          </cell>
        </row>
        <row r="8851">
          <cell r="B8851">
            <v>13662</v>
          </cell>
          <cell r="C8851" t="str">
            <v>Sum e inst de pach panel de 8 puerto categoria 6</v>
          </cell>
          <cell r="D8851" t="str">
            <v>UN</v>
          </cell>
          <cell r="E8851" t="str">
            <v>CABLEADO ESTRUCTURADO</v>
          </cell>
          <cell r="F8851">
            <v>272982.75</v>
          </cell>
        </row>
        <row r="8852">
          <cell r="B8852">
            <v>18884</v>
          </cell>
          <cell r="C8852" t="str">
            <v>SUM E INST DE PATCH PANEL DE 24 PUER CAT 6A INC</v>
          </cell>
          <cell r="D8852" t="str">
            <v>UN</v>
          </cell>
          <cell r="E8852" t="str">
            <v>INSTALACIONES ELECTRICAS - T.V. - SONIDO COMUNI</v>
          </cell>
          <cell r="F8852">
            <v>58746.97</v>
          </cell>
        </row>
        <row r="8853">
          <cell r="B8853">
            <v>18496</v>
          </cell>
          <cell r="C8853" t="str">
            <v>Sum e inst difusor suministro tipo 2 conos, 24"x24</v>
          </cell>
          <cell r="D8853" t="str">
            <v>UN</v>
          </cell>
          <cell r="E8853" t="str">
            <v>SISTEMAS VENTILACION</v>
          </cell>
          <cell r="F8853">
            <v>85654.11</v>
          </cell>
        </row>
        <row r="8854">
          <cell r="B8854">
            <v>18416</v>
          </cell>
          <cell r="C8854" t="str">
            <v>Sum e Inst Ducto Flexible Aislado Diam. 14</v>
          </cell>
          <cell r="D8854" t="str">
            <v>ML</v>
          </cell>
          <cell r="E8854" t="str">
            <v>SISTEMAS VENTILACION</v>
          </cell>
          <cell r="F8854">
            <v>63686.21</v>
          </cell>
        </row>
        <row r="8855">
          <cell r="B8855">
            <v>18494</v>
          </cell>
          <cell r="C8855" t="str">
            <v>Sum e inst ducto lámina de poliisoci 1"</v>
          </cell>
          <cell r="D8855" t="str">
            <v>M2</v>
          </cell>
          <cell r="E8855" t="str">
            <v>SISTEMAS VENTILACION</v>
          </cell>
          <cell r="F8855">
            <v>82743.16</v>
          </cell>
        </row>
        <row r="8856">
          <cell r="B8856">
            <v>17392</v>
          </cell>
          <cell r="C8856" t="str">
            <v>SUM E INST EQ VENT MEC HELICOCENT EN LINEA 700 CFM</v>
          </cell>
          <cell r="D8856" t="str">
            <v>UN</v>
          </cell>
          <cell r="E8856" t="str">
            <v>SISTEMAS VENTILACION</v>
          </cell>
          <cell r="F8856">
            <v>1800917.85</v>
          </cell>
        </row>
        <row r="8857">
          <cell r="B8857">
            <v>18935</v>
          </cell>
          <cell r="C8857" t="str">
            <v>SUM E INST GABINETE LÓGICO DE 60X60X80CM PARA RACK</v>
          </cell>
          <cell r="D8857" t="str">
            <v>UN</v>
          </cell>
          <cell r="E8857" t="str">
            <v>INSTALACIONES ELECTRICAS - T.V. - SONIDO COMUNI</v>
          </cell>
          <cell r="F8857">
            <v>918847.32</v>
          </cell>
        </row>
        <row r="8858">
          <cell r="B8858">
            <v>18500</v>
          </cell>
          <cell r="C8858" t="str">
            <v>Sum e inst ovalducto con recubrimiento en pintura</v>
          </cell>
          <cell r="D8858" t="str">
            <v>KG</v>
          </cell>
          <cell r="E8858" t="str">
            <v>SISTEMAS VENTILACION</v>
          </cell>
          <cell r="F8858">
            <v>44807.97</v>
          </cell>
        </row>
        <row r="8859">
          <cell r="B8859">
            <v>18854</v>
          </cell>
          <cell r="C8859" t="str">
            <v>SUM E INST PATCH CORD 5 FT COLOR AZUL/ROJO; RJ</v>
          </cell>
          <cell r="D8859" t="str">
            <v>UN</v>
          </cell>
          <cell r="E8859" t="str">
            <v>INSTALACIONES ELECTRICAS - T.V. - SONIDO COMUNI</v>
          </cell>
          <cell r="F8859">
            <v>25879.040000000001</v>
          </cell>
        </row>
        <row r="8860">
          <cell r="B8860">
            <v>18828</v>
          </cell>
          <cell r="C8860" t="str">
            <v>SUM E INST PATCH PANEL 48 Puert Cat 6A INC MARC AC</v>
          </cell>
          <cell r="D8860" t="str">
            <v>UN</v>
          </cell>
          <cell r="E8860" t="str">
            <v>INSTALACIONES ELECTRICAS - T.V. - SONIDO COMUNI</v>
          </cell>
          <cell r="F8860">
            <v>60345.42</v>
          </cell>
        </row>
        <row r="8861">
          <cell r="B8861">
            <v>18424</v>
          </cell>
          <cell r="C8861" t="str">
            <v>Sum e Inst Persiana Desc Tip Fach ModL-RA-LP20x26"</v>
          </cell>
          <cell r="D8861" t="str">
            <v>UN</v>
          </cell>
          <cell r="E8861" t="str">
            <v>SISTEMAS VENTILACION</v>
          </cell>
          <cell r="F8861">
            <v>47259.02</v>
          </cell>
        </row>
        <row r="8862">
          <cell r="B8862">
            <v>18426</v>
          </cell>
          <cell r="C8862" t="str">
            <v>Sum e Inst Persiana Desc Tip Fach ModL-RA-LP22x12"</v>
          </cell>
          <cell r="D8862" t="str">
            <v>UN</v>
          </cell>
          <cell r="E8862" t="str">
            <v>SISTEMAS VENTILACION</v>
          </cell>
          <cell r="F8862">
            <v>228819.02</v>
          </cell>
        </row>
        <row r="8863">
          <cell r="B8863">
            <v>18425</v>
          </cell>
          <cell r="C8863" t="str">
            <v>Sum e Inst Persiana Desc Tip Fach ModL-RA-LP44x34"</v>
          </cell>
          <cell r="D8863" t="str">
            <v>UN</v>
          </cell>
          <cell r="E8863" t="str">
            <v>SISTEMAS VENTILACION</v>
          </cell>
          <cell r="F8863">
            <v>47259.02</v>
          </cell>
        </row>
        <row r="8864">
          <cell r="B8864">
            <v>18920</v>
          </cell>
          <cell r="C8864" t="str">
            <v>SUM E INST PLANTA IP PARA VOZ , 500 USUARIOS, 50 C</v>
          </cell>
          <cell r="D8864" t="str">
            <v>UN</v>
          </cell>
          <cell r="E8864" t="str">
            <v>INSTALACIONES ELECTRICAS - T.V. - SONIDO COMUNI</v>
          </cell>
          <cell r="F8864">
            <v>308134.96000000002</v>
          </cell>
        </row>
        <row r="8865">
          <cell r="B8865">
            <v>18406</v>
          </cell>
          <cell r="C8865" t="str">
            <v>Sum e Inst Rejilla de Suministros Mod LHV 32"x10"</v>
          </cell>
          <cell r="D8865" t="str">
            <v>UN</v>
          </cell>
          <cell r="E8865" t="str">
            <v>SISTEMAS VENTILACION</v>
          </cell>
          <cell r="F8865">
            <v>58030.93</v>
          </cell>
        </row>
        <row r="8866">
          <cell r="B8866">
            <v>18399</v>
          </cell>
          <cell r="C8866" t="str">
            <v>Sum e Inst Rejilla de Suministros Mod LHV 32"x14"</v>
          </cell>
          <cell r="D8866" t="str">
            <v>UN</v>
          </cell>
          <cell r="E8866" t="str">
            <v>SISTEMAS VENTILACION</v>
          </cell>
          <cell r="F8866">
            <v>58030.93</v>
          </cell>
        </row>
        <row r="8867">
          <cell r="B8867">
            <v>18427</v>
          </cell>
          <cell r="C8867" t="str">
            <v>Sum e Inst Rejilla Reto Tip Cubo ModL-RA-AG10x10"</v>
          </cell>
          <cell r="D8867" t="str">
            <v>UN</v>
          </cell>
          <cell r="E8867" t="str">
            <v>SISTEMAS VENTILACION</v>
          </cell>
          <cell r="F8867">
            <v>47259.02</v>
          </cell>
        </row>
        <row r="8868">
          <cell r="B8868">
            <v>18497</v>
          </cell>
          <cell r="C8868" t="str">
            <v>Sum e inst rejilla retorno tipo aleta fija 18"x32"</v>
          </cell>
          <cell r="D8868" t="str">
            <v>UN</v>
          </cell>
          <cell r="E8868" t="str">
            <v>SISTEMAS VENTILACION</v>
          </cell>
          <cell r="F8868">
            <v>481399.9</v>
          </cell>
        </row>
        <row r="8869">
          <cell r="B8869">
            <v>18869</v>
          </cell>
          <cell r="C8869" t="str">
            <v>SUM E INST SWITCH ADM 24P GEST, 24RJ-45 4 SFP 100/</v>
          </cell>
          <cell r="D8869" t="str">
            <v>UN</v>
          </cell>
          <cell r="E8869" t="str">
            <v>INSTALACIONES ELECTRICAS - T.V. - SONIDO COMUNI</v>
          </cell>
          <cell r="F8869">
            <v>216646.59</v>
          </cell>
        </row>
        <row r="8870">
          <cell r="B8870">
            <v>18862</v>
          </cell>
          <cell r="C8870" t="str">
            <v>SUM E INST SWITCH ADM 48P GB L2 MANAGED SW</v>
          </cell>
          <cell r="D8870" t="str">
            <v>UN</v>
          </cell>
          <cell r="E8870" t="str">
            <v>INSTALACIONES ELECTRICAS - T.V. - SONIDO COMUNI</v>
          </cell>
          <cell r="F8870">
            <v>662259.30000000005</v>
          </cell>
        </row>
        <row r="8871">
          <cell r="B8871">
            <v>18250</v>
          </cell>
          <cell r="C8871" t="str">
            <v>SUM E INSTALACIÓN CABLE DE BAJA VEHICULO # 16 AWG</v>
          </cell>
          <cell r="D8871" t="str">
            <v>UN</v>
          </cell>
          <cell r="E8871" t="str">
            <v>SISTEMAS VENTILACION</v>
          </cell>
          <cell r="F8871">
            <v>3252.79</v>
          </cell>
        </row>
        <row r="8872">
          <cell r="B8872">
            <v>13604</v>
          </cell>
          <cell r="C8872" t="str">
            <v>Sum e instalación tablero 36 circuitos  esp totalz</v>
          </cell>
          <cell r="D8872" t="str">
            <v>UN</v>
          </cell>
          <cell r="E8872" t="str">
            <v>INSTALACIONES ELECTRICAS - T.V. - SONIDO COMUNI</v>
          </cell>
          <cell r="F8872">
            <v>242668.06</v>
          </cell>
        </row>
        <row r="8873">
          <cell r="B8873">
            <v>17591</v>
          </cell>
          <cell r="C8873" t="str">
            <v>Sum e instaTuberCPVC-P-Sch-80Ø11/2""Per.PiscRecrea</v>
          </cell>
          <cell r="D8873" t="str">
            <v>ML</v>
          </cell>
          <cell r="E8873" t="str">
            <v>INSTALACIONES HIDRAULICA / SANITARIA / LATONERIA</v>
          </cell>
          <cell r="F8873">
            <v>15043.1</v>
          </cell>
        </row>
        <row r="8874">
          <cell r="B8874">
            <v>17593</v>
          </cell>
          <cell r="C8874" t="str">
            <v>Sum e instaTuberCPVC-P-Sch-80Ø2""Per.PiscOlimpica</v>
          </cell>
          <cell r="D8874" t="str">
            <v>ML</v>
          </cell>
          <cell r="E8874" t="str">
            <v>INSTALACIONES HIDRAULICA / SANITARIA / LATONERIA</v>
          </cell>
          <cell r="F8874">
            <v>23213.5</v>
          </cell>
        </row>
        <row r="8875">
          <cell r="B8875">
            <v>17592</v>
          </cell>
          <cell r="C8875" t="str">
            <v>Sum e instaTuberCPVC-P-Sch-80Ø2""Per.PiscRecrea</v>
          </cell>
          <cell r="D8875" t="str">
            <v>ML</v>
          </cell>
          <cell r="E8875" t="str">
            <v>INSTALACIONES HIDRAULICA / SANITARIA / LATONERIA</v>
          </cell>
          <cell r="F8875">
            <v>23213.5</v>
          </cell>
        </row>
        <row r="8876">
          <cell r="B8876">
            <v>17594</v>
          </cell>
          <cell r="C8876" t="str">
            <v>Sum e instaTuberCPVC-P-Sch-80Ø21/2"Per.PiscRecreat</v>
          </cell>
          <cell r="D8876" t="str">
            <v>ML</v>
          </cell>
          <cell r="E8876" t="str">
            <v>INSTALACIONES HIDRAULICA / SANITARIA / LATONERIA</v>
          </cell>
          <cell r="F8876">
            <v>22857.72</v>
          </cell>
        </row>
        <row r="8877">
          <cell r="B8877">
            <v>17596</v>
          </cell>
          <cell r="C8877" t="str">
            <v>Sum e instaTuberCPVC-P-Sch-80Ø3"Per.PiscOlimpica</v>
          </cell>
          <cell r="D8877" t="str">
            <v>ML</v>
          </cell>
          <cell r="E8877" t="str">
            <v>INSTALACIONES HIDRAULICA / SANITARIA / LATONERIA</v>
          </cell>
          <cell r="F8877">
            <v>194954.91</v>
          </cell>
        </row>
        <row r="8878">
          <cell r="B8878">
            <v>18200</v>
          </cell>
          <cell r="C8878" t="str">
            <v>Sum e instaTuberCPVC-P-Sch-80Ø3"Per.PiscOlimpica</v>
          </cell>
          <cell r="D8878" t="str">
            <v>ML</v>
          </cell>
          <cell r="E8878" t="str">
            <v>INSTALACIONES HIDRAULICA / SANITARIA / LATONERIA</v>
          </cell>
          <cell r="F8878">
            <v>430100.51</v>
          </cell>
        </row>
        <row r="8879">
          <cell r="B8879">
            <v>17595</v>
          </cell>
          <cell r="C8879" t="str">
            <v>Sum e instaTuberCPVC-P-Sch-80Ø3"Per.PiscRecreat</v>
          </cell>
          <cell r="D8879" t="str">
            <v>ML</v>
          </cell>
          <cell r="E8879" t="str">
            <v>INSTALACIONES HIDRAULICA / SANITARIA / LATONERIA</v>
          </cell>
          <cell r="F8879">
            <v>184753.56</v>
          </cell>
        </row>
        <row r="8880">
          <cell r="B8880">
            <v>17599</v>
          </cell>
          <cell r="C8880" t="str">
            <v>Sum e instaTuberCPVC-P-Sch-80Ø4"CuartoMaqPiscRecre</v>
          </cell>
          <cell r="D8880" t="str">
            <v>ML</v>
          </cell>
          <cell r="E8880" t="str">
            <v>INSTALACIONES HIDRAULICA / SANITARIA / LATONERIA</v>
          </cell>
          <cell r="F8880">
            <v>351833.79</v>
          </cell>
        </row>
        <row r="8881">
          <cell r="B8881">
            <v>17598</v>
          </cell>
          <cell r="C8881" t="str">
            <v>Sum e instaTuberCPVC-P-Sch-80Ø4"Per.PiscOlimpica</v>
          </cell>
          <cell r="D8881" t="str">
            <v>ML</v>
          </cell>
          <cell r="E8881" t="str">
            <v>INSTALACIONES HIDRAULICA / SANITARIA / LATONERIA</v>
          </cell>
          <cell r="F8881">
            <v>273235.20000000001</v>
          </cell>
        </row>
        <row r="8882">
          <cell r="B8882">
            <v>17597</v>
          </cell>
          <cell r="C8882" t="str">
            <v>Sum e instaTuberCPVC-P-Sch-80Ø4"Per.PiscRecreativa</v>
          </cell>
          <cell r="D8882" t="str">
            <v>ML</v>
          </cell>
          <cell r="E8882" t="str">
            <v>INSTALACIONES HIDRAULICA / SANITARIA / LATONERIA</v>
          </cell>
          <cell r="F8882">
            <v>273235.20000000001</v>
          </cell>
        </row>
        <row r="8883">
          <cell r="B8883">
            <v>17601</v>
          </cell>
          <cell r="C8883" t="str">
            <v>Sum e instaTuberCPVC-P-Sch-80Ø6"CuartMaq.PiscRecre</v>
          </cell>
          <cell r="D8883" t="str">
            <v>ML</v>
          </cell>
          <cell r="E8883" t="str">
            <v>INSTALACIONES HIDRAULICA / SANITARIA / LATONERIA</v>
          </cell>
          <cell r="F8883">
            <v>23376.06</v>
          </cell>
        </row>
        <row r="8884">
          <cell r="B8884">
            <v>17602</v>
          </cell>
          <cell r="C8884" t="str">
            <v>Sum e instaTuberCPVC-P-Sch-80Ø6"Perim.PiscOlimpica</v>
          </cell>
          <cell r="D8884" t="str">
            <v>ML</v>
          </cell>
          <cell r="E8884" t="str">
            <v>INSTALACIONES HIDRAULICA / SANITARIA / LATONERIA</v>
          </cell>
          <cell r="F8884">
            <v>17909.88</v>
          </cell>
        </row>
        <row r="8885">
          <cell r="B8885">
            <v>17600</v>
          </cell>
          <cell r="C8885" t="str">
            <v>Sum e instaTuberCPVC-P-Sch-80Ø6"PerimPiscRecreativ</v>
          </cell>
          <cell r="D8885" t="str">
            <v>ML</v>
          </cell>
          <cell r="E8885" t="str">
            <v>INSTALACIONES HIDRAULICA / SANITARIA / LATONERIA</v>
          </cell>
          <cell r="F8885">
            <v>14660.52</v>
          </cell>
        </row>
        <row r="8886">
          <cell r="B8886">
            <v>17603</v>
          </cell>
          <cell r="C8886" t="str">
            <v>Sum e instaTuberCPVC-P-Sch-80Ø6"PiscOlimpica</v>
          </cell>
          <cell r="D8886" t="str">
            <v>ML</v>
          </cell>
          <cell r="E8886" t="str">
            <v>INSTALACIONES HIDRAULICA / SANITARIA / LATONERIA</v>
          </cell>
          <cell r="F8886">
            <v>81004.649999999994</v>
          </cell>
        </row>
        <row r="8887">
          <cell r="B8887">
            <v>17604</v>
          </cell>
          <cell r="C8887" t="str">
            <v>Sum e instaTuberCPVC-P-Sch-80Ø8"PiscOlimpica</v>
          </cell>
          <cell r="D8887" t="str">
            <v>ML</v>
          </cell>
          <cell r="E8887" t="str">
            <v>INSTALACIONES HIDRAULICA / SANITARIA / LATONERIA</v>
          </cell>
          <cell r="F8887">
            <v>43629.279999999999</v>
          </cell>
        </row>
        <row r="8888">
          <cell r="B8888">
            <v>17590</v>
          </cell>
          <cell r="C8888" t="str">
            <v>Sum e instaTuberPVC-P-RDE-21Ø10"Curt.Maq.PiscOlimp</v>
          </cell>
          <cell r="D8888" t="str">
            <v>ML</v>
          </cell>
          <cell r="E8888" t="str">
            <v>INSTALACIONES HIDRAULICA / SANITARIA / LATONERIA</v>
          </cell>
          <cell r="F8888">
            <v>61410.12</v>
          </cell>
        </row>
        <row r="8889">
          <cell r="B8889">
            <v>18214</v>
          </cell>
          <cell r="C8889" t="str">
            <v>Sum e instaTuberPVC-P-RDE-21Ø10"Perim.PiscOlimp</v>
          </cell>
          <cell r="D8889" t="str">
            <v>ML</v>
          </cell>
          <cell r="E8889" t="str">
            <v>INSTALACIONES HIDRAULICA / SANITARIA / LATONERIA</v>
          </cell>
          <cell r="F8889">
            <v>53960.5</v>
          </cell>
        </row>
        <row r="8890">
          <cell r="B8890">
            <v>17674</v>
          </cell>
          <cell r="C8890" t="str">
            <v>Sum Robot carro aspirador piscinas publicas d 50M</v>
          </cell>
          <cell r="D8890" t="str">
            <v>UN</v>
          </cell>
          <cell r="E8890" t="str">
            <v>08 Hidráulico</v>
          </cell>
          <cell r="F8890">
            <v>0</v>
          </cell>
        </row>
        <row r="8891">
          <cell r="B8891">
            <v>19164</v>
          </cell>
          <cell r="C8891" t="str">
            <v>Sum trans inst alimentador cable CU HFFRLS (3x10+1x10+1x12) , incluye tubería 3/4". CDRC Cometas</v>
          </cell>
          <cell r="D8891" t="str">
            <v>ML</v>
          </cell>
          <cell r="E8891" t="str">
            <v>VARIOS</v>
          </cell>
          <cell r="F8891">
            <v>33479.1</v>
          </cell>
        </row>
        <row r="8892">
          <cell r="B8892">
            <v>29164</v>
          </cell>
          <cell r="C8892" t="str">
            <v>Sum trans inst alimentador cable CU HFFRLS (3x12+1x12+1x12) , incluye tubería 3/4". CDRC Cometas</v>
          </cell>
          <cell r="D8892" t="str">
            <v>ML</v>
          </cell>
          <cell r="E8892" t="str">
            <v>VARIOS</v>
          </cell>
          <cell r="F8892">
            <v>36086.22</v>
          </cell>
        </row>
        <row r="8893">
          <cell r="B8893">
            <v>151004</v>
          </cell>
          <cell r="C8893" t="str">
            <v>SUM TRANS INST KIT BATERÍA DE EMERGENCIA PARA LUMINARIAS SEGÚN PLANO CDRC COMETAS</v>
          </cell>
          <cell r="D8893" t="str">
            <v>UN</v>
          </cell>
          <cell r="E8893" t="str">
            <v>INSTALACIONES ELECTRICAS - T.V. - SONIDO COMUNI</v>
          </cell>
          <cell r="F8893">
            <v>304372.96000000002</v>
          </cell>
        </row>
        <row r="8894">
          <cell r="B8894">
            <v>19227</v>
          </cell>
          <cell r="C8894" t="str">
            <v>Sum trans inst Tablero control Ilum CDRC Cometas</v>
          </cell>
          <cell r="D8894" t="str">
            <v>UN</v>
          </cell>
          <cell r="E8894" t="str">
            <v>INSTALACIONES ELECTRICAS - T.V. - SONIDO COMUNI</v>
          </cell>
          <cell r="F8894">
            <v>9320767.25</v>
          </cell>
        </row>
        <row r="8895">
          <cell r="B8895">
            <v>71717</v>
          </cell>
          <cell r="C8895" t="str">
            <v>Sum trans inst Tablero de planta TPLANTA 208/120 V CDRC Cometas</v>
          </cell>
          <cell r="D8895" t="str">
            <v>UN</v>
          </cell>
          <cell r="E8895" t="str">
            <v>INSTALACIONES ELECTRICAS - T.V. - SONIDO COMUNI</v>
          </cell>
          <cell r="F8895">
            <v>12540118.98</v>
          </cell>
        </row>
        <row r="8896">
          <cell r="B8896">
            <v>151072</v>
          </cell>
          <cell r="C8896" t="str">
            <v>SUM TRANS INST TRANSFORMADOR 400 KVA SECO CLASE H 208/440 V CDRC COMETAS</v>
          </cell>
          <cell r="D8896" t="str">
            <v>UN</v>
          </cell>
          <cell r="E8896" t="str">
            <v>INSTALACIONES ELECTRICAS - T.V. - SONIDO COMUNI</v>
          </cell>
          <cell r="F8896">
            <v>45022629.909999996</v>
          </cell>
        </row>
        <row r="8897">
          <cell r="B8897">
            <v>19216</v>
          </cell>
          <cell r="C8897" t="str">
            <v>Sum, trans e inst de cinta LED. CDRC Cometas</v>
          </cell>
          <cell r="D8897" t="str">
            <v>ML</v>
          </cell>
          <cell r="E8897" t="str">
            <v>INSTALACIONES ELECTRICAS - T.V. - SONIDO COMUNI</v>
          </cell>
          <cell r="F8897">
            <v>90871.19</v>
          </cell>
        </row>
        <row r="8898">
          <cell r="B8898">
            <v>18864</v>
          </cell>
          <cell r="C8898" t="str">
            <v>SUM. E INST.  TERMINAL BARRERA ABATIBLE</v>
          </cell>
          <cell r="D8898" t="str">
            <v>UN</v>
          </cell>
          <cell r="E8898" t="str">
            <v>INSTALACIONES ELECTRICAS - T.V. - SONIDO COMUNI</v>
          </cell>
          <cell r="F8898">
            <v>301948.5</v>
          </cell>
        </row>
        <row r="8899">
          <cell r="B8899">
            <v>20906</v>
          </cell>
          <cell r="C8899" t="str">
            <v xml:space="preserve">SUM. E INST. DE PANTALLA INDUSTRIAL 65”, INTERIORES    </v>
          </cell>
          <cell r="D8899" t="str">
            <v>UN</v>
          </cell>
          <cell r="E8899" t="str">
            <v>EQUIPOS ESPECIALES</v>
          </cell>
          <cell r="F8899">
            <v>5466069.0899999999</v>
          </cell>
        </row>
        <row r="8900">
          <cell r="B8900">
            <v>20907</v>
          </cell>
          <cell r="C8900" t="str">
            <v xml:space="preserve">SUM. E INST. DE PANTALLA INDUSTRIAL 75”, INTERIORES, TIPO ESCAPARATE    </v>
          </cell>
          <cell r="D8900" t="str">
            <v>UN</v>
          </cell>
          <cell r="E8900" t="str">
            <v>EQUIPOS ESPECIALES</v>
          </cell>
          <cell r="F8900">
            <v>9580040.1300000008</v>
          </cell>
        </row>
        <row r="8901">
          <cell r="B8901">
            <v>12846</v>
          </cell>
          <cell r="C8901" t="str">
            <v>Sum. e Inst. madera rolliza juego Inf.Madera STPM</v>
          </cell>
          <cell r="D8901" t="str">
            <v>UN</v>
          </cell>
          <cell r="E8901" t="str">
            <v>10 Mobiliario</v>
          </cell>
          <cell r="F8901">
            <v>5762631.4000000004</v>
          </cell>
        </row>
        <row r="8902">
          <cell r="B8902">
            <v>12071</v>
          </cell>
          <cell r="C8902" t="str">
            <v>Sum. e inst. malla No. 5 y parales cancha tenis *</v>
          </cell>
          <cell r="D8902" t="str">
            <v>UN</v>
          </cell>
          <cell r="E8902" t="str">
            <v>03 Preliminares</v>
          </cell>
          <cell r="F8902">
            <v>230440.91</v>
          </cell>
        </row>
        <row r="8903">
          <cell r="B8903">
            <v>20908</v>
          </cell>
          <cell r="C8903" t="str">
            <v xml:space="preserve">SUM. E INST. MOGADOR 1 CARA DIGITAL EXTERIOR PANT. 75”    </v>
          </cell>
          <cell r="D8903" t="str">
            <v>UN</v>
          </cell>
          <cell r="E8903" t="str">
            <v>EQUIPOS ESPECIALES</v>
          </cell>
          <cell r="F8903">
            <v>34892847.299999997</v>
          </cell>
        </row>
        <row r="8904">
          <cell r="B8904">
            <v>20909</v>
          </cell>
          <cell r="C8904" t="str">
            <v xml:space="preserve">SUM. E INST. TÓTEM TIPO COLUMNA METALICA, PANEL SOLAR INTEGRADO    </v>
          </cell>
          <cell r="D8904" t="str">
            <v>UN</v>
          </cell>
          <cell r="E8904" t="str">
            <v>EQUIPOS ESPECIALES</v>
          </cell>
          <cell r="F8904">
            <v>7032632.9699999997</v>
          </cell>
        </row>
        <row r="8905">
          <cell r="B8905">
            <v>12584</v>
          </cell>
          <cell r="C8905" t="str">
            <v>SUM. E INST.SUPERFIC.RETORNO(0.60 x 0.90m)**</v>
          </cell>
          <cell r="D8905" t="str">
            <v>UN</v>
          </cell>
          <cell r="E8905" t="str">
            <v>ACT. PRELIMINARES/LIMPIEZA TER</v>
          </cell>
          <cell r="F8905">
            <v>0</v>
          </cell>
        </row>
        <row r="8906">
          <cell r="B8906">
            <v>15052</v>
          </cell>
          <cell r="C8906" t="str">
            <v>Sum. e Instal. Cancha Mùltiple Movil Balonce/micro</v>
          </cell>
          <cell r="D8906" t="str">
            <v>UN</v>
          </cell>
          <cell r="E8906" t="str">
            <v>INSTALACIONES DEPORTIVAS</v>
          </cell>
          <cell r="F8906">
            <v>244064.71</v>
          </cell>
        </row>
        <row r="8907">
          <cell r="B8907">
            <v>17620</v>
          </cell>
          <cell r="C8907" t="str">
            <v>Sum+ inst Conjunto boquilla para chorro 12GPM</v>
          </cell>
          <cell r="D8907" t="str">
            <v>UN</v>
          </cell>
          <cell r="E8907" t="str">
            <v>08 Hidráulico</v>
          </cell>
          <cell r="F8907">
            <v>129903.43</v>
          </cell>
        </row>
        <row r="8908">
          <cell r="B8908">
            <v>13764</v>
          </cell>
          <cell r="C8908" t="str">
            <v>Sum+ Inst Flanche Lám Galv. Desarrollo 0.20 Cal 26</v>
          </cell>
          <cell r="D8908" t="str">
            <v>??</v>
          </cell>
          <cell r="E8908" t="str">
            <v>INSTALACIONES HIDRAULICA / SANITARIA / LATONERIA</v>
          </cell>
          <cell r="F8908">
            <v>5443907.9299999997</v>
          </cell>
        </row>
        <row r="8909">
          <cell r="B8909">
            <v>15343</v>
          </cell>
          <cell r="C8909" t="str">
            <v>Sum+ inst Proyector+Bombilla(1000 W)+Cable+Emp.M.H</v>
          </cell>
          <cell r="D8909" t="str">
            <v>UN</v>
          </cell>
          <cell r="E8909" t="str">
            <v>09 Eléctricas</v>
          </cell>
          <cell r="F8909">
            <v>748904.45</v>
          </cell>
        </row>
        <row r="8910">
          <cell r="B8910">
            <v>17634</v>
          </cell>
          <cell r="C8910" t="str">
            <v>Sum+ inst Reflector subacuatico mini cable50ftlong</v>
          </cell>
          <cell r="D8910" t="str">
            <v>UN</v>
          </cell>
          <cell r="E8910" t="str">
            <v>09 Eléctricas</v>
          </cell>
          <cell r="F8910">
            <v>349855.93</v>
          </cell>
        </row>
        <row r="8911">
          <cell r="B8911">
            <v>17639</v>
          </cell>
          <cell r="C8911" t="str">
            <v>Sum+ inst Reflector subacuatico miniCable100ftlong</v>
          </cell>
          <cell r="D8911" t="str">
            <v>UN</v>
          </cell>
          <cell r="E8911" t="str">
            <v>09 Eléctricas</v>
          </cell>
          <cell r="F8911">
            <v>507555.46</v>
          </cell>
        </row>
        <row r="8912">
          <cell r="B8912">
            <v>17644</v>
          </cell>
          <cell r="C8912" t="str">
            <v>Sum+ instal Nicho reflector mini LED para concreto</v>
          </cell>
          <cell r="D8912" t="str">
            <v>UN</v>
          </cell>
          <cell r="E8912" t="str">
            <v>09 Eléctricas</v>
          </cell>
          <cell r="F8912">
            <v>0</v>
          </cell>
        </row>
        <row r="8913">
          <cell r="B8913">
            <v>18709</v>
          </cell>
          <cell r="C8913" t="str">
            <v>Sum+Iinst conducto lámina fibra fono abs. 1 1/2"</v>
          </cell>
          <cell r="D8913" t="str">
            <v>M2</v>
          </cell>
          <cell r="E8913" t="str">
            <v>SISTEMAS VENTILACION</v>
          </cell>
          <cell r="F8913">
            <v>68771.009999999995</v>
          </cell>
        </row>
        <row r="8914">
          <cell r="B8914">
            <v>18724</v>
          </cell>
          <cell r="C8914" t="str">
            <v>Sum+Iinst Damper motorizado con actuador on-off***</v>
          </cell>
          <cell r="D8914" t="str">
            <v>UN</v>
          </cell>
          <cell r="E8914" t="str">
            <v>SISTEMAS VENTILACION</v>
          </cell>
          <cell r="F8914">
            <v>283364.59999999998</v>
          </cell>
        </row>
        <row r="8915">
          <cell r="B8915">
            <v>18722</v>
          </cell>
          <cell r="C8915" t="str">
            <v>Sum+Iinst difusor flujo lam L-FL de 24X24" cuello</v>
          </cell>
          <cell r="D8915" t="str">
            <v>UN</v>
          </cell>
          <cell r="E8915" t="str">
            <v>SISTEMAS VENTILACION</v>
          </cell>
          <cell r="F8915">
            <v>85654.11</v>
          </cell>
        </row>
        <row r="8916">
          <cell r="B8916">
            <v>18760</v>
          </cell>
          <cell r="C8916" t="str">
            <v>Sum+Iinst ventilador centrífugo 10400 cfm</v>
          </cell>
          <cell r="D8916" t="str">
            <v>UN</v>
          </cell>
          <cell r="E8916" t="str">
            <v>SISTEMAS VENTILACION</v>
          </cell>
          <cell r="F8916">
            <v>1568076.59</v>
          </cell>
        </row>
        <row r="8917">
          <cell r="B8917">
            <v>18521</v>
          </cell>
          <cell r="C8917" t="str">
            <v>Sum+Iinst ventilador helicocentrífugo 350cfm</v>
          </cell>
          <cell r="D8917" t="str">
            <v>UN</v>
          </cell>
          <cell r="E8917" t="str">
            <v>SISTEMAS VENTILACION</v>
          </cell>
          <cell r="F8917">
            <v>1024018.4</v>
          </cell>
        </row>
        <row r="8918">
          <cell r="B8918">
            <v>17465</v>
          </cell>
          <cell r="C8918" t="str">
            <v>SUM+INST  ASCENSOR RESTAURANTE 2 PARADAS-11-PASAJE</v>
          </cell>
          <cell r="D8918" t="str">
            <v>UN</v>
          </cell>
          <cell r="E8918" t="str">
            <v>EQUIPOS ESPECIALES</v>
          </cell>
          <cell r="F8918">
            <v>2102070.81</v>
          </cell>
        </row>
        <row r="8919">
          <cell r="B8919">
            <v>14233</v>
          </cell>
          <cell r="C8919" t="str">
            <v>SUM+INST  TABLERO 6 CIRCUITOS</v>
          </cell>
          <cell r="D8919" t="str">
            <v>UN</v>
          </cell>
          <cell r="E8919" t="str">
            <v>VARIOS</v>
          </cell>
          <cell r="F8919">
            <v>99922.14</v>
          </cell>
        </row>
        <row r="8920">
          <cell r="B8920">
            <v>17672</v>
          </cell>
          <cell r="C8920" t="str">
            <v>Sum+Inst Arrancador directo Bomba 5 HP 22-32A/230V</v>
          </cell>
          <cell r="D8920" t="str">
            <v>UN</v>
          </cell>
          <cell r="E8920" t="str">
            <v>09 Eléctricas</v>
          </cell>
          <cell r="F8920">
            <v>105482.68</v>
          </cell>
        </row>
        <row r="8921">
          <cell r="B8921">
            <v>17662</v>
          </cell>
          <cell r="C8921" t="str">
            <v>Sum+Inst Arrancador suave para bomba 50 HP</v>
          </cell>
          <cell r="D8921" t="str">
            <v>UN</v>
          </cell>
          <cell r="E8921" t="str">
            <v>09 Eléctricas</v>
          </cell>
          <cell r="F8921">
            <v>105482.68</v>
          </cell>
        </row>
        <row r="8922">
          <cell r="B8922">
            <v>17467</v>
          </cell>
          <cell r="C8922" t="str">
            <v>SUM+INST ASCENSOR Z-CULTURAL 3 PARADAS-9-PASAJEROS</v>
          </cell>
          <cell r="D8922" t="str">
            <v>UN</v>
          </cell>
          <cell r="E8922" t="str">
            <v>EQUIPOS ESPECIALES</v>
          </cell>
          <cell r="F8922">
            <v>2115184.5499999998</v>
          </cell>
        </row>
        <row r="8923">
          <cell r="B8923">
            <v>17616</v>
          </cell>
          <cell r="C8923" t="str">
            <v>Sum+inst Boquilla d inyeccion A-Caliente (import)</v>
          </cell>
          <cell r="D8923" t="str">
            <v>UN</v>
          </cell>
          <cell r="E8923" t="str">
            <v>08 Hidráulico</v>
          </cell>
          <cell r="F8923">
            <v>44440.65</v>
          </cell>
        </row>
        <row r="8924">
          <cell r="B8924">
            <v>13765</v>
          </cell>
          <cell r="C8924" t="str">
            <v>SUM+INST BREAKER TOTAL 1000 -1250 AMP REGULABLE</v>
          </cell>
          <cell r="D8924" t="str">
            <v>UN</v>
          </cell>
          <cell r="E8924" t="str">
            <v>INSTALACIONES ELECTRICAS - T.V. - SONIDO COMUNI</v>
          </cell>
          <cell r="F8924">
            <v>99100.45</v>
          </cell>
        </row>
        <row r="8925">
          <cell r="B8925">
            <v>18756</v>
          </cell>
          <cell r="C8925" t="str">
            <v>Sum+Inst caja ventilación extracción caudal 600cfm</v>
          </cell>
          <cell r="D8925" t="str">
            <v>UN</v>
          </cell>
          <cell r="E8925" t="str">
            <v>SISTEMAS VENTILACION</v>
          </cell>
          <cell r="F8925">
            <v>1041102.92</v>
          </cell>
        </row>
        <row r="8926">
          <cell r="B8926">
            <v>18529</v>
          </cell>
          <cell r="C8926" t="str">
            <v>Sum+Inst caldera piscina agua caliente 750 MBT/h</v>
          </cell>
          <cell r="D8926" t="str">
            <v>UN</v>
          </cell>
          <cell r="E8926" t="str">
            <v>SISTEMAS VENTILACION</v>
          </cell>
          <cell r="F8926">
            <v>116488351.89</v>
          </cell>
        </row>
        <row r="8927">
          <cell r="B8927">
            <v>18527</v>
          </cell>
          <cell r="C8927" t="str">
            <v>Sum+Inst caldera ultra alta eficiencia 2500 MBTU/H</v>
          </cell>
          <cell r="D8927" t="str">
            <v>UN</v>
          </cell>
          <cell r="E8927" t="str">
            <v>SISTEMAS VENTILACION</v>
          </cell>
          <cell r="F8927">
            <v>3781012.89</v>
          </cell>
        </row>
        <row r="8928">
          <cell r="B8928">
            <v>18701</v>
          </cell>
          <cell r="C8928" t="str">
            <v>Sum+Inst conducto en lámina en fibra de vidrio 1"</v>
          </cell>
          <cell r="D8928" t="str">
            <v>M2</v>
          </cell>
          <cell r="E8928" t="str">
            <v>SISTEMAS VENTILACION</v>
          </cell>
          <cell r="F8928">
            <v>79460</v>
          </cell>
        </row>
        <row r="8929">
          <cell r="B8929">
            <v>13675</v>
          </cell>
          <cell r="C8929" t="str">
            <v>Sum+Inst de  tablero 18 circuitos</v>
          </cell>
          <cell r="D8929" t="str">
            <v>UN</v>
          </cell>
          <cell r="E8929" t="str">
            <v>INSTALACIONES ELECTRICAS - T.V. - SONIDO COMUNI</v>
          </cell>
          <cell r="F8929">
            <v>200436.86</v>
          </cell>
        </row>
        <row r="8930">
          <cell r="B8930">
            <v>17460</v>
          </cell>
          <cell r="C8930" t="str">
            <v>SUM+INST DE ASCENSOR PARA GIM 2 PARADAS - 7 PASA</v>
          </cell>
          <cell r="D8930" t="str">
            <v>UN</v>
          </cell>
          <cell r="E8930" t="str">
            <v>EQUIPOS ESPECIALES</v>
          </cell>
          <cell r="F8930">
            <v>2102070.81</v>
          </cell>
        </row>
        <row r="8931">
          <cell r="B8931">
            <v>19003</v>
          </cell>
          <cell r="C8931" t="str">
            <v>SUM+INST DE BARRAJE DE TIERRA TGB CDRC Cometas</v>
          </cell>
          <cell r="D8931" t="str">
            <v>UN</v>
          </cell>
          <cell r="E8931" t="str">
            <v>INSTALACIONES ELECTRICAS - T.V. - SONIDO COMUNI</v>
          </cell>
          <cell r="F8931">
            <v>467009.89</v>
          </cell>
        </row>
        <row r="8932">
          <cell r="B8932">
            <v>19002</v>
          </cell>
          <cell r="C8932" t="str">
            <v>SUM+INST DE BARRAJE DE TIERRA TMGB CDRC Cometas</v>
          </cell>
          <cell r="D8932" t="str">
            <v>UN</v>
          </cell>
          <cell r="E8932" t="str">
            <v>INSTALACIONES ELECTRICAS - T.V. - SONIDO COMUNI</v>
          </cell>
          <cell r="F8932">
            <v>567768.63</v>
          </cell>
        </row>
        <row r="8933">
          <cell r="B8933">
            <v>18751</v>
          </cell>
          <cell r="C8933" t="str">
            <v>Sum+Inst difusor tipo inyector aire mod L-SPP2, 8"</v>
          </cell>
          <cell r="D8933" t="str">
            <v>UN</v>
          </cell>
          <cell r="E8933" t="str">
            <v>SISTEMAS VENTILACION</v>
          </cell>
          <cell r="F8933">
            <v>721656.11</v>
          </cell>
        </row>
        <row r="8934">
          <cell r="B8934">
            <v>17623</v>
          </cell>
          <cell r="C8934" t="str">
            <v>Sum+inst Escalera en acero inoxidable para canal</v>
          </cell>
          <cell r="D8934" t="str">
            <v>UN</v>
          </cell>
          <cell r="E8934" t="str">
            <v>13 Manejo ambiental</v>
          </cell>
          <cell r="F8934">
            <v>1338934.3400000001</v>
          </cell>
        </row>
        <row r="8935">
          <cell r="B8935">
            <v>17671</v>
          </cell>
          <cell r="C8935" t="str">
            <v>Sum+Inst Motobomba 5 H -192 gpm+ trampa cabellos</v>
          </cell>
          <cell r="D8935" t="str">
            <v>UN</v>
          </cell>
          <cell r="E8935" t="str">
            <v>09 Eléctricas</v>
          </cell>
          <cell r="F8935">
            <v>366065.96</v>
          </cell>
        </row>
        <row r="8936">
          <cell r="B8936">
            <v>14232</v>
          </cell>
          <cell r="C8936" t="str">
            <v>SUM+INST TABLERO DE 12 CTOS</v>
          </cell>
          <cell r="D8936" t="str">
            <v>UN</v>
          </cell>
          <cell r="E8936" t="str">
            <v>VARIOS</v>
          </cell>
          <cell r="F8936">
            <v>383047.4</v>
          </cell>
        </row>
        <row r="8937">
          <cell r="B8937">
            <v>19184</v>
          </cell>
          <cell r="C8937" t="str">
            <v>SUM+INST Transferencia Aut Bomba CDRC-Cometas</v>
          </cell>
          <cell r="D8937" t="str">
            <v>UN</v>
          </cell>
          <cell r="E8937" t="str">
            <v>VARIOS</v>
          </cell>
          <cell r="F8937">
            <v>19968973.199999999</v>
          </cell>
        </row>
        <row r="8938">
          <cell r="B8938">
            <v>17609</v>
          </cell>
          <cell r="C8938" t="str">
            <v>Sum+inst TubPVC-Pres RDE-21-Ø1"CuartMaqPisc Recrea</v>
          </cell>
          <cell r="D8938" t="str">
            <v>ML</v>
          </cell>
          <cell r="E8938" t="str">
            <v>INSTALACIONES HIDRAULICA / SANITARIA / LATONERIA</v>
          </cell>
          <cell r="F8938">
            <v>34595.82</v>
          </cell>
        </row>
        <row r="8939">
          <cell r="B8939">
            <v>17613</v>
          </cell>
          <cell r="C8939" t="str">
            <v>Sum+inst TubPVC-Pres RDE-21-Ø1"CuartMaqPiscOlimpic</v>
          </cell>
          <cell r="D8939" t="str">
            <v>ML</v>
          </cell>
          <cell r="E8939" t="str">
            <v>INSTALACIONES HIDRAULICA / SANITARIA / LATONERIA</v>
          </cell>
          <cell r="F8939">
            <v>68087.14</v>
          </cell>
        </row>
        <row r="8940">
          <cell r="B8940">
            <v>17614</v>
          </cell>
          <cell r="C8940" t="str">
            <v>Sum+inst TubPVC-Pres RDE-21-Ø11/2"CuartMaqPiscOlim</v>
          </cell>
          <cell r="D8940" t="str">
            <v>ML</v>
          </cell>
          <cell r="E8940" t="str">
            <v>INSTALACIONES HIDRAULICA / SANITARIA / LATONERIA</v>
          </cell>
          <cell r="F8940">
            <v>25861.89</v>
          </cell>
        </row>
        <row r="8941">
          <cell r="B8941">
            <v>17632</v>
          </cell>
          <cell r="C8941" t="str">
            <v>Sum+inst TubPVC-Pres RDE-21-Ø2"CuartMaqPiscOlimpic</v>
          </cell>
          <cell r="D8941" t="str">
            <v>ML</v>
          </cell>
          <cell r="E8941" t="str">
            <v>INSTALACIONES HIDRAULICA / SANITARIA / LATONERIA</v>
          </cell>
          <cell r="F8941">
            <v>72347.73</v>
          </cell>
        </row>
        <row r="8942">
          <cell r="B8942">
            <v>17622</v>
          </cell>
          <cell r="C8942" t="str">
            <v>Sum+inst TubPVC-Pres RDE-21-Ø2"CuartMaqPiscRecreat</v>
          </cell>
          <cell r="D8942" t="str">
            <v>ML</v>
          </cell>
          <cell r="E8942" t="str">
            <v>INSTALACIONES HIDRAULICA / SANITARIA / LATONERIA</v>
          </cell>
          <cell r="F8942">
            <v>94623.22</v>
          </cell>
        </row>
        <row r="8943">
          <cell r="B8943">
            <v>17628</v>
          </cell>
          <cell r="C8943" t="str">
            <v>Sum+inst TubPVC-Pres RDE-21-Ø2"PerimPiscOlimpica</v>
          </cell>
          <cell r="D8943" t="str">
            <v>ML</v>
          </cell>
          <cell r="E8943" t="str">
            <v>INSTALACIONES HIDRAULICA / SANITARIA / LATONERIA</v>
          </cell>
          <cell r="F8943">
            <v>35220.269999999997</v>
          </cell>
        </row>
        <row r="8944">
          <cell r="B8944">
            <v>17621</v>
          </cell>
          <cell r="C8944" t="str">
            <v>Sum+inst TubPVC-Pres RDE-21-Ø2"PerimPiscrecreat</v>
          </cell>
          <cell r="D8944" t="str">
            <v>ML</v>
          </cell>
          <cell r="E8944" t="str">
            <v>INSTALACIONES HIDRAULICA / SANITARIA / LATONERIA</v>
          </cell>
          <cell r="F8944">
            <v>46102.58</v>
          </cell>
        </row>
        <row r="8945">
          <cell r="B8945">
            <v>17650</v>
          </cell>
          <cell r="C8945" t="str">
            <v>Sum+inst TubPVC-Pres RDE-21-Ø21/2"CuartMaqcPiscRec</v>
          </cell>
          <cell r="D8945" t="str">
            <v>ML</v>
          </cell>
          <cell r="E8945" t="str">
            <v>INSTALACIONES HIDRAULICA / SANITARIA / LATONERIA</v>
          </cell>
          <cell r="F8945">
            <v>60584.22</v>
          </cell>
        </row>
        <row r="8946">
          <cell r="B8946">
            <v>17649</v>
          </cell>
          <cell r="C8946" t="str">
            <v>Sum+inst TubPVC-Pres RDE-21-Ø21/2"PerimPiscPiscRec</v>
          </cell>
          <cell r="D8946" t="str">
            <v>ML</v>
          </cell>
          <cell r="E8946" t="str">
            <v>INSTALACIONES HIDRAULICA / SANITARIA / LATONERIA</v>
          </cell>
          <cell r="F8946">
            <v>24330.05</v>
          </cell>
        </row>
        <row r="8947">
          <cell r="B8947">
            <v>17659</v>
          </cell>
          <cell r="C8947" t="str">
            <v>Sum+inst TubPVC-Pres RDE-21-Ø3"CuartMaqPiscOlimpic</v>
          </cell>
          <cell r="D8947" t="str">
            <v>ML</v>
          </cell>
          <cell r="E8947" t="str">
            <v>INSTALACIONES HIDRAULICA / SANITARIA / LATONERIA</v>
          </cell>
          <cell r="F8947">
            <v>59444.800000000003</v>
          </cell>
        </row>
        <row r="8948">
          <cell r="B8948">
            <v>17657</v>
          </cell>
          <cell r="C8948" t="str">
            <v>Sum+inst TubPVC-Pres RDE-21-Ø3"CuartMaqPiscRecreat</v>
          </cell>
          <cell r="D8948" t="str">
            <v>ML</v>
          </cell>
          <cell r="E8948" t="str">
            <v>INSTALACIONES HIDRAULICA / SANITARIA / LATONERIA</v>
          </cell>
          <cell r="F8948">
            <v>88716.79</v>
          </cell>
        </row>
        <row r="8949">
          <cell r="B8949">
            <v>17658</v>
          </cell>
          <cell r="C8949" t="str">
            <v>Sum+inst TubPVC-Pres RDE-21-Ø3"PerimPiscOlimpica</v>
          </cell>
          <cell r="D8949" t="str">
            <v>ML</v>
          </cell>
          <cell r="E8949" t="str">
            <v>INSTALACIONES HIDRAULICA / SANITARIA / LATONERIA</v>
          </cell>
          <cell r="F8949">
            <v>70292.81</v>
          </cell>
        </row>
        <row r="8950">
          <cell r="B8950">
            <v>17652</v>
          </cell>
          <cell r="C8950" t="str">
            <v>Sum+inst TubPVC-Pres RDE-21-Ø3"PerimPiscRecreat</v>
          </cell>
          <cell r="D8950" t="str">
            <v>ML</v>
          </cell>
          <cell r="E8950" t="str">
            <v>INSTALACIONES HIDRAULICA / SANITARIA / LATONERIA</v>
          </cell>
          <cell r="F8950">
            <v>62231.86</v>
          </cell>
        </row>
        <row r="8951">
          <cell r="B8951">
            <v>17653</v>
          </cell>
          <cell r="C8951" t="str">
            <v>Sum+inst TubPVC-Pres RDE-21-Ø3"PerimPiscRecreat</v>
          </cell>
          <cell r="D8951" t="str">
            <v>ML</v>
          </cell>
          <cell r="E8951" t="str">
            <v>INSTALACIONES HIDRAULICA / SANITARIA / LATONERIA</v>
          </cell>
          <cell r="F8951">
            <v>29566.6</v>
          </cell>
        </row>
        <row r="8952">
          <cell r="B8952">
            <v>18530</v>
          </cell>
          <cell r="C8952" t="str">
            <v>Sum+Inst Unidad control humedad de 12000 CFM</v>
          </cell>
          <cell r="D8952" t="str">
            <v>UN</v>
          </cell>
          <cell r="E8952" t="str">
            <v>SISTEMAS VENTILACION</v>
          </cell>
          <cell r="F8952">
            <v>7477855.6399999997</v>
          </cell>
        </row>
        <row r="8953">
          <cell r="B8953">
            <v>18531</v>
          </cell>
          <cell r="C8953" t="str">
            <v>Sum+Inst unidad extractora 15900 CFM con variador</v>
          </cell>
          <cell r="D8953" t="str">
            <v>UN</v>
          </cell>
          <cell r="E8953" t="str">
            <v>SISTEMAS VENTILACION</v>
          </cell>
          <cell r="F8953">
            <v>4176142.58</v>
          </cell>
        </row>
        <row r="8954">
          <cell r="B8954">
            <v>17645</v>
          </cell>
          <cell r="C8954" t="str">
            <v>Sum+Insta Transformador  luz mini  150 W</v>
          </cell>
          <cell r="D8954" t="str">
            <v>UN</v>
          </cell>
          <cell r="E8954" t="str">
            <v>09 Eléctricas</v>
          </cell>
          <cell r="F8954">
            <v>108554.99</v>
          </cell>
        </row>
        <row r="8955">
          <cell r="B8955">
            <v>14543</v>
          </cell>
          <cell r="C8955" t="str">
            <v>SUM+INSTAL TOMA TRIFILAR INCRUST.(50AMP)250V</v>
          </cell>
          <cell r="D8955" t="str">
            <v>UN</v>
          </cell>
          <cell r="E8955" t="str">
            <v>INSTALACIONES ELECTRICAS - T.V. - SONIDO COMUNI</v>
          </cell>
          <cell r="F8955">
            <v>13841.58</v>
          </cell>
        </row>
        <row r="8956">
          <cell r="B8956">
            <v>13958</v>
          </cell>
          <cell r="C8956" t="str">
            <v>Sum+Instal. Columpio  para  Juego</v>
          </cell>
          <cell r="D8956" t="str">
            <v>UN</v>
          </cell>
          <cell r="E8956" t="str">
            <v>MOBILIARIO</v>
          </cell>
          <cell r="F8956">
            <v>470643.88</v>
          </cell>
        </row>
        <row r="8957">
          <cell r="B8957">
            <v>15083</v>
          </cell>
          <cell r="C8957" t="str">
            <v>SUM+INSTAL. DE TRANSFER. 500AMP-220V-CONTACTORES</v>
          </cell>
          <cell r="D8957" t="str">
            <v>UN</v>
          </cell>
          <cell r="E8957" t="str">
            <v>INSTALACIONES ELECTRICAS - T.V. - SONIDO COMUNI</v>
          </cell>
          <cell r="F8957">
            <v>0</v>
          </cell>
        </row>
        <row r="8958">
          <cell r="B8958">
            <v>15064</v>
          </cell>
          <cell r="C8958" t="str">
            <v>SUM+INSTAL. PUERTA VENTANA PV-1 S/DESCRIPCION TECN</v>
          </cell>
          <cell r="D8958" t="str">
            <v>UN</v>
          </cell>
          <cell r="E8958" t="str">
            <v>CARPINTERIA METALICA</v>
          </cell>
          <cell r="F8958">
            <v>24258.87</v>
          </cell>
        </row>
        <row r="8959">
          <cell r="B8959">
            <v>15065</v>
          </cell>
          <cell r="C8959" t="str">
            <v>SUM+INSTAL. PUERTA VENTANA PV-2 S/DESCRIPCION TECN</v>
          </cell>
          <cell r="D8959" t="str">
            <v>UN</v>
          </cell>
          <cell r="E8959" t="str">
            <v>CARPINTERIA METALICA</v>
          </cell>
          <cell r="F8959">
            <v>24258.87</v>
          </cell>
        </row>
        <row r="8960">
          <cell r="B8960">
            <v>15062</v>
          </cell>
          <cell r="C8960" t="str">
            <v>SUM+INSTAL. REJILLA TIPO PERSIANA(0.77X2.0M) 2 HOJ</v>
          </cell>
          <cell r="D8960" t="str">
            <v>UN</v>
          </cell>
          <cell r="E8960" t="str">
            <v>CARPINTERIA METALICA</v>
          </cell>
          <cell r="F8960">
            <v>0</v>
          </cell>
        </row>
        <row r="8961">
          <cell r="B8961">
            <v>15144</v>
          </cell>
          <cell r="C8961" t="str">
            <v>SUM+INSTAL.CONC.4.000PSI PLACA TANQUE ALMACENAMIEN</v>
          </cell>
          <cell r="D8961" t="str">
            <v>M3</v>
          </cell>
          <cell r="E8961" t="str">
            <v>CIMENTACION Y ESTRUCTURA</v>
          </cell>
          <cell r="F8961">
            <v>737032.05</v>
          </cell>
        </row>
        <row r="8962">
          <cell r="B8962">
            <v>18194</v>
          </cell>
          <cell r="C8962" t="str">
            <v>Sum+InstalTubPVC-P-RDE-21Ø4"CuartMaq Pisc.Recr-A</v>
          </cell>
          <cell r="D8962" t="str">
            <v>ML</v>
          </cell>
          <cell r="E8962" t="str">
            <v>INSTALACIONES HIDRAULICA / SANITARIA / LATONERIA</v>
          </cell>
          <cell r="F8962">
            <v>353103.9</v>
          </cell>
        </row>
        <row r="8963">
          <cell r="B8963">
            <v>17606</v>
          </cell>
          <cell r="C8963" t="str">
            <v>Sum+InstTubPVC-P-RDE-21Ø4"CuartMaq Pisc.Recr - (B)</v>
          </cell>
          <cell r="D8963" t="str">
            <v>ML</v>
          </cell>
          <cell r="E8963" t="str">
            <v>INSTALACIONES HIDRAULICA / SANITARIA / LATONERIA</v>
          </cell>
          <cell r="F8963">
            <v>434434.96</v>
          </cell>
        </row>
        <row r="8964">
          <cell r="B8964">
            <v>18223</v>
          </cell>
          <cell r="C8964" t="str">
            <v>Sum+instTubPVC-PresRDE-21-Ø1"Perim.PiscRecrea-(A)</v>
          </cell>
          <cell r="D8964" t="str">
            <v>ML</v>
          </cell>
          <cell r="E8964" t="str">
            <v>INSTALACIONES HIDRAULICA / SANITARIA / LATONERIA</v>
          </cell>
          <cell r="F8964">
            <v>21163.79</v>
          </cell>
        </row>
        <row r="8965">
          <cell r="B8965">
            <v>17553</v>
          </cell>
          <cell r="C8965" t="str">
            <v>Sum+instTubPVC-PresRDE-21-Ø1"Perim.PiscRecrea-(B)</v>
          </cell>
          <cell r="D8965" t="str">
            <v>ML</v>
          </cell>
          <cell r="E8965" t="str">
            <v>INSTALACIONES HIDRAULICA / SANITARIA / LATONERIA</v>
          </cell>
          <cell r="F8965">
            <v>20668.189999999999</v>
          </cell>
        </row>
        <row r="8966">
          <cell r="B8966">
            <v>19009</v>
          </cell>
          <cell r="C8966" t="str">
            <v>Sum+Trans+Inst caja de inspección de 30x30cm (AP-280 ENEL CODENSA) CDRC COMETAS</v>
          </cell>
          <cell r="D8966" t="str">
            <v>UN</v>
          </cell>
          <cell r="E8966" t="str">
            <v>INSTALACIONES ELECTRICAS - T.V. - SONIDO COMUNI</v>
          </cell>
          <cell r="F8966">
            <v>753144.69</v>
          </cell>
        </row>
        <row r="8967">
          <cell r="B8967">
            <v>13342</v>
          </cell>
          <cell r="C8967" t="str">
            <v>Sum+trans+inst Interruptor termomagnético ind 3X100/125/150 A, Icc 35kA CDRC Cometas</v>
          </cell>
          <cell r="D8967" t="str">
            <v>UN</v>
          </cell>
          <cell r="E8967" t="str">
            <v>ELECTRICOS IDRD</v>
          </cell>
          <cell r="F8967">
            <v>383977.76</v>
          </cell>
        </row>
        <row r="8968">
          <cell r="B8968">
            <v>15304</v>
          </cell>
          <cell r="C8968" t="str">
            <v>Sume inst Llampara Hermetica 2x32+ tubos+Toma+Clav</v>
          </cell>
          <cell r="D8968" t="str">
            <v>UN</v>
          </cell>
          <cell r="E8968" t="str">
            <v>INSTALACIONES ELECTRICAS - T.V. - SONIDO COMUNI</v>
          </cell>
          <cell r="F8968">
            <v>92915.25</v>
          </cell>
        </row>
        <row r="8969">
          <cell r="B8969">
            <v>14249</v>
          </cell>
          <cell r="C8969" t="str">
            <v>Sume inst. lampara  autonoma</v>
          </cell>
          <cell r="D8969" t="str">
            <v>UN</v>
          </cell>
          <cell r="E8969" t="str">
            <v>INSTALACIONES ELECTRICAS - T.V. - SONIDO COMUNI</v>
          </cell>
          <cell r="F8969">
            <v>26391.48</v>
          </cell>
        </row>
        <row r="8970">
          <cell r="B8970">
            <v>14246</v>
          </cell>
          <cell r="C8970" t="str">
            <v>Sume inst. lampara redonda cerrada1x26W + bombill</v>
          </cell>
          <cell r="D8970" t="str">
            <v>UN</v>
          </cell>
          <cell r="E8970" t="str">
            <v>INSTALACIONES ELECTRICAS - T.V. - SONIDO COMUNI</v>
          </cell>
          <cell r="F8970">
            <v>19500.02</v>
          </cell>
        </row>
        <row r="8971">
          <cell r="B8971">
            <v>14245</v>
          </cell>
          <cell r="C8971" t="str">
            <v>Sume inst. lampara redonda cerrada1x32  + bombillo</v>
          </cell>
          <cell r="D8971" t="str">
            <v>UN</v>
          </cell>
          <cell r="E8971" t="str">
            <v>INSTALACIONES ELECTRICAS - T.V. - SONIDO COMUNI</v>
          </cell>
          <cell r="F8971">
            <v>73569.48</v>
          </cell>
        </row>
        <row r="8972">
          <cell r="B8972">
            <v>14243</v>
          </cell>
          <cell r="C8972" t="str">
            <v>Sume inst. lampara redonda cerrada2x32  + bombillo</v>
          </cell>
          <cell r="D8972" t="str">
            <v>UN</v>
          </cell>
          <cell r="E8972" t="str">
            <v>INSTALACIONES ELECTRICAS - T.V. - SONIDO COMUNI</v>
          </cell>
          <cell r="F8972">
            <v>26391.48</v>
          </cell>
        </row>
        <row r="8973">
          <cell r="B8973">
            <v>14248</v>
          </cell>
          <cell r="C8973" t="str">
            <v>Sume inst. lampara tipo tortuga1x16W + bombill</v>
          </cell>
          <cell r="D8973" t="str">
            <v>UN</v>
          </cell>
          <cell r="E8973" t="str">
            <v>INSTALACIONES ELECTRICAS - T.V. - SONIDO COMUNI</v>
          </cell>
          <cell r="F8973">
            <v>25090.79</v>
          </cell>
        </row>
        <row r="8974">
          <cell r="B8974">
            <v>14247</v>
          </cell>
          <cell r="C8974" t="str">
            <v>Sume inst. lampara tipo tortuga1x26W + bombill</v>
          </cell>
          <cell r="D8974" t="str">
            <v>UN</v>
          </cell>
          <cell r="E8974" t="str">
            <v>INSTALACIONES ELECTRICAS - T.V. - SONIDO COMUNI</v>
          </cell>
          <cell r="F8974">
            <v>43282.78</v>
          </cell>
        </row>
        <row r="8975">
          <cell r="B8975">
            <v>15322</v>
          </cell>
          <cell r="C8975" t="str">
            <v>Sume inst.Bala Dulux Redonda Abierta(1x26W)+ bom</v>
          </cell>
          <cell r="D8975" t="str">
            <v>UN</v>
          </cell>
          <cell r="E8975" t="str">
            <v>INSTALACIONES ELECTRICAS - T.V. - SONIDO COMUNI</v>
          </cell>
          <cell r="F8975">
            <v>19500.02</v>
          </cell>
        </row>
        <row r="8976">
          <cell r="B8976">
            <v>13502</v>
          </cell>
          <cell r="C8976" t="str">
            <v>Sumi + Inst Piso caucho Gimnasio 50X50cm X 3.5 mm</v>
          </cell>
          <cell r="D8976" t="str">
            <v>M2</v>
          </cell>
          <cell r="E8976" t="str">
            <v>VARIOS</v>
          </cell>
          <cell r="F8976">
            <v>11190.35</v>
          </cell>
        </row>
        <row r="8977">
          <cell r="B8977">
            <v>13642</v>
          </cell>
          <cell r="C8977" t="str">
            <v>Sumi e inst de  toma  trifasica de  incrustar+caja</v>
          </cell>
          <cell r="D8977" t="str">
            <v>UN</v>
          </cell>
          <cell r="E8977" t="str">
            <v>VARIOS</v>
          </cell>
          <cell r="F8977">
            <v>7554.12</v>
          </cell>
        </row>
        <row r="8978">
          <cell r="B8978">
            <v>13643</v>
          </cell>
          <cell r="C8978" t="str">
            <v>Sumi e inst de  toma  TV  + caja</v>
          </cell>
          <cell r="D8978" t="str">
            <v>UN</v>
          </cell>
          <cell r="E8978" t="str">
            <v>VARIOS</v>
          </cell>
          <cell r="F8978">
            <v>7554.12</v>
          </cell>
        </row>
        <row r="8979">
          <cell r="B8979">
            <v>13640</v>
          </cell>
          <cell r="C8979" t="str">
            <v>Sumi e inst DE  toma monofasica regulada Uu hospit</v>
          </cell>
          <cell r="D8979" t="str">
            <v>UN</v>
          </cell>
          <cell r="E8979" t="str">
            <v>VARIOS</v>
          </cell>
          <cell r="F8979">
            <v>5054.12</v>
          </cell>
        </row>
        <row r="8980">
          <cell r="B8980">
            <v>14238</v>
          </cell>
          <cell r="C8980" t="str">
            <v>Sumi e inst de  toma para Video Bean +caja</v>
          </cell>
          <cell r="D8980" t="str">
            <v>UN</v>
          </cell>
          <cell r="E8980" t="str">
            <v>VARIOS</v>
          </cell>
          <cell r="F8980">
            <v>46799.5</v>
          </cell>
        </row>
        <row r="8981">
          <cell r="B8981">
            <v>13644</v>
          </cell>
          <cell r="C8981" t="str">
            <v>Sumi e inst de  toma sonido</v>
          </cell>
          <cell r="D8981" t="str">
            <v>UN</v>
          </cell>
          <cell r="E8981" t="str">
            <v>VARIOS</v>
          </cell>
          <cell r="F8981">
            <v>7554.12</v>
          </cell>
        </row>
        <row r="8982">
          <cell r="B8982">
            <v>19274</v>
          </cell>
          <cell r="C8982" t="str">
            <v>sumi e insts de transferencia automatica bomba con</v>
          </cell>
          <cell r="D8982" t="str">
            <v>??</v>
          </cell>
          <cell r="E8982" t="str">
            <v>VARIOS</v>
          </cell>
          <cell r="F8982">
            <v>0</v>
          </cell>
        </row>
        <row r="8983">
          <cell r="B8983">
            <v>13777</v>
          </cell>
          <cell r="C8983" t="str">
            <v>Sumi+Inst Tuberia EMT d=1" incluy acces y anclaje</v>
          </cell>
          <cell r="D8983" t="str">
            <v>ML</v>
          </cell>
          <cell r="E8983" t="str">
            <v>08 Hidráulico</v>
          </cell>
          <cell r="F8983">
            <v>52171.19</v>
          </cell>
        </row>
        <row r="8984">
          <cell r="B8984">
            <v>14369</v>
          </cell>
          <cell r="C8984" t="str">
            <v>Sumi+Insta Kit Luminaria1000W,arrancad,condens,rea</v>
          </cell>
          <cell r="D8984" t="str">
            <v>UN</v>
          </cell>
          <cell r="E8984" t="str">
            <v>VARIOS</v>
          </cell>
          <cell r="F8984">
            <v>616934.94999999995</v>
          </cell>
        </row>
        <row r="8985">
          <cell r="B8985">
            <v>14366</v>
          </cell>
          <cell r="C8985" t="str">
            <v>Sumi+Insta Kit Luminaria150W,arrancad,condens,reac</v>
          </cell>
          <cell r="D8985" t="str">
            <v>UN</v>
          </cell>
          <cell r="E8985" t="str">
            <v>VARIOS</v>
          </cell>
          <cell r="F8985">
            <v>262683.28999999998</v>
          </cell>
        </row>
        <row r="8986">
          <cell r="B8986">
            <v>14367</v>
          </cell>
          <cell r="C8986" t="str">
            <v>Sumi+Insta Kit Luminaria250W,arrancad,condens,reac</v>
          </cell>
          <cell r="D8986" t="str">
            <v>UN</v>
          </cell>
          <cell r="E8986" t="str">
            <v>VARIOS</v>
          </cell>
          <cell r="F8986">
            <v>393545.51</v>
          </cell>
        </row>
        <row r="8987">
          <cell r="B8987">
            <v>14368</v>
          </cell>
          <cell r="C8987" t="str">
            <v>Sumi+Insta Kit Luminaria400W,arrancad,condens,reac</v>
          </cell>
          <cell r="D8987" t="str">
            <v>UN</v>
          </cell>
          <cell r="E8987" t="str">
            <v>VARIOS</v>
          </cell>
          <cell r="F8987">
            <v>313746.2</v>
          </cell>
        </row>
        <row r="8988">
          <cell r="B8988">
            <v>17655</v>
          </cell>
          <cell r="C8988" t="str">
            <v>Sumi+InstA Trampa de ø8"xø5" - fibra de vidrio</v>
          </cell>
          <cell r="D8988" t="str">
            <v>UN</v>
          </cell>
          <cell r="E8988" t="str">
            <v>09 Eléctricas</v>
          </cell>
          <cell r="F8988">
            <v>183032.98</v>
          </cell>
        </row>
        <row r="8989">
          <cell r="B8989">
            <v>14365</v>
          </cell>
          <cell r="C8989" t="str">
            <v>Sumi+Instal Kit Luminaria70W,arrancad,condens,reac</v>
          </cell>
          <cell r="D8989" t="str">
            <v>UN</v>
          </cell>
          <cell r="E8989" t="str">
            <v>VARIOS</v>
          </cell>
          <cell r="F8989">
            <v>244426.58</v>
          </cell>
        </row>
        <row r="8990">
          <cell r="B8990">
            <v>10437</v>
          </cell>
          <cell r="C8990" t="str">
            <v>Sumidero SL100 Suministro+instalac rejilla+marco  **</v>
          </cell>
          <cell r="D8990" t="str">
            <v>UN</v>
          </cell>
          <cell r="E8990" t="str">
            <v>REDES SERVICIOS Y DESAGüES</v>
          </cell>
          <cell r="F8990">
            <v>299639.49</v>
          </cell>
        </row>
        <row r="8991">
          <cell r="B8991">
            <v>10719</v>
          </cell>
          <cell r="C8991" t="str">
            <v>SumideroCaja 0.75*1.1*0.85 en concreto **</v>
          </cell>
          <cell r="D8991" t="str">
            <v>UN</v>
          </cell>
          <cell r="E8991" t="str">
            <v>REDES SERVICIOS Y DESAGüES</v>
          </cell>
          <cell r="F8991">
            <v>2995999.91</v>
          </cell>
        </row>
        <row r="8992">
          <cell r="B8992">
            <v>10257</v>
          </cell>
          <cell r="C8992" t="str">
            <v>SumideroCaja Lateral SL-100 en ladrillo (sin excav</v>
          </cell>
          <cell r="D8992" t="str">
            <v>UN</v>
          </cell>
          <cell r="E8992" t="str">
            <v>REDES SERVICIOS Y DESAGüES</v>
          </cell>
          <cell r="F8992">
            <v>1224696.69</v>
          </cell>
        </row>
        <row r="8993">
          <cell r="B8993">
            <v>10718</v>
          </cell>
          <cell r="C8993" t="str">
            <v>SumideroCaja LateralSL-100 en concreto (inc. excav</v>
          </cell>
          <cell r="D8993" t="str">
            <v>UN</v>
          </cell>
          <cell r="E8993" t="str">
            <v>REDES SERVICIOS Y DESAGüES</v>
          </cell>
          <cell r="F8993">
            <v>1585185.14</v>
          </cell>
        </row>
        <row r="8994">
          <cell r="B8994">
            <v>10265</v>
          </cell>
          <cell r="C8994" t="str">
            <v>SumideroCaja LateralSL-100 en ladrillo con excavac</v>
          </cell>
          <cell r="D8994" t="str">
            <v>UN</v>
          </cell>
          <cell r="E8994" t="str">
            <v>REDES SERVICIOS Y DESAGüES</v>
          </cell>
          <cell r="F8994">
            <v>1416466.62</v>
          </cell>
        </row>
        <row r="8995">
          <cell r="B8995">
            <v>13750</v>
          </cell>
          <cell r="C8995" t="str">
            <v>SUMIN + INST COLUMNAS EN ABARCO PARA BURLADEROS</v>
          </cell>
          <cell r="D8995" t="str">
            <v>UN</v>
          </cell>
          <cell r="E8995" t="str">
            <v>VARIOS</v>
          </cell>
          <cell r="F8995">
            <v>207645.14</v>
          </cell>
        </row>
        <row r="8996">
          <cell r="B8996">
            <v>13501</v>
          </cell>
          <cell r="C8996" t="str">
            <v>Sumin + Inst Face plate AMP</v>
          </cell>
          <cell r="D8996" t="str">
            <v>UN</v>
          </cell>
          <cell r="E8996" t="str">
            <v>CABLEADO ESTRUCTURADO</v>
          </cell>
          <cell r="F8996">
            <v>12948.18</v>
          </cell>
        </row>
        <row r="8997">
          <cell r="B8997">
            <v>14531</v>
          </cell>
          <cell r="C8997" t="str">
            <v>SUMIN + INST TABLERO- 8 CIRCUIT.MONOF+BREAK 1X20A</v>
          </cell>
          <cell r="D8997" t="str">
            <v>UN</v>
          </cell>
          <cell r="E8997" t="str">
            <v>INSTALACIONES ELECTRICAS - T.V. - SONIDO COMUNI</v>
          </cell>
          <cell r="F8997">
            <v>464174.97</v>
          </cell>
        </row>
        <row r="8998">
          <cell r="B8998">
            <v>315</v>
          </cell>
          <cell r="C8998" t="str">
            <v>SUMIN E INST ENCHAPE JULIANA BLANCO 20 X 30</v>
          </cell>
          <cell r="D8998" t="str">
            <v>M2</v>
          </cell>
          <cell r="E8998" t="str">
            <v>ENCHAPES, ACCESORIOS Y PAPELES</v>
          </cell>
          <cell r="F8998">
            <v>34523.06</v>
          </cell>
        </row>
        <row r="8999">
          <cell r="B8999">
            <v>12456</v>
          </cell>
          <cell r="C8999" t="str">
            <v>Sumin e Instal mallas ProtecciónFutbol Nylon Imper</v>
          </cell>
          <cell r="D8999" t="str">
            <v>??</v>
          </cell>
          <cell r="E8999" t="str">
            <v>10 Mobiliario</v>
          </cell>
          <cell r="F8999">
            <v>12372.02</v>
          </cell>
        </row>
        <row r="9000">
          <cell r="B9000">
            <v>12474</v>
          </cell>
          <cell r="C9000" t="str">
            <v>Sumin e Instal Tripode Metalic.para Aspersor H=1.5</v>
          </cell>
          <cell r="D9000" t="str">
            <v>UN</v>
          </cell>
          <cell r="E9000" t="str">
            <v>INSTALACIONES HIDRAULICA / SANITARIA / LATONERIA</v>
          </cell>
          <cell r="F9000">
            <v>358601.88</v>
          </cell>
        </row>
        <row r="9001">
          <cell r="B9001">
            <v>14413</v>
          </cell>
          <cell r="C9001" t="str">
            <v>SUMIN E INSTAL.CUBIERTA SANWICH DOBLE LAM.CAL.26FV</v>
          </cell>
          <cell r="D9001" t="str">
            <v>M2</v>
          </cell>
          <cell r="E9001" t="str">
            <v>CUBIERTAS</v>
          </cell>
          <cell r="F9001">
            <v>0</v>
          </cell>
        </row>
        <row r="9002">
          <cell r="B9002">
            <v>14541</v>
          </cell>
          <cell r="C9002" t="str">
            <v>Sumin e Instalac Bala S/Muro Halogena 50 Itemperie</v>
          </cell>
          <cell r="D9002" t="str">
            <v>UN</v>
          </cell>
          <cell r="E9002" t="str">
            <v>INSTALACIONES ELECTRICAS - T.V. - SONIDO COMUNI</v>
          </cell>
          <cell r="F9002">
            <v>43398.83</v>
          </cell>
        </row>
        <row r="9003">
          <cell r="B9003">
            <v>12178</v>
          </cell>
          <cell r="C9003" t="str">
            <v>SUMIN E INSTALACION ENCHAPE 20.5x20.5**</v>
          </cell>
          <cell r="D9003" t="str">
            <v>M2</v>
          </cell>
          <cell r="E9003" t="str">
            <v>ENCHAPES, ACCESORIOS Y PAPELES</v>
          </cell>
          <cell r="F9003">
            <v>34546.370000000003</v>
          </cell>
        </row>
        <row r="9004">
          <cell r="B9004">
            <v>318</v>
          </cell>
          <cell r="C9004" t="str">
            <v>SUMIN E INSTALACION ENCHAPE TURQUI AZUL 25x25 CRNA</v>
          </cell>
          <cell r="D9004" t="str">
            <v>M2</v>
          </cell>
          <cell r="E9004" t="str">
            <v>ENCHAPES, ACCESORIOS Y PAPELES</v>
          </cell>
          <cell r="F9004">
            <v>50078.99</v>
          </cell>
        </row>
        <row r="9005">
          <cell r="B9005">
            <v>753</v>
          </cell>
          <cell r="C9005" t="str">
            <v>SUMIN E INSTALACION PISO EGEO BLANCO 25X25 CRNA</v>
          </cell>
          <cell r="D9005" t="str">
            <v>M2</v>
          </cell>
          <cell r="E9005" t="str">
            <v>ENCHAPES, ACCESORIOS Y PAPELES</v>
          </cell>
          <cell r="F9005">
            <v>25611.55</v>
          </cell>
        </row>
        <row r="9006">
          <cell r="B9006">
            <v>17550</v>
          </cell>
          <cell r="C9006" t="str">
            <v>Sumin e instalTubaPVC-P-RDE-21Ø6"Perim Pisc.Olimp</v>
          </cell>
          <cell r="D9006" t="str">
            <v>ML</v>
          </cell>
          <cell r="E9006" t="str">
            <v>INSTALACIONES HIDRAULICA / SANITARIA / LATONERIA</v>
          </cell>
          <cell r="F9006">
            <v>188197.78</v>
          </cell>
        </row>
        <row r="9007">
          <cell r="B9007">
            <v>17587</v>
          </cell>
          <cell r="C9007" t="str">
            <v>Sumin e instalTubaPVC-P-RDE-21Ø6"Perim Pisc.Recrea</v>
          </cell>
          <cell r="D9007" t="str">
            <v>ML</v>
          </cell>
          <cell r="E9007" t="str">
            <v>INSTALACIONES HIDRAULICA / SANITARIA / LATONERIA</v>
          </cell>
          <cell r="F9007">
            <v>155294.93</v>
          </cell>
        </row>
        <row r="9008">
          <cell r="B9008">
            <v>17589</v>
          </cell>
          <cell r="C9008" t="str">
            <v>Sumin e instalTuberPVC-P-RDE-21Ø8"Curt.Maq.PiscOli</v>
          </cell>
          <cell r="D9008" t="str">
            <v>ML</v>
          </cell>
          <cell r="E9008" t="str">
            <v>INSTALACIONES HIDRAULICA / SANITARIA / LATONERIA</v>
          </cell>
          <cell r="F9008">
            <v>60184.88</v>
          </cell>
        </row>
        <row r="9009">
          <cell r="B9009">
            <v>17556</v>
          </cell>
          <cell r="C9009" t="str">
            <v>Sumin e instalTuberPVC-P-RDE-21Ø8"Curt.Maq.PiscRec</v>
          </cell>
          <cell r="D9009" t="str">
            <v>ML</v>
          </cell>
          <cell r="E9009" t="str">
            <v>INSTALACIONES HIDRAULICA / SANITARIA / LATONERIA</v>
          </cell>
          <cell r="F9009">
            <v>47586.85</v>
          </cell>
        </row>
        <row r="9010">
          <cell r="B9010">
            <v>17607</v>
          </cell>
          <cell r="C9010" t="str">
            <v>Sumin e instalTubPVC-P-RDE-21Ø4"CuartMaq Pisc.Olim</v>
          </cell>
          <cell r="D9010" t="str">
            <v>ML</v>
          </cell>
          <cell r="E9010" t="str">
            <v>INSTALACIONES HIDRAULICA / SANITARIA / LATONERIA</v>
          </cell>
          <cell r="F9010">
            <v>348319.72</v>
          </cell>
        </row>
        <row r="9011">
          <cell r="B9011">
            <v>17605</v>
          </cell>
          <cell r="C9011" t="str">
            <v>Sumin e instalTubPVC-P-RDE-21Ø4"Perim Pisc.Recrea</v>
          </cell>
          <cell r="D9011" t="str">
            <v>ML</v>
          </cell>
          <cell r="E9011" t="str">
            <v>INSTALACIONES HIDRAULICA / SANITARIA / LATONERIA</v>
          </cell>
          <cell r="F9011">
            <v>93250.64</v>
          </cell>
        </row>
        <row r="9012">
          <cell r="B9012">
            <v>17565</v>
          </cell>
          <cell r="C9012" t="str">
            <v>Sumin e instalTubPVC-P-RDE-21Ø6"CuartMaqPiscRecre</v>
          </cell>
          <cell r="D9012" t="str">
            <v>ML</v>
          </cell>
          <cell r="E9012" t="str">
            <v>INSTALACIONES HIDRAULICA / SANITARIA / LATONERIA</v>
          </cell>
          <cell r="F9012">
            <v>481843.4</v>
          </cell>
        </row>
        <row r="9013">
          <cell r="B9013">
            <v>17588</v>
          </cell>
          <cell r="C9013" t="str">
            <v>Sumin e instTuberPVC-P-RDE-21Ø6"CuarMaqPiscOlimp</v>
          </cell>
          <cell r="D9013" t="str">
            <v>ML</v>
          </cell>
          <cell r="E9013" t="str">
            <v>INSTALACIONES HIDRAULICA / SANITARIA / LATONERIA</v>
          </cell>
          <cell r="F9013">
            <v>1023107.39</v>
          </cell>
        </row>
        <row r="9014">
          <cell r="B9014">
            <v>11612</v>
          </cell>
          <cell r="C9014" t="str">
            <v>Sumin. e Inst.  Archivad. rodantes a&lt;=2.5m h&lt;=2.1</v>
          </cell>
          <cell r="D9014" t="str">
            <v>UN</v>
          </cell>
          <cell r="E9014" t="str">
            <v>VIDRIOS Y CERRADURAS</v>
          </cell>
          <cell r="F9014">
            <v>0</v>
          </cell>
        </row>
        <row r="9015">
          <cell r="B9015">
            <v>11613</v>
          </cell>
          <cell r="C9015" t="str">
            <v>Sumin. e Inst.  Archivad. rodantes a=2.6m h&lt;=2.1</v>
          </cell>
          <cell r="D9015" t="str">
            <v>UN</v>
          </cell>
          <cell r="E9015" t="str">
            <v>VIDRIOS Y CERRADURAS</v>
          </cell>
          <cell r="F9015">
            <v>0</v>
          </cell>
        </row>
        <row r="9016">
          <cell r="B9016">
            <v>11614</v>
          </cell>
          <cell r="C9016" t="str">
            <v>Sumin. e Inst.  Archivad. rodantes a=3.6m h&lt;=2.1</v>
          </cell>
          <cell r="D9016" t="str">
            <v>UN</v>
          </cell>
          <cell r="E9016" t="str">
            <v>VIDRIOS Y CERRADURAS</v>
          </cell>
          <cell r="F9016">
            <v>0</v>
          </cell>
        </row>
        <row r="9017">
          <cell r="B9017">
            <v>14376</v>
          </cell>
          <cell r="C9017" t="str">
            <v>Sumin. e Inst. sifon para orinal  incluy  tubo</v>
          </cell>
          <cell r="D9017" t="str">
            <v>UN</v>
          </cell>
          <cell r="E9017" t="str">
            <v>08 Hidráulico</v>
          </cell>
          <cell r="F9017">
            <v>51393.85</v>
          </cell>
        </row>
        <row r="9018">
          <cell r="B9018">
            <v>12762</v>
          </cell>
          <cell r="C9018" t="str">
            <v>SUMIN. E INSTAL. DE ALFOMBRA ALFA ALEGRO POLIPROPI</v>
          </cell>
          <cell r="D9018" t="str">
            <v>M2</v>
          </cell>
          <cell r="E9018" t="str">
            <v>PISOS (ACABADOS Y BASES)</v>
          </cell>
          <cell r="F9018">
            <v>7395.44</v>
          </cell>
        </row>
        <row r="9019">
          <cell r="B9019">
            <v>13000</v>
          </cell>
          <cell r="C9019" t="str">
            <v>Sumin. e Instalac. bolardoBajo hierro M-62-STPM</v>
          </cell>
          <cell r="D9019" t="str">
            <v>UN</v>
          </cell>
          <cell r="E9019" t="str">
            <v>04 Estructuras</v>
          </cell>
          <cell r="F9019">
            <v>257640.99</v>
          </cell>
        </row>
        <row r="9020">
          <cell r="B9020">
            <v>13011</v>
          </cell>
          <cell r="C9020" t="str">
            <v>Sumin.cadena Galvan.3/8"(1.5-2.0m) -STPM</v>
          </cell>
          <cell r="D9020" t="str">
            <v>UN</v>
          </cell>
          <cell r="E9020" t="str">
            <v>10 Mobiliario</v>
          </cell>
          <cell r="F9020">
            <v>61930.38</v>
          </cell>
        </row>
        <row r="9021">
          <cell r="B9021">
            <v>16077</v>
          </cell>
          <cell r="C9021" t="str">
            <v>Sumin/ inst Puerta entamb marco (80 x 2.05 - 2.20)</v>
          </cell>
          <cell r="D9021" t="str">
            <v>UN</v>
          </cell>
          <cell r="E9021" t="str">
            <v>CARPINTERIA DE MADERA</v>
          </cell>
          <cell r="F9021">
            <v>73803.539999999994</v>
          </cell>
        </row>
        <row r="9022">
          <cell r="B9022">
            <v>13035</v>
          </cell>
          <cell r="C9022" t="str">
            <v>Sumin/aplicac endurecedor Rocktop gris y curado**</v>
          </cell>
          <cell r="D9022" t="str">
            <v>M2</v>
          </cell>
          <cell r="E9022" t="str">
            <v>05 Pisos</v>
          </cell>
          <cell r="F9022">
            <v>44136.26</v>
          </cell>
        </row>
        <row r="9023">
          <cell r="B9023">
            <v>13953</v>
          </cell>
          <cell r="C9023" t="str">
            <v>Sumin+Instal de Sifón D=4"(Inc.Excav+Rellenos)</v>
          </cell>
          <cell r="D9023" t="str">
            <v>UN</v>
          </cell>
          <cell r="E9023" t="str">
            <v>INSTALACIONES HIDRAULICA / SANITARIA / LATONERIA</v>
          </cell>
          <cell r="F9023">
            <v>77735.839999999997</v>
          </cell>
        </row>
        <row r="9024">
          <cell r="B9024">
            <v>18396</v>
          </cell>
          <cell r="C9024" t="str">
            <v>Sumin+Instal PinturaEpoxicaDuctosVentilaS/Especifi</v>
          </cell>
          <cell r="D9024" t="str">
            <v>M2</v>
          </cell>
          <cell r="E9024" t="str">
            <v>SISTEMAS VENTILACION</v>
          </cell>
          <cell r="F9024">
            <v>62139.81</v>
          </cell>
        </row>
        <row r="9025">
          <cell r="B9025">
            <v>14782</v>
          </cell>
          <cell r="C9025" t="str">
            <v>Sumin+Instal.Cubiert Maxbond Fronton-fachad4mm+per</v>
          </cell>
          <cell r="D9025" t="str">
            <v>M2</v>
          </cell>
          <cell r="E9025" t="str">
            <v>PAÑETES/REPELLOS/REVOQUES</v>
          </cell>
          <cell r="F9025">
            <v>0</v>
          </cell>
        </row>
        <row r="9026">
          <cell r="B9026">
            <v>15947</v>
          </cell>
          <cell r="C9026" t="str">
            <v>SUMIN+INSTALAC-TAPON HG- 2"(Dos ptos de soldad)</v>
          </cell>
          <cell r="D9026" t="str">
            <v>UN</v>
          </cell>
          <cell r="E9026" t="str">
            <v>VARIOS</v>
          </cell>
          <cell r="F9026">
            <v>24809.85</v>
          </cell>
        </row>
        <row r="9027">
          <cell r="B9027">
            <v>15948</v>
          </cell>
          <cell r="C9027" t="str">
            <v>SUMIN+INSTALAC-TAPON HG- 3"(Dos ptos de soldadura)</v>
          </cell>
          <cell r="D9027" t="str">
            <v>UN</v>
          </cell>
          <cell r="E9027" t="str">
            <v>VARIOS</v>
          </cell>
          <cell r="F9027">
            <v>42224.84</v>
          </cell>
        </row>
        <row r="9028">
          <cell r="B9028">
            <v>15950</v>
          </cell>
          <cell r="C9028" t="str">
            <v>SUMIN+INSTALAC-TAPON HG-21/2"(Dos ptos soldadura)</v>
          </cell>
          <cell r="D9028" t="str">
            <v>UN</v>
          </cell>
          <cell r="E9028" t="str">
            <v>VARIOS</v>
          </cell>
          <cell r="F9028">
            <v>26851.84</v>
          </cell>
        </row>
        <row r="9029">
          <cell r="B9029">
            <v>18129</v>
          </cell>
          <cell r="C9029" t="str">
            <v>Sumin+Siembra y MtoEspecMayores(Arboles-Palmas)</v>
          </cell>
          <cell r="D9029" t="str">
            <v>GL</v>
          </cell>
          <cell r="E9029" t="str">
            <v>JARDINERIA  Y GRAMAS</v>
          </cell>
          <cell r="F9029">
            <v>0</v>
          </cell>
        </row>
        <row r="9030">
          <cell r="B9030">
            <v>14219</v>
          </cell>
          <cell r="C9030" t="str">
            <v>Sumini. e Inst. Cubierta Teja Tipo Sandw+pint+acc</v>
          </cell>
          <cell r="D9030" t="str">
            <v>M2</v>
          </cell>
          <cell r="E9030" t="str">
            <v>04 Estructuras</v>
          </cell>
          <cell r="F9030">
            <v>0</v>
          </cell>
        </row>
        <row r="9031">
          <cell r="B9031">
            <v>16048</v>
          </cell>
          <cell r="C9031" t="str">
            <v>SUMINIOSTR+ INSTAL. PENDON (6.0X1.0M)+Bannner13Onz</v>
          </cell>
          <cell r="D9031" t="str">
            <v>UN</v>
          </cell>
          <cell r="E9031" t="str">
            <v>MOBILIARIO</v>
          </cell>
          <cell r="F9031">
            <v>0</v>
          </cell>
        </row>
        <row r="9032">
          <cell r="B9032">
            <v>18134</v>
          </cell>
          <cell r="C9032" t="str">
            <v>Suminist,Siembra y Mto. Especies en Jardineras.</v>
          </cell>
          <cell r="D9032" t="str">
            <v>GL</v>
          </cell>
          <cell r="E9032" t="str">
            <v>JARDINERIA  Y GRAMAS</v>
          </cell>
          <cell r="F9032">
            <v>0</v>
          </cell>
        </row>
        <row r="9033">
          <cell r="B9033">
            <v>14535</v>
          </cell>
          <cell r="C9033" t="str">
            <v>SUMINIST. E INSTAL. INTERRUPTOR SENCILLO BLANCO</v>
          </cell>
          <cell r="D9033" t="str">
            <v>UN</v>
          </cell>
          <cell r="E9033" t="str">
            <v>INSTALACIONES ELECTRICAS - T.V. - SONIDO COMUNI</v>
          </cell>
          <cell r="F9033">
            <v>12742.63</v>
          </cell>
        </row>
        <row r="9034">
          <cell r="B9034">
            <v>11548</v>
          </cell>
          <cell r="C9034" t="str">
            <v>Suministo e instalcion geotec NT1800 **</v>
          </cell>
          <cell r="D9034" t="str">
            <v>M2</v>
          </cell>
          <cell r="E9034" t="str">
            <v>11 Tratamientos especiales</v>
          </cell>
          <cell r="F9034">
            <v>11545.77</v>
          </cell>
        </row>
        <row r="9035">
          <cell r="B9035">
            <v>11547</v>
          </cell>
          <cell r="C9035" t="str">
            <v>Suministo e instalcion geotec NT2000 **</v>
          </cell>
          <cell r="D9035" t="str">
            <v>M2</v>
          </cell>
          <cell r="E9035" t="str">
            <v>11 Tratamientos especiales</v>
          </cell>
          <cell r="F9035">
            <v>13237.49</v>
          </cell>
        </row>
        <row r="9036">
          <cell r="B9036">
            <v>12695</v>
          </cell>
          <cell r="C9036" t="str">
            <v>SUMINISTRO  POSTE H=3.0M**</v>
          </cell>
          <cell r="D9036" t="str">
            <v>UN</v>
          </cell>
          <cell r="E9036" t="str">
            <v>09 Eléctricas</v>
          </cell>
          <cell r="F9036">
            <v>299498.56</v>
          </cell>
        </row>
        <row r="9037">
          <cell r="B9037">
            <v>12694</v>
          </cell>
          <cell r="C9037" t="str">
            <v>SUMINISTRO  POSTE H=3.30M**</v>
          </cell>
          <cell r="D9037" t="str">
            <v>UN</v>
          </cell>
          <cell r="E9037" t="str">
            <v>09 Eléctricas</v>
          </cell>
          <cell r="F9037">
            <v>318076.3</v>
          </cell>
        </row>
        <row r="9038">
          <cell r="B9038">
            <v>12691</v>
          </cell>
          <cell r="C9038" t="str">
            <v>SUMINISTRO  POSTE METALICO  H=3.0M**</v>
          </cell>
          <cell r="D9038" t="str">
            <v>UN</v>
          </cell>
          <cell r="E9038" t="str">
            <v>09 Eléctricas</v>
          </cell>
          <cell r="F9038">
            <v>0</v>
          </cell>
        </row>
        <row r="9039">
          <cell r="B9039">
            <v>13012</v>
          </cell>
          <cell r="C9039" t="str">
            <v>Suministro + Inst. Acople Columpio -STPM**</v>
          </cell>
          <cell r="D9039" t="str">
            <v>UN</v>
          </cell>
          <cell r="E9039" t="str">
            <v>10 Mobiliario</v>
          </cell>
          <cell r="F9039">
            <v>94637.54</v>
          </cell>
        </row>
        <row r="9040">
          <cell r="B9040">
            <v>16049</v>
          </cell>
          <cell r="C9040" t="str">
            <v>SUMINISTRO + INSTAL. PENDON (6.0X1.0M)+Bannner13On</v>
          </cell>
          <cell r="D9040" t="str">
            <v>UN</v>
          </cell>
          <cell r="E9040" t="str">
            <v>MOBILIARIO</v>
          </cell>
          <cell r="F9040">
            <v>103962.51</v>
          </cell>
        </row>
        <row r="9041">
          <cell r="B9041">
            <v>14278</v>
          </cell>
          <cell r="C9041" t="str">
            <v>Suministro acople en U lam cal 3/16"</v>
          </cell>
          <cell r="D9041" t="str">
            <v>UN</v>
          </cell>
          <cell r="E9041" t="str">
            <v>VARIOS</v>
          </cell>
          <cell r="F9041">
            <v>190697</v>
          </cell>
        </row>
        <row r="9042">
          <cell r="B9042">
            <v>12547</v>
          </cell>
          <cell r="C9042" t="str">
            <v>Suministro Acople Sencillo en SColumpio -STPM**</v>
          </cell>
          <cell r="D9042" t="str">
            <v>UN</v>
          </cell>
          <cell r="E9042" t="str">
            <v>10 Mobiliario</v>
          </cell>
          <cell r="F9042">
            <v>48584</v>
          </cell>
        </row>
        <row r="9043">
          <cell r="B9043">
            <v>14253</v>
          </cell>
          <cell r="C9043" t="str">
            <v>Suministro- Agarradera **</v>
          </cell>
          <cell r="D9043" t="str">
            <v>UN</v>
          </cell>
          <cell r="E9043" t="str">
            <v>10 Mobiliario</v>
          </cell>
          <cell r="F9043">
            <v>91959</v>
          </cell>
        </row>
        <row r="9044">
          <cell r="B9044">
            <v>13532</v>
          </cell>
          <cell r="C9044" t="str">
            <v>Suministro- Agarradera Balancin 3/4" -STPM**</v>
          </cell>
          <cell r="D9044" t="str">
            <v>UN</v>
          </cell>
          <cell r="E9044" t="str">
            <v>10 Mobiliario</v>
          </cell>
          <cell r="F9044">
            <v>77707</v>
          </cell>
        </row>
        <row r="9045">
          <cell r="B9045">
            <v>14285</v>
          </cell>
          <cell r="C9045" t="str">
            <v>Suministro Asador</v>
          </cell>
          <cell r="D9045" t="str">
            <v>UN</v>
          </cell>
          <cell r="E9045" t="str">
            <v>VARIOS</v>
          </cell>
          <cell r="F9045">
            <v>517393</v>
          </cell>
        </row>
        <row r="9046">
          <cell r="B9046">
            <v>14277</v>
          </cell>
          <cell r="C9046" t="str">
            <v>Suministro Asiento en Fibra de vidrio</v>
          </cell>
          <cell r="D9046" t="str">
            <v>UN</v>
          </cell>
          <cell r="E9046" t="str">
            <v>VARIOS</v>
          </cell>
          <cell r="F9046">
            <v>145990</v>
          </cell>
        </row>
        <row r="9047">
          <cell r="B9047">
            <v>14204</v>
          </cell>
          <cell r="C9047" t="str">
            <v>Suministro Asiento Fibra lona Columpio-STPM**</v>
          </cell>
          <cell r="D9047" t="str">
            <v>UN</v>
          </cell>
          <cell r="E9047" t="str">
            <v>10 Mobiliario</v>
          </cell>
          <cell r="F9047">
            <v>0</v>
          </cell>
        </row>
        <row r="9048">
          <cell r="B9048">
            <v>13366</v>
          </cell>
          <cell r="C9048" t="str">
            <v>SUMINISTRO ASIENTO PARA SANITARIO</v>
          </cell>
          <cell r="D9048" t="str">
            <v>UN</v>
          </cell>
          <cell r="E9048" t="str">
            <v>VARIOS</v>
          </cell>
          <cell r="F9048">
            <v>71702.73</v>
          </cell>
        </row>
        <row r="9049">
          <cell r="B9049">
            <v>12866</v>
          </cell>
          <cell r="C9049" t="str">
            <v>Suministro Balancin Tubo Galv.2"x2.00m-STPM**</v>
          </cell>
          <cell r="D9049" t="str">
            <v>UN</v>
          </cell>
          <cell r="E9049" t="str">
            <v>03 Preliminares</v>
          </cell>
          <cell r="F9049">
            <v>938837.01</v>
          </cell>
        </row>
        <row r="9050">
          <cell r="B9050">
            <v>12867</v>
          </cell>
          <cell r="C9050" t="str">
            <v>Suministro Balancin Tubo Galv.2"x2.50m-STPM**</v>
          </cell>
          <cell r="D9050" t="str">
            <v>UN</v>
          </cell>
          <cell r="E9050" t="str">
            <v>03 Preliminares</v>
          </cell>
          <cell r="F9050">
            <v>1236250</v>
          </cell>
        </row>
        <row r="9051">
          <cell r="B9051">
            <v>13527</v>
          </cell>
          <cell r="C9051" t="str">
            <v>Suministro- Banca Abdominales Bajo -STPM**</v>
          </cell>
          <cell r="D9051" t="str">
            <v>UN</v>
          </cell>
          <cell r="E9051" t="str">
            <v>10 Mobiliario</v>
          </cell>
          <cell r="F9051">
            <v>1262208.95</v>
          </cell>
        </row>
        <row r="9052">
          <cell r="B9052">
            <v>12704</v>
          </cell>
          <cell r="C9052" t="str">
            <v>Suministro Baranda Discapacitados-STPM**</v>
          </cell>
          <cell r="D9052" t="str">
            <v>ML</v>
          </cell>
          <cell r="E9052" t="str">
            <v>10 Mobiliario</v>
          </cell>
          <cell r="F9052">
            <v>285949</v>
          </cell>
        </row>
        <row r="9053">
          <cell r="B9053">
            <v>12698</v>
          </cell>
          <cell r="C9053" t="str">
            <v>Suministro baranda M-83ES***</v>
          </cell>
          <cell r="D9053" t="str">
            <v>ML</v>
          </cell>
          <cell r="E9053" t="str">
            <v>10 Mobiliario</v>
          </cell>
          <cell r="F9053">
            <v>540292.43999999994</v>
          </cell>
        </row>
        <row r="9054">
          <cell r="B9054">
            <v>12999</v>
          </cell>
          <cell r="C9054" t="str">
            <v>Suministro bolardoBajo hierro M-62-STPM**</v>
          </cell>
          <cell r="D9054" t="str">
            <v>UN</v>
          </cell>
          <cell r="E9054" t="str">
            <v>04 Estructuras</v>
          </cell>
          <cell r="F9054">
            <v>199762.92</v>
          </cell>
        </row>
        <row r="9055">
          <cell r="B9055">
            <v>17874</v>
          </cell>
          <cell r="C9055" t="str">
            <v>SUMINISTRO BOMBAS EYECTORAS CON H = 6.26M Y Q=3.0</v>
          </cell>
          <cell r="D9055" t="str">
            <v>UN</v>
          </cell>
          <cell r="E9055" t="str">
            <v>EQUIPOS ESPECIALES</v>
          </cell>
          <cell r="F9055">
            <v>0</v>
          </cell>
        </row>
        <row r="9056">
          <cell r="B9056">
            <v>17675</v>
          </cell>
          <cell r="C9056" t="str">
            <v>Suministro carro aspirador metalico ø1,1/2"  (IMPO</v>
          </cell>
          <cell r="D9056" t="str">
            <v>UN</v>
          </cell>
          <cell r="E9056" t="str">
            <v>08 Hidráulico</v>
          </cell>
          <cell r="F9056">
            <v>0</v>
          </cell>
        </row>
        <row r="9057">
          <cell r="B9057">
            <v>17572</v>
          </cell>
          <cell r="C9057" t="str">
            <v>Suministro Cepillo de nylon - Longitud 18"</v>
          </cell>
          <cell r="D9057" t="str">
            <v>UN</v>
          </cell>
          <cell r="E9057" t="str">
            <v>PISCINAS</v>
          </cell>
          <cell r="F9057">
            <v>73918</v>
          </cell>
        </row>
        <row r="9058">
          <cell r="B9058">
            <v>17573</v>
          </cell>
          <cell r="C9058" t="str">
            <v>Suministro Cepillo de pared recto para aseo  (IMPO</v>
          </cell>
          <cell r="D9058" t="str">
            <v>UN</v>
          </cell>
          <cell r="E9058" t="str">
            <v>PISCINAS</v>
          </cell>
          <cell r="F9058">
            <v>49642</v>
          </cell>
        </row>
        <row r="9059">
          <cell r="B9059">
            <v>12674</v>
          </cell>
          <cell r="C9059" t="str">
            <v>SUMINISTRO CONTRAHUELLA EN LAMINA-STPM**</v>
          </cell>
          <cell r="D9059" t="str">
            <v>UN</v>
          </cell>
          <cell r="E9059" t="str">
            <v>10 Mobiliario</v>
          </cell>
          <cell r="F9059">
            <v>20733.099999999999</v>
          </cell>
        </row>
        <row r="9060">
          <cell r="B9060">
            <v>12913</v>
          </cell>
          <cell r="C9060" t="str">
            <v>Suministro de  Balancin Madera-STPM**</v>
          </cell>
          <cell r="D9060" t="str">
            <v>UN</v>
          </cell>
          <cell r="E9060" t="str">
            <v>10 Mobiliario</v>
          </cell>
          <cell r="F9060">
            <v>968874</v>
          </cell>
        </row>
        <row r="9061">
          <cell r="B9061">
            <v>13314</v>
          </cell>
          <cell r="C9061" t="str">
            <v>Suministro de Acople en S para  Columpio**</v>
          </cell>
          <cell r="D9061" t="str">
            <v>UN</v>
          </cell>
          <cell r="E9061" t="str">
            <v>MOBILIARIO</v>
          </cell>
          <cell r="F9061">
            <v>0</v>
          </cell>
        </row>
        <row r="9062">
          <cell r="B9062">
            <v>17885</v>
          </cell>
          <cell r="C9062" t="str">
            <v>SUMINISTRO DE BOMBA CONTRA INCENDIO 750 GPM @ 135</v>
          </cell>
          <cell r="D9062" t="str">
            <v>UN</v>
          </cell>
          <cell r="E9062" t="str">
            <v>VARIOS</v>
          </cell>
          <cell r="F9062">
            <v>0</v>
          </cell>
        </row>
        <row r="9063">
          <cell r="B9063">
            <v>17642</v>
          </cell>
          <cell r="C9063" t="str">
            <v>SUMINISTRO DE COMBUSTIBLE (ACPM)</v>
          </cell>
          <cell r="D9063" t="str">
            <v>??</v>
          </cell>
          <cell r="E9063" t="str">
            <v>INSTALACIONES ELECTRICAS - T.V. - SONIDO COMUNI</v>
          </cell>
          <cell r="F9063">
            <v>0</v>
          </cell>
        </row>
        <row r="9064">
          <cell r="B9064">
            <v>15957</v>
          </cell>
          <cell r="C9064" t="str">
            <v>Suministro de Discos Lámina HR (1/8") D=0.30M</v>
          </cell>
          <cell r="D9064" t="str">
            <v>UN</v>
          </cell>
          <cell r="E9064" t="str">
            <v>CARPINTERIA METALICA</v>
          </cell>
          <cell r="F9064">
            <v>15931.24</v>
          </cell>
        </row>
        <row r="9065">
          <cell r="B9065">
            <v>17585</v>
          </cell>
          <cell r="C9065" t="str">
            <v>Suministro de Equipo de Oxigeno terapia adulto y p</v>
          </cell>
          <cell r="D9065" t="str">
            <v>UN</v>
          </cell>
          <cell r="E9065" t="str">
            <v>PISCINAS</v>
          </cell>
          <cell r="F9065">
            <v>606708.01</v>
          </cell>
        </row>
        <row r="9066">
          <cell r="B9066">
            <v>20672</v>
          </cell>
          <cell r="C9066" t="str">
            <v>SUMINISTRO DE INSTALACION BLOQUE DE CEMENTO MACIZO 20X20X6 PERMEABLE GRIS</v>
          </cell>
          <cell r="D9066" t="str">
            <v>M2</v>
          </cell>
          <cell r="E9066" t="str">
            <v>PISOS</v>
          </cell>
          <cell r="F9066">
            <v>136525.13</v>
          </cell>
        </row>
        <row r="9067">
          <cell r="B9067">
            <v>17887</v>
          </cell>
          <cell r="C9067" t="str">
            <v>SUMINISTRO DE ROCIADOR  TIPO UPRIGHT K=11,2  - QR</v>
          </cell>
          <cell r="D9067" t="str">
            <v>UN</v>
          </cell>
          <cell r="E9067" t="str">
            <v>INSTALACIONES HIDRAULICA / SANITARIA / LATONERIA</v>
          </cell>
          <cell r="F9067">
            <v>2337.69</v>
          </cell>
        </row>
        <row r="9068">
          <cell r="B9068">
            <v>13530</v>
          </cell>
          <cell r="C9068" t="str">
            <v>Suministro de Tabla en Madera para Carrusel</v>
          </cell>
          <cell r="D9068" t="str">
            <v>UN</v>
          </cell>
          <cell r="E9068" t="str">
            <v>CARPINTERIA DE MADERA</v>
          </cell>
          <cell r="F9068">
            <v>7738.05</v>
          </cell>
        </row>
        <row r="9069">
          <cell r="B9069">
            <v>12914</v>
          </cell>
          <cell r="C9069" t="str">
            <v>Suministro Deslizadero Fibra de Vidrio 2.4m-STPM**</v>
          </cell>
          <cell r="D9069" t="str">
            <v>UN</v>
          </cell>
          <cell r="E9069" t="str">
            <v>08 Hidráulico</v>
          </cell>
          <cell r="F9069">
            <v>771225.01</v>
          </cell>
        </row>
        <row r="9070">
          <cell r="B9070">
            <v>13358</v>
          </cell>
          <cell r="C9070" t="str">
            <v>Suministro Deslizadero Fibra de Vidrio 3.0m-STPM**</v>
          </cell>
          <cell r="D9070" t="str">
            <v>UN</v>
          </cell>
          <cell r="E9070" t="str">
            <v>08 Hidráulico</v>
          </cell>
          <cell r="F9070">
            <v>440300</v>
          </cell>
        </row>
        <row r="9071">
          <cell r="B9071">
            <v>12907</v>
          </cell>
          <cell r="C9071" t="str">
            <v>Suministro Deslizadero Fibra de Vidrio 4m-STPM***</v>
          </cell>
          <cell r="D9071" t="str">
            <v>UN</v>
          </cell>
          <cell r="E9071" t="str">
            <v>08 Hidráulico</v>
          </cell>
          <cell r="F9071">
            <v>1038302</v>
          </cell>
        </row>
        <row r="9072">
          <cell r="B9072">
            <v>17577</v>
          </cell>
          <cell r="C9072" t="str">
            <v>Suministro Diagrama de flujo filtracion - Carteler</v>
          </cell>
          <cell r="D9072" t="str">
            <v>UN</v>
          </cell>
          <cell r="E9072" t="str">
            <v>PISCINAS</v>
          </cell>
          <cell r="F9072">
            <v>42731.4</v>
          </cell>
        </row>
        <row r="9073">
          <cell r="B9073">
            <v>13990</v>
          </cell>
          <cell r="C9073" t="str">
            <v>SUMINISTRO DOTACION FLEXION ADULTOS/MAY-IDRD</v>
          </cell>
          <cell r="D9073" t="str">
            <v>UN</v>
          </cell>
          <cell r="E9073" t="str">
            <v>MOBILIARIO</v>
          </cell>
          <cell r="F9073">
            <v>2848736</v>
          </cell>
        </row>
        <row r="9074">
          <cell r="B9074">
            <v>16089</v>
          </cell>
          <cell r="C9074" t="str">
            <v>Suministro e  instalacion Anemómetro electr. Win</v>
          </cell>
          <cell r="D9074" t="str">
            <v>??</v>
          </cell>
          <cell r="E9074" t="str">
            <v>VARIOS</v>
          </cell>
          <cell r="F9074">
            <v>61729.91</v>
          </cell>
        </row>
        <row r="9075">
          <cell r="B9075">
            <v>13865</v>
          </cell>
          <cell r="C9075" t="str">
            <v>Suministro e inst. de Hidrante Conexión PVC3"</v>
          </cell>
          <cell r="D9075" t="str">
            <v>UN</v>
          </cell>
          <cell r="E9075" t="str">
            <v>INSTALACIONES HIDRAULICA / SANITARIA / LATONERIA</v>
          </cell>
          <cell r="F9075">
            <v>138521.91</v>
          </cell>
        </row>
        <row r="9076">
          <cell r="B9076">
            <v>928</v>
          </cell>
          <cell r="C9076" t="str">
            <v>SUMINISTRO E INSTAL DE PISO CLASICA CREMA MARFIL</v>
          </cell>
          <cell r="D9076" t="str">
            <v>M2</v>
          </cell>
          <cell r="E9076" t="str">
            <v>PISOS (ACABADOS Y BASES)</v>
          </cell>
          <cell r="F9076">
            <v>44940.3</v>
          </cell>
        </row>
        <row r="9077">
          <cell r="B9077">
            <v>11511</v>
          </cell>
          <cell r="C9077" t="str">
            <v>Suministro e Instal Tapa Camara MT Codensa **</v>
          </cell>
          <cell r="D9077" t="str">
            <v>UN</v>
          </cell>
          <cell r="E9077" t="str">
            <v>REDES SERVICIOS Y DESAGüES</v>
          </cell>
          <cell r="F9077">
            <v>62772.21</v>
          </cell>
        </row>
        <row r="9078">
          <cell r="B9078">
            <v>13837</v>
          </cell>
          <cell r="C9078" t="str">
            <v>Suministro e instalac Guaya galvaniz 5/16"**</v>
          </cell>
          <cell r="D9078" t="str">
            <v>ML</v>
          </cell>
          <cell r="E9078" t="str">
            <v>10 Mobiliario</v>
          </cell>
          <cell r="F9078">
            <v>23336.13</v>
          </cell>
        </row>
        <row r="9079">
          <cell r="B9079">
            <v>13767</v>
          </cell>
          <cell r="C9079" t="str">
            <v>Suministro e instalac. tapa toma corriente**</v>
          </cell>
          <cell r="D9079" t="str">
            <v>UN</v>
          </cell>
          <cell r="E9079" t="str">
            <v>VARIOS</v>
          </cell>
          <cell r="F9079">
            <v>10131.11</v>
          </cell>
        </row>
        <row r="9080">
          <cell r="B9080">
            <v>913</v>
          </cell>
          <cell r="C9080" t="str">
            <v>SUMINISTRO E INSTALACIN DE ALFOMBRA PAVCO DALTON</v>
          </cell>
          <cell r="D9080" t="str">
            <v>M2</v>
          </cell>
          <cell r="E9080" t="str">
            <v>PISOS (ACABADOS Y BASES)</v>
          </cell>
          <cell r="F9080">
            <v>4205.2299999999996</v>
          </cell>
        </row>
        <row r="9081">
          <cell r="B9081">
            <v>915</v>
          </cell>
          <cell r="C9081" t="str">
            <v>SUMINISTRO E INSTALACIN DE ALFOMBRA PAVCO MAGISTRA</v>
          </cell>
          <cell r="D9081" t="str">
            <v>M2</v>
          </cell>
          <cell r="E9081" t="str">
            <v>PISOS (ACABADOS Y BASES)</v>
          </cell>
          <cell r="F9081">
            <v>4205.2299999999996</v>
          </cell>
        </row>
        <row r="9082">
          <cell r="B9082">
            <v>916</v>
          </cell>
          <cell r="C9082" t="str">
            <v>SUMINISTRO E INSTALACIN DE ALFOMBRA PAVCO MALAGA</v>
          </cell>
          <cell r="D9082" t="str">
            <v>M2</v>
          </cell>
          <cell r="E9082" t="str">
            <v>PISOS (ACABADOS Y BASES)</v>
          </cell>
          <cell r="F9082">
            <v>4205.2299999999996</v>
          </cell>
        </row>
        <row r="9083">
          <cell r="B9083">
            <v>13508</v>
          </cell>
          <cell r="C9083" t="str">
            <v>Suministro e instalaciòn  Calentador  paso electri</v>
          </cell>
          <cell r="D9083" t="str">
            <v>UN</v>
          </cell>
          <cell r="E9083" t="str">
            <v>03 Preliminares</v>
          </cell>
          <cell r="F9083">
            <v>118088.22</v>
          </cell>
        </row>
        <row r="9084">
          <cell r="B9084">
            <v>17935</v>
          </cell>
          <cell r="C9084" t="str">
            <v>SUMINISTRO E INSTALACIÓN  FILTRO METALICO LAVABLE</v>
          </cell>
          <cell r="D9084" t="str">
            <v>UN</v>
          </cell>
          <cell r="E9084" t="str">
            <v>SISTEMAS VENTILACION</v>
          </cell>
          <cell r="F9084">
            <v>33470.65</v>
          </cell>
        </row>
        <row r="9085">
          <cell r="B9085">
            <v>10548</v>
          </cell>
          <cell r="C9085" t="str">
            <v xml:space="preserve">suministro e instalacion  Luminaria MILLENIUM de 40W (2700-6500)K,       </v>
          </cell>
          <cell r="D9085" t="str">
            <v>UN</v>
          </cell>
          <cell r="E9085" t="str">
            <v>URBANISMO Y OBRAS EXTERIORES</v>
          </cell>
          <cell r="F9085">
            <v>1303002.83</v>
          </cell>
        </row>
        <row r="9086">
          <cell r="B9086">
            <v>10549</v>
          </cell>
          <cell r="C9086" t="str">
            <v xml:space="preserve">suministro e instalacion  Luminaria MILLENIUM de 70W (2700-6500)K,    </v>
          </cell>
          <cell r="D9086" t="str">
            <v>UN</v>
          </cell>
          <cell r="E9086" t="str">
            <v>URBANISMO Y OBRAS EXTERIORES</v>
          </cell>
          <cell r="F9086">
            <v>1537856.83</v>
          </cell>
        </row>
        <row r="9087">
          <cell r="B9087">
            <v>10554</v>
          </cell>
          <cell r="C9087" t="str">
            <v xml:space="preserve">Suministro e Instalacion  SWITCH 24 PUERTOS 10/100/1000 4SFP CAPA 3 light </v>
          </cell>
          <cell r="D9087" t="str">
            <v>UN</v>
          </cell>
          <cell r="E9087" t="str">
            <v>INSTALACIONES ELECTRICAS - T.V. - SONIDO COMUNI</v>
          </cell>
          <cell r="F9087">
            <v>12968591.25</v>
          </cell>
        </row>
        <row r="9088">
          <cell r="B9088">
            <v>10564</v>
          </cell>
          <cell r="C9088" t="str">
            <v xml:space="preserve">Suministro e instalacion "EQUIPO DE DESINFECCIÓN UV-2 LÁMPARAS PISCINAS </v>
          </cell>
          <cell r="D9088" t="str">
            <v>UN</v>
          </cell>
          <cell r="E9088" t="str">
            <v>PISCINAS</v>
          </cell>
          <cell r="F9088">
            <v>157181297.78999999</v>
          </cell>
        </row>
        <row r="9089">
          <cell r="B9089">
            <v>15526</v>
          </cell>
          <cell r="C9089" t="str">
            <v>Suministro e instalacion Amplificador de cuatro ca</v>
          </cell>
          <cell r="D9089" t="str">
            <v>UN</v>
          </cell>
          <cell r="E9089" t="str">
            <v>VARIOS</v>
          </cell>
          <cell r="F9089">
            <v>0</v>
          </cell>
        </row>
        <row r="9090">
          <cell r="B9090">
            <v>17582</v>
          </cell>
          <cell r="C9090" t="str">
            <v>Suministro e instalación Camilla con inmovilizador</v>
          </cell>
          <cell r="D9090" t="str">
            <v>UN</v>
          </cell>
          <cell r="E9090" t="str">
            <v>PISCINAS</v>
          </cell>
          <cell r="F9090">
            <v>201867.9</v>
          </cell>
        </row>
        <row r="9091">
          <cell r="B9091">
            <v>13070</v>
          </cell>
          <cell r="C9091" t="str">
            <v>SUMINISTRO E INSTALACION CERRAMIENTO H=1M MALLA ES</v>
          </cell>
          <cell r="D9091" t="str">
            <v>ML</v>
          </cell>
          <cell r="E9091" t="str">
            <v>VARIOS</v>
          </cell>
          <cell r="F9091">
            <v>286670.15999999997</v>
          </cell>
        </row>
        <row r="9092">
          <cell r="B9092">
            <v>20878</v>
          </cell>
          <cell r="C9092" t="str">
            <v>SUMINISTRO E INSTALACION DE   INSTALLATON AIR FITTING</v>
          </cell>
          <cell r="D9092" t="str">
            <v>UN</v>
          </cell>
          <cell r="E9092" t="str">
            <v>MANT. EQUIPOS ELECTROMECANICOS</v>
          </cell>
          <cell r="F9092">
            <v>241529.60000000001</v>
          </cell>
        </row>
        <row r="9093">
          <cell r="B9093">
            <v>20876</v>
          </cell>
          <cell r="C9093" t="str">
            <v>SUMINISTRO E INSTALACION DE  CLUTCH PULLEY</v>
          </cell>
          <cell r="D9093" t="str">
            <v>UN</v>
          </cell>
          <cell r="E9093" t="str">
            <v>MANT. EQUIPOS ELECTROMECANICOS</v>
          </cell>
          <cell r="F9093">
            <v>3826573.04</v>
          </cell>
        </row>
        <row r="9094">
          <cell r="B9094">
            <v>20877</v>
          </cell>
          <cell r="C9094" t="str">
            <v>SUMINISTRO E INSTALACION DE  DECK LIFT HOOK</v>
          </cell>
          <cell r="D9094" t="str">
            <v>UN</v>
          </cell>
          <cell r="E9094" t="str">
            <v>MANT. EQUIPOS ELECTROMECANICOS</v>
          </cell>
          <cell r="F9094">
            <v>664865.51</v>
          </cell>
        </row>
        <row r="9095">
          <cell r="B9095">
            <v>20875</v>
          </cell>
          <cell r="C9095" t="str">
            <v>SUMINISTRO E INSTALACION DE  WORM SHAFT</v>
          </cell>
          <cell r="D9095" t="str">
            <v>UN</v>
          </cell>
          <cell r="E9095" t="str">
            <v>MANT. EQUIPOS ELECTROMECANICOS</v>
          </cell>
          <cell r="F9095">
            <v>5771228.6200000001</v>
          </cell>
        </row>
        <row r="9096">
          <cell r="B9096">
            <v>58</v>
          </cell>
          <cell r="C9096" t="str">
            <v>SUMINISTRO E INSTALACION DE ACCESORIO GRES 6"x4"</v>
          </cell>
          <cell r="D9096" t="str">
            <v>UN</v>
          </cell>
          <cell r="E9096" t="str">
            <v>REDES SERVICIOS Y DESAGüES</v>
          </cell>
          <cell r="F9096">
            <v>33386.92</v>
          </cell>
        </row>
        <row r="9097">
          <cell r="B9097">
            <v>10532</v>
          </cell>
          <cell r="C9097" t="str">
            <v>SUMINISTRO E INSTALACION DE ACCESORIO PVC C907 AZUL 4"</v>
          </cell>
          <cell r="D9097" t="str">
            <v>UN</v>
          </cell>
          <cell r="E9097" t="str">
            <v>INSTALACIONES REDES INCENDIO</v>
          </cell>
          <cell r="F9097">
            <v>622293.42000000004</v>
          </cell>
        </row>
        <row r="9098">
          <cell r="B9098">
            <v>20860</v>
          </cell>
          <cell r="C9098" t="str">
            <v>SUMINISTRO E INSTALACION DE ACEITE 20w-40</v>
          </cell>
          <cell r="D9098" t="str">
            <v>GLN</v>
          </cell>
          <cell r="E9098" t="str">
            <v>MANT. EQUIPOS ELECTROMECANICOS</v>
          </cell>
          <cell r="F9098">
            <v>32726.74</v>
          </cell>
        </row>
        <row r="9099">
          <cell r="B9099">
            <v>15480</v>
          </cell>
          <cell r="C9099" t="str">
            <v>Suministro e instalación de adoquin de arcilla tip</v>
          </cell>
          <cell r="D9099" t="str">
            <v>M2</v>
          </cell>
          <cell r="E9099" t="str">
            <v>INSTALACIONES DEPORTIVAS</v>
          </cell>
          <cell r="F9099">
            <v>59076.19</v>
          </cell>
        </row>
        <row r="9100">
          <cell r="B9100">
            <v>310</v>
          </cell>
          <cell r="C9100" t="str">
            <v>SUMINISTRO E INSTALACION DE ALFOMBRA ALFA KASMIR</v>
          </cell>
          <cell r="D9100" t="str">
            <v>M2</v>
          </cell>
          <cell r="E9100" t="str">
            <v>PISOS (ACABADOS Y BASES)</v>
          </cell>
          <cell r="F9100">
            <v>232661.3</v>
          </cell>
        </row>
        <row r="9101">
          <cell r="B9101">
            <v>309</v>
          </cell>
          <cell r="C9101" t="str">
            <v>SUMINISTRO E INSTALACION DE ALFOMBRA ALFA METROPOL</v>
          </cell>
          <cell r="D9101" t="str">
            <v>M2</v>
          </cell>
          <cell r="E9101" t="str">
            <v>PISOS (ACABADOS Y BASES)</v>
          </cell>
          <cell r="F9101">
            <v>4205.2299999999996</v>
          </cell>
        </row>
        <row r="9102">
          <cell r="B9102">
            <v>906</v>
          </cell>
          <cell r="C9102" t="str">
            <v>SUMINISTRO E INSTALACION DE ALFOMBRA ALFA PREMIER</v>
          </cell>
          <cell r="D9102" t="str">
            <v>M2</v>
          </cell>
          <cell r="E9102" t="str">
            <v>PISOS (ACABADOS Y BASES)</v>
          </cell>
          <cell r="F9102">
            <v>4205.2299999999996</v>
          </cell>
        </row>
        <row r="9103">
          <cell r="B9103">
            <v>311</v>
          </cell>
          <cell r="C9103" t="str">
            <v>SUMINISTRO E INSTALACION DE ALFOMBRA ALFA SPLENDOR</v>
          </cell>
          <cell r="D9103" t="str">
            <v>M2</v>
          </cell>
          <cell r="E9103" t="str">
            <v>PISOS (ACABADOS Y BASES)</v>
          </cell>
          <cell r="F9103">
            <v>4205.2299999999996</v>
          </cell>
        </row>
        <row r="9104">
          <cell r="B9104">
            <v>920</v>
          </cell>
          <cell r="C9104" t="str">
            <v>SUMINISTRO E INSTALACION DE ALFOMBRA PAVCO DAMASCO</v>
          </cell>
          <cell r="D9104" t="str">
            <v>M2</v>
          </cell>
          <cell r="E9104" t="str">
            <v>PISOS (ACABADOS Y BASES)</v>
          </cell>
          <cell r="F9104">
            <v>4205.2299999999996</v>
          </cell>
        </row>
        <row r="9105">
          <cell r="B9105">
            <v>918</v>
          </cell>
          <cell r="C9105" t="str">
            <v>SUMINISTRO E INSTALACION DE ALFOMBRA PAVCO MINK</v>
          </cell>
          <cell r="D9105" t="str">
            <v>M2</v>
          </cell>
          <cell r="E9105" t="str">
            <v>PISOS (ACABADOS Y BASES)</v>
          </cell>
          <cell r="F9105">
            <v>4205.2299999999996</v>
          </cell>
        </row>
        <row r="9106">
          <cell r="B9106">
            <v>919</v>
          </cell>
          <cell r="C9106" t="str">
            <v>SUMINISTRO E INSTALACION DE ALFOMBRA PAVCO MONACO</v>
          </cell>
          <cell r="D9106" t="str">
            <v>M2</v>
          </cell>
          <cell r="E9106" t="str">
            <v>PISOS (ACABADOS Y BASES)</v>
          </cell>
          <cell r="F9106">
            <v>4205.2299999999996</v>
          </cell>
        </row>
        <row r="9107">
          <cell r="B9107">
            <v>912</v>
          </cell>
          <cell r="C9107" t="str">
            <v>SUMINISTRO E INSTALACION DE ALFOMBRA PAVCO OASIS</v>
          </cell>
          <cell r="D9107" t="str">
            <v>M2</v>
          </cell>
          <cell r="E9107" t="str">
            <v>PISOS (ACABADOS Y BASES)</v>
          </cell>
          <cell r="F9107">
            <v>4205.2299999999996</v>
          </cell>
        </row>
        <row r="9108">
          <cell r="B9108">
            <v>921</v>
          </cell>
          <cell r="C9108" t="str">
            <v>SUMINISTRO E INSTALACION DE ALFOMBRA PAVCO REFLEJO</v>
          </cell>
          <cell r="D9108" t="str">
            <v>M2</v>
          </cell>
          <cell r="E9108" t="str">
            <v>PISOS (ACABADOS Y BASES)</v>
          </cell>
          <cell r="F9108">
            <v>4205.2299999999996</v>
          </cell>
        </row>
        <row r="9109">
          <cell r="B9109">
            <v>312</v>
          </cell>
          <cell r="C9109" t="str">
            <v>SUMINISTRO E INSTALACION DE ALFOMBRA PAVCO TRAZOS</v>
          </cell>
          <cell r="D9109" t="str">
            <v>M2</v>
          </cell>
          <cell r="E9109" t="str">
            <v>PISOS (ACABADOS Y BASES)</v>
          </cell>
          <cell r="F9109">
            <v>4205.2299999999996</v>
          </cell>
        </row>
        <row r="9110">
          <cell r="B9110">
            <v>530</v>
          </cell>
          <cell r="C9110" t="str">
            <v>SUMINISTRO E INSTALACION DE ANTENA COMUNAL T.V.</v>
          </cell>
          <cell r="D9110" t="str">
            <v>UN</v>
          </cell>
          <cell r="E9110" t="str">
            <v>INSTALACIONES ELECTRICAS - T.V. - SONIDO COMUNI</v>
          </cell>
          <cell r="F9110">
            <v>63176.54</v>
          </cell>
        </row>
        <row r="9111">
          <cell r="B9111">
            <v>11526</v>
          </cell>
          <cell r="C9111" t="str">
            <v>Suministro e Instalacion de Bala Halogena 50 W**</v>
          </cell>
          <cell r="D9111" t="str">
            <v>UN</v>
          </cell>
          <cell r="E9111" t="str">
            <v>INSTALACIONES ELECTRICAS - T.V. - SONIDO COMUNI</v>
          </cell>
          <cell r="F9111">
            <v>43398.83</v>
          </cell>
        </row>
        <row r="9112">
          <cell r="B9112">
            <v>812</v>
          </cell>
          <cell r="C9112" t="str">
            <v>SUMINISTRO E INSTALACION DE BAÑO  ACUACER CORONA</v>
          </cell>
          <cell r="D9112" t="str">
            <v>UN</v>
          </cell>
          <cell r="E9112" t="str">
            <v>INSTALACIONES HIDRAULICA / SANITARIA / LATONERIA</v>
          </cell>
          <cell r="F9112">
            <v>473683.94</v>
          </cell>
        </row>
        <row r="9113">
          <cell r="B9113">
            <v>813</v>
          </cell>
          <cell r="C9113" t="str">
            <v>SUMINISTRO E INSTALACION DE BAÑO  CORONA AVANTI</v>
          </cell>
          <cell r="D9113" t="str">
            <v>UN</v>
          </cell>
          <cell r="E9113" t="str">
            <v>INSTALACIONES HIDRAULICA / SANITARIA / LATONERIA</v>
          </cell>
          <cell r="F9113">
            <v>116895.94</v>
          </cell>
        </row>
        <row r="9114">
          <cell r="B9114">
            <v>17651</v>
          </cell>
          <cell r="C9114" t="str">
            <v>SUMINISTRO E INSTALACIÓN DE BATERÍAS</v>
          </cell>
          <cell r="D9114" t="str">
            <v>UN</v>
          </cell>
          <cell r="E9114" t="str">
            <v>INSTALACIONES ELECTRICAS - T.V. - SONIDO COMUNI</v>
          </cell>
          <cell r="F9114">
            <v>75180.08</v>
          </cell>
        </row>
        <row r="9115">
          <cell r="B9115">
            <v>532</v>
          </cell>
          <cell r="C9115" t="str">
            <v>SUMINISTRO E INSTALACION DE BOTONERA/FUENTE CITOFO</v>
          </cell>
          <cell r="D9115" t="str">
            <v>UN</v>
          </cell>
          <cell r="E9115" t="str">
            <v>INSTALACIONES ELECTRICAS - T.V. - SONIDO COMUNI</v>
          </cell>
          <cell r="F9115">
            <v>75811.850000000006</v>
          </cell>
        </row>
        <row r="9116">
          <cell r="B9116">
            <v>13600</v>
          </cell>
          <cell r="C9116" t="str">
            <v>Suministro e instalación de cable coaxial RG59</v>
          </cell>
          <cell r="D9116" t="str">
            <v>ML</v>
          </cell>
          <cell r="E9116" t="str">
            <v>INSTALACIONES ELECTRICAS - T.V. - SONIDO COMUNI</v>
          </cell>
          <cell r="F9116">
            <v>505.41</v>
          </cell>
        </row>
        <row r="9117">
          <cell r="B9117">
            <v>13601</v>
          </cell>
          <cell r="C9117" t="str">
            <v>Suministro e instalación de cable duplex 2x14</v>
          </cell>
          <cell r="D9117" t="str">
            <v>UN</v>
          </cell>
          <cell r="E9117" t="str">
            <v>INSTALACIONES ELECTRICAS - T.V. - SONIDO COMUNI</v>
          </cell>
          <cell r="F9117">
            <v>4603.84</v>
          </cell>
        </row>
        <row r="9118">
          <cell r="B9118">
            <v>15441</v>
          </cell>
          <cell r="C9118" t="str">
            <v>Suministro e instalación de cable duplex 2x20</v>
          </cell>
          <cell r="D9118" t="str">
            <v>UN</v>
          </cell>
          <cell r="E9118" t="str">
            <v>INSTALACIONES ELECTRICAS - T.V. - SONIDO COMUNI</v>
          </cell>
          <cell r="F9118">
            <v>4603.84</v>
          </cell>
        </row>
        <row r="9119">
          <cell r="B9119">
            <v>20898</v>
          </cell>
          <cell r="C9119" t="str">
            <v>SUMINISTRO E INSTALACIÓN DE CAM FOLLOW NEEDLE BEARING</v>
          </cell>
          <cell r="D9119" t="str">
            <v>UN</v>
          </cell>
          <cell r="E9119" t="str">
            <v>MANT. EQUIPOS ELECTROMECANICOS</v>
          </cell>
          <cell r="F9119">
            <v>283724.39</v>
          </cell>
        </row>
        <row r="9120">
          <cell r="B9120">
            <v>533</v>
          </cell>
          <cell r="C9120" t="str">
            <v>SUMINISTRO E INSTALACION DE CANTONERA ELECTRICA</v>
          </cell>
          <cell r="D9120" t="str">
            <v>UN</v>
          </cell>
          <cell r="E9120" t="str">
            <v>INSTALACIONES ELECTRICAS - T.V. - SONIDO COMUNI</v>
          </cell>
          <cell r="F9120">
            <v>37905.919999999998</v>
          </cell>
        </row>
        <row r="9121">
          <cell r="B9121">
            <v>20870</v>
          </cell>
          <cell r="C9121" t="str">
            <v>SUMINISTRO E INSTALACION DE CORREA PARA EL DESPLAZAMIENTO DE LA TORRE</v>
          </cell>
          <cell r="D9121" t="str">
            <v>UN</v>
          </cell>
          <cell r="E9121" t="str">
            <v>MANT. EQUIPOS ELECTROMECANICOS</v>
          </cell>
          <cell r="F9121">
            <v>63751.98</v>
          </cell>
        </row>
        <row r="9122">
          <cell r="B9122">
            <v>20872</v>
          </cell>
          <cell r="C9122" t="str">
            <v>SUMINISTRO E INSTALACION DE CORREA PARA EL RETORNO DE BOLAS</v>
          </cell>
          <cell r="D9122" t="str">
            <v>UN</v>
          </cell>
          <cell r="E9122" t="str">
            <v>MANT. EQUIPOS ELECTROMECANICOS</v>
          </cell>
          <cell r="F9122">
            <v>55165.98</v>
          </cell>
        </row>
        <row r="9123">
          <cell r="B9123">
            <v>20869</v>
          </cell>
          <cell r="C9123" t="str">
            <v>SUMINISTRO E INSTALACION DE CORREA PARA EL VIBRADOR</v>
          </cell>
          <cell r="D9123" t="str">
            <v>UN</v>
          </cell>
          <cell r="E9123" t="str">
            <v>MANT. EQUIPOS ELECTROMECANICOS</v>
          </cell>
          <cell r="F9123">
            <v>56036.72</v>
          </cell>
        </row>
        <row r="9124">
          <cell r="B9124">
            <v>20873</v>
          </cell>
          <cell r="C9124" t="str">
            <v>SUMINISTRO E INSTALACION DE CORREA PARA LA PRIMERA POLEA DEL MOTOR</v>
          </cell>
          <cell r="D9124" t="str">
            <v>UN</v>
          </cell>
          <cell r="E9124" t="str">
            <v>MANT. EQUIPOS ELECTROMECANICOS</v>
          </cell>
          <cell r="F9124">
            <v>45185.98</v>
          </cell>
        </row>
        <row r="9125">
          <cell r="B9125">
            <v>20871</v>
          </cell>
          <cell r="C9125" t="str">
            <v>SUMINISTRO E INSTALACION DE CORREA PARA LA RUEDA ELEVADORA DE PINES</v>
          </cell>
          <cell r="D9125" t="str">
            <v>UN</v>
          </cell>
          <cell r="E9125" t="str">
            <v>MANT. EQUIPOS ELECTROMECANICOS</v>
          </cell>
          <cell r="F9125">
            <v>115306.98</v>
          </cell>
        </row>
        <row r="9126">
          <cell r="B9126">
            <v>20874</v>
          </cell>
          <cell r="C9126" t="str">
            <v>SUMINISTRO E INSTALACION DE CORREA PARA LA SEGUNDA POLEA DEL MOTOR</v>
          </cell>
          <cell r="D9126" t="str">
            <v>UN</v>
          </cell>
          <cell r="E9126" t="str">
            <v>MANT. EQUIPOS ELECTROMECANICOS</v>
          </cell>
          <cell r="F9126">
            <v>64381.98</v>
          </cell>
        </row>
        <row r="9127">
          <cell r="B9127">
            <v>20868</v>
          </cell>
          <cell r="C9127" t="str">
            <v>SUMINISTRO E INSTALACION DE CORREA PARA RUEDA ELEVADORA DE BOLAS</v>
          </cell>
          <cell r="D9127" t="str">
            <v>UN</v>
          </cell>
          <cell r="E9127" t="str">
            <v>MANT. EQUIPOS ELECTROMECANICOS</v>
          </cell>
          <cell r="F9127">
            <v>228929.3</v>
          </cell>
        </row>
        <row r="9128">
          <cell r="B9128">
            <v>20879</v>
          </cell>
          <cell r="C9128" t="str">
            <v>SUMINISTRO E INSTALACION DE CROSS CONVEYOR BELT</v>
          </cell>
          <cell r="D9128" t="str">
            <v>UN</v>
          </cell>
          <cell r="E9128" t="str">
            <v>MANT. EQUIPOS ELECTROMECANICOS</v>
          </cell>
          <cell r="F9128">
            <v>637899.66</v>
          </cell>
        </row>
        <row r="9129">
          <cell r="B9129">
            <v>20884</v>
          </cell>
          <cell r="C9129" t="str">
            <v>SUMINISTRO E INSTALACIÓN DE CUBIERTA DE PIN (RUBBER DECK CHUTES) PARA LOS PIN N° 1</v>
          </cell>
          <cell r="D9129" t="str">
            <v>UN</v>
          </cell>
          <cell r="E9129" t="str">
            <v>MANT. EQUIPOS ELECTROMECANICOS</v>
          </cell>
          <cell r="F9129">
            <v>497532.2</v>
          </cell>
        </row>
        <row r="9130">
          <cell r="B9130">
            <v>20883</v>
          </cell>
          <cell r="C9130" t="str">
            <v>SUMINISTRO E INSTALACIÓN DE CUBIERTA DE PIN (RUBBER DECK CHUTES) PARA LOS PINES 2, 3, 4, 6, 8 Y 9</v>
          </cell>
          <cell r="D9130" t="str">
            <v>UN</v>
          </cell>
          <cell r="E9130" t="str">
            <v>MANT. EQUIPOS ELECTROMECANICOS</v>
          </cell>
          <cell r="F9130">
            <v>334681.2</v>
          </cell>
        </row>
        <row r="9131">
          <cell r="B9131">
            <v>20885</v>
          </cell>
          <cell r="C9131" t="str">
            <v>SUMINISTRO E INSTALACIÓN DE CUBIERTA DE PIN (RUBBER DECK CHUTES) PARA LOS PINES 7 Y 10</v>
          </cell>
          <cell r="D9131" t="str">
            <v>UN</v>
          </cell>
          <cell r="E9131" t="str">
            <v>MANT. EQUIPOS ELECTROMECANICOS</v>
          </cell>
          <cell r="F9131">
            <v>340738.19</v>
          </cell>
        </row>
        <row r="9132">
          <cell r="B9132">
            <v>625</v>
          </cell>
          <cell r="C9132" t="str">
            <v>SUMINISTRO E INSTALACION DE DECORPLAST FACHADA</v>
          </cell>
          <cell r="D9132" t="str">
            <v>M2</v>
          </cell>
          <cell r="E9132" t="str">
            <v>PINTURA</v>
          </cell>
          <cell r="F9132">
            <v>17540.509999999998</v>
          </cell>
        </row>
        <row r="9133">
          <cell r="B9133">
            <v>2030</v>
          </cell>
          <cell r="C9133" t="str">
            <v>SUMINISTRO E INSTALACION DE DERIVACION C/RET INF</v>
          </cell>
          <cell r="D9133" t="str">
            <v>UN</v>
          </cell>
          <cell r="E9133" t="str">
            <v>INSTALACIONES ELECTRICAS - T.V. - SONIDO COMUNI</v>
          </cell>
          <cell r="F9133">
            <v>886744.99</v>
          </cell>
        </row>
        <row r="9134">
          <cell r="B9134">
            <v>20899</v>
          </cell>
          <cell r="C9134" t="str">
            <v>SUMINISTRO E INSTALACIÓN DE ELECTRONIC TRIGGERING CONTROL SYSTEM</v>
          </cell>
          <cell r="D9134" t="str">
            <v>UN</v>
          </cell>
          <cell r="E9134" t="str">
            <v>MANT. EQUIPOS ELECTROMECANICOS</v>
          </cell>
          <cell r="F9134">
            <v>4780403.46</v>
          </cell>
        </row>
        <row r="9135">
          <cell r="B9135">
            <v>17876</v>
          </cell>
          <cell r="C9135" t="str">
            <v>SUMINISTRO E INSTALACIÓN DE EQUIPO DE CALDERA</v>
          </cell>
          <cell r="D9135" t="str">
            <v>UN</v>
          </cell>
          <cell r="E9135" t="str">
            <v>VARIOS</v>
          </cell>
          <cell r="F9135">
            <v>9241534.6899999995</v>
          </cell>
        </row>
        <row r="9136">
          <cell r="B9136">
            <v>13036</v>
          </cell>
          <cell r="C9136" t="str">
            <v>SUMINISTRO E INSTALACION DE ESTRUCTURA CALIBRE 20</v>
          </cell>
          <cell r="D9136" t="str">
            <v>DD</v>
          </cell>
          <cell r="E9136" t="str">
            <v>VARIOS</v>
          </cell>
          <cell r="F9136">
            <v>63976.58</v>
          </cell>
        </row>
        <row r="9137">
          <cell r="B9137">
            <v>13347</v>
          </cell>
          <cell r="C9137" t="str">
            <v>SUMINISTRO E INSTALACION DE ESTRUCTURA METALICA PA</v>
          </cell>
          <cell r="D9137" t="str">
            <v>ML</v>
          </cell>
          <cell r="E9137" t="str">
            <v>VARIOS</v>
          </cell>
          <cell r="F9137">
            <v>103583.15</v>
          </cell>
        </row>
        <row r="9138">
          <cell r="B9138">
            <v>18523</v>
          </cell>
          <cell r="C9138" t="str">
            <v>Suministro e instalación de extractor axial 176cmf</v>
          </cell>
          <cell r="D9138" t="str">
            <v>UN</v>
          </cell>
          <cell r="E9138" t="str">
            <v>SISTEMAS VENTILACION</v>
          </cell>
          <cell r="F9138">
            <v>550823</v>
          </cell>
        </row>
        <row r="9139">
          <cell r="B9139">
            <v>20771</v>
          </cell>
          <cell r="C9139" t="str">
            <v>SUMINISTRO E INSTALACIÓN DE FACHADA VEGETAL TIPO 1 (INCLUYE MATERAS EN CONCRETO = 0,60*0,40*0,30, HIDRORETENEDOR Y CUADRILLA DE MANTENIMIENTO POR GARANTIA DE 1 MES)</v>
          </cell>
          <cell r="D9139" t="str">
            <v>M2</v>
          </cell>
          <cell r="E9139" t="str">
            <v>ENCHAPES MUROS</v>
          </cell>
          <cell r="F9139">
            <v>408143.2</v>
          </cell>
        </row>
        <row r="9140">
          <cell r="B9140">
            <v>20772</v>
          </cell>
          <cell r="C9140" t="str">
            <v>Suministro e instalación de fachada vegetal tipo 2 (incluye hidroretenedor y cuadrilla de mantenimiento por garantía de 1 mes)</v>
          </cell>
          <cell r="D9140" t="str">
            <v>M2</v>
          </cell>
          <cell r="E9140" t="str">
            <v>ENCHAPES MUROS</v>
          </cell>
          <cell r="F9140">
            <v>262172.39</v>
          </cell>
        </row>
        <row r="9141">
          <cell r="B9141">
            <v>20773</v>
          </cell>
          <cell r="C9141" t="str">
            <v>SUMINISTRO E INSTALACIÓN DE FACHADA VEGETAL TIPO 3 (INCLUYE HIDRORETENEDOR Y CUADRILLA DE MANTENIMIENTO POR GARANTIA DE 1 MES)</v>
          </cell>
          <cell r="D9141" t="str">
            <v>M2</v>
          </cell>
          <cell r="E9141" t="str">
            <v>ENCHAPES MUROS</v>
          </cell>
          <cell r="F9141">
            <v>276248.75</v>
          </cell>
        </row>
        <row r="9142">
          <cell r="B9142">
            <v>20774</v>
          </cell>
          <cell r="C9142" t="str">
            <v>SUMINISTRO E INSTALACIÓN DE FACHADA VEGETAL TIPO 4 (INCLUYE MATERAS EN CONCRETO = 0,60*0,40*0,30, HIDRORETENEDOR Y CUADRILLA DE MANTENIMIENTO POR GARANTIA DE 1 MES)</v>
          </cell>
          <cell r="D9142" t="str">
            <v>M2</v>
          </cell>
          <cell r="E9142" t="str">
            <v>ENCHAPES MUROS</v>
          </cell>
          <cell r="F9142">
            <v>403051.39</v>
          </cell>
        </row>
        <row r="9143">
          <cell r="B9143">
            <v>20775</v>
          </cell>
          <cell r="C9143" t="str">
            <v>SUMINISTRO E INSTALACIÓN DE FACHADA VEGETAL TIPO 5 (INCLUYE HIDRORETENEDOR Y CUADRILLA DE MANTENIMIENTO POR GARANTIA DE 1 MES)</v>
          </cell>
          <cell r="D9143" t="str">
            <v>M2</v>
          </cell>
          <cell r="E9143" t="str">
            <v>ENCHAPES MUROS</v>
          </cell>
          <cell r="F9143">
            <v>291688.26</v>
          </cell>
        </row>
        <row r="9144">
          <cell r="B9144">
            <v>10551</v>
          </cell>
          <cell r="C9144" t="str">
            <v xml:space="preserve">Suministro e Instalacion de Geotextil TR3000/BX 50 o similar </v>
          </cell>
          <cell r="D9144" t="str">
            <v>M2</v>
          </cell>
          <cell r="E9144" t="str">
            <v>IMPERMEABILIZACION</v>
          </cell>
          <cell r="F9144">
            <v>18462.52</v>
          </cell>
        </row>
        <row r="9145">
          <cell r="B9145">
            <v>20916</v>
          </cell>
          <cell r="C9145" t="str">
            <v>Suministro e Instalacion de KIT SOLAR DE 1KW PARA GENERACIÓN DE ENERGÍA 110V- 220V</v>
          </cell>
          <cell r="D9145" t="str">
            <v>UN</v>
          </cell>
          <cell r="E9145" t="str">
            <v>INSTALACIONES ELECTRICAS - T.V. - SONIDO COMUNI</v>
          </cell>
          <cell r="F9145">
            <v>8255472</v>
          </cell>
        </row>
        <row r="9146">
          <cell r="B9146">
            <v>20623</v>
          </cell>
          <cell r="C9146" t="str">
            <v>Suministro e Instalación de LUMINARIA S1MA 1 4000K V20 127.6W</v>
          </cell>
          <cell r="D9146" t="str">
            <v>UN</v>
          </cell>
          <cell r="E9146" t="str">
            <v>ELECTRICOS IDRD</v>
          </cell>
          <cell r="F9146">
            <v>2450763.96</v>
          </cell>
        </row>
        <row r="9147">
          <cell r="B9147">
            <v>20628</v>
          </cell>
          <cell r="C9147" t="str">
            <v xml:space="preserve">Suministro e Instalación de LUMINARIA S1MB O MAXIMO M D3 FW </v>
          </cell>
          <cell r="D9147" t="str">
            <v>UN</v>
          </cell>
          <cell r="E9147" t="str">
            <v>ELECTRICOS IDRD</v>
          </cell>
          <cell r="F9147">
            <v>1816698.97</v>
          </cell>
        </row>
        <row r="9148">
          <cell r="B9148">
            <v>20622</v>
          </cell>
          <cell r="C9148" t="str">
            <v>Suministro e Instalación de LUMINARIA SLCM 4K_82.4W_11683lm_V20</v>
          </cell>
          <cell r="D9148" t="str">
            <v>UN</v>
          </cell>
          <cell r="E9148" t="str">
            <v>ELECTRICOS IDRD</v>
          </cell>
          <cell r="F9148">
            <v>1945710.96</v>
          </cell>
        </row>
        <row r="9149">
          <cell r="B9149">
            <v>20621</v>
          </cell>
          <cell r="C9149" t="str">
            <v>Suministro e Instalación de LUMINARIA SLCS _4K_63.1W_8852lm_V20</v>
          </cell>
          <cell r="D9149" t="str">
            <v>UN</v>
          </cell>
          <cell r="E9149" t="str">
            <v>ELECTRICOS IDRD</v>
          </cell>
          <cell r="F9149">
            <v>1331371.96</v>
          </cell>
        </row>
        <row r="9150">
          <cell r="B9150">
            <v>20620</v>
          </cell>
          <cell r="C9150" t="str">
            <v>Suministro e Instalación de LUMINARIA SLCS 4K_40.1W_5724lm_V20</v>
          </cell>
          <cell r="D9150" t="str">
            <v>UN</v>
          </cell>
          <cell r="E9150" t="str">
            <v>ELECTRICOS IDRD</v>
          </cell>
          <cell r="F9150">
            <v>1331371.96</v>
          </cell>
        </row>
        <row r="9151">
          <cell r="B9151">
            <v>20624</v>
          </cell>
          <cell r="C9151" t="str">
            <v>Suministro e Instalación de LUMINARIA SLCS SW07-5,500 LUMENS 39w</v>
          </cell>
          <cell r="D9151" t="str">
            <v>UN</v>
          </cell>
          <cell r="E9151" t="str">
            <v>ELECTRICOS IDRD</v>
          </cell>
          <cell r="F9151">
            <v>1331371.96</v>
          </cell>
        </row>
        <row r="9152">
          <cell r="B9152">
            <v>20626</v>
          </cell>
          <cell r="C9152" t="str">
            <v>Suministro e Instalación de LUMINARIA SLCS SW07-6,950 LUMENS - 52 w</v>
          </cell>
          <cell r="D9152" t="str">
            <v>UN</v>
          </cell>
          <cell r="E9152" t="str">
            <v>ELECTRICOS IDRD</v>
          </cell>
          <cell r="F9152">
            <v>1331371.96</v>
          </cell>
        </row>
        <row r="9153">
          <cell r="B9153">
            <v>20627</v>
          </cell>
          <cell r="C9153" t="str">
            <v>Suministro e Instalación de LUMINARIA SLCS V14:-8,700 LUMENS - 66 w</v>
          </cell>
          <cell r="D9153" t="str">
            <v>UN</v>
          </cell>
          <cell r="E9153" t="str">
            <v>ELECTRICOS IDRD</v>
          </cell>
          <cell r="F9153">
            <v>1331371.96</v>
          </cell>
        </row>
        <row r="9154">
          <cell r="B9154">
            <v>20625</v>
          </cell>
          <cell r="C9154" t="str">
            <v>Suministro e Instalación de LUMINARIA SLCS V14-5,500 LUMENS 39 w</v>
          </cell>
          <cell r="D9154" t="str">
            <v>UN</v>
          </cell>
          <cell r="E9154" t="str">
            <v>ELECTRICOS IDRD</v>
          </cell>
          <cell r="F9154">
            <v>1331371.96</v>
          </cell>
        </row>
        <row r="9155">
          <cell r="B9155">
            <v>245</v>
          </cell>
          <cell r="C9155" t="str">
            <v>SUMINISTRO E INSTALACION DE LUXALON ACERO 130B</v>
          </cell>
          <cell r="D9155" t="str">
            <v>M2</v>
          </cell>
          <cell r="E9155" t="str">
            <v>CIELOS RASOS</v>
          </cell>
          <cell r="F9155">
            <v>22743.55</v>
          </cell>
        </row>
        <row r="9156">
          <cell r="B9156">
            <v>244</v>
          </cell>
          <cell r="C9156" t="str">
            <v>SUMINISTRO E INSTALACION DE LUXALON ACERO 80B</v>
          </cell>
          <cell r="D9156" t="str">
            <v>M2</v>
          </cell>
          <cell r="E9156" t="str">
            <v>CIELOS RASOS</v>
          </cell>
          <cell r="F9156">
            <v>22743.55</v>
          </cell>
        </row>
        <row r="9157">
          <cell r="B9157">
            <v>246</v>
          </cell>
          <cell r="C9157" t="str">
            <v>SUMINISTRO E INSTALACION DE LUXALON ALUMHORIZ 130B</v>
          </cell>
          <cell r="D9157" t="str">
            <v>M2</v>
          </cell>
          <cell r="E9157" t="str">
            <v>CIELOS RASOS</v>
          </cell>
          <cell r="F9157">
            <v>22743.55</v>
          </cell>
        </row>
        <row r="9158">
          <cell r="B9158">
            <v>247</v>
          </cell>
          <cell r="C9158" t="str">
            <v>SUMINISTRO E INSTALACION DE LUXALON ALUMHORIZ 80B</v>
          </cell>
          <cell r="D9158" t="str">
            <v>M2</v>
          </cell>
          <cell r="E9158" t="str">
            <v>CIELOS RASOS</v>
          </cell>
          <cell r="F9158">
            <v>22743.55</v>
          </cell>
        </row>
        <row r="9159">
          <cell r="B9159">
            <v>855</v>
          </cell>
          <cell r="C9159" t="str">
            <v>SUMINISTRO E INSTALACION DE LUXALON MADERALUM 84R</v>
          </cell>
          <cell r="D9159" t="str">
            <v>M2</v>
          </cell>
          <cell r="E9159" t="str">
            <v>CIELOS RASOS</v>
          </cell>
          <cell r="F9159">
            <v>3790.6</v>
          </cell>
        </row>
        <row r="9160">
          <cell r="B9160">
            <v>540</v>
          </cell>
          <cell r="C9160" t="str">
            <v>SUMINISTRO E INSTALACION DE LUXALON TIPO LITE ALUM</v>
          </cell>
          <cell r="D9160" t="str">
            <v>M2</v>
          </cell>
          <cell r="E9160" t="str">
            <v>CIELOS RASOS</v>
          </cell>
          <cell r="F9160">
            <v>3790.6</v>
          </cell>
        </row>
        <row r="9161">
          <cell r="B9161">
            <v>20890</v>
          </cell>
          <cell r="C9161" t="str">
            <v>SUMINISTRO E INSTALACIÓN DE MAGNETIC</v>
          </cell>
          <cell r="D9161" t="str">
            <v>UN</v>
          </cell>
          <cell r="E9161" t="str">
            <v>MANT. EQUIPOS ELECTROMECANICOS</v>
          </cell>
          <cell r="F9161">
            <v>2536518.2400000002</v>
          </cell>
        </row>
        <row r="9162">
          <cell r="B9162">
            <v>824</v>
          </cell>
          <cell r="C9162" t="str">
            <v>SUMINISTRO E INSTALACION DE MEDIDORES AGUA  1/2"</v>
          </cell>
          <cell r="D9162" t="str">
            <v>UN</v>
          </cell>
          <cell r="E9162" t="str">
            <v>INSTALACIONES HIDRAULICA / SANITARIA / LATONERIA</v>
          </cell>
          <cell r="F9162">
            <v>3504.36</v>
          </cell>
        </row>
        <row r="9163">
          <cell r="B9163">
            <v>243</v>
          </cell>
          <cell r="C9163" t="str">
            <v>SUMINISTRO E INSTALACION DE MINICELL 5x5 ACERO</v>
          </cell>
          <cell r="D9163" t="str">
            <v>M2</v>
          </cell>
          <cell r="E9163" t="str">
            <v>CIELOS RASOS</v>
          </cell>
          <cell r="F9163">
            <v>79126.78</v>
          </cell>
        </row>
        <row r="9164">
          <cell r="B9164">
            <v>20888</v>
          </cell>
          <cell r="C9164" t="str">
            <v>SUMINISTRO E INSTALACIÓN DE MODULAR PIN WHEEL</v>
          </cell>
          <cell r="D9164" t="str">
            <v>UN</v>
          </cell>
          <cell r="E9164" t="str">
            <v>MANT. EQUIPOS ELECTROMECANICOS</v>
          </cell>
          <cell r="F9164">
            <v>6067155.1500000004</v>
          </cell>
        </row>
        <row r="9165">
          <cell r="B9165">
            <v>20897</v>
          </cell>
          <cell r="C9165" t="str">
            <v xml:space="preserve">SUMINISTRO E INSTALACIÓN DE PALANCA DE LEVA DEL GANCHO DE LA PLATAFORMA (DECK HOOK CAM LAVER) </v>
          </cell>
          <cell r="D9165" t="str">
            <v>UN</v>
          </cell>
          <cell r="E9165" t="str">
            <v>MANT. EQUIPOS ELECTROMECANICOS</v>
          </cell>
          <cell r="F9165">
            <v>1111832.79</v>
          </cell>
        </row>
        <row r="9166">
          <cell r="B9166">
            <v>344</v>
          </cell>
          <cell r="C9166" t="str">
            <v>SUMINISTRO E INSTALACION DE PARKET GUAYACAN</v>
          </cell>
          <cell r="D9166" t="str">
            <v>M2</v>
          </cell>
          <cell r="E9166" t="str">
            <v>PISOS (ACABADOS Y BASES)</v>
          </cell>
          <cell r="F9166">
            <v>10074.32</v>
          </cell>
        </row>
        <row r="9167">
          <cell r="B9167">
            <v>343</v>
          </cell>
          <cell r="C9167" t="str">
            <v>SUMINISTRO E INSTALACION DE PARKET ZAPAN</v>
          </cell>
          <cell r="D9167" t="str">
            <v>M2</v>
          </cell>
          <cell r="E9167" t="str">
            <v>PISOS (ACABADOS Y BASES)</v>
          </cell>
          <cell r="F9167">
            <v>10370.620000000001</v>
          </cell>
        </row>
        <row r="9168">
          <cell r="B9168">
            <v>20880</v>
          </cell>
          <cell r="C9168" t="str">
            <v>SUMINISTRO E INSTALACION DE PIN</v>
          </cell>
          <cell r="D9168" t="str">
            <v>UN</v>
          </cell>
          <cell r="E9168" t="str">
            <v>MANT. EQUIPOS ELECTROMECANICOS</v>
          </cell>
          <cell r="F9168">
            <v>153565.74</v>
          </cell>
        </row>
        <row r="9169">
          <cell r="B9169">
            <v>20903</v>
          </cell>
          <cell r="C9169" t="str">
            <v>SUMINISTRO E INSTALACIÓN DE PIN GUIDE WIRES CABLES EXTERIORES PARA N° 1, 7, 10</v>
          </cell>
          <cell r="D9169" t="str">
            <v>UN</v>
          </cell>
          <cell r="E9169" t="str">
            <v>MANT. EQUIPOS ELECTROMECANICOS</v>
          </cell>
          <cell r="F9169">
            <v>203244.46</v>
          </cell>
        </row>
        <row r="9170">
          <cell r="B9170">
            <v>20902</v>
          </cell>
          <cell r="C9170" t="str">
            <v>SUMINISTRO E INSTALACIÓN DE PIN GUIDE WIRES CABLES EXTERIORES PARA N° 2, 3, 4, 6, 8, 9</v>
          </cell>
          <cell r="D9170" t="str">
            <v>UN</v>
          </cell>
          <cell r="E9170" t="str">
            <v>MANT. EQUIPOS ELECTROMECANICOS</v>
          </cell>
          <cell r="F9170">
            <v>177818.45</v>
          </cell>
        </row>
        <row r="9171">
          <cell r="B9171">
            <v>20901</v>
          </cell>
          <cell r="C9171" t="str">
            <v>SUMINISTRO E INSTALACIÓN DE PIN GUIDE WIRES CABLES INTERIORES PARA N° 1, 7, 10</v>
          </cell>
          <cell r="D9171" t="str">
            <v>UN</v>
          </cell>
          <cell r="E9171" t="str">
            <v>MANT. EQUIPOS ELECTROMECANICOS</v>
          </cell>
          <cell r="F9171">
            <v>161045.45000000001</v>
          </cell>
        </row>
        <row r="9172">
          <cell r="B9172">
            <v>20900</v>
          </cell>
          <cell r="C9172" t="str">
            <v>SUMINISTRO E INSTALACIÓN DE PIN GUIDE WIRES CABLES INTERIORES PARA N° 2, 3, 4, 6, 8, 9</v>
          </cell>
          <cell r="D9172" t="str">
            <v>UN</v>
          </cell>
          <cell r="E9172" t="str">
            <v>MANT. EQUIPOS ELECTROMECANICOS</v>
          </cell>
          <cell r="F9172">
            <v>161045.45000000001</v>
          </cell>
        </row>
        <row r="9173">
          <cell r="B9173">
            <v>20894</v>
          </cell>
          <cell r="C9173" t="str">
            <v>SUMINISTRO E INSTALACIÓN DE PINSETTER MOTOR</v>
          </cell>
          <cell r="D9173" t="str">
            <v>UN</v>
          </cell>
          <cell r="E9173" t="str">
            <v>MANT. EQUIPOS ELECTROMECANICOS</v>
          </cell>
          <cell r="F9173">
            <v>12440713.609999999</v>
          </cell>
        </row>
        <row r="9174">
          <cell r="B9174">
            <v>950</v>
          </cell>
          <cell r="C9174" t="str">
            <v>SUMINISTRO E INSTALACION DE PIRLAN VINILO PAVCO</v>
          </cell>
          <cell r="D9174" t="str">
            <v>ML</v>
          </cell>
          <cell r="E9174" t="str">
            <v>PISOS (ACABADOS Y BASES)</v>
          </cell>
          <cell r="F9174">
            <v>4380.45</v>
          </cell>
        </row>
        <row r="9175">
          <cell r="B9175">
            <v>922</v>
          </cell>
          <cell r="C9175" t="str">
            <v>SUMINISTRO E INSTALACION DE PISO  DURAROCK TROYA</v>
          </cell>
          <cell r="D9175" t="str">
            <v>M2</v>
          </cell>
          <cell r="E9175" t="str">
            <v>PISOS (ACABADOS Y BASES)</v>
          </cell>
          <cell r="F9175">
            <v>44940.3</v>
          </cell>
        </row>
        <row r="9176">
          <cell r="B9176">
            <v>932</v>
          </cell>
          <cell r="C9176" t="str">
            <v>SUMINISTRO E INSTALACION DE PISO ANTICADO GUAJIRA</v>
          </cell>
          <cell r="D9176" t="str">
            <v>M2</v>
          </cell>
          <cell r="E9176" t="str">
            <v>PISOS (ACABADOS Y BASES)</v>
          </cell>
          <cell r="F9176">
            <v>44940.3</v>
          </cell>
        </row>
        <row r="9177">
          <cell r="B9177">
            <v>936</v>
          </cell>
          <cell r="C9177" t="str">
            <v>SUMINISTRO E INSTALACION DE PISO ANTICADO PIZARRA</v>
          </cell>
          <cell r="D9177" t="str">
            <v>M2</v>
          </cell>
          <cell r="E9177" t="str">
            <v>PISOS (ACABADOS Y BASES)</v>
          </cell>
          <cell r="F9177">
            <v>43304.55</v>
          </cell>
        </row>
        <row r="9178">
          <cell r="B9178">
            <v>322</v>
          </cell>
          <cell r="C9178" t="str">
            <v>SUMINISTRO E INSTALACION DE PISO BALD.GRANO MARMOL</v>
          </cell>
          <cell r="D9178" t="str">
            <v>M2</v>
          </cell>
          <cell r="E9178" t="str">
            <v>PISOS (ACABADOS Y BASES)</v>
          </cell>
          <cell r="F9178">
            <v>44940.3</v>
          </cell>
        </row>
        <row r="9179">
          <cell r="B9179">
            <v>323</v>
          </cell>
          <cell r="C9179" t="str">
            <v>SUMINISTRO E INSTALACION DE PISO BALD.GRANO MARMOL</v>
          </cell>
          <cell r="D9179" t="str">
            <v>M2</v>
          </cell>
          <cell r="E9179" t="str">
            <v>PISOS (ACABADOS Y BASES)</v>
          </cell>
          <cell r="F9179">
            <v>44940.3</v>
          </cell>
        </row>
        <row r="9180">
          <cell r="B9180">
            <v>940</v>
          </cell>
          <cell r="C9180" t="str">
            <v>SUMINISTRO E INSTALACION DE PISO CLASICA CALACATA</v>
          </cell>
          <cell r="D9180" t="str">
            <v>M2</v>
          </cell>
          <cell r="E9180" t="str">
            <v>PISOS (ACABADOS Y BASES)</v>
          </cell>
          <cell r="F9180">
            <v>44940.3</v>
          </cell>
        </row>
        <row r="9181">
          <cell r="B9181">
            <v>935</v>
          </cell>
          <cell r="C9181" t="str">
            <v>SUMINISTRO E INSTALACION DE PISO CLASICA MIRO</v>
          </cell>
          <cell r="D9181" t="str">
            <v>M2</v>
          </cell>
          <cell r="E9181" t="str">
            <v>PISOS (ACABADOS Y BASES)</v>
          </cell>
          <cell r="F9181">
            <v>44940.3</v>
          </cell>
        </row>
        <row r="9182">
          <cell r="B9182">
            <v>937</v>
          </cell>
          <cell r="C9182" t="str">
            <v>SUMINISTRO E INSTALACION DE PISO CORSICO 33x33  CR</v>
          </cell>
          <cell r="D9182" t="str">
            <v>M2</v>
          </cell>
          <cell r="E9182" t="str">
            <v>PISOS (ACABADOS Y BASES)</v>
          </cell>
          <cell r="F9182">
            <v>44940.3</v>
          </cell>
        </row>
        <row r="9183">
          <cell r="B9183">
            <v>927</v>
          </cell>
          <cell r="C9183" t="str">
            <v>SUMINISTRO E INSTALACION DE PISO DURAROCK CAPRI</v>
          </cell>
          <cell r="D9183" t="str">
            <v>M2</v>
          </cell>
          <cell r="E9183" t="str">
            <v>PISOS (ACABADOS Y BASES)</v>
          </cell>
          <cell r="F9183">
            <v>44940.3</v>
          </cell>
        </row>
        <row r="9184">
          <cell r="B9184">
            <v>321</v>
          </cell>
          <cell r="C9184" t="str">
            <v>SUMINISTRO E INSTALACION DE PISO EGEO BLANCO</v>
          </cell>
          <cell r="D9184" t="str">
            <v>M2</v>
          </cell>
          <cell r="E9184" t="str">
            <v>PISOS (ACABADOS Y BASES)</v>
          </cell>
          <cell r="F9184">
            <v>44940.3</v>
          </cell>
        </row>
        <row r="9185">
          <cell r="B9185">
            <v>926</v>
          </cell>
          <cell r="C9185" t="str">
            <v>SUMINISTRO E INSTALACION DE PISO ELITE MACAEL</v>
          </cell>
          <cell r="D9185" t="str">
            <v>M2</v>
          </cell>
          <cell r="E9185" t="str">
            <v>PISOS (ACABADOS Y BASES)</v>
          </cell>
          <cell r="F9185">
            <v>44940.3</v>
          </cell>
        </row>
        <row r="9186">
          <cell r="B9186">
            <v>899</v>
          </cell>
          <cell r="C9186" t="str">
            <v>SUMINISTRO E INSTALACION DE PISO GRANO 1-N MELATO</v>
          </cell>
          <cell r="D9186" t="str">
            <v>M2</v>
          </cell>
          <cell r="E9186" t="str">
            <v>PISOS (ACABADOS Y BASES)</v>
          </cell>
          <cell r="F9186">
            <v>44940.3</v>
          </cell>
        </row>
        <row r="9187">
          <cell r="B9187">
            <v>923</v>
          </cell>
          <cell r="C9187" t="str">
            <v>SUMINISTRO E INSTALACION DE PISO MARMOL PRIMAVERA</v>
          </cell>
          <cell r="D9187" t="str">
            <v>M2</v>
          </cell>
          <cell r="E9187" t="str">
            <v>PISOS (ACABADOS Y BASES)</v>
          </cell>
          <cell r="F9187">
            <v>42347.64</v>
          </cell>
        </row>
        <row r="9188">
          <cell r="B9188">
            <v>930</v>
          </cell>
          <cell r="C9188" t="str">
            <v>SUMINISTRO E INSTALACION DE PISO OPAL BEIGE</v>
          </cell>
          <cell r="D9188" t="str">
            <v>M2</v>
          </cell>
          <cell r="E9188" t="str">
            <v>PISOS (ACABADOS Y BASES)</v>
          </cell>
          <cell r="F9188">
            <v>44940.3</v>
          </cell>
        </row>
        <row r="9189">
          <cell r="B9189">
            <v>961</v>
          </cell>
          <cell r="C9189" t="str">
            <v>SUMINISTRO E INSTALACION DE PISO PARKET ALISO</v>
          </cell>
          <cell r="D9189" t="str">
            <v>M2</v>
          </cell>
          <cell r="E9189" t="str">
            <v>PISOS (ACABADOS Y BASES)</v>
          </cell>
          <cell r="F9189">
            <v>44940.3</v>
          </cell>
        </row>
        <row r="9190">
          <cell r="B9190">
            <v>317</v>
          </cell>
          <cell r="C9190" t="str">
            <v>SUMINISTRO E INSTALACION DE PISO PARKET CEDRO</v>
          </cell>
          <cell r="D9190" t="str">
            <v>M2</v>
          </cell>
          <cell r="E9190" t="str">
            <v>PISOS (ACABADOS Y BASES)</v>
          </cell>
          <cell r="F9190">
            <v>44940.3</v>
          </cell>
        </row>
        <row r="9191">
          <cell r="B9191">
            <v>924</v>
          </cell>
          <cell r="C9191" t="str">
            <v>SUMINISTRO E INSTALACION DE PISO PARKET GRANADILLO</v>
          </cell>
          <cell r="D9191" t="str">
            <v>M2</v>
          </cell>
          <cell r="E9191" t="str">
            <v>PISOS (ACABADOS Y BASES)</v>
          </cell>
          <cell r="F9191">
            <v>44940.3</v>
          </cell>
        </row>
        <row r="9192">
          <cell r="B9192">
            <v>960</v>
          </cell>
          <cell r="C9192" t="str">
            <v>SUMINISTRO E INSTALACION DE PISO PARKET NOGAL</v>
          </cell>
          <cell r="D9192" t="str">
            <v>M2</v>
          </cell>
          <cell r="E9192" t="str">
            <v>PISOS (ACABADOS Y BASES)</v>
          </cell>
          <cell r="F9192">
            <v>44940.3</v>
          </cell>
        </row>
        <row r="9193">
          <cell r="B9193">
            <v>316</v>
          </cell>
          <cell r="C9193" t="str">
            <v>SUMINISTRO E INSTALACION DE PISO PARMA 41x41</v>
          </cell>
          <cell r="D9193" t="str">
            <v>M2</v>
          </cell>
          <cell r="E9193" t="str">
            <v>PISOS (ACABADOS Y BASES)</v>
          </cell>
          <cell r="F9193">
            <v>44940.3</v>
          </cell>
        </row>
        <row r="9194">
          <cell r="B9194">
            <v>934</v>
          </cell>
          <cell r="C9194" t="str">
            <v>SUMINISTRO E INSTALACION DE PISO PRAGA AZUL</v>
          </cell>
          <cell r="D9194" t="str">
            <v>M2</v>
          </cell>
          <cell r="E9194" t="str">
            <v>PISOS (ACABADOS Y BASES)</v>
          </cell>
          <cell r="F9194">
            <v>44940.3</v>
          </cell>
        </row>
        <row r="9195">
          <cell r="B9195">
            <v>751</v>
          </cell>
          <cell r="C9195" t="str">
            <v>SUMINISTRO E INSTALACION DE PISO QUIMBAYA</v>
          </cell>
          <cell r="D9195" t="str">
            <v>M2</v>
          </cell>
          <cell r="E9195" t="str">
            <v>PISOS (ACABADOS Y BASES)</v>
          </cell>
          <cell r="F9195">
            <v>47450.57</v>
          </cell>
        </row>
        <row r="9196">
          <cell r="B9196">
            <v>938</v>
          </cell>
          <cell r="C9196" t="str">
            <v>SUMINISTRO E INSTALACION DE PISO SAVONA 41X41</v>
          </cell>
          <cell r="D9196" t="str">
            <v>M2</v>
          </cell>
          <cell r="E9196" t="str">
            <v>PISOS (ACABADOS Y BASES)</v>
          </cell>
          <cell r="F9196">
            <v>44940.3</v>
          </cell>
        </row>
        <row r="9197">
          <cell r="B9197">
            <v>929</v>
          </cell>
          <cell r="C9197" t="str">
            <v>SUMINISTRO E INSTALACION DE PISO SICILIA MARFIL</v>
          </cell>
          <cell r="D9197" t="str">
            <v>M2</v>
          </cell>
          <cell r="E9197" t="str">
            <v>PISOS (ACABADOS Y BASES)</v>
          </cell>
          <cell r="F9197">
            <v>44940.3</v>
          </cell>
        </row>
        <row r="9198">
          <cell r="B9198">
            <v>939</v>
          </cell>
          <cell r="C9198" t="str">
            <v>SUMINISTRO E INSTALACION DE PISO SILEX 41X41</v>
          </cell>
          <cell r="D9198" t="str">
            <v>M2</v>
          </cell>
          <cell r="E9198" t="str">
            <v>PISOS (ACABADOS Y BASES)</v>
          </cell>
          <cell r="F9198">
            <v>44940.3</v>
          </cell>
        </row>
        <row r="9199">
          <cell r="B9199">
            <v>942</v>
          </cell>
          <cell r="C9199" t="str">
            <v>SUMINISTRO E INSTALACION DE PISO SONDRIO 41x41CRNA</v>
          </cell>
          <cell r="D9199" t="str">
            <v>M2</v>
          </cell>
          <cell r="E9199" t="str">
            <v>PISOS (ACABADOS Y BASES)</v>
          </cell>
          <cell r="F9199">
            <v>44940.3</v>
          </cell>
        </row>
        <row r="9200">
          <cell r="B9200">
            <v>770</v>
          </cell>
          <cell r="C9200" t="str">
            <v>SUMINISTRO E INSTALACION DE PISOS ANTICADO GUAJIRA</v>
          </cell>
          <cell r="D9200" t="str">
            <v>M2</v>
          </cell>
          <cell r="E9200" t="str">
            <v>PISOS (ACABADOS Y BASES)</v>
          </cell>
          <cell r="F9200">
            <v>151556.81</v>
          </cell>
        </row>
        <row r="9201">
          <cell r="B9201">
            <v>20882</v>
          </cell>
          <cell r="C9201" t="str">
            <v>SUMINISTRO E INSTALACIÓN DE POLEA EN URETANO (URETHANE POWER)</v>
          </cell>
          <cell r="D9201" t="str">
            <v>UN</v>
          </cell>
          <cell r="E9201" t="str">
            <v>MANT. EQUIPOS ELECTROMECANICOS</v>
          </cell>
          <cell r="F9201">
            <v>741634.31</v>
          </cell>
        </row>
        <row r="9202">
          <cell r="B9202">
            <v>20787</v>
          </cell>
          <cell r="C9202" t="str">
            <v>SUMINISTRO E INSTALACION DE POSTE TRONCONICO DE 14M + CANASTILLA PARA 12 REFLECTORES</v>
          </cell>
          <cell r="D9202" t="str">
            <v>UN</v>
          </cell>
          <cell r="E9202" t="str">
            <v>INSTALACIONES ELECTRICAS - T.V. - SONIDO COMUNI</v>
          </cell>
          <cell r="F9202">
            <v>20810237.100000001</v>
          </cell>
        </row>
        <row r="9203">
          <cell r="B9203">
            <v>20905</v>
          </cell>
          <cell r="C9203" t="str">
            <v>SUMINISTRO E INSTALACIÓN DE POWER LIFT MOTOR</v>
          </cell>
          <cell r="D9203" t="str">
            <v>UN</v>
          </cell>
          <cell r="E9203" t="str">
            <v>MANT. EQUIPOS ELECTROMECANICOS</v>
          </cell>
          <cell r="F9203">
            <v>2788663.25</v>
          </cell>
        </row>
        <row r="9204">
          <cell r="B9204">
            <v>20630</v>
          </cell>
          <cell r="C9204" t="str">
            <v>Suministro e Instalación de PROYECTOR BUXUS 200 25°</v>
          </cell>
          <cell r="D9204" t="str">
            <v>UN</v>
          </cell>
          <cell r="E9204" t="str">
            <v>ELECTRICOS IDRD</v>
          </cell>
          <cell r="F9204">
            <v>4464498.96</v>
          </cell>
        </row>
        <row r="9205">
          <cell r="B9205">
            <v>20629</v>
          </cell>
          <cell r="C9205" t="str">
            <v>Suministro e Instalación de PROYECTOR BUXUS 200 AS</v>
          </cell>
          <cell r="D9205" t="str">
            <v>UN</v>
          </cell>
          <cell r="E9205" t="str">
            <v>ELECTRICOS IDRD</v>
          </cell>
          <cell r="F9205">
            <v>4464498.96</v>
          </cell>
        </row>
        <row r="9206">
          <cell r="B9206">
            <v>20631</v>
          </cell>
          <cell r="C9206" t="str">
            <v>Suministro e Instalación de PROYECTOR LUMINARIA TIPO PROYECTOR BUXUS 200 40°</v>
          </cell>
          <cell r="D9206" t="str">
            <v>UN</v>
          </cell>
          <cell r="E9206" t="str">
            <v>ELECTRICOS IDRD</v>
          </cell>
          <cell r="F9206">
            <v>4464498.96</v>
          </cell>
        </row>
        <row r="9207">
          <cell r="B9207">
            <v>20904</v>
          </cell>
          <cell r="C9207" t="str">
            <v>SUMINISTRO E INSTALACIÓN DE PURE RUBBER LIFT ROD COVERS</v>
          </cell>
          <cell r="D9207" t="str">
            <v>UN</v>
          </cell>
          <cell r="E9207" t="str">
            <v>MANT. EQUIPOS ELECTROMECANICOS</v>
          </cell>
          <cell r="F9207">
            <v>437436.65</v>
          </cell>
        </row>
        <row r="9208">
          <cell r="B9208">
            <v>2026</v>
          </cell>
          <cell r="C9208" t="str">
            <v>SUMINISTRO E INSTALACION DE RETENIDA P/MEDIA TENS.</v>
          </cell>
          <cell r="D9208" t="str">
            <v>UN</v>
          </cell>
          <cell r="E9208" t="str">
            <v>INSTALACIONES ELECTRICAS - T.V. - SONIDO COMUNI</v>
          </cell>
          <cell r="F9208">
            <v>27797.67</v>
          </cell>
        </row>
        <row r="9209">
          <cell r="B9209">
            <v>20895</v>
          </cell>
          <cell r="C9209" t="str">
            <v>SUMINISTRO E INSTALACION DE RODAMIENTO 607 R</v>
          </cell>
          <cell r="D9209" t="str">
            <v>UN</v>
          </cell>
          <cell r="E9209" t="str">
            <v>MANT. EQUIPOS ELECTROMECANICOS</v>
          </cell>
          <cell r="F9209">
            <v>51264.91</v>
          </cell>
        </row>
        <row r="9210">
          <cell r="B9210">
            <v>20865</v>
          </cell>
          <cell r="C9210" t="str">
            <v>SUMINISTRO E INSTALACION DE RODAMIENTO 6204</v>
          </cell>
          <cell r="D9210" t="str">
            <v>UN</v>
          </cell>
          <cell r="E9210" t="str">
            <v>MANT. EQUIPOS ELECTROMECANICOS</v>
          </cell>
          <cell r="F9210">
            <v>54356.91</v>
          </cell>
        </row>
        <row r="9211">
          <cell r="B9211">
            <v>20887</v>
          </cell>
          <cell r="C9211" t="str">
            <v>SUMINISTRO E INSTALACIÓN DE RUBBER DECK ROLLER ASSEMBLY</v>
          </cell>
          <cell r="D9211" t="str">
            <v>UN</v>
          </cell>
          <cell r="E9211" t="str">
            <v>MANT. EQUIPOS ELECTROMECANICOS</v>
          </cell>
          <cell r="F9211">
            <v>119964.79</v>
          </cell>
        </row>
        <row r="9212">
          <cell r="B9212">
            <v>13707</v>
          </cell>
          <cell r="C9212" t="str">
            <v>Suministro e instalación de salida para fotocelda</v>
          </cell>
          <cell r="D9212" t="str">
            <v>UN</v>
          </cell>
          <cell r="E9212" t="str">
            <v>INSTALACIONES ELECTRICAS - T.V. - SONIDO COMUNI</v>
          </cell>
          <cell r="F9212">
            <v>37137.410000000003</v>
          </cell>
        </row>
        <row r="9213">
          <cell r="B9213">
            <v>20635</v>
          </cell>
          <cell r="C9213" t="str">
            <v xml:space="preserve">SUMINISTRO E INSTALACION DE SEÑAL TIPO B SEGUN DISEÑO PICO SENDERO PICO DEL AGUILA </v>
          </cell>
          <cell r="D9213" t="str">
            <v>UN</v>
          </cell>
          <cell r="E9213" t="str">
            <v>SEÑALIZACION</v>
          </cell>
          <cell r="F9213">
            <v>11537383.439999999</v>
          </cell>
        </row>
        <row r="9214">
          <cell r="B9214">
            <v>20634</v>
          </cell>
          <cell r="C9214" t="str">
            <v>SUMINISTRO E INSTALACION DE SEÑAL TIPO C SEGUN DISEÑO PICO SENDERO PICO DEL AGUILA</v>
          </cell>
          <cell r="D9214" t="str">
            <v>UN</v>
          </cell>
          <cell r="E9214" t="str">
            <v>SEÑALIZACION</v>
          </cell>
          <cell r="F9214">
            <v>7367265</v>
          </cell>
        </row>
        <row r="9215">
          <cell r="B9215">
            <v>642</v>
          </cell>
          <cell r="C9215" t="str">
            <v>SUMINISTRO E INSTALACION DE SILCOPLAST FACHADA</v>
          </cell>
          <cell r="D9215" t="str">
            <v>M2</v>
          </cell>
          <cell r="E9215" t="str">
            <v>PINTURA</v>
          </cell>
          <cell r="F9215">
            <v>18657.57</v>
          </cell>
        </row>
        <row r="9216">
          <cell r="B9216">
            <v>13657</v>
          </cell>
          <cell r="C9216" t="str">
            <v>Suministro e instalación de socket</v>
          </cell>
          <cell r="D9216" t="str">
            <v>UN</v>
          </cell>
          <cell r="E9216" t="str">
            <v>INSTALACIONES ELECTRICAS - T.V. - SONIDO COMUNI</v>
          </cell>
          <cell r="F9216">
            <v>11336.63</v>
          </cell>
        </row>
        <row r="9217">
          <cell r="B9217">
            <v>20886</v>
          </cell>
          <cell r="C9217" t="str">
            <v>SUMINISTRO E INSTALACIÓN DE SOLEOIDE 208V</v>
          </cell>
          <cell r="D9217" t="str">
            <v>UN</v>
          </cell>
          <cell r="E9217" t="str">
            <v>MANT. EQUIPOS ELECTROMECANICOS</v>
          </cell>
          <cell r="F9217">
            <v>382865.86</v>
          </cell>
        </row>
        <row r="9218">
          <cell r="B9218">
            <v>20891</v>
          </cell>
          <cell r="C9218" t="str">
            <v>SUMINISTRO E INSTALACIÓN DE SPOTTING FINGERS DERECHO</v>
          </cell>
          <cell r="D9218" t="str">
            <v>UN</v>
          </cell>
          <cell r="E9218" t="str">
            <v>MANT. EQUIPOS ELECTROMECANICOS</v>
          </cell>
          <cell r="F9218">
            <v>366557.11</v>
          </cell>
        </row>
        <row r="9219">
          <cell r="B9219">
            <v>20892</v>
          </cell>
          <cell r="C9219" t="str">
            <v>SUMINISTRO E INSTALACIÓN DE SPOTTING FINGERS IZQUIERDO</v>
          </cell>
          <cell r="D9219" t="str">
            <v>UN</v>
          </cell>
          <cell r="E9219" t="str">
            <v>MANT. EQUIPOS ELECTROMECANICOS</v>
          </cell>
          <cell r="F9219">
            <v>289920.11</v>
          </cell>
        </row>
        <row r="9220">
          <cell r="B9220">
            <v>17640</v>
          </cell>
          <cell r="C9220" t="str">
            <v>SUMINISTRO E INSTALACIÓN DE TANQUE</v>
          </cell>
          <cell r="D9220" t="str">
            <v>UN</v>
          </cell>
          <cell r="E9220" t="str">
            <v>INSTALACIONES ELECTRICAS - T.V. - SONIDO COMUNI</v>
          </cell>
          <cell r="F9220">
            <v>501200.53</v>
          </cell>
        </row>
        <row r="9221">
          <cell r="B9221">
            <v>20881</v>
          </cell>
          <cell r="C9221" t="str">
            <v>SUMINISTRO E INSTALACIÓN DE TIJERA DETECTORA DE PINES (SCISSOR ARM)</v>
          </cell>
          <cell r="D9221" t="str">
            <v>UN</v>
          </cell>
          <cell r="E9221" t="str">
            <v>MANT. EQUIPOS ELECTROMECANICOS</v>
          </cell>
          <cell r="F9221">
            <v>1118772.32</v>
          </cell>
        </row>
        <row r="9222">
          <cell r="B9222">
            <v>13639</v>
          </cell>
          <cell r="C9222" t="str">
            <v>Suministro e instalación de toma monofasica GFCI</v>
          </cell>
          <cell r="D9222" t="str">
            <v>UN</v>
          </cell>
          <cell r="E9222" t="str">
            <v>VARIOS</v>
          </cell>
          <cell r="F9222">
            <v>55277.120000000003</v>
          </cell>
        </row>
        <row r="9223">
          <cell r="B9223">
            <v>20864</v>
          </cell>
          <cell r="C9223" t="str">
            <v>SUMINISTRO E INSTALACION DE TORNILLO ROSCA ORDINARIA 1/4"x2"</v>
          </cell>
          <cell r="D9223" t="str">
            <v>UN</v>
          </cell>
          <cell r="E9223" t="str">
            <v>MANT. EQUIPOS ELECTROMECANICOS</v>
          </cell>
          <cell r="F9223">
            <v>8877.33</v>
          </cell>
        </row>
        <row r="9224">
          <cell r="B9224">
            <v>20862</v>
          </cell>
          <cell r="C9224" t="str">
            <v>SUMINISTRO E INSTALACION DE TORNILLO ROSCA ORDINARIA 3/8"x2"</v>
          </cell>
          <cell r="D9224" t="str">
            <v>UN</v>
          </cell>
          <cell r="E9224" t="str">
            <v>MANT. EQUIPOS ELECTROMECANICOS</v>
          </cell>
          <cell r="F9224">
            <v>9260.32</v>
          </cell>
        </row>
        <row r="9225">
          <cell r="B9225">
            <v>20861</v>
          </cell>
          <cell r="C9225" t="str">
            <v>SUMINISTRO E INSTALACION DE TORNILLO ROSCA ORDINARIA 3/8"x4”</v>
          </cell>
          <cell r="D9225" t="str">
            <v>UN</v>
          </cell>
          <cell r="E9225" t="str">
            <v>MANT. EQUIPOS ELECTROMECANICOS</v>
          </cell>
          <cell r="F9225">
            <v>9856.32</v>
          </cell>
        </row>
        <row r="9226">
          <cell r="B9226">
            <v>20863</v>
          </cell>
          <cell r="C9226" t="str">
            <v>SUMINISTRO E INSTALACION DE TORNILLO ROSCA ORDINARIA 5/16"x2"</v>
          </cell>
          <cell r="D9226" t="str">
            <v>UN</v>
          </cell>
          <cell r="E9226" t="str">
            <v>MANT. EQUIPOS ELECTROMECANICOS</v>
          </cell>
          <cell r="F9226">
            <v>9045.32</v>
          </cell>
        </row>
        <row r="9227">
          <cell r="B9227">
            <v>20889</v>
          </cell>
          <cell r="C9227" t="str">
            <v>SUMINISTRO E INSTALACIÓN DE URETHANE PIT CUSHION FACING</v>
          </cell>
          <cell r="D9227" t="str">
            <v>UN</v>
          </cell>
          <cell r="E9227" t="str">
            <v>MANT. EQUIPOS ELECTROMECANICOS</v>
          </cell>
          <cell r="F9227">
            <v>2562572.2599999998</v>
          </cell>
        </row>
        <row r="9228">
          <cell r="B9228">
            <v>55</v>
          </cell>
          <cell r="C9228" t="str">
            <v>SUMINISTRO E INSTALACION DE YEE GRES 8x6"</v>
          </cell>
          <cell r="D9228" t="str">
            <v>UN</v>
          </cell>
          <cell r="E9228" t="str">
            <v>REDES SERVICIOS Y DESAGüES</v>
          </cell>
          <cell r="F9228">
            <v>73626.97</v>
          </cell>
        </row>
        <row r="9229">
          <cell r="B9229">
            <v>418</v>
          </cell>
          <cell r="C9229" t="str">
            <v>SUMINISTRO E INSTALACION DEALFOMBRA PAVCO FLORESTA</v>
          </cell>
          <cell r="D9229" t="str">
            <v>M2</v>
          </cell>
          <cell r="E9229" t="str">
            <v>PISOS (ACABADOS Y BASES)</v>
          </cell>
          <cell r="F9229">
            <v>4205.2299999999996</v>
          </cell>
        </row>
        <row r="9230">
          <cell r="B9230">
            <v>911</v>
          </cell>
          <cell r="C9230" t="str">
            <v>SUMINISTRO E INSTALACION DEALFOMBRA PAVCO TERUEL</v>
          </cell>
          <cell r="D9230" t="str">
            <v>M2</v>
          </cell>
          <cell r="E9230" t="str">
            <v>PISOS (ACABADOS Y BASES)</v>
          </cell>
          <cell r="F9230">
            <v>4205.2299999999996</v>
          </cell>
        </row>
        <row r="9231">
          <cell r="B9231">
            <v>17584</v>
          </cell>
          <cell r="C9231" t="str">
            <v>Suministro e instalacion del citofono o telefono a</v>
          </cell>
          <cell r="D9231" t="str">
            <v>UN</v>
          </cell>
          <cell r="E9231" t="str">
            <v>PISCINAS</v>
          </cell>
          <cell r="F9231">
            <v>82237.77</v>
          </cell>
        </row>
        <row r="9232">
          <cell r="B9232">
            <v>506</v>
          </cell>
          <cell r="C9232" t="str">
            <v>SUMINISTRO E INSTALACION DEREGISTROS 1/2 LAVADERO</v>
          </cell>
          <cell r="D9232" t="str">
            <v>UN</v>
          </cell>
          <cell r="E9232" t="str">
            <v>INSTALACIONES HIDRAULICA / SANITARIA / LATONERIA</v>
          </cell>
          <cell r="F9232">
            <v>79833.89</v>
          </cell>
        </row>
        <row r="9233">
          <cell r="B9233">
            <v>17647</v>
          </cell>
          <cell r="C9233" t="str">
            <v>SUMINISTRO E INSTALACIÓN DUCTO TOMA AIRE FRESCO</v>
          </cell>
          <cell r="D9233" t="str">
            <v>UN</v>
          </cell>
          <cell r="E9233" t="str">
            <v>INSTALACIONES ELECTRICAS - T.V. - SONIDO COMUNI</v>
          </cell>
          <cell r="F9233">
            <v>250600.27</v>
          </cell>
        </row>
        <row r="9234">
          <cell r="B9234">
            <v>17669</v>
          </cell>
          <cell r="C9234" t="str">
            <v>Suministro e instalación Equipo de desinfeccion UV</v>
          </cell>
          <cell r="D9234" t="str">
            <v>UN</v>
          </cell>
          <cell r="E9234" t="str">
            <v>09 Eléctricas</v>
          </cell>
          <cell r="F9234">
            <v>508697.93</v>
          </cell>
        </row>
        <row r="9235">
          <cell r="B9235">
            <v>13034</v>
          </cell>
          <cell r="C9235" t="str">
            <v>SUMINISTRO E INSTALACION ESTRUCTURA CALIBRE 20 GAL</v>
          </cell>
          <cell r="D9235" t="str">
            <v>M2</v>
          </cell>
          <cell r="E9235" t="str">
            <v>CARPINTERIA METALICA</v>
          </cell>
          <cell r="F9235">
            <v>497241.42</v>
          </cell>
        </row>
        <row r="9236">
          <cell r="B9236">
            <v>14282</v>
          </cell>
          <cell r="C9236" t="str">
            <v>Suministro e instalacion Fotocontrol</v>
          </cell>
          <cell r="D9236" t="str">
            <v>UN</v>
          </cell>
          <cell r="E9236" t="str">
            <v>INSTALACIONES ELECTRICAS - T.V. - SONIDO COMUNI</v>
          </cell>
          <cell r="F9236">
            <v>225865.1</v>
          </cell>
        </row>
        <row r="9237">
          <cell r="B9237">
            <v>14283</v>
          </cell>
          <cell r="C9237" t="str">
            <v>Suministro e instalacion Fusibles de Fotocontrol</v>
          </cell>
          <cell r="D9237" t="str">
            <v>UN</v>
          </cell>
          <cell r="E9237" t="str">
            <v>INSTALACIONES ELECTRICAS - T.V. - SONIDO COMUNI</v>
          </cell>
          <cell r="F9237">
            <v>0</v>
          </cell>
        </row>
        <row r="9238">
          <cell r="B9238">
            <v>10556</v>
          </cell>
          <cell r="C9238" t="str">
            <v>Suministro e Instalacion GABINETE GM PARA 32 RELÉS DE SOBREPONER</v>
          </cell>
          <cell r="D9238" t="str">
            <v>UN</v>
          </cell>
          <cell r="E9238" t="str">
            <v>INSTALACIONES ELECTRICAS - T.V. - SONIDO COMUNI</v>
          </cell>
          <cell r="F9238">
            <v>7069371.2199999997</v>
          </cell>
        </row>
        <row r="9239">
          <cell r="B9239">
            <v>10413</v>
          </cell>
          <cell r="C9239" t="str">
            <v>Suministro e instalacion geoBX40 **</v>
          </cell>
          <cell r="D9239" t="str">
            <v>M2</v>
          </cell>
          <cell r="E9239" t="str">
            <v>05 Pisos</v>
          </cell>
          <cell r="F9239">
            <v>14837.85</v>
          </cell>
        </row>
        <row r="9240">
          <cell r="B9240">
            <v>10790</v>
          </cell>
          <cell r="C9240" t="str">
            <v>Suministro e instalacion geoNT-1600**</v>
          </cell>
          <cell r="D9240" t="str">
            <v>M2</v>
          </cell>
          <cell r="E9240" t="str">
            <v>05 Pisos</v>
          </cell>
          <cell r="F9240">
            <v>6720.08</v>
          </cell>
        </row>
        <row r="9241">
          <cell r="B9241">
            <v>11212</v>
          </cell>
          <cell r="C9241" t="str">
            <v>Suministro e instalacion Geotextil   NT-1800**</v>
          </cell>
          <cell r="D9241" t="str">
            <v>M2</v>
          </cell>
          <cell r="E9241" t="str">
            <v>05 Pisos</v>
          </cell>
          <cell r="F9241">
            <v>10945.02</v>
          </cell>
        </row>
        <row r="9242">
          <cell r="B9242">
            <v>16160</v>
          </cell>
          <cell r="C9242" t="str">
            <v>Suministro e instalacion Geotextil   NT-2500</v>
          </cell>
          <cell r="D9242" t="str">
            <v>M2</v>
          </cell>
          <cell r="E9242" t="str">
            <v>05 Pisos</v>
          </cell>
          <cell r="F9242">
            <v>12438.27</v>
          </cell>
        </row>
        <row r="9243">
          <cell r="B9243">
            <v>11921</v>
          </cell>
          <cell r="C9243" t="str">
            <v>Suministro e instalacion Geotextil   T-2100**</v>
          </cell>
          <cell r="D9243" t="str">
            <v>M2</v>
          </cell>
          <cell r="E9243" t="str">
            <v>05 Pisos</v>
          </cell>
          <cell r="F9243">
            <v>10610.4</v>
          </cell>
        </row>
        <row r="9244">
          <cell r="B9244">
            <v>12948</v>
          </cell>
          <cell r="C9244" t="str">
            <v>Suministro e instalacion Geotextil   T-2100**</v>
          </cell>
          <cell r="D9244" t="str">
            <v>M2</v>
          </cell>
          <cell r="E9244" t="str">
            <v>05 Pisos</v>
          </cell>
          <cell r="F9244">
            <v>10610.4</v>
          </cell>
        </row>
        <row r="9245">
          <cell r="B9245">
            <v>13751</v>
          </cell>
          <cell r="C9245" t="str">
            <v>Suministro e instalacion Geotextil   T-2100**</v>
          </cell>
          <cell r="D9245" t="str">
            <v>M2</v>
          </cell>
          <cell r="E9245" t="str">
            <v>05 Pisos</v>
          </cell>
          <cell r="F9245">
            <v>8445.2999999999993</v>
          </cell>
        </row>
        <row r="9246">
          <cell r="B9246">
            <v>16008</v>
          </cell>
          <cell r="C9246" t="str">
            <v>Suministro e instalacion Geotextil   T-2400</v>
          </cell>
          <cell r="D9246" t="str">
            <v>M2</v>
          </cell>
          <cell r="E9246" t="str">
            <v>05 Pisos</v>
          </cell>
          <cell r="F9246">
            <v>15550.79</v>
          </cell>
        </row>
        <row r="9247">
          <cell r="B9247">
            <v>10163</v>
          </cell>
          <cell r="C9247" t="str">
            <v>Suministro e instalacion Geotextil   T-2400**</v>
          </cell>
          <cell r="D9247" t="str">
            <v>M2</v>
          </cell>
          <cell r="E9247" t="str">
            <v>05 Pisos</v>
          </cell>
          <cell r="F9247">
            <v>15550.79</v>
          </cell>
        </row>
        <row r="9248">
          <cell r="B9248">
            <v>10414</v>
          </cell>
          <cell r="C9248" t="str">
            <v>Suministro e instalacion Geotextil  GT-2.400 **</v>
          </cell>
          <cell r="D9248" t="str">
            <v>M2</v>
          </cell>
          <cell r="E9248" t="str">
            <v>05 Pisos</v>
          </cell>
          <cell r="F9248">
            <v>13185.53</v>
          </cell>
        </row>
        <row r="9249">
          <cell r="B9249">
            <v>20858</v>
          </cell>
          <cell r="C9249" t="str">
            <v>SUMINISTRO E INSTALACIÓN GRAMA SINTETICA 1500gr/m2 Espesor 30mm</v>
          </cell>
          <cell r="D9249" t="str">
            <v>M2</v>
          </cell>
          <cell r="E9249" t="str">
            <v>GRAMAS SINTETICAS</v>
          </cell>
          <cell r="F9249">
            <v>150033.53</v>
          </cell>
        </row>
        <row r="9250">
          <cell r="B9250">
            <v>20896</v>
          </cell>
          <cell r="C9250" t="str">
            <v>SUMINISTRO E INSTALACION INSUMOS PARA  MAQUINA LIMPIADORA DE LA PISTA DE BOLOS</v>
          </cell>
          <cell r="D9250" t="str">
            <v>UN</v>
          </cell>
          <cell r="E9250" t="str">
            <v>MANT. EQUIPOS ELECTROMECANICOS</v>
          </cell>
          <cell r="F9250">
            <v>631758.05000000005</v>
          </cell>
        </row>
        <row r="9251">
          <cell r="B9251">
            <v>13037</v>
          </cell>
          <cell r="C9251" t="str">
            <v>SUMINISTRO E INSTALACION LAMINA SUPERBOARD(17mm)</v>
          </cell>
          <cell r="D9251" t="str">
            <v>M2</v>
          </cell>
          <cell r="E9251" t="str">
            <v>VARIOS</v>
          </cell>
          <cell r="F9251">
            <v>42739.82</v>
          </cell>
        </row>
        <row r="9252">
          <cell r="B9252">
            <v>15465</v>
          </cell>
          <cell r="C9252" t="str">
            <v>SUMINISTRO E INSTALACION LAMINAS ACRILICAS</v>
          </cell>
          <cell r="D9252" t="str">
            <v>UN</v>
          </cell>
          <cell r="E9252" t="str">
            <v>IDRD</v>
          </cell>
          <cell r="F9252">
            <v>31215.58</v>
          </cell>
        </row>
        <row r="9253">
          <cell r="B9253">
            <v>13349</v>
          </cell>
          <cell r="C9253" t="str">
            <v>SUMINISTRO E INSTALACIÓN LÁMINAS PARA RAMPAS  BISI</v>
          </cell>
          <cell r="D9253" t="str">
            <v>M2</v>
          </cell>
          <cell r="E9253" t="str">
            <v>VARIOS</v>
          </cell>
          <cell r="F9253">
            <v>204231.03</v>
          </cell>
        </row>
        <row r="9254">
          <cell r="B9254">
            <v>11139</v>
          </cell>
          <cell r="C9254" t="str">
            <v>Suministro e instalacion Loseta IDU sobre mortero</v>
          </cell>
          <cell r="D9254" t="str">
            <v>M2</v>
          </cell>
          <cell r="E9254" t="str">
            <v>05 Pisos</v>
          </cell>
          <cell r="F9254">
            <v>147776.07</v>
          </cell>
        </row>
        <row r="9255">
          <cell r="B9255">
            <v>11114</v>
          </cell>
          <cell r="C9255" t="str">
            <v>Suministro e instalacion Loseta+rejilla+sobrMorter</v>
          </cell>
          <cell r="D9255" t="str">
            <v>M2</v>
          </cell>
          <cell r="E9255" t="str">
            <v>05 Pisos</v>
          </cell>
          <cell r="F9255">
            <v>157516.66</v>
          </cell>
        </row>
        <row r="9256">
          <cell r="B9256">
            <v>20657</v>
          </cell>
          <cell r="C9256" t="str">
            <v>SUMINISTRO E INSTALACIÓN LUMINARIA SPORTLED 1000W</v>
          </cell>
          <cell r="D9256" t="str">
            <v>UN</v>
          </cell>
          <cell r="E9256" t="str">
            <v>INSTALACIONES ELECTRICAS - T.V. - SONIDO COMUNI</v>
          </cell>
          <cell r="F9256">
            <v>8655002.8399999999</v>
          </cell>
        </row>
        <row r="9257">
          <cell r="B9257">
            <v>20656</v>
          </cell>
          <cell r="C9257" t="str">
            <v>SUMINISTRO E INSTALACIÓN LUMINARIA SPORTLED 400W</v>
          </cell>
          <cell r="D9257" t="str">
            <v>UN</v>
          </cell>
          <cell r="E9257" t="str">
            <v>INSTALACIONES ELECTRICAS - T.V. - SONIDO COMUNI</v>
          </cell>
          <cell r="F9257">
            <v>3602459.67</v>
          </cell>
        </row>
        <row r="9258">
          <cell r="B9258">
            <v>20653</v>
          </cell>
          <cell r="C9258" t="str">
            <v>SUMINISTRO E INSTALACIÓN LUMINARIA STILL LED PROYECTOR 240W</v>
          </cell>
          <cell r="D9258" t="str">
            <v>UN</v>
          </cell>
          <cell r="E9258" t="str">
            <v>INSTALACIONES ELECTRICAS - T.V. - SONIDO COMUNI</v>
          </cell>
          <cell r="F9258">
            <v>1541486.29</v>
          </cell>
        </row>
        <row r="9259">
          <cell r="B9259">
            <v>20654</v>
          </cell>
          <cell r="C9259" t="str">
            <v>SUMINISTRO E INSTALACIÓN LUMINARIA STILL LED PROYECTOR 480W 60°</v>
          </cell>
          <cell r="D9259" t="str">
            <v>UN</v>
          </cell>
          <cell r="E9259" t="str">
            <v>INSTALACIONES ELECTRICAS - T.V. - SONIDO COMUNI</v>
          </cell>
          <cell r="F9259">
            <v>3496704.29</v>
          </cell>
        </row>
        <row r="9260">
          <cell r="B9260">
            <v>20655</v>
          </cell>
          <cell r="C9260" t="str">
            <v>SUMINISTRO E INSTALACIÓN LUMINARIA STILL LED PROYECTOR 640W 60°</v>
          </cell>
          <cell r="D9260" t="str">
            <v>UN</v>
          </cell>
          <cell r="E9260" t="str">
            <v>INSTALACIONES ELECTRICAS - T.V. - SONIDO COMUNI</v>
          </cell>
          <cell r="F9260">
            <v>3496704.29</v>
          </cell>
        </row>
        <row r="9261">
          <cell r="B9261">
            <v>659</v>
          </cell>
          <cell r="C9261" t="str">
            <v>SUMINISTRO E INSTALACION LUXALON ACERO 84R COBR V5</v>
          </cell>
          <cell r="D9261" t="str">
            <v>M2</v>
          </cell>
          <cell r="E9261" t="str">
            <v>CIELOS RASOS</v>
          </cell>
          <cell r="F9261">
            <v>4093.3</v>
          </cell>
        </row>
        <row r="9262">
          <cell r="B9262">
            <v>10561</v>
          </cell>
          <cell r="C9262" t="str">
            <v>Suministro e Instalacion MÓDULO CIEGO PARA LLENAR ESPACIO EN PANEL DE INSERCIÓN</v>
          </cell>
          <cell r="D9262" t="str">
            <v>UN</v>
          </cell>
          <cell r="E9262" t="str">
            <v>INSTALACIONES ELECTRICAS - T.V. - SONIDO COMUNI</v>
          </cell>
          <cell r="F9262">
            <v>186843.59</v>
          </cell>
        </row>
        <row r="9263">
          <cell r="B9263">
            <v>17648</v>
          </cell>
          <cell r="C9263" t="str">
            <v>Suministro e instalación Motobomba 30 Hp - Bomba c</v>
          </cell>
          <cell r="D9263" t="str">
            <v>UN</v>
          </cell>
          <cell r="E9263" t="str">
            <v>09 Eléctricas</v>
          </cell>
          <cell r="F9263">
            <v>366065.96</v>
          </cell>
        </row>
        <row r="9264">
          <cell r="B9264">
            <v>18664</v>
          </cell>
          <cell r="C9264" t="str">
            <v>SUMINISTRO E INSTALACION NVR</v>
          </cell>
          <cell r="D9264" t="str">
            <v>UN</v>
          </cell>
          <cell r="E9264" t="str">
            <v>INSTALACIONES ELECTRICAS - T.V. - SONIDO COMUNI</v>
          </cell>
          <cell r="F9264">
            <v>904291.62</v>
          </cell>
        </row>
        <row r="9265">
          <cell r="B9265">
            <v>917</v>
          </cell>
          <cell r="C9265" t="str">
            <v>SUMINISTRO E INSTALACION PISO  IMOLA ELITE</v>
          </cell>
          <cell r="D9265" t="str">
            <v>M2</v>
          </cell>
          <cell r="E9265" t="str">
            <v>PISOS (ACABADOS Y BASES)</v>
          </cell>
          <cell r="F9265">
            <v>44940.3</v>
          </cell>
        </row>
        <row r="9266">
          <cell r="B9266">
            <v>15467</v>
          </cell>
          <cell r="C9266" t="str">
            <v>SUMINISTRO E INSTALACION PORTA LAMPARAS EN PORC.</v>
          </cell>
          <cell r="D9266" t="str">
            <v>UN</v>
          </cell>
          <cell r="E9266" t="str">
            <v>VARIOS</v>
          </cell>
          <cell r="F9266">
            <v>11339.29</v>
          </cell>
        </row>
        <row r="9267">
          <cell r="B9267">
            <v>18488</v>
          </cell>
          <cell r="C9267" t="str">
            <v>Suministro e instalación recubrimiento en aluminio</v>
          </cell>
          <cell r="D9267" t="str">
            <v>M2</v>
          </cell>
          <cell r="E9267" t="str">
            <v>SISTEMAS VENTILACION</v>
          </cell>
          <cell r="F9267">
            <v>53488.38</v>
          </cell>
        </row>
        <row r="9268">
          <cell r="B9268">
            <v>17631</v>
          </cell>
          <cell r="C9268" t="str">
            <v>Suministro e instalación Reflector subacuatico min</v>
          </cell>
          <cell r="D9268" t="str">
            <v>UN</v>
          </cell>
          <cell r="E9268" t="str">
            <v>09 Eléctricas</v>
          </cell>
          <cell r="F9268">
            <v>281500.99</v>
          </cell>
        </row>
        <row r="9269">
          <cell r="B9269">
            <v>10559</v>
          </cell>
          <cell r="C9269" t="str">
            <v>Suministro e Instalacion RELÉ LATCHING GM 1-POLO 0-10 vdc 24-277 vac</v>
          </cell>
          <cell r="D9269" t="str">
            <v>UN</v>
          </cell>
          <cell r="E9269" t="str">
            <v>INSTALACIONES ELECTRICAS - T.V. - SONIDO COMUNI</v>
          </cell>
          <cell r="F9269">
            <v>993185.71</v>
          </cell>
        </row>
        <row r="9270">
          <cell r="B9270">
            <v>10560</v>
          </cell>
          <cell r="C9270" t="str">
            <v>Suministro e Instalacion RELÉ LATCHING GM 1-POLO 24-277 VAC 20A</v>
          </cell>
          <cell r="D9270" t="str">
            <v>UN</v>
          </cell>
          <cell r="E9270" t="str">
            <v>INSTALACIONES ELECTRICAS - T.V. - SONIDO COMUNI</v>
          </cell>
          <cell r="F9270">
            <v>547344.12</v>
          </cell>
        </row>
        <row r="9271">
          <cell r="B9271">
            <v>10539</v>
          </cell>
          <cell r="C9271" t="str">
            <v>SUMINISTRO E INSTALACION RESTRICTOR EN HIERRO DÜCTIL PARA PVC C 900 4"</v>
          </cell>
          <cell r="D9271" t="str">
            <v>UN</v>
          </cell>
          <cell r="E9271" t="str">
            <v>INSTALACIONES REDES INCENDIO</v>
          </cell>
          <cell r="F9271">
            <v>320699.99</v>
          </cell>
        </row>
        <row r="9272">
          <cell r="B9272">
            <v>14374</v>
          </cell>
          <cell r="C9272" t="str">
            <v>SUMINISTRO E INSTALACION REVESTIM- CARAPLAST</v>
          </cell>
          <cell r="D9272" t="str">
            <v>M2</v>
          </cell>
          <cell r="E9272" t="str">
            <v>PINTURA</v>
          </cell>
          <cell r="F9272">
            <v>37043.24</v>
          </cell>
        </row>
        <row r="9273">
          <cell r="B9273">
            <v>10563</v>
          </cell>
          <cell r="C9273" t="str">
            <v>Suministro e Instalacion SENSOR DE MURO IR 110gr 30X10m+ UNIDAD DE CONTROL</v>
          </cell>
          <cell r="D9273" t="str">
            <v>UN</v>
          </cell>
          <cell r="E9273" t="str">
            <v>INSTALACIONES ELECTRICAS - T.V. - SONIDO COMUNI</v>
          </cell>
          <cell r="F9273">
            <v>416056.53</v>
          </cell>
        </row>
        <row r="9274">
          <cell r="B9274">
            <v>10562</v>
          </cell>
          <cell r="C9274" t="str">
            <v>Suministro e Instalacion SENSOR DE TECHO 360gr 14X7m+ UNIDAD DE CONTROL</v>
          </cell>
          <cell r="D9274" t="str">
            <v>UN</v>
          </cell>
          <cell r="E9274" t="str">
            <v>INSTALACIONES ELECTRICAS - T.V. - SONIDO COMUNI</v>
          </cell>
          <cell r="F9274">
            <v>433438.76</v>
          </cell>
        </row>
        <row r="9275">
          <cell r="B9275">
            <v>17576</v>
          </cell>
          <cell r="C9275" t="str">
            <v>Suministro e instalación Señalizacion perimetral p</v>
          </cell>
          <cell r="D9275" t="str">
            <v>UN</v>
          </cell>
          <cell r="E9275" t="str">
            <v>PISCINAS</v>
          </cell>
          <cell r="F9275">
            <v>146754.78</v>
          </cell>
        </row>
        <row r="9276">
          <cell r="B9276">
            <v>10533</v>
          </cell>
          <cell r="C9276" t="str">
            <v xml:space="preserve">SUMINISTRO E INSTALACION SOPORTE SISMORESISTENTE 1 1/2" DOS VIAS LONGITUDINAL  </v>
          </cell>
          <cell r="D9276" t="str">
            <v>UN</v>
          </cell>
          <cell r="E9276" t="str">
            <v>INSTALACIONES REDES INCENDIO</v>
          </cell>
          <cell r="F9276">
            <v>91883.37</v>
          </cell>
        </row>
        <row r="9277">
          <cell r="B9277">
            <v>10535</v>
          </cell>
          <cell r="C9277" t="str">
            <v>SUMINISTRO E INSTALACION SOPORTE SISMORESISTENTE 2 1/2" DOS VIAS LONGITUDINAL</v>
          </cell>
          <cell r="D9277" t="str">
            <v>UN</v>
          </cell>
          <cell r="E9277" t="str">
            <v>INSTALACIONES REDES INCENDIO</v>
          </cell>
          <cell r="F9277">
            <v>135750.35999999999</v>
          </cell>
        </row>
        <row r="9278">
          <cell r="B9278">
            <v>10534</v>
          </cell>
          <cell r="C9278" t="str">
            <v xml:space="preserve">SUMINISTRO E INSTALACION SOPORTE SISMORESISTENTE 2 1/2" DOS VIAS TRANSVERSAL </v>
          </cell>
          <cell r="D9278" t="str">
            <v>UN</v>
          </cell>
          <cell r="E9278" t="str">
            <v>INSTALACIONES REDES INCENDIO</v>
          </cell>
          <cell r="F9278">
            <v>116182.27</v>
          </cell>
        </row>
        <row r="9279">
          <cell r="B9279">
            <v>10537</v>
          </cell>
          <cell r="C9279" t="str">
            <v>SUMINISTRO E INSTALACION SOPORTE SISMORESISTENTE 3" DOS VIAS LONGITUDINAL</v>
          </cell>
          <cell r="D9279" t="str">
            <v>UN</v>
          </cell>
          <cell r="E9279" t="str">
            <v>INSTALACIONES REDES INCENDIO</v>
          </cell>
          <cell r="F9279">
            <v>140785.26999999999</v>
          </cell>
        </row>
        <row r="9280">
          <cell r="B9280">
            <v>10536</v>
          </cell>
          <cell r="C9280" t="str">
            <v xml:space="preserve">SUMINISTRO E INSTALACION SOPORTE SISMORESISTENTE 3" DOS VIAS TRANSVERSAL </v>
          </cell>
          <cell r="D9280" t="str">
            <v>UN</v>
          </cell>
          <cell r="E9280" t="str">
            <v>INSTALACIONES REDES INCENDIO</v>
          </cell>
          <cell r="F9280">
            <v>130768.74</v>
          </cell>
        </row>
        <row r="9281">
          <cell r="B9281">
            <v>10538</v>
          </cell>
          <cell r="C9281" t="str">
            <v>SUMINISTRO E INSTALACION SOPORTE SISMORESISTENTE 4" CUATRO VIAS</v>
          </cell>
          <cell r="D9281" t="str">
            <v>UN</v>
          </cell>
          <cell r="E9281" t="str">
            <v>INSTALACIONES REDES INCENDIO</v>
          </cell>
          <cell r="F9281">
            <v>127391.23</v>
          </cell>
        </row>
        <row r="9282">
          <cell r="B9282">
            <v>10555</v>
          </cell>
          <cell r="C9282" t="str">
            <v>Suministro e Instalacion SWITCH DE CORE FULL CAPA 3 MIN 1GBPS-10GBPS</v>
          </cell>
          <cell r="D9282" t="str">
            <v>UN</v>
          </cell>
          <cell r="E9282" t="str">
            <v>INSTALACIONES ELECTRICAS - T.V. - SONIDO COMUNI</v>
          </cell>
          <cell r="F9282">
            <v>24551731.390000001</v>
          </cell>
        </row>
        <row r="9283">
          <cell r="B9283">
            <v>10529</v>
          </cell>
          <cell r="C9283" t="str">
            <v>Suministro e instalación tubería Novafort D=24"</v>
          </cell>
          <cell r="D9283" t="str">
            <v>ML</v>
          </cell>
          <cell r="E9283" t="str">
            <v>REDES SERVICIOS Y DESAGüES</v>
          </cell>
          <cell r="F9283">
            <v>582394.16</v>
          </cell>
        </row>
        <row r="9284">
          <cell r="B9284">
            <v>10530</v>
          </cell>
          <cell r="C9284" t="str">
            <v>suministro e instalación tubería Novafort D=27"</v>
          </cell>
          <cell r="D9284" t="str">
            <v>ML</v>
          </cell>
          <cell r="E9284" t="str">
            <v>REDES SERVICIOS Y DESAGüES</v>
          </cell>
          <cell r="F9284">
            <v>688240.16</v>
          </cell>
        </row>
        <row r="9285">
          <cell r="B9285">
            <v>10531</v>
          </cell>
          <cell r="C9285" t="str">
            <v>Suministro e Instalación tuberia Novafort D=30"</v>
          </cell>
          <cell r="D9285" t="str">
            <v>ML</v>
          </cell>
          <cell r="E9285" t="str">
            <v>REDES SERVICIOS Y DESAGüES</v>
          </cell>
          <cell r="F9285">
            <v>4387748.3</v>
          </cell>
        </row>
        <row r="9286">
          <cell r="B9286">
            <v>10557</v>
          </cell>
          <cell r="C9286" t="str">
            <v xml:space="preserve">Suministro e Instalacion UNIDAD DE PROGRAMACIÓN Y CONTROL LUMACAN GM </v>
          </cell>
          <cell r="D9286" t="str">
            <v>UN</v>
          </cell>
          <cell r="E9286" t="str">
            <v>INSTALACIONES ELECTRICAS - T.V. - SONIDO COMUNI</v>
          </cell>
          <cell r="F9286">
            <v>5231677.7</v>
          </cell>
        </row>
        <row r="9287">
          <cell r="B9287">
            <v>18191</v>
          </cell>
          <cell r="C9287" t="str">
            <v>SUMINISTRO E INSTALACIÓN UNIDAD DE VENTILACION VI-</v>
          </cell>
          <cell r="D9287" t="str">
            <v>UN</v>
          </cell>
          <cell r="E9287" t="str">
            <v>SISTEMAS VENTILACION</v>
          </cell>
          <cell r="F9287">
            <v>849245.72</v>
          </cell>
        </row>
        <row r="9288">
          <cell r="B9288">
            <v>10552</v>
          </cell>
          <cell r="C9288" t="str">
            <v>Suministro e InstalacionTuberia Novafort  d=36"</v>
          </cell>
          <cell r="D9288" t="str">
            <v>ML</v>
          </cell>
          <cell r="E9288" t="str">
            <v>INSTALACIONES HIDRAULICA / SANITARIA / LATONERIA</v>
          </cell>
          <cell r="F9288">
            <v>1353594.74</v>
          </cell>
        </row>
        <row r="9289">
          <cell r="B9289">
            <v>14217</v>
          </cell>
          <cell r="C9289" t="str">
            <v>Suministro e InstalacLoseta A40 sin estruc+Mortero</v>
          </cell>
          <cell r="D9289" t="str">
            <v>M2</v>
          </cell>
          <cell r="E9289" t="str">
            <v>05 Pisos</v>
          </cell>
          <cell r="F9289">
            <v>116809.42</v>
          </cell>
        </row>
        <row r="9290">
          <cell r="B9290">
            <v>17872</v>
          </cell>
          <cell r="C9290" t="str">
            <v>SUMINISTRO EQUIPO DE PRESIÓN COMPUESTO POR DOS BOM</v>
          </cell>
          <cell r="D9290" t="str">
            <v>UN</v>
          </cell>
          <cell r="E9290" t="str">
            <v>EQUIPOS ESPECIALES</v>
          </cell>
          <cell r="F9290">
            <v>0</v>
          </cell>
        </row>
        <row r="9291">
          <cell r="B9291">
            <v>12556</v>
          </cell>
          <cell r="C9291" t="str">
            <v>Suministro- Escalador de Arbol -STPM** Juego M-3</v>
          </cell>
          <cell r="D9291" t="str">
            <v>UN</v>
          </cell>
          <cell r="E9291" t="str">
            <v>10 Mobiliario</v>
          </cell>
          <cell r="F9291">
            <v>725067</v>
          </cell>
        </row>
        <row r="9292">
          <cell r="B9292">
            <v>12553</v>
          </cell>
          <cell r="C9292" t="str">
            <v>Suministro- Escalador de Arco -STPM**</v>
          </cell>
          <cell r="D9292" t="str">
            <v>UN</v>
          </cell>
          <cell r="E9292" t="str">
            <v>10 Mobiliario</v>
          </cell>
          <cell r="F9292">
            <v>1174491</v>
          </cell>
        </row>
        <row r="9293">
          <cell r="B9293">
            <v>14297</v>
          </cell>
          <cell r="C9293" t="str">
            <v>Suministro Estacion 10- Banca abdom bajo</v>
          </cell>
          <cell r="D9293" t="str">
            <v>UN</v>
          </cell>
          <cell r="E9293" t="str">
            <v>VARIOS</v>
          </cell>
          <cell r="F9293">
            <v>3356342.21</v>
          </cell>
        </row>
        <row r="9294">
          <cell r="B9294">
            <v>14304</v>
          </cell>
          <cell r="C9294" t="str">
            <v>Suministro estructura minitenis</v>
          </cell>
          <cell r="D9294" t="str">
            <v>??</v>
          </cell>
          <cell r="E9294" t="str">
            <v>VARIOS</v>
          </cell>
          <cell r="F9294">
            <v>592330</v>
          </cell>
        </row>
        <row r="9295">
          <cell r="B9295">
            <v>14290</v>
          </cell>
          <cell r="C9295" t="str">
            <v>Suministro Guaya de Acero de 1/4"L= 2-2.5 ML***</v>
          </cell>
          <cell r="D9295" t="str">
            <v>UN</v>
          </cell>
          <cell r="E9295" t="str">
            <v>10 Mobiliario</v>
          </cell>
          <cell r="F9295">
            <v>13766</v>
          </cell>
        </row>
        <row r="9296">
          <cell r="B9296">
            <v>13930</v>
          </cell>
          <cell r="C9296" t="str">
            <v>SUMINISTRO I INST. VIDRIO TEM.10MM+MARCO EN ALUM+A</v>
          </cell>
          <cell r="D9296" t="str">
            <v>M2</v>
          </cell>
          <cell r="E9296" t="str">
            <v>URBANISMO Y OBRAS EXTERIORES</v>
          </cell>
          <cell r="F9296">
            <v>0</v>
          </cell>
        </row>
        <row r="9297">
          <cell r="B9297">
            <v>17568</v>
          </cell>
          <cell r="C9297" t="str">
            <v>Suministro Juego de tuerca y manguito - Plastico para acople manguera de aspiracion</v>
          </cell>
          <cell r="D9297" t="str">
            <v>UN</v>
          </cell>
          <cell r="E9297" t="str">
            <v>PISCINAS</v>
          </cell>
          <cell r="F9297">
            <v>0</v>
          </cell>
        </row>
        <row r="9298">
          <cell r="B9298">
            <v>17571</v>
          </cell>
          <cell r="C9298" t="str">
            <v>Suministro Kit para pruebas de agua en sitio profe</v>
          </cell>
          <cell r="D9298" t="str">
            <v>UN</v>
          </cell>
          <cell r="E9298" t="str">
            <v>PISCINAS</v>
          </cell>
          <cell r="F9298">
            <v>0</v>
          </cell>
        </row>
        <row r="9299">
          <cell r="B9299">
            <v>12852</v>
          </cell>
          <cell r="C9299" t="str">
            <v>Suministro Lámina IDG-S -STPM**</v>
          </cell>
          <cell r="D9299" t="str">
            <v>UN</v>
          </cell>
          <cell r="E9299" t="str">
            <v>10 Mobiliario</v>
          </cell>
          <cell r="F9299">
            <v>126617</v>
          </cell>
        </row>
        <row r="9300">
          <cell r="B9300">
            <v>12848</v>
          </cell>
          <cell r="C9300" t="str">
            <v>Suministro Lámina SC-120 -STPM**</v>
          </cell>
          <cell r="D9300" t="str">
            <v>UN</v>
          </cell>
          <cell r="E9300" t="str">
            <v>10 Mobiliario</v>
          </cell>
          <cell r="F9300">
            <v>422450</v>
          </cell>
        </row>
        <row r="9301">
          <cell r="B9301">
            <v>12847</v>
          </cell>
          <cell r="C9301" t="str">
            <v>Suministro Lámina SC-80 -STPM**</v>
          </cell>
          <cell r="D9301" t="str">
            <v>UN</v>
          </cell>
          <cell r="E9301" t="str">
            <v>10 Mobiliario</v>
          </cell>
          <cell r="F9301">
            <v>349265</v>
          </cell>
        </row>
        <row r="9302">
          <cell r="B9302">
            <v>14308</v>
          </cell>
          <cell r="C9302" t="str">
            <v>Suministro malla minitebnis</v>
          </cell>
          <cell r="D9302" t="str">
            <v>UN</v>
          </cell>
          <cell r="E9302" t="str">
            <v>VARIOS</v>
          </cell>
          <cell r="F9302">
            <v>247832.01</v>
          </cell>
        </row>
        <row r="9303">
          <cell r="B9303">
            <v>14306</v>
          </cell>
          <cell r="C9303" t="str">
            <v>Suministro malla tenis</v>
          </cell>
          <cell r="D9303" t="str">
            <v>UN</v>
          </cell>
          <cell r="E9303" t="str">
            <v>VARIOS</v>
          </cell>
          <cell r="F9303">
            <v>608424</v>
          </cell>
        </row>
        <row r="9304">
          <cell r="B9304">
            <v>17567</v>
          </cell>
          <cell r="C9304" t="str">
            <v>Suministro Mango telescopico - Longitud de 13 metr</v>
          </cell>
          <cell r="D9304" t="str">
            <v>UN</v>
          </cell>
          <cell r="E9304" t="str">
            <v>PISCINAS</v>
          </cell>
          <cell r="F9304">
            <v>1762104</v>
          </cell>
        </row>
        <row r="9305">
          <cell r="B9305">
            <v>17569</v>
          </cell>
          <cell r="C9305" t="str">
            <v>Suministro Manguera de aspiracion ø2" de 30m de la</v>
          </cell>
          <cell r="D9305" t="str">
            <v>UN</v>
          </cell>
          <cell r="E9305" t="str">
            <v>PISCINAS</v>
          </cell>
          <cell r="F9305">
            <v>751350</v>
          </cell>
        </row>
        <row r="9306">
          <cell r="B9306">
            <v>12935</v>
          </cell>
          <cell r="C9306" t="str">
            <v>Suministro Manila Polipropileno1/2" -STPM**</v>
          </cell>
          <cell r="D9306" t="str">
            <v>ML</v>
          </cell>
          <cell r="E9306" t="str">
            <v>10 Mobiliario</v>
          </cell>
          <cell r="F9306">
            <v>2216.5500000000002</v>
          </cell>
        </row>
        <row r="9307">
          <cell r="B9307">
            <v>14299</v>
          </cell>
          <cell r="C9307" t="str">
            <v>Suministro media alfarda L=2.5 mt, e= 7 cm</v>
          </cell>
          <cell r="D9307" t="str">
            <v>UN</v>
          </cell>
          <cell r="E9307" t="str">
            <v>VARIOS</v>
          </cell>
          <cell r="F9307">
            <v>38767</v>
          </cell>
        </row>
        <row r="9308">
          <cell r="B9308">
            <v>12559</v>
          </cell>
          <cell r="C9308" t="str">
            <v>Suministro- Pasamanos Angulado -STPM**</v>
          </cell>
          <cell r="D9308" t="str">
            <v>UN</v>
          </cell>
          <cell r="E9308" t="str">
            <v>10 Mobiliario</v>
          </cell>
          <cell r="F9308">
            <v>1230242</v>
          </cell>
        </row>
        <row r="9309">
          <cell r="B9309">
            <v>12561</v>
          </cell>
          <cell r="C9309" t="str">
            <v>Suministro- Pasamanos Recto -STPM**</v>
          </cell>
          <cell r="D9309" t="str">
            <v>UN</v>
          </cell>
          <cell r="E9309" t="str">
            <v>10 Mobiliario</v>
          </cell>
          <cell r="F9309">
            <v>749817</v>
          </cell>
        </row>
        <row r="9310">
          <cell r="B9310">
            <v>14257</v>
          </cell>
          <cell r="C9310" t="str">
            <v>Suministro Plastificado Plataforma Cuadrada</v>
          </cell>
          <cell r="D9310" t="str">
            <v>UN</v>
          </cell>
          <cell r="E9310" t="str">
            <v>MOBILIARIO</v>
          </cell>
          <cell r="F9310">
            <v>582746</v>
          </cell>
        </row>
        <row r="9311">
          <cell r="B9311">
            <v>14258</v>
          </cell>
          <cell r="C9311" t="str">
            <v>Suministro Plastificado Plataforma triangular</v>
          </cell>
          <cell r="D9311" t="str">
            <v>UN</v>
          </cell>
          <cell r="E9311" t="str">
            <v>MOBILIARIO</v>
          </cell>
          <cell r="F9311">
            <v>343500</v>
          </cell>
        </row>
        <row r="9312">
          <cell r="B9312">
            <v>14271</v>
          </cell>
          <cell r="C9312" t="str">
            <v>Suministro porteria futbol</v>
          </cell>
          <cell r="D9312" t="str">
            <v>UN</v>
          </cell>
          <cell r="E9312" t="str">
            <v>VARIOS</v>
          </cell>
          <cell r="F9312">
            <v>9191363.2899999991</v>
          </cell>
        </row>
        <row r="9313">
          <cell r="B9313">
            <v>14254</v>
          </cell>
          <cell r="C9313" t="str">
            <v>SUMINISTRO POSTE METALICO ( h= 2 mts )</v>
          </cell>
          <cell r="D9313" t="str">
            <v>UN</v>
          </cell>
          <cell r="E9313" t="str">
            <v>VARIOS</v>
          </cell>
          <cell r="F9313">
            <v>0</v>
          </cell>
        </row>
        <row r="9314">
          <cell r="B9314">
            <v>14255</v>
          </cell>
          <cell r="C9314" t="str">
            <v>SUMINISTRO POSTE METALICO ( h= 2.7 mts )</v>
          </cell>
          <cell r="D9314" t="str">
            <v>UN</v>
          </cell>
          <cell r="E9314" t="str">
            <v>VARIOS</v>
          </cell>
          <cell r="F9314">
            <v>0</v>
          </cell>
        </row>
        <row r="9315">
          <cell r="B9315">
            <v>12685</v>
          </cell>
          <cell r="C9315" t="str">
            <v>SUMINISTRO POSTE METALICO ( h= 3.3 mts )</v>
          </cell>
          <cell r="D9315" t="str">
            <v>UN</v>
          </cell>
          <cell r="E9315" t="str">
            <v>SEÑALIZACION</v>
          </cell>
          <cell r="F9315">
            <v>178500</v>
          </cell>
        </row>
        <row r="9316">
          <cell r="B9316">
            <v>14266</v>
          </cell>
          <cell r="C9316" t="str">
            <v>suministro RED DE BALONCESTO</v>
          </cell>
          <cell r="D9316" t="str">
            <v>UN</v>
          </cell>
          <cell r="E9316" t="str">
            <v>VARIOS</v>
          </cell>
          <cell r="F9316">
            <v>27190</v>
          </cell>
        </row>
        <row r="9317">
          <cell r="B9317">
            <v>14273</v>
          </cell>
          <cell r="C9317" t="str">
            <v>Suministro red de futbol  Semiprofesional.</v>
          </cell>
          <cell r="D9317" t="str">
            <v>JGO</v>
          </cell>
          <cell r="E9317" t="str">
            <v>MOBILIARIO</v>
          </cell>
          <cell r="F9317">
            <v>298058</v>
          </cell>
        </row>
        <row r="9318">
          <cell r="B9318">
            <v>14268</v>
          </cell>
          <cell r="C9318" t="str">
            <v>Suministro red de voleybol</v>
          </cell>
          <cell r="D9318" t="str">
            <v>UN</v>
          </cell>
          <cell r="E9318" t="str">
            <v>VARIOS</v>
          </cell>
          <cell r="F9318">
            <v>120897.74</v>
          </cell>
        </row>
        <row r="9319">
          <cell r="B9319">
            <v>12549</v>
          </cell>
          <cell r="C9319" t="str">
            <v>Suministro Reja Pequeña Cerramiento-STPM**</v>
          </cell>
          <cell r="D9319" t="str">
            <v>ML</v>
          </cell>
          <cell r="E9319" t="str">
            <v>10 Mobiliario</v>
          </cell>
          <cell r="F9319">
            <v>0</v>
          </cell>
        </row>
        <row r="9320">
          <cell r="B9320">
            <v>14276</v>
          </cell>
          <cell r="C9320" t="str">
            <v>Suministro Señal IDE-46 Una Cara</v>
          </cell>
          <cell r="D9320" t="str">
            <v>UN</v>
          </cell>
          <cell r="E9320" t="str">
            <v>10 Mobiliario</v>
          </cell>
          <cell r="F9320">
            <v>468760</v>
          </cell>
        </row>
        <row r="9321">
          <cell r="B9321">
            <v>14314</v>
          </cell>
          <cell r="C9321" t="str">
            <v>Suministro señal salida 25x50</v>
          </cell>
          <cell r="D9321" t="str">
            <v>UN</v>
          </cell>
          <cell r="E9321" t="str">
            <v>VARIOS</v>
          </cell>
          <cell r="F9321">
            <v>87141</v>
          </cell>
        </row>
        <row r="9322">
          <cell r="B9322">
            <v>14315</v>
          </cell>
          <cell r="C9322" t="str">
            <v>Suministro señal servicios 33x30</v>
          </cell>
          <cell r="D9322" t="str">
            <v>UN</v>
          </cell>
          <cell r="E9322" t="str">
            <v>VARIOS</v>
          </cell>
          <cell r="F9322">
            <v>37529.01</v>
          </cell>
        </row>
        <row r="9323">
          <cell r="B9323">
            <v>12753</v>
          </cell>
          <cell r="C9323" t="str">
            <v>Suministro sika aer-D Aireinc.0.35%</v>
          </cell>
          <cell r="D9323" t="str">
            <v>M3</v>
          </cell>
          <cell r="E9323" t="str">
            <v>04 Estructuras</v>
          </cell>
          <cell r="F9323">
            <v>6220.12</v>
          </cell>
        </row>
        <row r="9324">
          <cell r="B9324">
            <v>12677</v>
          </cell>
          <cell r="C9324" t="str">
            <v>Suministro Tapa Semiesferica -STPM**</v>
          </cell>
          <cell r="D9324" t="str">
            <v>UN</v>
          </cell>
          <cell r="E9324" t="str">
            <v>10 Mobiliario</v>
          </cell>
          <cell r="F9324">
            <v>0</v>
          </cell>
        </row>
        <row r="9325">
          <cell r="B9325">
            <v>14280</v>
          </cell>
          <cell r="C9325" t="str">
            <v>Suministro tornillo 1/2 x 9"</v>
          </cell>
          <cell r="D9325" t="str">
            <v>UN</v>
          </cell>
          <cell r="E9325" t="str">
            <v>VARIOS</v>
          </cell>
          <cell r="F9325">
            <v>4112</v>
          </cell>
        </row>
        <row r="9326">
          <cell r="B9326">
            <v>12883</v>
          </cell>
          <cell r="C9326" t="str">
            <v>Suministro- Tornillo 1/4 x 3" -STPM**</v>
          </cell>
          <cell r="D9326" t="str">
            <v>UN</v>
          </cell>
          <cell r="E9326" t="str">
            <v>10 Mobiliario</v>
          </cell>
          <cell r="F9326">
            <v>512.82000000000005</v>
          </cell>
        </row>
        <row r="9327">
          <cell r="B9327">
            <v>12896</v>
          </cell>
          <cell r="C9327" t="str">
            <v>Suministro- Tornillo 1/4 x 4" -STPM**</v>
          </cell>
          <cell r="D9327" t="str">
            <v>UN</v>
          </cell>
          <cell r="E9327" t="str">
            <v>10 Mobiliario</v>
          </cell>
          <cell r="F9327">
            <v>1631</v>
          </cell>
        </row>
        <row r="9328">
          <cell r="B9328">
            <v>12899</v>
          </cell>
          <cell r="C9328" t="str">
            <v>Suministro- Tornillo 1/4 x 6" -STPM**</v>
          </cell>
          <cell r="D9328" t="str">
            <v>UN</v>
          </cell>
          <cell r="E9328" t="str">
            <v>10 Mobiliario</v>
          </cell>
          <cell r="F9328">
            <v>0</v>
          </cell>
        </row>
        <row r="9329">
          <cell r="B9329">
            <v>12900</v>
          </cell>
          <cell r="C9329" t="str">
            <v>Suministro- Tornillo 1/4 x 9" -STPM**</v>
          </cell>
          <cell r="D9329" t="str">
            <v>UN</v>
          </cell>
          <cell r="E9329" t="str">
            <v>10 Mobiliario</v>
          </cell>
          <cell r="F9329">
            <v>0</v>
          </cell>
        </row>
        <row r="9330">
          <cell r="B9330">
            <v>14279</v>
          </cell>
          <cell r="C9330" t="str">
            <v>Suministro tornillo 1/4X3"</v>
          </cell>
          <cell r="D9330" t="str">
            <v>UN</v>
          </cell>
          <cell r="E9330" t="str">
            <v>VARIOS</v>
          </cell>
          <cell r="F9330">
            <v>512.82000000000005</v>
          </cell>
        </row>
        <row r="9331">
          <cell r="B9331">
            <v>12678</v>
          </cell>
          <cell r="C9331" t="str">
            <v>Suministro Tornillo Button -STPM**</v>
          </cell>
          <cell r="D9331" t="str">
            <v>UN</v>
          </cell>
          <cell r="E9331" t="str">
            <v>10 Mobiliario</v>
          </cell>
          <cell r="F9331">
            <v>16204</v>
          </cell>
        </row>
        <row r="9332">
          <cell r="B9332">
            <v>12941</v>
          </cell>
          <cell r="C9332" t="str">
            <v>Suministro trapecio Tubo 3/4"-STPM</v>
          </cell>
          <cell r="D9332" t="str">
            <v>UN</v>
          </cell>
          <cell r="E9332" t="str">
            <v>10 Mobiliario</v>
          </cell>
          <cell r="F9332">
            <v>88891</v>
          </cell>
        </row>
        <row r="9333">
          <cell r="B9333">
            <v>12932</v>
          </cell>
          <cell r="C9333" t="str">
            <v>Suministro Tunel en fibra de vidrio-STPM **</v>
          </cell>
          <cell r="D9333" t="str">
            <v>UN</v>
          </cell>
          <cell r="E9333" t="str">
            <v>10 Mobiliario</v>
          </cell>
          <cell r="F9333">
            <v>874335</v>
          </cell>
        </row>
        <row r="9334">
          <cell r="B9334">
            <v>14310</v>
          </cell>
          <cell r="C9334" t="str">
            <v>Suministro valla especial 6x3</v>
          </cell>
          <cell r="D9334" t="str">
            <v>UN</v>
          </cell>
          <cell r="E9334" t="str">
            <v>VARIOS</v>
          </cell>
          <cell r="F9334">
            <v>2755507</v>
          </cell>
        </row>
        <row r="9335">
          <cell r="B9335">
            <v>12903</v>
          </cell>
          <cell r="C9335" t="str">
            <v>Suministro Varilla de 3/4" rosacada-STPM **</v>
          </cell>
          <cell r="D9335" t="str">
            <v>UN</v>
          </cell>
          <cell r="E9335" t="str">
            <v>URBANISMO Y OBRAS EXTERIORES</v>
          </cell>
          <cell r="F9335">
            <v>20034</v>
          </cell>
        </row>
        <row r="9336">
          <cell r="B9336">
            <v>14281</v>
          </cell>
          <cell r="C9336" t="str">
            <v>Suministro varilla roscada 3/4    L= 1 mt</v>
          </cell>
          <cell r="D9336" t="str">
            <v>UN</v>
          </cell>
          <cell r="E9336" t="str">
            <v>VARIOS</v>
          </cell>
          <cell r="F9336">
            <v>20034</v>
          </cell>
        </row>
        <row r="9337">
          <cell r="B9337">
            <v>15743</v>
          </cell>
          <cell r="C9337" t="str">
            <v>Suministro y construc Sist. integ. de protecc Rayo</v>
          </cell>
          <cell r="D9337" t="str">
            <v>UN</v>
          </cell>
          <cell r="E9337" t="str">
            <v>INSTALACIONES ELECTRICAS - T.V. - SONIDO COMUNI</v>
          </cell>
          <cell r="F9337">
            <v>4596984.71</v>
          </cell>
        </row>
        <row r="9338">
          <cell r="B9338">
            <v>12440</v>
          </cell>
          <cell r="C9338" t="str">
            <v>Suministro y Extendido  de Arena Fina Roja **</v>
          </cell>
          <cell r="D9338" t="str">
            <v>M3</v>
          </cell>
          <cell r="E9338" t="str">
            <v>05.1 Sub analisis pisos</v>
          </cell>
          <cell r="F9338">
            <v>37854.050000000003</v>
          </cell>
        </row>
        <row r="9339">
          <cell r="B9339">
            <v>12439</v>
          </cell>
          <cell r="C9339" t="str">
            <v>Suministro y Extendido Rajón  (manual)**</v>
          </cell>
          <cell r="D9339" t="str">
            <v>M3</v>
          </cell>
          <cell r="E9339" t="str">
            <v>05.1 Sub analisis pisos</v>
          </cell>
          <cell r="F9339">
            <v>249906.12</v>
          </cell>
        </row>
        <row r="9340">
          <cell r="B9340">
            <v>13346</v>
          </cell>
          <cell r="C9340" t="str">
            <v>Suministro y Instalación de Teja Colonial</v>
          </cell>
          <cell r="D9340" t="str">
            <v>UN</v>
          </cell>
          <cell r="E9340" t="str">
            <v>VARIOS</v>
          </cell>
          <cell r="F9340">
            <v>44545.47</v>
          </cell>
        </row>
        <row r="9341">
          <cell r="B9341">
            <v>17630</v>
          </cell>
          <cell r="C9341" t="str">
            <v>SUMINISTRO Y PUESTA EN MARCHA PRIME DE EMERGENCIA</v>
          </cell>
          <cell r="D9341" t="str">
            <v>UN</v>
          </cell>
          <cell r="E9341" t="str">
            <v>INSTALACIONES ELECTRICAS - T.V. - SONIDO COMUNI</v>
          </cell>
          <cell r="F9341">
            <v>1002401.08</v>
          </cell>
        </row>
        <row r="9342">
          <cell r="B9342">
            <v>17654</v>
          </cell>
          <cell r="C9342" t="str">
            <v>SUMINISTRO Y TENDIDO DE TUBERÍA Y CABLEADO</v>
          </cell>
          <cell r="D9342" t="str">
            <v>ML</v>
          </cell>
          <cell r="E9342" t="str">
            <v>INSTALACIONES ELECTRICAS - T.V. - SONIDO COMUNI</v>
          </cell>
          <cell r="F9342">
            <v>17542.02</v>
          </cell>
        </row>
        <row r="9343">
          <cell r="B9343">
            <v>13365</v>
          </cell>
          <cell r="C9343" t="str">
            <v>SUMINISTRO, INSTAL. Y PINT. DE PLATINA  1/2X3/16"</v>
          </cell>
          <cell r="D9343" t="str">
            <v>ML</v>
          </cell>
          <cell r="E9343" t="str">
            <v>VARIOS</v>
          </cell>
          <cell r="F9343">
            <v>52896.11</v>
          </cell>
        </row>
        <row r="9344">
          <cell r="B9344">
            <v>19295</v>
          </cell>
          <cell r="C9344" t="str">
            <v>Suministro, transporte e instalación de Brazo hidr</v>
          </cell>
          <cell r="D9344" t="str">
            <v>UN</v>
          </cell>
          <cell r="E9344" t="str">
            <v>VARIOS</v>
          </cell>
          <cell r="F9344">
            <v>230328.09</v>
          </cell>
        </row>
        <row r="9345">
          <cell r="B9345">
            <v>1059</v>
          </cell>
          <cell r="C9345" t="str">
            <v>Suministro, transporte e instalación de teclado remoto del sistema de detección de incendio.</v>
          </cell>
          <cell r="D9345" t="str">
            <v>UN</v>
          </cell>
          <cell r="E9345" t="str">
            <v>INSTALACIONES ELECTRICAS - T.V. - SONIDO COMUNI</v>
          </cell>
          <cell r="F9345">
            <v>1254035.07</v>
          </cell>
        </row>
        <row r="9346">
          <cell r="B9346">
            <v>18132</v>
          </cell>
          <cell r="C9346" t="str">
            <v>Suministro,Siembra y MtoEspecMenoresyTaludes Ext</v>
          </cell>
          <cell r="D9346" t="str">
            <v>GL</v>
          </cell>
          <cell r="E9346" t="str">
            <v>JARDINERIA  Y GRAMAS</v>
          </cell>
          <cell r="F9346">
            <v>0</v>
          </cell>
        </row>
        <row r="9347">
          <cell r="B9347">
            <v>18133</v>
          </cell>
          <cell r="C9347" t="str">
            <v>Suministro,Siembra yMtoEspecMenoresyCubiertaVerde</v>
          </cell>
          <cell r="D9347" t="str">
            <v>GL</v>
          </cell>
          <cell r="E9347" t="str">
            <v>JARDINERIA  Y GRAMAS</v>
          </cell>
          <cell r="F9347">
            <v>0</v>
          </cell>
        </row>
        <row r="9348">
          <cell r="B9348">
            <v>13412</v>
          </cell>
          <cell r="C9348" t="str">
            <v>Suministro+ Inst. Tunel en fibra de vidrio-STPM **</v>
          </cell>
          <cell r="D9348" t="str">
            <v>UN</v>
          </cell>
          <cell r="E9348" t="str">
            <v>10 Mobiliario</v>
          </cell>
          <cell r="F9348">
            <v>1089883.8899999999</v>
          </cell>
        </row>
        <row r="9349">
          <cell r="B9349">
            <v>15954</v>
          </cell>
          <cell r="C9349" t="str">
            <v>Suministro+Instal. Malla Eslabonada Cal.10+Pintura</v>
          </cell>
          <cell r="D9349" t="str">
            <v>M2</v>
          </cell>
          <cell r="E9349" t="str">
            <v>VARIOS</v>
          </cell>
          <cell r="F9349">
            <v>75200.91</v>
          </cell>
        </row>
        <row r="9350">
          <cell r="B9350">
            <v>16762</v>
          </cell>
          <cell r="C9350" t="str">
            <v>Suministro+Transp+Instalac-Garvilla para Filtro</v>
          </cell>
          <cell r="D9350" t="str">
            <v>M3</v>
          </cell>
          <cell r="E9350" t="str">
            <v>INSTALACIONES HIDRAULICA / SANITARIA / LATONERIA</v>
          </cell>
          <cell r="F9350">
            <v>266170.78999999998</v>
          </cell>
        </row>
        <row r="9351">
          <cell r="B9351">
            <v>12881</v>
          </cell>
          <cell r="C9351" t="str">
            <v>SuministroAcople en U lámina cal.3/16" -STPM**</v>
          </cell>
          <cell r="D9351" t="str">
            <v>UN</v>
          </cell>
          <cell r="E9351" t="str">
            <v>10 Mobiliario</v>
          </cell>
          <cell r="F9351">
            <v>190697</v>
          </cell>
        </row>
        <row r="9352">
          <cell r="B9352">
            <v>12878</v>
          </cell>
          <cell r="C9352" t="str">
            <v>SuministroAsiento Fibra de Vidrio+ Soporte-STPM**</v>
          </cell>
          <cell r="D9352" t="str">
            <v>UN</v>
          </cell>
          <cell r="E9352" t="str">
            <v>10 Mobiliario</v>
          </cell>
          <cell r="F9352">
            <v>167128</v>
          </cell>
        </row>
        <row r="9353">
          <cell r="B9353">
            <v>14206</v>
          </cell>
          <cell r="C9353" t="str">
            <v>SuministroAsiento Fibra de Vidrio-+SoporteSTPM**</v>
          </cell>
          <cell r="D9353" t="str">
            <v>UN</v>
          </cell>
          <cell r="E9353" t="str">
            <v>10 Mobiliario</v>
          </cell>
          <cell r="F9353">
            <v>167128</v>
          </cell>
        </row>
        <row r="9354">
          <cell r="B9354">
            <v>12887</v>
          </cell>
          <cell r="C9354" t="str">
            <v>SuministroAsiento Fibra de Vidrio-STPM**</v>
          </cell>
          <cell r="D9354" t="str">
            <v>UN</v>
          </cell>
          <cell r="E9354" t="str">
            <v>10 Mobiliario</v>
          </cell>
          <cell r="F9354">
            <v>145990</v>
          </cell>
        </row>
        <row r="9355">
          <cell r="B9355">
            <v>13979</v>
          </cell>
          <cell r="C9355" t="str">
            <v>SuministroDeslizaderoFibra deVidrio 5m-STPM+Transp</v>
          </cell>
          <cell r="D9355" t="str">
            <v>UN</v>
          </cell>
          <cell r="E9355" t="str">
            <v>08 Hidráulico</v>
          </cell>
          <cell r="F9355">
            <v>1264308</v>
          </cell>
        </row>
        <row r="9356">
          <cell r="B9356">
            <v>17646</v>
          </cell>
          <cell r="C9356" t="str">
            <v>SUMINISTROEINSTALACIÓN DUCTO TRAMPA DE AIRE  CALIE</v>
          </cell>
          <cell r="D9356" t="str">
            <v>UN</v>
          </cell>
          <cell r="E9356" t="str">
            <v>INSTALACIONES ELECTRICAS - T.V. - SONIDO COMUNI</v>
          </cell>
          <cell r="F9356">
            <v>250600.27</v>
          </cell>
        </row>
        <row r="9357">
          <cell r="B9357">
            <v>14287</v>
          </cell>
          <cell r="C9357" t="str">
            <v>SuministroEstacon de 2.5m Ø 3 y 4"-STPM **</v>
          </cell>
          <cell r="D9357" t="str">
            <v>M2</v>
          </cell>
          <cell r="E9357" t="str">
            <v>MAMPOSTERIA</v>
          </cell>
          <cell r="F9357">
            <v>34469</v>
          </cell>
        </row>
        <row r="9358">
          <cell r="B9358">
            <v>10558</v>
          </cell>
          <cell r="C9358" t="str">
            <v>Suministroi e Instalacion PANEL DE INSERCIÓN GM 16 MÓDULOS</v>
          </cell>
          <cell r="D9358" t="str">
            <v>UN</v>
          </cell>
          <cell r="E9358" t="str">
            <v>INSTALACIONES ELECTRICAS - T.V. - SONIDO COMUNI</v>
          </cell>
          <cell r="F9358">
            <v>2715042.22</v>
          </cell>
        </row>
        <row r="9359">
          <cell r="B9359">
            <v>15561</v>
          </cell>
          <cell r="C9359" t="str">
            <v>SuministroMalla eslab. C10-Hueco 2 1/4"+pintura</v>
          </cell>
          <cell r="D9359" t="str">
            <v>M2</v>
          </cell>
          <cell r="E9359" t="str">
            <v>10 Mobiliario</v>
          </cell>
          <cell r="F9359">
            <v>125215.48</v>
          </cell>
        </row>
        <row r="9360">
          <cell r="B9360">
            <v>16207</v>
          </cell>
          <cell r="C9360" t="str">
            <v>Suministro-montaje de interrup monop 120v-16amp</v>
          </cell>
          <cell r="D9360" t="str">
            <v>UN</v>
          </cell>
          <cell r="E9360" t="str">
            <v>INSTALACIONES ELECTRICAS - T.V. - SONIDO COMUNI</v>
          </cell>
          <cell r="F9360">
            <v>26834.93</v>
          </cell>
        </row>
        <row r="9361">
          <cell r="B9361">
            <v>12871</v>
          </cell>
          <cell r="C9361" t="str">
            <v>SuministroTravezañoTuboGalv.2"Cal.105(2.00m)STPM</v>
          </cell>
          <cell r="D9361" t="str">
            <v>UN</v>
          </cell>
          <cell r="E9361" t="str">
            <v>10 Mobiliario</v>
          </cell>
          <cell r="F9361">
            <v>192990</v>
          </cell>
        </row>
        <row r="9362">
          <cell r="B9362">
            <v>12872</v>
          </cell>
          <cell r="C9362" t="str">
            <v>SuministroTravezañoTuboGalv.2"Cal.105(2.50m)STPM</v>
          </cell>
          <cell r="D9362" t="str">
            <v>UN</v>
          </cell>
          <cell r="E9362" t="str">
            <v>10 Mobiliario</v>
          </cell>
          <cell r="F9362">
            <v>243469</v>
          </cell>
        </row>
        <row r="9363">
          <cell r="B9363">
            <v>13936</v>
          </cell>
          <cell r="C9363" t="str">
            <v>SUMINST+UBICAC TANQUE DE 20M3 PLASTICO+ACCE+TRANSP</v>
          </cell>
          <cell r="D9363" t="str">
            <v>UN</v>
          </cell>
          <cell r="E9363" t="str">
            <v>INSTALACIONES HIDRAULICA / SANITARIA / LATONERIA</v>
          </cell>
          <cell r="F9363">
            <v>230072.46</v>
          </cell>
        </row>
        <row r="9364">
          <cell r="B9364">
            <v>858</v>
          </cell>
          <cell r="C9364" t="str">
            <v>SUMINSTRO E INSTALACION DE LUXALON MADERALUM 84R</v>
          </cell>
          <cell r="D9364" t="str">
            <v>M2</v>
          </cell>
          <cell r="E9364" t="str">
            <v>CIELOS RASOS</v>
          </cell>
          <cell r="F9364">
            <v>3790.6</v>
          </cell>
        </row>
        <row r="9365">
          <cell r="B9365">
            <v>12922</v>
          </cell>
          <cell r="C9365" t="str">
            <v>Suminstro Guaya de Acero de 1/4"***</v>
          </cell>
          <cell r="D9365" t="str">
            <v>ML</v>
          </cell>
          <cell r="E9365" t="str">
            <v>10 Mobiliario</v>
          </cell>
          <cell r="F9365">
            <v>5253.15</v>
          </cell>
        </row>
        <row r="9366">
          <cell r="B9366">
            <v>18983</v>
          </cell>
          <cell r="C9366" t="str">
            <v>SUMISTRO E INSTALACIÓN DE CAJA DE INSPECCIÓN CS274</v>
          </cell>
          <cell r="D9366" t="str">
            <v>UN</v>
          </cell>
          <cell r="E9366" t="str">
            <v>INSTALACIONES ELECTRICAS - T.V. - SONIDO COMUNI</v>
          </cell>
          <cell r="F9366">
            <v>3040805.71</v>
          </cell>
        </row>
        <row r="9367">
          <cell r="B9367">
            <v>534</v>
          </cell>
          <cell r="C9367" t="str">
            <v>SUMISTRO E INSTALACION DE CITOFONOS</v>
          </cell>
          <cell r="D9367" t="str">
            <v>UN</v>
          </cell>
          <cell r="E9367" t="str">
            <v>INSTALACIONES ELECTRICAS - T.V. - SONIDO COMUNI</v>
          </cell>
          <cell r="F9367">
            <v>5202.7700000000004</v>
          </cell>
        </row>
        <row r="9368">
          <cell r="B9368">
            <v>859</v>
          </cell>
          <cell r="C9368" t="str">
            <v>SUMISTRO E INSTALACION DELUXALON ALUHORIZ 12mm.</v>
          </cell>
          <cell r="D9368" t="str">
            <v>M2</v>
          </cell>
          <cell r="E9368" t="str">
            <v>CIELOS RASOS</v>
          </cell>
          <cell r="F9368">
            <v>3790.6</v>
          </cell>
        </row>
        <row r="9369">
          <cell r="B9369">
            <v>13711</v>
          </cell>
          <cell r="C9369" t="str">
            <v>Sumn e inst de luminaria 1000 W Metal Halide</v>
          </cell>
          <cell r="D9369" t="str">
            <v>UN</v>
          </cell>
          <cell r="E9369" t="str">
            <v>09 Eléctricas</v>
          </cell>
          <cell r="F9369">
            <v>1012030.85</v>
          </cell>
        </row>
        <row r="9370">
          <cell r="B9370">
            <v>16684</v>
          </cell>
          <cell r="C9370" t="str">
            <v>Sumnistro e instalación guarda escobas en MDF 8 cm</v>
          </cell>
          <cell r="D9370" t="str">
            <v>ML</v>
          </cell>
          <cell r="E9370" t="str">
            <v>PISOS (ACABADOS Y BASES)</v>
          </cell>
          <cell r="F9370">
            <v>0</v>
          </cell>
        </row>
        <row r="9371">
          <cell r="B9371">
            <v>20893</v>
          </cell>
          <cell r="C9371" t="str">
            <v>SUMNISTRO E INSTLACIÓN DE BALL WHEEL ROLLER ASSEMBLY</v>
          </cell>
          <cell r="D9371" t="str">
            <v>UN</v>
          </cell>
          <cell r="E9371" t="str">
            <v>MANT. EQUIPOS ELECTROMECANICOS</v>
          </cell>
          <cell r="F9371">
            <v>789925.36</v>
          </cell>
        </row>
        <row r="9372">
          <cell r="B9372">
            <v>16685</v>
          </cell>
          <cell r="C9372" t="str">
            <v>SumnistroeinstpisoviniloPVC tipoclic0.3micras</v>
          </cell>
          <cell r="D9372" t="str">
            <v>M2</v>
          </cell>
          <cell r="E9372" t="str">
            <v>PISOS (ACABADOS Y BASES)</v>
          </cell>
          <cell r="F9372">
            <v>0</v>
          </cell>
        </row>
        <row r="9373">
          <cell r="B9373">
            <v>13513</v>
          </cell>
          <cell r="C9373" t="str">
            <v>SUMNT E INST REACTANCIA ALVANCE MULTITAP 400W 220V</v>
          </cell>
          <cell r="D9373" t="str">
            <v>UN</v>
          </cell>
          <cell r="E9373" t="str">
            <v>VARIOS</v>
          </cell>
          <cell r="F9373">
            <v>95238.73</v>
          </cell>
        </row>
        <row r="9374">
          <cell r="B9374">
            <v>13514</v>
          </cell>
          <cell r="C9374" t="str">
            <v>SUMNT E INST TERMINAL BORNA No. 4 ALUMBRADO</v>
          </cell>
          <cell r="D9374" t="str">
            <v>UN</v>
          </cell>
          <cell r="E9374" t="str">
            <v>VARIOS</v>
          </cell>
          <cell r="F9374">
            <v>8743.14</v>
          </cell>
        </row>
        <row r="9375">
          <cell r="B9375">
            <v>236</v>
          </cell>
          <cell r="C9375" t="str">
            <v>SUPERCEL               ETERNIT</v>
          </cell>
          <cell r="D9375" t="str">
            <v>M2</v>
          </cell>
          <cell r="E9375" t="str">
            <v>CIELOS RASOS</v>
          </cell>
          <cell r="F9375">
            <v>38293.040000000001</v>
          </cell>
        </row>
        <row r="9376">
          <cell r="B9376">
            <v>19282</v>
          </cell>
          <cell r="C9376" t="str">
            <v>SuperDeslizanFormica0.25m ApoyoCornisaCEFE COMETAS</v>
          </cell>
          <cell r="D9376" t="str">
            <v>ML</v>
          </cell>
          <cell r="E9376" t="str">
            <v>CARPINTERIA METALICA</v>
          </cell>
          <cell r="F9376">
            <v>18460.689999999999</v>
          </cell>
        </row>
        <row r="9377">
          <cell r="B9377">
            <v>17385</v>
          </cell>
          <cell r="C9377" t="str">
            <v>SUPERF. CAUCHO RECIC+Tritu3/4"  ACABA-RUSTIC CDRC</v>
          </cell>
          <cell r="D9377" t="str">
            <v>M2</v>
          </cell>
          <cell r="E9377" t="str">
            <v>PISOS (ACABADOS Y BASES)</v>
          </cell>
          <cell r="F9377">
            <v>300258.98</v>
          </cell>
        </row>
        <row r="9378">
          <cell r="B9378">
            <v>18662</v>
          </cell>
          <cell r="C9378" t="str">
            <v>SUPERF. PLANA GRANITO PULIDO SILVER GREY BAÑOS</v>
          </cell>
          <cell r="D9378" t="str">
            <v>ML</v>
          </cell>
          <cell r="E9378" t="str">
            <v>INSTALACIONES HIDRAULICA / SANITARIA / LATONERIA</v>
          </cell>
          <cell r="F9378">
            <v>493940.02</v>
          </cell>
        </row>
        <row r="9379">
          <cell r="B9379">
            <v>12583</v>
          </cell>
          <cell r="C9379" t="str">
            <v>Superfic.Puesto Trabajo1.5m x 0.6mTablex 30mm+Form</v>
          </cell>
          <cell r="D9379" t="str">
            <v>UN</v>
          </cell>
          <cell r="E9379" t="str">
            <v>ACT. PRELIMINARES/LIMPIEZA TER</v>
          </cell>
          <cell r="F9379">
            <v>0</v>
          </cell>
        </row>
        <row r="9380">
          <cell r="B9380">
            <v>17743</v>
          </cell>
          <cell r="C9380" t="str">
            <v>SUPERFICIE CAUCHO TRITU-RECICLADO A-RUSTICO -LOSA</v>
          </cell>
          <cell r="D9380" t="str">
            <v>M2</v>
          </cell>
          <cell r="E9380" t="str">
            <v>PISOS (ACABADOS Y BASES)</v>
          </cell>
          <cell r="F9380">
            <v>309084.96999999997</v>
          </cell>
        </row>
        <row r="9381">
          <cell r="B9381">
            <v>13875</v>
          </cell>
          <cell r="C9381" t="str">
            <v>Superficie deslizanteFormica 0.25m apoyo cornisa**</v>
          </cell>
          <cell r="D9381" t="str">
            <v>ML</v>
          </cell>
          <cell r="E9381" t="str">
            <v>CARPINTERIA METALICA</v>
          </cell>
          <cell r="F9381">
            <v>17407.55</v>
          </cell>
        </row>
        <row r="9382">
          <cell r="B9382">
            <v>11606</v>
          </cell>
          <cell r="C9382" t="str">
            <v>Superficie Mad+FormicaEscritorio 0.57x1.5m.Sum+Ins</v>
          </cell>
          <cell r="D9382" t="str">
            <v>UN</v>
          </cell>
          <cell r="E9382" t="str">
            <v>CARPINTERIA METALICA</v>
          </cell>
          <cell r="F9382">
            <v>362244.04</v>
          </cell>
        </row>
        <row r="9383">
          <cell r="B9383">
            <v>12580</v>
          </cell>
          <cell r="C9383" t="str">
            <v>Superficie Mostrador VidrioTemplado1.50x0.30m(6mm)</v>
          </cell>
          <cell r="D9383" t="str">
            <v>UN</v>
          </cell>
          <cell r="E9383" t="str">
            <v>07 Acabados</v>
          </cell>
          <cell r="F9383">
            <v>0</v>
          </cell>
        </row>
        <row r="9384">
          <cell r="B9384">
            <v>11465</v>
          </cell>
          <cell r="C9384" t="str">
            <v>Superficie Piso polvo ladrillo e=5cm **</v>
          </cell>
          <cell r="D9384" t="str">
            <v>M2</v>
          </cell>
          <cell r="E9384" t="str">
            <v>05 Pisos</v>
          </cell>
          <cell r="F9384">
            <v>32580.73</v>
          </cell>
        </row>
        <row r="9385">
          <cell r="B9385">
            <v>18545</v>
          </cell>
          <cell r="C9385" t="str">
            <v>SuperfTipo Diamond BriteTM colorOyster quartz CDRC</v>
          </cell>
          <cell r="D9385" t="str">
            <v>M2</v>
          </cell>
          <cell r="E9385" t="str">
            <v>ENCHAPES, ACCESORIOS Y PAPELES</v>
          </cell>
          <cell r="F9385">
            <v>25606.26</v>
          </cell>
        </row>
        <row r="9386">
          <cell r="B9386">
            <v>219</v>
          </cell>
          <cell r="C9386" t="str">
            <v>SUPERMANTO 500 XT FGLAS.</v>
          </cell>
          <cell r="D9386" t="str">
            <v>M2</v>
          </cell>
          <cell r="E9386" t="str">
            <v>CUBIERTAS</v>
          </cell>
          <cell r="F9386">
            <v>7884.81</v>
          </cell>
        </row>
        <row r="9387">
          <cell r="B9387">
            <v>18447</v>
          </cell>
          <cell r="C9387" t="str">
            <v>SVEM - SOTFWARE</v>
          </cell>
          <cell r="D9387" t="str">
            <v>UN</v>
          </cell>
          <cell r="E9387" t="str">
            <v>ELECTRICOS IDRD</v>
          </cell>
          <cell r="F9387">
            <v>0</v>
          </cell>
        </row>
        <row r="9388">
          <cell r="B9388">
            <v>10565</v>
          </cell>
          <cell r="C9388" t="str">
            <v>Swich Flotador (contr. nivel) Espejo de Agua**</v>
          </cell>
          <cell r="D9388" t="str">
            <v>UN</v>
          </cell>
          <cell r="E9388" t="str">
            <v>CABLEADO ESTRUCTURADO</v>
          </cell>
          <cell r="F9388">
            <v>729560.61</v>
          </cell>
        </row>
        <row r="9389">
          <cell r="B9389">
            <v>18498</v>
          </cell>
          <cell r="C9389" t="str">
            <v>SWITCH 16 PUERTOS</v>
          </cell>
          <cell r="D9389" t="str">
            <v>UN</v>
          </cell>
          <cell r="E9389" t="str">
            <v>INSTALACIONES ELECTRICAS - T.V. - SONIDO COMUNI</v>
          </cell>
          <cell r="F9389">
            <v>125239.43</v>
          </cell>
        </row>
        <row r="9390">
          <cell r="B9390">
            <v>18495</v>
          </cell>
          <cell r="C9390" t="str">
            <v>SWITCH 24 PUERTOS PoE</v>
          </cell>
          <cell r="D9390" t="str">
            <v>UN</v>
          </cell>
          <cell r="E9390" t="str">
            <v>INSTALACIONES ELECTRICAS - T.V. - SONIDO COMUNI</v>
          </cell>
          <cell r="F9390">
            <v>125239.43</v>
          </cell>
        </row>
        <row r="9391">
          <cell r="B9391">
            <v>17668</v>
          </cell>
          <cell r="C9391" t="str">
            <v>SWITCH ADMINISTRABLE DE 48 PUERTOS</v>
          </cell>
          <cell r="D9391" t="str">
            <v>UN</v>
          </cell>
          <cell r="E9391" t="str">
            <v>INSTALACIONES ELECTRICAS - T.V. - SONIDO COMUNI</v>
          </cell>
          <cell r="F9391">
            <v>250600.27</v>
          </cell>
        </row>
        <row r="9392">
          <cell r="B9392">
            <v>16302</v>
          </cell>
          <cell r="C9392" t="str">
            <v>Switch Conectividad 24 Puertos Auton-10base/100 tx</v>
          </cell>
          <cell r="D9392" t="str">
            <v>UN</v>
          </cell>
          <cell r="E9392" t="str">
            <v>INSTALACIONES ELECTRICAS - T.V. - SONIDO COMUNI</v>
          </cell>
          <cell r="F9392">
            <v>1178789.69</v>
          </cell>
        </row>
        <row r="9393">
          <cell r="B9393">
            <v>13658</v>
          </cell>
          <cell r="C9393" t="str">
            <v>Switch de 24 puestos categoria 6 (Suministro e instalación)</v>
          </cell>
          <cell r="D9393" t="str">
            <v>UN</v>
          </cell>
          <cell r="E9393" t="str">
            <v>INSTALACIONES ELECTRICAS - T.V. - SONIDO COMUNI</v>
          </cell>
          <cell r="F9393">
            <v>463041.61</v>
          </cell>
        </row>
        <row r="9394">
          <cell r="B9394">
            <v>17946</v>
          </cell>
          <cell r="C9394" t="str">
            <v>SWITCH DE DIFERENCIAL DE PRESION PARA AIRE</v>
          </cell>
          <cell r="D9394" t="str">
            <v>UN</v>
          </cell>
          <cell r="E9394" t="str">
            <v>SISTEMAS VENTILACION</v>
          </cell>
          <cell r="F9394">
            <v>85673.66</v>
          </cell>
        </row>
        <row r="9395">
          <cell r="B9395">
            <v>11215</v>
          </cell>
          <cell r="C9395" t="str">
            <v>Tabla estacado h=2.20 m con codales **</v>
          </cell>
          <cell r="D9395" t="str">
            <v>ML</v>
          </cell>
          <cell r="E9395" t="str">
            <v>INSTALACIONES DEPORTIVAS</v>
          </cell>
          <cell r="F9395">
            <v>159973.89000000001</v>
          </cell>
        </row>
        <row r="9396">
          <cell r="B9396">
            <v>14919</v>
          </cell>
          <cell r="C9396" t="str">
            <v>TABLERO .24 CIRC L/NEX CON ESPAC.TOTAL (EMPOTRADO)</v>
          </cell>
          <cell r="D9396" t="str">
            <v>UN</v>
          </cell>
          <cell r="E9396" t="str">
            <v>INSTALACIONES ELECTRICAS - T.V. - SONIDO COMUNI</v>
          </cell>
          <cell r="F9396">
            <v>1018537.55</v>
          </cell>
        </row>
        <row r="9397">
          <cell r="B9397">
            <v>13666</v>
          </cell>
          <cell r="C9397" t="str">
            <v>TABLERO .24 CIRC L/NEX CON ESPAC.TOTALIZ(SUM+INST</v>
          </cell>
          <cell r="D9397" t="str">
            <v>UN</v>
          </cell>
          <cell r="E9397" t="str">
            <v>INSTALACIONES ELECTRICAS - T.V. - SONIDO COMUNI</v>
          </cell>
          <cell r="F9397">
            <v>719450.86</v>
          </cell>
        </row>
        <row r="9398">
          <cell r="B9398">
            <v>12707</v>
          </cell>
          <cell r="C9398" t="str">
            <v>TABLERO .24 CIRC L/NEX CON ESPAC.TOTALIZ+BREAKERS</v>
          </cell>
          <cell r="D9398" t="str">
            <v>UN</v>
          </cell>
          <cell r="E9398" t="str">
            <v>INSTALACIONES ELECTRICAS - T.V. - SONIDO COMUNI</v>
          </cell>
          <cell r="F9398">
            <v>880141.08</v>
          </cell>
        </row>
        <row r="9399">
          <cell r="B9399">
            <v>13007</v>
          </cell>
          <cell r="C9399" t="str">
            <v>TABLERO .24 CIRC+ TOTALIZ-100A+INTERRUPTORES</v>
          </cell>
          <cell r="D9399" t="str">
            <v>UN</v>
          </cell>
          <cell r="E9399" t="str">
            <v>INSTALACIONES ELECTRICAS - T.V. - SONIDO COMUNI</v>
          </cell>
          <cell r="F9399">
            <v>390035.58</v>
          </cell>
        </row>
        <row r="9400">
          <cell r="B9400">
            <v>15674</v>
          </cell>
          <cell r="C9400" t="str">
            <v>TABLERO .24 CIRCUITOS  CON ESPAC.TOTALIZ+BREAKER</v>
          </cell>
          <cell r="D9400" t="str">
            <v>UN</v>
          </cell>
          <cell r="E9400" t="str">
            <v>INSTALACIONES ELECTRICAS - T.V. - SONIDO COMUNI</v>
          </cell>
          <cell r="F9400">
            <v>839662.11</v>
          </cell>
        </row>
        <row r="9401">
          <cell r="B9401">
            <v>13138</v>
          </cell>
          <cell r="C9401" t="str">
            <v>TABLERO 12 CIRC CON TOTALIZADOR Y BREAKERS</v>
          </cell>
          <cell r="D9401" t="str">
            <v>UN</v>
          </cell>
          <cell r="E9401" t="str">
            <v>INSTALACIONES ELECTRICAS - T.V. - SONIDO COMUNI</v>
          </cell>
          <cell r="F9401">
            <v>1140419.75</v>
          </cell>
        </row>
        <row r="9402">
          <cell r="B9402">
            <v>14607</v>
          </cell>
          <cell r="C9402" t="str">
            <v>Tablero 12 Circuitos Bifasico TREG.EX</v>
          </cell>
          <cell r="D9402" t="str">
            <v>UN</v>
          </cell>
          <cell r="E9402" t="str">
            <v>INSTALACIONES ELECTRICAS - T.V. - SONIDO COMUNI</v>
          </cell>
          <cell r="F9402">
            <v>715056.54</v>
          </cell>
        </row>
        <row r="9403">
          <cell r="B9403">
            <v>13073</v>
          </cell>
          <cell r="C9403" t="str">
            <v>TABLERO 18 CIRC **</v>
          </cell>
          <cell r="D9403" t="str">
            <v>UN</v>
          </cell>
          <cell r="E9403" t="str">
            <v>INSTALACIONES ELECTRICAS - T.V. - SONIDO COMUNI</v>
          </cell>
          <cell r="F9403">
            <v>1169693.3899999999</v>
          </cell>
        </row>
        <row r="9404">
          <cell r="B9404">
            <v>14530</v>
          </cell>
          <cell r="C9404" t="str">
            <v>TABLERO 24 CIRC L/NEX CON ESPAC.TOTALIZ+BREAKERS</v>
          </cell>
          <cell r="D9404" t="str">
            <v>UN</v>
          </cell>
          <cell r="E9404" t="str">
            <v>INSTALACIONES ELECTRICAS - T.V. - SONIDO COMUNI</v>
          </cell>
          <cell r="F9404">
            <v>1261255.97</v>
          </cell>
        </row>
        <row r="9405">
          <cell r="B9405">
            <v>13276</v>
          </cell>
          <cell r="C9405" t="str">
            <v>TABLERO 30 CIRC L/NEX CON ESPAC.TOTALIZ+BREAKERS</v>
          </cell>
          <cell r="D9405" t="str">
            <v>UN</v>
          </cell>
          <cell r="E9405" t="str">
            <v>INSTALACIONES ELECTRICAS - T.V. - SONIDO COMUNI</v>
          </cell>
          <cell r="F9405">
            <v>550599.61</v>
          </cell>
        </row>
        <row r="9406">
          <cell r="B9406">
            <v>14610</v>
          </cell>
          <cell r="C9406" t="str">
            <v>Tablero 6 Circuitos Monofasico TREG.EX Squash UDS</v>
          </cell>
          <cell r="D9406" t="str">
            <v>UN</v>
          </cell>
          <cell r="E9406" t="str">
            <v>INSTALACIONES ELECTRICAS - T.V. - SONIDO COMUNI</v>
          </cell>
          <cell r="F9406">
            <v>186494.56</v>
          </cell>
        </row>
        <row r="9407">
          <cell r="B9407">
            <v>15883</v>
          </cell>
          <cell r="C9407" t="str">
            <v xml:space="preserve">Tablero 8 circuitos sin puerta - Sumini. e inst.  </v>
          </cell>
          <cell r="D9407" t="str">
            <v>UN</v>
          </cell>
          <cell r="E9407" t="str">
            <v>MANT. EQUIPOS ELECTROMECANICOS</v>
          </cell>
          <cell r="F9407">
            <v>77649.289999999994</v>
          </cell>
        </row>
        <row r="9408">
          <cell r="B9408">
            <v>14833</v>
          </cell>
          <cell r="C9408" t="str">
            <v>TABLERO ACRILI; 1,80*1,05 m; e=8mm(DESM+SUM+INST)</v>
          </cell>
          <cell r="D9408" t="str">
            <v>UN</v>
          </cell>
          <cell r="E9408" t="str">
            <v>MOBILIARIO</v>
          </cell>
          <cell r="F9408">
            <v>1166853.52</v>
          </cell>
        </row>
        <row r="9409">
          <cell r="B9409">
            <v>12993</v>
          </cell>
          <cell r="C9409" t="str">
            <v>Tablero acrílico (sumin.) STPM **</v>
          </cell>
          <cell r="D9409" t="str">
            <v>UN</v>
          </cell>
          <cell r="E9409" t="str">
            <v>MOBILIARIO</v>
          </cell>
          <cell r="F9409">
            <v>816159.83</v>
          </cell>
        </row>
        <row r="9410">
          <cell r="B9410">
            <v>14117</v>
          </cell>
          <cell r="C9410" t="str">
            <v>Tablero Acrilico 1,80x1,05, e=8mm  (Instalacion)</v>
          </cell>
          <cell r="D9410" t="str">
            <v>UN</v>
          </cell>
          <cell r="E9410" t="str">
            <v>MOBILIARIO</v>
          </cell>
          <cell r="F9410">
            <v>225631.8</v>
          </cell>
        </row>
        <row r="9411">
          <cell r="B9411">
            <v>14538</v>
          </cell>
          <cell r="C9411" t="str">
            <v>Tablero Acrilico 1.20 X 0.90 e=10mm (Sum + inst)</v>
          </cell>
          <cell r="D9411" t="str">
            <v>UN</v>
          </cell>
          <cell r="E9411" t="str">
            <v>MOBILIARIO</v>
          </cell>
          <cell r="F9411">
            <v>238667.17</v>
          </cell>
        </row>
        <row r="9412">
          <cell r="B9412">
            <v>14672</v>
          </cell>
          <cell r="C9412" t="str">
            <v>Tablero Acrilico 1.20x1.80 e=10mm  (Sum+Ins)</v>
          </cell>
          <cell r="D9412" t="str">
            <v>UN</v>
          </cell>
          <cell r="E9412" t="str">
            <v>MOBILIARIO</v>
          </cell>
          <cell r="F9412">
            <v>238667.17</v>
          </cell>
        </row>
        <row r="9413">
          <cell r="B9413">
            <v>15384</v>
          </cell>
          <cell r="C9413" t="str">
            <v>TABLERO ACRILICO(DESM+SUM+INST)</v>
          </cell>
          <cell r="D9413" t="str">
            <v>UN</v>
          </cell>
          <cell r="E9413" t="str">
            <v>MOBILIARIO</v>
          </cell>
          <cell r="F9413">
            <v>1166853.52</v>
          </cell>
        </row>
        <row r="9414">
          <cell r="B9414">
            <v>14666</v>
          </cell>
          <cell r="C9414" t="str">
            <v>TABLERO ACRILICO; 1,80*1,05 m; e=8mm (SUM + INST)</v>
          </cell>
          <cell r="D9414" t="str">
            <v>UN</v>
          </cell>
          <cell r="E9414" t="str">
            <v>MOBILIARIO</v>
          </cell>
          <cell r="F9414">
            <v>1041791.63</v>
          </cell>
        </row>
        <row r="9415">
          <cell r="B9415">
            <v>16214</v>
          </cell>
          <cell r="C9415" t="str">
            <v>TABLERO BIFASICO (12) CIRCUITOS (Sum+Inst)</v>
          </cell>
          <cell r="D9415" t="str">
            <v>UN</v>
          </cell>
          <cell r="E9415" t="str">
            <v>INSTALACIONES ELECTRICAS - T.V. - SONIDO COMUNI</v>
          </cell>
          <cell r="F9415">
            <v>94914.12</v>
          </cell>
        </row>
        <row r="9416">
          <cell r="B9416">
            <v>13153</v>
          </cell>
          <cell r="C9416" t="str">
            <v>Tablero bifásico 8 circuitos **</v>
          </cell>
          <cell r="D9416" t="str">
            <v>UN</v>
          </cell>
          <cell r="E9416" t="str">
            <v>VARIOS</v>
          </cell>
          <cell r="F9416">
            <v>322320.59999999998</v>
          </cell>
        </row>
        <row r="9417">
          <cell r="B9417">
            <v>13603</v>
          </cell>
          <cell r="C9417" t="str">
            <v>TABLERO BIFASICO-12 CIRCUITOS (4Hilos)Barraje225AEspacio para  totalizador+puerta +chapa(Sum+inst)</v>
          </cell>
          <cell r="D9417" t="str">
            <v>UN</v>
          </cell>
          <cell r="E9417" t="str">
            <v>INSTALACIONES ELECTRICAS - T.V. - SONIDO COMUNI</v>
          </cell>
          <cell r="F9417">
            <v>260776.56</v>
          </cell>
        </row>
        <row r="9418">
          <cell r="B9418">
            <v>19000</v>
          </cell>
          <cell r="C9418" t="str">
            <v>TABLERO BYPASS 60A CDRC Cometas</v>
          </cell>
          <cell r="D9418" t="str">
            <v>UN</v>
          </cell>
          <cell r="E9418" t="str">
            <v>INSTALACIONES ELECTRICAS - T.V. - SONIDO COMUNI</v>
          </cell>
          <cell r="F9418">
            <v>3773608.44</v>
          </cell>
        </row>
        <row r="9419">
          <cell r="B9419">
            <v>11850</v>
          </cell>
          <cell r="C9419" t="str">
            <v>Tablero conexiones lumin torres cofre metál y barr</v>
          </cell>
          <cell r="D9419" t="str">
            <v>UN</v>
          </cell>
          <cell r="E9419" t="str">
            <v>INSTALACIONES ELECTRICAS - T.V. - SONIDO COMUNI</v>
          </cell>
          <cell r="F9419">
            <v>179235.56</v>
          </cell>
        </row>
        <row r="9420">
          <cell r="B9420">
            <v>19228</v>
          </cell>
          <cell r="C9420" t="str">
            <v>TABLERO CONTROL ELEC PISC RECR(SUM+INS)CEFECOMETAS</v>
          </cell>
          <cell r="D9420" t="str">
            <v>UN</v>
          </cell>
          <cell r="E9420" t="str">
            <v>PISCINAS</v>
          </cell>
          <cell r="F9420">
            <v>17450712.510000002</v>
          </cell>
        </row>
        <row r="9421">
          <cell r="B9421">
            <v>19185</v>
          </cell>
          <cell r="C9421" t="str">
            <v>TABLERO CONTROL SISTEMA DE EXTRACCIÓN CEFE COMETAS</v>
          </cell>
          <cell r="D9421" t="str">
            <v>UN</v>
          </cell>
          <cell r="E9421" t="str">
            <v>EQUIPOS ESPECIALES</v>
          </cell>
          <cell r="F9421">
            <v>10523843.199999999</v>
          </cell>
        </row>
        <row r="9422">
          <cell r="B9422">
            <v>18977</v>
          </cell>
          <cell r="C9422" t="str">
            <v>TABLERO DE CARGAS MOVILES - TCM</v>
          </cell>
          <cell r="D9422" t="str">
            <v>UN</v>
          </cell>
          <cell r="E9422" t="str">
            <v>INSTALACIONES ELECTRICAS - T.V. - SONIDO COMUNI</v>
          </cell>
          <cell r="F9422">
            <v>20462651.18</v>
          </cell>
        </row>
        <row r="9423">
          <cell r="B9423">
            <v>19004</v>
          </cell>
          <cell r="C9423" t="str">
            <v>TABLERO DE CARGAS NORMALES 208V - TND CDRC Cometas</v>
          </cell>
          <cell r="D9423" t="str">
            <v>UN</v>
          </cell>
          <cell r="E9423" t="str">
            <v>INSTALACIONES ELECTRICAS - T.V. - SONIDO COMUNI</v>
          </cell>
          <cell r="F9423">
            <v>13337887.189999999</v>
          </cell>
        </row>
        <row r="9424">
          <cell r="B9424">
            <v>11097</v>
          </cell>
          <cell r="C9424" t="str">
            <v>TABLERO DE CONTROL (ESPEJO DE AGUA)**</v>
          </cell>
          <cell r="D9424" t="str">
            <v>UN</v>
          </cell>
          <cell r="E9424" t="str">
            <v>INSTALACIONES ELECTRICAS - T.V. - SONIDO COMUNI</v>
          </cell>
          <cell r="F9424">
            <v>63858.84</v>
          </cell>
        </row>
        <row r="9425">
          <cell r="B9425">
            <v>17697</v>
          </cell>
          <cell r="C9425" t="str">
            <v>TABLERO DE CONTROL DE 16 RELES MÍN. (sum ins)</v>
          </cell>
          <cell r="D9425" t="str">
            <v>UN</v>
          </cell>
          <cell r="E9425" t="str">
            <v>INSTALACIONES ELECTRICAS - T.V. - SONIDO COMUNI</v>
          </cell>
          <cell r="F9425">
            <v>0</v>
          </cell>
        </row>
        <row r="9426">
          <cell r="B9426">
            <v>17698</v>
          </cell>
          <cell r="C9426" t="str">
            <v>TABLERO DE CONTROL DE 24 RELES MÍN. (sum ins)</v>
          </cell>
          <cell r="D9426" t="str">
            <v>UN</v>
          </cell>
          <cell r="E9426" t="str">
            <v>INSTALACIONES ELECTRICAS - T.V. - SONIDO COMUNI</v>
          </cell>
          <cell r="F9426">
            <v>7612498.5899999999</v>
          </cell>
        </row>
        <row r="9427">
          <cell r="B9427">
            <v>17947</v>
          </cell>
          <cell r="C9427" t="str">
            <v>TABLERO DE FUERZA Y CONTROL  TEFC-AA-01</v>
          </cell>
          <cell r="D9427" t="str">
            <v>UN</v>
          </cell>
          <cell r="E9427" t="str">
            <v>SISTEMAS VENTILACION</v>
          </cell>
          <cell r="F9427">
            <v>1996258.44</v>
          </cell>
        </row>
        <row r="9428">
          <cell r="B9428">
            <v>17948</v>
          </cell>
          <cell r="C9428" t="str">
            <v>TABLERO DE FUERZA Y CONTROL  TEFC-AA-02</v>
          </cell>
          <cell r="D9428" t="str">
            <v>UN</v>
          </cell>
          <cell r="E9428" t="str">
            <v>SISTEMAS VENTILACION</v>
          </cell>
          <cell r="F9428">
            <v>1996258.44</v>
          </cell>
        </row>
        <row r="9429">
          <cell r="B9429">
            <v>18003</v>
          </cell>
          <cell r="C9429" t="str">
            <v>TABLERO DE FUERZA Y CONTROL EQUIPOS A.A.</v>
          </cell>
          <cell r="D9429" t="str">
            <v>UN</v>
          </cell>
          <cell r="E9429" t="str">
            <v>SISTEMAS VENTILACION</v>
          </cell>
          <cell r="F9429">
            <v>1092788.8400000001</v>
          </cell>
        </row>
        <row r="9430">
          <cell r="B9430">
            <v>18236</v>
          </cell>
          <cell r="C9430" t="str">
            <v>TABLERO DE FUERZA Y CONTROL TEFC-AA-05</v>
          </cell>
          <cell r="D9430" t="str">
            <v>UN</v>
          </cell>
          <cell r="E9430" t="str">
            <v>SISTEMAS VENTILACION</v>
          </cell>
          <cell r="F9430">
            <v>1092788.8400000001</v>
          </cell>
        </row>
        <row r="9431">
          <cell r="B9431">
            <v>12335</v>
          </cell>
          <cell r="C9431" t="str">
            <v>TABLERO DIST 24 CIRC LUMINEX</v>
          </cell>
          <cell r="D9431" t="str">
            <v>UN</v>
          </cell>
          <cell r="E9431" t="str">
            <v>INSTALACIONES ELECTRICAS - T.V. - SONIDO COMUNI</v>
          </cell>
          <cell r="F9431">
            <v>657682.68999999994</v>
          </cell>
        </row>
        <row r="9432">
          <cell r="B9432">
            <v>16953</v>
          </cell>
          <cell r="C9432" t="str">
            <v>TABLERO DIST 30 CIRC</v>
          </cell>
          <cell r="D9432" t="str">
            <v>UN</v>
          </cell>
          <cell r="E9432" t="str">
            <v>ELECTRICOS IDRD</v>
          </cell>
          <cell r="F9432">
            <v>204146.93</v>
          </cell>
        </row>
        <row r="9433">
          <cell r="B9433">
            <v>16582</v>
          </cell>
          <cell r="C9433" t="str">
            <v>Tablero Distribuc. General (Cofre+Barraje 300 Amp)</v>
          </cell>
          <cell r="D9433" t="str">
            <v>UN</v>
          </cell>
          <cell r="E9433" t="str">
            <v>INSTALACIONES ELECTRICAS - T.V. - SONIDO COMUNI</v>
          </cell>
          <cell r="F9433">
            <v>4386473.43</v>
          </cell>
        </row>
        <row r="9434">
          <cell r="B9434">
            <v>15702</v>
          </cell>
          <cell r="C9434" t="str">
            <v>Tablero Distribución 250 AMP+totalizador+CofreT- 3</v>
          </cell>
          <cell r="D9434" t="str">
            <v>UN</v>
          </cell>
          <cell r="E9434" t="str">
            <v>INSTALACIONES ELECTRICAS - T.V. - SONIDO COMUNI</v>
          </cell>
          <cell r="F9434">
            <v>6240053.6100000003</v>
          </cell>
        </row>
        <row r="9435">
          <cell r="B9435">
            <v>15703</v>
          </cell>
          <cell r="C9435" t="str">
            <v>Tablero Distribución 250 AMP+totalizador+CofreT- 4</v>
          </cell>
          <cell r="D9435" t="str">
            <v>UN</v>
          </cell>
          <cell r="E9435" t="str">
            <v>INSTALACIONES ELECTRICAS - T.V. - SONIDO COMUNI</v>
          </cell>
          <cell r="F9435">
            <v>6057956.5300000003</v>
          </cell>
        </row>
        <row r="9436">
          <cell r="B9436">
            <v>15704</v>
          </cell>
          <cell r="C9436" t="str">
            <v>Tablero Distribución 250 AMP+totalizador+CofreT- 8</v>
          </cell>
          <cell r="D9436" t="str">
            <v>UN</v>
          </cell>
          <cell r="E9436" t="str">
            <v>INSTALACIONES ELECTRICAS - T.V. - SONIDO COMUNI</v>
          </cell>
          <cell r="F9436">
            <v>6057956.5300000003</v>
          </cell>
        </row>
        <row r="9437">
          <cell r="B9437">
            <v>15700</v>
          </cell>
          <cell r="C9437" t="str">
            <v>Tablero Distribución 250 AMP+totalizador+CofreT-1</v>
          </cell>
          <cell r="D9437" t="str">
            <v>UN</v>
          </cell>
          <cell r="E9437" t="str">
            <v>INSTALACIONES ELECTRICAS - T.V. - SONIDO COMUNI</v>
          </cell>
          <cell r="F9437">
            <v>6061328.6600000001</v>
          </cell>
        </row>
        <row r="9438">
          <cell r="B9438">
            <v>15701</v>
          </cell>
          <cell r="C9438" t="str">
            <v>Tablero Distribución 250 AMP+totalizador+CofreT-2</v>
          </cell>
          <cell r="D9438" t="str">
            <v>UN</v>
          </cell>
          <cell r="E9438" t="str">
            <v>INSTALACIONES ELECTRICAS - T.V. - SONIDO COMUNI</v>
          </cell>
          <cell r="F9438">
            <v>19280160.399999999</v>
          </cell>
        </row>
        <row r="9439">
          <cell r="B9439">
            <v>15705</v>
          </cell>
          <cell r="C9439" t="str">
            <v>Tablero Distribución 250 AMP+totalizador+CofrT- 10</v>
          </cell>
          <cell r="D9439" t="str">
            <v>UN</v>
          </cell>
          <cell r="E9439" t="str">
            <v>INSTALACIONES ELECTRICAS - T.V. - SONIDO COMUNI</v>
          </cell>
          <cell r="F9439">
            <v>6057956.5300000003</v>
          </cell>
        </row>
        <row r="9440">
          <cell r="B9440">
            <v>16581</v>
          </cell>
          <cell r="C9440" t="str">
            <v>Tablero Distribución 250 AMP+totalizador+CofrT- 10</v>
          </cell>
          <cell r="D9440" t="str">
            <v>UN</v>
          </cell>
          <cell r="E9440" t="str">
            <v>INSTALACIONES ELECTRICAS - T.V. - SONIDO COMUNI</v>
          </cell>
          <cell r="F9440">
            <v>6057956.5300000003</v>
          </cell>
        </row>
        <row r="9441">
          <cell r="B9441">
            <v>14734</v>
          </cell>
          <cell r="C9441" t="str">
            <v>TABLERO EN  ACRILICO  (SUM + INST)</v>
          </cell>
          <cell r="D9441" t="str">
            <v>UN</v>
          </cell>
          <cell r="E9441" t="str">
            <v>MOBILIARIO</v>
          </cell>
          <cell r="F9441">
            <v>1041791.63</v>
          </cell>
        </row>
        <row r="9442">
          <cell r="B9442">
            <v>14890</v>
          </cell>
          <cell r="C9442" t="str">
            <v>TABLERO EN  ACRILICO(DESM+SUM+INST)</v>
          </cell>
          <cell r="D9442" t="str">
            <v>UN</v>
          </cell>
          <cell r="E9442" t="str">
            <v>MOBILIARIO</v>
          </cell>
          <cell r="F9442">
            <v>1166853.52</v>
          </cell>
        </row>
        <row r="9443">
          <cell r="B9443">
            <v>14309</v>
          </cell>
          <cell r="C9443" t="str">
            <v>Tablero en Acrilico 2X1 (suministro)</v>
          </cell>
          <cell r="D9443" t="str">
            <v>UN</v>
          </cell>
          <cell r="E9443" t="str">
            <v>VARIOS</v>
          </cell>
          <cell r="F9443">
            <v>0</v>
          </cell>
        </row>
        <row r="9444">
          <cell r="B9444">
            <v>17949</v>
          </cell>
          <cell r="C9444" t="str">
            <v>TABLERO FUERZA Y CONTROL VENTIL PISCINA TEFC -03</v>
          </cell>
          <cell r="D9444" t="str">
            <v>UN</v>
          </cell>
          <cell r="E9444" t="str">
            <v>SISTEMAS VENTILACION</v>
          </cell>
          <cell r="F9444">
            <v>1996258.44</v>
          </cell>
        </row>
        <row r="9445">
          <cell r="B9445">
            <v>14444</v>
          </cell>
          <cell r="C9445" t="str">
            <v>TABLERO GEN.40KVA(INT+BREAKER200AMP+ 2 BREAK  REG</v>
          </cell>
          <cell r="D9445" t="str">
            <v>UN</v>
          </cell>
          <cell r="E9445" t="str">
            <v>INSTALACIONES ELECTRICAS - T.V. - SONIDO COMUNI</v>
          </cell>
          <cell r="F9445">
            <v>1812704.98</v>
          </cell>
        </row>
        <row r="9446">
          <cell r="B9446">
            <v>555</v>
          </cell>
          <cell r="C9446" t="str">
            <v>TABLERO GENERAL (10 CUENTAS)</v>
          </cell>
          <cell r="D9446" t="str">
            <v>UN</v>
          </cell>
          <cell r="E9446" t="str">
            <v>INSTALACIONES ELECTRICAS - T.V. - SONIDO COMUNI</v>
          </cell>
          <cell r="F9446">
            <v>3084251.08</v>
          </cell>
        </row>
        <row r="9447">
          <cell r="B9447">
            <v>15348</v>
          </cell>
          <cell r="C9447" t="str">
            <v>Tablero General 1 barraje 300 AMP Cofre 2x1.5X0.4</v>
          </cell>
          <cell r="D9447" t="str">
            <v>UN</v>
          </cell>
          <cell r="E9447" t="str">
            <v>INSTALACIONES ELECTRICAS - T.V. - SONIDO COMUNI</v>
          </cell>
          <cell r="F9447">
            <v>6443782.2999999998</v>
          </cell>
        </row>
        <row r="9448">
          <cell r="B9448">
            <v>17480</v>
          </cell>
          <cell r="C9448" t="str">
            <v>TABLERO GENERAL A 440V.EQUIPOS DE PISCINAS.</v>
          </cell>
          <cell r="D9448" t="str">
            <v>UN</v>
          </cell>
          <cell r="E9448" t="str">
            <v>INSTALACIONES ELECTRICAS - T.V. - SONIDO COMUNI</v>
          </cell>
          <cell r="F9448">
            <v>751800.8</v>
          </cell>
        </row>
        <row r="9449">
          <cell r="B9449">
            <v>15747</v>
          </cell>
          <cell r="C9449" t="str">
            <v>TABLERO GENERAL DE DISTRIBUC.-COLIS EDUARDO SANTOS</v>
          </cell>
          <cell r="D9449" t="str">
            <v>UN</v>
          </cell>
          <cell r="E9449" t="str">
            <v>INSTALACIONES ELECTRICAS - T.V. - SONIDO COMUNI</v>
          </cell>
          <cell r="F9449">
            <v>4595743.04</v>
          </cell>
        </row>
        <row r="9450">
          <cell r="B9450">
            <v>18999</v>
          </cell>
          <cell r="C9450" t="str">
            <v>TABLERO GENERAL DE DISTRIBUCIÓN AE311 CDRC Cometas</v>
          </cell>
          <cell r="D9450" t="str">
            <v>UN</v>
          </cell>
          <cell r="E9450" t="str">
            <v>INSTALACIONES ELECTRICAS - T.V. - SONIDO COMUNI</v>
          </cell>
          <cell r="F9450">
            <v>15263832.5</v>
          </cell>
        </row>
        <row r="9451">
          <cell r="B9451">
            <v>15699</v>
          </cell>
          <cell r="C9451" t="str">
            <v>Tablero General Distrib. Red Normal 250 AMP CofreT</v>
          </cell>
          <cell r="D9451" t="str">
            <v>UN</v>
          </cell>
          <cell r="E9451" t="str">
            <v>INSTALACIONES ELECTRICAS - T.V. - SONIDO COMUNI</v>
          </cell>
          <cell r="F9451">
            <v>6494635.6399999997</v>
          </cell>
        </row>
        <row r="9452">
          <cell r="B9452">
            <v>15698</v>
          </cell>
          <cell r="C9452" t="str">
            <v>Tablero General Distrib.1 barraje 300 AMP CofreT-5</v>
          </cell>
          <cell r="D9452" t="str">
            <v>UN</v>
          </cell>
          <cell r="E9452" t="str">
            <v>INSTALACIONES ELECTRICAS - T.V. - SONIDO COMUNI</v>
          </cell>
          <cell r="F9452">
            <v>19914977.260000002</v>
          </cell>
        </row>
        <row r="9453">
          <cell r="B9453">
            <v>16308</v>
          </cell>
          <cell r="C9453" t="str">
            <v>Tablero General Distrib.1 barraje 300 AMP CofreT-6</v>
          </cell>
          <cell r="D9453" t="str">
            <v>UN</v>
          </cell>
          <cell r="E9453" t="str">
            <v>INSTALACIONES ELECTRICAS - T.V. - SONIDO COMUNI</v>
          </cell>
          <cell r="F9453">
            <v>32502622.739999998</v>
          </cell>
        </row>
        <row r="9454">
          <cell r="B9454">
            <v>16624</v>
          </cell>
          <cell r="C9454" t="str">
            <v>Tablero General Distrib.1 barraje 350 AMP CofreT-6</v>
          </cell>
          <cell r="D9454" t="str">
            <v>UN</v>
          </cell>
          <cell r="E9454" t="str">
            <v>INSTALACIONES ELECTRICAS - T.V. - SONIDO COMUNI</v>
          </cell>
          <cell r="F9454">
            <v>7960908.6500000004</v>
          </cell>
        </row>
        <row r="9455">
          <cell r="B9455">
            <v>17478</v>
          </cell>
          <cell r="C9455" t="str">
            <v>TABLERO GENERAL No 2 COLD ROLL CALIBRE 16</v>
          </cell>
          <cell r="D9455" t="str">
            <v>UN</v>
          </cell>
          <cell r="E9455" t="str">
            <v>INSTALACIONES ELECTRICAS - T.V. - SONIDO COMUNI</v>
          </cell>
          <cell r="F9455">
            <v>2226713.1800000002</v>
          </cell>
        </row>
        <row r="9456">
          <cell r="B9456">
            <v>14605</v>
          </cell>
          <cell r="C9456" t="str">
            <v>TABLERO ILUMINAC.8 ZONAS+EST.PARED+CONFI SUM+ INS</v>
          </cell>
          <cell r="D9456" t="str">
            <v>UN</v>
          </cell>
          <cell r="E9456" t="str">
            <v>INSTALACIONES ELECTRICAS - T.V. - SONIDO COMUNI</v>
          </cell>
          <cell r="F9456">
            <v>9640190.9000000004</v>
          </cell>
        </row>
        <row r="9457">
          <cell r="B9457">
            <v>12990</v>
          </cell>
          <cell r="C9457" t="str">
            <v>Tablero metálico antibandálico (desmonte) STPM **</v>
          </cell>
          <cell r="D9457" t="str">
            <v>UN</v>
          </cell>
          <cell r="E9457" t="str">
            <v>VARIOS</v>
          </cell>
          <cell r="F9457">
            <v>110438.8</v>
          </cell>
        </row>
        <row r="9458">
          <cell r="B9458">
            <v>12991</v>
          </cell>
          <cell r="C9458" t="str">
            <v>Tablero metálico antibandálico (inst.) STPM **</v>
          </cell>
          <cell r="D9458" t="str">
            <v>UN</v>
          </cell>
          <cell r="E9458" t="str">
            <v>VARIOS</v>
          </cell>
          <cell r="F9458">
            <v>211719.71</v>
          </cell>
        </row>
        <row r="9459">
          <cell r="B9459">
            <v>14665</v>
          </cell>
          <cell r="C9459" t="str">
            <v>TABLERO METALICO ANTIBANDALICO (SUM + INST)</v>
          </cell>
          <cell r="D9459" t="str">
            <v>UN</v>
          </cell>
          <cell r="E9459" t="str">
            <v>MOBILIARIO</v>
          </cell>
          <cell r="F9459">
            <v>1173309.92</v>
          </cell>
        </row>
        <row r="9460">
          <cell r="B9460">
            <v>12992</v>
          </cell>
          <cell r="C9460" t="str">
            <v>Tablero metálico antibandálico (sumin.) STPM **</v>
          </cell>
          <cell r="D9460" t="str">
            <v>UN</v>
          </cell>
          <cell r="E9460" t="str">
            <v>MOBILIARIO</v>
          </cell>
          <cell r="F9460">
            <v>961590.21</v>
          </cell>
        </row>
        <row r="9461">
          <cell r="B9461">
            <v>14832</v>
          </cell>
          <cell r="C9461" t="str">
            <v>TABLERO METALICO ANTIBANDALICO(DESM+SUM+INST)</v>
          </cell>
          <cell r="D9461" t="str">
            <v>UN</v>
          </cell>
          <cell r="E9461" t="str">
            <v>MOBILIARIO</v>
          </cell>
          <cell r="F9461">
            <v>1283748.72</v>
          </cell>
        </row>
        <row r="9462">
          <cell r="B9462">
            <v>14975</v>
          </cell>
          <cell r="C9462" t="str">
            <v>TABLERO MINIPRAGMA DE 12 CIRCUITOS  Sum+Inst</v>
          </cell>
          <cell r="D9462" t="str">
            <v>UN</v>
          </cell>
          <cell r="E9462" t="str">
            <v>INSTALACIONES ELECTRICAS - T.V. - SONIDO COMUNI</v>
          </cell>
          <cell r="F9462">
            <v>288022.32</v>
          </cell>
        </row>
        <row r="9463">
          <cell r="B9463">
            <v>15353</v>
          </cell>
          <cell r="C9463" t="str">
            <v>TABLERO MINIPRAGMA DE 12 CIRCUITOS+TELERRUPTORES</v>
          </cell>
          <cell r="D9463" t="str">
            <v>UN</v>
          </cell>
          <cell r="E9463" t="str">
            <v>INSTALACIONES ELECTRICAS - T.V. - SONIDO COMUNI</v>
          </cell>
          <cell r="F9463">
            <v>462856.68</v>
          </cell>
        </row>
        <row r="9464">
          <cell r="B9464">
            <v>15115</v>
          </cell>
          <cell r="C9464" t="str">
            <v>TABLERO MINIPRAGMA DE 18 CIRCUITOS Sum+Inst</v>
          </cell>
          <cell r="D9464" t="str">
            <v>UN</v>
          </cell>
          <cell r="E9464" t="str">
            <v>INSTALACIONES ELECTRICAS - T.V. - SONIDO COMUNI</v>
          </cell>
          <cell r="F9464">
            <v>187863.01</v>
          </cell>
        </row>
        <row r="9465">
          <cell r="B9465">
            <v>15179</v>
          </cell>
          <cell r="C9465" t="str">
            <v>TABLERO MINIPRAGMA PARA 30 CIRCUITOS DE EMPOTRAR</v>
          </cell>
          <cell r="D9465" t="str">
            <v>UN</v>
          </cell>
          <cell r="E9465" t="str">
            <v>INSTALACIONES ELECTRICAS - T.V. - SONIDO COMUNI</v>
          </cell>
          <cell r="F9465">
            <v>448208.08</v>
          </cell>
        </row>
        <row r="9466">
          <cell r="B9466">
            <v>11762</v>
          </cell>
          <cell r="C9466" t="str">
            <v>TABLERO MONOF 6C 3H BARR 100A 120 V fontanar</v>
          </cell>
          <cell r="D9466" t="str">
            <v>UN</v>
          </cell>
          <cell r="E9466" t="str">
            <v>INSTALACIONES ELECTRICAS - T.V. - SONIDO COMUNI</v>
          </cell>
          <cell r="F9466">
            <v>44560.83</v>
          </cell>
        </row>
        <row r="9467">
          <cell r="B9467">
            <v>13888</v>
          </cell>
          <cell r="C9467" t="str">
            <v>Tablero Monofás. 4 circuitos+taco+Accesorios (S+I)</v>
          </cell>
          <cell r="D9467" t="str">
            <v>UN</v>
          </cell>
          <cell r="E9467" t="str">
            <v>VARIOS</v>
          </cell>
          <cell r="F9467">
            <v>219322.69</v>
          </cell>
        </row>
        <row r="9468">
          <cell r="B9468">
            <v>17197</v>
          </cell>
          <cell r="C9468" t="str">
            <v>Tablero multibreaker Trifásico de 30 circuitos</v>
          </cell>
          <cell r="D9468" t="str">
            <v>UN</v>
          </cell>
          <cell r="E9468" t="str">
            <v>INSTALACIONES ELECTRICAS - T.V. - SONIDO COMUNI</v>
          </cell>
          <cell r="F9468">
            <v>216038.98</v>
          </cell>
        </row>
        <row r="9469">
          <cell r="B9469">
            <v>15748</v>
          </cell>
          <cell r="C9469" t="str">
            <v>TABLERO N°1/24 CIRC+ESPAC.TOT+BREAK-EDUARDO SANTOS</v>
          </cell>
          <cell r="D9469" t="str">
            <v>UN</v>
          </cell>
          <cell r="E9469" t="str">
            <v>INSTALACIONES ELECTRICAS - T.V. - SONIDO COMUNI</v>
          </cell>
          <cell r="F9469">
            <v>182097.08</v>
          </cell>
        </row>
        <row r="9470">
          <cell r="B9470">
            <v>15749</v>
          </cell>
          <cell r="C9470" t="str">
            <v>TABLERO N°2/24 CIRC+ESPAC.TOT+BREAK-EDUARDO SANTOS</v>
          </cell>
          <cell r="D9470" t="str">
            <v>UN</v>
          </cell>
          <cell r="E9470" t="str">
            <v>INSTALACIONES ELECTRICAS - T.V. - SONIDO COMUNI</v>
          </cell>
          <cell r="F9470">
            <v>182097.08</v>
          </cell>
        </row>
        <row r="9471">
          <cell r="B9471">
            <v>17485</v>
          </cell>
          <cell r="C9471" t="str">
            <v>TABLERO NORMAL TRIFASICO  DE 12 CIRCUITOS</v>
          </cell>
          <cell r="D9471" t="str">
            <v>UN</v>
          </cell>
          <cell r="E9471" t="str">
            <v>INSTALACIONES ELECTRICAS - T.V. - SONIDO COMUNI</v>
          </cell>
          <cell r="F9471">
            <v>1030473.32</v>
          </cell>
        </row>
        <row r="9472">
          <cell r="B9472">
            <v>17488</v>
          </cell>
          <cell r="C9472" t="str">
            <v>TABLERO NORMAL TRIFASICO  DE 18 CIRCUITOS</v>
          </cell>
          <cell r="D9472" t="str">
            <v>UN</v>
          </cell>
          <cell r="E9472" t="str">
            <v>INSTALACIONES ELECTRICAS - T.V. - SONIDO COMUNI</v>
          </cell>
          <cell r="F9472">
            <v>841463.48</v>
          </cell>
        </row>
        <row r="9473">
          <cell r="B9473">
            <v>17492</v>
          </cell>
          <cell r="C9473" t="str">
            <v>TABLERO NORMAL TRIFASICO  DE 30 CIRCUITOS</v>
          </cell>
          <cell r="D9473" t="str">
            <v>UN</v>
          </cell>
          <cell r="E9473" t="str">
            <v>INSTALACIONES ELECTRICAS - T.V. - SONIDO COMUNI</v>
          </cell>
          <cell r="F9473">
            <v>994845.48</v>
          </cell>
        </row>
        <row r="9474">
          <cell r="B9474">
            <v>11849</v>
          </cell>
          <cell r="C9474" t="str">
            <v>Tablero para alojar interruptor industrial 3X1000A</v>
          </cell>
          <cell r="D9474" t="str">
            <v>UN</v>
          </cell>
          <cell r="E9474" t="str">
            <v>INSTALACIONES ELECTRICAS - T.V. - SONIDO COMUNI</v>
          </cell>
          <cell r="F9474">
            <v>448222.17</v>
          </cell>
        </row>
        <row r="9475">
          <cell r="B9475">
            <v>17533</v>
          </cell>
          <cell r="C9475" t="str">
            <v>Tablero parada de emeregencia - Piscina Olimpica</v>
          </cell>
          <cell r="D9475" t="str">
            <v>UN</v>
          </cell>
          <cell r="E9475" t="str">
            <v>PISCINAS</v>
          </cell>
          <cell r="F9475">
            <v>263294.38</v>
          </cell>
        </row>
        <row r="9476">
          <cell r="B9476">
            <v>556</v>
          </cell>
          <cell r="C9476" t="str">
            <v>TABLERO PARCIALES  4 CIRC</v>
          </cell>
          <cell r="D9476" t="str">
            <v>UN</v>
          </cell>
          <cell r="E9476" t="str">
            <v>INSTALACIONES ELECTRICAS - T.V. - SONIDO COMUNI</v>
          </cell>
          <cell r="F9476">
            <v>182246.49</v>
          </cell>
        </row>
        <row r="9477">
          <cell r="B9477">
            <v>557</v>
          </cell>
          <cell r="C9477" t="str">
            <v>TABLERO PARCIALES 12 CIRC  TRIFASICO</v>
          </cell>
          <cell r="D9477" t="str">
            <v>UN</v>
          </cell>
          <cell r="E9477" t="str">
            <v>INSTALACIONES ELECTRICAS - T.V. - SONIDO COMUNI</v>
          </cell>
          <cell r="F9477">
            <v>623034.73</v>
          </cell>
        </row>
        <row r="9478">
          <cell r="B9478">
            <v>12277</v>
          </cell>
          <cell r="C9478" t="str">
            <v>TABLERO PARCIALES 12 CIRC  TRIFASICO</v>
          </cell>
          <cell r="D9478" t="str">
            <v>UN</v>
          </cell>
          <cell r="E9478" t="str">
            <v>INSTALACIONES ELECTRICAS - T.V. - SONIDO COMUNI</v>
          </cell>
          <cell r="F9478">
            <v>623034.73</v>
          </cell>
        </row>
        <row r="9479">
          <cell r="B9479">
            <v>12377</v>
          </cell>
          <cell r="C9479" t="str">
            <v>TABLERO PARCIALES 12 CIRC  UDS</v>
          </cell>
          <cell r="D9479" t="str">
            <v>UN</v>
          </cell>
          <cell r="E9479" t="str">
            <v>INSTALACIONES ELECTRICAS - T.V. - SONIDO COMUNI</v>
          </cell>
          <cell r="F9479">
            <v>648798.69999999995</v>
          </cell>
        </row>
        <row r="9480">
          <cell r="B9480">
            <v>12296</v>
          </cell>
          <cell r="C9480" t="str">
            <v>TABLERO PARCIALES 12 CIRC CAFETERIA IDRD</v>
          </cell>
          <cell r="D9480" t="str">
            <v>UN</v>
          </cell>
          <cell r="E9480" t="str">
            <v>INSTALACIONES ELECTRICAS - T.V. - SONIDO COMUNI</v>
          </cell>
          <cell r="F9480">
            <v>569266.75</v>
          </cell>
        </row>
        <row r="9481">
          <cell r="B9481">
            <v>12253</v>
          </cell>
          <cell r="C9481" t="str">
            <v>TABLERO PARCIALES 12 CIRC OF UEL</v>
          </cell>
          <cell r="D9481" t="str">
            <v>UN</v>
          </cell>
          <cell r="E9481" t="str">
            <v>INSTALACIONES ELECTRICAS - T.V. - SONIDO COMUNI</v>
          </cell>
          <cell r="F9481">
            <v>484520.63</v>
          </cell>
        </row>
        <row r="9482">
          <cell r="B9482">
            <v>558</v>
          </cell>
          <cell r="C9482" t="str">
            <v>TABLERO PARCIALES 18 CIRC</v>
          </cell>
          <cell r="D9482" t="str">
            <v>UN</v>
          </cell>
          <cell r="E9482" t="str">
            <v>INSTALACIONES ELECTRICAS - T.V. - SONIDO COMUNI</v>
          </cell>
          <cell r="F9482">
            <v>681926.41</v>
          </cell>
        </row>
        <row r="9483">
          <cell r="B9483">
            <v>12387</v>
          </cell>
          <cell r="C9483" t="str">
            <v>TABLERO PARCIALES 18 CIRC</v>
          </cell>
          <cell r="D9483" t="str">
            <v>UN</v>
          </cell>
          <cell r="E9483" t="str">
            <v>INSTALACIONES ELECTRICAS - T.V. - SONIDO COMUNI</v>
          </cell>
          <cell r="F9483">
            <v>608152.47</v>
          </cell>
        </row>
        <row r="9484">
          <cell r="B9484">
            <v>12388</v>
          </cell>
          <cell r="C9484" t="str">
            <v>TABLERO PARCIALES 18 CIRC</v>
          </cell>
          <cell r="D9484" t="str">
            <v>UN</v>
          </cell>
          <cell r="E9484" t="str">
            <v>INSTALACIONES ELECTRICAS - T.V. - SONIDO COMUNI</v>
          </cell>
          <cell r="F9484">
            <v>565720.5</v>
          </cell>
        </row>
        <row r="9485">
          <cell r="B9485">
            <v>12594</v>
          </cell>
          <cell r="C9485" t="str">
            <v>TABLERO PARCIALES 18 CIRC (Sin totaliz.)</v>
          </cell>
          <cell r="D9485" t="str">
            <v>UN</v>
          </cell>
          <cell r="E9485" t="str">
            <v>INSTALACIONES ELECTRICAS - T.V. - SONIDO COMUNI</v>
          </cell>
          <cell r="F9485">
            <v>260138.69</v>
          </cell>
        </row>
        <row r="9486">
          <cell r="B9486">
            <v>16815</v>
          </cell>
          <cell r="C9486" t="str">
            <v>TABLERO PARCIALES 18 CIRC(CON ESP.TOTAL)</v>
          </cell>
          <cell r="D9486" t="str">
            <v>UN</v>
          </cell>
          <cell r="E9486" t="str">
            <v>INSTALACIONES ELECTRICAS - T.V. - SONIDO COMUNI</v>
          </cell>
          <cell r="F9486">
            <v>803578.92</v>
          </cell>
        </row>
        <row r="9487">
          <cell r="B9487">
            <v>14441</v>
          </cell>
          <cell r="C9487" t="str">
            <v>TABLERO PARCIALES 18 CIRC(CON ESP.TOTAL)+BREAK</v>
          </cell>
          <cell r="D9487" t="str">
            <v>UN</v>
          </cell>
          <cell r="E9487" t="str">
            <v>INSTALACIONES ELECTRICAS - T.V. - SONIDO COMUNI</v>
          </cell>
          <cell r="F9487">
            <v>948193.92</v>
          </cell>
        </row>
        <row r="9488">
          <cell r="B9488">
            <v>12374</v>
          </cell>
          <cell r="C9488" t="str">
            <v>TABLERO PARCIALES 24 CIRC UDS</v>
          </cell>
          <cell r="D9488" t="str">
            <v>UN</v>
          </cell>
          <cell r="E9488" t="str">
            <v>INSTALACIONES ELECTRICAS - T.V. - SONIDO COMUNI</v>
          </cell>
          <cell r="F9488">
            <v>817498.61</v>
          </cell>
        </row>
        <row r="9489">
          <cell r="B9489">
            <v>12375</v>
          </cell>
          <cell r="C9489" t="str">
            <v>TABLERO PARCIALES 24 CIRC UDS</v>
          </cell>
          <cell r="D9489" t="str">
            <v>UN</v>
          </cell>
          <cell r="E9489" t="str">
            <v>INSTALACIONES ELECTRICAS - T.V. - SONIDO COMUNI</v>
          </cell>
          <cell r="F9489">
            <v>1105520.74</v>
          </cell>
        </row>
        <row r="9490">
          <cell r="B9490">
            <v>12216</v>
          </cell>
          <cell r="C9490" t="str">
            <v>TABLERO PARCIALES 30 CIRC</v>
          </cell>
          <cell r="D9490" t="str">
            <v>UN</v>
          </cell>
          <cell r="E9490" t="str">
            <v>INSTALACIONES ELECTRICAS - T.V. - SONIDO COMUNI</v>
          </cell>
          <cell r="F9490">
            <v>1062614.77</v>
          </cell>
        </row>
        <row r="9491">
          <cell r="B9491">
            <v>11641</v>
          </cell>
          <cell r="C9491" t="str">
            <v>TABLERO PARCIALES 36 CIRC</v>
          </cell>
          <cell r="D9491" t="str">
            <v>UN</v>
          </cell>
          <cell r="E9491" t="str">
            <v>INSTALACIONES ELECTRICAS - T.V. - SONIDO COMUNI</v>
          </cell>
          <cell r="F9491">
            <v>1671339.72</v>
          </cell>
        </row>
        <row r="9492">
          <cell r="B9492">
            <v>12245</v>
          </cell>
          <cell r="C9492" t="str">
            <v>TABLERO PARCIALES 36 CIRC</v>
          </cell>
          <cell r="D9492" t="str">
            <v>UN</v>
          </cell>
          <cell r="E9492" t="str">
            <v>INSTALACIONES ELECTRICAS - T.V. - SONIDO COMUNI</v>
          </cell>
          <cell r="F9492">
            <v>803614.76</v>
          </cell>
        </row>
        <row r="9493">
          <cell r="B9493">
            <v>12291</v>
          </cell>
          <cell r="C9493" t="str">
            <v>TABLERO PARCIALES 36 CIRC archivo IDRD</v>
          </cell>
          <cell r="D9493" t="str">
            <v>UN</v>
          </cell>
          <cell r="E9493" t="str">
            <v>INSTALACIONES ELECTRICAS - T.V. - SONIDO COMUNI</v>
          </cell>
          <cell r="F9493">
            <v>817498.61</v>
          </cell>
        </row>
        <row r="9494">
          <cell r="B9494">
            <v>12267</v>
          </cell>
          <cell r="C9494" t="str">
            <v>TABLERO PARCIALES 8 CIRC 0,40x0,50 OF UEL</v>
          </cell>
          <cell r="D9494" t="str">
            <v>UN</v>
          </cell>
          <cell r="E9494" t="str">
            <v>INSTALACIONES ELECTRICAS - T.V. - SONIDO COMUNI</v>
          </cell>
          <cell r="F9494">
            <v>91048.55</v>
          </cell>
        </row>
        <row r="9495">
          <cell r="B9495">
            <v>19001</v>
          </cell>
          <cell r="C9495" t="str">
            <v>TABLERO TGDC CDRC Cometas</v>
          </cell>
          <cell r="D9495" t="str">
            <v>UN</v>
          </cell>
          <cell r="E9495" t="str">
            <v>INSTALACIONES ELECTRICAS - T.V. - SONIDO COMUNI</v>
          </cell>
          <cell r="F9495">
            <v>27601089.199999999</v>
          </cell>
        </row>
        <row r="9496">
          <cell r="B9496">
            <v>18978</v>
          </cell>
          <cell r="C9496" t="str">
            <v>TABLERO TGDD</v>
          </cell>
          <cell r="D9496" t="str">
            <v>UN</v>
          </cell>
          <cell r="E9496" t="str">
            <v>INSTALACIONES ELECTRICAS - T.V. - SONIDO COMUNI</v>
          </cell>
          <cell r="F9496">
            <v>27722015.039999999</v>
          </cell>
        </row>
        <row r="9497">
          <cell r="B9497">
            <v>11757</v>
          </cell>
          <cell r="C9497" t="str">
            <v>TABLERO TRIF 12C 3F 5H BARR 225A 240 V</v>
          </cell>
          <cell r="D9497" t="str">
            <v>UN</v>
          </cell>
          <cell r="E9497" t="str">
            <v>INSTALACIONES ELECTRICAS - T.V. - SONIDO COMUNI</v>
          </cell>
          <cell r="F9497">
            <v>283657.03999999998</v>
          </cell>
        </row>
        <row r="9498">
          <cell r="B9498">
            <v>11758</v>
          </cell>
          <cell r="C9498" t="str">
            <v xml:space="preserve">TABLERO TRIF 18C 3F 5H BARR 225A 240 V </v>
          </cell>
          <cell r="D9498" t="str">
            <v>UN</v>
          </cell>
          <cell r="E9498" t="str">
            <v>INSTALACIONES ELECTRICAS - T.V. - SONIDO COMUNI</v>
          </cell>
          <cell r="F9498">
            <v>585099.22</v>
          </cell>
        </row>
        <row r="9499">
          <cell r="B9499">
            <v>11759</v>
          </cell>
          <cell r="C9499" t="str">
            <v xml:space="preserve">TABLERO TRIF 24C 3F 5H BARR 225A 120/208VCon espacio para totalizador+Puerta+Chapa+Acce.CefeCometas </v>
          </cell>
          <cell r="D9499" t="str">
            <v>UN</v>
          </cell>
          <cell r="E9499" t="str">
            <v>INSTALACIONES ELECTRICAS - T.V. - SONIDO COMUNI</v>
          </cell>
          <cell r="F9499">
            <v>414219.35</v>
          </cell>
        </row>
        <row r="9500">
          <cell r="B9500">
            <v>11760</v>
          </cell>
          <cell r="C9500" t="str">
            <v>TABLERO TRIF 36C 3F 5H BARR 225A 240 V fontanar</v>
          </cell>
          <cell r="D9500" t="str">
            <v>UN</v>
          </cell>
          <cell r="E9500" t="str">
            <v>INSTALACIONES ELECTRICAS - T.V. - SONIDO COMUNI</v>
          </cell>
          <cell r="F9500">
            <v>115904.02</v>
          </cell>
        </row>
        <row r="9501">
          <cell r="B9501">
            <v>15345</v>
          </cell>
          <cell r="C9501" t="str">
            <v>TABLERO TRIF PARA 30 CIRC. Y ESP. TOTALIZADOR</v>
          </cell>
          <cell r="D9501" t="str">
            <v>UN</v>
          </cell>
          <cell r="E9501" t="str">
            <v>INSTALACIONES ELECTRICAS - T.V. - SONIDO COMUNI</v>
          </cell>
          <cell r="F9501">
            <v>567615.4</v>
          </cell>
        </row>
        <row r="9502">
          <cell r="B9502">
            <v>16215</v>
          </cell>
          <cell r="C9502" t="str">
            <v>TABLERO TRIFAS.(42) CIRCUITOS(Con Espac.Totalizad)</v>
          </cell>
          <cell r="D9502" t="str">
            <v>UN</v>
          </cell>
          <cell r="E9502" t="str">
            <v>INSTALACIONES ELECTRICAS - T.V. - SONIDO COMUNI</v>
          </cell>
          <cell r="F9502">
            <v>1616568.93</v>
          </cell>
        </row>
        <row r="9503">
          <cell r="B9503">
            <v>12227</v>
          </cell>
          <cell r="C9503" t="str">
            <v>TABLERO TRIFASICO 12 CTOS. + TOTALIZADOR</v>
          </cell>
          <cell r="D9503" t="str">
            <v>UN</v>
          </cell>
          <cell r="E9503" t="str">
            <v>INSTALACIONES ELECTRICAS - T.V. - SONIDO COMUNI</v>
          </cell>
          <cell r="F9503">
            <v>630973.64</v>
          </cell>
        </row>
        <row r="9504">
          <cell r="B9504">
            <v>18845</v>
          </cell>
          <cell r="C9504" t="str">
            <v>TABLERO TRIFASICO T0 12 CIRC 125A 10KA</v>
          </cell>
          <cell r="D9504" t="str">
            <v>UN</v>
          </cell>
          <cell r="E9504" t="str">
            <v>INSTALACIONES ELECTRICAS - T.V. - SONIDO COMUNI</v>
          </cell>
          <cell r="F9504">
            <v>476406.91</v>
          </cell>
        </row>
        <row r="9505">
          <cell r="B9505">
            <v>18841</v>
          </cell>
          <cell r="C9505" t="str">
            <v>TABLERO TRIFASICO T01 12 CIRC 125A 10KA</v>
          </cell>
          <cell r="D9505" t="str">
            <v>UN</v>
          </cell>
          <cell r="E9505" t="str">
            <v>INSTALACIONES ELECTRICAS - T.V. - SONIDO COMUNI</v>
          </cell>
          <cell r="F9505">
            <v>476406.91</v>
          </cell>
        </row>
        <row r="9506">
          <cell r="B9506">
            <v>18788</v>
          </cell>
          <cell r="C9506" t="str">
            <v>TABLERO TRIFASICO T1 12 CIRC 500A 25KA</v>
          </cell>
          <cell r="D9506" t="str">
            <v>UN</v>
          </cell>
          <cell r="E9506" t="str">
            <v>INSTALACIONES ELECTRICAS - T.V. - SONIDO COMUNI</v>
          </cell>
          <cell r="F9506">
            <v>475847.61</v>
          </cell>
        </row>
        <row r="9507">
          <cell r="B9507">
            <v>18851</v>
          </cell>
          <cell r="C9507" t="str">
            <v>TABLERO TRIFASICO T11 12 CIRC 125A 10KA</v>
          </cell>
          <cell r="D9507" t="str">
            <v>UN</v>
          </cell>
          <cell r="E9507" t="str">
            <v>INSTALACIONES ELECTRICAS - T.V. - SONIDO COMUNI</v>
          </cell>
          <cell r="F9507">
            <v>476406.91</v>
          </cell>
        </row>
        <row r="9508">
          <cell r="B9508">
            <v>18836</v>
          </cell>
          <cell r="C9508" t="str">
            <v>TABLERO TRIFASICO T12 12 CIRC 125A 10KA</v>
          </cell>
          <cell r="D9508" t="str">
            <v>UN</v>
          </cell>
          <cell r="E9508" t="str">
            <v>INSTALACIONES ELECTRICAS - T.V. - SONIDO COMUNI</v>
          </cell>
          <cell r="F9508">
            <v>476406.91</v>
          </cell>
        </row>
        <row r="9509">
          <cell r="B9509">
            <v>18856</v>
          </cell>
          <cell r="C9509" t="str">
            <v>TABLERO TRIFASICO T12 18 CIRC 125A 10KA</v>
          </cell>
          <cell r="D9509" t="str">
            <v>UN</v>
          </cell>
          <cell r="E9509" t="str">
            <v>INSTALACIONES ELECTRICAS - T.V. - SONIDO COMUNI</v>
          </cell>
          <cell r="F9509">
            <v>476406.91</v>
          </cell>
        </row>
        <row r="9510">
          <cell r="B9510">
            <v>18859</v>
          </cell>
          <cell r="C9510" t="str">
            <v>TABLERO TRIFASICO T13 12 CIRC 125A 10KA</v>
          </cell>
          <cell r="D9510" t="str">
            <v>UN</v>
          </cell>
          <cell r="E9510" t="str">
            <v>INSTALACIONES ELECTRICAS - T.V. - SONIDO COMUNI</v>
          </cell>
          <cell r="F9510">
            <v>476406.91</v>
          </cell>
        </row>
        <row r="9511">
          <cell r="B9511">
            <v>18848</v>
          </cell>
          <cell r="C9511" t="str">
            <v>TABLERO TRIFASICO T14 12 CIRC 125A 10KA</v>
          </cell>
          <cell r="D9511" t="str">
            <v>UN</v>
          </cell>
          <cell r="E9511" t="str">
            <v>INSTALACIONES ELECTRICAS - T.V. - SONIDO COMUNI</v>
          </cell>
          <cell r="F9511">
            <v>476406.91</v>
          </cell>
        </row>
        <row r="9512">
          <cell r="B9512">
            <v>18923</v>
          </cell>
          <cell r="C9512" t="str">
            <v>TABLERO TRIFASICO T2 12 CIRC 125A 10KA</v>
          </cell>
          <cell r="D9512" t="str">
            <v>UN</v>
          </cell>
          <cell r="E9512" t="str">
            <v>INSTALACIONES ELECTRICAS - T.V. - SONIDO COMUNI</v>
          </cell>
          <cell r="F9512">
            <v>476406.91</v>
          </cell>
        </row>
        <row r="9513">
          <cell r="B9513">
            <v>18909</v>
          </cell>
          <cell r="C9513" t="str">
            <v>TABLERO TRIFASICO T31 18 CIRC 125A 10KA</v>
          </cell>
          <cell r="D9513" t="str">
            <v>UN</v>
          </cell>
          <cell r="E9513" t="str">
            <v>INSTALACIONES ELECTRICAS - T.V. - SONIDO COMUNI</v>
          </cell>
          <cell r="F9513">
            <v>476406.91</v>
          </cell>
        </row>
        <row r="9514">
          <cell r="B9514">
            <v>18832</v>
          </cell>
          <cell r="C9514" t="str">
            <v>TABLERO TRIFASICO T3BOMBAS 06 CIRC 250A 10KA</v>
          </cell>
          <cell r="D9514" t="str">
            <v>UN</v>
          </cell>
          <cell r="E9514" t="str">
            <v>INSTALACIONES ELECTRICAS - T.V. - SONIDO COMUNI</v>
          </cell>
          <cell r="F9514">
            <v>3845842.87</v>
          </cell>
        </row>
        <row r="9515">
          <cell r="B9515">
            <v>18861</v>
          </cell>
          <cell r="C9515" t="str">
            <v>TABLERO TRIFASICO T4 12 CIRC 125A 10KA</v>
          </cell>
          <cell r="D9515" t="str">
            <v>UN</v>
          </cell>
          <cell r="E9515" t="str">
            <v>INSTALACIONES ELECTRICAS - T.V. - SONIDO COMUNI</v>
          </cell>
          <cell r="F9515">
            <v>476406.91</v>
          </cell>
        </row>
        <row r="9516">
          <cell r="B9516">
            <v>18872</v>
          </cell>
          <cell r="C9516" t="str">
            <v>TABLERO TRIFASICO T41 18 CIRC 125A 10KA</v>
          </cell>
          <cell r="D9516" t="str">
            <v>UN</v>
          </cell>
          <cell r="E9516" t="str">
            <v>INSTALACIONES ELECTRICAS - T.V. - SONIDO COMUNI</v>
          </cell>
          <cell r="F9516">
            <v>476406.91</v>
          </cell>
        </row>
        <row r="9517">
          <cell r="B9517">
            <v>18870</v>
          </cell>
          <cell r="C9517" t="str">
            <v>TABLERO TRIFASICO T42 30 CIRC 125A 10KA</v>
          </cell>
          <cell r="D9517" t="str">
            <v>UN</v>
          </cell>
          <cell r="E9517" t="str">
            <v>INSTALACIONES ELECTRICAS - T.V. - SONIDO COMUNI</v>
          </cell>
          <cell r="F9517">
            <v>476406.91</v>
          </cell>
        </row>
        <row r="9518">
          <cell r="B9518">
            <v>18860</v>
          </cell>
          <cell r="C9518" t="str">
            <v>TABLERO TRIFASICO T5 18 CIRC 125A 10KA</v>
          </cell>
          <cell r="D9518" t="str">
            <v>UN</v>
          </cell>
          <cell r="E9518" t="str">
            <v>INSTALACIONES ELECTRICAS - T.V. - SONIDO COMUNI</v>
          </cell>
          <cell r="F9518">
            <v>476406.91</v>
          </cell>
        </row>
        <row r="9519">
          <cell r="B9519">
            <v>18790</v>
          </cell>
          <cell r="C9519" t="str">
            <v>TABLERO TRIFASICO T6 08 CIRC 250A 25KA</v>
          </cell>
          <cell r="D9519" t="str">
            <v>UN</v>
          </cell>
          <cell r="E9519" t="str">
            <v>INSTALACIONES ELECTRICAS - T.V. - SONIDO COMUNI</v>
          </cell>
          <cell r="F9519">
            <v>475847.61</v>
          </cell>
        </row>
        <row r="9520">
          <cell r="B9520">
            <v>18874</v>
          </cell>
          <cell r="C9520" t="str">
            <v>TABLERO TRIFASICO T61 30 CIRC 250A 10KA</v>
          </cell>
          <cell r="D9520" t="str">
            <v>UN</v>
          </cell>
          <cell r="E9520" t="str">
            <v>INSTALACIONES ELECTRICAS - T.V. - SONIDO COMUNI</v>
          </cell>
          <cell r="F9520">
            <v>476406.91</v>
          </cell>
        </row>
        <row r="9521">
          <cell r="B9521">
            <v>18878</v>
          </cell>
          <cell r="C9521" t="str">
            <v>TABLERO TRIFASICO T71 12 CIRC 125A 10KA</v>
          </cell>
          <cell r="D9521" t="str">
            <v>UN</v>
          </cell>
          <cell r="E9521" t="str">
            <v>INSTALACIONES ELECTRICAS - T.V. - SONIDO COMUNI</v>
          </cell>
          <cell r="F9521">
            <v>476406.91</v>
          </cell>
        </row>
        <row r="9522">
          <cell r="B9522">
            <v>18925</v>
          </cell>
          <cell r="C9522" t="str">
            <v>TABLERO TRIFASICO T72 12 CIRC 125A 10KA</v>
          </cell>
          <cell r="D9522" t="str">
            <v>UN</v>
          </cell>
          <cell r="E9522" t="str">
            <v>INSTALACIONES ELECTRICAS - T.V. - SONIDO COMUNI</v>
          </cell>
          <cell r="F9522">
            <v>476406.91</v>
          </cell>
        </row>
        <row r="9523">
          <cell r="B9523">
            <v>18883</v>
          </cell>
          <cell r="C9523" t="str">
            <v>TABLERO TRIFASICO TA 18 CIRC 125A 10KA</v>
          </cell>
          <cell r="D9523" t="str">
            <v>UN</v>
          </cell>
          <cell r="E9523" t="str">
            <v>INSTALACIONES ELECTRICAS - T.V. - SONIDO COMUNI</v>
          </cell>
          <cell r="F9523">
            <v>476406.91</v>
          </cell>
        </row>
        <row r="9524">
          <cell r="B9524">
            <v>18881</v>
          </cell>
          <cell r="C9524" t="str">
            <v>TABLERO TRIFASICO TA1 12 CIRC 125A 10KA</v>
          </cell>
          <cell r="D9524" t="str">
            <v>UN</v>
          </cell>
          <cell r="E9524" t="str">
            <v>INSTALACIONES ELECTRICAS - T.V. - SONIDO COMUNI</v>
          </cell>
          <cell r="F9524">
            <v>476406.91</v>
          </cell>
        </row>
        <row r="9525">
          <cell r="B9525">
            <v>18885</v>
          </cell>
          <cell r="C9525" t="str">
            <v>TABLERO TRIFASICO TB 12 CIRC 125A 10KA</v>
          </cell>
          <cell r="D9525" t="str">
            <v>UN</v>
          </cell>
          <cell r="E9525" t="str">
            <v>INSTALACIONES ELECTRICAS - T.V. - SONIDO COMUNI</v>
          </cell>
          <cell r="F9525">
            <v>476406.91</v>
          </cell>
        </row>
        <row r="9526">
          <cell r="B9526">
            <v>18922</v>
          </cell>
          <cell r="C9526" t="str">
            <v>TABLERO TRIFASICO TBCI 12 CIRC 600A 25KA</v>
          </cell>
          <cell r="D9526" t="str">
            <v>UN</v>
          </cell>
          <cell r="E9526" t="str">
            <v>INSTALACIONES ELECTRICAS - T.V. - SONIDO COMUNI</v>
          </cell>
          <cell r="F9526">
            <v>476406.91</v>
          </cell>
        </row>
        <row r="9527">
          <cell r="B9527">
            <v>18834</v>
          </cell>
          <cell r="C9527" t="str">
            <v>TABLERO TRIFASICO TC 12 CIRC 500A 25KA</v>
          </cell>
          <cell r="D9527" t="str">
            <v>UN</v>
          </cell>
          <cell r="E9527" t="str">
            <v>INSTALACIONES ELECTRICAS - T.V. - SONIDO COMUNI</v>
          </cell>
          <cell r="F9527">
            <v>476406.91</v>
          </cell>
        </row>
        <row r="9528">
          <cell r="B9528">
            <v>18907</v>
          </cell>
          <cell r="C9528" t="str">
            <v>TABLERO TRIFASICO TC1 12 CIRC 125A 10KA</v>
          </cell>
          <cell r="D9528" t="str">
            <v>UN</v>
          </cell>
          <cell r="E9528" t="str">
            <v>INSTALACIONES ELECTRICAS - T.V. - SONIDO COMUNI</v>
          </cell>
          <cell r="F9528">
            <v>476406.91</v>
          </cell>
        </row>
        <row r="9529">
          <cell r="B9529">
            <v>18785</v>
          </cell>
          <cell r="C9529" t="str">
            <v>TABLERO TRIFASICO TDG 24 CIRC 2500A 40KA</v>
          </cell>
          <cell r="D9529" t="str">
            <v>UN</v>
          </cell>
          <cell r="E9529" t="str">
            <v>INSTALACIONES ELECTRICAS - T.V. - SONIDO COMUNI</v>
          </cell>
          <cell r="F9529">
            <v>1588976.35</v>
          </cell>
        </row>
        <row r="9530">
          <cell r="B9530">
            <v>18913</v>
          </cell>
          <cell r="C9530" t="str">
            <v>TABLERO TRIFASICO Tef 12 CIRC 125A 10KA</v>
          </cell>
          <cell r="D9530" t="str">
            <v>UN</v>
          </cell>
          <cell r="E9530" t="str">
            <v>INSTALACIONES ELECTRICAS - T.V. - SONIDO COMUNI</v>
          </cell>
          <cell r="F9530">
            <v>476406.91</v>
          </cell>
        </row>
        <row r="9531">
          <cell r="B9531">
            <v>18829</v>
          </cell>
          <cell r="C9531" t="str">
            <v>TABLERO TRIFASICO TEP 06 CIRC 250A 10KA</v>
          </cell>
          <cell r="D9531" t="str">
            <v>UN</v>
          </cell>
          <cell r="E9531" t="str">
            <v>INSTALACIONES ELECTRICAS - T.V. - SONIDO COMUNI</v>
          </cell>
          <cell r="F9531">
            <v>278282.18</v>
          </cell>
        </row>
        <row r="9532">
          <cell r="B9532">
            <v>18904</v>
          </cell>
          <cell r="C9532" t="str">
            <v>TABLERO TRIFASICO TeqE 12 CIRC 125A 10KA</v>
          </cell>
          <cell r="D9532" t="str">
            <v>UN</v>
          </cell>
          <cell r="E9532" t="str">
            <v>INSTALACIONES ELECTRICAS - T.V. - SONIDO COMUNI</v>
          </cell>
          <cell r="F9532">
            <v>476406.91</v>
          </cell>
        </row>
        <row r="9533">
          <cell r="B9533">
            <v>18914</v>
          </cell>
          <cell r="C9533" t="str">
            <v>TABLERO TRIFASICO Tes 12 CIRC 125A 10KA</v>
          </cell>
          <cell r="D9533" t="str">
            <v>UN</v>
          </cell>
          <cell r="E9533" t="str">
            <v>INSTALACIONES ELECTRICAS - T.V. - SONIDO COMUNI</v>
          </cell>
          <cell r="F9533">
            <v>476406.91</v>
          </cell>
        </row>
        <row r="9534">
          <cell r="B9534">
            <v>18873</v>
          </cell>
          <cell r="C9534" t="str">
            <v>TABLERO TRIFASICO TGYM 18 CIRC 125A 10KA</v>
          </cell>
          <cell r="D9534" t="str">
            <v>UN</v>
          </cell>
          <cell r="E9534" t="str">
            <v>INSTALACIONES ELECTRICAS - T.V. - SONIDO COMUNI</v>
          </cell>
          <cell r="F9534">
            <v>476406.91</v>
          </cell>
        </row>
        <row r="9535">
          <cell r="B9535">
            <v>18865</v>
          </cell>
          <cell r="C9535" t="str">
            <v>TABLERO TRIFASICO Til 50 CIRC 125A 10KA</v>
          </cell>
          <cell r="D9535" t="str">
            <v>UN</v>
          </cell>
          <cell r="E9535" t="str">
            <v>INSTALACIONES ELECTRICAS - T.V. - SONIDO COMUNI</v>
          </cell>
          <cell r="F9535">
            <v>476406.91</v>
          </cell>
        </row>
        <row r="9536">
          <cell r="B9536">
            <v>18887</v>
          </cell>
          <cell r="C9536" t="str">
            <v>TABLERO TRIFASICO TL1 12 CIRC 125A 10KA</v>
          </cell>
          <cell r="D9536" t="str">
            <v>UN</v>
          </cell>
          <cell r="E9536" t="str">
            <v>INSTALACIONES ELECTRICAS - T.V. - SONIDO COMUNI</v>
          </cell>
          <cell r="F9536">
            <v>476406.91</v>
          </cell>
        </row>
        <row r="9537">
          <cell r="B9537">
            <v>18889</v>
          </cell>
          <cell r="C9537" t="str">
            <v>TABLERO TRIFASICO TL2 12 CIRC 125A 10KA</v>
          </cell>
          <cell r="D9537" t="str">
            <v>UN</v>
          </cell>
          <cell r="E9537" t="str">
            <v>INSTALACIONES ELECTRICAS - T.V. - SONIDO COMUNI</v>
          </cell>
          <cell r="F9537">
            <v>476406.91</v>
          </cell>
        </row>
        <row r="9538">
          <cell r="B9538">
            <v>18890</v>
          </cell>
          <cell r="C9538" t="str">
            <v>TABLERO TRIFASICO TL3 12 CIRC 125A 10KA</v>
          </cell>
          <cell r="D9538" t="str">
            <v>UN</v>
          </cell>
          <cell r="E9538" t="str">
            <v>INSTALACIONES ELECTRICAS - T.V. - SONIDO COMUNI</v>
          </cell>
          <cell r="F9538">
            <v>476406.91</v>
          </cell>
        </row>
        <row r="9539">
          <cell r="B9539">
            <v>18915</v>
          </cell>
          <cell r="C9539" t="str">
            <v>TABLERO TRIFASICO TPr 12 CIRC 125A 10KA</v>
          </cell>
          <cell r="D9539" t="str">
            <v>UN</v>
          </cell>
          <cell r="E9539" t="str">
            <v>INSTALACIONES ELECTRICAS - T.V. - SONIDO COMUNI</v>
          </cell>
          <cell r="F9539">
            <v>476406.91</v>
          </cell>
        </row>
        <row r="9540">
          <cell r="B9540">
            <v>18917</v>
          </cell>
          <cell r="C9540" t="str">
            <v>TABLERO TRIFASICO TR 30 CIRC 250A 10KA</v>
          </cell>
          <cell r="D9540" t="str">
            <v>UN</v>
          </cell>
          <cell r="E9540" t="str">
            <v>INSTALACIONES ELECTRICAS - T.V. - SONIDO COMUNI</v>
          </cell>
          <cell r="F9540">
            <v>476406.91</v>
          </cell>
        </row>
        <row r="9541">
          <cell r="B9541">
            <v>18926</v>
          </cell>
          <cell r="C9541" t="str">
            <v>TABLERO TRIFASICO TR11 12 CIRC 125A 10KA</v>
          </cell>
          <cell r="D9541" t="str">
            <v>UN</v>
          </cell>
          <cell r="E9541" t="str">
            <v>INSTALACIONES ELECTRICAS - T.V. - SONIDO COMUNI</v>
          </cell>
          <cell r="F9541">
            <v>476406.91</v>
          </cell>
        </row>
        <row r="9542">
          <cell r="B9542">
            <v>18927</v>
          </cell>
          <cell r="C9542" t="str">
            <v>TABLERO TRIFASICO TR12 12 CIRC 125A 10KA</v>
          </cell>
          <cell r="D9542" t="str">
            <v>UN</v>
          </cell>
          <cell r="E9542" t="str">
            <v>INSTALACIONES ELECTRICAS - T.V. - SONIDO COMUNI</v>
          </cell>
          <cell r="F9542">
            <v>476406.91</v>
          </cell>
        </row>
        <row r="9543">
          <cell r="B9543">
            <v>18891</v>
          </cell>
          <cell r="C9543" t="str">
            <v>TABLERO TRIFASICO TS 12 CIRC 125A 10KA</v>
          </cell>
          <cell r="D9543" t="str">
            <v>UN</v>
          </cell>
          <cell r="E9543" t="str">
            <v>INSTALACIONES ELECTRICAS - T.V. - SONIDO COMUNI</v>
          </cell>
          <cell r="F9543">
            <v>476406.91</v>
          </cell>
        </row>
        <row r="9544">
          <cell r="B9544">
            <v>18902</v>
          </cell>
          <cell r="C9544" t="str">
            <v>TABLERO TRIFASICO Tsis11-13 12 CIRC 125A 10KA</v>
          </cell>
          <cell r="D9544" t="str">
            <v>UN</v>
          </cell>
          <cell r="E9544" t="str">
            <v>INSTALACIONES ELECTRICAS - T.V. - SONIDO COMUNI</v>
          </cell>
          <cell r="F9544">
            <v>476406.91</v>
          </cell>
        </row>
        <row r="9545">
          <cell r="B9545">
            <v>18897</v>
          </cell>
          <cell r="C9545" t="str">
            <v>TABLERO TRIFASICO Tsis1-2-3-4-5 30 CIRC 250A 10KA</v>
          </cell>
          <cell r="D9545" t="str">
            <v>UN</v>
          </cell>
          <cell r="E9545" t="str">
            <v>INSTALACIONES ELECTRICAS - T.V. - SONIDO COMUNI</v>
          </cell>
          <cell r="F9545">
            <v>476406.91</v>
          </cell>
        </row>
        <row r="9546">
          <cell r="B9546">
            <v>18824</v>
          </cell>
          <cell r="C9546" t="str">
            <v>TABLERO TRIFASICO Tsis14 06 CIRC 250A 10KA</v>
          </cell>
          <cell r="D9546" t="str">
            <v>UN</v>
          </cell>
          <cell r="E9546" t="str">
            <v>INSTALACIONES ELECTRICAS - T.V. - SONIDO COMUNI</v>
          </cell>
          <cell r="F9546">
            <v>278282.18</v>
          </cell>
        </row>
        <row r="9547">
          <cell r="B9547">
            <v>18793</v>
          </cell>
          <cell r="C9547" t="str">
            <v>TABLERO TRIFASICO Tsis6-7-8 06 CIRC 250A 10KA</v>
          </cell>
          <cell r="D9547" t="str">
            <v>UN</v>
          </cell>
          <cell r="E9547" t="str">
            <v>INSTALACIONES ELECTRICAS - T.V. - SONIDO COMUNI</v>
          </cell>
          <cell r="F9547">
            <v>278282.18</v>
          </cell>
        </row>
        <row r="9548">
          <cell r="B9548">
            <v>18899</v>
          </cell>
          <cell r="C9548" t="str">
            <v>TABLERO TRIFASICO Tsis9-10-12 18 CIRC 125A 10KA</v>
          </cell>
          <cell r="D9548" t="str">
            <v>UN</v>
          </cell>
          <cell r="E9548" t="str">
            <v>INSTALACIONES ELECTRICAS - T.V. - SONIDO COMUNI</v>
          </cell>
          <cell r="F9548">
            <v>476406.91</v>
          </cell>
        </row>
        <row r="9549">
          <cell r="B9549">
            <v>18906</v>
          </cell>
          <cell r="C9549" t="str">
            <v>TABLERO TRIFASICO TSOT 12 CIRC 125A 10KA</v>
          </cell>
          <cell r="D9549" t="str">
            <v>UN</v>
          </cell>
          <cell r="E9549" t="str">
            <v>INSTALACIONES ELECTRICAS - T.V. - SONIDO COMUNI</v>
          </cell>
          <cell r="F9549">
            <v>476406.91</v>
          </cell>
        </row>
        <row r="9550">
          <cell r="B9550">
            <v>13262</v>
          </cell>
          <cell r="C9550" t="str">
            <v>TABLERO.24 CIRCLU/NEX  CON ESPAC.TOTALIZ.</v>
          </cell>
          <cell r="D9550" t="str">
            <v>UN</v>
          </cell>
          <cell r="E9550" t="str">
            <v>INSTALACIONES ELECTRICAS - T.V. - SONIDO COMUNI</v>
          </cell>
          <cell r="F9550">
            <v>652703.15</v>
          </cell>
        </row>
        <row r="9551">
          <cell r="B9551">
            <v>16477</v>
          </cell>
          <cell r="C9551" t="str">
            <v>TABLERO/TIFASI-18 CIRC-CONPUERTA-ESPACO-TOTALIZADO</v>
          </cell>
          <cell r="D9551" t="str">
            <v>UN</v>
          </cell>
          <cell r="E9551" t="str">
            <v>INSTALACIONES ELECTRICAS - T.V. - SONIDO COMUNI</v>
          </cell>
          <cell r="F9551">
            <v>1052148.67</v>
          </cell>
        </row>
        <row r="9552">
          <cell r="B9552">
            <v>13674</v>
          </cell>
          <cell r="C9552" t="str">
            <v>TABLERO12 CIRC  CON ESP TOTALIZ+PUERTA (Sum+Inst).</v>
          </cell>
          <cell r="D9552" t="str">
            <v>UN</v>
          </cell>
          <cell r="E9552" t="str">
            <v>INSTALACIONES ELECTRICAS - T.V. - SONIDO COMUNI</v>
          </cell>
          <cell r="F9552">
            <v>615698.30000000005</v>
          </cell>
        </row>
        <row r="9553">
          <cell r="B9553">
            <v>13672</v>
          </cell>
          <cell r="C9553" t="str">
            <v>Tablero18 circui- espacio totalz+Puerta+chaSum+InS</v>
          </cell>
          <cell r="D9553" t="str">
            <v>UN</v>
          </cell>
          <cell r="E9553" t="str">
            <v>INSTALACIONES ELECTRICAS - T.V. - SONIDO COMUNI</v>
          </cell>
          <cell r="F9553">
            <v>633591.27</v>
          </cell>
        </row>
        <row r="9554">
          <cell r="B9554">
            <v>19019</v>
          </cell>
          <cell r="C9554" t="str">
            <v>TableroControlPisCompeticionCRDC-CometasSUM+INS</v>
          </cell>
          <cell r="D9554" t="str">
            <v>UN</v>
          </cell>
          <cell r="E9554" t="str">
            <v>PISCINAS</v>
          </cell>
          <cell r="F9554">
            <v>18854918.329999998</v>
          </cell>
        </row>
        <row r="9555">
          <cell r="B9555">
            <v>17458</v>
          </cell>
          <cell r="C9555" t="str">
            <v>TABLEROS ELÉCTRICOS DE FUERZA Y CONTROL SUM E INST</v>
          </cell>
          <cell r="D9555" t="str">
            <v>UN</v>
          </cell>
          <cell r="E9555" t="str">
            <v>SISTEMAS VENTILACION</v>
          </cell>
          <cell r="F9555">
            <v>1579282.19</v>
          </cell>
        </row>
        <row r="9556">
          <cell r="B9556">
            <v>10943</v>
          </cell>
          <cell r="C9556" t="str">
            <v>TABLETA CORAL 20*20  ALFA ***</v>
          </cell>
          <cell r="D9556" t="str">
            <v>M2</v>
          </cell>
          <cell r="E9556" t="str">
            <v>PISOS (ACABADOS Y BASES)</v>
          </cell>
          <cell r="F9556">
            <v>61564.31</v>
          </cell>
        </row>
        <row r="9557">
          <cell r="B9557">
            <v>956</v>
          </cell>
          <cell r="C9557" t="str">
            <v>TABLETA DE LADRILLO 10x10 YOMASA</v>
          </cell>
          <cell r="D9557" t="str">
            <v>M2</v>
          </cell>
          <cell r="E9557" t="str">
            <v>PISOS (ACABADOS Y BASES)</v>
          </cell>
          <cell r="F9557">
            <v>39647.870000000003</v>
          </cell>
        </row>
        <row r="9558">
          <cell r="B9558">
            <v>957</v>
          </cell>
          <cell r="C9558" t="str">
            <v>TABLETA DE LADRILLO 10x20 YOMASA</v>
          </cell>
          <cell r="D9558" t="str">
            <v>M2</v>
          </cell>
          <cell r="E9558" t="str">
            <v>PISOS (ACABADOS Y BASES)</v>
          </cell>
          <cell r="F9558">
            <v>39647.870000000003</v>
          </cell>
        </row>
        <row r="9559">
          <cell r="B9559">
            <v>958</v>
          </cell>
          <cell r="C9559" t="str">
            <v>TABLETA DE LADRILLO 12x24 YOMASA</v>
          </cell>
          <cell r="D9559" t="str">
            <v>M2</v>
          </cell>
          <cell r="E9559" t="str">
            <v>PISOS (ACABADOS Y BASES)</v>
          </cell>
          <cell r="F9559">
            <v>39647.870000000003</v>
          </cell>
        </row>
        <row r="9560">
          <cell r="B9560">
            <v>11155</v>
          </cell>
          <cell r="C9560" t="str">
            <v>Tableta de piso Piedra Cid Negro**</v>
          </cell>
          <cell r="D9560" t="str">
            <v>M2</v>
          </cell>
          <cell r="E9560" t="str">
            <v>PISOS (ACABADOS Y BASES)</v>
          </cell>
          <cell r="F9560">
            <v>29856.23</v>
          </cell>
        </row>
        <row r="9561">
          <cell r="B9561">
            <v>297</v>
          </cell>
          <cell r="C9561" t="str">
            <v>TABLETA GRES 10x20 x2.5 T.MOORE</v>
          </cell>
          <cell r="D9561" t="str">
            <v>M2</v>
          </cell>
          <cell r="E9561" t="str">
            <v>PISOS (ACABADOS Y BASES)</v>
          </cell>
          <cell r="F9561">
            <v>39647.870000000003</v>
          </cell>
        </row>
        <row r="9562">
          <cell r="B9562">
            <v>363</v>
          </cell>
          <cell r="C9562" t="str">
            <v>TABLETA GUAYACAN        ALFA</v>
          </cell>
          <cell r="D9562" t="str">
            <v>M2</v>
          </cell>
          <cell r="E9562" t="str">
            <v>PISOS (ACABADOS Y BASES)</v>
          </cell>
          <cell r="F9562">
            <v>43951.59</v>
          </cell>
        </row>
        <row r="9563">
          <cell r="B9563">
            <v>10410</v>
          </cell>
          <cell r="C9563" t="str">
            <v>Tableta Moore  4.2-1 blando geoPAVCO**</v>
          </cell>
          <cell r="D9563" t="str">
            <v>M2</v>
          </cell>
          <cell r="E9563" t="str">
            <v>05 Pisos</v>
          </cell>
          <cell r="F9563">
            <v>285543.58</v>
          </cell>
        </row>
        <row r="9564">
          <cell r="B9564">
            <v>339</v>
          </cell>
          <cell r="C9564" t="str">
            <v>TABLETA NATURAL 10x10  MOORE</v>
          </cell>
          <cell r="D9564" t="str">
            <v>M2</v>
          </cell>
          <cell r="E9564" t="str">
            <v>PISOS (ACABADOS Y BASES)</v>
          </cell>
          <cell r="F9564">
            <v>47940.02</v>
          </cell>
        </row>
        <row r="9565">
          <cell r="B9565">
            <v>340</v>
          </cell>
          <cell r="C9565" t="str">
            <v>TABLETA NATURAL 15x15  MOORE</v>
          </cell>
          <cell r="D9565" t="str">
            <v>M2</v>
          </cell>
          <cell r="E9565" t="str">
            <v>PISOS (ACABADOS Y BASES)</v>
          </cell>
          <cell r="F9565">
            <v>47940.02</v>
          </cell>
        </row>
        <row r="9566">
          <cell r="B9566">
            <v>341</v>
          </cell>
          <cell r="C9566" t="str">
            <v>TABLETA NATURAL 20x10  MOORE</v>
          </cell>
          <cell r="D9566" t="str">
            <v>M2</v>
          </cell>
          <cell r="E9566" t="str">
            <v>PISOS (ACABADOS Y BASES)</v>
          </cell>
          <cell r="F9566">
            <v>47876.25</v>
          </cell>
        </row>
        <row r="9567">
          <cell r="B9567">
            <v>361</v>
          </cell>
          <cell r="C9567" t="str">
            <v>TABLETA ROJA ROMANA  ALFA</v>
          </cell>
          <cell r="D9567" t="str">
            <v>M2</v>
          </cell>
          <cell r="E9567" t="str">
            <v>PISOS (ACABADOS Y BASES)</v>
          </cell>
          <cell r="F9567">
            <v>43951.59</v>
          </cell>
        </row>
        <row r="9568">
          <cell r="B9568">
            <v>251</v>
          </cell>
          <cell r="C9568" t="str">
            <v>TABLEX 2.44x1.53 -9mm    PIZANO</v>
          </cell>
          <cell r="D9568" t="str">
            <v>M2</v>
          </cell>
          <cell r="E9568" t="str">
            <v>CIELOS RASOS</v>
          </cell>
          <cell r="F9568">
            <v>31326.98</v>
          </cell>
        </row>
        <row r="9569">
          <cell r="B9569">
            <v>342</v>
          </cell>
          <cell r="C9569" t="str">
            <v>TABLON 1/2-26 NATURAL    MOORE</v>
          </cell>
          <cell r="D9569" t="str">
            <v>M2</v>
          </cell>
          <cell r="E9569" t="str">
            <v>PISOS (ACABADOS Y BASES)</v>
          </cell>
          <cell r="F9569">
            <v>38019.31</v>
          </cell>
        </row>
        <row r="9570">
          <cell r="B9570">
            <v>362</v>
          </cell>
          <cell r="C9570" t="str">
            <v>TABLON GRES 0,30 X 0,30 Sahara LISO Tipo. ALFA</v>
          </cell>
          <cell r="D9570" t="str">
            <v>M2</v>
          </cell>
          <cell r="E9570" t="str">
            <v>PISOS (ACABADOS Y BASES)</v>
          </cell>
          <cell r="F9570">
            <v>78975.5</v>
          </cell>
        </row>
        <row r="9571">
          <cell r="B9571">
            <v>15119</v>
          </cell>
          <cell r="C9571" t="str">
            <v>TABLON GRES 12.5 X 26 MOORE</v>
          </cell>
          <cell r="D9571" t="str">
            <v>M2</v>
          </cell>
          <cell r="E9571" t="str">
            <v>PISOS (ACABADOS Y BASES)</v>
          </cell>
          <cell r="F9571">
            <v>44757.87</v>
          </cell>
        </row>
        <row r="9572">
          <cell r="B9572">
            <v>364</v>
          </cell>
          <cell r="C9572" t="str">
            <v>TABLON MORO LISO TRDICION ALFA</v>
          </cell>
          <cell r="D9572" t="str">
            <v>M2</v>
          </cell>
          <cell r="E9572" t="str">
            <v>PISOS (ACABADOS Y BASES)</v>
          </cell>
          <cell r="F9572">
            <v>38874.76</v>
          </cell>
        </row>
        <row r="9573">
          <cell r="B9573">
            <v>948</v>
          </cell>
          <cell r="C9573" t="str">
            <v>TABLON NATURAL 1/4-26-8  MOORE</v>
          </cell>
          <cell r="D9573" t="str">
            <v>M2</v>
          </cell>
          <cell r="E9573" t="str">
            <v>PISOS (ACABADOS Y BASES)</v>
          </cell>
          <cell r="F9573">
            <v>38019.31</v>
          </cell>
        </row>
        <row r="9574">
          <cell r="B9574">
            <v>14949</v>
          </cell>
          <cell r="C9574" t="str">
            <v>TABLON TRADICION MOCCA 30 X 30 ALFA</v>
          </cell>
          <cell r="D9574" t="str">
            <v>M2</v>
          </cell>
          <cell r="E9574" t="str">
            <v>PISOS (ACABADOS Y BASES)</v>
          </cell>
          <cell r="F9574">
            <v>82288.820000000007</v>
          </cell>
        </row>
        <row r="9575">
          <cell r="B9575">
            <v>949</v>
          </cell>
          <cell r="C9575" t="str">
            <v>TABLON Vitrif. 1/4-26-8  MOORE</v>
          </cell>
          <cell r="D9575" t="str">
            <v>M2</v>
          </cell>
          <cell r="E9575" t="str">
            <v>PISOS (ACABADOS Y BASES)</v>
          </cell>
          <cell r="F9575">
            <v>38019.31</v>
          </cell>
        </row>
        <row r="9576">
          <cell r="B9576">
            <v>17403</v>
          </cell>
          <cell r="C9576" t="str">
            <v>Tala Arbol hasta altura de 3mts (CDRC-tunal)</v>
          </cell>
          <cell r="D9576" t="str">
            <v>UN</v>
          </cell>
          <cell r="E9576" t="str">
            <v>JARDINERIA  Y GRAMAS</v>
          </cell>
          <cell r="F9576">
            <v>173332.45</v>
          </cell>
        </row>
        <row r="9577">
          <cell r="B9577">
            <v>17410</v>
          </cell>
          <cell r="C9577" t="str">
            <v>Tala Arbol mas de  3mts de Altura (CDRC-tunal)</v>
          </cell>
          <cell r="D9577" t="str">
            <v>UN</v>
          </cell>
          <cell r="E9577" t="str">
            <v>JARDINERIA  Y GRAMAS</v>
          </cell>
          <cell r="F9577">
            <v>323892.71999999997</v>
          </cell>
        </row>
        <row r="9578">
          <cell r="B9578">
            <v>15515</v>
          </cell>
          <cell r="C9578" t="str">
            <v>Tala de  árbol igual o mayor a 30 mts y menor de 40 mtrs</v>
          </cell>
          <cell r="D9578" t="str">
            <v>UN</v>
          </cell>
          <cell r="E9578" t="str">
            <v>JARDINERIA  Y GRAMAS</v>
          </cell>
          <cell r="F9578">
            <v>0</v>
          </cell>
        </row>
        <row r="9579">
          <cell r="B9579">
            <v>15516</v>
          </cell>
          <cell r="C9579" t="str">
            <v>Tala de  árbol igual o mayor a 40 mts</v>
          </cell>
          <cell r="D9579" t="str">
            <v>UN</v>
          </cell>
          <cell r="E9579" t="str">
            <v>JARDINERIA  Y GRAMAS</v>
          </cell>
          <cell r="F9579">
            <v>0</v>
          </cell>
        </row>
        <row r="9580">
          <cell r="B9580">
            <v>15511</v>
          </cell>
          <cell r="C9580" t="str">
            <v>Tala de  árbol igual o mayor a 5 mts y menor de 10 mts</v>
          </cell>
          <cell r="D9580" t="str">
            <v>UN</v>
          </cell>
          <cell r="E9580" t="str">
            <v>JARDINERIA  Y GRAMAS</v>
          </cell>
          <cell r="F9580">
            <v>0</v>
          </cell>
        </row>
        <row r="9581">
          <cell r="B9581">
            <v>15510</v>
          </cell>
          <cell r="C9581" t="str">
            <v>Tala de  árbol menor a 5 metros</v>
          </cell>
          <cell r="D9581" t="str">
            <v>UN</v>
          </cell>
          <cell r="E9581" t="str">
            <v>JARDINERIA  Y GRAMAS</v>
          </cell>
          <cell r="F9581">
            <v>0</v>
          </cell>
        </row>
        <row r="9582">
          <cell r="B9582">
            <v>15512</v>
          </cell>
          <cell r="C9582" t="str">
            <v>Tala de  árboles - igual o mayor a 10 mts y menor de 15 mts - Bajo Grado de Dificultad</v>
          </cell>
          <cell r="D9582" t="str">
            <v>UN</v>
          </cell>
          <cell r="E9582" t="str">
            <v>JARDINERIA  Y GRAMAS</v>
          </cell>
          <cell r="F9582">
            <v>0</v>
          </cell>
        </row>
        <row r="9583">
          <cell r="B9583">
            <v>15537</v>
          </cell>
          <cell r="C9583" t="str">
            <v>Tala de  árboles - igual o mayor a 10 mts y menor de 15 mts - Medio Grado de Dificultad</v>
          </cell>
          <cell r="D9583" t="str">
            <v>UN</v>
          </cell>
          <cell r="E9583" t="str">
            <v>JARDINERIA  Y GRAMAS</v>
          </cell>
          <cell r="F9583">
            <v>740386</v>
          </cell>
        </row>
        <row r="9584">
          <cell r="B9584">
            <v>15514</v>
          </cell>
          <cell r="C9584" t="str">
            <v>Tala de  árboles - igual o mayor a 20 mts y menor de 30 mtrs - Bajo Grado de Dificultad</v>
          </cell>
          <cell r="D9584" t="str">
            <v>UN</v>
          </cell>
          <cell r="E9584" t="str">
            <v>JARDINERIA  Y GRAMAS</v>
          </cell>
          <cell r="F9584">
            <v>0</v>
          </cell>
        </row>
        <row r="9585">
          <cell r="B9585">
            <v>15542</v>
          </cell>
          <cell r="C9585" t="str">
            <v>Tala de árboles a ras del suelo y retiro de los de</v>
          </cell>
          <cell r="D9585" t="str">
            <v>UN</v>
          </cell>
          <cell r="E9585" t="str">
            <v>JARDINERIA  Y GRAMAS</v>
          </cell>
          <cell r="F9585">
            <v>0</v>
          </cell>
        </row>
        <row r="9586">
          <cell r="B9586">
            <v>15586</v>
          </cell>
          <cell r="C9586" t="str">
            <v>Tala de árboles a ras del suelo. Ver descripcion t</v>
          </cell>
          <cell r="D9586" t="str">
            <v>UN</v>
          </cell>
          <cell r="E9586" t="str">
            <v>JARDINERIA  Y GRAMAS</v>
          </cell>
          <cell r="F9586">
            <v>0</v>
          </cell>
        </row>
        <row r="9587">
          <cell r="B9587">
            <v>15587</v>
          </cell>
          <cell r="C9587" t="str">
            <v>Tala de árboles a ras del suelo. Ver descripcion t</v>
          </cell>
          <cell r="D9587" t="str">
            <v>UN</v>
          </cell>
          <cell r="E9587" t="str">
            <v>JARDINERIA  Y GRAMAS</v>
          </cell>
          <cell r="F9587">
            <v>0</v>
          </cell>
        </row>
        <row r="9588">
          <cell r="B9588">
            <v>15588</v>
          </cell>
          <cell r="C9588" t="str">
            <v>Tala de árboles a ras del suelo. Ver descripcion t</v>
          </cell>
          <cell r="D9588" t="str">
            <v>UN</v>
          </cell>
          <cell r="E9588" t="str">
            <v>JARDINERIA  Y GRAMAS</v>
          </cell>
          <cell r="F9588">
            <v>0</v>
          </cell>
        </row>
        <row r="9589">
          <cell r="B9589">
            <v>15589</v>
          </cell>
          <cell r="C9589" t="str">
            <v>Tala de árboles a ras del suelo. Ver descripcion t</v>
          </cell>
          <cell r="D9589" t="str">
            <v>UN</v>
          </cell>
          <cell r="E9589" t="str">
            <v>JARDINERIA  Y GRAMAS</v>
          </cell>
          <cell r="F9589">
            <v>0</v>
          </cell>
        </row>
        <row r="9590">
          <cell r="B9590">
            <v>15590</v>
          </cell>
          <cell r="C9590" t="str">
            <v>Tala de árboles a ras del suelo. Ver descripcion t</v>
          </cell>
          <cell r="D9590" t="str">
            <v>UN</v>
          </cell>
          <cell r="E9590" t="str">
            <v>JARDINERIA  Y GRAMAS</v>
          </cell>
          <cell r="F9590">
            <v>0</v>
          </cell>
        </row>
        <row r="9591">
          <cell r="B9591">
            <v>15591</v>
          </cell>
          <cell r="C9591" t="str">
            <v>Tala de árboles a ras del suelo. Ver descripcion t</v>
          </cell>
          <cell r="D9591" t="str">
            <v>UN</v>
          </cell>
          <cell r="E9591" t="str">
            <v>JARDINERIA  Y GRAMAS</v>
          </cell>
          <cell r="F9591">
            <v>0</v>
          </cell>
        </row>
        <row r="9592">
          <cell r="B9592">
            <v>15592</v>
          </cell>
          <cell r="C9592" t="str">
            <v>Tala de árboles a ras del suelo. Ver descripcion t</v>
          </cell>
          <cell r="D9592" t="str">
            <v>UN</v>
          </cell>
          <cell r="E9592" t="str">
            <v>JARDINERIA  Y GRAMAS</v>
          </cell>
          <cell r="F9592">
            <v>0</v>
          </cell>
        </row>
        <row r="9593">
          <cell r="B9593">
            <v>11263</v>
          </cell>
          <cell r="C9593" t="str">
            <v>Tala de arboles h= &gt; a 20 &lt; 25 m incluye transp**</v>
          </cell>
          <cell r="D9593" t="str">
            <v>UN</v>
          </cell>
          <cell r="E9593" t="str">
            <v>13 Manejo ambiental</v>
          </cell>
          <cell r="F9593">
            <v>1845766.36</v>
          </cell>
        </row>
        <row r="9594">
          <cell r="B9594">
            <v>20843</v>
          </cell>
          <cell r="C9594" t="str">
            <v xml:space="preserve">Tala de arboles h= &gt; a 20 &lt; 25 m incluye transp**madera aprovechable </v>
          </cell>
          <cell r="D9594" t="str">
            <v>UN</v>
          </cell>
          <cell r="E9594" t="str">
            <v>13 Manejo ambiental</v>
          </cell>
          <cell r="F9594">
            <v>905997.58</v>
          </cell>
        </row>
        <row r="9595">
          <cell r="B9595">
            <v>11979</v>
          </cell>
          <cell r="C9595" t="str">
            <v>Tala de arboles h= &gt; a 25&lt; 30 m incluye transp**</v>
          </cell>
          <cell r="D9595" t="str">
            <v>UN</v>
          </cell>
          <cell r="E9595" t="str">
            <v>13 Manejo ambiental</v>
          </cell>
          <cell r="F9595">
            <v>3011431.36</v>
          </cell>
        </row>
        <row r="9596">
          <cell r="B9596">
            <v>11259</v>
          </cell>
          <cell r="C9596" t="str">
            <v>Tala de arboles h= 0  a 2  m incly. transp**</v>
          </cell>
          <cell r="D9596" t="str">
            <v>UN</v>
          </cell>
          <cell r="E9596" t="str">
            <v>13 Manejo ambiental</v>
          </cell>
          <cell r="F9596">
            <v>173750.2</v>
          </cell>
        </row>
        <row r="9597">
          <cell r="B9597">
            <v>11262</v>
          </cell>
          <cell r="C9597" t="str">
            <v>Tala de arboles h= 2.1  a 5  m incly. transp**</v>
          </cell>
          <cell r="D9597" t="str">
            <v>UN</v>
          </cell>
          <cell r="E9597" t="str">
            <v>13 Manejo ambiental</v>
          </cell>
          <cell r="F9597">
            <v>265187.48</v>
          </cell>
        </row>
        <row r="9598">
          <cell r="B9598">
            <v>10819</v>
          </cell>
          <cell r="C9598" t="str">
            <v>Tala de arboles h= 5.1 a 10  m incly. transp**</v>
          </cell>
          <cell r="D9598" t="str">
            <v>UN</v>
          </cell>
          <cell r="E9598" t="str">
            <v>13 Manejo ambiental</v>
          </cell>
          <cell r="F9598">
            <v>520808.13</v>
          </cell>
        </row>
        <row r="9599">
          <cell r="B9599">
            <v>10379</v>
          </cell>
          <cell r="C9599" t="str">
            <v>Tala de arboles h=10.1 a 15 m  incluye transp**</v>
          </cell>
          <cell r="D9599" t="str">
            <v>UN</v>
          </cell>
          <cell r="E9599" t="str">
            <v>13 Manejo ambiental</v>
          </cell>
          <cell r="F9599">
            <v>814772.08</v>
          </cell>
        </row>
        <row r="9600">
          <cell r="B9600">
            <v>10497</v>
          </cell>
          <cell r="C9600" t="str">
            <v>Tala de arboles h=15.1 a 20 m incluye transp**</v>
          </cell>
          <cell r="D9600" t="str">
            <v>UN</v>
          </cell>
          <cell r="E9600" t="str">
            <v>13 Manejo ambiental</v>
          </cell>
          <cell r="F9600">
            <v>1351660.6</v>
          </cell>
        </row>
        <row r="9601">
          <cell r="B9601">
            <v>20842</v>
          </cell>
          <cell r="C9601" t="str">
            <v xml:space="preserve">Tala de arboles h=15.1 a 20 m incluye transp** madera aprovechable </v>
          </cell>
          <cell r="D9601" t="str">
            <v>UN</v>
          </cell>
          <cell r="E9601" t="str">
            <v>13 Manejo ambiental</v>
          </cell>
          <cell r="F9601">
            <v>740330.54</v>
          </cell>
        </row>
        <row r="9602">
          <cell r="B9602">
            <v>15513</v>
          </cell>
          <cell r="C9602" t="str">
            <v xml:space="preserve">Tala de arboles h=15.1 a 20m  a ras del suelo + retiro + transporte -  Medio Grado Dificultad </v>
          </cell>
          <cell r="D9602" t="str">
            <v>UN</v>
          </cell>
          <cell r="E9602" t="str">
            <v>JARDINERIA  Y GRAMAS</v>
          </cell>
          <cell r="F9602">
            <v>1092606</v>
          </cell>
        </row>
        <row r="9603">
          <cell r="B9603">
            <v>15535</v>
          </cell>
          <cell r="C9603" t="str">
            <v>Tala de arboles y retiro. Ver descripción técnica</v>
          </cell>
          <cell r="D9603" t="str">
            <v>UN</v>
          </cell>
          <cell r="E9603" t="str">
            <v>JARDINERIA  Y GRAMAS</v>
          </cell>
          <cell r="F9603">
            <v>0</v>
          </cell>
        </row>
        <row r="9604">
          <cell r="B9604">
            <v>15536</v>
          </cell>
          <cell r="C9604" t="str">
            <v>Tala de arboles y retiro. Ver descripción técnica</v>
          </cell>
          <cell r="D9604" t="str">
            <v>UN</v>
          </cell>
          <cell r="E9604" t="str">
            <v>JARDINERIA  Y GRAMAS</v>
          </cell>
          <cell r="F9604">
            <v>0</v>
          </cell>
        </row>
        <row r="9605">
          <cell r="B9605">
            <v>15538</v>
          </cell>
          <cell r="C9605" t="str">
            <v>Tala de arboles y retiro. Ver descripción técnica</v>
          </cell>
          <cell r="D9605" t="str">
            <v>UN</v>
          </cell>
          <cell r="E9605" t="str">
            <v>JARDINERIA  Y GRAMAS</v>
          </cell>
          <cell r="F9605">
            <v>0</v>
          </cell>
        </row>
        <row r="9606">
          <cell r="B9606">
            <v>15540</v>
          </cell>
          <cell r="C9606" t="str">
            <v>Tala de arboles y retiro. Ver descripción técnica</v>
          </cell>
          <cell r="D9606" t="str">
            <v>UN</v>
          </cell>
          <cell r="E9606" t="str">
            <v>JARDINERIA  Y GRAMAS</v>
          </cell>
          <cell r="F9606">
            <v>0</v>
          </cell>
        </row>
        <row r="9607">
          <cell r="B9607">
            <v>15541</v>
          </cell>
          <cell r="C9607" t="str">
            <v>Tala de arboles y retiro. Ver descripción técnica</v>
          </cell>
          <cell r="D9607" t="str">
            <v>UN</v>
          </cell>
          <cell r="E9607" t="str">
            <v>JARDINERIA  Y GRAMAS</v>
          </cell>
          <cell r="F9607">
            <v>0</v>
          </cell>
        </row>
        <row r="9608">
          <cell r="B9608">
            <v>15539</v>
          </cell>
          <cell r="C9608" t="str">
            <v>Tala de arboles y retiro. Ver descripción técnicar</v>
          </cell>
          <cell r="D9608" t="str">
            <v>UN</v>
          </cell>
          <cell r="E9608" t="str">
            <v>JARDINERIA  Y GRAMAS</v>
          </cell>
          <cell r="F9608">
            <v>0</v>
          </cell>
        </row>
        <row r="9609">
          <cell r="B9609">
            <v>10230</v>
          </cell>
          <cell r="C9609" t="str">
            <v>Talud en tierra negra  h=0.15 m **</v>
          </cell>
          <cell r="D9609" t="str">
            <v>M2</v>
          </cell>
          <cell r="E9609" t="str">
            <v>13 Manejo ambiental</v>
          </cell>
          <cell r="F9609">
            <v>34571</v>
          </cell>
        </row>
        <row r="9610">
          <cell r="B9610">
            <v>10184</v>
          </cell>
          <cell r="C9610" t="str">
            <v>Talud en tierra negra  h=0.45 m **</v>
          </cell>
          <cell r="D9610" t="str">
            <v>M2</v>
          </cell>
          <cell r="E9610" t="str">
            <v>13 Manejo ambiental</v>
          </cell>
          <cell r="F9610">
            <v>79755.89</v>
          </cell>
        </row>
        <row r="9611">
          <cell r="B9611">
            <v>14778</v>
          </cell>
          <cell r="C9611" t="str">
            <v>Tamden 3 puestos (SUM + INST)</v>
          </cell>
          <cell r="D9611" t="str">
            <v>UN</v>
          </cell>
          <cell r="E9611" t="str">
            <v>MOBILIARIO</v>
          </cell>
          <cell r="F9611">
            <v>43302.07</v>
          </cell>
        </row>
        <row r="9612">
          <cell r="B9612">
            <v>14316</v>
          </cell>
          <cell r="C9612" t="str">
            <v>Tandem de 3 puestos (suministro)</v>
          </cell>
          <cell r="D9612" t="str">
            <v>UN</v>
          </cell>
          <cell r="E9612" t="str">
            <v>IDRD</v>
          </cell>
          <cell r="F9612">
            <v>0</v>
          </cell>
        </row>
        <row r="9613">
          <cell r="B9613">
            <v>10580</v>
          </cell>
          <cell r="C9613" t="str">
            <v>Tanque 1000Lt (sum.+instal.) **</v>
          </cell>
          <cell r="D9613" t="str">
            <v>UN</v>
          </cell>
          <cell r="E9613" t="str">
            <v>08 Hidráulico</v>
          </cell>
          <cell r="F9613">
            <v>1495027.7</v>
          </cell>
        </row>
        <row r="9614">
          <cell r="B9614">
            <v>15104</v>
          </cell>
          <cell r="C9614" t="str">
            <v>Tanque 20000Lt (suministro+instalación) **</v>
          </cell>
          <cell r="D9614" t="str">
            <v>UN</v>
          </cell>
          <cell r="E9614" t="str">
            <v>08 Hidráulico</v>
          </cell>
          <cell r="F9614">
            <v>24069179.550000001</v>
          </cell>
        </row>
        <row r="9615">
          <cell r="B9615">
            <v>13835</v>
          </cell>
          <cell r="C9615" t="str">
            <v>Tanque 2000Lt (suministro+instalación) **</v>
          </cell>
          <cell r="D9615" t="str">
            <v>UN</v>
          </cell>
          <cell r="E9615" t="str">
            <v>08 Hidráulico</v>
          </cell>
          <cell r="F9615">
            <v>2202230.5699999998</v>
          </cell>
        </row>
        <row r="9616">
          <cell r="B9616">
            <v>13306</v>
          </cell>
          <cell r="C9616" t="str">
            <v>Tanque 250Lt (Sum.+Instal.) **</v>
          </cell>
          <cell r="D9616" t="str">
            <v>UN</v>
          </cell>
          <cell r="E9616" t="str">
            <v>08 Hidráulico</v>
          </cell>
          <cell r="F9616">
            <v>135270.62</v>
          </cell>
        </row>
        <row r="9617">
          <cell r="B9617">
            <v>12657</v>
          </cell>
          <cell r="C9617" t="str">
            <v>Tanque 500Lt (sum.+Instal.) **</v>
          </cell>
          <cell r="D9617" t="str">
            <v>UN</v>
          </cell>
          <cell r="E9617" t="str">
            <v>08 Hidráulico</v>
          </cell>
          <cell r="F9617">
            <v>165848.87</v>
          </cell>
        </row>
        <row r="9618">
          <cell r="B9618">
            <v>14227</v>
          </cell>
          <cell r="C9618" t="str">
            <v>Tanque Almacenam. Concreto Imp. 3500psiCol.Gim Sur</v>
          </cell>
          <cell r="D9618" t="str">
            <v>M3</v>
          </cell>
          <cell r="E9618" t="str">
            <v>CIMENTACION Y ESTRUCTURA</v>
          </cell>
          <cell r="F9618">
            <v>1238808.0900000001</v>
          </cell>
        </row>
        <row r="9619">
          <cell r="B9619">
            <v>20838</v>
          </cell>
          <cell r="C9619" t="str">
            <v>TANQUE ALMACENAMIENTO AGUA CILÍNDRICO HORIZONTAL 17500 L - Suministro e Instalación</v>
          </cell>
          <cell r="D9619" t="str">
            <v>UN</v>
          </cell>
          <cell r="E9619" t="str">
            <v>INSTALACIONES HIDRAULICA / SANITARIA / LATONERIA</v>
          </cell>
          <cell r="F9619">
            <v>32664504.68</v>
          </cell>
        </row>
        <row r="9620">
          <cell r="B9620">
            <v>15266</v>
          </cell>
          <cell r="C9620" t="str">
            <v>Tanque Almacenamiento Concreto Imp. 3000 psi</v>
          </cell>
          <cell r="D9620" t="str">
            <v>M3</v>
          </cell>
          <cell r="E9620" t="str">
            <v>CIMENTACION Y ESTRUCTURA</v>
          </cell>
          <cell r="F9620">
            <v>1186703.01</v>
          </cell>
        </row>
        <row r="9621">
          <cell r="B9621">
            <v>11894</v>
          </cell>
          <cell r="C9621" t="str">
            <v>Tanque combustible (ACPM), 8 h trabajo plena carga</v>
          </cell>
          <cell r="D9621" t="str">
            <v>UN</v>
          </cell>
          <cell r="E9621" t="str">
            <v>INSTALACIONES ELECTRICAS - T.V. - SONIDO COMUNI</v>
          </cell>
          <cell r="F9621">
            <v>0</v>
          </cell>
        </row>
        <row r="9622">
          <cell r="B9622">
            <v>18537</v>
          </cell>
          <cell r="C9622" t="str">
            <v>TANQUE COMBUSTIBLE ELECTROGENO</v>
          </cell>
          <cell r="D9622" t="str">
            <v>UN</v>
          </cell>
          <cell r="E9622" t="str">
            <v>REDES SERVICIOS Y DESAGüES</v>
          </cell>
          <cell r="F9622">
            <v>5627396.3799999999</v>
          </cell>
        </row>
        <row r="9623">
          <cell r="B9623">
            <v>20836</v>
          </cell>
          <cell r="C9623" t="str">
            <v>TANQUE DE AGUA CILÍNDRICO HORIZONTAL DE 10000 L  - Suministro e Instalación</v>
          </cell>
          <cell r="D9623" t="str">
            <v>UN</v>
          </cell>
          <cell r="E9623" t="str">
            <v>INSTALACIONES HIDRAULICA / SANITARIA / LATONERIA</v>
          </cell>
          <cell r="F9623">
            <v>20919162.670000002</v>
          </cell>
        </row>
        <row r="9624">
          <cell r="B9624">
            <v>20837</v>
          </cell>
          <cell r="C9624" t="str">
            <v>TANQUE DE AGUA CILÍNDRICO HORIZONTAL DE 1650 L - Suministro e Instalación</v>
          </cell>
          <cell r="D9624" t="str">
            <v>UN</v>
          </cell>
          <cell r="E9624" t="str">
            <v>INSTALACIONES HIDRAULICA / SANITARIA / LATONERIA</v>
          </cell>
          <cell r="F9624">
            <v>4061313.72</v>
          </cell>
        </row>
        <row r="9625">
          <cell r="B9625">
            <v>20834</v>
          </cell>
          <cell r="C9625" t="str">
            <v>TANQUE DE AGUA CILÍNDRICO HORIZONTAL DE 2000 L - Suministro e Instalación</v>
          </cell>
          <cell r="D9625" t="str">
            <v>UN</v>
          </cell>
          <cell r="E9625" t="str">
            <v>INSTALACIONES HIDRAULICA / SANITARIA / LATONERIA</v>
          </cell>
          <cell r="F9625">
            <v>5563738.0199999996</v>
          </cell>
        </row>
        <row r="9626">
          <cell r="B9626">
            <v>20835</v>
          </cell>
          <cell r="C9626" t="str">
            <v>TANQUE DE AGUA CILÍNDRICO HORIZONTAL DE 5000 L  - Suministro e Instalación</v>
          </cell>
          <cell r="D9626" t="str">
            <v>UN</v>
          </cell>
          <cell r="E9626" t="str">
            <v>INSTALACIONES HIDRAULICA / SANITARIA / LATONERIA</v>
          </cell>
          <cell r="F9626">
            <v>11624162.67</v>
          </cell>
        </row>
        <row r="9627">
          <cell r="B9627">
            <v>103</v>
          </cell>
          <cell r="C9627" t="str">
            <v>TANQUE DE AGUA ELEVADO</v>
          </cell>
          <cell r="D9627" t="str">
            <v>M3</v>
          </cell>
          <cell r="E9627" t="str">
            <v>CIMENTACION Y ESTRUCTURA</v>
          </cell>
          <cell r="F9627">
            <v>1477466.34</v>
          </cell>
        </row>
        <row r="9628">
          <cell r="B9628">
            <v>12509</v>
          </cell>
          <cell r="C9628" t="str">
            <v>TANQUE DE AGUA ELEVADO</v>
          </cell>
          <cell r="D9628" t="str">
            <v>M3</v>
          </cell>
          <cell r="E9628" t="str">
            <v>CIMENTACION Y ESTRUCTURA</v>
          </cell>
          <cell r="F9628">
            <v>1477466.34</v>
          </cell>
        </row>
        <row r="9629">
          <cell r="B9629">
            <v>104</v>
          </cell>
          <cell r="C9629" t="str">
            <v>TANQUE DE AGUA SUBTERRANEO</v>
          </cell>
          <cell r="D9629" t="str">
            <v>M3</v>
          </cell>
          <cell r="E9629" t="str">
            <v>CIMENTACION Y ESTRUCTURA</v>
          </cell>
          <cell r="F9629">
            <v>1336822.72</v>
          </cell>
        </row>
        <row r="9630">
          <cell r="B9630">
            <v>18835</v>
          </cell>
          <cell r="C9630" t="str">
            <v>TANQUE DE ALMACENAMIENTO AC (VER DISEÑO)</v>
          </cell>
          <cell r="D9630" t="str">
            <v>UN</v>
          </cell>
          <cell r="E9630" t="str">
            <v>08 Hidráulico</v>
          </cell>
          <cell r="F9630">
            <v>0</v>
          </cell>
        </row>
        <row r="9631">
          <cell r="B9631">
            <v>16307</v>
          </cell>
          <cell r="C9631" t="str">
            <v>TANQUE HIDROACUMULADOR DE 500 LTS</v>
          </cell>
          <cell r="D9631" t="str">
            <v>UN</v>
          </cell>
          <cell r="E9631" t="str">
            <v>INSTALACIONES HIDRAULICA / SANITARIA / LATONERIA</v>
          </cell>
          <cell r="F9631">
            <v>233339.04</v>
          </cell>
        </row>
        <row r="9632">
          <cell r="B9632">
            <v>15722</v>
          </cell>
          <cell r="C9632" t="str">
            <v>Tanque tormenta con llantas (suds Lineal)</v>
          </cell>
          <cell r="D9632" t="str">
            <v>M3</v>
          </cell>
          <cell r="E9632" t="str">
            <v>CIMENTACION Y ESTRUCTURA</v>
          </cell>
          <cell r="F9632">
            <v>207610.72</v>
          </cell>
        </row>
        <row r="9633">
          <cell r="B9633">
            <v>15483</v>
          </cell>
          <cell r="C9633" t="str">
            <v>Tanque tormenta con llantas suds</v>
          </cell>
          <cell r="D9633" t="str">
            <v>M3</v>
          </cell>
          <cell r="E9633" t="str">
            <v>CIMENTACION Y ESTRUCTURA</v>
          </cell>
          <cell r="F9633">
            <v>519354.94</v>
          </cell>
        </row>
        <row r="9634">
          <cell r="B9634">
            <v>20751</v>
          </cell>
          <cell r="C9634" t="str">
            <v>Tanques de agua 1000 lts</v>
          </cell>
          <cell r="D9634" t="str">
            <v>UN</v>
          </cell>
          <cell r="E9634" t="str">
            <v>08 Hidráulico</v>
          </cell>
          <cell r="F9634">
            <v>1258847.3400000001</v>
          </cell>
        </row>
        <row r="9635">
          <cell r="B9635">
            <v>14997</v>
          </cell>
          <cell r="C9635" t="str">
            <v>TAPA  PLASTICA PARA VALVULAS 0.15 X 0.15 (Sum+Ins)</v>
          </cell>
          <cell r="D9635" t="str">
            <v>UN</v>
          </cell>
          <cell r="E9635" t="str">
            <v>INSTALACIONES HIDRAULICA / SANITARIA / LATONERIA</v>
          </cell>
          <cell r="F9635">
            <v>17398.490000000002</v>
          </cell>
        </row>
        <row r="9636">
          <cell r="B9636">
            <v>12246</v>
          </cell>
          <cell r="C9636" t="str">
            <v>TAPA CIEGA (suministro e instlación)**</v>
          </cell>
          <cell r="D9636" t="str">
            <v>UN</v>
          </cell>
          <cell r="E9636" t="str">
            <v>INSTALACIONES ELECTRICAS - T.V. - SONIDO COMUNI</v>
          </cell>
          <cell r="F9636">
            <v>5870.35</v>
          </cell>
        </row>
        <row r="9637">
          <cell r="B9637">
            <v>15145</v>
          </cell>
          <cell r="C9637" t="str">
            <v>Tapa concret. 3.000PSIE=10cm(70X70)Tanque+MarcRefo</v>
          </cell>
          <cell r="D9637" t="str">
            <v>UN</v>
          </cell>
          <cell r="E9637" t="str">
            <v>INSTALACIONES HIDRAULICA / SANITARIA / LATONERIA</v>
          </cell>
          <cell r="F9637">
            <v>323712.03000000003</v>
          </cell>
        </row>
        <row r="9638">
          <cell r="B9638">
            <v>13068</v>
          </cell>
          <cell r="C9638" t="str">
            <v>Tapa Concreto2500(0.44x1.0m)+Refrz.3/8e=10cmCañuel</v>
          </cell>
          <cell r="D9638" t="str">
            <v>ML</v>
          </cell>
          <cell r="E9638" t="str">
            <v>MAMPOSTERIA</v>
          </cell>
          <cell r="F9638">
            <v>102482.24000000001</v>
          </cell>
        </row>
        <row r="9639">
          <cell r="B9639">
            <v>12820</v>
          </cell>
          <cell r="C9639" t="str">
            <v>Tapa Concreto2500psi(0.23x0.50m)+Refuerz.3/4 e=5cm</v>
          </cell>
          <cell r="D9639" t="str">
            <v>UN</v>
          </cell>
          <cell r="E9639" t="str">
            <v>MAMPOSTERIA</v>
          </cell>
          <cell r="F9639">
            <v>91615.2</v>
          </cell>
        </row>
        <row r="9640">
          <cell r="B9640">
            <v>13893</v>
          </cell>
          <cell r="C9640" t="str">
            <v>Tapa Concreto2500psi+Refuerz.3/4 e=5cm</v>
          </cell>
          <cell r="D9640" t="str">
            <v>M2</v>
          </cell>
          <cell r="E9640" t="str">
            <v>MAMPOSTERIA</v>
          </cell>
          <cell r="F9640">
            <v>802409.65</v>
          </cell>
        </row>
        <row r="9641">
          <cell r="B9641">
            <v>13147</v>
          </cell>
          <cell r="C9641" t="str">
            <v>Tapa Concreto3000psi(1.0 x 1.0m)+Re.1/2e=0.10m+Ang</v>
          </cell>
          <cell r="D9641" t="str">
            <v>UN</v>
          </cell>
          <cell r="E9641" t="str">
            <v>MAMPOSTERIA</v>
          </cell>
          <cell r="F9641">
            <v>443482.91</v>
          </cell>
        </row>
        <row r="9642">
          <cell r="B9642">
            <v>13004</v>
          </cell>
          <cell r="C9642" t="str">
            <v>Tapa Concreto3000psi(1.50 x 1.50m)+Re.1/2e=0.20m</v>
          </cell>
          <cell r="D9642" t="str">
            <v>UN</v>
          </cell>
          <cell r="E9642" t="str">
            <v>MAMPOSTERIA</v>
          </cell>
          <cell r="F9642">
            <v>390927.88</v>
          </cell>
        </row>
        <row r="9643">
          <cell r="B9643">
            <v>13071</v>
          </cell>
          <cell r="C9643" t="str">
            <v>Tapa Cuadrada(0.60 x 0.60m)Polipropileno.Peatonal</v>
          </cell>
          <cell r="D9643" t="str">
            <v>UN</v>
          </cell>
          <cell r="E9643" t="str">
            <v>MAMPOSTERIA</v>
          </cell>
          <cell r="F9643">
            <v>11358.3</v>
          </cell>
        </row>
        <row r="9644">
          <cell r="B9644">
            <v>13219</v>
          </cell>
          <cell r="C9644" t="str">
            <v>Tapa inspección alumb. el. 45x45 lám CR cal.16 **</v>
          </cell>
          <cell r="D9644" t="str">
            <v>UN</v>
          </cell>
          <cell r="E9644" t="str">
            <v>VARIOS</v>
          </cell>
          <cell r="F9644">
            <v>159667.91</v>
          </cell>
        </row>
        <row r="9645">
          <cell r="B9645">
            <v>15665</v>
          </cell>
          <cell r="C9645" t="str">
            <v>Tapa Lamin.AlfajorAcero+Marc+Bisag(Tanque)90x160CM</v>
          </cell>
          <cell r="D9645" t="str">
            <v>UN</v>
          </cell>
          <cell r="E9645" t="str">
            <v>INSTALACIONES HIDRAULICA / SANITARIA / LATONERIA</v>
          </cell>
          <cell r="F9645">
            <v>1085456.83</v>
          </cell>
        </row>
        <row r="9646">
          <cell r="B9646">
            <v>15663</v>
          </cell>
          <cell r="C9646" t="str">
            <v>Tapa Lamin.AlfajorAcero+Marco+Bisag(Tanque)90x90cm</v>
          </cell>
          <cell r="D9646" t="str">
            <v>UN</v>
          </cell>
          <cell r="E9646" t="str">
            <v>INSTALACIONES HIDRAULICA / SANITARIA / LATONERIA</v>
          </cell>
          <cell r="F9646">
            <v>656559.06999999995</v>
          </cell>
        </row>
        <row r="9647">
          <cell r="B9647">
            <v>519</v>
          </cell>
          <cell r="C9647" t="str">
            <v>TAPA LAVAMANOS MARMOL NEGRO</v>
          </cell>
          <cell r="D9647" t="str">
            <v>ML</v>
          </cell>
          <cell r="E9647" t="str">
            <v>ENCHAPES, ACCESORIOS Y PAPELES</v>
          </cell>
          <cell r="F9647">
            <v>31634.22</v>
          </cell>
        </row>
        <row r="9648">
          <cell r="B9648">
            <v>520</v>
          </cell>
          <cell r="C9648" t="str">
            <v>TAPA MESON GRANITO NAT JASPE</v>
          </cell>
          <cell r="D9648" t="str">
            <v>ML</v>
          </cell>
          <cell r="E9648" t="str">
            <v>ENCHAPES, ACCESORIOS Y PAPELES</v>
          </cell>
          <cell r="F9648">
            <v>462175.39</v>
          </cell>
        </row>
        <row r="9649">
          <cell r="B9649">
            <v>10615</v>
          </cell>
          <cell r="C9649" t="str">
            <v>Tapa Muro concreto (0.20)  inc. gotero **</v>
          </cell>
          <cell r="D9649" t="str">
            <v>ML</v>
          </cell>
          <cell r="E9649" t="str">
            <v>MAMPOSTERIA</v>
          </cell>
          <cell r="F9649">
            <v>46319</v>
          </cell>
        </row>
        <row r="9650">
          <cell r="B9650">
            <v>15035</v>
          </cell>
          <cell r="C9650" t="str">
            <v>Tapa para Caja Inspeccion .70x.70 h=1.0 (Sum+Inst)</v>
          </cell>
          <cell r="D9650" t="str">
            <v>UN</v>
          </cell>
          <cell r="E9650" t="str">
            <v>08 Hidráulico</v>
          </cell>
          <cell r="F9650">
            <v>282999.71000000002</v>
          </cell>
        </row>
        <row r="9651">
          <cell r="B9651">
            <v>13167</v>
          </cell>
          <cell r="C9651" t="str">
            <v>Tapa para tablero (sum e inst) **</v>
          </cell>
          <cell r="D9651" t="str">
            <v>UN</v>
          </cell>
          <cell r="E9651" t="str">
            <v>VARIOS</v>
          </cell>
          <cell r="F9651">
            <v>15608.32</v>
          </cell>
        </row>
        <row r="9652">
          <cell r="B9652">
            <v>16609</v>
          </cell>
          <cell r="C9652" t="str">
            <v>Tapa Plástica Seguridad Protecc.Rodamientos(5-10cm</v>
          </cell>
          <cell r="D9652" t="str">
            <v>UN</v>
          </cell>
          <cell r="E9652" t="str">
            <v>MOBILIARIO</v>
          </cell>
          <cell r="F9652">
            <v>9198.9500000000007</v>
          </cell>
        </row>
        <row r="9653">
          <cell r="B9653">
            <v>13788</v>
          </cell>
          <cell r="C9653" t="str">
            <v>Tapa Registro 20x20 Aluminio **</v>
          </cell>
          <cell r="D9653" t="str">
            <v>UN</v>
          </cell>
          <cell r="E9653" t="str">
            <v>08 Hidráulico</v>
          </cell>
          <cell r="F9653">
            <v>11504.32</v>
          </cell>
        </row>
        <row r="9654">
          <cell r="B9654">
            <v>10650</v>
          </cell>
          <cell r="C9654" t="str">
            <v>Tapa Registro Plastica 20x20 **</v>
          </cell>
          <cell r="D9654" t="str">
            <v>UN</v>
          </cell>
          <cell r="E9654" t="str">
            <v>08 Hidráulico</v>
          </cell>
          <cell r="F9654">
            <v>23721.89</v>
          </cell>
        </row>
        <row r="9655">
          <cell r="B9655">
            <v>12636</v>
          </cell>
          <cell r="C9655" t="str">
            <v>TAPA- REGISTRO-ACERO INOXI.(20X20) (SUM+INST)</v>
          </cell>
          <cell r="D9655" t="str">
            <v>UN</v>
          </cell>
          <cell r="E9655" t="str">
            <v>ENCHAPES, ACCESORIOS Y PAPELES</v>
          </cell>
          <cell r="F9655">
            <v>18348.23</v>
          </cell>
        </row>
        <row r="9656">
          <cell r="B9656">
            <v>16536</v>
          </cell>
          <cell r="C9656" t="str">
            <v>TAPAS- FIBROCEMENTO-8mm-INCLU-CINT-FILO-VINILO-T1</v>
          </cell>
          <cell r="D9656" t="str">
            <v>ML</v>
          </cell>
          <cell r="E9656" t="str">
            <v>MAMPOSTERIA</v>
          </cell>
          <cell r="F9656">
            <v>47006.12</v>
          </cell>
        </row>
        <row r="9657">
          <cell r="B9657">
            <v>421</v>
          </cell>
          <cell r="C9657" t="str">
            <v>TAPAS REGISTRO           20x20</v>
          </cell>
          <cell r="D9657" t="str">
            <v>UN</v>
          </cell>
          <cell r="E9657" t="str">
            <v>ENCHAPES, ACCESORIOS Y PAPELES</v>
          </cell>
          <cell r="F9657">
            <v>21093.75</v>
          </cell>
        </row>
        <row r="9658">
          <cell r="B9658">
            <v>422</v>
          </cell>
          <cell r="C9658" t="str">
            <v>TAPAS REGISTRO  15x15 (PLÁSTICA)</v>
          </cell>
          <cell r="D9658" t="str">
            <v>UN</v>
          </cell>
          <cell r="E9658" t="str">
            <v>ENCHAPES, ACCESORIOS Y PAPELES</v>
          </cell>
          <cell r="F9658">
            <v>10998.62</v>
          </cell>
        </row>
        <row r="9659">
          <cell r="B9659">
            <v>14636</v>
          </cell>
          <cell r="C9659" t="str">
            <v>TAPAS SEMIESFERICAS (SUM + INST)</v>
          </cell>
          <cell r="D9659" t="str">
            <v>UN</v>
          </cell>
          <cell r="E9659" t="str">
            <v>MOBILIARIO</v>
          </cell>
          <cell r="F9659">
            <v>15642.98</v>
          </cell>
        </row>
        <row r="9660">
          <cell r="B9660">
            <v>14805</v>
          </cell>
          <cell r="C9660" t="str">
            <v>TAPAS SEMIESFERICAS(DESM+SUM+INST)</v>
          </cell>
          <cell r="D9660" t="str">
            <v>UN</v>
          </cell>
          <cell r="E9660" t="str">
            <v>MOBILIARIO</v>
          </cell>
          <cell r="F9660">
            <v>24921.16</v>
          </cell>
        </row>
        <row r="9661">
          <cell r="B9661">
            <v>612</v>
          </cell>
          <cell r="C9661" t="str">
            <v>TAPAS SHUT LAMINA</v>
          </cell>
          <cell r="D9661" t="str">
            <v>UN</v>
          </cell>
          <cell r="E9661" t="str">
            <v>CARPINTERIA METALICA</v>
          </cell>
          <cell r="F9661">
            <v>50134.81</v>
          </cell>
        </row>
        <row r="9662">
          <cell r="B9662">
            <v>11021</v>
          </cell>
          <cell r="C9662" t="str">
            <v>Tapon PVC P  ( 1/2")      **</v>
          </cell>
          <cell r="D9662" t="str">
            <v>UN</v>
          </cell>
          <cell r="E9662" t="str">
            <v>08 Hidráulico</v>
          </cell>
          <cell r="F9662">
            <v>10254.82</v>
          </cell>
        </row>
        <row r="9663">
          <cell r="B9663">
            <v>11360</v>
          </cell>
          <cell r="C9663" t="str">
            <v>Tapon PVC P  ( 3")  **</v>
          </cell>
          <cell r="D9663" t="str">
            <v>UN</v>
          </cell>
          <cell r="E9663" t="str">
            <v>08 Hidráulico</v>
          </cell>
          <cell r="F9663">
            <v>32143.7</v>
          </cell>
        </row>
        <row r="9664">
          <cell r="B9664">
            <v>9024</v>
          </cell>
          <cell r="C9664" t="str">
            <v>Tapon PVC S  ( 2")      **</v>
          </cell>
          <cell r="D9664" t="str">
            <v>UN</v>
          </cell>
          <cell r="E9664" t="str">
            <v>08 Hidráulico</v>
          </cell>
          <cell r="F9664">
            <v>0</v>
          </cell>
        </row>
        <row r="9665">
          <cell r="B9665">
            <v>13482</v>
          </cell>
          <cell r="C9665" t="str">
            <v>Tapon PVC S  ( 2")      **</v>
          </cell>
          <cell r="D9665" t="str">
            <v>UN</v>
          </cell>
          <cell r="E9665" t="str">
            <v>08 Hidráulico</v>
          </cell>
          <cell r="F9665">
            <v>13257.99</v>
          </cell>
        </row>
        <row r="9666">
          <cell r="B9666">
            <v>10600</v>
          </cell>
          <cell r="C9666" t="str">
            <v>Tapon PVC S  ( 3")      **</v>
          </cell>
          <cell r="D9666" t="str">
            <v>UN</v>
          </cell>
          <cell r="E9666" t="str">
            <v>08 Hidráulico</v>
          </cell>
          <cell r="F9666">
            <v>13809.42</v>
          </cell>
        </row>
        <row r="9667">
          <cell r="B9667">
            <v>10686</v>
          </cell>
          <cell r="C9667" t="str">
            <v>Tapon PVC S  ( 4")      **</v>
          </cell>
          <cell r="D9667" t="str">
            <v>UN</v>
          </cell>
          <cell r="E9667" t="str">
            <v>08 Hidráulico</v>
          </cell>
          <cell r="F9667">
            <v>12876.84</v>
          </cell>
        </row>
        <row r="9668">
          <cell r="B9668">
            <v>11030</v>
          </cell>
          <cell r="C9668" t="str">
            <v>Tapon PVC S  ( 6")      **</v>
          </cell>
          <cell r="D9668" t="str">
            <v>UN</v>
          </cell>
          <cell r="E9668" t="str">
            <v>08 Hidráulico</v>
          </cell>
          <cell r="F9668">
            <v>29146.959999999999</v>
          </cell>
        </row>
        <row r="9669">
          <cell r="B9669">
            <v>11892</v>
          </cell>
          <cell r="C9669" t="str">
            <v>Tapon PVC S( 6") Fontanar**</v>
          </cell>
          <cell r="D9669" t="str">
            <v>UN</v>
          </cell>
          <cell r="E9669" t="str">
            <v>08 Hidráulico</v>
          </cell>
          <cell r="F9669">
            <v>20918.36</v>
          </cell>
        </row>
        <row r="9670">
          <cell r="B9670">
            <v>11982</v>
          </cell>
          <cell r="C9670" t="str">
            <v>Tapon roscado  HG  ( 2")      **</v>
          </cell>
          <cell r="D9670" t="str">
            <v>UN</v>
          </cell>
          <cell r="E9670" t="str">
            <v>08 Hidráulico</v>
          </cell>
          <cell r="F9670">
            <v>11699.05</v>
          </cell>
        </row>
        <row r="9671">
          <cell r="B9671">
            <v>13327</v>
          </cell>
          <cell r="C9671" t="str">
            <v>TAPON ROSCADO DE 3" PARA CERRAMIENTO - SUM E INST.</v>
          </cell>
          <cell r="D9671" t="str">
            <v>UN</v>
          </cell>
          <cell r="E9671" t="str">
            <v>CARPINTERIA METALICA</v>
          </cell>
          <cell r="F9671">
            <v>34025.410000000003</v>
          </cell>
        </row>
        <row r="9672">
          <cell r="B9672">
            <v>16570</v>
          </cell>
          <cell r="C9672" t="str">
            <v>Tapón Tubería Planar 12"Advanedge end(Sumi+Inst)</v>
          </cell>
          <cell r="D9672" t="str">
            <v>UN</v>
          </cell>
          <cell r="E9672" t="str">
            <v>INSTALACIONES HIDRAULICA / SANITARIA / LATONERIA</v>
          </cell>
          <cell r="F9672">
            <v>31138.62</v>
          </cell>
        </row>
        <row r="9673">
          <cell r="B9673">
            <v>13047</v>
          </cell>
          <cell r="C9673" t="str">
            <v>Tarima palco cristales Plaza de Toros **</v>
          </cell>
          <cell r="D9673" t="str">
            <v>UN</v>
          </cell>
          <cell r="E9673" t="str">
            <v>VARIOS</v>
          </cell>
          <cell r="F9673">
            <v>0</v>
          </cell>
        </row>
        <row r="9674">
          <cell r="B9674">
            <v>17938</v>
          </cell>
          <cell r="C9674" t="str">
            <v>TARJETA CONTROL EQ AIRE RENOVACION SALAS DE MUSICA</v>
          </cell>
          <cell r="D9674" t="str">
            <v>UN</v>
          </cell>
          <cell r="E9674" t="str">
            <v>SISTEMAS VENTILACION</v>
          </cell>
          <cell r="F9674">
            <v>107482.89</v>
          </cell>
        </row>
        <row r="9675">
          <cell r="B9675">
            <v>17783</v>
          </cell>
          <cell r="C9675" t="str">
            <v>Tarjeta de proximidad 1326 (SUMI INST)</v>
          </cell>
          <cell r="D9675" t="str">
            <v>UN</v>
          </cell>
          <cell r="E9675" t="str">
            <v>INSTALACIONES ELECTRICAS - T.V. - SONIDO COMUNI</v>
          </cell>
          <cell r="F9675">
            <v>4955.0200000000004</v>
          </cell>
        </row>
        <row r="9676">
          <cell r="B9676">
            <v>17709</v>
          </cell>
          <cell r="C9676" t="str">
            <v>Tarjeta de red ethernet, UL (SUMI INST)</v>
          </cell>
          <cell r="D9676" t="str">
            <v>UN</v>
          </cell>
          <cell r="E9676" t="str">
            <v>INSTALACIONES ELECTRICAS - T.V. - SONIDO COMUNI</v>
          </cell>
          <cell r="F9676">
            <v>28070.2</v>
          </cell>
        </row>
        <row r="9677">
          <cell r="B9677">
            <v>17747</v>
          </cell>
          <cell r="C9677" t="str">
            <v>Tarjeta supervisora de linea PVA-1WEOL(SUMI INST)</v>
          </cell>
          <cell r="D9677" t="str">
            <v>UN</v>
          </cell>
          <cell r="E9677" t="str">
            <v>INSTALACIONES ELECTRICAS - T.V. - SONIDO COMUNI</v>
          </cell>
          <cell r="F9677">
            <v>35708.370000000003</v>
          </cell>
        </row>
        <row r="9678">
          <cell r="B9678">
            <v>14028</v>
          </cell>
          <cell r="C9678" t="str">
            <v>TAZA INSTITUCIONAL ELONGADO SIN ASIENTO **</v>
          </cell>
          <cell r="D9678" t="str">
            <v>UN</v>
          </cell>
          <cell r="E9678" t="str">
            <v>INSTALACIONES HIDRAULICA / SANITARIA / LATONERIA</v>
          </cell>
          <cell r="F9678">
            <v>66450.73</v>
          </cell>
        </row>
        <row r="9679">
          <cell r="B9679">
            <v>16748</v>
          </cell>
          <cell r="C9679" t="str">
            <v>Tberia Alcantarillado PVC Ø 24" (Sum+Inst)</v>
          </cell>
          <cell r="D9679" t="str">
            <v>ML</v>
          </cell>
          <cell r="E9679" t="str">
            <v>INSTALACIONES HIDRAULICA / SANITARIA / LATONERIA</v>
          </cell>
          <cell r="F9679">
            <v>28107.87</v>
          </cell>
        </row>
        <row r="9680">
          <cell r="B9680">
            <v>17464</v>
          </cell>
          <cell r="C9680" t="str">
            <v>Techo Verde -CDRC</v>
          </cell>
          <cell r="D9680" t="str">
            <v>M2</v>
          </cell>
          <cell r="E9680" t="str">
            <v>JARDINERIA  Y GRAMAS</v>
          </cell>
          <cell r="F9680">
            <v>529735.34</v>
          </cell>
        </row>
        <row r="9681">
          <cell r="B9681">
            <v>20618</v>
          </cell>
          <cell r="C9681" t="str">
            <v>TECHOS VERDES VEGETALES PARA ESCENARIOS IDRD</v>
          </cell>
          <cell r="D9681" t="str">
            <v>M2</v>
          </cell>
          <cell r="E9681" t="str">
            <v>JARDINERIA  Y GRAMAS</v>
          </cell>
          <cell r="F9681">
            <v>589025.97</v>
          </cell>
        </row>
        <row r="9682">
          <cell r="B9682">
            <v>17762</v>
          </cell>
          <cell r="C9682" t="str">
            <v>Teclado LCD alfanumérico (SUMI INST)</v>
          </cell>
          <cell r="D9682" t="str">
            <v>UN</v>
          </cell>
          <cell r="E9682" t="str">
            <v>INSTALACIONES ELECTRICAS - T.V. - SONIDO COMUNI</v>
          </cell>
          <cell r="F9682">
            <v>43844.52</v>
          </cell>
        </row>
        <row r="9683">
          <cell r="B9683">
            <v>10620</v>
          </cell>
          <cell r="C9683" t="str">
            <v>tee 12" con reduccion a 3 AN" **</v>
          </cell>
          <cell r="D9683" t="str">
            <v>UN</v>
          </cell>
          <cell r="E9683" t="str">
            <v>CABLEADO ESTRUCTURADO</v>
          </cell>
          <cell r="F9683">
            <v>1911027.09</v>
          </cell>
        </row>
        <row r="9684">
          <cell r="B9684">
            <v>10484</v>
          </cell>
          <cell r="C9684" t="str">
            <v>Tee AceroCarb d=6" Sch40 **</v>
          </cell>
          <cell r="D9684" t="str">
            <v>UN</v>
          </cell>
          <cell r="E9684" t="str">
            <v>08 Hidráulico</v>
          </cell>
          <cell r="F9684">
            <v>298576.02</v>
          </cell>
        </row>
        <row r="9685">
          <cell r="B9685">
            <v>14974</v>
          </cell>
          <cell r="C9685" t="str">
            <v>TEE HG 1 1/2"</v>
          </cell>
          <cell r="D9685" t="str">
            <v>UN</v>
          </cell>
          <cell r="E9685" t="str">
            <v>CABLEADO ESTRUCTURADO</v>
          </cell>
          <cell r="F9685">
            <v>5865.93</v>
          </cell>
        </row>
        <row r="9686">
          <cell r="B9686">
            <v>14993</v>
          </cell>
          <cell r="C9686" t="str">
            <v>TEE HG 2 1/2"</v>
          </cell>
          <cell r="D9686" t="str">
            <v>UN</v>
          </cell>
          <cell r="E9686" t="str">
            <v>CABLEADO ESTRUCTURADO</v>
          </cell>
          <cell r="F9686">
            <v>5868.42</v>
          </cell>
        </row>
        <row r="9687">
          <cell r="B9687">
            <v>14976</v>
          </cell>
          <cell r="C9687" t="str">
            <v>TEE HG 3"</v>
          </cell>
          <cell r="D9687" t="str">
            <v>UN</v>
          </cell>
          <cell r="E9687" t="str">
            <v>CABLEADO ESTRUCTURADO</v>
          </cell>
          <cell r="F9687">
            <v>5992.62</v>
          </cell>
        </row>
        <row r="9688">
          <cell r="B9688">
            <v>14977</v>
          </cell>
          <cell r="C9688" t="str">
            <v>TEE HG 4"</v>
          </cell>
          <cell r="D9688" t="str">
            <v>UN</v>
          </cell>
          <cell r="E9688" t="str">
            <v>CABLEADO ESTRUCTURADO</v>
          </cell>
          <cell r="F9688">
            <v>7859.73</v>
          </cell>
        </row>
        <row r="9689">
          <cell r="B9689">
            <v>10490</v>
          </cell>
          <cell r="C9689" t="str">
            <v>Tee HG d=1/2" **</v>
          </cell>
          <cell r="D9689" t="str">
            <v>UN</v>
          </cell>
          <cell r="E9689" t="str">
            <v>CABLEADO ESTRUCTURADO</v>
          </cell>
          <cell r="F9689">
            <v>10409.530000000001</v>
          </cell>
        </row>
        <row r="9690">
          <cell r="B9690">
            <v>17219</v>
          </cell>
          <cell r="C9690" t="str">
            <v>TEE MECANICA H.D RANURADA 1 1/2 X 1 1/4"</v>
          </cell>
          <cell r="D9690" t="str">
            <v>UN</v>
          </cell>
          <cell r="E9690" t="str">
            <v>INSTALACIONES REDES INCENDIO</v>
          </cell>
          <cell r="F9690">
            <v>23976.89</v>
          </cell>
        </row>
        <row r="9691">
          <cell r="B9691">
            <v>17213</v>
          </cell>
          <cell r="C9691" t="str">
            <v>TEE MECANICA H.D RANURADA 2 1/2 X 1 1/2"</v>
          </cell>
          <cell r="D9691" t="str">
            <v>UN</v>
          </cell>
          <cell r="E9691" t="str">
            <v>INSTALACIONES REDES INCENDIO</v>
          </cell>
          <cell r="F9691">
            <v>8917.2099999999991</v>
          </cell>
        </row>
        <row r="9692">
          <cell r="B9692">
            <v>17211</v>
          </cell>
          <cell r="C9692" t="str">
            <v>TEE MECANICA H.D RANURADA 2 1/2 X 1 1/4"</v>
          </cell>
          <cell r="D9692" t="str">
            <v>UN</v>
          </cell>
          <cell r="E9692" t="str">
            <v>INSTALACIONES REDES INCENDIO</v>
          </cell>
          <cell r="F9692">
            <v>8917.2099999999991</v>
          </cell>
        </row>
        <row r="9693">
          <cell r="B9693">
            <v>17214</v>
          </cell>
          <cell r="C9693" t="str">
            <v>TEE MECANICA H.D RANURADA 2 1/2 X 2"</v>
          </cell>
          <cell r="D9693" t="str">
            <v>UN</v>
          </cell>
          <cell r="E9693" t="str">
            <v>INSTALACIONES REDES INCENDIO</v>
          </cell>
          <cell r="F9693">
            <v>14725.32</v>
          </cell>
        </row>
        <row r="9694">
          <cell r="B9694">
            <v>17218</v>
          </cell>
          <cell r="C9694" t="str">
            <v>TEE MECANICA H.D RANURADA 2 X 1 1/2"</v>
          </cell>
          <cell r="D9694" t="str">
            <v>UN</v>
          </cell>
          <cell r="E9694" t="str">
            <v>INSTALACIONES REDES INCENDIO</v>
          </cell>
          <cell r="F9694">
            <v>6938.99</v>
          </cell>
        </row>
        <row r="9695">
          <cell r="B9695">
            <v>17217</v>
          </cell>
          <cell r="C9695" t="str">
            <v>TEE MECANICA H.D RANURADA 2 X 1 1/4"</v>
          </cell>
          <cell r="D9695" t="str">
            <v>UN</v>
          </cell>
          <cell r="E9695" t="str">
            <v>INSTALACIONES REDES INCENDIO</v>
          </cell>
          <cell r="F9695">
            <v>6784.63</v>
          </cell>
        </row>
        <row r="9696">
          <cell r="B9696">
            <v>17208</v>
          </cell>
          <cell r="C9696" t="str">
            <v>TEE MECANICA ROSCADA 2 1/2 X 1"</v>
          </cell>
          <cell r="D9696" t="str">
            <v>UN</v>
          </cell>
          <cell r="E9696" t="str">
            <v>INSTALACIONES REDES INCENDIO</v>
          </cell>
          <cell r="F9696">
            <v>8069.23</v>
          </cell>
        </row>
        <row r="9697">
          <cell r="B9697">
            <v>17215</v>
          </cell>
          <cell r="C9697" t="str">
            <v>TEE MECANICA ROSCADA 2 X 1"</v>
          </cell>
          <cell r="D9697" t="str">
            <v>UN</v>
          </cell>
          <cell r="E9697" t="str">
            <v>INSTALACIONES REDES INCENDIO</v>
          </cell>
          <cell r="F9697">
            <v>6116.18</v>
          </cell>
        </row>
        <row r="9698">
          <cell r="B9698">
            <v>20818</v>
          </cell>
          <cell r="C9698" t="str">
            <v xml:space="preserve">TEE PVC PRESIoN SCH 80 3" (Sum + Inst)    </v>
          </cell>
          <cell r="D9698" t="str">
            <v>UN</v>
          </cell>
          <cell r="E9698" t="str">
            <v>INSTALACIONES HIDRAULICA / SANITARIA / LATONERIA</v>
          </cell>
          <cell r="F9698">
            <v>96357.68</v>
          </cell>
        </row>
        <row r="9699">
          <cell r="B9699">
            <v>10464</v>
          </cell>
          <cell r="C9699" t="str">
            <v>Tee PVC Sch40 d=2 1/2" **</v>
          </cell>
          <cell r="D9699" t="str">
            <v>UN</v>
          </cell>
          <cell r="E9699" t="str">
            <v>CABLEADO ESTRUCTURADO</v>
          </cell>
          <cell r="F9699">
            <v>75345.8</v>
          </cell>
        </row>
        <row r="9700">
          <cell r="B9700">
            <v>319</v>
          </cell>
          <cell r="C9700" t="str">
            <v>TEJA CINDU CLIMATIZADA ancho .68 M.</v>
          </cell>
          <cell r="D9700" t="str">
            <v>M2</v>
          </cell>
          <cell r="E9700" t="str">
            <v>CUBIERTAS</v>
          </cell>
          <cell r="F9700">
            <v>30329.11</v>
          </cell>
        </row>
        <row r="9701">
          <cell r="B9701">
            <v>14404</v>
          </cell>
          <cell r="C9701" t="str">
            <v>TEJA DE BARRO MOORE (Instalacion)</v>
          </cell>
          <cell r="D9701" t="str">
            <v>M2</v>
          </cell>
          <cell r="E9701" t="str">
            <v>CUBIERTAS</v>
          </cell>
          <cell r="F9701">
            <v>37977.339999999997</v>
          </cell>
        </row>
        <row r="9702">
          <cell r="B9702">
            <v>224</v>
          </cell>
          <cell r="C9702" t="str">
            <v>TEJA DE BARRO MOORE (Sum+Inst)</v>
          </cell>
          <cell r="D9702" t="str">
            <v>M2</v>
          </cell>
          <cell r="E9702" t="str">
            <v>CUBIERTAS</v>
          </cell>
          <cell r="F9702">
            <v>41836.68</v>
          </cell>
        </row>
        <row r="9703">
          <cell r="B9703">
            <v>225</v>
          </cell>
          <cell r="C9703" t="str">
            <v>TEJA ESPA¥OLA ETERNIT</v>
          </cell>
          <cell r="D9703" t="str">
            <v>M2</v>
          </cell>
          <cell r="E9703" t="str">
            <v>CUBIERTAS</v>
          </cell>
          <cell r="F9703">
            <v>101980.27</v>
          </cell>
        </row>
        <row r="9704">
          <cell r="B9704">
            <v>223</v>
          </cell>
          <cell r="C9704" t="str">
            <v>TEJA ETERNIT Crte.+TEJA BARRO</v>
          </cell>
          <cell r="D9704" t="str">
            <v>M2</v>
          </cell>
          <cell r="E9704" t="str">
            <v>CUBIERTAS</v>
          </cell>
          <cell r="F9704">
            <v>77286.600000000006</v>
          </cell>
        </row>
        <row r="9705">
          <cell r="B9705">
            <v>226</v>
          </cell>
          <cell r="C9705" t="str">
            <v>TEJA ETERNIT No. 4</v>
          </cell>
          <cell r="D9705" t="str">
            <v>M2</v>
          </cell>
          <cell r="E9705" t="str">
            <v>CUBIERTAS</v>
          </cell>
          <cell r="F9705">
            <v>46080.33</v>
          </cell>
        </row>
        <row r="9706">
          <cell r="B9706">
            <v>12155</v>
          </cell>
          <cell r="C9706" t="str">
            <v>TEJA ETERNIT No. 6</v>
          </cell>
          <cell r="D9706" t="str">
            <v>M2</v>
          </cell>
          <cell r="E9706" t="str">
            <v>CUBIERTAS</v>
          </cell>
          <cell r="F9706">
            <v>51043.71</v>
          </cell>
        </row>
        <row r="9707">
          <cell r="B9707">
            <v>13350</v>
          </cell>
          <cell r="C9707" t="str">
            <v>TEJA ETERNIT No. 6 CLARABOYA+tornillos+Sikaflex</v>
          </cell>
          <cell r="D9707" t="str">
            <v>M2</v>
          </cell>
          <cell r="E9707" t="str">
            <v>CUBIERTAS</v>
          </cell>
          <cell r="F9707">
            <v>30356.23</v>
          </cell>
        </row>
        <row r="9708">
          <cell r="B9708">
            <v>13348</v>
          </cell>
          <cell r="C9708" t="str">
            <v>TEJA ETERNIT No. 6+tornillos+Sikaflex</v>
          </cell>
          <cell r="D9708" t="str">
            <v>M2</v>
          </cell>
          <cell r="E9708" t="str">
            <v>CUBIERTAS</v>
          </cell>
          <cell r="F9708">
            <v>52487.199999999997</v>
          </cell>
        </row>
        <row r="9709">
          <cell r="B9709">
            <v>228</v>
          </cell>
          <cell r="C9709" t="str">
            <v>TEJA ETERNIT No. 8</v>
          </cell>
          <cell r="D9709" t="str">
            <v>M2</v>
          </cell>
          <cell r="E9709" t="str">
            <v>CUBIERTAS</v>
          </cell>
          <cell r="F9709">
            <v>52316.21</v>
          </cell>
        </row>
        <row r="9710">
          <cell r="B9710">
            <v>222</v>
          </cell>
          <cell r="C9710" t="str">
            <v>TEJA SHINGLE (CON IMPERMEAB)</v>
          </cell>
          <cell r="D9710" t="str">
            <v>M2</v>
          </cell>
          <cell r="E9710" t="str">
            <v>CUBIERTAS</v>
          </cell>
          <cell r="F9710">
            <v>189298.32</v>
          </cell>
        </row>
        <row r="9711">
          <cell r="B9711">
            <v>14403</v>
          </cell>
          <cell r="C9711" t="str">
            <v>TEJA TRANSPARENTE No. 10  (instalacion)</v>
          </cell>
          <cell r="D9711" t="str">
            <v>M2</v>
          </cell>
          <cell r="E9711" t="str">
            <v>CUBIERTAS</v>
          </cell>
          <cell r="F9711">
            <v>31672.28</v>
          </cell>
        </row>
        <row r="9712">
          <cell r="B9712">
            <v>13554</v>
          </cell>
          <cell r="C9712" t="str">
            <v>TEJA TRANSPARENTE No. 10  (sum+instalacion)</v>
          </cell>
          <cell r="D9712" t="str">
            <v>M2</v>
          </cell>
          <cell r="E9712" t="str">
            <v>CUBIERTAS</v>
          </cell>
          <cell r="F9712">
            <v>58948.5</v>
          </cell>
        </row>
        <row r="9713">
          <cell r="B9713">
            <v>230</v>
          </cell>
          <cell r="C9713" t="str">
            <v>TEJA TRANSPARENTE No. 4</v>
          </cell>
          <cell r="D9713" t="str">
            <v>M2</v>
          </cell>
          <cell r="E9713" t="str">
            <v>CUBIERTAS</v>
          </cell>
          <cell r="F9713">
            <v>29934.720000000001</v>
          </cell>
        </row>
        <row r="9714">
          <cell r="B9714">
            <v>231</v>
          </cell>
          <cell r="C9714" t="str">
            <v>TEJA TRANSPARENTE No. 6</v>
          </cell>
          <cell r="D9714" t="str">
            <v>M2</v>
          </cell>
          <cell r="E9714" t="str">
            <v>CUBIERTAS</v>
          </cell>
          <cell r="F9714">
            <v>29249.16</v>
          </cell>
        </row>
        <row r="9715">
          <cell r="B9715">
            <v>229</v>
          </cell>
          <cell r="C9715" t="str">
            <v>TEJA Trns.ACRILICA CRISTACRY</v>
          </cell>
          <cell r="D9715" t="str">
            <v>M2</v>
          </cell>
          <cell r="E9715" t="str">
            <v>CUBIERTAS</v>
          </cell>
          <cell r="F9715">
            <v>76366.75</v>
          </cell>
        </row>
        <row r="9716">
          <cell r="B9716">
            <v>20762</v>
          </cell>
          <cell r="C9716" t="str">
            <v>Tela para cerramiento verde oliva h=2.00 (suministro+instalacion)</v>
          </cell>
          <cell r="D9716" t="str">
            <v>ML</v>
          </cell>
          <cell r="E9716" t="str">
            <v>03 Preliminares</v>
          </cell>
          <cell r="F9716">
            <v>13032.22</v>
          </cell>
        </row>
        <row r="9717">
          <cell r="B9717">
            <v>13363</v>
          </cell>
          <cell r="C9717" t="str">
            <v>TELA VERDE PARA CERRAMIENTO H=2.10M (sumin)</v>
          </cell>
          <cell r="D9717" t="str">
            <v>ML</v>
          </cell>
          <cell r="E9717" t="str">
            <v>URBANISMO Y OBRAS EXTERIORES</v>
          </cell>
          <cell r="F9717">
            <v>2088.4499999999998</v>
          </cell>
        </row>
        <row r="9718">
          <cell r="B9718">
            <v>454</v>
          </cell>
          <cell r="C9718" t="str">
            <v>TELEDUCHA IRIS GRIVAL</v>
          </cell>
          <cell r="D9718" t="str">
            <v>UN</v>
          </cell>
          <cell r="E9718" t="str">
            <v>INSTALACIONES HIDRAULICA / SANITARIA / LATONERIA</v>
          </cell>
          <cell r="F9718">
            <v>78848.100000000006</v>
          </cell>
        </row>
        <row r="9719">
          <cell r="B9719">
            <v>559</v>
          </cell>
          <cell r="C9719" t="str">
            <v>TELEFONO-CITOFONO/ECONOM.</v>
          </cell>
          <cell r="D9719" t="str">
            <v>UN</v>
          </cell>
          <cell r="E9719" t="str">
            <v>INSTALACIONES ELECTRICAS - T.V. - SONIDO COMUNI</v>
          </cell>
          <cell r="F9719">
            <v>65890.5</v>
          </cell>
        </row>
        <row r="9720">
          <cell r="B9720">
            <v>15032</v>
          </cell>
          <cell r="C9720" t="str">
            <v>TELERRUPTOR BIPOLAR 120V-16 AMPERIOS</v>
          </cell>
          <cell r="D9720" t="str">
            <v>UN</v>
          </cell>
          <cell r="E9720" t="str">
            <v>INSTALACIONES ELECTRICAS - T.V. - SONIDO COMUNI</v>
          </cell>
          <cell r="F9720">
            <v>43708.59</v>
          </cell>
        </row>
        <row r="9721">
          <cell r="B9721">
            <v>15197</v>
          </cell>
          <cell r="C9721" t="str">
            <v>TELERRUPTOR MONOPOLAR 120V-16 AMPERIOS</v>
          </cell>
          <cell r="D9721" t="str">
            <v>UN</v>
          </cell>
          <cell r="E9721" t="str">
            <v>INSTALACIONES ELECTRICAS - T.V. - SONIDO COMUNI</v>
          </cell>
          <cell r="F9721">
            <v>15682.59</v>
          </cell>
        </row>
        <row r="9722">
          <cell r="B9722">
            <v>13319</v>
          </cell>
          <cell r="C9722" t="str">
            <v>TEMPLADA ALAMBRE DE PUA</v>
          </cell>
          <cell r="D9722" t="str">
            <v>ML</v>
          </cell>
          <cell r="E9722" t="str">
            <v>VARIOS</v>
          </cell>
          <cell r="F9722">
            <v>3169.97</v>
          </cell>
        </row>
        <row r="9723">
          <cell r="B9723">
            <v>13322</v>
          </cell>
          <cell r="C9723" t="str">
            <v>TEMPLADA MALLA FORTINET H=2.00m</v>
          </cell>
          <cell r="D9723" t="str">
            <v>ML</v>
          </cell>
          <cell r="E9723" t="str">
            <v>VARIOS</v>
          </cell>
          <cell r="F9723">
            <v>31610.52</v>
          </cell>
        </row>
        <row r="9724">
          <cell r="B9724">
            <v>10022</v>
          </cell>
          <cell r="C9724" t="str">
            <v>Templada malla y arreglo estruc metalica</v>
          </cell>
          <cell r="D9724" t="str">
            <v>M2</v>
          </cell>
          <cell r="E9724" t="str">
            <v>10 Mobiliario</v>
          </cell>
          <cell r="F9724">
            <v>55655.5</v>
          </cell>
        </row>
        <row r="9725">
          <cell r="B9725">
            <v>20786</v>
          </cell>
          <cell r="C9725" t="str">
            <v>Templada y fijación de malla eslabonada en estructura existente (SUM+INS)</v>
          </cell>
          <cell r="D9725" t="str">
            <v>M2</v>
          </cell>
          <cell r="E9725" t="str">
            <v>10 Mobiliario</v>
          </cell>
          <cell r="F9725">
            <v>43638.68</v>
          </cell>
        </row>
        <row r="9726">
          <cell r="B9726">
            <v>12628</v>
          </cell>
          <cell r="C9726" t="str">
            <v>Temple. Malla Eslab.Cerram.h=2.0m(SinPintura)</v>
          </cell>
          <cell r="D9726" t="str">
            <v>ML</v>
          </cell>
          <cell r="E9726" t="str">
            <v>10 Mobiliario</v>
          </cell>
          <cell r="F9726">
            <v>37214.769999999997</v>
          </cell>
        </row>
        <row r="9727">
          <cell r="B9727">
            <v>18830</v>
          </cell>
          <cell r="C9727" t="str">
            <v>TERMINAL DE CONTROL DE TIEMPO Y CONTROL DE ACCESO</v>
          </cell>
          <cell r="D9727" t="str">
            <v>UN</v>
          </cell>
          <cell r="E9727" t="str">
            <v>INSTALACIONES ELECTRICAS - T.V. - SONIDO COMUNI</v>
          </cell>
          <cell r="F9727">
            <v>149013.29</v>
          </cell>
        </row>
        <row r="9728">
          <cell r="B9728">
            <v>15354</v>
          </cell>
          <cell r="C9728" t="str">
            <v>TERMINAL PREMOLD.USO EXTERIOR Cu (2-2/0)AWG-15KV</v>
          </cell>
          <cell r="D9728" t="str">
            <v>JGO</v>
          </cell>
          <cell r="E9728" t="str">
            <v>INSTALACIONES ELECTRICAS - T.V. - SONIDO COMUNI</v>
          </cell>
          <cell r="F9728">
            <v>466154.61</v>
          </cell>
        </row>
        <row r="9729">
          <cell r="B9729">
            <v>15341</v>
          </cell>
          <cell r="C9729" t="str">
            <v>TERMINAL PREMOLD.USO INTERIOR Cu (2-2/0)AWG-15KV</v>
          </cell>
          <cell r="D9729" t="str">
            <v>GL</v>
          </cell>
          <cell r="E9729" t="str">
            <v>INSTALACIONES ELECTRICAS - T.V. - SONIDO COMUNI</v>
          </cell>
          <cell r="F9729">
            <v>556194.75</v>
          </cell>
        </row>
        <row r="9730">
          <cell r="B9730">
            <v>10488</v>
          </cell>
          <cell r="C9730" t="str">
            <v>TERMINAL PREMOLDEADO USO EXTERIOR Cu (4/0-120mm2)AWG-15KV Cefe Cometas (Sum+Inst)</v>
          </cell>
          <cell r="D9730" t="str">
            <v>JGO</v>
          </cell>
          <cell r="E9730" t="str">
            <v>INSTALACIONES ELECTRICAS - T.V. - SONIDO COMUNI</v>
          </cell>
          <cell r="F9730">
            <v>556194.75</v>
          </cell>
        </row>
        <row r="9731">
          <cell r="B9731">
            <v>17469</v>
          </cell>
          <cell r="C9731" t="str">
            <v>TERMINAL PREMOLDEADO USO INTERIOR 15 KV</v>
          </cell>
          <cell r="D9731" t="str">
            <v>JGO</v>
          </cell>
          <cell r="E9731" t="str">
            <v>INSTALACIONES ELECTRICAS - T.V. - SONIDO COMUNI</v>
          </cell>
          <cell r="F9731">
            <v>533177.44999999995</v>
          </cell>
        </row>
        <row r="9732">
          <cell r="B9732">
            <v>10487</v>
          </cell>
          <cell r="C9732" t="str">
            <v>TERMINAL PREMOLDEADOUSO INTERIOR Cu (4/0-120mm)AWG-15KV.CEFE COMETAS (Sum+Instalación)</v>
          </cell>
          <cell r="D9732" t="str">
            <v>JGO</v>
          </cell>
          <cell r="E9732" t="str">
            <v>INSTALACIONES ELECTRICAS - T.V. - SONIDO COMUNI</v>
          </cell>
          <cell r="F9732">
            <v>462717.77</v>
          </cell>
        </row>
        <row r="9733">
          <cell r="B9733">
            <v>17487</v>
          </cell>
          <cell r="C9733" t="str">
            <v>Terminal rejilla perimetral 345 mm Poliprop o ABS</v>
          </cell>
          <cell r="D9733" t="str">
            <v>UN</v>
          </cell>
          <cell r="E9733" t="str">
            <v>PISCINAS</v>
          </cell>
          <cell r="F9733">
            <v>83044.03</v>
          </cell>
        </row>
        <row r="9734">
          <cell r="B9734">
            <v>12709</v>
          </cell>
          <cell r="C9734" t="str">
            <v>Terminales Autodesforre**</v>
          </cell>
          <cell r="D9734" t="str">
            <v>UN</v>
          </cell>
          <cell r="E9734" t="str">
            <v>INSTALACIONES ELECTRICAS - T.V. - SONIDO COMUNI</v>
          </cell>
          <cell r="F9734">
            <v>1516.24</v>
          </cell>
        </row>
        <row r="9735">
          <cell r="B9735">
            <v>11867</v>
          </cell>
          <cell r="C9735" t="str">
            <v>Terminales cable MT 2/0, 15 KV 100% aislamiento</v>
          </cell>
          <cell r="D9735" t="str">
            <v>JGO</v>
          </cell>
          <cell r="E9735" t="str">
            <v>INSTALACIONES ELECTRICAS - T.V. - SONIDO COMUNI</v>
          </cell>
          <cell r="F9735">
            <v>155361.29999999999</v>
          </cell>
        </row>
        <row r="9736">
          <cell r="B9736">
            <v>15744</v>
          </cell>
          <cell r="C9736" t="str">
            <v>Terminales Preformado conexi red elect. MT.uso Ext</v>
          </cell>
          <cell r="D9736" t="str">
            <v>UN</v>
          </cell>
          <cell r="E9736" t="str">
            <v>INSTALACIONES ELECTRICAS - T.V. - SONIDO COMUNI</v>
          </cell>
          <cell r="F9736">
            <v>1047178.42</v>
          </cell>
        </row>
        <row r="9737">
          <cell r="B9737">
            <v>15734</v>
          </cell>
          <cell r="C9737" t="str">
            <v>Terminales Preformado conexion red elect. tipo buj</v>
          </cell>
          <cell r="D9737" t="str">
            <v>JGO</v>
          </cell>
          <cell r="E9737" t="str">
            <v>INSTALACIONES ELECTRICAS - T.V. - SONIDO COMUNI</v>
          </cell>
          <cell r="F9737">
            <v>10172.629999999999</v>
          </cell>
        </row>
        <row r="9738">
          <cell r="B9738">
            <v>15733</v>
          </cell>
          <cell r="C9738" t="str">
            <v>Terminales Preformado conexion red elect. tipo cod</v>
          </cell>
          <cell r="D9738" t="str">
            <v>UN</v>
          </cell>
          <cell r="E9738" t="str">
            <v>INSTALACIONES ELECTRICAS - T.V. - SONIDO COMUNI</v>
          </cell>
          <cell r="F9738">
            <v>549341.63</v>
          </cell>
        </row>
        <row r="9739">
          <cell r="B9739">
            <v>15735</v>
          </cell>
          <cell r="C9739" t="str">
            <v>Terminales Preformado conexion red elect. uso int</v>
          </cell>
          <cell r="D9739" t="str">
            <v>??</v>
          </cell>
          <cell r="E9739" t="str">
            <v>INSTALACIONES ELECTRICAS - T.V. - SONIDO COMUNI</v>
          </cell>
          <cell r="F9739">
            <v>71832.929999999993</v>
          </cell>
        </row>
        <row r="9740">
          <cell r="B9740">
            <v>17586</v>
          </cell>
          <cell r="C9740" t="str">
            <v>Termohigrometro (Incl base plastica -Sum e inst)</v>
          </cell>
          <cell r="D9740" t="str">
            <v>UN</v>
          </cell>
          <cell r="E9740" t="str">
            <v>PISCINAS</v>
          </cell>
          <cell r="F9740">
            <v>189825.91</v>
          </cell>
        </row>
        <row r="9741">
          <cell r="B9741">
            <v>18700</v>
          </cell>
          <cell r="C9741" t="str">
            <v>TERMOMETRO CDRC</v>
          </cell>
          <cell r="D9741" t="str">
            <v>UN</v>
          </cell>
          <cell r="E9741" t="str">
            <v>PISCINAS</v>
          </cell>
          <cell r="F9741">
            <v>16105.02</v>
          </cell>
        </row>
        <row r="9742">
          <cell r="B9742">
            <v>18768</v>
          </cell>
          <cell r="C9742" t="str">
            <v>Termostato digital+caja guarda termostato(Sum)CDRC</v>
          </cell>
          <cell r="D9742" t="str">
            <v>UN</v>
          </cell>
          <cell r="E9742" t="str">
            <v>SISTEMAS VENTILACION</v>
          </cell>
          <cell r="F9742">
            <v>133729.19</v>
          </cell>
        </row>
        <row r="9743">
          <cell r="B9743">
            <v>560</v>
          </cell>
          <cell r="C9743" t="str">
            <v>TIMBRE-BOTON / ECONOM.</v>
          </cell>
          <cell r="D9743" t="str">
            <v>UN</v>
          </cell>
          <cell r="E9743" t="str">
            <v>INSTALACIONES ELECTRICAS - T.V. - SONIDO COMUNI</v>
          </cell>
          <cell r="F9743">
            <v>71607.92</v>
          </cell>
        </row>
        <row r="9744">
          <cell r="B9744">
            <v>1032</v>
          </cell>
          <cell r="C9744" t="str">
            <v>TINA FIBRA- 1.80mtx.90x.41 ( INST.COMPLETA)</v>
          </cell>
          <cell r="D9744" t="str">
            <v>UN</v>
          </cell>
          <cell r="E9744" t="str">
            <v>INSTALACIONES HIDRAULICA / SANITARIA / LATONERIA</v>
          </cell>
          <cell r="F9744">
            <v>609918.18000000005</v>
          </cell>
        </row>
        <row r="9745">
          <cell r="B9745">
            <v>521</v>
          </cell>
          <cell r="C9745" t="str">
            <v>TINA FIBRA DE VIDRIO</v>
          </cell>
          <cell r="D9745" t="str">
            <v>UN</v>
          </cell>
          <cell r="E9745" t="str">
            <v>INSTALACIONES HIDRAULICA / SANITARIA / LATONERIA</v>
          </cell>
          <cell r="F9745">
            <v>95979.81</v>
          </cell>
        </row>
        <row r="9746">
          <cell r="B9746">
            <v>1033</v>
          </cell>
          <cell r="C9746" t="str">
            <v>TINA FIRPLAK 1.60mtx.75x.41  ( INST.COMPLETA)</v>
          </cell>
          <cell r="D9746" t="str">
            <v>UN</v>
          </cell>
          <cell r="E9746" t="str">
            <v>INSTALACIONES HIDRAULICA / SANITARIA / LATONERIA</v>
          </cell>
          <cell r="F9746">
            <v>609918.18000000005</v>
          </cell>
        </row>
        <row r="9747">
          <cell r="B9747">
            <v>16513</v>
          </cell>
          <cell r="C9747" t="str">
            <v>TINA PARA CRIOTERAPIA1.8x0.90 H=0.41ml+GRIF+DESAG</v>
          </cell>
          <cell r="D9747" t="str">
            <v>UN</v>
          </cell>
          <cell r="E9747" t="str">
            <v>INSTALACIONES HIDRAULICA / SANITARIA / LATONERIA</v>
          </cell>
          <cell r="F9747">
            <v>1111706.0900000001</v>
          </cell>
        </row>
        <row r="9748">
          <cell r="B9748">
            <v>643</v>
          </cell>
          <cell r="C9748" t="str">
            <v>TINTILLA SOBRE MADERA LINEAL</v>
          </cell>
          <cell r="D9748" t="str">
            <v>ML</v>
          </cell>
          <cell r="E9748" t="str">
            <v>PINTURA</v>
          </cell>
          <cell r="F9748">
            <v>4844.3</v>
          </cell>
        </row>
        <row r="9749">
          <cell r="B9749">
            <v>644</v>
          </cell>
          <cell r="C9749" t="str">
            <v>TINTILLA SOBRE MADERA LLENA</v>
          </cell>
          <cell r="D9749" t="str">
            <v>M2</v>
          </cell>
          <cell r="E9749" t="str">
            <v>PINTURA</v>
          </cell>
          <cell r="F9749">
            <v>20933.54</v>
          </cell>
        </row>
        <row r="9750">
          <cell r="B9750">
            <v>645</v>
          </cell>
          <cell r="C9750" t="str">
            <v>TINTILLA SOBRE MUEBLES</v>
          </cell>
          <cell r="D9750" t="str">
            <v>M2</v>
          </cell>
          <cell r="E9750" t="str">
            <v>PINTURA</v>
          </cell>
          <cell r="F9750">
            <v>49414.33</v>
          </cell>
        </row>
        <row r="9751">
          <cell r="B9751">
            <v>423</v>
          </cell>
          <cell r="C9751" t="str">
            <v>TOALLERO ACUCER CORONA</v>
          </cell>
          <cell r="D9751" t="str">
            <v>UN</v>
          </cell>
          <cell r="E9751" t="str">
            <v>ENCHAPES, ACCESORIOS Y PAPELES</v>
          </cell>
          <cell r="F9751">
            <v>32900.870000000003</v>
          </cell>
        </row>
        <row r="9752">
          <cell r="B9752">
            <v>11396</v>
          </cell>
          <cell r="C9752" t="str">
            <v>Toldo proteccion Angeo fachada lona h=15m **</v>
          </cell>
          <cell r="D9752" t="str">
            <v>ML</v>
          </cell>
          <cell r="E9752" t="str">
            <v>INSTALACIONES DEPORTIVAS</v>
          </cell>
          <cell r="F9752">
            <v>188611.96</v>
          </cell>
        </row>
        <row r="9753">
          <cell r="B9753">
            <v>13641</v>
          </cell>
          <cell r="C9753" t="str">
            <v>Toma bifasica AEREA - Sumi e inst</v>
          </cell>
          <cell r="D9753" t="str">
            <v>UN</v>
          </cell>
          <cell r="E9753" t="str">
            <v>INSTALACIONES ELECTRICAS - T.V. - SONIDO COMUNI</v>
          </cell>
          <cell r="F9753">
            <v>13444.57</v>
          </cell>
        </row>
        <row r="9754">
          <cell r="B9754">
            <v>13101</v>
          </cell>
          <cell r="C9754" t="str">
            <v>Toma Coaxial Rosca para T.V.( sum+inst).</v>
          </cell>
          <cell r="D9754" t="str">
            <v>UN</v>
          </cell>
          <cell r="E9754" t="str">
            <v>CABLEADO ESTRUCTURADO</v>
          </cell>
          <cell r="F9754">
            <v>11173.58</v>
          </cell>
        </row>
        <row r="9755">
          <cell r="B9755">
            <v>260</v>
          </cell>
          <cell r="C9755" t="str">
            <v>TOMA DE ENSAYOS PARA CONCRETO</v>
          </cell>
          <cell r="D9755" t="str">
            <v>MES</v>
          </cell>
          <cell r="E9755" t="str">
            <v>MORTEROS, CONCRETOS Y ENSAYOS</v>
          </cell>
          <cell r="F9755">
            <v>7112.3</v>
          </cell>
        </row>
        <row r="9756">
          <cell r="B9756">
            <v>17110</v>
          </cell>
          <cell r="C9756" t="str">
            <v>Toma de TV (SUMI INST)</v>
          </cell>
          <cell r="D9756" t="str">
            <v>UN</v>
          </cell>
          <cell r="E9756" t="str">
            <v>CABLEADO ESTRUCTURADO</v>
          </cell>
          <cell r="F9756">
            <v>52924.59</v>
          </cell>
        </row>
        <row r="9757">
          <cell r="B9757">
            <v>16228</v>
          </cell>
          <cell r="C9757" t="str">
            <v>Toma Doble Cableado Estruct. Categ-6 (face plat</v>
          </cell>
          <cell r="D9757" t="str">
            <v>UN</v>
          </cell>
          <cell r="E9757" t="str">
            <v>INSTALACIONES ELECTRICAS - T.V. - SONIDO COMUNI</v>
          </cell>
          <cell r="F9757">
            <v>87416.61</v>
          </cell>
        </row>
        <row r="9758">
          <cell r="B9758">
            <v>17109</v>
          </cell>
          <cell r="C9758" t="str">
            <v>Toma doble RJ 45 categoría 6A (SUMI INST)</v>
          </cell>
          <cell r="D9758" t="str">
            <v>UN</v>
          </cell>
          <cell r="E9758" t="str">
            <v>CABLEADO ESTRUCTURADO</v>
          </cell>
          <cell r="F9758">
            <v>84435.59</v>
          </cell>
        </row>
        <row r="9759">
          <cell r="B9759">
            <v>12570</v>
          </cell>
          <cell r="C9759" t="str">
            <v>TOMA DOBLE RJ-45 CON FLACE PLATE- CAT 5 sum+ins</v>
          </cell>
          <cell r="D9759" t="str">
            <v>UN</v>
          </cell>
          <cell r="E9759" t="str">
            <v>CABLEADO ESTRUCTURADO</v>
          </cell>
          <cell r="F9759">
            <v>52395.6</v>
          </cell>
        </row>
        <row r="9760">
          <cell r="B9760">
            <v>13106</v>
          </cell>
          <cell r="C9760" t="str">
            <v>TOMA ELECTRICA NORMAL LEVINTON BEIGE sum+ins</v>
          </cell>
          <cell r="D9760" t="str">
            <v>UN</v>
          </cell>
          <cell r="E9760" t="str">
            <v>CABLEADO ESTRUCTURADO</v>
          </cell>
          <cell r="F9760">
            <v>7319.49</v>
          </cell>
        </row>
        <row r="9761">
          <cell r="B9761">
            <v>13833</v>
          </cell>
          <cell r="C9761" t="str">
            <v>TOMA ELECTRICA POLO A TIERRA GRAD. COMERC sum+ins</v>
          </cell>
          <cell r="D9761" t="str">
            <v>UN</v>
          </cell>
          <cell r="E9761" t="str">
            <v>CABLEADO ESTRUCTURADO</v>
          </cell>
          <cell r="F9761">
            <v>25538.04</v>
          </cell>
        </row>
        <row r="9762">
          <cell r="B9762">
            <v>12862</v>
          </cell>
          <cell r="C9762" t="str">
            <v>TOMA ELECTRICA POLO AISLADO NARANJA HG sum+ins</v>
          </cell>
          <cell r="D9762" t="str">
            <v>UN</v>
          </cell>
          <cell r="E9762" t="str">
            <v>CABLEADO ESTRUCTURADO</v>
          </cell>
          <cell r="F9762">
            <v>26307.41</v>
          </cell>
        </row>
        <row r="9763">
          <cell r="B9763">
            <v>12861</v>
          </cell>
          <cell r="C9763" t="str">
            <v>TOMA ELECTRICA POLO NORMAL sum+ins</v>
          </cell>
          <cell r="D9763" t="str">
            <v>UN</v>
          </cell>
          <cell r="E9763" t="str">
            <v>CABLEADO ESTRUCTURADO</v>
          </cell>
          <cell r="F9763">
            <v>5128.26</v>
          </cell>
        </row>
        <row r="9764">
          <cell r="B9764">
            <v>13320</v>
          </cell>
          <cell r="C9764" t="str">
            <v>TOMA GFCI 15A + CABLEADO**</v>
          </cell>
          <cell r="D9764" t="str">
            <v>UN</v>
          </cell>
          <cell r="E9764" t="str">
            <v>INSTALACIONES ELECTRICAS - T.V. - SONIDO COMUNI</v>
          </cell>
          <cell r="F9764">
            <v>223675.84</v>
          </cell>
        </row>
        <row r="9765">
          <cell r="B9765">
            <v>17090</v>
          </cell>
          <cell r="C9765" t="str">
            <v>Toma HDMI (SUMI INST)</v>
          </cell>
          <cell r="D9765" t="str">
            <v>UN</v>
          </cell>
          <cell r="E9765" t="str">
            <v>CABLEADO ESTRUCTURADO</v>
          </cell>
          <cell r="F9765">
            <v>52924.59</v>
          </cell>
        </row>
        <row r="9766">
          <cell r="B9766">
            <v>13638</v>
          </cell>
          <cell r="C9766" t="str">
            <v>Toma monofasica Suministro e instalación</v>
          </cell>
          <cell r="D9766" t="str">
            <v>UN</v>
          </cell>
          <cell r="E9766" t="str">
            <v>INSTALACIONES ELECTRICAS - T.V. - SONIDO COMUNI</v>
          </cell>
          <cell r="F9766">
            <v>9645.68</v>
          </cell>
        </row>
        <row r="9767">
          <cell r="B9767">
            <v>14237</v>
          </cell>
          <cell r="C9767" t="str">
            <v>Toma para cantonera  +caja Sumi e inst</v>
          </cell>
          <cell r="D9767" t="str">
            <v>UN</v>
          </cell>
          <cell r="E9767" t="str">
            <v>INSTALACIONES ELECTRICAS - T.V. - SONIDO COMUNI</v>
          </cell>
          <cell r="F9767">
            <v>11997.03</v>
          </cell>
        </row>
        <row r="9768">
          <cell r="B9768">
            <v>14239</v>
          </cell>
          <cell r="C9768" t="str">
            <v>Toma para secador de manos  +caja Sumi e inst</v>
          </cell>
          <cell r="D9768" t="str">
            <v>UN</v>
          </cell>
          <cell r="E9768" t="str">
            <v>INSTALACIONES ELECTRICAS - T.V. - SONIDO COMUNI</v>
          </cell>
          <cell r="F9768">
            <v>11997.03</v>
          </cell>
        </row>
        <row r="9769">
          <cell r="B9769">
            <v>12569</v>
          </cell>
          <cell r="C9769" t="str">
            <v>Toma RJ-45 CAT 6   X 1 sum+ins</v>
          </cell>
          <cell r="D9769" t="str">
            <v>UN</v>
          </cell>
          <cell r="E9769" t="str">
            <v>CABLEADO ESTRUCTURADO</v>
          </cell>
          <cell r="F9769">
            <v>10009.15</v>
          </cell>
        </row>
        <row r="9770">
          <cell r="B9770">
            <v>11806</v>
          </cell>
          <cell r="C9770" t="str">
            <v>TOMA RJ45 TIPO JACK CATEGORÍA 6</v>
          </cell>
          <cell r="D9770" t="str">
            <v>UN</v>
          </cell>
          <cell r="E9770" t="str">
            <v>INSTALACIONES ELECTRICAS - T.V. - SONIDO COMUNI</v>
          </cell>
          <cell r="F9770">
            <v>23403.59</v>
          </cell>
        </row>
        <row r="9771">
          <cell r="B9771">
            <v>15059</v>
          </cell>
          <cell r="C9771" t="str">
            <v>TOMA SENCI CABLEADO ESTRUCTURADO CAT 6</v>
          </cell>
          <cell r="D9771" t="str">
            <v>UN</v>
          </cell>
          <cell r="E9771" t="str">
            <v>ELECTRICOS IDRD</v>
          </cell>
          <cell r="F9771">
            <v>57307.89</v>
          </cell>
        </row>
        <row r="9772">
          <cell r="B9772">
            <v>16227</v>
          </cell>
          <cell r="C9772" t="str">
            <v>Toma Sencilla Cableado Estruct. Categ-6 (face plat</v>
          </cell>
          <cell r="D9772" t="str">
            <v>UN</v>
          </cell>
          <cell r="E9772" t="str">
            <v>INSTALACIONES ELECTRICAS - T.V. - SONIDO COMUNI</v>
          </cell>
          <cell r="F9772">
            <v>51506.61</v>
          </cell>
        </row>
        <row r="9773">
          <cell r="B9773">
            <v>17103</v>
          </cell>
          <cell r="C9773" t="str">
            <v>Toma sencillo RJ 45 categoría 6A (SUMI INST)</v>
          </cell>
          <cell r="D9773" t="str">
            <v>UN</v>
          </cell>
          <cell r="E9773" t="str">
            <v>CABLEADO ESTRUCTURADO</v>
          </cell>
          <cell r="F9773">
            <v>75908.600000000006</v>
          </cell>
        </row>
        <row r="9774">
          <cell r="B9774">
            <v>13645</v>
          </cell>
          <cell r="C9774" t="str">
            <v>Toma telefonica  + caja - Sum e inst</v>
          </cell>
          <cell r="D9774" t="str">
            <v>UN</v>
          </cell>
          <cell r="E9774" t="str">
            <v>INSTALACIONES ELECTRICAS - T.V. - SONIDO COMUNI</v>
          </cell>
          <cell r="F9774">
            <v>17982.150000000001</v>
          </cell>
        </row>
        <row r="9775">
          <cell r="B9775">
            <v>13102</v>
          </cell>
          <cell r="C9775" t="str">
            <v>Toma Telefónica RJ11 Doble.+Caja+Tub( sum+inst).</v>
          </cell>
          <cell r="D9775" t="str">
            <v>UN</v>
          </cell>
          <cell r="E9775" t="str">
            <v>CABLEADO ESTRUCTURADO</v>
          </cell>
          <cell r="F9775">
            <v>16961.61</v>
          </cell>
        </row>
        <row r="9776">
          <cell r="B9776">
            <v>11672</v>
          </cell>
          <cell r="C9776" t="str">
            <v>TOMACORRIENTE DOBLE 5-15R LEVINT. O SIMILAR**</v>
          </cell>
          <cell r="D9776" t="str">
            <v>UN</v>
          </cell>
          <cell r="E9776" t="str">
            <v>INSTALACIONES ELECTRICAS - T.V. - SONIDO COMUNI</v>
          </cell>
          <cell r="F9776">
            <v>12250.59</v>
          </cell>
        </row>
        <row r="9777">
          <cell r="B9777">
            <v>11673</v>
          </cell>
          <cell r="C9777" t="str">
            <v>TOMACORRIENTE DOBLE 5-15R REGULADA DE COLOR</v>
          </cell>
          <cell r="D9777" t="str">
            <v>UN</v>
          </cell>
          <cell r="E9777" t="str">
            <v>INSTALACIONES ELECTRICAS - T.V. - SONIDO COMUNI</v>
          </cell>
          <cell r="F9777">
            <v>15235.42</v>
          </cell>
        </row>
        <row r="9778">
          <cell r="B9778">
            <v>14042</v>
          </cell>
          <cell r="C9778" t="str">
            <v>TOMACORRIENTE DOBLE AISLADA  COLOR NARANJA</v>
          </cell>
          <cell r="D9778" t="str">
            <v>UN</v>
          </cell>
          <cell r="E9778" t="str">
            <v>INSTALACIONES ELECTRICAS - T.V. - SONIDO COMUNI</v>
          </cell>
          <cell r="F9778">
            <v>19110.080000000002</v>
          </cell>
        </row>
        <row r="9779">
          <cell r="B9779">
            <v>18792</v>
          </cell>
          <cell r="C9779" t="str">
            <v>TOMACORRIENTE DOBLE MONOFÁSICA PROT FALLA</v>
          </cell>
          <cell r="D9779" t="str">
            <v>UN</v>
          </cell>
          <cell r="E9779" t="str">
            <v>INSTALACIONES ELECTRICAS - T.V. - SONIDO COMUNI</v>
          </cell>
          <cell r="F9779">
            <v>115572.06</v>
          </cell>
        </row>
        <row r="9780">
          <cell r="B9780">
            <v>18787</v>
          </cell>
          <cell r="C9780" t="str">
            <v>TOMACORRIENTE DOBLE MONOFÁSICA RED NORMAL</v>
          </cell>
          <cell r="D9780" t="str">
            <v>UN</v>
          </cell>
          <cell r="E9780" t="str">
            <v>INSTALACIONES ELECTRICAS - T.V. - SONIDO COMUNI</v>
          </cell>
          <cell r="F9780">
            <v>115572.06</v>
          </cell>
        </row>
        <row r="9781">
          <cell r="B9781">
            <v>20643</v>
          </cell>
          <cell r="C9781" t="str">
            <v>TOMACORRIENTE DOBLE MONOFÁSICA RED NORMAL</v>
          </cell>
          <cell r="D9781" t="str">
            <v>UN</v>
          </cell>
          <cell r="E9781" t="str">
            <v>ELECTRICOS IDRD</v>
          </cell>
          <cell r="F9781">
            <v>123880.07</v>
          </cell>
        </row>
        <row r="9782">
          <cell r="B9782">
            <v>18794</v>
          </cell>
          <cell r="C9782" t="str">
            <v>TOMACORRIENTE DOBLE MONOFÁSICA RED REGULADA</v>
          </cell>
          <cell r="D9782" t="str">
            <v>UN</v>
          </cell>
          <cell r="E9782" t="str">
            <v>INSTALACIONES ELECTRICAS - T.V. - SONIDO COMUNI</v>
          </cell>
          <cell r="F9782">
            <v>127769.06</v>
          </cell>
        </row>
        <row r="9783">
          <cell r="B9783">
            <v>20647</v>
          </cell>
          <cell r="C9783" t="str">
            <v>TOMACORRIENTE DOBLE MONOFÁSICA RED REGULADA</v>
          </cell>
          <cell r="D9783" t="str">
            <v>UN</v>
          </cell>
          <cell r="E9783" t="str">
            <v>ELECTRICOS IDRD</v>
          </cell>
          <cell r="F9783">
            <v>127577.07</v>
          </cell>
        </row>
        <row r="9784">
          <cell r="B9784">
            <v>20805</v>
          </cell>
          <cell r="C9784" t="str">
            <v>TOMACORRIENTE GFCI 20 A (Sum + Inst)</v>
          </cell>
          <cell r="D9784" t="str">
            <v>UN</v>
          </cell>
          <cell r="E9784" t="str">
            <v>ELECTRICOS IDRD</v>
          </cell>
          <cell r="F9784">
            <v>75683.91</v>
          </cell>
        </row>
        <row r="9785">
          <cell r="B9785">
            <v>17052</v>
          </cell>
          <cell r="C9785" t="str">
            <v>Tomacorriente polo a tierra aislado 15 A, 120 V</v>
          </cell>
          <cell r="D9785" t="str">
            <v>UN</v>
          </cell>
          <cell r="E9785" t="str">
            <v>ELECTRICOS IDRD</v>
          </cell>
          <cell r="F9785">
            <v>112190.63</v>
          </cell>
        </row>
        <row r="9786">
          <cell r="B9786">
            <v>17038</v>
          </cell>
          <cell r="C9786" t="str">
            <v>Tomacorriente polo a tierra no aislado 15 A, 120 V</v>
          </cell>
          <cell r="D9786" t="str">
            <v>UN</v>
          </cell>
          <cell r="E9786" t="str">
            <v>ELECTRICOS IDRD</v>
          </cell>
          <cell r="F9786">
            <v>92550.53</v>
          </cell>
        </row>
        <row r="9787">
          <cell r="B9787">
            <v>17057</v>
          </cell>
          <cell r="C9787" t="str">
            <v>Tomacorriente polo a tierra no aislado 20 A, 208 V</v>
          </cell>
          <cell r="D9787" t="str">
            <v>UN</v>
          </cell>
          <cell r="E9787" t="str">
            <v>ELECTRICOS IDRD</v>
          </cell>
          <cell r="F9787">
            <v>98439.62</v>
          </cell>
        </row>
        <row r="9788">
          <cell r="B9788">
            <v>16605</v>
          </cell>
          <cell r="C9788" t="str">
            <v>Tope Caucho Balancin o Biosaludabl(Sum+Transp+dado</v>
          </cell>
          <cell r="D9788" t="str">
            <v>UN</v>
          </cell>
          <cell r="E9788" t="str">
            <v>MOBILIARIO</v>
          </cell>
          <cell r="F9788">
            <v>101712.25</v>
          </cell>
        </row>
        <row r="9789">
          <cell r="B9789">
            <v>11119</v>
          </cell>
          <cell r="C9789" t="str">
            <v>Tope llantas  (Fundido)**</v>
          </cell>
          <cell r="D9789" t="str">
            <v>UN</v>
          </cell>
          <cell r="E9789" t="str">
            <v>PARQUEADERO</v>
          </cell>
          <cell r="F9789">
            <v>64986.22</v>
          </cell>
        </row>
        <row r="9790">
          <cell r="B9790">
            <v>13887</v>
          </cell>
          <cell r="C9790" t="str">
            <v>Tope llantas  (Prefabricado)H=15cm,B=20cm;L=50cm**</v>
          </cell>
          <cell r="D9790" t="str">
            <v>UN</v>
          </cell>
          <cell r="E9790" t="str">
            <v>PARQUEADERO</v>
          </cell>
          <cell r="F9790">
            <v>41507.800000000003</v>
          </cell>
        </row>
        <row r="9791">
          <cell r="B9791">
            <v>13544</v>
          </cell>
          <cell r="C9791" t="str">
            <v>TOPE PARA PUERTA EN ACERO</v>
          </cell>
          <cell r="D9791" t="str">
            <v>UN</v>
          </cell>
          <cell r="E9791" t="str">
            <v>VARIOS</v>
          </cell>
          <cell r="F9791">
            <v>19162.78</v>
          </cell>
        </row>
        <row r="9792">
          <cell r="B9792">
            <v>773</v>
          </cell>
          <cell r="C9792" t="str">
            <v>TOPES EN CONCRETO PARQUEADERO</v>
          </cell>
          <cell r="D9792" t="str">
            <v>ML</v>
          </cell>
          <cell r="E9792" t="str">
            <v>PARQUEADERO</v>
          </cell>
          <cell r="F9792">
            <v>73721.14</v>
          </cell>
        </row>
        <row r="9793">
          <cell r="B9793">
            <v>10739</v>
          </cell>
          <cell r="C9793" t="str">
            <v>Topografia (comision completa+equip+trans) **</v>
          </cell>
          <cell r="D9793" t="str">
            <v>DD</v>
          </cell>
          <cell r="E9793" t="str">
            <v>05 Pisos</v>
          </cell>
          <cell r="F9793">
            <v>1042147.78</v>
          </cell>
        </row>
        <row r="9794">
          <cell r="B9794">
            <v>14373</v>
          </cell>
          <cell r="C9794" t="str">
            <v>Tornillo 1/2 x 6" - Suministro</v>
          </cell>
          <cell r="D9794" t="str">
            <v>UN</v>
          </cell>
          <cell r="E9794" t="str">
            <v>VARIOS</v>
          </cell>
          <cell r="F9794">
            <v>3316.16</v>
          </cell>
        </row>
        <row r="9795">
          <cell r="B9795">
            <v>14711</v>
          </cell>
          <cell r="C9795" t="str">
            <v>TORNILLOS 1/2 X6" (SUM + INST)</v>
          </cell>
          <cell r="D9795" t="str">
            <v>UN</v>
          </cell>
          <cell r="E9795" t="str">
            <v>MOBILIARIO</v>
          </cell>
          <cell r="F9795">
            <v>6939.49</v>
          </cell>
        </row>
        <row r="9796">
          <cell r="B9796">
            <v>14870</v>
          </cell>
          <cell r="C9796" t="str">
            <v>TORNILLOS 1/2 X6"(DESM+SUM+INST)</v>
          </cell>
          <cell r="D9796" t="str">
            <v>UN</v>
          </cell>
          <cell r="E9796" t="str">
            <v>MOBILIARIO</v>
          </cell>
          <cell r="F9796">
            <v>9055.25</v>
          </cell>
        </row>
        <row r="9797">
          <cell r="B9797">
            <v>14712</v>
          </cell>
          <cell r="C9797" t="str">
            <v>TORNILLOS 1/2 X9"    (SUM + INST)</v>
          </cell>
          <cell r="D9797" t="str">
            <v>UN</v>
          </cell>
          <cell r="E9797" t="str">
            <v>MOBILIARIO</v>
          </cell>
          <cell r="F9797">
            <v>7082.49</v>
          </cell>
        </row>
        <row r="9798">
          <cell r="B9798">
            <v>14871</v>
          </cell>
          <cell r="C9798" t="str">
            <v>TORNILLOS 1/2 X9"(DESM+SUM+INST)</v>
          </cell>
          <cell r="D9798" t="str">
            <v>UN</v>
          </cell>
          <cell r="E9798" t="str">
            <v>MOBILIARIO</v>
          </cell>
          <cell r="F9798">
            <v>9658.19</v>
          </cell>
        </row>
        <row r="9799">
          <cell r="B9799">
            <v>14709</v>
          </cell>
          <cell r="C9799" t="str">
            <v>TORNILLOS 1/4 X 3"  (SUM + INST) Mobiliario</v>
          </cell>
          <cell r="D9799" t="str">
            <v>UN</v>
          </cell>
          <cell r="E9799" t="str">
            <v>MOBILIARIO</v>
          </cell>
          <cell r="F9799">
            <v>3483.31</v>
          </cell>
        </row>
        <row r="9800">
          <cell r="B9800">
            <v>14868</v>
          </cell>
          <cell r="C9800" t="str">
            <v>TORNILLOS 1/4 X 3"(DESM+SUM+INST)</v>
          </cell>
          <cell r="D9800" t="str">
            <v>UN</v>
          </cell>
          <cell r="E9800" t="str">
            <v>MOBILIARIO</v>
          </cell>
          <cell r="F9800">
            <v>6059.01</v>
          </cell>
        </row>
        <row r="9801">
          <cell r="B9801">
            <v>14710</v>
          </cell>
          <cell r="C9801" t="str">
            <v>TORNILLOS 1/4 X 4"  (SUM + INST)</v>
          </cell>
          <cell r="D9801" t="str">
            <v>UN</v>
          </cell>
          <cell r="E9801" t="str">
            <v>MOBILIARIO</v>
          </cell>
          <cell r="F9801">
            <v>4601.49</v>
          </cell>
        </row>
        <row r="9802">
          <cell r="B9802">
            <v>14869</v>
          </cell>
          <cell r="C9802" t="str">
            <v>TORNILLOS 1/4 X 4"(DESM+SUM+INST)</v>
          </cell>
          <cell r="D9802" t="str">
            <v>UN</v>
          </cell>
          <cell r="E9802" t="str">
            <v>MOBILIARIO</v>
          </cell>
          <cell r="F9802">
            <v>7177.19</v>
          </cell>
        </row>
        <row r="9803">
          <cell r="B9803">
            <v>14637</v>
          </cell>
          <cell r="C9803" t="str">
            <v>TORNILLOS BUTTON  (SUM + INST)</v>
          </cell>
          <cell r="D9803" t="str">
            <v>UN</v>
          </cell>
          <cell r="E9803" t="str">
            <v>MOBILIARIO</v>
          </cell>
          <cell r="F9803">
            <v>28008.63</v>
          </cell>
        </row>
        <row r="9804">
          <cell r="B9804">
            <v>14806</v>
          </cell>
          <cell r="C9804" t="str">
            <v>TORNILLOS BUTTON(DESM+SUM+INST)</v>
          </cell>
          <cell r="D9804" t="str">
            <v>UN</v>
          </cell>
          <cell r="E9804" t="str">
            <v>MOBILIARIO</v>
          </cell>
          <cell r="F9804">
            <v>31617.65</v>
          </cell>
        </row>
        <row r="9805">
          <cell r="B9805">
            <v>16555</v>
          </cell>
          <cell r="C9805" t="str">
            <v>Torniquete Acero Inox.Antrax plusNegroBrazoAbatibl</v>
          </cell>
          <cell r="D9805" t="str">
            <v>UN</v>
          </cell>
          <cell r="E9805" t="str">
            <v>MOBILIARIO</v>
          </cell>
          <cell r="F9805">
            <v>242012.85</v>
          </cell>
        </row>
        <row r="9806">
          <cell r="B9806">
            <v>17786</v>
          </cell>
          <cell r="C9806" t="str">
            <v>Torniquete bidireccional Twister Light (SUMI INST)</v>
          </cell>
          <cell r="D9806" t="str">
            <v>UN</v>
          </cell>
          <cell r="E9806" t="str">
            <v>INSTALACIONES ELECTRICAS - T.V. - SONIDO COMUNI</v>
          </cell>
          <cell r="F9806">
            <v>401951.43</v>
          </cell>
        </row>
        <row r="9807">
          <cell r="B9807">
            <v>18806</v>
          </cell>
          <cell r="C9807" t="str">
            <v>TORNIQUETE INBIOS 260 PRO LECTORES DE HUELLA</v>
          </cell>
          <cell r="D9807" t="str">
            <v>UN</v>
          </cell>
          <cell r="E9807" t="str">
            <v>INSTALACIONES ELECTRICAS - T.V. - SONIDO COMUNI</v>
          </cell>
          <cell r="F9807">
            <v>601129.75</v>
          </cell>
        </row>
        <row r="9808">
          <cell r="B9808">
            <v>12593</v>
          </cell>
          <cell r="C9808" t="str">
            <v>Totalizador  Industrial 3x30 A(Sum+Inst.)</v>
          </cell>
          <cell r="D9808" t="str">
            <v>UN</v>
          </cell>
          <cell r="E9808" t="str">
            <v>INSTALACIONES ELECTRICAS - T.V. - SONIDO COMUNI</v>
          </cell>
          <cell r="F9808">
            <v>130951.11</v>
          </cell>
        </row>
        <row r="9809">
          <cell r="B9809">
            <v>13609</v>
          </cell>
          <cell r="C9809" t="str">
            <v>Totalizador 3 x 20A(Sum+Inst.)</v>
          </cell>
          <cell r="D9809" t="str">
            <v>UN</v>
          </cell>
          <cell r="E9809" t="str">
            <v>INSTALACIONES ELECTRICAS - T.V. - SONIDO COMUNI</v>
          </cell>
          <cell r="F9809">
            <v>120029.33</v>
          </cell>
        </row>
        <row r="9810">
          <cell r="B9810">
            <v>13610</v>
          </cell>
          <cell r="C9810" t="str">
            <v>Totalizador 3 x 40A (Sum+Inst.)</v>
          </cell>
          <cell r="D9810" t="str">
            <v>UN</v>
          </cell>
          <cell r="E9810" t="str">
            <v>INSTALACIONES ELECTRICAS - T.V. - SONIDO COMUNI</v>
          </cell>
          <cell r="F9810">
            <v>106823.25</v>
          </cell>
        </row>
        <row r="9811">
          <cell r="B9811">
            <v>13608</v>
          </cell>
          <cell r="C9811" t="str">
            <v>Totalizador 3 x 50 A(Sum+Inst.)</v>
          </cell>
          <cell r="D9811" t="str">
            <v>UN</v>
          </cell>
          <cell r="E9811" t="str">
            <v>INSTALACIONES ELECTRICAS - T.V. - SONIDO COMUNI</v>
          </cell>
          <cell r="F9811">
            <v>155242.32</v>
          </cell>
        </row>
        <row r="9812">
          <cell r="B9812">
            <v>20814</v>
          </cell>
          <cell r="C9812" t="str">
            <v xml:space="preserve">TOTALIZADOR 3 X 60 AMP (Sum+Inst)    </v>
          </cell>
          <cell r="D9812" t="str">
            <v>UN</v>
          </cell>
          <cell r="E9812" t="str">
            <v>ELECTRICOS IDRD</v>
          </cell>
          <cell r="F9812">
            <v>221847.94</v>
          </cell>
        </row>
        <row r="9813">
          <cell r="B9813">
            <v>13607</v>
          </cell>
          <cell r="C9813" t="str">
            <v>Totalizador 3 x125 A(Sum+Inst.)</v>
          </cell>
          <cell r="D9813" t="str">
            <v>UN</v>
          </cell>
          <cell r="E9813" t="str">
            <v>INSTALACIONES ELECTRICAS - T.V. - SONIDO COMUNI</v>
          </cell>
          <cell r="F9813">
            <v>435322.46</v>
          </cell>
        </row>
        <row r="9814">
          <cell r="B9814">
            <v>13606</v>
          </cell>
          <cell r="C9814" t="str">
            <v>Totalizador 3 x150 A(Sum+Inst.)</v>
          </cell>
          <cell r="D9814" t="str">
            <v>UN</v>
          </cell>
          <cell r="E9814" t="str">
            <v>INSTALACIONES ELECTRICAS - T.V. - SONIDO COMUNI</v>
          </cell>
          <cell r="F9814">
            <v>513957.66</v>
          </cell>
        </row>
        <row r="9815">
          <cell r="B9815">
            <v>12389</v>
          </cell>
          <cell r="C9815" t="str">
            <v>Totalizador 3x100 A(Sum+Inst.)</v>
          </cell>
          <cell r="D9815" t="str">
            <v>UN</v>
          </cell>
          <cell r="E9815" t="str">
            <v>INSTALACIONES ELECTRICAS - T.V. - SONIDO COMUNI</v>
          </cell>
          <cell r="F9815">
            <v>322349.03000000003</v>
          </cell>
        </row>
        <row r="9816">
          <cell r="B9816">
            <v>15109</v>
          </cell>
          <cell r="C9816" t="str">
            <v>Totalizador 3x40 A + Caja (Sum+Inst.)</v>
          </cell>
          <cell r="D9816" t="str">
            <v>UN</v>
          </cell>
          <cell r="E9816" t="str">
            <v>INSTALACIONES ELECTRICAS - T.V. - SONIDO COMUNI</v>
          </cell>
          <cell r="F9816">
            <v>217174.75</v>
          </cell>
        </row>
        <row r="9817">
          <cell r="B9817">
            <v>12276</v>
          </cell>
          <cell r="C9817" t="str">
            <v>Totalizador de 75 Amp(Sum+Inst.)**</v>
          </cell>
          <cell r="D9817" t="str">
            <v>UN</v>
          </cell>
          <cell r="E9817" t="str">
            <v>INSTALACIONES ELECTRICAS - T.V. - SONIDO COMUNI</v>
          </cell>
          <cell r="F9817">
            <v>24740.11</v>
          </cell>
        </row>
        <row r="9818">
          <cell r="B9818">
            <v>13121</v>
          </cell>
          <cell r="C9818" t="str">
            <v>Totalizador de 75 Amp(Sum+Inst.)**</v>
          </cell>
          <cell r="D9818" t="str">
            <v>UN</v>
          </cell>
          <cell r="E9818" t="str">
            <v>INSTALACIONES ELECTRICAS - T.V. - SONIDO COMUNI</v>
          </cell>
          <cell r="F9818">
            <v>24740.11</v>
          </cell>
        </row>
        <row r="9819">
          <cell r="B9819">
            <v>12939</v>
          </cell>
          <cell r="C9819" t="str">
            <v>Totalizador Industrial  3x40 Amp(Sum+Inst.)</v>
          </cell>
          <cell r="D9819" t="str">
            <v>UN</v>
          </cell>
          <cell r="E9819" t="str">
            <v>INSTALACIONES ELECTRICAS - T.V. - SONIDO COMUNI</v>
          </cell>
          <cell r="F9819">
            <v>169355.11</v>
          </cell>
        </row>
        <row r="9820">
          <cell r="B9820">
            <v>11169</v>
          </cell>
          <cell r="C9820" t="str">
            <v>Totalizador Industrial  3x80 Amp(Sum+Inst.)</v>
          </cell>
          <cell r="D9820" t="str">
            <v>UN</v>
          </cell>
          <cell r="E9820" t="str">
            <v>INSTALACIONES ELECTRICAS - T.V. - SONIDO COMUNI</v>
          </cell>
          <cell r="F9820">
            <v>213028.24</v>
          </cell>
        </row>
        <row r="9821">
          <cell r="B9821">
            <v>17439</v>
          </cell>
          <cell r="C9821" t="str">
            <v>Tótem en lámina HR de 9mm, Base en lámina HR 500x2</v>
          </cell>
          <cell r="D9821" t="str">
            <v>UN</v>
          </cell>
          <cell r="E9821" t="str">
            <v>SEÑALIZACION</v>
          </cell>
          <cell r="F9821">
            <v>756149.67</v>
          </cell>
        </row>
        <row r="9822">
          <cell r="B9822">
            <v>18177</v>
          </cell>
          <cell r="C9822" t="str">
            <v>totem lámina HR de 9mm Dimensiones: 0,80 x 2,90m.</v>
          </cell>
          <cell r="D9822" t="str">
            <v>UN</v>
          </cell>
          <cell r="E9822" t="str">
            <v>SEÑALIZACION</v>
          </cell>
          <cell r="F9822">
            <v>848750.39</v>
          </cell>
        </row>
        <row r="9823">
          <cell r="B9823">
            <v>13339</v>
          </cell>
          <cell r="C9823" t="str">
            <v>TRABAJO EN ALTURAS</v>
          </cell>
          <cell r="D9823" t="str">
            <v>M2</v>
          </cell>
          <cell r="E9823" t="str">
            <v>VARIOS</v>
          </cell>
          <cell r="F9823">
            <v>391650.71</v>
          </cell>
        </row>
        <row r="9824">
          <cell r="B9824">
            <v>14446</v>
          </cell>
          <cell r="C9824" t="str">
            <v>TRAGALUCES O LUCERNA. CONCRETO 28 MPA CEFE COMETAS</v>
          </cell>
          <cell r="D9824" t="str">
            <v>UN</v>
          </cell>
          <cell r="E9824" t="str">
            <v>MAMPOSTERIA</v>
          </cell>
          <cell r="F9824">
            <v>1349763.51</v>
          </cell>
        </row>
        <row r="9825">
          <cell r="B9825">
            <v>14996</v>
          </cell>
          <cell r="C9825" t="str">
            <v>TRAGANTE CUPULA  C- 3" aluminio.</v>
          </cell>
          <cell r="D9825" t="str">
            <v>UN</v>
          </cell>
          <cell r="E9825" t="str">
            <v>CUBIERTAS</v>
          </cell>
          <cell r="F9825">
            <v>16444.73</v>
          </cell>
        </row>
        <row r="9826">
          <cell r="B9826">
            <v>414</v>
          </cell>
          <cell r="C9826" t="str">
            <v>TRAGANTE+ CUPULA C-4"x2"</v>
          </cell>
          <cell r="D9826" t="str">
            <v>UN</v>
          </cell>
          <cell r="E9826" t="str">
            <v>CUBIERTAS</v>
          </cell>
          <cell r="F9826">
            <v>16738.310000000001</v>
          </cell>
        </row>
        <row r="9827">
          <cell r="B9827">
            <v>522</v>
          </cell>
          <cell r="C9827" t="str">
            <v>TRAGANTES 4"</v>
          </cell>
          <cell r="D9827" t="str">
            <v>UN</v>
          </cell>
          <cell r="E9827" t="str">
            <v>INSTALACIONES HIDRAULICA / SANITARIA / LATONERIA</v>
          </cell>
          <cell r="F9827">
            <v>14775.79</v>
          </cell>
        </row>
        <row r="9828">
          <cell r="B9828">
            <v>416</v>
          </cell>
          <cell r="C9828" t="str">
            <v>TRAGANTES CUPULA C-6"x4" ALUMINIO</v>
          </cell>
          <cell r="D9828" t="str">
            <v>UN</v>
          </cell>
          <cell r="E9828" t="str">
            <v>CUBIERTAS</v>
          </cell>
          <cell r="F9828">
            <v>40334.879999999997</v>
          </cell>
        </row>
        <row r="9829">
          <cell r="B9829">
            <v>12244</v>
          </cell>
          <cell r="C9829" t="str">
            <v>Trámite ante Codensa susti trafo 75 KVA Olaya Herr</v>
          </cell>
          <cell r="D9829" t="str">
            <v>UN</v>
          </cell>
          <cell r="E9829" t="str">
            <v>09 Eléctricas</v>
          </cell>
          <cell r="F9829">
            <v>0</v>
          </cell>
        </row>
        <row r="9830">
          <cell r="B9830">
            <v>16057</v>
          </cell>
          <cell r="C9830" t="str">
            <v>trampa de arena para pista de salto</v>
          </cell>
          <cell r="D9830" t="str">
            <v>ML</v>
          </cell>
          <cell r="E9830" t="str">
            <v>05 Pisos</v>
          </cell>
          <cell r="F9830">
            <v>492547.33</v>
          </cell>
        </row>
        <row r="9831">
          <cell r="B9831">
            <v>11659</v>
          </cell>
          <cell r="C9831" t="str">
            <v>Trampa de grasas en mamposteria h=0.6 **</v>
          </cell>
          <cell r="D9831" t="str">
            <v>UN</v>
          </cell>
          <cell r="E9831" t="str">
            <v>08 Hidráulico</v>
          </cell>
          <cell r="F9831">
            <v>1247459.98</v>
          </cell>
        </row>
        <row r="9832">
          <cell r="B9832">
            <v>10598</v>
          </cell>
          <cell r="C9832" t="str">
            <v>Trampa de grasas en mamposteria h=1.0 **</v>
          </cell>
          <cell r="D9832" t="str">
            <v>UN</v>
          </cell>
          <cell r="E9832" t="str">
            <v>08 Hidráulico</v>
          </cell>
          <cell r="F9832">
            <v>1736837.39</v>
          </cell>
        </row>
        <row r="9833">
          <cell r="B9833">
            <v>18367</v>
          </cell>
          <cell r="C9833" t="str">
            <v>Trampa de ø8"xø5"- fibra de vidrioRefoPlasSUM+INST</v>
          </cell>
          <cell r="D9833" t="str">
            <v>UN</v>
          </cell>
          <cell r="E9833" t="str">
            <v>09 Eléctricas</v>
          </cell>
          <cell r="F9833">
            <v>183032.98</v>
          </cell>
        </row>
        <row r="9834">
          <cell r="B9834">
            <v>17562</v>
          </cell>
          <cell r="C9834" t="str">
            <v>Trampa ø10"xø6" -  50 PSI fibra vidrio Piscina</v>
          </cell>
          <cell r="D9834" t="str">
            <v>UN</v>
          </cell>
          <cell r="E9834" t="str">
            <v>PISCINAS</v>
          </cell>
          <cell r="F9834">
            <v>206125.17</v>
          </cell>
        </row>
        <row r="9835">
          <cell r="B9835">
            <v>17767</v>
          </cell>
          <cell r="C9835" t="str">
            <v>Transceptor Inalámbrico de 915 MHZ (SUMI INST)</v>
          </cell>
          <cell r="D9835" t="str">
            <v>UN</v>
          </cell>
          <cell r="E9835" t="str">
            <v>INSTALACIONES ELECTRICAS - T.V. - SONIDO COMUNI</v>
          </cell>
          <cell r="F9835">
            <v>85109.94</v>
          </cell>
        </row>
        <row r="9836">
          <cell r="B9836">
            <v>16311</v>
          </cell>
          <cell r="C9836" t="str">
            <v>Transferencia Automat (1000A)Contact-Contr+Barraje</v>
          </cell>
          <cell r="D9836" t="str">
            <v>UN</v>
          </cell>
          <cell r="E9836" t="str">
            <v>INSTALACIONES ELECTRICAS - T.V. - SONIDO COMUNI</v>
          </cell>
          <cell r="F9836">
            <v>780416.06</v>
          </cell>
        </row>
        <row r="9837">
          <cell r="B9837">
            <v>18952</v>
          </cell>
          <cell r="C9837" t="str">
            <v>TRANSFERENCIA AUTOMATICA 1500A 208/120V CEFE COMETAS</v>
          </cell>
          <cell r="D9837" t="str">
            <v>UN</v>
          </cell>
          <cell r="E9837" t="str">
            <v>INSTALACIONES ELECTRICAS - T.V. - SONIDO COMUNI</v>
          </cell>
          <cell r="F9837">
            <v>22908647.870000001</v>
          </cell>
        </row>
        <row r="9838">
          <cell r="B9838">
            <v>11871</v>
          </cell>
          <cell r="C9838" t="str">
            <v>Transferencia automática 3x1000A</v>
          </cell>
          <cell r="D9838" t="str">
            <v>UN</v>
          </cell>
          <cell r="E9838" t="str">
            <v>INSTALACIONES ELECTRICAS - T.V. - SONIDO COMUNI</v>
          </cell>
          <cell r="F9838">
            <v>1172791.5900000001</v>
          </cell>
        </row>
        <row r="9839">
          <cell r="B9839">
            <v>11872</v>
          </cell>
          <cell r="C9839" t="str">
            <v>Transferencia automática 3x100A diseño Fontanar</v>
          </cell>
          <cell r="D9839" t="str">
            <v>UN</v>
          </cell>
          <cell r="E9839" t="str">
            <v>INSTALACIONES ELECTRICAS - T.V. - SONIDO COMUNI</v>
          </cell>
          <cell r="F9839">
            <v>1150497.71</v>
          </cell>
        </row>
        <row r="9840">
          <cell r="B9840">
            <v>17474</v>
          </cell>
          <cell r="C9840" t="str">
            <v>TRANSFERENCIA GEN. MOTORIZADA+ BREAKERS DE 3X1400</v>
          </cell>
          <cell r="D9840" t="str">
            <v>UN</v>
          </cell>
          <cell r="E9840" t="str">
            <v>INSTALACIONES ELECTRICAS - T.V. - SONIDO COMUNI</v>
          </cell>
          <cell r="F9840">
            <v>1495897.76</v>
          </cell>
        </row>
        <row r="9841">
          <cell r="B9841">
            <v>17494</v>
          </cell>
          <cell r="C9841" t="str">
            <v>TRANSFERENCIA PARA SISTEMA DE RED CONTRA INCENDIO</v>
          </cell>
          <cell r="D9841" t="str">
            <v>UN</v>
          </cell>
          <cell r="E9841" t="str">
            <v>INSTALACIONES ELECTRICAS - T.V. - SONIDO COMUNI</v>
          </cell>
          <cell r="F9841">
            <v>751800.8</v>
          </cell>
        </row>
        <row r="9842">
          <cell r="B9842">
            <v>19365</v>
          </cell>
          <cell r="C9842" t="str">
            <v>Transfor SecoClase H,GrConexDyn5 de 630 KVA Cu-Cu</v>
          </cell>
          <cell r="D9842" t="str">
            <v>??</v>
          </cell>
          <cell r="E9842" t="str">
            <v>VARIOS</v>
          </cell>
          <cell r="F9842">
            <v>54609277</v>
          </cell>
        </row>
        <row r="9843">
          <cell r="B9843">
            <v>18819</v>
          </cell>
          <cell r="C9843" t="str">
            <v>Transfor tiposecoClase H,GrConexDyn5 de 630 KVA,</v>
          </cell>
          <cell r="D9843" t="str">
            <v>UN</v>
          </cell>
          <cell r="E9843" t="str">
            <v>INSTALACIONES ELECTRICAS - T.V. - SONIDO COMUNI</v>
          </cell>
          <cell r="F9843">
            <v>15107776.16</v>
          </cell>
        </row>
        <row r="9844">
          <cell r="B9844">
            <v>18361</v>
          </cell>
          <cell r="C9844" t="str">
            <v>Transformador  luz mini  150 W SUM+INST</v>
          </cell>
          <cell r="D9844" t="str">
            <v>UN</v>
          </cell>
          <cell r="E9844" t="str">
            <v>09 Eléctricas</v>
          </cell>
          <cell r="F9844">
            <v>108554.99</v>
          </cell>
        </row>
        <row r="9845">
          <cell r="B9845">
            <v>15739</v>
          </cell>
          <cell r="C9845" t="str">
            <v>transformador . tipo seco de 225  kva V. 11.4 kv</v>
          </cell>
          <cell r="D9845" t="str">
            <v>UN</v>
          </cell>
          <cell r="E9845" t="str">
            <v>INSTALACIONES ELECTRICAS - T.V. - SONIDO COMUNI</v>
          </cell>
          <cell r="F9845">
            <v>1876187.66</v>
          </cell>
        </row>
        <row r="9846">
          <cell r="B9846">
            <v>11833</v>
          </cell>
          <cell r="C9846" t="str">
            <v>Transformador 15 KVA para poste 11400/480/277V Fon</v>
          </cell>
          <cell r="D9846" t="str">
            <v>UN</v>
          </cell>
          <cell r="E9846" t="str">
            <v>INSTALACIONES ELECTRICAS - T.V. - SONIDO COMUNI</v>
          </cell>
          <cell r="F9846">
            <v>1311560.32</v>
          </cell>
        </row>
        <row r="9847">
          <cell r="B9847">
            <v>880</v>
          </cell>
          <cell r="C9847" t="str">
            <v>TRANSFORMADOR 150KWA</v>
          </cell>
          <cell r="D9847" t="str">
            <v>UN</v>
          </cell>
          <cell r="E9847" t="str">
            <v>INSTALACIONES ELECTRICAS - T.V. - SONIDO COMUNI</v>
          </cell>
          <cell r="F9847">
            <v>29031113.079999998</v>
          </cell>
        </row>
        <row r="9848">
          <cell r="B9848">
            <v>881</v>
          </cell>
          <cell r="C9848" t="str">
            <v>TRANSFORMADOR 225KWA</v>
          </cell>
          <cell r="D9848" t="str">
            <v>UN</v>
          </cell>
          <cell r="E9848" t="str">
            <v>INSTALACIONES ELECTRICAS - T.V. - SONIDO COMUNI</v>
          </cell>
          <cell r="F9848">
            <v>1491186.08</v>
          </cell>
        </row>
        <row r="9849">
          <cell r="B9849">
            <v>703</v>
          </cell>
          <cell r="C9849" t="str">
            <v>TRANSFORMADOR 50KWA</v>
          </cell>
          <cell r="D9849" t="str">
            <v>UN</v>
          </cell>
          <cell r="E9849" t="str">
            <v>INSTALACIONES ELECTRICAS - T.V. - SONIDO COMUNI</v>
          </cell>
          <cell r="F9849">
            <v>1491186.08</v>
          </cell>
        </row>
        <row r="9850">
          <cell r="B9850">
            <v>17769</v>
          </cell>
          <cell r="C9850" t="str">
            <v>Transformador 9VAC-40VA 120VAC (SUMI INST)</v>
          </cell>
          <cell r="D9850" t="str">
            <v>UN</v>
          </cell>
          <cell r="E9850" t="str">
            <v>INSTALACIONES ELECTRICAS - T.V. - SONIDO COMUNI</v>
          </cell>
          <cell r="F9850">
            <v>33528.160000000003</v>
          </cell>
        </row>
        <row r="9851">
          <cell r="B9851">
            <v>11832</v>
          </cell>
          <cell r="C9851" t="str">
            <v>Transformador baja-baja 30 KVA  480/208/120 V Font</v>
          </cell>
          <cell r="D9851" t="str">
            <v>UN</v>
          </cell>
          <cell r="E9851" t="str">
            <v>INSTALACIONES ELECTRICAS - T.V. - SONIDO COMUNI</v>
          </cell>
          <cell r="F9851">
            <v>23294737.120000001</v>
          </cell>
        </row>
        <row r="9852">
          <cell r="B9852">
            <v>17532</v>
          </cell>
          <cell r="C9852" t="str">
            <v>Transformador para luz piscina - 300W 120V/12V</v>
          </cell>
          <cell r="D9852" t="str">
            <v>UN</v>
          </cell>
          <cell r="E9852" t="str">
            <v>PISCINAS</v>
          </cell>
          <cell r="F9852">
            <v>497520.18</v>
          </cell>
        </row>
        <row r="9853">
          <cell r="B9853">
            <v>15226</v>
          </cell>
          <cell r="C9853" t="str">
            <v>TRANSFORMADOR Seco 45 KVA  + Poste 1050 Kg</v>
          </cell>
          <cell r="D9853" t="str">
            <v>UN</v>
          </cell>
          <cell r="E9853" t="str">
            <v>INSTALACIONES ELECTRICAS - T.V. - SONIDO COMUNI</v>
          </cell>
          <cell r="F9853">
            <v>20028922.469999999</v>
          </cell>
        </row>
        <row r="9854">
          <cell r="B9854">
            <v>16230</v>
          </cell>
          <cell r="C9854" t="str">
            <v>TRANSFORMADOR Seco 75 KVA  + Poste 1050 Kg</v>
          </cell>
          <cell r="D9854" t="str">
            <v>UN</v>
          </cell>
          <cell r="E9854" t="str">
            <v>INSTALACIONES ELECTRICAS - T.V. - SONIDO COMUNI</v>
          </cell>
          <cell r="F9854">
            <v>32703132.239999998</v>
          </cell>
        </row>
        <row r="9855">
          <cell r="B9855">
            <v>20788</v>
          </cell>
          <cell r="C9855" t="str">
            <v>TRANSFORMADOR SECO 75 kVA CON 380/220V (SUM+INS)</v>
          </cell>
          <cell r="D9855" t="str">
            <v>UN</v>
          </cell>
          <cell r="E9855" t="str">
            <v>09 Eléctricas</v>
          </cell>
          <cell r="F9855">
            <v>26819547.670000002</v>
          </cell>
        </row>
        <row r="9856">
          <cell r="B9856">
            <v>12954</v>
          </cell>
          <cell r="C9856" t="str">
            <v>Transformador tipo seco clase H 120 KVA 440/208 V</v>
          </cell>
          <cell r="D9856" t="str">
            <v>UN</v>
          </cell>
          <cell r="E9856" t="str">
            <v>INSTALACIONES ELECTRICAS - T.V. - SONIDO COMUNI</v>
          </cell>
          <cell r="F9856">
            <v>21124918.609999999</v>
          </cell>
        </row>
        <row r="9857">
          <cell r="B9857">
            <v>18600</v>
          </cell>
          <cell r="C9857" t="str">
            <v>TRANSFORMADOR TIPO SECO CLASE H 30 KVA CEFE COMETA</v>
          </cell>
          <cell r="D9857" t="str">
            <v>UN</v>
          </cell>
          <cell r="E9857" t="str">
            <v>INSTALACIONES ELECTRICAS - T.V. - SONIDO COMUNI</v>
          </cell>
          <cell r="F9857">
            <v>9903088.1300000008</v>
          </cell>
        </row>
        <row r="9858">
          <cell r="B9858">
            <v>10506</v>
          </cell>
          <cell r="C9858" t="str">
            <v>TRANSFORMADOR TIPO SECO CLASE H 500KVA CEFE COMETA</v>
          </cell>
          <cell r="D9858" t="str">
            <v>UN</v>
          </cell>
          <cell r="E9858" t="str">
            <v>INSTALACIONES ELECTRICAS - T.V. - SONIDO COMUNI</v>
          </cell>
          <cell r="F9858">
            <v>54784683.719999999</v>
          </cell>
        </row>
        <row r="9859">
          <cell r="B9859">
            <v>18173</v>
          </cell>
          <cell r="C9859" t="str">
            <v>TRANSFORMADOR TIPO SECO CLASE H 630KVA CEFE COMETA</v>
          </cell>
          <cell r="D9859" t="str">
            <v>UN</v>
          </cell>
          <cell r="E9859" t="str">
            <v>INSTALACIONES ELECTRICAS - T.V. - SONIDO COMUNI</v>
          </cell>
          <cell r="F9859">
            <v>54587422.039999999</v>
          </cell>
        </row>
        <row r="9860">
          <cell r="B9860">
            <v>15337</v>
          </cell>
          <cell r="C9860" t="str">
            <v>TRANSFORMADOR TIPOSECO112.5KVA(11400-208/120v)Dy5</v>
          </cell>
          <cell r="D9860" t="str">
            <v>UN</v>
          </cell>
          <cell r="E9860" t="str">
            <v>INSTALACIONES ELECTRICAS - T.V. - SONIDO COMUNI</v>
          </cell>
          <cell r="F9860">
            <v>16038037.960000001</v>
          </cell>
        </row>
        <row r="9861">
          <cell r="B9861">
            <v>17481</v>
          </cell>
          <cell r="C9861" t="str">
            <v>TRANSFORMADOR TRIFASICO  DE 150 kVA TIPO SECO</v>
          </cell>
          <cell r="D9861" t="str">
            <v>UN</v>
          </cell>
          <cell r="E9861" t="str">
            <v>INSTALACIONES ELECTRICAS - T.V. - SONIDO COMUNI</v>
          </cell>
          <cell r="F9861">
            <v>505412.3</v>
          </cell>
        </row>
        <row r="9862">
          <cell r="B9862">
            <v>17468</v>
          </cell>
          <cell r="C9862" t="str">
            <v>TRANSFORMADOR TRIFASICO  DE 500 kVA TIPO SECO</v>
          </cell>
          <cell r="D9862" t="str">
            <v>UN</v>
          </cell>
          <cell r="E9862" t="str">
            <v>INSTALACIONES ELECTRICAS - T.V. - SONIDO COMUNI</v>
          </cell>
          <cell r="F9862">
            <v>758118.45</v>
          </cell>
        </row>
        <row r="9863">
          <cell r="B9863">
            <v>17926</v>
          </cell>
          <cell r="C9863" t="str">
            <v>Transformador Trifasico seco75KVA 440-208/120vDyn5</v>
          </cell>
          <cell r="D9863" t="str">
            <v>UN</v>
          </cell>
          <cell r="E9863" t="str">
            <v>09 Eléctricas</v>
          </cell>
          <cell r="F9863">
            <v>500457.28</v>
          </cell>
        </row>
        <row r="9864">
          <cell r="B9864">
            <v>17172</v>
          </cell>
          <cell r="C9864" t="str">
            <v>Transformador trifasico tipo seco 20 KVA 440/208/1</v>
          </cell>
          <cell r="D9864" t="str">
            <v>UN</v>
          </cell>
          <cell r="E9864" t="str">
            <v>INSTALACIONES ELECTRICAS - T.V. - SONIDO COMUNI</v>
          </cell>
          <cell r="F9864">
            <v>6722822.4699999997</v>
          </cell>
        </row>
        <row r="9865">
          <cell r="B9865">
            <v>17924</v>
          </cell>
          <cell r="C9865" t="str">
            <v>Transformador trifasico tipo seco 500KVA 11.4KV 44</v>
          </cell>
          <cell r="D9865" t="str">
            <v>UN</v>
          </cell>
          <cell r="E9865" t="str">
            <v>09 Eléctricas</v>
          </cell>
          <cell r="F9865">
            <v>500457.28</v>
          </cell>
        </row>
        <row r="9866">
          <cell r="B9866">
            <v>17997</v>
          </cell>
          <cell r="C9866" t="str">
            <v>Transformador45 KVA-11.4/208/120V-Dy5</v>
          </cell>
          <cell r="D9866" t="str">
            <v>UN</v>
          </cell>
          <cell r="E9866" t="str">
            <v>INSTALACIONES ELECTRICAS - T.V. - SONIDO COMUNI</v>
          </cell>
          <cell r="F9866">
            <v>14082562.16</v>
          </cell>
        </row>
        <row r="9867">
          <cell r="B9867">
            <v>19027</v>
          </cell>
          <cell r="C9867" t="str">
            <v>Transformador45KVA-11.4/208/120V-Dy5 Ocas-Sumerg</v>
          </cell>
          <cell r="D9867" t="str">
            <v>UN</v>
          </cell>
          <cell r="E9867" t="str">
            <v>INSTALACIONES ELECTRICAS - T.V. - SONIDO COMUNI</v>
          </cell>
          <cell r="F9867">
            <v>776462.16</v>
          </cell>
        </row>
        <row r="9868">
          <cell r="B9868">
            <v>16708</v>
          </cell>
          <cell r="C9868" t="str">
            <v>TransformadorSecClasH15KVA-11.4-208-120V+3DPS+Rued</v>
          </cell>
          <cell r="D9868" t="str">
            <v>UN</v>
          </cell>
          <cell r="E9868" t="str">
            <v>INSTALACIONES ELECTRICAS - T.V. - SONIDO COMUNI</v>
          </cell>
          <cell r="F9868">
            <v>959579</v>
          </cell>
        </row>
        <row r="9869">
          <cell r="B9869">
            <v>16707</v>
          </cell>
          <cell r="C9869" t="str">
            <v>TransformadorSecClasH75KVA-11.4-208-120V+3DPS+Rued</v>
          </cell>
          <cell r="D9869" t="str">
            <v>UN</v>
          </cell>
          <cell r="E9869" t="str">
            <v>INSTALACIONES ELECTRICAS - T.V. - SONIDO COMUNI</v>
          </cell>
          <cell r="F9869">
            <v>961013.28</v>
          </cell>
        </row>
        <row r="9870">
          <cell r="B9870">
            <v>16571</v>
          </cell>
          <cell r="C9870" t="str">
            <v>Transición tuberia planar  12x6"" (Sumin + Instal)</v>
          </cell>
          <cell r="D9870" t="str">
            <v>UN</v>
          </cell>
          <cell r="E9870" t="str">
            <v>INSTALACIONES HIDRAULICA / SANITARIA / LATONERIA</v>
          </cell>
          <cell r="F9870">
            <v>122952.28</v>
          </cell>
        </row>
        <row r="9871">
          <cell r="B9871">
            <v>10482</v>
          </cell>
          <cell r="C9871" t="str">
            <v xml:space="preserve">TRANSMISOR DE PRESIÓN DIFERENCIAL DE AIRE DE DUCTO    -Cefe Cometas (Sum+Inst)    </v>
          </cell>
          <cell r="D9871" t="str">
            <v>UN</v>
          </cell>
          <cell r="E9871" t="str">
            <v>SISTEMAS VENTILACION</v>
          </cell>
          <cell r="F9871">
            <v>1049429.06</v>
          </cell>
        </row>
        <row r="9872">
          <cell r="B9872">
            <v>19150</v>
          </cell>
          <cell r="C9872" t="str">
            <v>TRANSMISOR DE PRESIÓN DIFERENCIAL DE AIRE DE DUCTO - CEFE COMETAS</v>
          </cell>
          <cell r="D9872" t="str">
            <v>UN</v>
          </cell>
          <cell r="E9872" t="str">
            <v>SISTEMAS VENTILACION</v>
          </cell>
          <cell r="F9872">
            <v>939977.54</v>
          </cell>
        </row>
        <row r="9873">
          <cell r="B9873">
            <v>14724</v>
          </cell>
          <cell r="C9873" t="str">
            <v>TRAPECIO TUBO DE 3/4"   (SUM + INST)</v>
          </cell>
          <cell r="D9873" t="str">
            <v>UN</v>
          </cell>
          <cell r="E9873" t="str">
            <v>MOBILIARIO</v>
          </cell>
          <cell r="F9873">
            <v>122982.42</v>
          </cell>
        </row>
        <row r="9874">
          <cell r="B9874">
            <v>14881</v>
          </cell>
          <cell r="C9874" t="str">
            <v>TRAPECIO TUBO DE 3/4"(DESM+SUM+INST)</v>
          </cell>
          <cell r="D9874" t="str">
            <v>UN</v>
          </cell>
          <cell r="E9874" t="str">
            <v>MOBILIARIO</v>
          </cell>
          <cell r="F9874">
            <v>134371.20000000001</v>
          </cell>
        </row>
        <row r="9875">
          <cell r="B9875">
            <v>11662</v>
          </cell>
          <cell r="C9875" t="str">
            <v>Trasiego de Acero (MdeO + Minicargador) **</v>
          </cell>
          <cell r="D9875" t="str">
            <v>KG</v>
          </cell>
          <cell r="E9875" t="str">
            <v>03 Preliminares</v>
          </cell>
          <cell r="F9875">
            <v>525.79999999999995</v>
          </cell>
        </row>
        <row r="9876">
          <cell r="B9876">
            <v>14383</v>
          </cell>
          <cell r="C9876" t="str">
            <v>Trasiego interno con Equipo(Minicargador) **</v>
          </cell>
          <cell r="D9876" t="str">
            <v>DD</v>
          </cell>
          <cell r="E9876" t="str">
            <v>03 Preliminares</v>
          </cell>
          <cell r="F9876">
            <v>252657.22</v>
          </cell>
        </row>
        <row r="9877">
          <cell r="B9877">
            <v>10210</v>
          </cell>
          <cell r="C9877" t="str">
            <v>Trasiego m3 (2 Ayudantes) **  &lt; 50.00 Ml</v>
          </cell>
          <cell r="D9877" t="str">
            <v>M3</v>
          </cell>
          <cell r="E9877" t="str">
            <v>03 Preliminares</v>
          </cell>
          <cell r="F9877">
            <v>17918.39</v>
          </cell>
        </row>
        <row r="9878">
          <cell r="B9878">
            <v>13453</v>
          </cell>
          <cell r="C9878" t="str">
            <v>Trasiego m3 (2 Ayudantes)=&gt; a 100 mts.</v>
          </cell>
          <cell r="D9878" t="str">
            <v>M3</v>
          </cell>
          <cell r="E9878" t="str">
            <v>VARIOS</v>
          </cell>
          <cell r="F9878">
            <v>27888.02</v>
          </cell>
        </row>
        <row r="9879">
          <cell r="B9879">
            <v>13452</v>
          </cell>
          <cell r="C9879" t="str">
            <v>Trasiego m3 (2 Ayudantes)=&gt; a 50 mts.</v>
          </cell>
          <cell r="D9879" t="str">
            <v>M3</v>
          </cell>
          <cell r="E9879" t="str">
            <v>VARIOS</v>
          </cell>
          <cell r="F9879">
            <v>22723.56</v>
          </cell>
        </row>
        <row r="9880">
          <cell r="B9880">
            <v>13194</v>
          </cell>
          <cell r="C9880" t="str">
            <v>Trasiego m3 (4 Ayudantes) **</v>
          </cell>
          <cell r="D9880" t="str">
            <v>M3</v>
          </cell>
          <cell r="E9880" t="str">
            <v>03 Preliminares</v>
          </cell>
          <cell r="F9880">
            <v>17918.39</v>
          </cell>
        </row>
        <row r="9881">
          <cell r="B9881">
            <v>13846</v>
          </cell>
          <cell r="C9881" t="str">
            <v>TRASLADO CAJILLA MEDIDOR DE AGUA POTABLE</v>
          </cell>
          <cell r="D9881" t="str">
            <v>UN</v>
          </cell>
          <cell r="E9881" t="str">
            <v>INSTALACIONES HIDRAULICA / SANITARIA / LATONERIA</v>
          </cell>
          <cell r="F9881">
            <v>26414.06</v>
          </cell>
        </row>
        <row r="9882">
          <cell r="B9882">
            <v>14012</v>
          </cell>
          <cell r="C9882" t="str">
            <v>Traslado con equipo y bloqueo arboles de 5 m a 10m</v>
          </cell>
          <cell r="D9882" t="str">
            <v>UN</v>
          </cell>
          <cell r="E9882" t="str">
            <v>13 Manejo ambiental</v>
          </cell>
          <cell r="F9882">
            <v>4342607.04</v>
          </cell>
        </row>
        <row r="9883">
          <cell r="B9883">
            <v>12163</v>
          </cell>
          <cell r="C9883" t="str">
            <v>Traslado de arbol pequeño**</v>
          </cell>
          <cell r="D9883" t="str">
            <v>UN</v>
          </cell>
          <cell r="E9883" t="str">
            <v>13 Manejo ambiental</v>
          </cell>
          <cell r="F9883">
            <v>875037.15</v>
          </cell>
        </row>
        <row r="9884">
          <cell r="B9884">
            <v>13079</v>
          </cell>
          <cell r="C9884" t="str">
            <v>Traslado de Caja Medidor de Gas (0.30x0.40m)**</v>
          </cell>
          <cell r="D9884" t="str">
            <v>UN</v>
          </cell>
          <cell r="E9884" t="str">
            <v>INSTALACIONES HIDRAULICA / SANITARIA / LATONERIA</v>
          </cell>
          <cell r="F9884">
            <v>796427.47</v>
          </cell>
        </row>
        <row r="9885">
          <cell r="B9885">
            <v>16226</v>
          </cell>
          <cell r="C9885" t="str">
            <v>Traslado de Luminaria Fluorescente Existente</v>
          </cell>
          <cell r="D9885" t="str">
            <v>UN</v>
          </cell>
          <cell r="E9885" t="str">
            <v>INSTALACIONES ELECTRICAS - T.V. - SONIDO COMUNI</v>
          </cell>
          <cell r="F9885">
            <v>24534.240000000002</v>
          </cell>
        </row>
        <row r="9886">
          <cell r="B9886">
            <v>12161</v>
          </cell>
          <cell r="C9886" t="str">
            <v>Traslado de Medidor agua 1/2 "**</v>
          </cell>
          <cell r="D9886" t="str">
            <v>UN</v>
          </cell>
          <cell r="E9886" t="str">
            <v>INSTALACIONES HIDRAULICA / SANITARIA / LATONERIA</v>
          </cell>
          <cell r="F9886">
            <v>136004.76</v>
          </cell>
        </row>
        <row r="9887">
          <cell r="B9887">
            <v>18386</v>
          </cell>
          <cell r="C9887" t="str">
            <v>Trasp y Bloqueo Arboles 5 m a 10m**fuera de proyec</v>
          </cell>
          <cell r="D9887" t="str">
            <v>UN</v>
          </cell>
          <cell r="E9887" t="str">
            <v>JARDINERIA  Y GRAMAS</v>
          </cell>
          <cell r="F9887">
            <v>3733131.11</v>
          </cell>
        </row>
        <row r="9888">
          <cell r="B9888">
            <v>11543</v>
          </cell>
          <cell r="C9888" t="str">
            <v>Trasplante y bloqueo de arboles de 10 m a 15m**</v>
          </cell>
          <cell r="D9888" t="str">
            <v>UN</v>
          </cell>
          <cell r="E9888" t="str">
            <v>13 Manejo ambiental</v>
          </cell>
          <cell r="F9888">
            <v>3733131.11</v>
          </cell>
        </row>
        <row r="9889">
          <cell r="B9889">
            <v>11308</v>
          </cell>
          <cell r="C9889" t="str">
            <v>Trasplante y bloqueo de arboles de 3 m a 5 m**</v>
          </cell>
          <cell r="D9889" t="str">
            <v>UN</v>
          </cell>
          <cell r="E9889" t="str">
            <v>13 Manejo ambiental</v>
          </cell>
          <cell r="F9889">
            <v>1925143.73</v>
          </cell>
        </row>
        <row r="9890">
          <cell r="B9890">
            <v>10534</v>
          </cell>
          <cell r="C9890" t="str">
            <v>Trasplante y bloqueo de arboles de 5 m a 10m**</v>
          </cell>
          <cell r="D9890" t="str">
            <v>UN</v>
          </cell>
          <cell r="E9890" t="str">
            <v>13 Manejo ambiental</v>
          </cell>
          <cell r="F9890">
            <v>2402553.5299999998</v>
          </cell>
        </row>
        <row r="9891">
          <cell r="B9891">
            <v>10667</v>
          </cell>
          <cell r="C9891" t="str">
            <v>Tratamiento con sal de roca **</v>
          </cell>
          <cell r="D9891" t="str">
            <v>M2</v>
          </cell>
          <cell r="E9891" t="str">
            <v>11 Tratamientos especiales</v>
          </cell>
          <cell r="F9891">
            <v>1554.51</v>
          </cell>
        </row>
        <row r="9892">
          <cell r="B9892">
            <v>11432</v>
          </cell>
          <cell r="C9892" t="str">
            <v>Tratamiento junta dilat.con neopreno+Silice**</v>
          </cell>
          <cell r="D9892" t="str">
            <v>ML</v>
          </cell>
          <cell r="E9892" t="str">
            <v>04 Estructuras</v>
          </cell>
          <cell r="F9892">
            <v>8694.19</v>
          </cell>
        </row>
        <row r="9893">
          <cell r="B9893">
            <v>10666</v>
          </cell>
          <cell r="C9893" t="str">
            <v>Tratamiento manual con lech  cal+agua proporc 1:10</v>
          </cell>
          <cell r="D9893" t="str">
            <v>M2</v>
          </cell>
          <cell r="E9893" t="str">
            <v>11 Tratamientos especiales</v>
          </cell>
          <cell r="F9893">
            <v>9333.57</v>
          </cell>
        </row>
        <row r="9894">
          <cell r="B9894">
            <v>13265</v>
          </cell>
          <cell r="C9894" t="str">
            <v>Tratamiento radicula urapan (cor, sicatz, excv, mu</v>
          </cell>
          <cell r="D9894" t="str">
            <v>UN</v>
          </cell>
          <cell r="E9894" t="str">
            <v>13 Manejo ambiental</v>
          </cell>
          <cell r="F9894">
            <v>1257877.83</v>
          </cell>
        </row>
        <row r="9895">
          <cell r="B9895">
            <v>17428</v>
          </cell>
          <cell r="C9895" t="str">
            <v>Tratamiento Radicular (CDRC)</v>
          </cell>
          <cell r="D9895" t="str">
            <v>UN</v>
          </cell>
          <cell r="E9895" t="str">
            <v>JARDINERIA  Y GRAMAS</v>
          </cell>
          <cell r="F9895">
            <v>246085.68</v>
          </cell>
        </row>
        <row r="9896">
          <cell r="B9896">
            <v>10721</v>
          </cell>
          <cell r="C9896" t="str">
            <v>Tratamiento radicular (muro alrededor de arbol)**</v>
          </cell>
          <cell r="D9896" t="str">
            <v>ML</v>
          </cell>
          <cell r="E9896" t="str">
            <v>13 Manejo ambiental</v>
          </cell>
          <cell r="F9896">
            <v>1263478.02</v>
          </cell>
        </row>
        <row r="9897">
          <cell r="B9897">
            <v>13271</v>
          </cell>
          <cell r="C9897" t="str">
            <v>TRATAMIENTO RADICULAR URAPAN</v>
          </cell>
          <cell r="D9897" t="str">
            <v>UN</v>
          </cell>
          <cell r="E9897" t="str">
            <v>VARIOS</v>
          </cell>
          <cell r="F9897">
            <v>1931583.25</v>
          </cell>
        </row>
        <row r="9898">
          <cell r="B9898">
            <v>12952</v>
          </cell>
          <cell r="C9898" t="str">
            <v>Tratamiento radicular(muro Concr.h=1.40m,e=0.20m).</v>
          </cell>
          <cell r="D9898" t="str">
            <v>ML</v>
          </cell>
          <cell r="E9898" t="str">
            <v>13 Manejo ambiental</v>
          </cell>
          <cell r="F9898">
            <v>413719.06</v>
          </cell>
        </row>
        <row r="9899">
          <cell r="B9899">
            <v>12513</v>
          </cell>
          <cell r="C9899" t="str">
            <v>TRATAMIENTO SECTOR ARENA (PISTA L. EST. ATL. UDS**</v>
          </cell>
          <cell r="D9899" t="str">
            <v>UN</v>
          </cell>
          <cell r="E9899" t="str">
            <v>INSTALACIONES DEPORTIVAS</v>
          </cell>
          <cell r="F9899">
            <v>314462.25</v>
          </cell>
        </row>
        <row r="9900">
          <cell r="B9900">
            <v>11209</v>
          </cell>
          <cell r="C9900" t="str">
            <v>Tratamiento superficial con pulidora</v>
          </cell>
          <cell r="D9900" t="str">
            <v>M2</v>
          </cell>
          <cell r="E9900" t="str">
            <v>PISOS (ACABADOS Y BASES)</v>
          </cell>
          <cell r="F9900">
            <v>17555.72</v>
          </cell>
        </row>
        <row r="9901">
          <cell r="B9901">
            <v>13673</v>
          </cell>
          <cell r="C9901" t="str">
            <v>Tratamiento superficial simple  e=1"**      asfalt</v>
          </cell>
          <cell r="D9901" t="str">
            <v>M2</v>
          </cell>
          <cell r="E9901" t="str">
            <v>05 Pisos</v>
          </cell>
          <cell r="F9901">
            <v>20639.310000000001</v>
          </cell>
        </row>
        <row r="9902">
          <cell r="B9902">
            <v>15131</v>
          </cell>
          <cell r="C9902" t="str">
            <v>Tratamiento superficial simple  e=1/2"**    asfalt</v>
          </cell>
          <cell r="D9902" t="str">
            <v>M2</v>
          </cell>
          <cell r="E9902" t="str">
            <v>05 Pisos</v>
          </cell>
          <cell r="F9902">
            <v>13763.45</v>
          </cell>
        </row>
        <row r="9903">
          <cell r="B9903">
            <v>15611</v>
          </cell>
          <cell r="C9903" t="str">
            <v>TRATAMIENTOS INTEGRALES ver descripcion tec,</v>
          </cell>
          <cell r="D9903" t="str">
            <v>UN</v>
          </cell>
          <cell r="E9903" t="str">
            <v>JARDINERIA  Y GRAMAS</v>
          </cell>
          <cell r="F9903">
            <v>224950</v>
          </cell>
        </row>
        <row r="9904">
          <cell r="B9904">
            <v>15612</v>
          </cell>
          <cell r="C9904" t="str">
            <v>TRATAMIENTOS INTEGRALES ver descripcion tec.</v>
          </cell>
          <cell r="D9904" t="str">
            <v>UN</v>
          </cell>
          <cell r="E9904" t="str">
            <v>JARDINERIA  Y GRAMAS</v>
          </cell>
          <cell r="F9904">
            <v>387138</v>
          </cell>
        </row>
        <row r="9905">
          <cell r="B9905">
            <v>15613</v>
          </cell>
          <cell r="C9905" t="str">
            <v>TRATAMIENTOS INTEGRALES ver descripcion tecnica</v>
          </cell>
          <cell r="D9905" t="str">
            <v>UN</v>
          </cell>
          <cell r="E9905" t="str">
            <v>JARDINERIA  Y GRAMAS</v>
          </cell>
          <cell r="F9905">
            <v>552588</v>
          </cell>
        </row>
        <row r="9906">
          <cell r="B9906">
            <v>15614</v>
          </cell>
          <cell r="C9906" t="str">
            <v>TRATAMIENTOS INTEGRALES ver descripcion tecnica</v>
          </cell>
          <cell r="D9906" t="str">
            <v>UN</v>
          </cell>
          <cell r="E9906" t="str">
            <v>JARDINERIA  Y GRAMAS</v>
          </cell>
          <cell r="F9906">
            <v>0</v>
          </cell>
        </row>
        <row r="9907">
          <cell r="B9907">
            <v>15615</v>
          </cell>
          <cell r="C9907" t="str">
            <v>TRATAMIENTOS INTEGRALES ver descripcion tecnica</v>
          </cell>
          <cell r="D9907" t="str">
            <v>UN</v>
          </cell>
          <cell r="E9907" t="str">
            <v>JARDINERIA  Y GRAMAS</v>
          </cell>
          <cell r="F9907">
            <v>0</v>
          </cell>
        </row>
        <row r="9908">
          <cell r="B9908">
            <v>14861</v>
          </cell>
          <cell r="C9908" t="str">
            <v>TRAVESA DE 2,50 MTS GALV 2" CAL 105(DESM+SUM+INST)</v>
          </cell>
          <cell r="D9908" t="str">
            <v>UN</v>
          </cell>
          <cell r="E9908" t="str">
            <v>MOBILIARIO</v>
          </cell>
          <cell r="F9908">
            <v>381487.35</v>
          </cell>
        </row>
        <row r="9909">
          <cell r="B9909">
            <v>14860</v>
          </cell>
          <cell r="C9909" t="str">
            <v>TRAVESAÑO 2,00 ML GALV 2" CAL 105(DESM+SUM+INST)</v>
          </cell>
          <cell r="D9909" t="str">
            <v>UN</v>
          </cell>
          <cell r="E9909" t="str">
            <v>MOBILIARIO</v>
          </cell>
          <cell r="F9909">
            <v>322661.62</v>
          </cell>
        </row>
        <row r="9910">
          <cell r="B9910">
            <v>14700</v>
          </cell>
          <cell r="C9910" t="str">
            <v>TRAVESAÑO DE 2,00 MTS GALV 2" CAL 105 (SUM + INST)</v>
          </cell>
          <cell r="D9910" t="str">
            <v>UN</v>
          </cell>
          <cell r="E9910" t="str">
            <v>MOBILIARIO</v>
          </cell>
          <cell r="F9910">
            <v>280382.57</v>
          </cell>
        </row>
        <row r="9911">
          <cell r="B9911">
            <v>14701</v>
          </cell>
          <cell r="C9911" t="str">
            <v>TRAVESAÑO DE 2,50 MTS GALV 2" CAL 105 (SUM + INST)</v>
          </cell>
          <cell r="D9911" t="str">
            <v>UN</v>
          </cell>
          <cell r="E9911" t="str">
            <v>MOBILIARIO</v>
          </cell>
          <cell r="F9911">
            <v>336441.11</v>
          </cell>
        </row>
        <row r="9912">
          <cell r="B9912">
            <v>18797</v>
          </cell>
          <cell r="C9912" t="str">
            <v>TRES TERMINALES EXTERIOR 15KV No. 4/0</v>
          </cell>
          <cell r="D9912" t="str">
            <v>UN</v>
          </cell>
          <cell r="E9912" t="str">
            <v>INSTALACIONES ELECTRICAS - T.V. - SONIDO COMUNI</v>
          </cell>
          <cell r="F9912">
            <v>215062.6</v>
          </cell>
        </row>
        <row r="9913">
          <cell r="B9913">
            <v>18803</v>
          </cell>
          <cell r="C9913" t="str">
            <v>TRES TERMINALES PREF INTERIOR 15KV No. 4/0</v>
          </cell>
          <cell r="D9913" t="str">
            <v>UN</v>
          </cell>
          <cell r="E9913" t="str">
            <v>INSTALACIONES ELECTRICAS - T.V. - SONIDO COMUNI</v>
          </cell>
          <cell r="F9913">
            <v>215062.6</v>
          </cell>
        </row>
        <row r="9914">
          <cell r="B9914">
            <v>20632</v>
          </cell>
          <cell r="C9914" t="str">
            <v xml:space="preserve">TRINCHO PARA ESTABILIZACION </v>
          </cell>
          <cell r="D9914" t="str">
            <v>ML</v>
          </cell>
          <cell r="E9914" t="str">
            <v>ESTRUCTURA</v>
          </cell>
          <cell r="F9914">
            <v>128399.15</v>
          </cell>
        </row>
        <row r="9915">
          <cell r="B9915">
            <v>12265</v>
          </cell>
          <cell r="C9915" t="str">
            <v>Troquel metálico triple para canaleta (sum + inst)</v>
          </cell>
          <cell r="D9915" t="str">
            <v>ML</v>
          </cell>
          <cell r="E9915" t="str">
            <v>CABLEADO ESTRUCTURADO</v>
          </cell>
          <cell r="F9915">
            <v>40201.94</v>
          </cell>
        </row>
        <row r="9916">
          <cell r="B9916">
            <v>9000</v>
          </cell>
          <cell r="C9916" t="str">
            <v>TROQUEL SALIDA MONOFASICA VOZ DATOS Fontanar **</v>
          </cell>
          <cell r="D9916" t="str">
            <v>UN</v>
          </cell>
          <cell r="E9916" t="str">
            <v>INSTALACIONES ELECTRICAS - T.V. - SONIDO COMUNI</v>
          </cell>
          <cell r="F9916">
            <v>0</v>
          </cell>
        </row>
        <row r="9917">
          <cell r="B9917">
            <v>11950</v>
          </cell>
          <cell r="C9917" t="str">
            <v>TROQUEL SALIDA MONOFASICA VOZ DATOS Fontanar **</v>
          </cell>
          <cell r="D9917" t="str">
            <v>UN</v>
          </cell>
          <cell r="E9917" t="str">
            <v>INSTALACIONES ELECTRICAS - T.V. - SONIDO COMUNI</v>
          </cell>
          <cell r="F9917">
            <v>0</v>
          </cell>
        </row>
        <row r="9918">
          <cell r="B9918">
            <v>12349</v>
          </cell>
          <cell r="C9918" t="str">
            <v>Trozado, cargue y retiro de árbol **</v>
          </cell>
          <cell r="D9918" t="str">
            <v>UN</v>
          </cell>
          <cell r="E9918" t="str">
            <v>13 Manejo ambiental</v>
          </cell>
          <cell r="F9918">
            <v>536573.89</v>
          </cell>
        </row>
        <row r="9919">
          <cell r="B9919">
            <v>10595</v>
          </cell>
          <cell r="C9919" t="str">
            <v>Trozado, cargue y retiro de árboles y material de deslizamiento - Pico del Aguila</v>
          </cell>
          <cell r="D9919" t="str">
            <v>UN</v>
          </cell>
          <cell r="E9919" t="str">
            <v>13 Manejo ambiental</v>
          </cell>
          <cell r="F9919">
            <v>420781.74</v>
          </cell>
        </row>
        <row r="9920">
          <cell r="B9920">
            <v>12184</v>
          </cell>
          <cell r="C9920" t="str">
            <v>Tube-Nova d=355mm Exca y relleno recebo *(NoUsar)</v>
          </cell>
          <cell r="D9920" t="str">
            <v>ML</v>
          </cell>
          <cell r="E9920" t="str">
            <v>08 Hidráulico</v>
          </cell>
          <cell r="F9920">
            <v>277647.75</v>
          </cell>
        </row>
        <row r="9921">
          <cell r="B9921">
            <v>16297</v>
          </cell>
          <cell r="C9921" t="str">
            <v>TUBERIA  AGUA NTC-5890- Ø3" GALVANIZADA</v>
          </cell>
          <cell r="D9921" t="str">
            <v>ML</v>
          </cell>
          <cell r="E9921" t="str">
            <v>INSTALACIONES HIDRAULICA / SANITARIA / LATONERIA</v>
          </cell>
          <cell r="F9921">
            <v>38889.839999999997</v>
          </cell>
        </row>
        <row r="9922">
          <cell r="B9922">
            <v>16295</v>
          </cell>
          <cell r="C9922" t="str">
            <v>TUBERIA  AGUA NTC-5890- Ø4" GALVANIZADA</v>
          </cell>
          <cell r="D9922" t="str">
            <v>ML</v>
          </cell>
          <cell r="E9922" t="str">
            <v>INSTALACIONES HIDRAULICA / SANITARIA / LATONERIA</v>
          </cell>
          <cell r="F9922">
            <v>51853.120000000003</v>
          </cell>
        </row>
        <row r="9923">
          <cell r="B9923">
            <v>11923</v>
          </cell>
          <cell r="C9923" t="str">
            <v>Tuberia  d=8" 200MM NOVAFORT (SIN EXCAVAC)**</v>
          </cell>
          <cell r="D9923" t="str">
            <v>ML</v>
          </cell>
          <cell r="E9923" t="str">
            <v>08 Hidráulico</v>
          </cell>
          <cell r="F9923">
            <v>55276.77</v>
          </cell>
        </row>
        <row r="9924">
          <cell r="B9924">
            <v>17303</v>
          </cell>
          <cell r="C9924" t="str">
            <v>TUBERÍA  GALVANIZADA  GAS SCH-40- Ø1 1/2" CEFE COMETAS (Suministro e instalación)</v>
          </cell>
          <cell r="D9924" t="str">
            <v>ML</v>
          </cell>
          <cell r="E9924" t="str">
            <v>INSTALACIONES GAS</v>
          </cell>
          <cell r="F9924">
            <v>51210.58</v>
          </cell>
        </row>
        <row r="9925">
          <cell r="B9925">
            <v>16180</v>
          </cell>
          <cell r="C9925" t="str">
            <v>Tubería  polipropileno 3/4"FusiónAC(Sum+Inst)PN-16</v>
          </cell>
          <cell r="D9925" t="str">
            <v>ML</v>
          </cell>
          <cell r="E9925" t="str">
            <v>INSTALACIONES HIDRAULICA / SANITARIA / LATONERIA</v>
          </cell>
          <cell r="F9925">
            <v>17883.02</v>
          </cell>
        </row>
        <row r="9926">
          <cell r="B9926">
            <v>16185</v>
          </cell>
          <cell r="C9926" t="str">
            <v>Tubería  polipropileno1/2"Fusión AC(Sum+Inst)PN-20</v>
          </cell>
          <cell r="D9926" t="str">
            <v>ML</v>
          </cell>
          <cell r="E9926" t="str">
            <v>INSTALACIONES HIDRAULICA / SANITARIA / LATONERIA</v>
          </cell>
          <cell r="F9926">
            <v>21589.03</v>
          </cell>
        </row>
        <row r="9927">
          <cell r="B9927">
            <v>16190</v>
          </cell>
          <cell r="C9927" t="str">
            <v>Tubería  polipropileno2"Fusión AC(Sum+Inst)PN-20</v>
          </cell>
          <cell r="D9927" t="str">
            <v>ML</v>
          </cell>
          <cell r="E9927" t="str">
            <v>INSTALACIONES HIDRAULICA / SANITARIA / LATONERIA</v>
          </cell>
          <cell r="F9927">
            <v>62501.52</v>
          </cell>
        </row>
        <row r="9928">
          <cell r="B9928">
            <v>17858</v>
          </cell>
          <cell r="C9928" t="str">
            <v>TUBERÍA A. INOX C/C SCH 40 T-304 1 1/2"</v>
          </cell>
          <cell r="D9928" t="str">
            <v>ML</v>
          </cell>
          <cell r="E9928" t="str">
            <v>INSTALACIONES HIDRAULICA / SANITARIA / LATONERIA</v>
          </cell>
          <cell r="F9928">
            <v>30590.23</v>
          </cell>
        </row>
        <row r="9929">
          <cell r="B9929">
            <v>17089</v>
          </cell>
          <cell r="C9929" t="str">
            <v>TUBERÍA A. INOX C/C SCH 40 T-304 2"</v>
          </cell>
          <cell r="D9929" t="str">
            <v>ML</v>
          </cell>
          <cell r="E9929" t="str">
            <v>08 Hidráulico</v>
          </cell>
          <cell r="F9929">
            <v>116029.77</v>
          </cell>
        </row>
        <row r="9930">
          <cell r="B9930">
            <v>17863</v>
          </cell>
          <cell r="C9930" t="str">
            <v>TUBERÍA A. INOX C/C SCH 40 T-304 3"</v>
          </cell>
          <cell r="D9930" t="str">
            <v>ML</v>
          </cell>
          <cell r="E9930" t="str">
            <v>08 Hidráulico</v>
          </cell>
          <cell r="F9930">
            <v>217871.83</v>
          </cell>
        </row>
        <row r="9931">
          <cell r="B9931">
            <v>17098</v>
          </cell>
          <cell r="C9931" t="str">
            <v>TUBERÍA A. INOX C/C SCH 40 T-304 4"</v>
          </cell>
          <cell r="D9931" t="str">
            <v>ML</v>
          </cell>
          <cell r="E9931" t="str">
            <v>08 Hidráulico</v>
          </cell>
          <cell r="F9931">
            <v>311214.15000000002</v>
          </cell>
        </row>
        <row r="9932">
          <cell r="B9932">
            <v>16256</v>
          </cell>
          <cell r="C9932" t="str">
            <v>TUBERIA ACERO  CARBON C/C- SCH-40 Ø1"</v>
          </cell>
          <cell r="D9932" t="str">
            <v>ML</v>
          </cell>
          <cell r="E9932" t="str">
            <v>INSTALACIONES HIDRAULICA / SANITARIA / LATONERIA</v>
          </cell>
          <cell r="F9932">
            <v>0</v>
          </cell>
        </row>
        <row r="9933">
          <cell r="B9933">
            <v>14784</v>
          </cell>
          <cell r="C9933" t="str">
            <v>TUBERIA ACERO AL CARBON C/C SCH 2 1/2"(Sum+ins)</v>
          </cell>
          <cell r="D9933" t="str">
            <v>ML</v>
          </cell>
          <cell r="E9933" t="str">
            <v>INSTALACIONES HIDRAULICA / SANITARIA / LATONERIA</v>
          </cell>
          <cell r="F9933">
            <v>23082.71</v>
          </cell>
        </row>
        <row r="9934">
          <cell r="B9934">
            <v>15585</v>
          </cell>
          <cell r="C9934" t="str">
            <v>TUBERIA ACERO AL CARBON C/C SCH 2"(Sum+ins)</v>
          </cell>
          <cell r="D9934" t="str">
            <v>ML</v>
          </cell>
          <cell r="E9934" t="str">
            <v>INSTALACIONES HIDRAULICA / SANITARIA / LATONERIA</v>
          </cell>
          <cell r="F9934">
            <v>72735.12</v>
          </cell>
        </row>
        <row r="9935">
          <cell r="B9935">
            <v>14804</v>
          </cell>
          <cell r="C9935" t="str">
            <v>TUBERIA ACERO AL CARBON C/C SCH 3"(Sum+ins)</v>
          </cell>
          <cell r="D9935" t="str">
            <v>ML</v>
          </cell>
          <cell r="E9935" t="str">
            <v>INSTALACIONES HIDRAULICA / SANITARIA / LATONERIA</v>
          </cell>
          <cell r="F9935">
            <v>23908.240000000002</v>
          </cell>
        </row>
        <row r="9936">
          <cell r="B9936">
            <v>16319</v>
          </cell>
          <cell r="C9936" t="str">
            <v>TUBERIA ACERO AL CARBON C/C SCH 40 1 ¼"(sum+inst)</v>
          </cell>
          <cell r="D9936" t="str">
            <v>ML</v>
          </cell>
          <cell r="E9936" t="str">
            <v>INSTALACIONES REDES INCENDIO</v>
          </cell>
          <cell r="F9936">
            <v>34140.589999999997</v>
          </cell>
        </row>
        <row r="9937">
          <cell r="B9937">
            <v>16321</v>
          </cell>
          <cell r="C9937" t="str">
            <v>TUBERIA ACERO AL CARBON C/C SCH 40 1 ½"(sum+ins</v>
          </cell>
          <cell r="D9937" t="str">
            <v>ML</v>
          </cell>
          <cell r="E9937" t="str">
            <v>INSTALACIONES REDES INCENDIO</v>
          </cell>
          <cell r="F9937">
            <v>37874.1</v>
          </cell>
        </row>
        <row r="9938">
          <cell r="B9938">
            <v>16316</v>
          </cell>
          <cell r="C9938" t="str">
            <v>TUBERIA ACERO AL CARBON C/C SCH 40 1"(sum+inst)</v>
          </cell>
          <cell r="D9938" t="str">
            <v>ML</v>
          </cell>
          <cell r="E9938" t="str">
            <v>INSTALACIONES REDES INCENDIO</v>
          </cell>
          <cell r="F9938">
            <v>25103.78</v>
          </cell>
        </row>
        <row r="9939">
          <cell r="B9939">
            <v>16325</v>
          </cell>
          <cell r="C9939" t="str">
            <v>TUBERIA ACERO AL CARBON C/C SCH 40 2 ½"(sum+inst</v>
          </cell>
          <cell r="D9939" t="str">
            <v>ML</v>
          </cell>
          <cell r="E9939" t="str">
            <v>INSTALACIONES REDES INCENDIO</v>
          </cell>
          <cell r="F9939">
            <v>70854.38</v>
          </cell>
        </row>
        <row r="9940">
          <cell r="B9940">
            <v>16323</v>
          </cell>
          <cell r="C9940" t="str">
            <v>TUBERIA ACERO AL CARBON C/C SCH 40 2"(sum+inst)</v>
          </cell>
          <cell r="D9940" t="str">
            <v>ML</v>
          </cell>
          <cell r="E9940" t="str">
            <v>INSTALACIONES REDES INCENDIO</v>
          </cell>
          <cell r="F9940">
            <v>46719.25</v>
          </cell>
        </row>
        <row r="9941">
          <cell r="B9941">
            <v>16338</v>
          </cell>
          <cell r="C9941" t="str">
            <v>TUBERIA ACERO AL CARBON C/C SCH 40 3"(sum+inst)</v>
          </cell>
          <cell r="D9941" t="str">
            <v>ML</v>
          </cell>
          <cell r="E9941" t="str">
            <v>INSTALACIONES REDES INCENDIO</v>
          </cell>
          <cell r="F9941">
            <v>90015.34</v>
          </cell>
        </row>
        <row r="9942">
          <cell r="B9942">
            <v>16328</v>
          </cell>
          <cell r="C9942" t="str">
            <v>TUBERIA ACERO AL CARBON C/C SCH 40 4"(sum+inst)</v>
          </cell>
          <cell r="D9942" t="str">
            <v>ML</v>
          </cell>
          <cell r="E9942" t="str">
            <v>INSTALACIONES REDES INCENDIO</v>
          </cell>
          <cell r="F9942">
            <v>124835.33</v>
          </cell>
        </row>
        <row r="9943">
          <cell r="B9943">
            <v>16329</v>
          </cell>
          <cell r="C9943" t="str">
            <v>TUBERIA ACERO AL CARBON C/C SCH 40 6" + abrazadera (sum+inst)</v>
          </cell>
          <cell r="D9943" t="str">
            <v>ML</v>
          </cell>
          <cell r="E9943" t="str">
            <v>INSTALACIONES REDES INCENDIO</v>
          </cell>
          <cell r="F9943">
            <v>125402.8</v>
          </cell>
        </row>
        <row r="9944">
          <cell r="B9944">
            <v>17195</v>
          </cell>
          <cell r="C9944" t="str">
            <v>TUBERIA ACERO AL CARBON C/C SCH 40 8"(sum+inst)</v>
          </cell>
          <cell r="D9944" t="str">
            <v>ML</v>
          </cell>
          <cell r="E9944" t="str">
            <v>INSTALACIONES REDES INCENDIO</v>
          </cell>
          <cell r="F9944">
            <v>146163.64000000001</v>
          </cell>
        </row>
        <row r="9945">
          <cell r="B9945">
            <v>18639</v>
          </cell>
          <cell r="C9945" t="str">
            <v>TUBERIA ACERO AL CARBON C/C SCH-40 1 1/2</v>
          </cell>
          <cell r="D9945" t="str">
            <v>ML</v>
          </cell>
          <cell r="E9945" t="str">
            <v>INSTALACIONES GAS</v>
          </cell>
          <cell r="F9945">
            <v>43023.05</v>
          </cell>
        </row>
        <row r="9946">
          <cell r="B9946">
            <v>18018</v>
          </cell>
          <cell r="C9946" t="str">
            <v>TUBERIA ACERO CARBON C/C SCH 10 2"</v>
          </cell>
          <cell r="D9946" t="str">
            <v>ML</v>
          </cell>
          <cell r="E9946" t="str">
            <v>INSTALACIONES REDES INCENDIO</v>
          </cell>
          <cell r="F9946">
            <v>103124.65</v>
          </cell>
        </row>
        <row r="9947">
          <cell r="B9947">
            <v>17227</v>
          </cell>
          <cell r="C9947" t="str">
            <v>TUBERIA ACERO CARBON C/C SCH 10 3"</v>
          </cell>
          <cell r="D9947" t="str">
            <v>ML</v>
          </cell>
          <cell r="E9947" t="str">
            <v>INSTALACIONES REDES INCENDIO</v>
          </cell>
          <cell r="F9947">
            <v>103124.65</v>
          </cell>
        </row>
        <row r="9948">
          <cell r="B9948">
            <v>17299</v>
          </cell>
          <cell r="C9948" t="str">
            <v>TUBERÍA ACERO GALVANIZADA SCH 40 1"</v>
          </cell>
          <cell r="D9948" t="str">
            <v>ML</v>
          </cell>
          <cell r="E9948" t="str">
            <v>INSTALACIONES GAS</v>
          </cell>
          <cell r="F9948">
            <v>32241.11</v>
          </cell>
        </row>
        <row r="9949">
          <cell r="B9949">
            <v>17305</v>
          </cell>
          <cell r="C9949" t="str">
            <v>TUBERÍA ACERO GALVANIZADA SCH 40 2"</v>
          </cell>
          <cell r="D9949" t="str">
            <v>ML</v>
          </cell>
          <cell r="E9949" t="str">
            <v>INSTALACIONES GAS</v>
          </cell>
          <cell r="F9949">
            <v>65054.42</v>
          </cell>
        </row>
        <row r="9950">
          <cell r="B9950">
            <v>17307</v>
          </cell>
          <cell r="C9950" t="str">
            <v>TUBERÍA ACERO GALVANIZADA SCH 40 3"</v>
          </cell>
          <cell r="D9950" t="str">
            <v>ML</v>
          </cell>
          <cell r="E9950" t="str">
            <v>INSTALACIONES GAS</v>
          </cell>
          <cell r="F9950">
            <v>180258.45</v>
          </cell>
        </row>
        <row r="9951">
          <cell r="B9951">
            <v>17296</v>
          </cell>
          <cell r="C9951" t="str">
            <v>TUBERÍA ACERO GALVANIZADA SCH 40 3/4"</v>
          </cell>
          <cell r="D9951" t="str">
            <v>ML</v>
          </cell>
          <cell r="E9951" t="str">
            <v>INSTALACIONES GAS</v>
          </cell>
          <cell r="F9951">
            <v>29228.03</v>
          </cell>
        </row>
        <row r="9952">
          <cell r="B9952">
            <v>17301</v>
          </cell>
          <cell r="C9952" t="str">
            <v>TUBERÍA ACERO GALVANIZADA SCH 40 Ø1 1/4"(Suministro+Instalación)</v>
          </cell>
          <cell r="D9952" t="str">
            <v>ML</v>
          </cell>
          <cell r="E9952" t="str">
            <v>INSTALACIONES GAS</v>
          </cell>
          <cell r="F9952">
            <v>45087.99</v>
          </cell>
        </row>
        <row r="9953">
          <cell r="B9953">
            <v>18628</v>
          </cell>
          <cell r="C9953" t="str">
            <v>TUBERIA ACERO Ranurada SCH 40 4"</v>
          </cell>
          <cell r="D9953" t="str">
            <v>ML</v>
          </cell>
          <cell r="E9953" t="str">
            <v>INSTALACIONES REDES INCENDIO</v>
          </cell>
          <cell r="F9953">
            <v>172730.59</v>
          </cell>
        </row>
        <row r="9954">
          <cell r="B9954">
            <v>10036</v>
          </cell>
          <cell r="C9954" t="str">
            <v>Tuberia C.PVC d=1" Excav y relleno recebo **</v>
          </cell>
          <cell r="D9954" t="str">
            <v>ML</v>
          </cell>
          <cell r="E9954" t="str">
            <v>08 Hidráulico</v>
          </cell>
          <cell r="F9954">
            <v>85019.68</v>
          </cell>
        </row>
        <row r="9955">
          <cell r="B9955">
            <v>18962</v>
          </cell>
          <cell r="C9955" t="str">
            <v>TUBERIA C900 4" RED INCENDIOS SUBTERR CEFE COMETAS</v>
          </cell>
          <cell r="D9955" t="str">
            <v>ML</v>
          </cell>
          <cell r="E9955" t="str">
            <v>INSTALACIONES REDES INCENDIO</v>
          </cell>
          <cell r="F9955">
            <v>89003.47</v>
          </cell>
        </row>
        <row r="9956">
          <cell r="B9956">
            <v>724</v>
          </cell>
          <cell r="C9956" t="str">
            <v>TUBERIA COBRE ½"</v>
          </cell>
          <cell r="D9956" t="str">
            <v>ML</v>
          </cell>
          <cell r="E9956" t="str">
            <v>INSTALACIONES GAS</v>
          </cell>
          <cell r="F9956">
            <v>18233</v>
          </cell>
        </row>
        <row r="9957">
          <cell r="B9957">
            <v>725</v>
          </cell>
          <cell r="C9957" t="str">
            <v>TUBERIA COBRE 3/4"</v>
          </cell>
          <cell r="D9957" t="str">
            <v>UN</v>
          </cell>
          <cell r="E9957" t="str">
            <v>INSTALACIONES GAS</v>
          </cell>
          <cell r="F9957">
            <v>18233</v>
          </cell>
        </row>
        <row r="9958">
          <cell r="B9958">
            <v>13447</v>
          </cell>
          <cell r="C9958" t="str">
            <v>TUBERIA COBRE TIPO L 2 1/2" **</v>
          </cell>
          <cell r="D9958" t="str">
            <v>ML</v>
          </cell>
          <cell r="E9958" t="str">
            <v>INSTALACIONES HIDRAULICA / SANITARIA / LATONERIA</v>
          </cell>
          <cell r="F9958">
            <v>150898.64000000001</v>
          </cell>
        </row>
        <row r="9959">
          <cell r="B9959">
            <v>16921</v>
          </cell>
          <cell r="C9959" t="str">
            <v>TUBERÍA COBRE TIPO M 1 1/2"</v>
          </cell>
          <cell r="D9959" t="str">
            <v>ML</v>
          </cell>
          <cell r="E9959" t="str">
            <v>INSTALACIONES HIDRAULICA / SANITARIA / LATONERIA</v>
          </cell>
          <cell r="F9959">
            <v>128447.63</v>
          </cell>
        </row>
        <row r="9960">
          <cell r="B9960">
            <v>16917</v>
          </cell>
          <cell r="C9960" t="str">
            <v>TUBERÍA COBRE TIPO M 1 1/4"</v>
          </cell>
          <cell r="D9960" t="str">
            <v>ML</v>
          </cell>
          <cell r="E9960" t="str">
            <v>INSTALACIONES HIDRAULICA / SANITARIA / LATONERIA</v>
          </cell>
          <cell r="F9960">
            <v>102502.58</v>
          </cell>
        </row>
        <row r="9961">
          <cell r="B9961">
            <v>17845</v>
          </cell>
          <cell r="C9961" t="str">
            <v>TUBERÍA COBRE TIPO M 1 1/4"</v>
          </cell>
          <cell r="D9961" t="str">
            <v>ML</v>
          </cell>
          <cell r="E9961" t="str">
            <v>INSTALACIONES HIDRAULICA / SANITARIA / LATONERIA</v>
          </cell>
          <cell r="F9961">
            <v>84035.15</v>
          </cell>
        </row>
        <row r="9962">
          <cell r="B9962">
            <v>16915</v>
          </cell>
          <cell r="C9962" t="str">
            <v>TUBERÍA COBRE TIPO M 1"</v>
          </cell>
          <cell r="D9962" t="str">
            <v>ML</v>
          </cell>
          <cell r="E9962" t="str">
            <v>INSTALACIONES HIDRAULICA / SANITARIA / LATONERIA</v>
          </cell>
          <cell r="F9962">
            <v>86380.25</v>
          </cell>
        </row>
        <row r="9963">
          <cell r="B9963">
            <v>17823</v>
          </cell>
          <cell r="C9963" t="str">
            <v>TUBERÍA COBRE TIPO M 2 1/2"</v>
          </cell>
          <cell r="D9963" t="str">
            <v>ML</v>
          </cell>
          <cell r="E9963" t="str">
            <v>INSTALACIONES HIDRAULICA / SANITARIA / LATONERIA</v>
          </cell>
          <cell r="F9963">
            <v>42672.46</v>
          </cell>
        </row>
        <row r="9964">
          <cell r="B9964">
            <v>16924</v>
          </cell>
          <cell r="C9964" t="str">
            <v>TUBERÍA COBRE TIPO M 2"</v>
          </cell>
          <cell r="D9964" t="str">
            <v>ML</v>
          </cell>
          <cell r="E9964" t="str">
            <v>INSTALACIONES HIDRAULICA / SANITARIA / LATONERIA</v>
          </cell>
          <cell r="F9964">
            <v>108487.77</v>
          </cell>
        </row>
        <row r="9965">
          <cell r="B9965">
            <v>15670</v>
          </cell>
          <cell r="C9965" t="str">
            <v>Tubería ConcretoReforz.Ø20"CLASE III-Norma Icontec</v>
          </cell>
          <cell r="D9965" t="str">
            <v>ML</v>
          </cell>
          <cell r="E9965" t="str">
            <v>INSTALACIONES HIDRAULICA / SANITARIA / LATONERIA</v>
          </cell>
          <cell r="F9965">
            <v>347570.77</v>
          </cell>
        </row>
        <row r="9966">
          <cell r="B9966">
            <v>15668</v>
          </cell>
          <cell r="C9966" t="str">
            <v>Tubería ConcretoReforz.Ø24"CLASE III-Norma Icontec</v>
          </cell>
          <cell r="D9966" t="str">
            <v>ML</v>
          </cell>
          <cell r="E9966" t="str">
            <v>INSTALACIONES HIDRAULICA / SANITARIA / LATONERIA</v>
          </cell>
          <cell r="F9966">
            <v>414067.62</v>
          </cell>
        </row>
        <row r="9967">
          <cell r="B9967">
            <v>13418</v>
          </cell>
          <cell r="C9967" t="str">
            <v>Tubería conduit 1/2" sobrepuesta (Sum+Inst).</v>
          </cell>
          <cell r="D9967" t="str">
            <v>ML</v>
          </cell>
          <cell r="E9967" t="str">
            <v>VARIOS</v>
          </cell>
          <cell r="F9967">
            <v>14570.15</v>
          </cell>
        </row>
        <row r="9968">
          <cell r="B9968">
            <v>14520</v>
          </cell>
          <cell r="C9968" t="str">
            <v>Tubería conduit PVC  1/2" (Sum+Inst)GIMN-SUR.</v>
          </cell>
          <cell r="D9968" t="str">
            <v>ML</v>
          </cell>
          <cell r="E9968" t="str">
            <v>VARIOS</v>
          </cell>
          <cell r="F9968">
            <v>11461.24</v>
          </cell>
        </row>
        <row r="9969">
          <cell r="B9969">
            <v>18240</v>
          </cell>
          <cell r="C9969" t="str">
            <v>TUBERIA CONTROL SISTEMA REFRIGERANTE VARIABLE EMT</v>
          </cell>
          <cell r="D9969" t="str">
            <v>UN</v>
          </cell>
          <cell r="E9969" t="str">
            <v>SISTEMAS VENTILACION</v>
          </cell>
          <cell r="F9969">
            <v>17303.93</v>
          </cell>
        </row>
        <row r="9970">
          <cell r="B9970">
            <v>18247</v>
          </cell>
          <cell r="C9970" t="str">
            <v>TUBERIA CONTROL SISTEMA REFRIGERANTE VARIABLE IMC</v>
          </cell>
          <cell r="D9970" t="str">
            <v>UN</v>
          </cell>
          <cell r="E9970" t="str">
            <v>SISTEMAS VENTILACION</v>
          </cell>
          <cell r="F9970">
            <v>28247.83</v>
          </cell>
        </row>
        <row r="9971">
          <cell r="B9971">
            <v>11847</v>
          </cell>
          <cell r="C9971" t="str">
            <v>Tubería CPVC  Ø 1- 1/2"+Accesorios**</v>
          </cell>
          <cell r="D9971" t="str">
            <v>ML</v>
          </cell>
          <cell r="E9971" t="str">
            <v>INSTALACIONES HIDRAULICA / SANITARIA / LATONERIA</v>
          </cell>
          <cell r="F9971">
            <v>13359.94</v>
          </cell>
        </row>
        <row r="9972">
          <cell r="B9972">
            <v>11863</v>
          </cell>
          <cell r="C9972" t="str">
            <v>Tubería CPVC  Ø 1"+Accesorios**</v>
          </cell>
          <cell r="D9972" t="str">
            <v>ML</v>
          </cell>
          <cell r="E9972" t="str">
            <v>INSTALACIONES HIDRAULICA / SANITARIA / LATONERIA</v>
          </cell>
          <cell r="F9972">
            <v>10349.73</v>
          </cell>
        </row>
        <row r="9973">
          <cell r="B9973">
            <v>12776</v>
          </cell>
          <cell r="C9973" t="str">
            <v>Tubería CPVC  Ø 1/2"**</v>
          </cell>
          <cell r="D9973" t="str">
            <v>ML</v>
          </cell>
          <cell r="E9973" t="str">
            <v>INSTALACIONES HIDRAULICA / SANITARIA / LATONERIA</v>
          </cell>
          <cell r="F9973">
            <v>12324.67</v>
          </cell>
        </row>
        <row r="9974">
          <cell r="B9974">
            <v>11864</v>
          </cell>
          <cell r="C9974" t="str">
            <v>Tubería CPVC  Ø 2"+Accesorios**</v>
          </cell>
          <cell r="D9974" t="str">
            <v>ML</v>
          </cell>
          <cell r="E9974" t="str">
            <v>INSTALACIONES HIDRAULICA / SANITARIA / LATONERIA</v>
          </cell>
          <cell r="F9974">
            <v>162661.89000000001</v>
          </cell>
        </row>
        <row r="9975">
          <cell r="B9975">
            <v>16779</v>
          </cell>
          <cell r="C9975" t="str">
            <v>TUBERÍA CPVC IPS RISE 2 1/2"</v>
          </cell>
          <cell r="D9975" t="str">
            <v>ML</v>
          </cell>
          <cell r="E9975" t="str">
            <v>INSTALACIONES HIDRAULICA / SANITARIA / LATONERIA</v>
          </cell>
          <cell r="F9975">
            <v>113168.48</v>
          </cell>
        </row>
        <row r="9976">
          <cell r="B9976">
            <v>16485</v>
          </cell>
          <cell r="C9976" t="str">
            <v>Tuberia CPVC Ø 1 "(RDE-11) Suministro+Instalaci</v>
          </cell>
          <cell r="D9976" t="str">
            <v>ML</v>
          </cell>
          <cell r="E9976" t="str">
            <v>INSTALACIONES HIDRAULICA / SANITARIA / LATONERIA</v>
          </cell>
          <cell r="F9976">
            <v>9490.2099999999991</v>
          </cell>
        </row>
        <row r="9977">
          <cell r="B9977">
            <v>16483</v>
          </cell>
          <cell r="C9977" t="str">
            <v>Tuberia CPVC Ø 1 1/2"(RDE-11) Suministro+Instalaci</v>
          </cell>
          <cell r="D9977" t="str">
            <v>ML</v>
          </cell>
          <cell r="E9977" t="str">
            <v>INSTALACIONES HIDRAULICA / SANITARIA / LATONERIA</v>
          </cell>
          <cell r="F9977">
            <v>24788.15</v>
          </cell>
        </row>
        <row r="9978">
          <cell r="B9978">
            <v>16484</v>
          </cell>
          <cell r="C9978" t="str">
            <v>Tuberia CPVC Ø 1 1/4"(RDE-11) Suministro+Instalaci</v>
          </cell>
          <cell r="D9978" t="str">
            <v>ML</v>
          </cell>
          <cell r="E9978" t="str">
            <v>INSTALACIONES HIDRAULICA / SANITARIA / LATONERIA</v>
          </cell>
          <cell r="F9978">
            <v>9939.01</v>
          </cell>
        </row>
        <row r="9979">
          <cell r="B9979">
            <v>16488</v>
          </cell>
          <cell r="C9979" t="str">
            <v>Tuberia CPVC Ø 1/2 "(RDE-11) Suministro+Instalaci</v>
          </cell>
          <cell r="D9979" t="str">
            <v>ML</v>
          </cell>
          <cell r="E9979" t="str">
            <v>INSTALACIONES HIDRAULICA / SANITARIA / LATONERIA</v>
          </cell>
          <cell r="F9979">
            <v>12759.62</v>
          </cell>
        </row>
        <row r="9980">
          <cell r="B9980">
            <v>16486</v>
          </cell>
          <cell r="C9980" t="str">
            <v>Tuberia CPVC Ø 3/4 "(RDE-11) Suministro+Instalaci</v>
          </cell>
          <cell r="D9980" t="str">
            <v>ML</v>
          </cell>
          <cell r="E9980" t="str">
            <v>INSTALACIONES HIDRAULICA / SANITARIA / LATONERIA</v>
          </cell>
          <cell r="F9980">
            <v>8124.04</v>
          </cell>
        </row>
        <row r="9981">
          <cell r="B9981">
            <v>11861</v>
          </cell>
          <cell r="C9981" t="str">
            <v>Tubería CPVC Ø 3/4"+Accesorios**</v>
          </cell>
          <cell r="D9981" t="str">
            <v>ML</v>
          </cell>
          <cell r="E9981" t="str">
            <v>INSTALACIONES HIDRAULICA / SANITARIA / LATONERIA</v>
          </cell>
          <cell r="F9981">
            <v>10192.299999999999</v>
          </cell>
        </row>
        <row r="9982">
          <cell r="B9982">
            <v>16474</v>
          </cell>
          <cell r="C9982" t="str">
            <v>Tuberia CPVC Ø2 "(RDE-11) Suministro+Instalación</v>
          </cell>
          <cell r="D9982" t="str">
            <v>ML</v>
          </cell>
          <cell r="E9982" t="str">
            <v>INSTALACIONES HIDRAULICA / SANITARIA / LATONERIA</v>
          </cell>
          <cell r="F9982">
            <v>146729.15</v>
          </cell>
        </row>
        <row r="9983">
          <cell r="B9983">
            <v>16473</v>
          </cell>
          <cell r="C9983" t="str">
            <v>Tuberia CPVC Ø2 1/2"(RDE-11) Suministro+Instalació</v>
          </cell>
          <cell r="D9983" t="str">
            <v>ML</v>
          </cell>
          <cell r="E9983" t="str">
            <v>INSTALACIONES HIDRAULICA / SANITARIA / LATONERIA</v>
          </cell>
          <cell r="F9983">
            <v>7664.52</v>
          </cell>
        </row>
        <row r="9984">
          <cell r="B9984">
            <v>11684</v>
          </cell>
          <cell r="C9984" t="str">
            <v>Tuberia d=10" 250 MM NOVAFORT  Excav+Relleno</v>
          </cell>
          <cell r="D9984" t="str">
            <v>ML</v>
          </cell>
          <cell r="E9984" t="str">
            <v>08 Hidráulico</v>
          </cell>
          <cell r="F9984">
            <v>201625.84</v>
          </cell>
        </row>
        <row r="9985">
          <cell r="B9985">
            <v>17641</v>
          </cell>
          <cell r="C9985" t="str">
            <v>TUBERÍA DE ACERO PARA ALIMENTACIÓN +INCLUYE ACCESO</v>
          </cell>
          <cell r="D9985" t="str">
            <v>ML</v>
          </cell>
          <cell r="E9985" t="str">
            <v>INSTALACIONES ELECTRICAS - T.V. - SONIDO COMUNI</v>
          </cell>
          <cell r="F9985">
            <v>75180.08</v>
          </cell>
        </row>
        <row r="9986">
          <cell r="B9986">
            <v>18301</v>
          </cell>
          <cell r="C9986" t="str">
            <v>TUBERÍA DE COBRE TIPO K DE 1 3/8", INCLUYE AISLAMI</v>
          </cell>
          <cell r="D9986" t="str">
            <v>ML</v>
          </cell>
          <cell r="E9986" t="str">
            <v>SISTEMAS VENTILACION</v>
          </cell>
          <cell r="F9986">
            <v>87921.07</v>
          </cell>
        </row>
        <row r="9987">
          <cell r="B9987">
            <v>18302</v>
          </cell>
          <cell r="C9987" t="str">
            <v>TUBERÍA DE COBRE TIPO K DE 1 5/8", INCLUYE AISLAMI</v>
          </cell>
          <cell r="D9987" t="str">
            <v>ML</v>
          </cell>
          <cell r="E9987" t="str">
            <v>SISTEMAS VENTILACION</v>
          </cell>
          <cell r="F9987">
            <v>88401.07</v>
          </cell>
        </row>
        <row r="9988">
          <cell r="B9988">
            <v>18061</v>
          </cell>
          <cell r="C9988" t="str">
            <v>TUBERÍA DE COBRE TIPO L DE 1 1/8", INCLUYE AISLAMI</v>
          </cell>
          <cell r="D9988" t="str">
            <v>ML</v>
          </cell>
          <cell r="E9988" t="str">
            <v>SISTEMAS VENTILACION</v>
          </cell>
          <cell r="F9988">
            <v>42510.19</v>
          </cell>
        </row>
        <row r="9989">
          <cell r="B9989">
            <v>18058</v>
          </cell>
          <cell r="C9989" t="str">
            <v>TUBERÍA DE COBRE TIPO L DE 1/2", INCLUYE AISLAMIEN</v>
          </cell>
          <cell r="D9989" t="str">
            <v>ML</v>
          </cell>
          <cell r="E9989" t="str">
            <v>SISTEMAS VENTILACION</v>
          </cell>
          <cell r="F9989">
            <v>49244.93</v>
          </cell>
        </row>
        <row r="9990">
          <cell r="B9990">
            <v>18016</v>
          </cell>
          <cell r="C9990" t="str">
            <v>TUBERÍA DE COBRE TIPO L DE 1/4", INCLUYE AISLAMIEN</v>
          </cell>
          <cell r="D9990" t="str">
            <v>ML</v>
          </cell>
          <cell r="E9990" t="str">
            <v>SISTEMAS VENTILACION</v>
          </cell>
          <cell r="F9990">
            <v>44000.77</v>
          </cell>
        </row>
        <row r="9991">
          <cell r="B9991">
            <v>18281</v>
          </cell>
          <cell r="C9991" t="str">
            <v>TUBERÍA DE COBRE TIPO L DE 3/4", INCLUYE AISLAMIEN</v>
          </cell>
          <cell r="D9991" t="str">
            <v>ML</v>
          </cell>
          <cell r="E9991" t="str">
            <v>SISTEMAS VENTILACION</v>
          </cell>
          <cell r="F9991">
            <v>64303.93</v>
          </cell>
        </row>
        <row r="9992">
          <cell r="B9992">
            <v>18057</v>
          </cell>
          <cell r="C9992" t="str">
            <v>TUBERÍA DE COBRE TIPO L DE 3/8", INCLUYE AISLAMIEN</v>
          </cell>
          <cell r="D9992" t="str">
            <v>ML</v>
          </cell>
          <cell r="E9992" t="str">
            <v>SISTEMAS VENTILACION</v>
          </cell>
          <cell r="F9992">
            <v>45405.07</v>
          </cell>
        </row>
        <row r="9993">
          <cell r="B9993">
            <v>18059</v>
          </cell>
          <cell r="C9993" t="str">
            <v>TUBERÍA DE COBRE TIPO L DE 5/8", INCLUYE AISLAMIEN</v>
          </cell>
          <cell r="D9993" t="str">
            <v>ML</v>
          </cell>
          <cell r="E9993" t="str">
            <v>SISTEMAS VENTILACION</v>
          </cell>
          <cell r="F9993">
            <v>56615.88</v>
          </cell>
        </row>
        <row r="9994">
          <cell r="B9994">
            <v>18060</v>
          </cell>
          <cell r="C9994" t="str">
            <v>TUBERÍA DE COBRE TIPO L DE 7/8", INCLUYE AISLAMIEN</v>
          </cell>
          <cell r="D9994" t="str">
            <v>ML</v>
          </cell>
          <cell r="E9994" t="str">
            <v>SISTEMAS VENTILACION</v>
          </cell>
          <cell r="F9994">
            <v>69760.759999999995</v>
          </cell>
        </row>
        <row r="9995">
          <cell r="B9995">
            <v>14511</v>
          </cell>
          <cell r="C9995" t="str">
            <v>TUBERIA DE COBRE(1/2")TIPO"L"(GIMAS DEL SUR)</v>
          </cell>
          <cell r="D9995" t="str">
            <v>ML</v>
          </cell>
          <cell r="E9995" t="str">
            <v>INSTALACIONES HIDRAULICA / SANITARIA / LATONERIA</v>
          </cell>
          <cell r="F9995">
            <v>25583.94</v>
          </cell>
        </row>
        <row r="9996">
          <cell r="B9996">
            <v>799</v>
          </cell>
          <cell r="C9996" t="str">
            <v>Tubería de Concreto (D=25cm) Sin refuerzo + Anillo</v>
          </cell>
          <cell r="D9996" t="str">
            <v>ML</v>
          </cell>
          <cell r="E9996" t="str">
            <v>REDES SERVICIOS Y DESAGüES</v>
          </cell>
          <cell r="F9996">
            <v>25469.74</v>
          </cell>
        </row>
        <row r="9997">
          <cell r="B9997">
            <v>10665</v>
          </cell>
          <cell r="C9997" t="str">
            <v>Tubería de Concreto 12"  **</v>
          </cell>
          <cell r="D9997" t="str">
            <v>ML</v>
          </cell>
          <cell r="E9997" t="str">
            <v>08 Hidráulico</v>
          </cell>
          <cell r="F9997">
            <v>55984.07</v>
          </cell>
        </row>
        <row r="9998">
          <cell r="B9998">
            <v>11343</v>
          </cell>
          <cell r="C9998" t="str">
            <v>TUBERIA DE CONCRETO 40"(1M)**</v>
          </cell>
          <cell r="D9998" t="str">
            <v>ML</v>
          </cell>
          <cell r="E9998" t="str">
            <v>REDES SERVICIOS Y DESAGüES</v>
          </cell>
          <cell r="F9998">
            <v>100890.19</v>
          </cell>
        </row>
        <row r="9999">
          <cell r="B9999">
            <v>900</v>
          </cell>
          <cell r="C9999" t="str">
            <v>TUBERIA DE CONCRETO 6"</v>
          </cell>
          <cell r="D9999" t="str">
            <v>ML</v>
          </cell>
          <cell r="E9999" t="str">
            <v>REDES SERVICIOS Y DESAGüES</v>
          </cell>
          <cell r="F9999">
            <v>17301.91</v>
          </cell>
        </row>
        <row r="10000">
          <cell r="B10000">
            <v>901</v>
          </cell>
          <cell r="C10000" t="str">
            <v>TUBERIA DE CONCRETO 8"</v>
          </cell>
          <cell r="D10000" t="str">
            <v>ML</v>
          </cell>
          <cell r="E10000" t="str">
            <v>REDES SERVICIOS Y DESAGüES</v>
          </cell>
          <cell r="F10000">
            <v>34247.730000000003</v>
          </cell>
        </row>
        <row r="10001">
          <cell r="B10001">
            <v>10777</v>
          </cell>
          <cell r="C10001" t="str">
            <v>TUBERIA DE concreto 8"   **</v>
          </cell>
          <cell r="D10001" t="str">
            <v>ML</v>
          </cell>
          <cell r="E10001" t="str">
            <v>REDES SERVICIOS Y DESAGüES</v>
          </cell>
          <cell r="F10001">
            <v>37424.239999999998</v>
          </cell>
        </row>
        <row r="10002">
          <cell r="B10002">
            <v>11366</v>
          </cell>
          <cell r="C10002" t="str">
            <v>TUBERIA DE CONCRETO SIMPLE 12"**</v>
          </cell>
          <cell r="D10002" t="str">
            <v>ML</v>
          </cell>
          <cell r="E10002" t="str">
            <v>REDES SERVICIOS Y DESAGüES</v>
          </cell>
          <cell r="F10002">
            <v>48305.26</v>
          </cell>
        </row>
        <row r="10003">
          <cell r="B10003">
            <v>11367</v>
          </cell>
          <cell r="C10003" t="str">
            <v>TUBERIA DE CONCRETO SIMPLE 16"**</v>
          </cell>
          <cell r="D10003" t="str">
            <v>ML</v>
          </cell>
          <cell r="E10003" t="str">
            <v>REDES SERVICIOS Y DESAGüES</v>
          </cell>
          <cell r="F10003">
            <v>53846.13</v>
          </cell>
        </row>
        <row r="10004">
          <cell r="B10004">
            <v>10875</v>
          </cell>
          <cell r="C10004" t="str">
            <v>Tuberia de confinamiento Skatepark***</v>
          </cell>
          <cell r="D10004" t="str">
            <v>ML</v>
          </cell>
          <cell r="E10004" t="str">
            <v>08 Hidráulico</v>
          </cell>
          <cell r="F10004">
            <v>194492.91</v>
          </cell>
        </row>
        <row r="10005">
          <cell r="B10005">
            <v>837</v>
          </cell>
          <cell r="C10005" t="str">
            <v>TUBERIA DE GRES 10"</v>
          </cell>
          <cell r="D10005" t="str">
            <v>ML</v>
          </cell>
          <cell r="E10005" t="str">
            <v>REDES SERVICIOS Y DESAGüES</v>
          </cell>
          <cell r="F10005">
            <v>13824.42</v>
          </cell>
        </row>
        <row r="10006">
          <cell r="B10006">
            <v>63</v>
          </cell>
          <cell r="C10006" t="str">
            <v>TUBERIA DE GRES 10" BASE Concr</v>
          </cell>
          <cell r="D10006" t="str">
            <v>ML</v>
          </cell>
          <cell r="E10006" t="str">
            <v>REDES SERVICIOS Y DESAGüES</v>
          </cell>
          <cell r="F10006">
            <v>55776.24</v>
          </cell>
        </row>
        <row r="10007">
          <cell r="B10007">
            <v>60</v>
          </cell>
          <cell r="C10007" t="str">
            <v>TUBERIA DE GRES 4"</v>
          </cell>
          <cell r="D10007" t="str">
            <v>ML</v>
          </cell>
          <cell r="E10007" t="str">
            <v>REDES SERVICIOS Y DESAGüES</v>
          </cell>
          <cell r="F10007">
            <v>11778.6</v>
          </cell>
        </row>
        <row r="10008">
          <cell r="B10008">
            <v>834</v>
          </cell>
          <cell r="C10008" t="str">
            <v>TUBERIA DE GRES 4" BASE Concr.</v>
          </cell>
          <cell r="D10008" t="str">
            <v>ML</v>
          </cell>
          <cell r="E10008" t="str">
            <v>REDES SERVICIOS Y DESAGüES</v>
          </cell>
          <cell r="F10008">
            <v>39646.42</v>
          </cell>
        </row>
        <row r="10009">
          <cell r="B10009">
            <v>61</v>
          </cell>
          <cell r="C10009" t="str">
            <v>TUBERIA DE GRES 6"</v>
          </cell>
          <cell r="D10009" t="str">
            <v>ML</v>
          </cell>
          <cell r="E10009" t="str">
            <v>REDES SERVICIOS Y DESAGüES</v>
          </cell>
          <cell r="F10009">
            <v>17301.91</v>
          </cell>
        </row>
        <row r="10010">
          <cell r="B10010">
            <v>835</v>
          </cell>
          <cell r="C10010" t="str">
            <v>TUBERIA DE GRES 6" BASE Concr.</v>
          </cell>
          <cell r="D10010" t="str">
            <v>ML</v>
          </cell>
          <cell r="E10010" t="str">
            <v>REDES SERVICIOS Y DESAGüES</v>
          </cell>
          <cell r="F10010">
            <v>54141.73</v>
          </cell>
        </row>
        <row r="10011">
          <cell r="B10011">
            <v>62</v>
          </cell>
          <cell r="C10011" t="str">
            <v>TUBERIA DE GRES 8"</v>
          </cell>
          <cell r="D10011" t="str">
            <v>ML</v>
          </cell>
          <cell r="E10011" t="str">
            <v>REDES SERVICIOS Y DESAGüES</v>
          </cell>
          <cell r="F10011">
            <v>34247.730000000003</v>
          </cell>
        </row>
        <row r="10012">
          <cell r="B10012">
            <v>836</v>
          </cell>
          <cell r="C10012" t="str">
            <v>TUBERIA DE GRES 8" BASE Concr.</v>
          </cell>
          <cell r="D10012" t="str">
            <v>ML</v>
          </cell>
          <cell r="E10012" t="str">
            <v>REDES SERVICIOS Y DESAGüES</v>
          </cell>
          <cell r="F10012">
            <v>50262.15</v>
          </cell>
        </row>
        <row r="10013">
          <cell r="B10013">
            <v>11211</v>
          </cell>
          <cell r="C10013" t="str">
            <v>tuberia dreanje 100 mm **</v>
          </cell>
          <cell r="D10013" t="str">
            <v>ML</v>
          </cell>
          <cell r="E10013" t="str">
            <v>08 Hidráulico</v>
          </cell>
          <cell r="F10013">
            <v>37916.86</v>
          </cell>
        </row>
        <row r="10014">
          <cell r="B10014">
            <v>12478</v>
          </cell>
          <cell r="C10014" t="str">
            <v>Tuberia drenaje 4" d=100mm Exca+ relleno Tierr+Geot.</v>
          </cell>
          <cell r="D10014" t="str">
            <v>ML</v>
          </cell>
          <cell r="E10014" t="str">
            <v>08 Hidráulico</v>
          </cell>
          <cell r="F10014">
            <v>79432.94</v>
          </cell>
        </row>
        <row r="10015">
          <cell r="B10015">
            <v>10355</v>
          </cell>
          <cell r="C10015" t="str">
            <v>Tuberia drenaje d=100mm exca y relleno recebo  **</v>
          </cell>
          <cell r="D10015" t="str">
            <v>ML</v>
          </cell>
          <cell r="E10015" t="str">
            <v>08 Hidráulico</v>
          </cell>
          <cell r="F10015">
            <v>69591.03</v>
          </cell>
        </row>
        <row r="10016">
          <cell r="B10016">
            <v>15196</v>
          </cell>
          <cell r="C10016" t="str">
            <v>Tuberia drenaje d=12" Exca+ relleno Tierr+Geot.</v>
          </cell>
          <cell r="D10016" t="str">
            <v>ML</v>
          </cell>
          <cell r="E10016" t="str">
            <v>08 Hidráulico</v>
          </cell>
          <cell r="F10016">
            <v>64747.71</v>
          </cell>
        </row>
        <row r="10017">
          <cell r="B10017">
            <v>10764</v>
          </cell>
          <cell r="C10017" t="str">
            <v>Tuberia drenaje d=160mm exca y relleno recebo  **</v>
          </cell>
          <cell r="D10017" t="str">
            <v>ML</v>
          </cell>
          <cell r="E10017" t="str">
            <v>08 Hidráulico</v>
          </cell>
          <cell r="F10017">
            <v>112306.33</v>
          </cell>
        </row>
        <row r="10018">
          <cell r="B10018">
            <v>12477</v>
          </cell>
          <cell r="C10018" t="str">
            <v>Tuberia drenaje d=160mm Exca+ relleno Tierr+Geot.</v>
          </cell>
          <cell r="D10018" t="str">
            <v>ML</v>
          </cell>
          <cell r="E10018" t="str">
            <v>08 Hidráulico</v>
          </cell>
          <cell r="F10018">
            <v>99599.98</v>
          </cell>
        </row>
        <row r="10019">
          <cell r="B10019">
            <v>10765</v>
          </cell>
          <cell r="C10019" t="str">
            <v>Tuberia drenaje d=200mm exca y relleno recebo  **</v>
          </cell>
          <cell r="D10019" t="str">
            <v>ML</v>
          </cell>
          <cell r="E10019" t="str">
            <v>08 Hidráulico</v>
          </cell>
          <cell r="F10019">
            <v>114106.98</v>
          </cell>
        </row>
        <row r="10020">
          <cell r="B10020">
            <v>12476</v>
          </cell>
          <cell r="C10020" t="str">
            <v>Tuberia drenaje d=200mm Exca+ relleno Tierr+Geot.</v>
          </cell>
          <cell r="D10020" t="str">
            <v>ML</v>
          </cell>
          <cell r="E10020" t="str">
            <v>08 Hidráulico</v>
          </cell>
          <cell r="F10020">
            <v>102667.14</v>
          </cell>
        </row>
        <row r="10021">
          <cell r="B10021">
            <v>64</v>
          </cell>
          <cell r="C10021" t="str">
            <v>TUBERIA DRENAJE GRES 4"</v>
          </cell>
          <cell r="D10021" t="str">
            <v>ML</v>
          </cell>
          <cell r="E10021" t="str">
            <v>REDES SERVICIOS Y DESAGüES</v>
          </cell>
          <cell r="F10021">
            <v>31046.21</v>
          </cell>
        </row>
        <row r="10022">
          <cell r="B10022">
            <v>53</v>
          </cell>
          <cell r="C10022" t="str">
            <v>TUBERIA DRENAJE GRES 6"</v>
          </cell>
          <cell r="D10022" t="str">
            <v>ML</v>
          </cell>
          <cell r="E10022" t="str">
            <v>REDES SERVICIOS Y DESAGüES</v>
          </cell>
          <cell r="F10022">
            <v>38526.81</v>
          </cell>
        </row>
        <row r="10023">
          <cell r="B10023">
            <v>54</v>
          </cell>
          <cell r="C10023" t="str">
            <v>TUBERIA DRENAJE GRES 8"</v>
          </cell>
          <cell r="D10023" t="str">
            <v>ML</v>
          </cell>
          <cell r="E10023" t="str">
            <v>REDES SERVICIOS Y DESAGüES</v>
          </cell>
          <cell r="F10023">
            <v>42267.1</v>
          </cell>
        </row>
        <row r="10024">
          <cell r="B10024">
            <v>10663</v>
          </cell>
          <cell r="C10024" t="str">
            <v>Tuberia drenaje perforada corrugada d=200 mm **</v>
          </cell>
          <cell r="D10024" t="str">
            <v>ML</v>
          </cell>
          <cell r="E10024" t="str">
            <v>08 Hidráulico</v>
          </cell>
          <cell r="F10024">
            <v>63540.44</v>
          </cell>
        </row>
        <row r="10025">
          <cell r="B10025">
            <v>65</v>
          </cell>
          <cell r="C10025" t="str">
            <v>TUBERIA DRENAJE PVC 100mm</v>
          </cell>
          <cell r="D10025" t="str">
            <v>ML</v>
          </cell>
          <cell r="E10025" t="str">
            <v>REDES SERVICIOS Y DESAGüES</v>
          </cell>
          <cell r="F10025">
            <v>29107.21</v>
          </cell>
        </row>
        <row r="10026">
          <cell r="B10026">
            <v>13628</v>
          </cell>
          <cell r="C10026" t="str">
            <v>Tubería Electrico  PVC-DB Ø 2" + Accesorios**</v>
          </cell>
          <cell r="D10026" t="str">
            <v>ML</v>
          </cell>
          <cell r="E10026" t="str">
            <v>INSTALACIONES HIDRAULICA / SANITARIA / LATONERIA</v>
          </cell>
          <cell r="F10026">
            <v>28825.09</v>
          </cell>
        </row>
        <row r="10027">
          <cell r="B10027">
            <v>17484</v>
          </cell>
          <cell r="C10027" t="str">
            <v>TUBERIA EMT 2 1/2" (ACCES + FIJACION)</v>
          </cell>
          <cell r="D10027" t="str">
            <v>ML</v>
          </cell>
          <cell r="E10027" t="str">
            <v>SISTEMAS VENTILACION</v>
          </cell>
          <cell r="F10027">
            <v>15359.64</v>
          </cell>
        </row>
        <row r="10028">
          <cell r="B10028">
            <v>13678</v>
          </cell>
          <cell r="C10028" t="str">
            <v>Tubería EMT 3¨  incluye accesorios  (Sum + inst)</v>
          </cell>
          <cell r="D10028" t="str">
            <v>ML</v>
          </cell>
          <cell r="E10028" t="str">
            <v>08 Hidráulico</v>
          </cell>
          <cell r="F10028">
            <v>77759.11</v>
          </cell>
        </row>
        <row r="10029">
          <cell r="B10029">
            <v>13679</v>
          </cell>
          <cell r="C10029" t="str">
            <v>Tuberia EMT d= 2"(Accesorios)***</v>
          </cell>
          <cell r="D10029" t="str">
            <v>ML</v>
          </cell>
          <cell r="E10029" t="str">
            <v>08 Hidráulico</v>
          </cell>
          <cell r="F10029">
            <v>54685.75</v>
          </cell>
        </row>
        <row r="10030">
          <cell r="B10030">
            <v>11669</v>
          </cell>
          <cell r="C10030" t="str">
            <v>Tuberia EMT d= 2"(Accesorios+anclajes)***</v>
          </cell>
          <cell r="D10030" t="str">
            <v>ML</v>
          </cell>
          <cell r="E10030" t="str">
            <v>08 Hidráulico</v>
          </cell>
          <cell r="F10030">
            <v>89140.65</v>
          </cell>
        </row>
        <row r="10031">
          <cell r="B10031">
            <v>11670</v>
          </cell>
          <cell r="C10031" t="str">
            <v>Tuberia EMT d= 3"(Accesorios+anclajes)***</v>
          </cell>
          <cell r="D10031" t="str">
            <v>ML</v>
          </cell>
          <cell r="E10031" t="str">
            <v>08 Hidráulico</v>
          </cell>
          <cell r="F10031">
            <v>105365.07</v>
          </cell>
        </row>
        <row r="10032">
          <cell r="B10032">
            <v>12138</v>
          </cell>
          <cell r="C10032" t="str">
            <v>Tuberia EMT d= 4"(Accesorios+anclajes)***</v>
          </cell>
          <cell r="D10032" t="str">
            <v>ML</v>
          </cell>
          <cell r="E10032" t="str">
            <v>08 Hidráulico</v>
          </cell>
          <cell r="F10032">
            <v>114240.05</v>
          </cell>
        </row>
        <row r="10033">
          <cell r="B10033">
            <v>13246</v>
          </cell>
          <cell r="C10033" t="str">
            <v>Tuberia EMT d=1 1/2" + (Accesorios)</v>
          </cell>
          <cell r="D10033" t="str">
            <v>ML</v>
          </cell>
          <cell r="E10033" t="str">
            <v>08 Hidráulico</v>
          </cell>
          <cell r="F10033">
            <v>57479.26</v>
          </cell>
        </row>
        <row r="10034">
          <cell r="B10034">
            <v>14937</v>
          </cell>
          <cell r="C10034" t="str">
            <v>Tuberia EMT d=1 1/2"(Boquill+union+soporte+perno)*</v>
          </cell>
          <cell r="D10034" t="str">
            <v>ML</v>
          </cell>
          <cell r="E10034" t="str">
            <v>08 Hidráulico</v>
          </cell>
          <cell r="F10034">
            <v>44876.57</v>
          </cell>
        </row>
        <row r="10035">
          <cell r="B10035">
            <v>13778</v>
          </cell>
          <cell r="C10035" t="str">
            <v>Tuberia EMT d=1 1/2"parcial lamparas 220v</v>
          </cell>
          <cell r="D10035" t="str">
            <v>ML</v>
          </cell>
          <cell r="E10035" t="str">
            <v>08 Hidráulico</v>
          </cell>
          <cell r="F10035">
            <v>49519.57</v>
          </cell>
        </row>
        <row r="10036">
          <cell r="B10036">
            <v>16516</v>
          </cell>
          <cell r="C10036" t="str">
            <v>Tuberia EMT d=1 1/4"(Accesorios y fijación)</v>
          </cell>
          <cell r="D10036" t="str">
            <v>ML</v>
          </cell>
          <cell r="E10036" t="str">
            <v>08 Hidráulico</v>
          </cell>
          <cell r="F10036">
            <v>19865.84</v>
          </cell>
        </row>
        <row r="10037">
          <cell r="B10037">
            <v>12773</v>
          </cell>
          <cell r="C10037" t="str">
            <v>Tuberia EMT d=1 1/4"(Accesorios)***</v>
          </cell>
          <cell r="D10037" t="str">
            <v>ML</v>
          </cell>
          <cell r="E10037" t="str">
            <v>08 Hidráulico</v>
          </cell>
          <cell r="F10037">
            <v>15998.98</v>
          </cell>
        </row>
        <row r="10038">
          <cell r="B10038">
            <v>11666</v>
          </cell>
          <cell r="C10038" t="str">
            <v>Tuberia EMT d=1 1/4"(Accesorios+anclajes)***</v>
          </cell>
          <cell r="D10038" t="str">
            <v>ML</v>
          </cell>
          <cell r="E10038" t="str">
            <v>08 Hidráulico</v>
          </cell>
          <cell r="F10038">
            <v>33368.800000000003</v>
          </cell>
        </row>
        <row r="10039">
          <cell r="B10039">
            <v>16517</v>
          </cell>
          <cell r="C10039" t="str">
            <v>Tuberia EMT d=1" - Accesorios y fijación</v>
          </cell>
          <cell r="D10039" t="str">
            <v>ML</v>
          </cell>
          <cell r="E10039" t="str">
            <v>08 Hidráulico</v>
          </cell>
          <cell r="F10039">
            <v>29024.37</v>
          </cell>
        </row>
        <row r="10040">
          <cell r="B10040">
            <v>15079</v>
          </cell>
          <cell r="C10040" t="str">
            <v>Tuberia EMT d=1"(Accesorios) bajante apantallamien</v>
          </cell>
          <cell r="D10040" t="str">
            <v>ML</v>
          </cell>
          <cell r="E10040" t="str">
            <v>08 Hidráulico</v>
          </cell>
          <cell r="F10040">
            <v>30656.84</v>
          </cell>
        </row>
        <row r="10041">
          <cell r="B10041">
            <v>13680</v>
          </cell>
          <cell r="C10041" t="str">
            <v>Tuberia EMT d=1"(Accesorios)***</v>
          </cell>
          <cell r="D10041" t="str">
            <v>ML</v>
          </cell>
          <cell r="E10041" t="str">
            <v>08 Hidráulico</v>
          </cell>
          <cell r="F10041">
            <v>30029.26</v>
          </cell>
        </row>
        <row r="10042">
          <cell r="B10042">
            <v>11665</v>
          </cell>
          <cell r="C10042" t="str">
            <v>Tuberia EMT d=1"(Accesorios+anclajes)***</v>
          </cell>
          <cell r="D10042" t="str">
            <v>ML</v>
          </cell>
          <cell r="E10042" t="str">
            <v>08 Hidráulico</v>
          </cell>
          <cell r="F10042">
            <v>35480.449999999997</v>
          </cell>
        </row>
        <row r="10043">
          <cell r="B10043">
            <v>12345</v>
          </cell>
          <cell r="C10043" t="str">
            <v>Tuberia EMT d=1"***</v>
          </cell>
          <cell r="D10043" t="str">
            <v>ML</v>
          </cell>
          <cell r="E10043" t="str">
            <v>08 Hidráulico</v>
          </cell>
          <cell r="F10043">
            <v>27247.63</v>
          </cell>
        </row>
        <row r="10044">
          <cell r="B10044">
            <v>13624</v>
          </cell>
          <cell r="C10044" t="str">
            <v>Tuberia EMT d=1/2" (Accesorios+anclajes)***</v>
          </cell>
          <cell r="D10044" t="str">
            <v>ML</v>
          </cell>
          <cell r="E10044" t="str">
            <v>08 Hidráulico</v>
          </cell>
          <cell r="F10044">
            <v>14653.99</v>
          </cell>
        </row>
        <row r="10045">
          <cell r="B10045">
            <v>15202</v>
          </cell>
          <cell r="C10045" t="str">
            <v>Tuberia EMT d=2"(Boquill+union+soporte+perno)*</v>
          </cell>
          <cell r="D10045" t="str">
            <v>ML</v>
          </cell>
          <cell r="E10045" t="str">
            <v>08 Hidráulico</v>
          </cell>
          <cell r="F10045">
            <v>31668.29</v>
          </cell>
        </row>
        <row r="10046">
          <cell r="B10046">
            <v>13683</v>
          </cell>
          <cell r="C10046" t="str">
            <v>Tuberia EMT d=3/4"(Accesorios)***</v>
          </cell>
          <cell r="D10046" t="str">
            <v>ML</v>
          </cell>
          <cell r="E10046" t="str">
            <v>08 Hidráulico</v>
          </cell>
          <cell r="F10046">
            <v>16913.34</v>
          </cell>
        </row>
        <row r="10047">
          <cell r="B10047">
            <v>11664</v>
          </cell>
          <cell r="C10047" t="str">
            <v>Tuberia EMT d=3/4"(Accesorios+anclajes)***</v>
          </cell>
          <cell r="D10047" t="str">
            <v>ML</v>
          </cell>
          <cell r="E10047" t="str">
            <v>08 Hidráulico</v>
          </cell>
          <cell r="F10047">
            <v>22194.7</v>
          </cell>
        </row>
        <row r="10048">
          <cell r="B10048">
            <v>15201</v>
          </cell>
          <cell r="C10048" t="str">
            <v>Tuberia EMT d=3/4"(Boquill+union+soporte+perno)*</v>
          </cell>
          <cell r="D10048" t="str">
            <v>ML</v>
          </cell>
          <cell r="E10048" t="str">
            <v>08 Hidráulico</v>
          </cell>
          <cell r="F10048">
            <v>21618.15</v>
          </cell>
        </row>
        <row r="10049">
          <cell r="B10049">
            <v>17062</v>
          </cell>
          <cell r="C10049" t="str">
            <v>Tubería EMT de 1 1/2". Incluye accesorios</v>
          </cell>
          <cell r="D10049" t="str">
            <v>ML</v>
          </cell>
          <cell r="E10049" t="str">
            <v>ELECTRICOS IDRD</v>
          </cell>
          <cell r="F10049">
            <v>47133.440000000002</v>
          </cell>
        </row>
        <row r="10050">
          <cell r="B10050">
            <v>13809</v>
          </cell>
          <cell r="C10050" t="str">
            <v>Tuberia EMTd= 2"(Accesorios+anclajes)TrabGranAltur</v>
          </cell>
          <cell r="D10050" t="str">
            <v>ML</v>
          </cell>
          <cell r="E10050" t="str">
            <v>08 Hidráulico</v>
          </cell>
          <cell r="F10050">
            <v>111703.22</v>
          </cell>
        </row>
        <row r="10051">
          <cell r="B10051">
            <v>13808</v>
          </cell>
          <cell r="C10051" t="str">
            <v>Tuberia EMTd=1"(Accesorios+anclajes)Trab.GranAltur</v>
          </cell>
          <cell r="D10051" t="str">
            <v>ML</v>
          </cell>
          <cell r="E10051" t="str">
            <v>08 Hidráulico</v>
          </cell>
          <cell r="F10051">
            <v>77829</v>
          </cell>
        </row>
        <row r="10052">
          <cell r="B10052">
            <v>13814</v>
          </cell>
          <cell r="C10052" t="str">
            <v>Tuberia EMTd=3/4"(Accesorios+anclajes)Trab.GranAlt</v>
          </cell>
          <cell r="D10052" t="str">
            <v>ML</v>
          </cell>
          <cell r="E10052" t="str">
            <v>08 Hidráulico</v>
          </cell>
          <cell r="F10052">
            <v>70378.600000000006</v>
          </cell>
        </row>
        <row r="10053">
          <cell r="B10053">
            <v>13622</v>
          </cell>
          <cell r="C10053" t="str">
            <v>Tubería galvanizada  CONDUIT 3/4 ¨Sum + Inst</v>
          </cell>
          <cell r="D10053" t="str">
            <v>ML</v>
          </cell>
          <cell r="E10053" t="str">
            <v>REDES SERVICIOS Y DESAGüES</v>
          </cell>
          <cell r="F10053">
            <v>33801.269999999997</v>
          </cell>
        </row>
        <row r="10054">
          <cell r="B10054">
            <v>13617</v>
          </cell>
          <cell r="C10054" t="str">
            <v xml:space="preserve">Tubería galvanizada CONDUIT  3¨ IMC Sum + Inst </v>
          </cell>
          <cell r="D10054" t="str">
            <v>ML</v>
          </cell>
          <cell r="E10054" t="str">
            <v>REDES SERVICIOS Y DESAGüES</v>
          </cell>
          <cell r="F10054">
            <v>152194.01999999999</v>
          </cell>
        </row>
        <row r="10055">
          <cell r="B10055">
            <v>17294</v>
          </cell>
          <cell r="C10055" t="str">
            <v>TUBERIA GALVANIZADA SCH-40 - Ø1/2"</v>
          </cell>
          <cell r="D10055" t="str">
            <v>ML</v>
          </cell>
          <cell r="E10055" t="str">
            <v>INSTALACIONES REDES INCENDIO</v>
          </cell>
          <cell r="F10055">
            <v>16649.740000000002</v>
          </cell>
        </row>
        <row r="10056">
          <cell r="B10056">
            <v>16288</v>
          </cell>
          <cell r="C10056" t="str">
            <v>TUBERIA GALVANIZADA SCH-40 - Ø6"</v>
          </cell>
          <cell r="D10056" t="str">
            <v>ML</v>
          </cell>
          <cell r="E10056" t="str">
            <v>INSTALACIONES HIDRAULICA / SANITARIA / LATONERIA</v>
          </cell>
          <cell r="F10056">
            <v>38889.839999999997</v>
          </cell>
        </row>
        <row r="10057">
          <cell r="B10057">
            <v>10967</v>
          </cell>
          <cell r="C10057" t="str">
            <v>Tuberia HG d= 1 1/2" sin excav y relleno recebo  *</v>
          </cell>
          <cell r="D10057" t="str">
            <v>ML</v>
          </cell>
          <cell r="E10057" t="str">
            <v>08 Hidráulico</v>
          </cell>
          <cell r="F10057">
            <v>14446.92</v>
          </cell>
        </row>
        <row r="10058">
          <cell r="B10058">
            <v>11878</v>
          </cell>
          <cell r="C10058" t="str">
            <v>Tuberia HG d=1"  **</v>
          </cell>
          <cell r="D10058" t="str">
            <v>ML</v>
          </cell>
          <cell r="E10058" t="str">
            <v>08 Hidráulico</v>
          </cell>
          <cell r="F10058">
            <v>12675.41</v>
          </cell>
        </row>
        <row r="10059">
          <cell r="B10059">
            <v>14900</v>
          </cell>
          <cell r="C10059" t="str">
            <v>Tuberia HG d=1" + SOPORTE EN "U"+ANDAMIO **</v>
          </cell>
          <cell r="D10059" t="str">
            <v>ML</v>
          </cell>
          <cell r="E10059" t="str">
            <v>08 Hidráulico</v>
          </cell>
          <cell r="F10059">
            <v>33633.06</v>
          </cell>
        </row>
        <row r="10060">
          <cell r="B10060">
            <v>10129</v>
          </cell>
          <cell r="C10060" t="str">
            <v>Tuberia HG d=1" Excav y relleno recebo  **</v>
          </cell>
          <cell r="D10060" t="str">
            <v>ML</v>
          </cell>
          <cell r="E10060" t="str">
            <v>08 Hidráulico</v>
          </cell>
          <cell r="F10060">
            <v>90051.77</v>
          </cell>
        </row>
        <row r="10061">
          <cell r="B10061">
            <v>11902</v>
          </cell>
          <cell r="C10061" t="str">
            <v>Tuberia HG d=1/2"  **</v>
          </cell>
          <cell r="D10061" t="str">
            <v>ML</v>
          </cell>
          <cell r="E10061" t="str">
            <v>08 Hidráulico</v>
          </cell>
          <cell r="F10061">
            <v>14799.1</v>
          </cell>
        </row>
        <row r="10062">
          <cell r="B10062">
            <v>10131</v>
          </cell>
          <cell r="C10062" t="str">
            <v>Tuberia HG d=1/2" Excav y relleno recebo  **</v>
          </cell>
          <cell r="D10062" t="str">
            <v>ML</v>
          </cell>
          <cell r="E10062" t="str">
            <v>08 Hidráulico</v>
          </cell>
          <cell r="F10062">
            <v>91873.9</v>
          </cell>
        </row>
        <row r="10063">
          <cell r="B10063">
            <v>14901</v>
          </cell>
          <cell r="C10063" t="str">
            <v>Tuberia HG d=1-1/2" + SOPORTE EN "U"+ANDAMIO **</v>
          </cell>
          <cell r="D10063" t="str">
            <v>ML</v>
          </cell>
          <cell r="E10063" t="str">
            <v>08 Hidráulico</v>
          </cell>
          <cell r="F10063">
            <v>34410.14</v>
          </cell>
        </row>
        <row r="10064">
          <cell r="B10064">
            <v>11903</v>
          </cell>
          <cell r="C10064" t="str">
            <v>Tuberia HG d=2 1/2" Sin Excav; Sin relleno</v>
          </cell>
          <cell r="D10064" t="str">
            <v>ML</v>
          </cell>
          <cell r="E10064" t="str">
            <v>08 Hidráulico</v>
          </cell>
          <cell r="F10064">
            <v>82463.289999999994</v>
          </cell>
        </row>
        <row r="10065">
          <cell r="B10065">
            <v>11905</v>
          </cell>
          <cell r="C10065" t="str">
            <v>Tuberia HG d=2"   **</v>
          </cell>
          <cell r="D10065" t="str">
            <v>ML</v>
          </cell>
          <cell r="E10065" t="str">
            <v>08 Hidráulico</v>
          </cell>
          <cell r="F10065">
            <v>13323.39</v>
          </cell>
        </row>
        <row r="10066">
          <cell r="B10066">
            <v>14396</v>
          </cell>
          <cell r="C10066" t="str">
            <v>Tuberia HG d=2" **cerramiento</v>
          </cell>
          <cell r="D10066" t="str">
            <v>ML</v>
          </cell>
          <cell r="E10066" t="str">
            <v>08 Hidráulico</v>
          </cell>
          <cell r="F10066">
            <v>9986.73</v>
          </cell>
        </row>
        <row r="10067">
          <cell r="B10067">
            <v>14902</v>
          </cell>
          <cell r="C10067" t="str">
            <v>Tuberia HG d=2" + SOPORTE EN "U" +ANDAMIO**</v>
          </cell>
          <cell r="D10067" t="str">
            <v>ML</v>
          </cell>
          <cell r="E10067" t="str">
            <v>08 Hidráulico</v>
          </cell>
          <cell r="F10067">
            <v>36911.519999999997</v>
          </cell>
        </row>
        <row r="10068">
          <cell r="B10068">
            <v>10899</v>
          </cell>
          <cell r="C10068" t="str">
            <v>Tuberia HG d=2" Excav y relleno recebo  **</v>
          </cell>
          <cell r="D10068" t="str">
            <v>ML</v>
          </cell>
          <cell r="E10068" t="str">
            <v>08 Hidráulico</v>
          </cell>
          <cell r="F10068">
            <v>94461.93</v>
          </cell>
        </row>
        <row r="10069">
          <cell r="B10069">
            <v>10966</v>
          </cell>
          <cell r="C10069" t="str">
            <v>Tuberia HG d=2" sin excav y relleno recebo  **</v>
          </cell>
          <cell r="D10069" t="str">
            <v>ML</v>
          </cell>
          <cell r="E10069" t="str">
            <v>08 Hidráulico</v>
          </cell>
          <cell r="F10069">
            <v>27991.91</v>
          </cell>
        </row>
        <row r="10070">
          <cell r="B10070">
            <v>14903</v>
          </cell>
          <cell r="C10070" t="str">
            <v>Tuberia HG d=2-1/2" AGUA+ SOPORTE EN "U" +ANDAMIO*</v>
          </cell>
          <cell r="D10070" t="str">
            <v>ML</v>
          </cell>
          <cell r="E10070" t="str">
            <v>08 Hidráulico</v>
          </cell>
          <cell r="F10070">
            <v>105165.67</v>
          </cell>
        </row>
        <row r="10071">
          <cell r="B10071">
            <v>10038</v>
          </cell>
          <cell r="C10071" t="str">
            <v>Tuberia HG d=21/2" Excav y relleno recebo  **</v>
          </cell>
          <cell r="D10071" t="str">
            <v>ML</v>
          </cell>
          <cell r="E10071" t="str">
            <v>08 Hidráulico</v>
          </cell>
          <cell r="F10071">
            <v>130087.2</v>
          </cell>
        </row>
        <row r="10072">
          <cell r="B10072">
            <v>10968</v>
          </cell>
          <cell r="C10072" t="str">
            <v>Tuberia HG d=3"</v>
          </cell>
          <cell r="D10072" t="str">
            <v>ML</v>
          </cell>
          <cell r="E10072" t="str">
            <v>08 Hidráulico</v>
          </cell>
          <cell r="F10072">
            <v>19637.169999999998</v>
          </cell>
        </row>
        <row r="10073">
          <cell r="B10073">
            <v>11904</v>
          </cell>
          <cell r="C10073" t="str">
            <v>Tuberia HG d=3"  **  aireacion cuelloGanzo</v>
          </cell>
          <cell r="D10073" t="str">
            <v>ML</v>
          </cell>
          <cell r="E10073" t="str">
            <v>08 Hidráulico</v>
          </cell>
          <cell r="F10073">
            <v>73244.69</v>
          </cell>
        </row>
        <row r="10074">
          <cell r="B10074">
            <v>11906</v>
          </cell>
          <cell r="C10074" t="str">
            <v>Tuberia HG d=3"  Red contra Incendio **</v>
          </cell>
          <cell r="D10074" t="str">
            <v>ML</v>
          </cell>
          <cell r="E10074" t="str">
            <v>08 Hidráulico</v>
          </cell>
          <cell r="F10074">
            <v>98393.72</v>
          </cell>
        </row>
        <row r="10075">
          <cell r="B10075">
            <v>14398</v>
          </cell>
          <cell r="C10075" t="str">
            <v>Tuberia HG d=3" **cerramiento</v>
          </cell>
          <cell r="D10075" t="str">
            <v>ML</v>
          </cell>
          <cell r="E10075" t="str">
            <v>08 Hidráulico</v>
          </cell>
          <cell r="F10075">
            <v>9986.73</v>
          </cell>
        </row>
        <row r="10076">
          <cell r="B10076">
            <v>14961</v>
          </cell>
          <cell r="C10076" t="str">
            <v>Tuberia HG d=4" Agua Potable + Accs.</v>
          </cell>
          <cell r="D10076" t="str">
            <v>ML</v>
          </cell>
          <cell r="E10076" t="str">
            <v>08 Hidráulico</v>
          </cell>
          <cell r="F10076">
            <v>19667.009999999998</v>
          </cell>
        </row>
        <row r="10077">
          <cell r="B10077">
            <v>14964</v>
          </cell>
          <cell r="C10077" t="str">
            <v>Tuberia HG d=6" Agua Potable + Accs.</v>
          </cell>
          <cell r="D10077" t="str">
            <v>ML</v>
          </cell>
          <cell r="E10077" t="str">
            <v>08 Hidráulico</v>
          </cell>
          <cell r="F10077">
            <v>27294.12</v>
          </cell>
        </row>
        <row r="10078">
          <cell r="B10078">
            <v>16983</v>
          </cell>
          <cell r="C10078" t="str">
            <v>TUBERÍA HIERRO FUNDIDO NH 2 2"</v>
          </cell>
          <cell r="D10078" t="str">
            <v>ML</v>
          </cell>
          <cell r="E10078" t="str">
            <v>08 Hidráulico</v>
          </cell>
          <cell r="F10078">
            <v>33043.769999999997</v>
          </cell>
        </row>
        <row r="10079">
          <cell r="B10079">
            <v>16997</v>
          </cell>
          <cell r="C10079" t="str">
            <v>TUBERÍA HIERRO FUNDIDO NH 2 3"</v>
          </cell>
          <cell r="D10079" t="str">
            <v>ML</v>
          </cell>
          <cell r="E10079" t="str">
            <v>08 Hidráulico</v>
          </cell>
          <cell r="F10079">
            <v>49439.73</v>
          </cell>
        </row>
        <row r="10080">
          <cell r="B10080">
            <v>17014</v>
          </cell>
          <cell r="C10080" t="str">
            <v>TUBERÍA HIERRO FUNDIDO NH 2 4"</v>
          </cell>
          <cell r="D10080" t="str">
            <v>ML</v>
          </cell>
          <cell r="E10080" t="str">
            <v>08 Hidráulico</v>
          </cell>
          <cell r="F10080">
            <v>65886.05</v>
          </cell>
        </row>
        <row r="10081">
          <cell r="B10081">
            <v>1024</v>
          </cell>
          <cell r="C10081" t="str">
            <v>TUBERIA NOVAFORT D=  110MM - sin exc ni relleno</v>
          </cell>
          <cell r="D10081" t="str">
            <v>ML</v>
          </cell>
          <cell r="E10081" t="str">
            <v>REDES SERVICIOS Y DESAGüES</v>
          </cell>
          <cell r="F10081">
            <v>35782.47</v>
          </cell>
        </row>
        <row r="10082">
          <cell r="B10082">
            <v>1025</v>
          </cell>
          <cell r="C10082" t="str">
            <v>TUBERIA NOVAFORT D=  160MM</v>
          </cell>
          <cell r="D10082" t="str">
            <v>ML</v>
          </cell>
          <cell r="E10082" t="str">
            <v>REDES SERVICIOS Y DESAGüES</v>
          </cell>
          <cell r="F10082">
            <v>62862.59</v>
          </cell>
        </row>
        <row r="10083">
          <cell r="B10083">
            <v>1026</v>
          </cell>
          <cell r="C10083" t="str">
            <v>TUBERIA NOVAFORT D=  200MM</v>
          </cell>
          <cell r="D10083" t="str">
            <v>ML</v>
          </cell>
          <cell r="E10083" t="str">
            <v>REDES SERVICIOS Y DESAGüES</v>
          </cell>
          <cell r="F10083">
            <v>55646.58</v>
          </cell>
        </row>
        <row r="10084">
          <cell r="B10084">
            <v>1027</v>
          </cell>
          <cell r="C10084" t="str">
            <v>TUBERIA NOVAFORT D=  250MM</v>
          </cell>
          <cell r="D10084" t="str">
            <v>ML</v>
          </cell>
          <cell r="E10084" t="str">
            <v>REDES SERVICIOS Y DESAGüES</v>
          </cell>
          <cell r="F10084">
            <v>90205.65</v>
          </cell>
        </row>
        <row r="10085">
          <cell r="B10085">
            <v>1028</v>
          </cell>
          <cell r="C10085" t="str">
            <v>TUBERIA NOVAFORT D=  315MM</v>
          </cell>
          <cell r="D10085" t="str">
            <v>ML</v>
          </cell>
          <cell r="E10085" t="str">
            <v>REDES SERVICIOS Y DESAGüES</v>
          </cell>
          <cell r="F10085">
            <v>128491.59</v>
          </cell>
        </row>
        <row r="10086">
          <cell r="B10086">
            <v>1029</v>
          </cell>
          <cell r="C10086" t="str">
            <v>TUBERIA NOVAFORT D=  400MM</v>
          </cell>
          <cell r="D10086" t="str">
            <v>ML</v>
          </cell>
          <cell r="E10086" t="str">
            <v>REDES SERVICIOS Y DESAGüES</v>
          </cell>
          <cell r="F10086">
            <v>298197.11</v>
          </cell>
        </row>
        <row r="10087">
          <cell r="B10087">
            <v>1030</v>
          </cell>
          <cell r="C10087" t="str">
            <v>TUBERIA NOVAFORT D=  450MM</v>
          </cell>
          <cell r="D10087" t="str">
            <v>ML</v>
          </cell>
          <cell r="E10087" t="str">
            <v>REDES SERVICIOS Y DESAGüES</v>
          </cell>
          <cell r="F10087">
            <v>185256.51</v>
          </cell>
        </row>
        <row r="10088">
          <cell r="B10088">
            <v>1031</v>
          </cell>
          <cell r="C10088" t="str">
            <v>TUBERIA NOVAFORT D=  500MM</v>
          </cell>
          <cell r="D10088" t="str">
            <v>ML</v>
          </cell>
          <cell r="E10088" t="str">
            <v>REDES SERVICIOS Y DESAGüES</v>
          </cell>
          <cell r="F10088">
            <v>457708.47</v>
          </cell>
        </row>
        <row r="10089">
          <cell r="B10089">
            <v>10371</v>
          </cell>
          <cell r="C10089" t="str">
            <v>Tuberia Novafort D=  75 mm **</v>
          </cell>
          <cell r="D10089" t="str">
            <v>ML</v>
          </cell>
          <cell r="E10089" t="str">
            <v>REDES SERVICIOS Y DESAGüES</v>
          </cell>
          <cell r="F10089">
            <v>30793.53</v>
          </cell>
        </row>
        <row r="10090">
          <cell r="B10090">
            <v>10767</v>
          </cell>
          <cell r="C10090" t="str">
            <v>TUBERIA NOVAFORT D= 250mm-excav y relle zona dura</v>
          </cell>
          <cell r="D10090" t="str">
            <v>ML</v>
          </cell>
          <cell r="E10090" t="str">
            <v>08 Hidráulico</v>
          </cell>
          <cell r="F10090">
            <v>235056.12</v>
          </cell>
        </row>
        <row r="10091">
          <cell r="B10091">
            <v>10031</v>
          </cell>
          <cell r="C10091" t="str">
            <v>Tuberia Novafort d=110mm exca y relleno recebo  **</v>
          </cell>
          <cell r="D10091" t="str">
            <v>ML</v>
          </cell>
          <cell r="E10091" t="str">
            <v>08 Hidráulico</v>
          </cell>
          <cell r="F10091">
            <v>121160.62</v>
          </cell>
        </row>
        <row r="10092">
          <cell r="B10092">
            <v>14481</v>
          </cell>
          <cell r="C10092" t="str">
            <v>Tuberia Novafort d=110mm Inc.Grav(GIMN-SUR)sin exc</v>
          </cell>
          <cell r="D10092" t="str">
            <v>ML</v>
          </cell>
          <cell r="E10092" t="str">
            <v>08 Hidráulico</v>
          </cell>
          <cell r="F10092">
            <v>66614.399999999994</v>
          </cell>
        </row>
        <row r="10093">
          <cell r="B10093">
            <v>11043</v>
          </cell>
          <cell r="C10093" t="str">
            <v>Tuberia Novafort d=160mm **</v>
          </cell>
          <cell r="D10093" t="str">
            <v>ML</v>
          </cell>
          <cell r="E10093" t="str">
            <v>08 Hidráulico</v>
          </cell>
          <cell r="F10093">
            <v>89766.87</v>
          </cell>
        </row>
        <row r="10094">
          <cell r="B10094">
            <v>10030</v>
          </cell>
          <cell r="C10094" t="str">
            <v>Tuberia Novafort d=160mm Exca y relleno recebo **</v>
          </cell>
          <cell r="D10094" t="str">
            <v>ML</v>
          </cell>
          <cell r="E10094" t="str">
            <v>08 Hidráulico</v>
          </cell>
          <cell r="F10094">
            <v>156345.64000000001</v>
          </cell>
        </row>
        <row r="10095">
          <cell r="B10095">
            <v>10596</v>
          </cell>
          <cell r="C10095" t="str">
            <v>Tuberia Novafort d=200 mm **</v>
          </cell>
          <cell r="D10095" t="str">
            <v>ML</v>
          </cell>
          <cell r="E10095" t="str">
            <v>08 Hidráulico</v>
          </cell>
          <cell r="F10095">
            <v>91659.19</v>
          </cell>
        </row>
        <row r="10096">
          <cell r="B10096">
            <v>10597</v>
          </cell>
          <cell r="C10096" t="str">
            <v>Tuberia Novafort d=200mm **</v>
          </cell>
          <cell r="D10096" t="str">
            <v>ML</v>
          </cell>
          <cell r="E10096" t="str">
            <v>08 Hidráulico</v>
          </cell>
          <cell r="F10096">
            <v>91659.19</v>
          </cell>
        </row>
        <row r="10097">
          <cell r="B10097">
            <v>10295</v>
          </cell>
          <cell r="C10097" t="str">
            <v>Tuberia Novafort d=200mm Exca y relleno recebo **</v>
          </cell>
          <cell r="D10097" t="str">
            <v>ML</v>
          </cell>
          <cell r="E10097" t="str">
            <v>08 Hidráulico</v>
          </cell>
          <cell r="F10097">
            <v>145432.04999999999</v>
          </cell>
        </row>
        <row r="10098">
          <cell r="B10098">
            <v>14490</v>
          </cell>
          <cell r="C10098" t="str">
            <v>TUBERIA NOVAFORT D=200MM+Grav.Sin Excavación</v>
          </cell>
          <cell r="D10098" t="str">
            <v>ML</v>
          </cell>
          <cell r="E10098" t="str">
            <v>INSTALACIONES HIDRAULICA / SANITARIA / LATONERIA</v>
          </cell>
          <cell r="F10098">
            <v>96060.15</v>
          </cell>
        </row>
        <row r="10099">
          <cell r="B10099">
            <v>10358</v>
          </cell>
          <cell r="C10099" t="str">
            <v>Tuberia Novafort d=250mm Exca y relle. zona dura**</v>
          </cell>
          <cell r="D10099" t="str">
            <v>ML</v>
          </cell>
          <cell r="E10099" t="str">
            <v>08 Hidráulico</v>
          </cell>
          <cell r="F10099">
            <v>191880.62</v>
          </cell>
        </row>
        <row r="10100">
          <cell r="B10100">
            <v>11041</v>
          </cell>
          <cell r="C10100" t="str">
            <v>Tuberia Novafort d=250mm Exca y relle.zona verde**</v>
          </cell>
          <cell r="D10100" t="str">
            <v>ML</v>
          </cell>
          <cell r="E10100" t="str">
            <v>08 Hidráulico</v>
          </cell>
          <cell r="F10100">
            <v>191514.82</v>
          </cell>
        </row>
        <row r="10101">
          <cell r="B10101">
            <v>11042</v>
          </cell>
          <cell r="C10101" t="str">
            <v>Tuberia Novafort d=250mm**</v>
          </cell>
          <cell r="D10101" t="str">
            <v>ML</v>
          </cell>
          <cell r="E10101" t="str">
            <v>08 Hidráulico</v>
          </cell>
          <cell r="F10101">
            <v>112504.53</v>
          </cell>
        </row>
        <row r="10102">
          <cell r="B10102">
            <v>13003</v>
          </cell>
          <cell r="C10102" t="str">
            <v>Tuberia Novafort d=315mm  **</v>
          </cell>
          <cell r="D10102" t="str">
            <v>ML</v>
          </cell>
          <cell r="E10102" t="str">
            <v>08 Hidráulico</v>
          </cell>
          <cell r="F10102">
            <v>135110.73000000001</v>
          </cell>
        </row>
        <row r="10103">
          <cell r="B10103">
            <v>10726</v>
          </cell>
          <cell r="C10103" t="str">
            <v>Tuberia Novafort d=315mm Exca y relleno recebo **</v>
          </cell>
          <cell r="D10103" t="str">
            <v>ML</v>
          </cell>
          <cell r="E10103" t="str">
            <v>08 Hidráulico</v>
          </cell>
          <cell r="F10103">
            <v>257641.25</v>
          </cell>
        </row>
        <row r="10104">
          <cell r="B10104">
            <v>11381</v>
          </cell>
          <cell r="C10104" t="str">
            <v>Tuberia Novafort d=355mm Exca y relleno recebo **</v>
          </cell>
          <cell r="D10104" t="str">
            <v>ML</v>
          </cell>
          <cell r="E10104" t="str">
            <v>08 Hidráulico</v>
          </cell>
          <cell r="F10104">
            <v>277916.36</v>
          </cell>
        </row>
        <row r="10105">
          <cell r="B10105">
            <v>11143</v>
          </cell>
          <cell r="C10105" t="str">
            <v>Tuberia Novafort d=400mm Exca y relleno recebo **</v>
          </cell>
          <cell r="D10105" t="str">
            <v>ML</v>
          </cell>
          <cell r="E10105" t="str">
            <v>08 Hidráulico</v>
          </cell>
          <cell r="F10105">
            <v>402271.57</v>
          </cell>
        </row>
        <row r="10106">
          <cell r="B10106">
            <v>11256</v>
          </cell>
          <cell r="C10106" t="str">
            <v>Tuberia Novafort d=450mm Exc+relleno rec **</v>
          </cell>
          <cell r="D10106" t="str">
            <v>ML</v>
          </cell>
          <cell r="E10106" t="str">
            <v>08 Hidráulico</v>
          </cell>
          <cell r="F10106">
            <v>274302.28000000003</v>
          </cell>
        </row>
        <row r="10107">
          <cell r="B10107">
            <v>11257</v>
          </cell>
          <cell r="C10107" t="str">
            <v>Tuberia Novafort d=500mm Exc+relleno rec **</v>
          </cell>
          <cell r="D10107" t="str">
            <v>ML</v>
          </cell>
          <cell r="E10107" t="str">
            <v>08 Hidráulico</v>
          </cell>
          <cell r="F10107">
            <v>548306.38</v>
          </cell>
        </row>
        <row r="10108">
          <cell r="B10108">
            <v>14480</v>
          </cell>
          <cell r="C10108" t="str">
            <v>TUBERIA NOVAFORTD=160MM+.Grav(Sin exca)</v>
          </cell>
          <cell r="D10108" t="str">
            <v>ML</v>
          </cell>
          <cell r="E10108" t="str">
            <v>REDES SERVICIOS Y DESAGüES</v>
          </cell>
          <cell r="F10108">
            <v>102984.41</v>
          </cell>
        </row>
        <row r="10109">
          <cell r="B10109">
            <v>14898</v>
          </cell>
          <cell r="C10109" t="str">
            <v>TUBERIA PEAD (110MM)RDE-11+ACCES(unión mec)+Excava</v>
          </cell>
          <cell r="D10109" t="str">
            <v>ML</v>
          </cell>
          <cell r="E10109" t="str">
            <v>INSTALACIONES HIDRAULICA / SANITARIA / LATONERIA</v>
          </cell>
          <cell r="F10109">
            <v>40682.07</v>
          </cell>
        </row>
        <row r="10110">
          <cell r="B10110">
            <v>14896</v>
          </cell>
          <cell r="C10110" t="str">
            <v>TUBERIA PEAD (63MM)RDE-11+ACCES(unión mec)+Excavac</v>
          </cell>
          <cell r="D10110" t="str">
            <v>ML</v>
          </cell>
          <cell r="E10110" t="str">
            <v>INSTALACIONES HIDRAULICA / SANITARIA / LATONERIA</v>
          </cell>
          <cell r="F10110">
            <v>35844.25</v>
          </cell>
        </row>
        <row r="10111">
          <cell r="B10111">
            <v>14897</v>
          </cell>
          <cell r="C10111" t="str">
            <v>TUBERIA PEAD (90MM)RDE-11+ACCES(unión mec)+Excavac</v>
          </cell>
          <cell r="D10111" t="str">
            <v>ML</v>
          </cell>
          <cell r="E10111" t="str">
            <v>INSTALACIONES HIDRAULICA / SANITARIA / LATONERIA</v>
          </cell>
          <cell r="F10111">
            <v>35844.25</v>
          </cell>
        </row>
        <row r="10112">
          <cell r="B10112">
            <v>11933</v>
          </cell>
          <cell r="C10112" t="str">
            <v>TUBERIA perf. PVC 4" 100mm</v>
          </cell>
          <cell r="D10112" t="str">
            <v>ML</v>
          </cell>
          <cell r="E10112" t="str">
            <v>REDES SERVICIOS Y DESAGüES</v>
          </cell>
          <cell r="F10112">
            <v>42068.61</v>
          </cell>
        </row>
        <row r="10113">
          <cell r="B10113">
            <v>9027</v>
          </cell>
          <cell r="C10113" t="str">
            <v>TUBERIA perf. PVC 4" 100mm geotextil NT Fontanar *</v>
          </cell>
          <cell r="D10113" t="str">
            <v>ML</v>
          </cell>
          <cell r="E10113" t="str">
            <v>REDES SERVICIOS Y DESAGüES</v>
          </cell>
          <cell r="F10113">
            <v>0</v>
          </cell>
        </row>
        <row r="10114">
          <cell r="B10114">
            <v>16569</v>
          </cell>
          <cell r="C10114" t="str">
            <v>TUBERIA PLANAR CON FILTRO  12”-Pad  Advan Edge</v>
          </cell>
          <cell r="D10114" t="str">
            <v>ML</v>
          </cell>
          <cell r="E10114" t="str">
            <v>INSTALACIONES HIDRAULICA / SANITARIA / LATONERIA</v>
          </cell>
          <cell r="F10114">
            <v>50615.9</v>
          </cell>
        </row>
        <row r="10115">
          <cell r="B10115">
            <v>10547</v>
          </cell>
          <cell r="C10115" t="str">
            <v>Tuberia Polietileno agua potable d=8" **</v>
          </cell>
          <cell r="D10115" t="str">
            <v>ML</v>
          </cell>
          <cell r="E10115" t="str">
            <v>08 Hidráulico</v>
          </cell>
          <cell r="F10115">
            <v>64275.13</v>
          </cell>
        </row>
        <row r="10116">
          <cell r="B10116">
            <v>10290</v>
          </cell>
          <cell r="C10116" t="str">
            <v>Tuberia Polietileno para gas d=1" zona verd**</v>
          </cell>
          <cell r="D10116" t="str">
            <v>ML</v>
          </cell>
          <cell r="E10116" t="str">
            <v>08 Hidráulico</v>
          </cell>
          <cell r="F10116">
            <v>59712.959999999999</v>
          </cell>
        </row>
        <row r="10117">
          <cell r="B10117">
            <v>10613</v>
          </cell>
          <cell r="C10117" t="str">
            <v>Tuberia Polietileno para gas d=3" sum e instal**</v>
          </cell>
          <cell r="D10117" t="str">
            <v>ML</v>
          </cell>
          <cell r="E10117" t="str">
            <v>08 Hidráulico</v>
          </cell>
          <cell r="F10117">
            <v>59382.27</v>
          </cell>
        </row>
        <row r="10118">
          <cell r="B10118">
            <v>10128</v>
          </cell>
          <cell r="C10118" t="str">
            <v>Tuberia Polietileno para gas d=3/4" zona verd**</v>
          </cell>
          <cell r="D10118" t="str">
            <v>ML</v>
          </cell>
          <cell r="E10118" t="str">
            <v>08 Hidráulico</v>
          </cell>
          <cell r="F10118">
            <v>59712.959999999999</v>
          </cell>
        </row>
        <row r="10119">
          <cell r="B10119">
            <v>16382</v>
          </cell>
          <cell r="C10119" t="str">
            <v>Tubería polipropileno 1 1/4"FusiónAC(Sum+Inst)PN-</v>
          </cell>
          <cell r="D10119" t="str">
            <v>ML</v>
          </cell>
          <cell r="E10119" t="str">
            <v>INSTALACIONES HIDRAULICA / SANITARIA / LATONERIA</v>
          </cell>
          <cell r="F10119">
            <v>37633.93</v>
          </cell>
        </row>
        <row r="10120">
          <cell r="B10120">
            <v>16404</v>
          </cell>
          <cell r="C10120" t="str">
            <v>Tubería Polipropileno PN-16 (Ø4”)FUSION- AC</v>
          </cell>
          <cell r="D10120" t="str">
            <v>ML</v>
          </cell>
          <cell r="E10120" t="str">
            <v>INSTALACIONES HIDRAULICA / SANITARIA / LATONERIA</v>
          </cell>
          <cell r="F10120">
            <v>282680.78000000003</v>
          </cell>
        </row>
        <row r="10121">
          <cell r="B10121">
            <v>16380</v>
          </cell>
          <cell r="C10121" t="str">
            <v>Tubería polipropileno1 1/2"FusiónAC(Sum+Inst)PN-16</v>
          </cell>
          <cell r="D10121" t="str">
            <v>ML</v>
          </cell>
          <cell r="E10121" t="str">
            <v>INSTALACIONES HIDRAULICA / SANITARIA / LATONERIA</v>
          </cell>
          <cell r="F10121">
            <v>37633.93</v>
          </cell>
        </row>
        <row r="10122">
          <cell r="B10122">
            <v>16174</v>
          </cell>
          <cell r="C10122" t="str">
            <v>Tubería polipropileno1 1/2"FusiónAF(Sum+Inst)PN-16</v>
          </cell>
          <cell r="D10122" t="str">
            <v>ML</v>
          </cell>
          <cell r="E10122" t="str">
            <v>INSTALACIONES HIDRAULICA / SANITARIA / LATONERIA</v>
          </cell>
          <cell r="F10122">
            <v>16973.939999999999</v>
          </cell>
        </row>
        <row r="10123">
          <cell r="B10123">
            <v>16381</v>
          </cell>
          <cell r="C10123" t="str">
            <v>Tubería polipropileno1 1/4"FusiónAC(Sum+Inst)PN-16</v>
          </cell>
          <cell r="D10123" t="str">
            <v>ML</v>
          </cell>
          <cell r="E10123" t="str">
            <v>INSTALACIONES HIDRAULICA / SANITARIA / LATONERIA</v>
          </cell>
          <cell r="F10123">
            <v>13267.93</v>
          </cell>
        </row>
        <row r="10124">
          <cell r="B10124">
            <v>16176</v>
          </cell>
          <cell r="C10124" t="str">
            <v>Tubería polipropileno1 1/4"FusiónAF(Sum+Inst)PN-16</v>
          </cell>
          <cell r="D10124" t="str">
            <v>ML</v>
          </cell>
          <cell r="E10124" t="str">
            <v>INSTALACIONES HIDRAULICA / SANITARIA / LATONERIA</v>
          </cell>
          <cell r="F10124">
            <v>29077.94</v>
          </cell>
        </row>
        <row r="10125">
          <cell r="B10125">
            <v>16383</v>
          </cell>
          <cell r="C10125" t="str">
            <v>Tubería polipropileno1"Fusión AC(Sum+Inst)PN-16</v>
          </cell>
          <cell r="D10125" t="str">
            <v>ML</v>
          </cell>
          <cell r="E10125" t="str">
            <v>INSTALACIONES HIDRAULICA / SANITARIA / LATONERIA</v>
          </cell>
          <cell r="F10125">
            <v>26688.93</v>
          </cell>
        </row>
        <row r="10126">
          <cell r="B10126">
            <v>16178</v>
          </cell>
          <cell r="C10126" t="str">
            <v>Tubería polipropileno1"Fusión AF(Sum+Inst)PN-16</v>
          </cell>
          <cell r="D10126" t="str">
            <v>ML</v>
          </cell>
          <cell r="E10126" t="str">
            <v>INSTALACIONES HIDRAULICA / SANITARIA / LATONERIA</v>
          </cell>
          <cell r="F10126">
            <v>23025.93</v>
          </cell>
        </row>
        <row r="10127">
          <cell r="B10127">
            <v>16182</v>
          </cell>
          <cell r="C10127" t="str">
            <v>Tubería polipropileno1/2"Fusión AF(Sum+Inst)PN-16</v>
          </cell>
          <cell r="D10127" t="str">
            <v>ML</v>
          </cell>
          <cell r="E10127" t="str">
            <v>INSTALACIONES HIDRAULICA / SANITARIA / LATONERIA</v>
          </cell>
          <cell r="F10127">
            <v>16800.32</v>
          </cell>
        </row>
        <row r="10128">
          <cell r="B10128">
            <v>16378</v>
          </cell>
          <cell r="C10128" t="str">
            <v>Tubería polipropileno2"Fusión-AC-(Sum+Inst)PN-16</v>
          </cell>
          <cell r="D10128" t="str">
            <v>ML</v>
          </cell>
          <cell r="E10128" t="str">
            <v>INSTALACIONES HIDRAULICA / SANITARIA / LATONERIA</v>
          </cell>
          <cell r="F10128">
            <v>83033.460000000006</v>
          </cell>
        </row>
        <row r="10129">
          <cell r="B10129">
            <v>16183</v>
          </cell>
          <cell r="C10129" t="str">
            <v>Tubería polipropileno3/4"FusiónAF(Sum+Inst)PN16</v>
          </cell>
          <cell r="D10129" t="str">
            <v>ML</v>
          </cell>
          <cell r="E10129" t="str">
            <v>INSTALACIONES HIDRAULICA / SANITARIA / LATONERIA</v>
          </cell>
          <cell r="F10129">
            <v>19518.310000000001</v>
          </cell>
        </row>
        <row r="10130">
          <cell r="B10130">
            <v>18771</v>
          </cell>
          <cell r="C10130" t="str">
            <v>TUBERIA PP DESAGUES 4"</v>
          </cell>
          <cell r="D10130" t="str">
            <v>ML</v>
          </cell>
          <cell r="E10130" t="str">
            <v>INSTALACIONES HIDRAULICA / SANITARIA / LATONERIA</v>
          </cell>
          <cell r="F10130">
            <v>303712.03000000003</v>
          </cell>
        </row>
        <row r="10131">
          <cell r="B10131">
            <v>14958</v>
          </cell>
          <cell r="C10131" t="str">
            <v>Tuberia Presion  HG d=1-1/2" (AGUA)</v>
          </cell>
          <cell r="D10131" t="str">
            <v>ML</v>
          </cell>
          <cell r="E10131" t="str">
            <v>08 Hidráulico</v>
          </cell>
          <cell r="F10131">
            <v>13625.72</v>
          </cell>
        </row>
        <row r="10132">
          <cell r="B10132">
            <v>14957</v>
          </cell>
          <cell r="C10132" t="str">
            <v>Tuberia Presion HG d=1" (AGUA)</v>
          </cell>
          <cell r="D10132" t="str">
            <v>ML</v>
          </cell>
          <cell r="E10132" t="str">
            <v>08 Hidráulico</v>
          </cell>
          <cell r="F10132">
            <v>11979.71</v>
          </cell>
        </row>
        <row r="10133">
          <cell r="B10133">
            <v>14960</v>
          </cell>
          <cell r="C10133" t="str">
            <v>Tuberia Presion HG d=2 1/2"  (AGUA)</v>
          </cell>
          <cell r="D10133" t="str">
            <v>ML</v>
          </cell>
          <cell r="E10133" t="str">
            <v>08 Hidráulico</v>
          </cell>
          <cell r="F10133">
            <v>20265.18</v>
          </cell>
        </row>
        <row r="10134">
          <cell r="B10134">
            <v>13630</v>
          </cell>
          <cell r="C10134" t="str">
            <v>Tubería PVC  Ø 1 1/2" + Accesorios** Sin Excav.</v>
          </cell>
          <cell r="D10134" t="str">
            <v>ML</v>
          </cell>
          <cell r="E10134" t="str">
            <v>INSTALACIONES HIDRAULICA / SANITARIA / LATONERIA</v>
          </cell>
          <cell r="F10134">
            <v>20981.21</v>
          </cell>
        </row>
        <row r="10135">
          <cell r="B10135">
            <v>13635</v>
          </cell>
          <cell r="C10135" t="str">
            <v>Tubería PVC  Ø 3/4" Conduit  + Accesorios**</v>
          </cell>
          <cell r="D10135" t="str">
            <v>ML</v>
          </cell>
          <cell r="E10135" t="str">
            <v>INSTALACIONES HIDRAULICA / SANITARIA / LATONERIA</v>
          </cell>
          <cell r="F10135">
            <v>10455.719999999999</v>
          </cell>
        </row>
        <row r="10136">
          <cell r="B10136">
            <v>13633</v>
          </cell>
          <cell r="C10136" t="str">
            <v>Tubería PVC Conduit  Ø 1 1/4" + Accesorios**</v>
          </cell>
          <cell r="D10136" t="str">
            <v>ML</v>
          </cell>
          <cell r="E10136" t="str">
            <v>INSTALACIONES HIDRAULICA / SANITARIA / LATONERIA</v>
          </cell>
          <cell r="F10136">
            <v>11987.03</v>
          </cell>
        </row>
        <row r="10137">
          <cell r="B10137">
            <v>13636</v>
          </cell>
          <cell r="C10137" t="str">
            <v>Tubería PVC Conduit  Ø 1/2" + Accesorios**</v>
          </cell>
          <cell r="D10137" t="str">
            <v>ML</v>
          </cell>
          <cell r="E10137" t="str">
            <v>INSTALACIONES HIDRAULICA / SANITARIA / LATONERIA</v>
          </cell>
          <cell r="F10137">
            <v>9795.91</v>
          </cell>
        </row>
        <row r="10138">
          <cell r="B10138">
            <v>12851</v>
          </cell>
          <cell r="C10138" t="str">
            <v>TUBERIA PVC CONDUIT 1" (sum e inst) **</v>
          </cell>
          <cell r="D10138" t="str">
            <v>ML</v>
          </cell>
          <cell r="E10138" t="str">
            <v>INSTALACIONES ELECTRICAS - T.V. - SONIDO COMUNI</v>
          </cell>
          <cell r="F10138">
            <v>10234.77</v>
          </cell>
        </row>
        <row r="10139">
          <cell r="B10139">
            <v>13891</v>
          </cell>
          <cell r="C10139" t="str">
            <v>TUBERIA PVC CONDUIT 1"+Accesorios (sum e inst) **</v>
          </cell>
          <cell r="D10139" t="str">
            <v>ML</v>
          </cell>
          <cell r="E10139" t="str">
            <v>INSTALACIONES ELECTRICAS - T.V. - SONIDO COMUNI</v>
          </cell>
          <cell r="F10139">
            <v>10629.14</v>
          </cell>
        </row>
        <row r="10140">
          <cell r="B10140">
            <v>15437</v>
          </cell>
          <cell r="C10140" t="str">
            <v>TUBERIA PVC CONDUIT 2" (sum e inst) **</v>
          </cell>
          <cell r="D10140" t="str">
            <v>ML</v>
          </cell>
          <cell r="E10140" t="str">
            <v>INSTALACIONES ELECTRICAS - T.V. - SONIDO COMUNI</v>
          </cell>
          <cell r="F10140">
            <v>26194.79</v>
          </cell>
        </row>
        <row r="10141">
          <cell r="B10141">
            <v>13909</v>
          </cell>
          <cell r="C10141" t="str">
            <v>TUBERIA PVC CONDUIT 3/4" (sum e inst) **</v>
          </cell>
          <cell r="D10141" t="str">
            <v>ML</v>
          </cell>
          <cell r="E10141" t="str">
            <v>INSTALACIONES ELECTRICAS - T.V. - SONIDO COMUNI</v>
          </cell>
          <cell r="F10141">
            <v>9528.2099999999991</v>
          </cell>
        </row>
        <row r="10142">
          <cell r="B10142">
            <v>13634</v>
          </cell>
          <cell r="C10142" t="str">
            <v>Tubería PVC Conduit Ø 1 " + Accesorios**</v>
          </cell>
          <cell r="D10142" t="str">
            <v>ML</v>
          </cell>
          <cell r="E10142" t="str">
            <v>INSTALACIONES HIDRAULICA / SANITARIA / LATONERIA</v>
          </cell>
          <cell r="F10142">
            <v>13856.46</v>
          </cell>
        </row>
        <row r="10143">
          <cell r="B10143">
            <v>10756</v>
          </cell>
          <cell r="C10143" t="str">
            <v>Tuberia PVC d=3'' para bajante  (inc. pintura)**</v>
          </cell>
          <cell r="D10143" t="str">
            <v>ML</v>
          </cell>
          <cell r="E10143" t="str">
            <v>08 Hidráulico</v>
          </cell>
          <cell r="F10143">
            <v>39203.79</v>
          </cell>
        </row>
        <row r="10144">
          <cell r="B10144">
            <v>10028</v>
          </cell>
          <cell r="C10144" t="str">
            <v>Tuberia PVC d=3'' para bajante  **</v>
          </cell>
          <cell r="D10144" t="str">
            <v>ML</v>
          </cell>
          <cell r="E10144" t="str">
            <v>08 Hidráulico</v>
          </cell>
          <cell r="F10144">
            <v>32418.21</v>
          </cell>
        </row>
        <row r="10145">
          <cell r="B10145">
            <v>13625</v>
          </cell>
          <cell r="C10145" t="str">
            <v>Tubería PVC DB- Ø 3"(DUCTO ELECTRICO)</v>
          </cell>
          <cell r="D10145" t="str">
            <v>ML</v>
          </cell>
          <cell r="E10145" t="str">
            <v>INSTALACIONES HIDRAULICA / SANITARIA / LATONERIA</v>
          </cell>
          <cell r="F10145">
            <v>28246.86</v>
          </cell>
        </row>
        <row r="10146">
          <cell r="B10146">
            <v>17190</v>
          </cell>
          <cell r="C10146" t="str">
            <v>TUBERÍA PVC DRENAJE SIN FILTRO 4"</v>
          </cell>
          <cell r="D10146" t="str">
            <v>ML</v>
          </cell>
          <cell r="E10146" t="str">
            <v>08 Hidráulico</v>
          </cell>
          <cell r="F10146">
            <v>16578.509999999998</v>
          </cell>
        </row>
        <row r="10147">
          <cell r="B10147">
            <v>20706</v>
          </cell>
          <cell r="C10147" t="str">
            <v>Tuberia PVC UM ext corrguado/int liso UM morna NTC 3722 d=24"</v>
          </cell>
          <cell r="D10147" t="str">
            <v>ML</v>
          </cell>
          <cell r="E10147" t="str">
            <v>INSTALACIONES HIDRAULICA / SANITARIA / LATONERIA</v>
          </cell>
          <cell r="F10147">
            <v>234734.77</v>
          </cell>
        </row>
        <row r="10148">
          <cell r="B10148">
            <v>10304</v>
          </cell>
          <cell r="C10148" t="str">
            <v>Tuberia PVC. ALL 4"  Exca y relleno recebo **</v>
          </cell>
          <cell r="D10148" t="str">
            <v>ML</v>
          </cell>
          <cell r="E10148" t="str">
            <v>08 Hidráulico</v>
          </cell>
          <cell r="F10148">
            <v>103576.69</v>
          </cell>
        </row>
        <row r="10149">
          <cell r="B10149">
            <v>16171</v>
          </cell>
          <cell r="C10149" t="str">
            <v>Tuberia PVC. ALL 6"  Exca y relleno recebo</v>
          </cell>
          <cell r="D10149" t="str">
            <v>ML</v>
          </cell>
          <cell r="E10149" t="str">
            <v>08 Hidráulico</v>
          </cell>
          <cell r="F10149">
            <v>107576.53</v>
          </cell>
        </row>
        <row r="10150">
          <cell r="B10150">
            <v>11977</v>
          </cell>
          <cell r="C10150" t="str">
            <v>Tuberia PVC. d=6"+Aceesorios+Geotext- Fontanar  **</v>
          </cell>
          <cell r="D10150" t="str">
            <v>ML</v>
          </cell>
          <cell r="E10150" t="str">
            <v>08 Hidráulico</v>
          </cell>
          <cell r="F10150">
            <v>58239.31</v>
          </cell>
        </row>
        <row r="10151">
          <cell r="B10151">
            <v>11978</v>
          </cell>
          <cell r="C10151" t="str">
            <v>Tuberia PVC. d=6"+Aceesorios+Geotext- Fontanar  **</v>
          </cell>
          <cell r="D10151" t="str">
            <v>ML</v>
          </cell>
          <cell r="E10151" t="str">
            <v>08 Hidráulico</v>
          </cell>
          <cell r="F10151">
            <v>60537.24</v>
          </cell>
        </row>
        <row r="10152">
          <cell r="B10152">
            <v>11916</v>
          </cell>
          <cell r="C10152" t="str">
            <v>Tuberia PVC.L d=2"+Aceesorios Fontanar  **</v>
          </cell>
          <cell r="D10152" t="str">
            <v>ML</v>
          </cell>
          <cell r="E10152" t="str">
            <v>08 Hidráulico</v>
          </cell>
          <cell r="F10152">
            <v>23795.37</v>
          </cell>
        </row>
        <row r="10153">
          <cell r="B10153">
            <v>11347</v>
          </cell>
          <cell r="C10153" t="str">
            <v>Tuberia PVC.L d=3" sobre muro **</v>
          </cell>
          <cell r="D10153" t="str">
            <v>ML</v>
          </cell>
          <cell r="E10153" t="str">
            <v>08 Hidráulico</v>
          </cell>
          <cell r="F10153">
            <v>51969.8</v>
          </cell>
        </row>
        <row r="10154">
          <cell r="B10154">
            <v>11917</v>
          </cell>
          <cell r="C10154" t="str">
            <v>Tuberia PVC.L d=3"+Aceesorios Fontanar  **</v>
          </cell>
          <cell r="D10154" t="str">
            <v>ML</v>
          </cell>
          <cell r="E10154" t="str">
            <v>08 Hidráulico</v>
          </cell>
          <cell r="F10154">
            <v>27308.55</v>
          </cell>
        </row>
        <row r="10155">
          <cell r="B10155">
            <v>11918</v>
          </cell>
          <cell r="C10155" t="str">
            <v>Tuberia PVC.L d=4" +Accesorios Fontanar **</v>
          </cell>
          <cell r="D10155" t="str">
            <v>ML</v>
          </cell>
          <cell r="E10155" t="str">
            <v>08 Hidráulico</v>
          </cell>
          <cell r="F10155">
            <v>30477.09</v>
          </cell>
        </row>
        <row r="10156">
          <cell r="B10156">
            <v>11351</v>
          </cell>
          <cell r="C10156" t="str">
            <v>Tuberia PVC.L d=4" sobre muro **</v>
          </cell>
          <cell r="D10156" t="str">
            <v>ML</v>
          </cell>
          <cell r="E10156" t="str">
            <v>08 Hidráulico</v>
          </cell>
          <cell r="F10156">
            <v>66156.83</v>
          </cell>
        </row>
        <row r="10157">
          <cell r="B10157">
            <v>10032</v>
          </cell>
          <cell r="C10157" t="str">
            <v>Tuberia PVC.LL d=3" Excav y relleno recebo **</v>
          </cell>
          <cell r="D10157" t="str">
            <v>ML</v>
          </cell>
          <cell r="E10157" t="str">
            <v>08 Hidráulico</v>
          </cell>
          <cell r="F10157">
            <v>81751.66</v>
          </cell>
        </row>
        <row r="10158">
          <cell r="B10158">
            <v>19142</v>
          </cell>
          <cell r="C10158" t="str">
            <v>Tuberia PVC.P  d=8" RDE 26 Reparación Red Menor o Codo PVC CEFE COMETAS</v>
          </cell>
          <cell r="D10158" t="str">
            <v>UN</v>
          </cell>
          <cell r="E10158" t="str">
            <v>URBANISMO Y OBRAS EXTERIORES</v>
          </cell>
          <cell r="F10158">
            <v>618369.16</v>
          </cell>
        </row>
        <row r="10159">
          <cell r="B10159">
            <v>9030</v>
          </cell>
          <cell r="C10159" t="str">
            <v>Tuberia PVC.P 100psi d=10"+Accesorios Fontanar  **</v>
          </cell>
          <cell r="D10159" t="str">
            <v>ML</v>
          </cell>
          <cell r="E10159" t="str">
            <v>08 Hidráulico</v>
          </cell>
          <cell r="F10159">
            <v>0</v>
          </cell>
        </row>
        <row r="10160">
          <cell r="B10160">
            <v>11990</v>
          </cell>
          <cell r="C10160" t="str">
            <v>Tuberia PVC.P 100psi d=10"+Accesorios Fontanar  **</v>
          </cell>
          <cell r="D10160" t="str">
            <v>ML</v>
          </cell>
          <cell r="E10160" t="str">
            <v>08 Hidráulico</v>
          </cell>
          <cell r="F10160">
            <v>304977.69</v>
          </cell>
        </row>
        <row r="10161">
          <cell r="B10161">
            <v>9031</v>
          </cell>
          <cell r="C10161" t="str">
            <v>Tuberia PVC.P 100psi d=12"+Accesorios Fontanar  **</v>
          </cell>
          <cell r="D10161" t="str">
            <v>ML</v>
          </cell>
          <cell r="E10161" t="str">
            <v>08 Hidráulico</v>
          </cell>
          <cell r="F10161">
            <v>0</v>
          </cell>
        </row>
        <row r="10162">
          <cell r="B10162">
            <v>11991</v>
          </cell>
          <cell r="C10162" t="str">
            <v>Tuberia PVC.P 100psi d=12"+Accesorios Fontanar  **</v>
          </cell>
          <cell r="D10162" t="str">
            <v>ML</v>
          </cell>
          <cell r="E10162" t="str">
            <v>08 Hidráulico</v>
          </cell>
          <cell r="F10162">
            <v>432741.61</v>
          </cell>
        </row>
        <row r="10163">
          <cell r="B10163">
            <v>11988</v>
          </cell>
          <cell r="C10163" t="str">
            <v>Tuberia PVC.P 100psi d=8"+Accesorios **</v>
          </cell>
          <cell r="D10163" t="str">
            <v>ML</v>
          </cell>
          <cell r="E10163" t="str">
            <v>08 Hidráulico</v>
          </cell>
          <cell r="F10163">
            <v>194795.51</v>
          </cell>
        </row>
        <row r="10164">
          <cell r="B10164">
            <v>9029</v>
          </cell>
          <cell r="C10164" t="str">
            <v>Tuberia PVC.P 100psi d=8"+Accesorios Fontanar  **</v>
          </cell>
          <cell r="D10164" t="str">
            <v>ML</v>
          </cell>
          <cell r="E10164" t="str">
            <v>08 Hidráulico</v>
          </cell>
          <cell r="F10164">
            <v>0</v>
          </cell>
        </row>
        <row r="10165">
          <cell r="B10165">
            <v>13240</v>
          </cell>
          <cell r="C10165" t="str">
            <v>Tuberia PVC.P d=1 1/2" RDE 21 **</v>
          </cell>
          <cell r="D10165" t="str">
            <v>ML</v>
          </cell>
          <cell r="E10165" t="str">
            <v>08 Hidráulico</v>
          </cell>
          <cell r="F10165">
            <v>22150.7</v>
          </cell>
        </row>
        <row r="10166">
          <cell r="B10166">
            <v>10896</v>
          </cell>
          <cell r="C10166" t="str">
            <v>Tuberia PVC.P d=1 1/2" RDE21 ***</v>
          </cell>
          <cell r="D10166" t="str">
            <v>ML</v>
          </cell>
          <cell r="E10166" t="str">
            <v>08 Hidráulico</v>
          </cell>
          <cell r="F10166">
            <v>43774.75</v>
          </cell>
        </row>
        <row r="10167">
          <cell r="B10167">
            <v>10897</v>
          </cell>
          <cell r="C10167" t="str">
            <v>Tuberia PVC.P d=1 1/4" RDE21 ***</v>
          </cell>
          <cell r="D10167" t="str">
            <v>ML</v>
          </cell>
          <cell r="E10167" t="str">
            <v>08 Hidráulico</v>
          </cell>
          <cell r="F10167">
            <v>16924.009999999998</v>
          </cell>
        </row>
        <row r="10168">
          <cell r="B10168">
            <v>11909</v>
          </cell>
          <cell r="C10168" t="str">
            <v>Tuberia PVC.P d=1" Exc+relleno Bebederos Fontanar</v>
          </cell>
          <cell r="D10168" t="str">
            <v>ML</v>
          </cell>
          <cell r="E10168" t="str">
            <v>08 Hidráulico</v>
          </cell>
          <cell r="F10168">
            <v>62262.32</v>
          </cell>
        </row>
        <row r="10169">
          <cell r="B10169">
            <v>11908</v>
          </cell>
          <cell r="C10169" t="str">
            <v>Tuberia PVC.P d=1" Fontanar**</v>
          </cell>
          <cell r="D10169" t="str">
            <v>ML</v>
          </cell>
          <cell r="E10169" t="str">
            <v>08 Hidráulico</v>
          </cell>
          <cell r="F10169">
            <v>30199.07</v>
          </cell>
        </row>
        <row r="10170">
          <cell r="B10170">
            <v>13119</v>
          </cell>
          <cell r="C10170" t="str">
            <v>Tuberia PVC.P d=1" RDE 13.5**</v>
          </cell>
          <cell r="D10170" t="str">
            <v>ML</v>
          </cell>
          <cell r="E10170" t="str">
            <v>08 Hidráulico</v>
          </cell>
          <cell r="F10170">
            <v>31748.68</v>
          </cell>
        </row>
        <row r="10171">
          <cell r="B10171">
            <v>12356</v>
          </cell>
          <cell r="C10171" t="str">
            <v>Tuberia PVC.P d=1" RDE21 +Trasiego</v>
          </cell>
          <cell r="D10171" t="str">
            <v>ML</v>
          </cell>
          <cell r="E10171" t="str">
            <v>08 Hidráulico</v>
          </cell>
          <cell r="F10171">
            <v>16325.12</v>
          </cell>
        </row>
        <row r="10172">
          <cell r="B10172">
            <v>10369</v>
          </cell>
          <cell r="C10172" t="str">
            <v>Tuberia PVC.P d=1" sobre muro incluye resane **</v>
          </cell>
          <cell r="D10172" t="str">
            <v>ML</v>
          </cell>
          <cell r="E10172" t="str">
            <v>08 Hidráulico</v>
          </cell>
          <cell r="F10172">
            <v>59815.1</v>
          </cell>
        </row>
        <row r="10173">
          <cell r="B10173">
            <v>10035</v>
          </cell>
          <cell r="C10173" t="str">
            <v>Tuberia PVC.P d=1"(RDE.13.5) Excav y relleno receb</v>
          </cell>
          <cell r="D10173" t="str">
            <v>ML</v>
          </cell>
          <cell r="E10173" t="str">
            <v>08 Hidráulico</v>
          </cell>
          <cell r="F10173">
            <v>76598.509999999995</v>
          </cell>
        </row>
        <row r="10174">
          <cell r="B10174">
            <v>15658</v>
          </cell>
          <cell r="C10174" t="str">
            <v>Tuberia PVC.P d=1"(RDE-21) Excav y relleno receb</v>
          </cell>
          <cell r="D10174" t="str">
            <v>ML</v>
          </cell>
          <cell r="E10174" t="str">
            <v>08 Hidráulico</v>
          </cell>
          <cell r="F10174">
            <v>74648.56</v>
          </cell>
        </row>
        <row r="10175">
          <cell r="B10175">
            <v>10937</v>
          </cell>
          <cell r="C10175" t="str">
            <v>Tuberia PVC.P d=1"(RDE-315 PSI)</v>
          </cell>
          <cell r="D10175" t="str">
            <v>ML</v>
          </cell>
          <cell r="E10175" t="str">
            <v>08 Hidráulico</v>
          </cell>
          <cell r="F10175">
            <v>17373.689999999999</v>
          </cell>
        </row>
        <row r="10176">
          <cell r="B10176">
            <v>12489</v>
          </cell>
          <cell r="C10176" t="str">
            <v>Tuberia PVC.P d=1"Excav.Zanjadora+relleno tierra**</v>
          </cell>
          <cell r="D10176" t="str">
            <v>ML</v>
          </cell>
          <cell r="E10176" t="str">
            <v>08 Hidráulico</v>
          </cell>
          <cell r="F10176">
            <v>48746.15</v>
          </cell>
        </row>
        <row r="10177">
          <cell r="B10177">
            <v>11910</v>
          </cell>
          <cell r="C10177" t="str">
            <v>Tuberia PVC.P d=1.1/2" Exc+relleno Bebederos fonta</v>
          </cell>
          <cell r="D10177" t="str">
            <v>ML</v>
          </cell>
          <cell r="E10177" t="str">
            <v>08 Hidráulico</v>
          </cell>
          <cell r="F10177">
            <v>79850.710000000006</v>
          </cell>
        </row>
        <row r="10178">
          <cell r="B10178">
            <v>10423</v>
          </cell>
          <cell r="C10178" t="str">
            <v>Tuberia PVC.P d=1.1/2" Excav y relleno recebo **</v>
          </cell>
          <cell r="D10178" t="str">
            <v>ML</v>
          </cell>
          <cell r="E10178" t="str">
            <v>08 Hidráulico</v>
          </cell>
          <cell r="F10178">
            <v>77463.320000000007</v>
          </cell>
        </row>
        <row r="10179">
          <cell r="B10179">
            <v>12398</v>
          </cell>
          <cell r="C10179" t="str">
            <v>Tuberia PVC.P d=1.1/2" SCH-80Excav+ relleno receb*</v>
          </cell>
          <cell r="D10179" t="str">
            <v>ML</v>
          </cell>
          <cell r="E10179" t="str">
            <v>08 Hidráulico</v>
          </cell>
          <cell r="F10179">
            <v>73223.83</v>
          </cell>
        </row>
        <row r="10180">
          <cell r="B10180">
            <v>12488</v>
          </cell>
          <cell r="C10180" t="str">
            <v>Tuberia PVC.P d=1.1/2"Excav.Zanjadora+relleno tier</v>
          </cell>
          <cell r="D10180" t="str">
            <v>ML</v>
          </cell>
          <cell r="E10180" t="str">
            <v>08 Hidráulico</v>
          </cell>
          <cell r="F10180">
            <v>77365.84</v>
          </cell>
        </row>
        <row r="10181">
          <cell r="B10181">
            <v>10939</v>
          </cell>
          <cell r="C10181" t="str">
            <v>Tuberia PVC.P d=1.1/2"-RDE-21</v>
          </cell>
          <cell r="D10181" t="str">
            <v>ML</v>
          </cell>
          <cell r="E10181" t="str">
            <v>08 Hidráulico</v>
          </cell>
          <cell r="F10181">
            <v>25217.34</v>
          </cell>
        </row>
        <row r="10182">
          <cell r="B10182">
            <v>10578</v>
          </cell>
          <cell r="C10182" t="str">
            <v>Tuberia PVC.P d=1.1/4" Excav y relleno recebo **</v>
          </cell>
          <cell r="D10182" t="str">
            <v>ML</v>
          </cell>
          <cell r="E10182" t="str">
            <v>08 Hidráulico</v>
          </cell>
          <cell r="F10182">
            <v>91725.17</v>
          </cell>
        </row>
        <row r="10183">
          <cell r="B10183">
            <v>10048</v>
          </cell>
          <cell r="C10183" t="str">
            <v>Tuberia PVC.P d=1/2" Excav y relleno recebo **</v>
          </cell>
          <cell r="D10183" t="str">
            <v>ML</v>
          </cell>
          <cell r="E10183" t="str">
            <v>08 Hidráulico</v>
          </cell>
          <cell r="F10183">
            <v>72461.33</v>
          </cell>
        </row>
        <row r="10184">
          <cell r="B10184">
            <v>12309</v>
          </cell>
          <cell r="C10184" t="str">
            <v>Tuberia PVC.P d=1/2" RDE 9 + Accesorios **</v>
          </cell>
          <cell r="D10184" t="str">
            <v>ML</v>
          </cell>
          <cell r="E10184" t="str">
            <v>08 Hidráulico</v>
          </cell>
          <cell r="F10184">
            <v>36208.379999999997</v>
          </cell>
        </row>
        <row r="10185">
          <cell r="B10185">
            <v>10481</v>
          </cell>
          <cell r="C10185" t="str">
            <v>Tuberia PVC.P d=1/2" RDE13.5 **</v>
          </cell>
          <cell r="D10185" t="str">
            <v>ML</v>
          </cell>
          <cell r="E10185" t="str">
            <v>08 Hidráulico</v>
          </cell>
          <cell r="F10185">
            <v>10100.299999999999</v>
          </cell>
        </row>
        <row r="10186">
          <cell r="B10186">
            <v>10950</v>
          </cell>
          <cell r="C10186" t="str">
            <v>Tuberia PVC.P d=1/2" RDE13.5 **  +ACCESORIOS</v>
          </cell>
          <cell r="D10186" t="str">
            <v>ML</v>
          </cell>
          <cell r="E10186" t="str">
            <v>08 Hidráulico</v>
          </cell>
          <cell r="F10186">
            <v>11288.67</v>
          </cell>
        </row>
        <row r="10187">
          <cell r="B10187">
            <v>10805</v>
          </cell>
          <cell r="C10187" t="str">
            <v>Tuberia PVC.P d=1/2" RDE9**</v>
          </cell>
          <cell r="D10187" t="str">
            <v>ML</v>
          </cell>
          <cell r="E10187" t="str">
            <v>08 Hidráulico</v>
          </cell>
          <cell r="F10187">
            <v>11507.9</v>
          </cell>
        </row>
        <row r="10188">
          <cell r="B10188">
            <v>13398</v>
          </cell>
          <cell r="C10188" t="str">
            <v>Tuberia PVC.P d=1/2"RDE-9 Excav y relleno recebo *</v>
          </cell>
          <cell r="D10188" t="str">
            <v>ML</v>
          </cell>
          <cell r="E10188" t="str">
            <v>08 Hidráulico</v>
          </cell>
          <cell r="F10188">
            <v>71493.88</v>
          </cell>
        </row>
        <row r="10189">
          <cell r="B10189">
            <v>11866</v>
          </cell>
          <cell r="C10189" t="str">
            <v>Tuberia PVC.P d=2 1/2" RDE21 ***</v>
          </cell>
          <cell r="D10189" t="str">
            <v>ML</v>
          </cell>
          <cell r="E10189" t="str">
            <v>08 Hidráulico</v>
          </cell>
          <cell r="F10189">
            <v>48784.11</v>
          </cell>
        </row>
        <row r="10190">
          <cell r="B10190">
            <v>10033</v>
          </cell>
          <cell r="C10190" t="str">
            <v>Tuberia PVC.P d=2 1/2"(RDE-21) Excav y relleno rec</v>
          </cell>
          <cell r="D10190" t="str">
            <v>ML</v>
          </cell>
          <cell r="E10190" t="str">
            <v>08 Hidráulico</v>
          </cell>
          <cell r="F10190">
            <v>103890.88</v>
          </cell>
        </row>
        <row r="10191">
          <cell r="B10191">
            <v>16278</v>
          </cell>
          <cell r="C10191" t="str">
            <v>Tuberia PVC.P d=2" RDE21</v>
          </cell>
          <cell r="D10191" t="str">
            <v>ML</v>
          </cell>
          <cell r="E10191" t="str">
            <v>08 Hidráulico</v>
          </cell>
          <cell r="F10191">
            <v>25443.63</v>
          </cell>
        </row>
        <row r="10192">
          <cell r="B10192">
            <v>10925</v>
          </cell>
          <cell r="C10192" t="str">
            <v>Tuberia PVC.P d=2" RDE21 + trasiego ***</v>
          </cell>
          <cell r="D10192" t="str">
            <v>ML</v>
          </cell>
          <cell r="E10192" t="str">
            <v>08 Hidráulico</v>
          </cell>
          <cell r="F10192">
            <v>57700.34</v>
          </cell>
        </row>
        <row r="10193">
          <cell r="B10193">
            <v>14007</v>
          </cell>
          <cell r="C10193" t="str">
            <v>Tuberia PVC.P d=2" RDE21 +Accesorios</v>
          </cell>
          <cell r="D10193" t="str">
            <v>ML</v>
          </cell>
          <cell r="E10193" t="str">
            <v>08 Hidráulico</v>
          </cell>
          <cell r="F10193">
            <v>26264.77</v>
          </cell>
        </row>
        <row r="10194">
          <cell r="B10194">
            <v>10898</v>
          </cell>
          <cell r="C10194" t="str">
            <v>Tuberia PVC.P d=2" Sin Excavación***</v>
          </cell>
          <cell r="D10194" t="str">
            <v>ML</v>
          </cell>
          <cell r="E10194" t="str">
            <v>08 Hidráulico</v>
          </cell>
          <cell r="F10194">
            <v>28511.56</v>
          </cell>
        </row>
        <row r="10195">
          <cell r="B10195">
            <v>10034</v>
          </cell>
          <cell r="C10195" t="str">
            <v>Tuberia PVC.P d=2"(RDE-21) Excav y relleno recebo</v>
          </cell>
          <cell r="D10195" t="str">
            <v>ML</v>
          </cell>
          <cell r="E10195" t="str">
            <v>08 Hidráulico</v>
          </cell>
          <cell r="F10195">
            <v>76783.59</v>
          </cell>
        </row>
        <row r="10196">
          <cell r="B10196">
            <v>11911</v>
          </cell>
          <cell r="C10196" t="str">
            <v>Tuberia PVC.P d=2"Exc+relleno Bebederos</v>
          </cell>
          <cell r="D10196" t="str">
            <v>ML</v>
          </cell>
          <cell r="E10196" t="str">
            <v>08 Hidráulico</v>
          </cell>
          <cell r="F10196">
            <v>61375.35</v>
          </cell>
        </row>
        <row r="10197">
          <cell r="B10197">
            <v>12487</v>
          </cell>
          <cell r="C10197" t="str">
            <v>Tuberia PVC.P d=2"Excav. Zanjadora+ relleno tierra</v>
          </cell>
          <cell r="D10197" t="str">
            <v>ML</v>
          </cell>
          <cell r="E10197" t="str">
            <v>08 Hidráulico</v>
          </cell>
          <cell r="F10197">
            <v>60728.6</v>
          </cell>
        </row>
        <row r="10198">
          <cell r="B10198">
            <v>12486</v>
          </cell>
          <cell r="C10198" t="str">
            <v>Tuberia PVC.P d=3" Excav.Zanjadora+relleno tierra*</v>
          </cell>
          <cell r="D10198" t="str">
            <v>ML</v>
          </cell>
          <cell r="E10198" t="str">
            <v>08 Hidráulico</v>
          </cell>
          <cell r="F10198">
            <v>104903.09</v>
          </cell>
        </row>
        <row r="10199">
          <cell r="B10199">
            <v>10960</v>
          </cell>
          <cell r="C10199" t="str">
            <v>Tuberia PVC.P d=3" RDE 21 **</v>
          </cell>
          <cell r="D10199" t="str">
            <v>ML</v>
          </cell>
          <cell r="E10199" t="str">
            <v>08 Hidráulico</v>
          </cell>
          <cell r="F10199">
            <v>62326.720000000001</v>
          </cell>
        </row>
        <row r="10200">
          <cell r="B10200">
            <v>10576</v>
          </cell>
          <cell r="C10200" t="str">
            <v>Tuberia PVC.P d=3"(RDE-21) Excav y relleno recebo</v>
          </cell>
          <cell r="D10200" t="str">
            <v>ML</v>
          </cell>
          <cell r="E10200" t="str">
            <v>08 Hidráulico</v>
          </cell>
          <cell r="F10200">
            <v>132867.51999999999</v>
          </cell>
        </row>
        <row r="10201">
          <cell r="B10201">
            <v>11907</v>
          </cell>
          <cell r="C10201" t="str">
            <v>Tuberia PVC.P d=3/4" Exc.+ relleno Bebederos</v>
          </cell>
          <cell r="D10201" t="str">
            <v>ML</v>
          </cell>
          <cell r="E10201" t="str">
            <v>08 Hidráulico</v>
          </cell>
          <cell r="F10201">
            <v>71834.45</v>
          </cell>
        </row>
        <row r="10202">
          <cell r="B10202">
            <v>12314</v>
          </cell>
          <cell r="C10202" t="str">
            <v>Tuberia PVC.P d=3/4" RDE 11 + Accesorios **</v>
          </cell>
          <cell r="D10202" t="str">
            <v>ML</v>
          </cell>
          <cell r="E10202" t="str">
            <v>08 Hidráulico</v>
          </cell>
          <cell r="F10202">
            <v>38646.129999999997</v>
          </cell>
        </row>
        <row r="10203">
          <cell r="B10203">
            <v>11140</v>
          </cell>
          <cell r="C10203" t="str">
            <v>Tuberia PVC.P d=3/4" RDE-11***</v>
          </cell>
          <cell r="D10203" t="str">
            <v>ML</v>
          </cell>
          <cell r="E10203" t="str">
            <v>08 Hidráulico</v>
          </cell>
          <cell r="F10203">
            <v>14484.33</v>
          </cell>
        </row>
        <row r="10204">
          <cell r="B10204">
            <v>10579</v>
          </cell>
          <cell r="C10204" t="str">
            <v>Tuberia PVC.P d=3/4" RDE21 **</v>
          </cell>
          <cell r="D10204" t="str">
            <v>ML</v>
          </cell>
          <cell r="E10204" t="str">
            <v>08 Hidráulico</v>
          </cell>
          <cell r="F10204">
            <v>10632.83</v>
          </cell>
        </row>
        <row r="10205">
          <cell r="B10205">
            <v>15103</v>
          </cell>
          <cell r="C10205" t="str">
            <v>Tuberia PVC.P d=3/4" RDE21 VILA-MAYOR **</v>
          </cell>
          <cell r="D10205" t="str">
            <v>ML</v>
          </cell>
          <cell r="E10205" t="str">
            <v>08 Hidráulico</v>
          </cell>
          <cell r="F10205">
            <v>15195.78</v>
          </cell>
        </row>
        <row r="10206">
          <cell r="B10206">
            <v>11846</v>
          </cell>
          <cell r="C10206" t="str">
            <v>Tuberia PVC.P d=3/4"(RDE-21) Excav y relleno receb</v>
          </cell>
          <cell r="D10206" t="str">
            <v>ML</v>
          </cell>
          <cell r="E10206" t="str">
            <v>08 Hidráulico</v>
          </cell>
          <cell r="F10206">
            <v>72804.87</v>
          </cell>
        </row>
        <row r="10207">
          <cell r="B10207">
            <v>10480</v>
          </cell>
          <cell r="C10207" t="str">
            <v>Tuberia PVC.P d=6" RDE26 **</v>
          </cell>
          <cell r="D10207" t="str">
            <v>ML</v>
          </cell>
          <cell r="E10207" t="str">
            <v>08 Hidráulico</v>
          </cell>
          <cell r="F10207">
            <v>146726.95000000001</v>
          </cell>
        </row>
        <row r="10208">
          <cell r="B10208">
            <v>11992</v>
          </cell>
          <cell r="C10208" t="str">
            <v>Tuberia PVC.P d=6" RDE41 **</v>
          </cell>
          <cell r="D10208" t="str">
            <v>ML</v>
          </cell>
          <cell r="E10208" t="str">
            <v>08 Hidráulico</v>
          </cell>
          <cell r="F10208">
            <v>122340.61</v>
          </cell>
        </row>
        <row r="10209">
          <cell r="B10209">
            <v>19140</v>
          </cell>
          <cell r="C10209" t="str">
            <v>Tuberia PVC.P d=6"y 8" RDE 26 (instalación) CEFE COMETAS</v>
          </cell>
          <cell r="D10209" t="str">
            <v>ML</v>
          </cell>
          <cell r="E10209" t="str">
            <v>08 Hidráulico</v>
          </cell>
          <cell r="F10209">
            <v>41251.230000000003</v>
          </cell>
        </row>
        <row r="10210">
          <cell r="B10210">
            <v>10512</v>
          </cell>
          <cell r="C10210" t="str">
            <v>Tuberia PVC.P d=8" RDE21 NTC382 - 200 Psi ASTM1483 CEFE COMETAS</v>
          </cell>
          <cell r="D10210" t="str">
            <v>ML</v>
          </cell>
          <cell r="E10210" t="str">
            <v>08 Hidráulico</v>
          </cell>
          <cell r="F10210">
            <v>150340.44</v>
          </cell>
        </row>
        <row r="10211">
          <cell r="B10211">
            <v>11065</v>
          </cell>
          <cell r="C10211" t="str">
            <v>Tuberia PVC.P rde 13.5  d=1" ***</v>
          </cell>
          <cell r="D10211" t="str">
            <v>ML</v>
          </cell>
          <cell r="E10211" t="str">
            <v>08 Hidráulico</v>
          </cell>
          <cell r="F10211">
            <v>52599.85</v>
          </cell>
        </row>
        <row r="10212">
          <cell r="B10212">
            <v>11661</v>
          </cell>
          <cell r="C10212" t="str">
            <v>Tuberia PVC.P RDE 21 d=4"  **</v>
          </cell>
          <cell r="D10212" t="str">
            <v>ML</v>
          </cell>
          <cell r="E10212" t="str">
            <v>08 Hidráulico</v>
          </cell>
          <cell r="F10212">
            <v>120044.6</v>
          </cell>
        </row>
        <row r="10213">
          <cell r="B10213">
            <v>15837</v>
          </cell>
          <cell r="C10213" t="str">
            <v>Tuberia PVC.P RDE 21 d=6"  **</v>
          </cell>
          <cell r="D10213" t="str">
            <v>ML</v>
          </cell>
          <cell r="E10213" t="str">
            <v>08 Hidráulico</v>
          </cell>
          <cell r="F10213">
            <v>184123.85</v>
          </cell>
        </row>
        <row r="10214">
          <cell r="B10214">
            <v>9033</v>
          </cell>
          <cell r="C10214" t="str">
            <v>Tuberia PVC.P RDE 41 d=4"  **</v>
          </cell>
          <cell r="D10214" t="str">
            <v>ML</v>
          </cell>
          <cell r="E10214" t="str">
            <v>08 Hidráulico</v>
          </cell>
          <cell r="F10214">
            <v>0</v>
          </cell>
        </row>
        <row r="10215">
          <cell r="B10215">
            <v>11993</v>
          </cell>
          <cell r="C10215" t="str">
            <v>Tuberia PVC.P RDE 41 d=4"  **</v>
          </cell>
          <cell r="D10215" t="str">
            <v>ML</v>
          </cell>
          <cell r="E10215" t="str">
            <v>08 Hidráulico</v>
          </cell>
          <cell r="F10215">
            <v>43147.58</v>
          </cell>
        </row>
        <row r="10216">
          <cell r="B10216">
            <v>13383</v>
          </cell>
          <cell r="C10216" t="str">
            <v>Tuberia PVC.PRESION Ø 1" RDE-21</v>
          </cell>
          <cell r="D10216" t="str">
            <v>ML</v>
          </cell>
          <cell r="E10216" t="str">
            <v>08 Hidráulico</v>
          </cell>
          <cell r="F10216">
            <v>14392.72</v>
          </cell>
        </row>
        <row r="10217">
          <cell r="B10217">
            <v>10303</v>
          </cell>
          <cell r="C10217" t="str">
            <v>Tuberia PVC.S 4"  Exca y relleno recebo **</v>
          </cell>
          <cell r="D10217" t="str">
            <v>ML</v>
          </cell>
          <cell r="E10217" t="str">
            <v>08 Hidráulico</v>
          </cell>
          <cell r="F10217">
            <v>100874.29</v>
          </cell>
        </row>
        <row r="10218">
          <cell r="B10218">
            <v>13381</v>
          </cell>
          <cell r="C10218" t="str">
            <v>Tuberia PVC.S d=1 1/2"  **</v>
          </cell>
          <cell r="D10218" t="str">
            <v>ML</v>
          </cell>
          <cell r="E10218" t="str">
            <v>08 Hidráulico</v>
          </cell>
          <cell r="F10218">
            <v>29520.11</v>
          </cell>
        </row>
        <row r="10219">
          <cell r="B10219">
            <v>20704</v>
          </cell>
          <cell r="C10219" t="str">
            <v xml:space="preserve">Tuberia PVC.S d=12" </v>
          </cell>
          <cell r="D10219" t="str">
            <v>ML</v>
          </cell>
          <cell r="E10219" t="str">
            <v>INSTALACIONES HIDRAULICA / SANITARIA / LATONERIA</v>
          </cell>
          <cell r="F10219">
            <v>172790.28</v>
          </cell>
        </row>
        <row r="10220">
          <cell r="B10220">
            <v>11685</v>
          </cell>
          <cell r="C10220" t="str">
            <v>Tuberia PVC.S d=12" Excavacion  y rellenos**</v>
          </cell>
          <cell r="D10220" t="str">
            <v>ML</v>
          </cell>
          <cell r="E10220" t="str">
            <v>08 Hidráulico</v>
          </cell>
          <cell r="F10220">
            <v>123886.38</v>
          </cell>
        </row>
        <row r="10221">
          <cell r="B10221">
            <v>20705</v>
          </cell>
          <cell r="C10221" t="str">
            <v xml:space="preserve">Tuberia PVC.S d=16" </v>
          </cell>
          <cell r="D10221" t="str">
            <v>ML</v>
          </cell>
          <cell r="E10221" t="str">
            <v>INSTALACIONES HIDRAULICA / SANITARIA / LATONERIA</v>
          </cell>
          <cell r="F10221">
            <v>177577.44</v>
          </cell>
        </row>
        <row r="10222">
          <cell r="B10222">
            <v>10594</v>
          </cell>
          <cell r="C10222" t="str">
            <v>Tuberia PVC.S d=2"  **</v>
          </cell>
          <cell r="D10222" t="str">
            <v>ML</v>
          </cell>
          <cell r="E10222" t="str">
            <v>08 Hidráulico</v>
          </cell>
          <cell r="F10222">
            <v>25851.58</v>
          </cell>
        </row>
        <row r="10223">
          <cell r="B10223">
            <v>12302</v>
          </cell>
          <cell r="C10223" t="str">
            <v>Tuberia PVC.S d=2"  **</v>
          </cell>
          <cell r="D10223" t="str">
            <v>ML</v>
          </cell>
          <cell r="E10223" t="str">
            <v>08 Hidráulico</v>
          </cell>
          <cell r="F10223">
            <v>24462.59</v>
          </cell>
        </row>
        <row r="10224">
          <cell r="B10224">
            <v>11922</v>
          </cell>
          <cell r="C10224" t="str">
            <v>Tuberia PVC.S d=2"+Accesorios**</v>
          </cell>
          <cell r="D10224" t="str">
            <v>ML</v>
          </cell>
          <cell r="E10224" t="str">
            <v>08 Hidráulico</v>
          </cell>
          <cell r="F10224">
            <v>27400.78</v>
          </cell>
        </row>
        <row r="10225">
          <cell r="B10225">
            <v>10037</v>
          </cell>
          <cell r="C10225" t="str">
            <v>Tuberia PVC.S d=3" Excav y relleno recebo **</v>
          </cell>
          <cell r="D10225" t="str">
            <v>ML</v>
          </cell>
          <cell r="E10225" t="str">
            <v>08 Hidráulico</v>
          </cell>
          <cell r="F10225">
            <v>92391.9</v>
          </cell>
        </row>
        <row r="10226">
          <cell r="B10226">
            <v>11913</v>
          </cell>
          <cell r="C10226" t="str">
            <v>Tuberia PVC.S d=3"+Accesorios  **</v>
          </cell>
          <cell r="D10226" t="str">
            <v>ML</v>
          </cell>
          <cell r="E10226" t="str">
            <v>08 Hidráulico</v>
          </cell>
          <cell r="F10226">
            <v>32920.160000000003</v>
          </cell>
        </row>
        <row r="10227">
          <cell r="B10227">
            <v>12303</v>
          </cell>
          <cell r="C10227" t="str">
            <v>Tuberia PVC.S d=4"  **</v>
          </cell>
          <cell r="D10227" t="str">
            <v>ML</v>
          </cell>
          <cell r="E10227" t="str">
            <v>08 Hidráulico</v>
          </cell>
          <cell r="F10227">
            <v>34441.360000000001</v>
          </cell>
        </row>
        <row r="10228">
          <cell r="B10228">
            <v>10659</v>
          </cell>
          <cell r="C10228" t="str">
            <v>Tuberia PVC.S d=4" + Excavacion **</v>
          </cell>
          <cell r="D10228" t="str">
            <v>ML</v>
          </cell>
          <cell r="E10228" t="str">
            <v>08 Hidráulico</v>
          </cell>
          <cell r="F10228">
            <v>119230.92</v>
          </cell>
        </row>
        <row r="10229">
          <cell r="B10229">
            <v>11702</v>
          </cell>
          <cell r="C10229" t="str">
            <v>Tuberia PVC.S d=4" Excav y relleno recebo **</v>
          </cell>
          <cell r="D10229" t="str">
            <v>ML</v>
          </cell>
          <cell r="E10229" t="str">
            <v>08 Hidráulico</v>
          </cell>
          <cell r="F10229">
            <v>134582.20000000001</v>
          </cell>
        </row>
        <row r="10230">
          <cell r="B10230">
            <v>11914</v>
          </cell>
          <cell r="C10230" t="str">
            <v>Tuberia PVC.S d=4"+Accesorios  **</v>
          </cell>
          <cell r="D10230" t="str">
            <v>ML</v>
          </cell>
          <cell r="E10230" t="str">
            <v>08 Hidráulico</v>
          </cell>
          <cell r="F10230">
            <v>41109.46</v>
          </cell>
        </row>
        <row r="10231">
          <cell r="B10231">
            <v>10262</v>
          </cell>
          <cell r="C10231" t="str">
            <v>Tuberia PVC.S d=6" Excavacion y relleno**</v>
          </cell>
          <cell r="D10231" t="str">
            <v>ML</v>
          </cell>
          <cell r="E10231" t="str">
            <v>08 Hidráulico</v>
          </cell>
          <cell r="F10231">
            <v>165618.56</v>
          </cell>
        </row>
        <row r="10232">
          <cell r="B10232">
            <v>12304</v>
          </cell>
          <cell r="C10232" t="str">
            <v>Tuberia PVC.S d=6"+ Abraz. + Demolic.  **</v>
          </cell>
          <cell r="D10232" t="str">
            <v>ML</v>
          </cell>
          <cell r="E10232" t="str">
            <v>08 Hidráulico</v>
          </cell>
          <cell r="F10232">
            <v>142060.5</v>
          </cell>
        </row>
        <row r="10233">
          <cell r="B10233">
            <v>11915</v>
          </cell>
          <cell r="C10233" t="str">
            <v>Tuberia PVC.S d=6"+Accesorios  **</v>
          </cell>
          <cell r="D10233" t="str">
            <v>ML</v>
          </cell>
          <cell r="E10233" t="str">
            <v>08 Hidráulico</v>
          </cell>
          <cell r="F10233">
            <v>65056.04</v>
          </cell>
        </row>
        <row r="10234">
          <cell r="B10234">
            <v>10745</v>
          </cell>
          <cell r="C10234" t="str">
            <v>Tuberia PVC.S d=8" Excavacion  y rellenos**</v>
          </cell>
          <cell r="D10234" t="str">
            <v>ML</v>
          </cell>
          <cell r="E10234" t="str">
            <v>08 Hidráulico</v>
          </cell>
          <cell r="F10234">
            <v>173800.8</v>
          </cell>
        </row>
        <row r="10235">
          <cell r="B10235">
            <v>16943</v>
          </cell>
          <cell r="C10235" t="str">
            <v>TUBERÍA PVC-L 2"</v>
          </cell>
          <cell r="D10235" t="str">
            <v>ML</v>
          </cell>
          <cell r="E10235" t="str">
            <v>INSTALACIONES HIDRAULICA / SANITARIA / LATONERIA</v>
          </cell>
          <cell r="F10235">
            <v>14300.63</v>
          </cell>
        </row>
        <row r="10236">
          <cell r="B10236">
            <v>16974</v>
          </cell>
          <cell r="C10236" t="str">
            <v>TUBERÍA PVC-L 3"</v>
          </cell>
          <cell r="D10236" t="str">
            <v>ML</v>
          </cell>
          <cell r="E10236" t="str">
            <v>INSTALACIONES HIDRAULICA / SANITARIA / LATONERIA</v>
          </cell>
          <cell r="F10236">
            <v>24415.89</v>
          </cell>
        </row>
        <row r="10237">
          <cell r="B10237">
            <v>15139</v>
          </cell>
          <cell r="C10237" t="str">
            <v>Tuberia PVCP 1  " RDE 21 **</v>
          </cell>
          <cell r="D10237" t="str">
            <v>ML</v>
          </cell>
          <cell r="E10237" t="str">
            <v>08 Hidráulico</v>
          </cell>
          <cell r="F10237">
            <v>16993.669999999998</v>
          </cell>
        </row>
        <row r="10238">
          <cell r="B10238">
            <v>13569</v>
          </cell>
          <cell r="C10238" t="str">
            <v>Tuberia PVCP 1 " RDE 21 excav mec. relleno tie</v>
          </cell>
          <cell r="D10238" t="str">
            <v>ML</v>
          </cell>
          <cell r="E10238" t="str">
            <v>08 Hidráulico</v>
          </cell>
          <cell r="F10238">
            <v>60105.18</v>
          </cell>
        </row>
        <row r="10239">
          <cell r="B10239">
            <v>12355</v>
          </cell>
          <cell r="C10239" t="str">
            <v>Tuberia PVCP 1 " RDE 21 excav y relleno recebo  **</v>
          </cell>
          <cell r="D10239" t="str">
            <v>ML</v>
          </cell>
          <cell r="E10239" t="str">
            <v>08 Hidráulico</v>
          </cell>
          <cell r="F10239">
            <v>104143.83</v>
          </cell>
        </row>
        <row r="10240">
          <cell r="B10240">
            <v>14496</v>
          </cell>
          <cell r="C10240" t="str">
            <v>Tuberia PVCP 1 " RDE 21+Arena-Sin Excav.(GIMN-SUR)</v>
          </cell>
          <cell r="D10240" t="str">
            <v>ML</v>
          </cell>
          <cell r="E10240" t="str">
            <v>08 Hidráulico</v>
          </cell>
          <cell r="F10240">
            <v>21730.89</v>
          </cell>
        </row>
        <row r="10241">
          <cell r="B10241">
            <v>12535</v>
          </cell>
          <cell r="C10241" t="str">
            <v>Tuberia PVCP 1 1/2 " RDE 21 excav y relleno recebo</v>
          </cell>
          <cell r="D10241" t="str">
            <v>ML</v>
          </cell>
          <cell r="E10241" t="str">
            <v>08 Hidráulico</v>
          </cell>
          <cell r="F10241">
            <v>131702.85</v>
          </cell>
        </row>
        <row r="10242">
          <cell r="B10242">
            <v>13241</v>
          </cell>
          <cell r="C10242" t="str">
            <v>Tuberia PVCP 1 1/4 " RDE 21 **</v>
          </cell>
          <cell r="D10242" t="str">
            <v>ML</v>
          </cell>
          <cell r="E10242" t="str">
            <v>08 Hidráulico</v>
          </cell>
          <cell r="F10242">
            <v>54646.559999999998</v>
          </cell>
        </row>
        <row r="10243">
          <cell r="B10243">
            <v>16851</v>
          </cell>
          <cell r="C10243" t="str">
            <v>Tuberia PVCP 1 1/4 " RDE 21 **</v>
          </cell>
          <cell r="D10243" t="str">
            <v>ML</v>
          </cell>
          <cell r="E10243" t="str">
            <v>08 Hidráulico</v>
          </cell>
          <cell r="F10243">
            <v>59951.11</v>
          </cell>
        </row>
        <row r="10244">
          <cell r="B10244">
            <v>13397</v>
          </cell>
          <cell r="C10244" t="str">
            <v>Tuberia PVCP 1 1/4 " RDE 21 excav y relleno recebo</v>
          </cell>
          <cell r="D10244" t="str">
            <v>ML</v>
          </cell>
          <cell r="E10244" t="str">
            <v>08 Hidráulico</v>
          </cell>
          <cell r="F10244">
            <v>103693.25</v>
          </cell>
        </row>
        <row r="10245">
          <cell r="B10245">
            <v>14499</v>
          </cell>
          <cell r="C10245" t="str">
            <v>Tuberia PVCP 1/2 "RDE-9+ arena- Sin excav(GIM-SUR)</v>
          </cell>
          <cell r="D10245" t="str">
            <v>ML</v>
          </cell>
          <cell r="E10245" t="str">
            <v>08 Hidráulico</v>
          </cell>
          <cell r="F10245">
            <v>20340.650000000001</v>
          </cell>
        </row>
        <row r="10246">
          <cell r="B10246">
            <v>13563</v>
          </cell>
          <cell r="C10246" t="str">
            <v>Tuberia PVCP 1-1/2 " RDE 21+Arena -Sin excavac</v>
          </cell>
          <cell r="D10246" t="str">
            <v>ML</v>
          </cell>
          <cell r="E10246" t="str">
            <v>08 Hidráulico</v>
          </cell>
          <cell r="F10246">
            <v>62227.63</v>
          </cell>
        </row>
        <row r="10247">
          <cell r="B10247">
            <v>14557</v>
          </cell>
          <cell r="C10247" t="str">
            <v>Tuberia PVCP 1-1/4 " RDE 21+Arena -Sin excavac</v>
          </cell>
          <cell r="D10247" t="str">
            <v>ML</v>
          </cell>
          <cell r="E10247" t="str">
            <v>08 Hidráulico</v>
          </cell>
          <cell r="F10247">
            <v>27361.51</v>
          </cell>
        </row>
        <row r="10248">
          <cell r="B10248">
            <v>13556</v>
          </cell>
          <cell r="C10248" t="str">
            <v>Tuberia PVCP 2 " RDE 21 excav Mec y relleno recebo</v>
          </cell>
          <cell r="D10248" t="str">
            <v>ML</v>
          </cell>
          <cell r="E10248" t="str">
            <v>08 Hidráulico</v>
          </cell>
          <cell r="F10248">
            <v>88109.89</v>
          </cell>
        </row>
        <row r="10249">
          <cell r="B10249">
            <v>12354</v>
          </cell>
          <cell r="C10249" t="str">
            <v>Tuberia PVCP 2 " RDE 21 excav y relleno recebo  **</v>
          </cell>
          <cell r="D10249" t="str">
            <v>ML</v>
          </cell>
          <cell r="E10249" t="str">
            <v>08 Hidráulico</v>
          </cell>
          <cell r="F10249">
            <v>149531.79</v>
          </cell>
        </row>
        <row r="10250">
          <cell r="B10250">
            <v>14497</v>
          </cell>
          <cell r="C10250" t="str">
            <v>Tuberia PVCP 2 " RDE 21Exc+rellen Tierra(GIMN-SUR)</v>
          </cell>
          <cell r="D10250" t="str">
            <v>ML</v>
          </cell>
          <cell r="E10250" t="str">
            <v>08 Hidráulico</v>
          </cell>
          <cell r="F10250">
            <v>46498.05</v>
          </cell>
        </row>
        <row r="10251">
          <cell r="B10251">
            <v>13555</v>
          </cell>
          <cell r="C10251" t="str">
            <v>Tuberia PVCP 3 " RDE 21 excav mec.y relleno tierra</v>
          </cell>
          <cell r="D10251" t="str">
            <v>ML</v>
          </cell>
          <cell r="E10251" t="str">
            <v>08 Hidráulico</v>
          </cell>
          <cell r="F10251">
            <v>121099.28</v>
          </cell>
        </row>
        <row r="10252">
          <cell r="B10252">
            <v>11328</v>
          </cell>
          <cell r="C10252" t="str">
            <v>Tuberia PVCP 3 " RDE 21 excav y relleno recebo  **</v>
          </cell>
          <cell r="D10252" t="str">
            <v>ML</v>
          </cell>
          <cell r="E10252" t="str">
            <v>08 Hidráulico</v>
          </cell>
          <cell r="F10252">
            <v>152897.75</v>
          </cell>
        </row>
        <row r="10253">
          <cell r="B10253">
            <v>14498</v>
          </cell>
          <cell r="C10253" t="str">
            <v>Tuberia PVCP 3/4 " RDE 21+Arena-Sin Excav(GIMN-SUR</v>
          </cell>
          <cell r="D10253" t="str">
            <v>ML</v>
          </cell>
          <cell r="E10253" t="str">
            <v>08 Hidráulico</v>
          </cell>
          <cell r="F10253">
            <v>20935.89</v>
          </cell>
        </row>
        <row r="10254">
          <cell r="B10254">
            <v>12353</v>
          </cell>
          <cell r="C10254" t="str">
            <v>Tuberia PVCP 4 "(RDE- 21) excav y relleno recebo</v>
          </cell>
          <cell r="D10254" t="str">
            <v>ML</v>
          </cell>
          <cell r="E10254" t="str">
            <v>08 Hidráulico</v>
          </cell>
          <cell r="F10254">
            <v>185551.06</v>
          </cell>
        </row>
        <row r="10255">
          <cell r="B10255">
            <v>15659</v>
          </cell>
          <cell r="C10255" t="str">
            <v>Tuberia PVCP 6"(RDE- 21) excav y relleno recebo  *</v>
          </cell>
          <cell r="D10255" t="str">
            <v>ML</v>
          </cell>
          <cell r="E10255" t="str">
            <v>08 Hidráulico</v>
          </cell>
          <cell r="F10255">
            <v>138490.37</v>
          </cell>
        </row>
        <row r="10256">
          <cell r="B10256">
            <v>10766</v>
          </cell>
          <cell r="C10256" t="str">
            <v>Tuberia PVCP 6"(RDE- 26) excav y relleno recebo  *</v>
          </cell>
          <cell r="D10256" t="str">
            <v>ML</v>
          </cell>
          <cell r="E10256" t="str">
            <v>08 Hidráulico</v>
          </cell>
          <cell r="F10256">
            <v>406726.91</v>
          </cell>
        </row>
        <row r="10257">
          <cell r="B10257">
            <v>17839</v>
          </cell>
          <cell r="C10257" t="str">
            <v>TUBERÍA PVC-P RDE 11 3/4"</v>
          </cell>
          <cell r="D10257" t="str">
            <v>ML</v>
          </cell>
          <cell r="E10257" t="str">
            <v>08 Hidráulico</v>
          </cell>
          <cell r="F10257">
            <v>12406.37</v>
          </cell>
        </row>
        <row r="10258">
          <cell r="B10258">
            <v>17841</v>
          </cell>
          <cell r="C10258" t="str">
            <v>TUBERÍA PVC-P RDE 21 1 1/4"</v>
          </cell>
          <cell r="D10258" t="str">
            <v>ML</v>
          </cell>
          <cell r="E10258" t="str">
            <v>08 Hidráulico</v>
          </cell>
          <cell r="F10258">
            <v>17657.97</v>
          </cell>
        </row>
        <row r="10259">
          <cell r="B10259">
            <v>16883</v>
          </cell>
          <cell r="C10259" t="str">
            <v>TUBERÍA PVC-P SCH-80 2 1/2"</v>
          </cell>
          <cell r="D10259" t="str">
            <v>ML</v>
          </cell>
          <cell r="E10259" t="str">
            <v>INSTALACIONES HIDRAULICA / SANITARIA / LATONERIA</v>
          </cell>
          <cell r="F10259">
            <v>14099.43</v>
          </cell>
        </row>
        <row r="10260">
          <cell r="B10260">
            <v>16873</v>
          </cell>
          <cell r="C10260" t="str">
            <v>TUBERÍA PVC-P SCH-80 2"</v>
          </cell>
          <cell r="D10260" t="str">
            <v>ML</v>
          </cell>
          <cell r="E10260" t="str">
            <v>INSTALACIONES REDES INCENDIO</v>
          </cell>
          <cell r="F10260">
            <v>13678.76</v>
          </cell>
        </row>
        <row r="10261">
          <cell r="B10261">
            <v>16895</v>
          </cell>
          <cell r="C10261" t="str">
            <v>TUBERÍA PVC-P SCH-80 3"</v>
          </cell>
          <cell r="D10261" t="str">
            <v>ML</v>
          </cell>
          <cell r="E10261" t="str">
            <v>INSTALACIONES HIDRAULICA / SANITARIA / LATONERIA</v>
          </cell>
          <cell r="F10261">
            <v>14149.81</v>
          </cell>
        </row>
        <row r="10262">
          <cell r="B10262">
            <v>16898</v>
          </cell>
          <cell r="C10262" t="str">
            <v>TUBERÍA PVC-P SCH-80 4"</v>
          </cell>
          <cell r="D10262" t="str">
            <v>ML</v>
          </cell>
          <cell r="E10262" t="str">
            <v>INSTALACIONES HIDRAULICA / SANITARIA / LATONERIA</v>
          </cell>
          <cell r="F10262">
            <v>14789.69</v>
          </cell>
        </row>
        <row r="10263">
          <cell r="B10263">
            <v>16900</v>
          </cell>
          <cell r="C10263" t="str">
            <v>TUBERÍA PVC-P SCH-80 6"</v>
          </cell>
          <cell r="D10263" t="str">
            <v>ML</v>
          </cell>
          <cell r="E10263" t="str">
            <v>INSTALACIONES HIDRAULICA / SANITARIA / LATONERIA</v>
          </cell>
          <cell r="F10263">
            <v>24955.58</v>
          </cell>
        </row>
        <row r="10264">
          <cell r="B10264">
            <v>18773</v>
          </cell>
          <cell r="C10264" t="str">
            <v>TUBERIA PVC-S 10"</v>
          </cell>
          <cell r="D10264" t="str">
            <v>ML</v>
          </cell>
          <cell r="E10264" t="str">
            <v>08 Hidráulico</v>
          </cell>
          <cell r="F10264">
            <v>122255.52</v>
          </cell>
        </row>
        <row r="10265">
          <cell r="B10265">
            <v>17049</v>
          </cell>
          <cell r="C10265" t="str">
            <v>TUBERÍA PVC-S 10"</v>
          </cell>
          <cell r="D10265" t="str">
            <v>ML</v>
          </cell>
          <cell r="E10265" t="str">
            <v>08 Hidráulico</v>
          </cell>
          <cell r="F10265">
            <v>27766.66</v>
          </cell>
        </row>
        <row r="10266">
          <cell r="B10266">
            <v>17040</v>
          </cell>
          <cell r="C10266" t="str">
            <v>TUBERÍA PVC-S 8"</v>
          </cell>
          <cell r="D10266" t="str">
            <v>ML</v>
          </cell>
          <cell r="E10266" t="str">
            <v>08 Hidráulico</v>
          </cell>
          <cell r="F10266">
            <v>72761.259999999995</v>
          </cell>
        </row>
        <row r="10267">
          <cell r="B10267">
            <v>12758</v>
          </cell>
          <cell r="C10267" t="str">
            <v>Tuberia PVCS.4" desagues cubierta EstadioTecho</v>
          </cell>
          <cell r="D10267" t="str">
            <v>ML</v>
          </cell>
          <cell r="E10267" t="str">
            <v>08 Hidráulico</v>
          </cell>
          <cell r="F10267">
            <v>115331.05</v>
          </cell>
        </row>
        <row r="10268">
          <cell r="B10268">
            <v>13277</v>
          </cell>
          <cell r="C10268" t="str">
            <v>Tuberia Sistema Contraincendio Ø1 1/2"***</v>
          </cell>
          <cell r="D10268" t="str">
            <v>ML</v>
          </cell>
          <cell r="E10268" t="str">
            <v>08 Hidráulico</v>
          </cell>
          <cell r="F10268">
            <v>45369.34</v>
          </cell>
        </row>
        <row r="10269">
          <cell r="B10269">
            <v>13278</v>
          </cell>
          <cell r="C10269" t="str">
            <v>Tuberia Sistema Contraincendio Ø3"***</v>
          </cell>
          <cell r="D10269" t="str">
            <v>ML</v>
          </cell>
          <cell r="E10269" t="str">
            <v>08 Hidráulico</v>
          </cell>
          <cell r="F10269">
            <v>82786.27</v>
          </cell>
        </row>
        <row r="10270">
          <cell r="B10270">
            <v>13279</v>
          </cell>
          <cell r="C10270" t="str">
            <v>Tuberia Sistema Contraincendio Ø4"***</v>
          </cell>
          <cell r="D10270" t="str">
            <v>ML</v>
          </cell>
          <cell r="E10270" t="str">
            <v>08 Hidráulico</v>
          </cell>
          <cell r="F10270">
            <v>99849.91</v>
          </cell>
        </row>
        <row r="10271">
          <cell r="B10271">
            <v>12293</v>
          </cell>
          <cell r="C10271" t="str">
            <v>Tuberia y accesorios PVC  d=1/2" ** (sum+inst)</v>
          </cell>
          <cell r="D10271" t="str">
            <v>ML</v>
          </cell>
          <cell r="E10271" t="str">
            <v>08 Hidráulico</v>
          </cell>
          <cell r="F10271">
            <v>36842.39</v>
          </cell>
        </row>
        <row r="10272">
          <cell r="B10272">
            <v>12259</v>
          </cell>
          <cell r="C10272" t="str">
            <v>Tuberia y codo PVC  d=1" **</v>
          </cell>
          <cell r="D10272" t="str">
            <v>ML</v>
          </cell>
          <cell r="E10272" t="str">
            <v>08 Hidráulico</v>
          </cell>
          <cell r="F10272">
            <v>41138.449999999997</v>
          </cell>
        </row>
        <row r="10273">
          <cell r="B10273">
            <v>12827</v>
          </cell>
          <cell r="C10273" t="str">
            <v>Tuberia+platina**</v>
          </cell>
          <cell r="D10273" t="str">
            <v>ML</v>
          </cell>
          <cell r="E10273" t="str">
            <v>10 Mobiliario</v>
          </cell>
          <cell r="F10273">
            <v>399775.61</v>
          </cell>
        </row>
        <row r="10274">
          <cell r="B10274">
            <v>18605</v>
          </cell>
          <cell r="C10274" t="str">
            <v>TuberiaPVC.PresiónRDE13.5Ø=10"S/EspecificaCDRC</v>
          </cell>
          <cell r="D10274" t="str">
            <v>ML</v>
          </cell>
          <cell r="E10274" t="str">
            <v>PISCINAS</v>
          </cell>
          <cell r="F10274">
            <v>71984.479999999996</v>
          </cell>
        </row>
        <row r="10275">
          <cell r="B10275">
            <v>10482</v>
          </cell>
          <cell r="C10275" t="str">
            <v>Tubing (Tuberia Cobre) d=1/4" **</v>
          </cell>
          <cell r="D10275" t="str">
            <v>ML</v>
          </cell>
          <cell r="E10275" t="str">
            <v>08 Hidráulico</v>
          </cell>
          <cell r="F10275">
            <v>26717.599999999999</v>
          </cell>
        </row>
        <row r="10276">
          <cell r="B10276">
            <v>10982</v>
          </cell>
          <cell r="C10276" t="str">
            <v>Tub-Nova d=250mm Exca y relle.zona verde</v>
          </cell>
          <cell r="D10276" t="str">
            <v>ML</v>
          </cell>
          <cell r="E10276" t="str">
            <v>08 Hidráulico</v>
          </cell>
          <cell r="F10276">
            <v>195630.4</v>
          </cell>
        </row>
        <row r="10277">
          <cell r="B10277">
            <v>14223</v>
          </cell>
          <cell r="C10277" t="str">
            <v>tubo 100mm para dreanje**</v>
          </cell>
          <cell r="D10277" t="str">
            <v>ML</v>
          </cell>
          <cell r="E10277" t="str">
            <v>08 Hidráulico</v>
          </cell>
          <cell r="F10277">
            <v>16649.73</v>
          </cell>
        </row>
        <row r="10278">
          <cell r="B10278">
            <v>13375</v>
          </cell>
          <cell r="C10278" t="str">
            <v xml:space="preserve">Tubo 80x40x2mm x 6m   Sum + Inst + Pintura </v>
          </cell>
          <cell r="D10278" t="str">
            <v>ML</v>
          </cell>
          <cell r="E10278" t="str">
            <v>CARPINTERIA METALICA</v>
          </cell>
          <cell r="F10278">
            <v>74020.740000000005</v>
          </cell>
        </row>
        <row r="10279">
          <cell r="B10279">
            <v>16385</v>
          </cell>
          <cell r="C10279" t="str">
            <v>TUBO ACERO GALVANIZADOØ11/2” (e=2.95MM) L=6M</v>
          </cell>
          <cell r="D10279" t="str">
            <v>ML</v>
          </cell>
          <cell r="E10279" t="str">
            <v>INSTALACIONES HIDRAULICA / SANITARIA / LATONERIA</v>
          </cell>
          <cell r="F10279">
            <v>25926.560000000001</v>
          </cell>
        </row>
        <row r="10280">
          <cell r="B10280">
            <v>16476</v>
          </cell>
          <cell r="C10280" t="str">
            <v>TUBO COBRE Ø 2 ” RIGIDO -L (200PSI) +Soporte</v>
          </cell>
          <cell r="D10280" t="str">
            <v>ML</v>
          </cell>
          <cell r="E10280" t="str">
            <v>INSTALACIONES HIDRAULICA / SANITARIA / LATONERIA</v>
          </cell>
          <cell r="F10280">
            <v>12977.57</v>
          </cell>
        </row>
        <row r="10281">
          <cell r="B10281">
            <v>16411</v>
          </cell>
          <cell r="C10281" t="str">
            <v>TUBO COBRE Ø 2 ” RIGIDO -L (200PSI)-(REFORZ-UDS)</v>
          </cell>
          <cell r="D10281" t="str">
            <v>ML</v>
          </cell>
          <cell r="E10281" t="str">
            <v>INSTALACIONES HIDRAULICA / SANITARIA / LATONERIA</v>
          </cell>
          <cell r="F10281">
            <v>24009.46</v>
          </cell>
        </row>
        <row r="10282">
          <cell r="B10282">
            <v>16422</v>
          </cell>
          <cell r="C10282" t="str">
            <v>TUBO COBRE Ø 21/2 ”RIGIDO-L (200PSI)-(REFORZ-UDS)</v>
          </cell>
          <cell r="D10282" t="str">
            <v>ML</v>
          </cell>
          <cell r="E10282" t="str">
            <v>INSTALACIONES HIDRAULICA / SANITARIA / LATONERIA</v>
          </cell>
          <cell r="F10282">
            <v>26602.12</v>
          </cell>
        </row>
        <row r="10283">
          <cell r="B10283">
            <v>18804</v>
          </cell>
          <cell r="C10283" t="str">
            <v>TUBO COBRE Ø1  L</v>
          </cell>
          <cell r="D10283" t="str">
            <v>ML</v>
          </cell>
          <cell r="E10283" t="str">
            <v>INSTALACIONES HIDRAULICA / SANITARIA / LATONERIA</v>
          </cell>
          <cell r="F10283">
            <v>67177.63</v>
          </cell>
        </row>
        <row r="10284">
          <cell r="B10284">
            <v>16560</v>
          </cell>
          <cell r="C10284" t="str">
            <v>TUBO COBRE Ø1 ” RIGIDO -L (200PSI)</v>
          </cell>
          <cell r="D10284" t="str">
            <v>ML</v>
          </cell>
          <cell r="E10284" t="str">
            <v>INSTALACIONES HIDRAULICA / SANITARIA / LATONERIA</v>
          </cell>
          <cell r="F10284">
            <v>68534.63</v>
          </cell>
        </row>
        <row r="10285">
          <cell r="B10285">
            <v>16498</v>
          </cell>
          <cell r="C10285" t="str">
            <v>TUBO COBRE Ø1 ” RIGIDO -L (200PSI)+Soporte</v>
          </cell>
          <cell r="D10285" t="str">
            <v>ML</v>
          </cell>
          <cell r="E10285" t="str">
            <v>INSTALACIONES HIDRAULICA / SANITARIA / LATONERIA</v>
          </cell>
          <cell r="F10285">
            <v>71918.47</v>
          </cell>
        </row>
        <row r="10286">
          <cell r="B10286">
            <v>16496</v>
          </cell>
          <cell r="C10286" t="str">
            <v>TUBO COBRE Ø1 1/2 ” RIGIDO -L (200PSI)</v>
          </cell>
          <cell r="D10286" t="str">
            <v>ML</v>
          </cell>
          <cell r="E10286" t="str">
            <v>INSTALACIONES HIDRAULICA / SANITARIA / LATONERIA</v>
          </cell>
          <cell r="F10286">
            <v>9283.51</v>
          </cell>
        </row>
        <row r="10287">
          <cell r="B10287">
            <v>16475</v>
          </cell>
          <cell r="C10287" t="str">
            <v>TUBO COBRE Ø1 1/2 ” RIGIDO -L (200PSI) +Soporte</v>
          </cell>
          <cell r="D10287" t="str">
            <v>ML</v>
          </cell>
          <cell r="E10287" t="str">
            <v>INSTALACIONES HIDRAULICA / SANITARIA / LATONERIA</v>
          </cell>
          <cell r="F10287">
            <v>12694.41</v>
          </cell>
        </row>
        <row r="10288">
          <cell r="B10288">
            <v>16497</v>
          </cell>
          <cell r="C10288" t="str">
            <v>TUBO COBRE Ø1 1/4 ” RIGIDO -L (200PSI)</v>
          </cell>
          <cell r="D10288" t="str">
            <v>ML</v>
          </cell>
          <cell r="E10288" t="str">
            <v>INSTALACIONES HIDRAULICA / SANITARIA / LATONERIA</v>
          </cell>
          <cell r="F10288">
            <v>9283.51</v>
          </cell>
        </row>
        <row r="10289">
          <cell r="B10289">
            <v>16495</v>
          </cell>
          <cell r="C10289" t="str">
            <v>TUBO COBRE Ø1 1/4 ” RIGIDO -L (200PSI)+Soporte</v>
          </cell>
          <cell r="D10289" t="str">
            <v>ML</v>
          </cell>
          <cell r="E10289" t="str">
            <v>INSTALACIONES HIDRAULICA / SANITARIA / LATONERIA</v>
          </cell>
          <cell r="F10289">
            <v>12351.19</v>
          </cell>
        </row>
        <row r="10290">
          <cell r="B10290">
            <v>16500</v>
          </cell>
          <cell r="C10290" t="str">
            <v>TUBO COBRE Ø1/2 ” RIGIDO -L (200PSI)+Soporte</v>
          </cell>
          <cell r="D10290" t="str">
            <v>ML</v>
          </cell>
          <cell r="E10290" t="str">
            <v>INSTALACIONES HIDRAULICA / SANITARIA / LATONERIA</v>
          </cell>
          <cell r="F10290">
            <v>20091.59</v>
          </cell>
        </row>
        <row r="10291">
          <cell r="B10291">
            <v>16413</v>
          </cell>
          <cell r="C10291" t="str">
            <v>TUBO COBRE Ø1”RIGIDO-L (200PSI)-(REFORZ-UDS)+tras</v>
          </cell>
          <cell r="D10291" t="str">
            <v>ML</v>
          </cell>
          <cell r="E10291" t="str">
            <v>INSTALACIONES HIDRAULICA / SANITARIA / LATONERIA</v>
          </cell>
          <cell r="F10291">
            <v>100713.73</v>
          </cell>
        </row>
        <row r="10292">
          <cell r="B10292">
            <v>18808</v>
          </cell>
          <cell r="C10292" t="str">
            <v>TUBO COBRE Ø3/4 ” L</v>
          </cell>
          <cell r="D10292" t="str">
            <v>ML</v>
          </cell>
          <cell r="E10292" t="str">
            <v>INSTALACIONES HIDRAULICA / SANITARIA / LATONERIA</v>
          </cell>
          <cell r="F10292">
            <v>37155.4</v>
          </cell>
        </row>
        <row r="10293">
          <cell r="B10293">
            <v>16499</v>
          </cell>
          <cell r="C10293" t="str">
            <v>TUBO COBRE Ø3/4 ” RIGIDO -L (200PSI)+Soporte</v>
          </cell>
          <cell r="D10293" t="str">
            <v>ML</v>
          </cell>
          <cell r="E10293" t="str">
            <v>INSTALACIONES HIDRAULICA / SANITARIA / LATONERIA</v>
          </cell>
          <cell r="F10293">
            <v>27894.84</v>
          </cell>
        </row>
        <row r="10294">
          <cell r="B10294">
            <v>12893</v>
          </cell>
          <cell r="C10294" t="str">
            <v>TUBO CONDUIT  GALVANIZADO 1"(Cinta Vandit)</v>
          </cell>
          <cell r="D10294" t="str">
            <v>ML</v>
          </cell>
          <cell r="E10294" t="str">
            <v>INSTALACIONES GAS</v>
          </cell>
          <cell r="F10294">
            <v>23552.29</v>
          </cell>
        </row>
        <row r="10295">
          <cell r="B10295">
            <v>12898</v>
          </cell>
          <cell r="C10295" t="str">
            <v>TUBO CONDUIT  GALVANIZADO 1"(Cinta Vandit)</v>
          </cell>
          <cell r="D10295" t="str">
            <v>ML</v>
          </cell>
          <cell r="E10295" t="str">
            <v>INSTALACIONES GAS</v>
          </cell>
          <cell r="F10295">
            <v>57998.29</v>
          </cell>
        </row>
        <row r="10296">
          <cell r="B10296">
            <v>20784</v>
          </cell>
          <cell r="C10296" t="str">
            <v>Tubo Estructural  Galv. Ø 3"-2.5mmASTM A-500 Grad-C (SUM+INS)</v>
          </cell>
          <cell r="D10296" t="str">
            <v>ML</v>
          </cell>
          <cell r="E10296" t="str">
            <v>CARPINTERIA METALICA</v>
          </cell>
          <cell r="F10296">
            <v>61018.69</v>
          </cell>
        </row>
        <row r="10297">
          <cell r="B10297">
            <v>16593</v>
          </cell>
          <cell r="C10297" t="str">
            <v>Tubo Estructural Galv.Ø3"+Soldaduras+pint(Sum+Inst</v>
          </cell>
          <cell r="D10297" t="str">
            <v>ML</v>
          </cell>
          <cell r="E10297" t="str">
            <v>MOBILIARIO</v>
          </cell>
          <cell r="F10297">
            <v>55486.15</v>
          </cell>
        </row>
        <row r="10298">
          <cell r="B10298">
            <v>13655</v>
          </cell>
          <cell r="C10298" t="str">
            <v>tubo fluorescente 1x17 W</v>
          </cell>
          <cell r="D10298" t="str">
            <v>UN</v>
          </cell>
          <cell r="E10298" t="str">
            <v>INSTALACIONES ELECTRICAS - T.V. - SONIDO COMUNI</v>
          </cell>
          <cell r="F10298">
            <v>12889.68</v>
          </cell>
        </row>
        <row r="10299">
          <cell r="B10299">
            <v>13651</v>
          </cell>
          <cell r="C10299" t="str">
            <v>tubo fluorescente 1x32 W</v>
          </cell>
          <cell r="D10299" t="str">
            <v>UN</v>
          </cell>
          <cell r="E10299" t="str">
            <v>INSTALACIONES ELECTRICAS - T.V. - SONIDO COMUNI</v>
          </cell>
          <cell r="F10299">
            <v>11797.12</v>
          </cell>
        </row>
        <row r="10300">
          <cell r="B10300">
            <v>19525</v>
          </cell>
          <cell r="C10300" t="str">
            <v>Tubo Galvan Ø 2 1/2"(2.5mm)ASTM-500Grad-C Sum + Inst</v>
          </cell>
          <cell r="D10300" t="str">
            <v>ML</v>
          </cell>
          <cell r="E10300" t="str">
            <v>REDES SERVICIOS Y DESAGüES</v>
          </cell>
          <cell r="F10300">
            <v>53297.53</v>
          </cell>
        </row>
        <row r="10301">
          <cell r="B10301">
            <v>15562</v>
          </cell>
          <cell r="C10301" t="str">
            <v>Tubo Galvan Ø 2" cerram (2.5mm)ASTM-500Grad-C Sumi</v>
          </cell>
          <cell r="D10301" t="str">
            <v>UN</v>
          </cell>
          <cell r="E10301" t="str">
            <v>MOBILIARIO</v>
          </cell>
          <cell r="F10301">
            <v>205126.39999999999</v>
          </cell>
        </row>
        <row r="10302">
          <cell r="B10302">
            <v>13696</v>
          </cell>
          <cell r="C10302" t="str">
            <v>Tubo Galvan Ø 2"(2.5mm)ASTM-500Grad-C Sum + Inst</v>
          </cell>
          <cell r="D10302" t="str">
            <v>ML</v>
          </cell>
          <cell r="E10302" t="str">
            <v>CARPINTERIA METALICA</v>
          </cell>
          <cell r="F10302">
            <v>54515.61</v>
          </cell>
        </row>
        <row r="10303">
          <cell r="B10303">
            <v>16277</v>
          </cell>
          <cell r="C10303" t="str">
            <v>TUBO GALVANIZ. PRES. ASTM- A 53 (2")SCH-40(3.91MM)</v>
          </cell>
          <cell r="D10303" t="str">
            <v>ML</v>
          </cell>
          <cell r="E10303" t="str">
            <v>INSTALACIONES HIDRAULICA / SANITARIA / LATONERIA</v>
          </cell>
          <cell r="F10303">
            <v>25926.560000000001</v>
          </cell>
        </row>
        <row r="10304">
          <cell r="B10304">
            <v>16386</v>
          </cell>
          <cell r="C10304" t="str">
            <v>TUBO GALVANIZADO AGUA Ø 1"e= 2.5 mmX6M-NTC:5890</v>
          </cell>
          <cell r="D10304" t="str">
            <v>ML</v>
          </cell>
          <cell r="E10304" t="str">
            <v>INSTALACIONES HIDRAULICA / SANITARIA / LATONERIA</v>
          </cell>
          <cell r="F10304">
            <v>15555.94</v>
          </cell>
        </row>
        <row r="10305">
          <cell r="B10305">
            <v>16592</v>
          </cell>
          <cell r="C10305" t="str">
            <v>TUBO IMC Ø6" + ACCESORIOS (SUM+INST) L=3M</v>
          </cell>
          <cell r="D10305" t="str">
            <v>UN</v>
          </cell>
          <cell r="E10305" t="str">
            <v>INSTALACIONES ELECTRICAS - T.V. - SONIDO COMUNI</v>
          </cell>
          <cell r="F10305">
            <v>1614303.76</v>
          </cell>
        </row>
        <row r="10306">
          <cell r="B10306">
            <v>20819</v>
          </cell>
          <cell r="C10306" t="str">
            <v xml:space="preserve">TUBO PVC PRESION SCH 80  4" (Sum + Inst)    </v>
          </cell>
          <cell r="D10306" t="str">
            <v>ML</v>
          </cell>
          <cell r="E10306" t="str">
            <v>INSTALACIONES HIDRAULICA / SANITARIA / LATONERIA</v>
          </cell>
          <cell r="F10306">
            <v>128454.28</v>
          </cell>
        </row>
        <row r="10307">
          <cell r="B10307">
            <v>15462</v>
          </cell>
          <cell r="C10307" t="str">
            <v>TUBO PVC SANITARIO 2" X6ML S/NORMA</v>
          </cell>
          <cell r="D10307" t="str">
            <v>ML</v>
          </cell>
          <cell r="E10307" t="str">
            <v>08 Hidráulico</v>
          </cell>
          <cell r="F10307">
            <v>24849.15</v>
          </cell>
        </row>
        <row r="10308">
          <cell r="B10308">
            <v>10595</v>
          </cell>
          <cell r="C10308" t="str">
            <v>TUBO PVC SANITARIO 3" X 6ML S/NORMA</v>
          </cell>
          <cell r="D10308" t="str">
            <v>ML</v>
          </cell>
          <cell r="E10308" t="str">
            <v>08 Hidráulico</v>
          </cell>
          <cell r="F10308">
            <v>26935.1</v>
          </cell>
        </row>
        <row r="10309">
          <cell r="B10309">
            <v>10113</v>
          </cell>
          <cell r="C10309" t="str">
            <v>TUBO PVC SANITARIO 4" X6ML S/NORMA</v>
          </cell>
          <cell r="D10309" t="str">
            <v>ML</v>
          </cell>
          <cell r="E10309" t="str">
            <v>08 Hidráulico</v>
          </cell>
          <cell r="F10309">
            <v>34712.620000000003</v>
          </cell>
        </row>
        <row r="10310">
          <cell r="B10310">
            <v>10108</v>
          </cell>
          <cell r="C10310" t="str">
            <v>TUBO PVC SANITARIO 6" X6ML S/NORMA</v>
          </cell>
          <cell r="D10310" t="str">
            <v>ML</v>
          </cell>
          <cell r="E10310" t="str">
            <v>08 Hidráulico</v>
          </cell>
          <cell r="F10310">
            <v>55574.2</v>
          </cell>
        </row>
        <row r="10311">
          <cell r="B10311">
            <v>10114</v>
          </cell>
          <cell r="C10311" t="str">
            <v>TUBO PVC VENTILACION Ø 2" X 6ML S/NORMA</v>
          </cell>
          <cell r="D10311" t="str">
            <v>ML</v>
          </cell>
          <cell r="E10311" t="str">
            <v>08 Hidráulico</v>
          </cell>
          <cell r="F10311">
            <v>41168.03</v>
          </cell>
        </row>
        <row r="10312">
          <cell r="B10312">
            <v>13542</v>
          </cell>
          <cell r="C10312" t="str">
            <v>TUBO PVC VENTILACION Ø 3" X6ML S/NORMA</v>
          </cell>
          <cell r="D10312" t="str">
            <v>ML</v>
          </cell>
          <cell r="E10312" t="str">
            <v>08 Hidráulico</v>
          </cell>
          <cell r="F10312">
            <v>40474.06</v>
          </cell>
        </row>
        <row r="10313">
          <cell r="B10313">
            <v>14994</v>
          </cell>
          <cell r="C10313" t="str">
            <v>TUBO PVC VENTILACION Ø 4" X6ML S/NORMA</v>
          </cell>
          <cell r="D10313" t="str">
            <v>ML</v>
          </cell>
          <cell r="E10313" t="str">
            <v>08 Hidráulico</v>
          </cell>
          <cell r="F10313">
            <v>39533.519999999997</v>
          </cell>
        </row>
        <row r="10314">
          <cell r="B10314">
            <v>18708</v>
          </cell>
          <cell r="C10314" t="str">
            <v>Tubo redondoØ21/2"Acero inoxudable Anclado a muro</v>
          </cell>
          <cell r="D10314" t="str">
            <v>ML</v>
          </cell>
          <cell r="E10314" t="str">
            <v>VARIOS</v>
          </cell>
          <cell r="F10314">
            <v>55089.51</v>
          </cell>
        </row>
        <row r="10315">
          <cell r="B10315">
            <v>13506</v>
          </cell>
          <cell r="C10315" t="str">
            <v>TUBO SOPORTE DISCAP. BAÑO (Instalación)</v>
          </cell>
          <cell r="D10315" t="str">
            <v>UN</v>
          </cell>
          <cell r="E10315" t="str">
            <v>VARIOS</v>
          </cell>
          <cell r="F10315">
            <v>25230.76</v>
          </cell>
        </row>
        <row r="10316">
          <cell r="B10316">
            <v>18536</v>
          </cell>
          <cell r="C10316" t="str">
            <v>Tubo.RedondoØ3"lamColRolled+Pintura.ElectCDR</v>
          </cell>
          <cell r="D10316" t="str">
            <v>ML</v>
          </cell>
          <cell r="E10316" t="str">
            <v>CARPINTERIA METALICA</v>
          </cell>
          <cell r="F10316">
            <v>55175.6</v>
          </cell>
        </row>
        <row r="10317">
          <cell r="B10317">
            <v>2629</v>
          </cell>
          <cell r="C10317" t="str">
            <v>TUERCA DE OJO ALARGADO</v>
          </cell>
          <cell r="D10317" t="str">
            <v>UN</v>
          </cell>
          <cell r="E10317" t="str">
            <v>INSTALACIONES ELECTRICAS - T.V. - SONIDO COMUNI</v>
          </cell>
          <cell r="F10317">
            <v>14444.95</v>
          </cell>
        </row>
        <row r="10318">
          <cell r="B10318">
            <v>15943</v>
          </cell>
          <cell r="C10318" t="str">
            <v>TUNEL CANINO PARQUE EL TUNAL (Tubo Conc.Ø48")</v>
          </cell>
          <cell r="D10318" t="str">
            <v>ML</v>
          </cell>
          <cell r="E10318" t="str">
            <v>MOBILIARIO</v>
          </cell>
          <cell r="F10318">
            <v>455129.69</v>
          </cell>
        </row>
        <row r="10319">
          <cell r="B10319">
            <v>14720</v>
          </cell>
          <cell r="C10319" t="str">
            <v>TUNEL EN FIBRA DE VIDRIO  (SUM + INST)</v>
          </cell>
          <cell r="D10319" t="str">
            <v>UN</v>
          </cell>
          <cell r="E10319" t="str">
            <v>MOBILIARIO</v>
          </cell>
          <cell r="F10319">
            <v>949468.24</v>
          </cell>
        </row>
        <row r="10320">
          <cell r="B10320">
            <v>14877</v>
          </cell>
          <cell r="C10320" t="str">
            <v>TUNEL EN FIBRA DE VIDRIO(DESM+SUM+INST)</v>
          </cell>
          <cell r="D10320" t="str">
            <v>UN</v>
          </cell>
          <cell r="E10320" t="str">
            <v>MOBILIARIO</v>
          </cell>
          <cell r="F10320">
            <v>983576.45</v>
          </cell>
        </row>
        <row r="10321">
          <cell r="B10321">
            <v>16210</v>
          </cell>
          <cell r="C10321" t="str">
            <v>TVSS categoria B (208/120V)</v>
          </cell>
          <cell r="D10321" t="str">
            <v>UN</v>
          </cell>
          <cell r="E10321" t="str">
            <v>INSTALACIONES ELECTRICAS - T.V. - SONIDO COMUNI</v>
          </cell>
          <cell r="F10321">
            <v>62433.279999999999</v>
          </cell>
        </row>
        <row r="10322">
          <cell r="B10322">
            <v>16211</v>
          </cell>
          <cell r="C10322" t="str">
            <v>TVSS categoria- C (208/120V)</v>
          </cell>
          <cell r="D10322" t="str">
            <v>UN</v>
          </cell>
          <cell r="E10322" t="str">
            <v>INSTALACIONES ELECTRICAS - T.V. - SONIDO COMUNI</v>
          </cell>
          <cell r="F10322">
            <v>62433.279999999999</v>
          </cell>
        </row>
        <row r="10323">
          <cell r="B10323">
            <v>12376</v>
          </cell>
          <cell r="C10323" t="str">
            <v>U.P.S. 10  KVA 120/208 V</v>
          </cell>
          <cell r="D10323" t="str">
            <v>UN</v>
          </cell>
          <cell r="E10323" t="str">
            <v>INSTALACIONES ELECTRICAS - T.V. - SONIDO COMUNI</v>
          </cell>
          <cell r="F10323">
            <v>313623.2</v>
          </cell>
        </row>
        <row r="10324">
          <cell r="B10324">
            <v>12378</v>
          </cell>
          <cell r="C10324" t="str">
            <v>U.P.S. 10 kva 220/208-110 V sellada</v>
          </cell>
          <cell r="D10324" t="str">
            <v>UN</v>
          </cell>
          <cell r="E10324" t="str">
            <v>INSTALACIONES ELECTRICAS - T.V. - SONIDO COMUNI</v>
          </cell>
          <cell r="F10324">
            <v>313623.2</v>
          </cell>
        </row>
        <row r="10325">
          <cell r="B10325">
            <v>11870</v>
          </cell>
          <cell r="C10325" t="str">
            <v>U.P.S. 15 minutos 30 kva 260-190/208-110 V sellada</v>
          </cell>
          <cell r="D10325" t="str">
            <v>UN</v>
          </cell>
          <cell r="E10325" t="str">
            <v>INSTALACIONES ELECTRICAS - T.V. - SONIDO COMUNI</v>
          </cell>
          <cell r="F10325">
            <v>313623.2</v>
          </cell>
        </row>
        <row r="10326">
          <cell r="B10326">
            <v>12249</v>
          </cell>
          <cell r="C10326" t="str">
            <v>U.P.S. 6  KVA Bifásica</v>
          </cell>
          <cell r="D10326" t="str">
            <v>UN</v>
          </cell>
          <cell r="E10326" t="str">
            <v>INSTALACIONES ELECTRICAS - T.V. - SONIDO COMUNI</v>
          </cell>
          <cell r="F10326">
            <v>313623.2</v>
          </cell>
        </row>
        <row r="10327">
          <cell r="B10327">
            <v>19172</v>
          </cell>
          <cell r="C10327" t="str">
            <v>UND EXTRACCI T.HONGO D.HORIZ UEH-H-01 CEFE COMETAS</v>
          </cell>
          <cell r="D10327" t="str">
            <v>UN</v>
          </cell>
          <cell r="E10327" t="str">
            <v>EQUIPOS ESPECIALES</v>
          </cell>
          <cell r="F10327">
            <v>7116344.0300000003</v>
          </cell>
        </row>
        <row r="10328">
          <cell r="B10328">
            <v>19176</v>
          </cell>
          <cell r="C10328" t="str">
            <v>UND EXTRACCI T.HONGO D.HORIZ UEH-H-01A CEFE COMETA</v>
          </cell>
          <cell r="D10328" t="str">
            <v>UN</v>
          </cell>
          <cell r="E10328" t="str">
            <v>EQUIPOS ESPECIALES</v>
          </cell>
          <cell r="F10328">
            <v>4063992.41</v>
          </cell>
        </row>
        <row r="10329">
          <cell r="B10329">
            <v>18769</v>
          </cell>
          <cell r="C10329" t="str">
            <v>UNIDAD AA CASSETTE Cap13000-36500-btu/hNominal3 TR</v>
          </cell>
          <cell r="D10329" t="str">
            <v>UN</v>
          </cell>
          <cell r="E10329" t="str">
            <v>SISTEMAS VENTILACION</v>
          </cell>
          <cell r="F10329">
            <v>1859190.96</v>
          </cell>
        </row>
        <row r="10330">
          <cell r="B10330">
            <v>18676</v>
          </cell>
          <cell r="C10330" t="str">
            <v>UNIDAD AA PISOTECHOCap13000-36500-btu/hNominal3TR</v>
          </cell>
          <cell r="D10330" t="str">
            <v>UN</v>
          </cell>
          <cell r="E10330" t="str">
            <v>SISTEMAS VENTILACION</v>
          </cell>
          <cell r="F10330">
            <v>1546190.47</v>
          </cell>
        </row>
        <row r="10331">
          <cell r="B10331">
            <v>18767</v>
          </cell>
          <cell r="C10331" t="str">
            <v>UNIDAD AA PISOTECHOCap21600-56600-btu/hNominal4.5T</v>
          </cell>
          <cell r="D10331" t="str">
            <v>UN</v>
          </cell>
          <cell r="E10331" t="str">
            <v>SISTEMAS VENTILACION</v>
          </cell>
          <cell r="F10331">
            <v>2596728.25</v>
          </cell>
        </row>
        <row r="10332">
          <cell r="B10332">
            <v>18766</v>
          </cell>
          <cell r="C10332" t="str">
            <v>UNIDAD AA TipoFancoil21600-56600-btu/h 4.5 TR</v>
          </cell>
          <cell r="D10332" t="str">
            <v>UN</v>
          </cell>
          <cell r="E10332" t="str">
            <v>SISTEMAS VENTILACION</v>
          </cell>
          <cell r="F10332">
            <v>1571230.51</v>
          </cell>
        </row>
        <row r="10333">
          <cell r="B10333">
            <v>17882</v>
          </cell>
          <cell r="C10333" t="str">
            <v>UNIDAD CONDENSADORA A.ACONDIC R-410A  CEFE COMETAS</v>
          </cell>
          <cell r="D10333" t="str">
            <v>UN</v>
          </cell>
          <cell r="E10333" t="str">
            <v>EQUIPOS ESPECIALES</v>
          </cell>
          <cell r="F10333">
            <v>5132910.16</v>
          </cell>
        </row>
        <row r="10334">
          <cell r="B10334">
            <v>18470</v>
          </cell>
          <cell r="C10334" t="str">
            <v>UNIDAD CONTROLADORA 1 Y 2</v>
          </cell>
          <cell r="D10334" t="str">
            <v>UN</v>
          </cell>
          <cell r="E10334" t="str">
            <v>INSTALACIONES ELECTRICAS - T.V. - SONIDO COMUNI</v>
          </cell>
          <cell r="F10334">
            <v>952756.85</v>
          </cell>
        </row>
        <row r="10335">
          <cell r="B10335">
            <v>18189</v>
          </cell>
          <cell r="C10335" t="str">
            <v>UNIDAD DE VENTILACION ALABES ADELANTADOS VI-01 102</v>
          </cell>
          <cell r="D10335" t="str">
            <v>UN</v>
          </cell>
          <cell r="E10335" t="str">
            <v>SISTEMAS VENTILACION</v>
          </cell>
          <cell r="F10335">
            <v>572008.85</v>
          </cell>
        </row>
        <row r="10336">
          <cell r="B10336">
            <v>18190</v>
          </cell>
          <cell r="C10336" t="str">
            <v>UNIDAD DE VENTILACION VI-02 1300 RPM  2.340 CFM @</v>
          </cell>
          <cell r="D10336" t="str">
            <v>UN</v>
          </cell>
          <cell r="E10336" t="str">
            <v>SISTEMAS VENTILACION</v>
          </cell>
          <cell r="F10336">
            <v>854666.67</v>
          </cell>
        </row>
        <row r="10337">
          <cell r="B10337">
            <v>18192</v>
          </cell>
          <cell r="C10337" t="str">
            <v>UNIDAD DE VENTILACION VI-04 1150 RPM  1.800 CFM @</v>
          </cell>
          <cell r="D10337" t="str">
            <v>UN</v>
          </cell>
          <cell r="E10337" t="str">
            <v>SISTEMAS VENTILACION</v>
          </cell>
          <cell r="F10337">
            <v>887814.3</v>
          </cell>
        </row>
        <row r="10338">
          <cell r="B10338">
            <v>18193</v>
          </cell>
          <cell r="C10338" t="str">
            <v>UNIDAD DE VENTILACION VI-PI-01 880 RPM  22.500 CFM</v>
          </cell>
          <cell r="D10338" t="str">
            <v>UN</v>
          </cell>
          <cell r="E10338" t="str">
            <v>SISTEMAS VENTILACION</v>
          </cell>
          <cell r="F10338">
            <v>2077441.94</v>
          </cell>
        </row>
        <row r="10339">
          <cell r="B10339">
            <v>17899</v>
          </cell>
          <cell r="C10339" t="str">
            <v>UNIDAD DE VENTILACION VR-01 MODELO 2000 CFM @ 0.3"</v>
          </cell>
          <cell r="D10339" t="str">
            <v>UN</v>
          </cell>
          <cell r="E10339" t="str">
            <v>SISTEMAS VENTILACION</v>
          </cell>
          <cell r="F10339">
            <v>279762.67</v>
          </cell>
        </row>
        <row r="10340">
          <cell r="B10340">
            <v>19149</v>
          </cell>
          <cell r="C10340" t="str">
            <v>UNIDAD EXTRACCIO TIPO HONGO 600/330cfm Descarga Horizontal (UEH-H-01)  0.25/0.04hp 52dB CEFE COMETAS</v>
          </cell>
          <cell r="D10340" t="str">
            <v>UN</v>
          </cell>
          <cell r="E10340" t="str">
            <v>SISTEMAS VENTILACION</v>
          </cell>
          <cell r="F10340">
            <v>3972205.32</v>
          </cell>
        </row>
        <row r="10341">
          <cell r="B10341">
            <v>19158</v>
          </cell>
          <cell r="C10341" t="str">
            <v>UNIDAD EXTRACCION TIPO HONGO 2191/826cfm Descarga Horizont (UEH-H-01)0.75/0.04 hp 55 dB CEFE COMETAS</v>
          </cell>
          <cell r="D10341" t="str">
            <v>UN</v>
          </cell>
          <cell r="E10341" t="str">
            <v>SISTEMAS VENTILACION</v>
          </cell>
          <cell r="F10341">
            <v>4884490.72</v>
          </cell>
        </row>
        <row r="10342">
          <cell r="B10342">
            <v>19159</v>
          </cell>
          <cell r="C10342" t="str">
            <v>UNIDAD EXTRACCION TIPO HONGO 9840/3280cfm Descarga Vertical  (UEH-H-01) 5.0/0.19 hp CEFE COMETAS</v>
          </cell>
          <cell r="D10342" t="str">
            <v>UN</v>
          </cell>
          <cell r="E10342" t="str">
            <v>SISTEMAS VENTILACION</v>
          </cell>
          <cell r="F10342">
            <v>12395740.720000001</v>
          </cell>
        </row>
        <row r="10343">
          <cell r="B10343">
            <v>18224</v>
          </cell>
          <cell r="C10343" t="str">
            <v>UNIDAD FANCOIL  REFRIGERANTE VARIABLE ALTA PRESION</v>
          </cell>
          <cell r="D10343" t="str">
            <v>UN</v>
          </cell>
          <cell r="E10343" t="str">
            <v>SISTEMAS VENTILACION</v>
          </cell>
          <cell r="F10343">
            <v>1067244.8899999999</v>
          </cell>
        </row>
        <row r="10344">
          <cell r="B10344">
            <v>18216</v>
          </cell>
          <cell r="C10344" t="str">
            <v>UNIDAD FANCOIL  REFRIGERANTE VARIABLE MEDIA PRESIO</v>
          </cell>
          <cell r="D10344" t="str">
            <v>UN</v>
          </cell>
          <cell r="E10344" t="str">
            <v>SISTEMAS VENTILACION</v>
          </cell>
          <cell r="F10344">
            <v>888516.18</v>
          </cell>
        </row>
        <row r="10345">
          <cell r="B10345">
            <v>18218</v>
          </cell>
          <cell r="C10345" t="str">
            <v>UNIDAD FANCOIL  REFRIGERANTE VARIABLE MEDIA PRESIO</v>
          </cell>
          <cell r="D10345" t="str">
            <v>UN</v>
          </cell>
          <cell r="E10345" t="str">
            <v>SISTEMAS VENTILACION</v>
          </cell>
          <cell r="F10345">
            <v>1004761.17</v>
          </cell>
        </row>
        <row r="10346">
          <cell r="B10346">
            <v>18221</v>
          </cell>
          <cell r="C10346" t="str">
            <v>UNIDAD FANCOIL  REFRIGERANTE VARIABLE MEDIA PRESIO</v>
          </cell>
          <cell r="D10346" t="str">
            <v>UN</v>
          </cell>
          <cell r="E10346" t="str">
            <v>SISTEMAS VENTILACION</v>
          </cell>
          <cell r="F10346">
            <v>960185.46</v>
          </cell>
        </row>
        <row r="10347">
          <cell r="B10347">
            <v>17909</v>
          </cell>
          <cell r="C10347" t="str">
            <v>UNIDAD FANCOIL BAJA PRESION FC-RV-02 CAP 9.000 BTU</v>
          </cell>
          <cell r="D10347" t="str">
            <v>UN</v>
          </cell>
          <cell r="E10347" t="str">
            <v>SISTEMAS VENTILACION</v>
          </cell>
          <cell r="F10347">
            <v>646256.5</v>
          </cell>
        </row>
        <row r="10348">
          <cell r="B10348">
            <v>19160</v>
          </cell>
          <cell r="C10348" t="str">
            <v>UNIDAD FANCOIL Tipo Low Static 530 / 441 / 353 CFM refrige Var TIPO INVERTER-INCL TERMO CEFE COMETAS</v>
          </cell>
          <cell r="D10348" t="str">
            <v>UN</v>
          </cell>
          <cell r="E10348" t="str">
            <v>SISTEMAS VENTILACION</v>
          </cell>
          <cell r="F10348">
            <v>2537862.8199999998</v>
          </cell>
        </row>
        <row r="10349">
          <cell r="B10349">
            <v>19148</v>
          </cell>
          <cell r="C10349" t="str">
            <v>UNIDAD FANCOIL Tipo Low Static 706/565/424CFM refrige Var TIPO INVERTER-INCL TERMO CEFE COMETAS</v>
          </cell>
          <cell r="D10349" t="str">
            <v>UN</v>
          </cell>
          <cell r="E10349" t="str">
            <v>SISTEMAS VENTILACION</v>
          </cell>
          <cell r="F10349">
            <v>2356510.7599999998</v>
          </cell>
        </row>
        <row r="10350">
          <cell r="B10350">
            <v>19180</v>
          </cell>
          <cell r="C10350" t="str">
            <v>UNIDAD PAQUETE CON RECUPERADOR R-410A CEFE COMETAS</v>
          </cell>
          <cell r="D10350" t="str">
            <v>UN</v>
          </cell>
          <cell r="E10350" t="str">
            <v>EQUIPOS ESPECIALES</v>
          </cell>
          <cell r="F10350">
            <v>178346159.99000001</v>
          </cell>
        </row>
        <row r="10351">
          <cell r="B10351">
            <v>10617</v>
          </cell>
          <cell r="C10351" t="str">
            <v>Union dresser 12" **</v>
          </cell>
          <cell r="D10351" t="str">
            <v>UN</v>
          </cell>
          <cell r="E10351" t="str">
            <v>CABLEADO ESTRUCTURADO</v>
          </cell>
          <cell r="F10351">
            <v>2115075.4500000002</v>
          </cell>
        </row>
        <row r="10352">
          <cell r="B10352">
            <v>10619</v>
          </cell>
          <cell r="C10352" t="str">
            <v>Union dresser 3" **</v>
          </cell>
          <cell r="D10352" t="str">
            <v>UN</v>
          </cell>
          <cell r="E10352" t="str">
            <v>CABLEADO ESTRUCTURADO</v>
          </cell>
          <cell r="F10352">
            <v>106802.62</v>
          </cell>
        </row>
        <row r="10353">
          <cell r="B10353">
            <v>10618</v>
          </cell>
          <cell r="C10353" t="str">
            <v>Union dresser 4" **</v>
          </cell>
          <cell r="D10353" t="str">
            <v>UN</v>
          </cell>
          <cell r="E10353" t="str">
            <v>CABLEADO ESTRUCTURADO</v>
          </cell>
          <cell r="F10353">
            <v>152303.09</v>
          </cell>
        </row>
        <row r="10354">
          <cell r="B10354">
            <v>11995</v>
          </cell>
          <cell r="C10354" t="str">
            <v>Union PVC S d=6" **</v>
          </cell>
          <cell r="D10354" t="str">
            <v>UN</v>
          </cell>
          <cell r="E10354" t="str">
            <v>CABLEADO ESTRUCTURADO</v>
          </cell>
          <cell r="F10354">
            <v>68149.22</v>
          </cell>
        </row>
        <row r="10355">
          <cell r="B10355">
            <v>10463</v>
          </cell>
          <cell r="C10355" t="str">
            <v>Union PVCP  Sch40 d=2 1/2" **</v>
          </cell>
          <cell r="D10355" t="str">
            <v>UN</v>
          </cell>
          <cell r="E10355" t="str">
            <v>CABLEADO ESTRUCTURADO</v>
          </cell>
          <cell r="F10355">
            <v>52830.78</v>
          </cell>
        </row>
        <row r="10356">
          <cell r="B10356">
            <v>10462</v>
          </cell>
          <cell r="C10356" t="str">
            <v>Union PVCP  Sch40 d=4" **</v>
          </cell>
          <cell r="D10356" t="str">
            <v>UN</v>
          </cell>
          <cell r="E10356" t="str">
            <v>CABLEADO ESTRUCTURADO</v>
          </cell>
          <cell r="F10356">
            <v>80373.56</v>
          </cell>
        </row>
        <row r="10357">
          <cell r="B10357">
            <v>10461</v>
          </cell>
          <cell r="C10357" t="str">
            <v>Union PVCP  Sch40 d=6" **</v>
          </cell>
          <cell r="D10357" t="str">
            <v>UN</v>
          </cell>
          <cell r="E10357" t="str">
            <v>CABLEADO ESTRUCTURADO</v>
          </cell>
          <cell r="F10357">
            <v>48806.65</v>
          </cell>
        </row>
        <row r="10358">
          <cell r="B10358">
            <v>10469</v>
          </cell>
          <cell r="C10358" t="str">
            <v>Union PVCP  Sch80 d=2 " **</v>
          </cell>
          <cell r="D10358" t="str">
            <v>UN</v>
          </cell>
          <cell r="E10358" t="str">
            <v>CABLEADO ESTRUCTURADO</v>
          </cell>
          <cell r="F10358">
            <v>27798.73</v>
          </cell>
        </row>
        <row r="10359">
          <cell r="B10359">
            <v>10468</v>
          </cell>
          <cell r="C10359" t="str">
            <v>Union PVCP  Sch80 d=4" **</v>
          </cell>
          <cell r="D10359" t="str">
            <v>UN</v>
          </cell>
          <cell r="E10359" t="str">
            <v>CABLEADO ESTRUCTURADO</v>
          </cell>
          <cell r="F10359">
            <v>32480.32</v>
          </cell>
        </row>
        <row r="10360">
          <cell r="B10360">
            <v>11346</v>
          </cell>
          <cell r="C10360" t="str">
            <v>Union PVCP Sanitaria d=6" **</v>
          </cell>
          <cell r="D10360" t="str">
            <v>UN</v>
          </cell>
          <cell r="E10360" t="str">
            <v>CABLEADO ESTRUCTURADO</v>
          </cell>
          <cell r="F10360">
            <v>50566.47</v>
          </cell>
        </row>
        <row r="10361">
          <cell r="B10361">
            <v>16572</v>
          </cell>
          <cell r="C10361" t="str">
            <v>Unión Tubería geodren Ø12" Pad Advan Edge(Sum+ Ins</v>
          </cell>
          <cell r="D10361" t="str">
            <v>UN</v>
          </cell>
          <cell r="E10361" t="str">
            <v>INSTALACIONES HIDRAULICA / SANITARIA / LATONERIA</v>
          </cell>
          <cell r="F10361">
            <v>66911.25</v>
          </cell>
        </row>
        <row r="10362">
          <cell r="B10362">
            <v>20820</v>
          </cell>
          <cell r="C10362" t="str">
            <v xml:space="preserve">UNIoN UNIVERSAL PVC PRESIoN SCH 80 4" (Sum + Inst)    </v>
          </cell>
          <cell r="D10362" t="str">
            <v>UN</v>
          </cell>
          <cell r="E10362" t="str">
            <v>INSTALACIONES HIDRAULICA / SANITARIA / LATONERIA</v>
          </cell>
          <cell r="F10362">
            <v>215210.13</v>
          </cell>
        </row>
        <row r="10363">
          <cell r="B10363">
            <v>16331</v>
          </cell>
          <cell r="C10363" t="str">
            <v>UNIVERSAL ACERO 1 1/4" (sum+inst)</v>
          </cell>
          <cell r="D10363" t="str">
            <v>UN</v>
          </cell>
          <cell r="E10363" t="str">
            <v>INSTALACIONES REDES INCENDIO</v>
          </cell>
          <cell r="F10363">
            <v>10370.620000000001</v>
          </cell>
        </row>
        <row r="10364">
          <cell r="B10364">
            <v>14973</v>
          </cell>
          <cell r="C10364" t="str">
            <v>Universal HG  1 1/2" **</v>
          </cell>
          <cell r="D10364" t="str">
            <v>UN</v>
          </cell>
          <cell r="E10364" t="str">
            <v>CABLEADO ESTRUCTURADO</v>
          </cell>
          <cell r="F10364">
            <v>42745.15</v>
          </cell>
        </row>
        <row r="10365">
          <cell r="B10365">
            <v>10487</v>
          </cell>
          <cell r="C10365" t="str">
            <v>Universal HG d=1/2" **</v>
          </cell>
          <cell r="D10365" t="str">
            <v>UN</v>
          </cell>
          <cell r="E10365" t="str">
            <v>CABLEADO ESTRUCTURADO</v>
          </cell>
          <cell r="F10365">
            <v>15928.34</v>
          </cell>
        </row>
        <row r="10366">
          <cell r="B10366">
            <v>10486</v>
          </cell>
          <cell r="C10366" t="str">
            <v>Universal HG d=2 1/2" **</v>
          </cell>
          <cell r="D10366" t="str">
            <v>UN</v>
          </cell>
          <cell r="E10366" t="str">
            <v>CABLEADO ESTRUCTURADO</v>
          </cell>
          <cell r="F10366">
            <v>55573.37</v>
          </cell>
        </row>
        <row r="10367">
          <cell r="B10367">
            <v>14021</v>
          </cell>
          <cell r="C10367" t="str">
            <v>UNIVERSAL PVC 2"</v>
          </cell>
          <cell r="D10367" t="str">
            <v>UN</v>
          </cell>
          <cell r="E10367" t="str">
            <v>INSTALACIONES HIDRAULICA / SANITARIA / LATONERIA</v>
          </cell>
          <cell r="F10367">
            <v>70388.94</v>
          </cell>
        </row>
        <row r="10368">
          <cell r="B10368">
            <v>10467</v>
          </cell>
          <cell r="C10368" t="str">
            <v>Universal PVC Sch80 d=4" **</v>
          </cell>
          <cell r="D10368" t="str">
            <v>UN</v>
          </cell>
          <cell r="E10368" t="str">
            <v>CABLEADO ESTRUCTURADO</v>
          </cell>
          <cell r="F10368">
            <v>267471.53999999998</v>
          </cell>
        </row>
        <row r="10369">
          <cell r="B10369">
            <v>13310</v>
          </cell>
          <cell r="C10369" t="str">
            <v>UPS (1 KVA) MONOFASICA-ON LINE(Tiempo Resp:6 Min)</v>
          </cell>
          <cell r="D10369" t="str">
            <v>UN</v>
          </cell>
          <cell r="E10369" t="str">
            <v>CABLEADO ESTRUCTURADO</v>
          </cell>
          <cell r="F10369">
            <v>100091.45</v>
          </cell>
        </row>
        <row r="10370">
          <cell r="B10370">
            <v>12348</v>
          </cell>
          <cell r="C10370" t="str">
            <v>UPS 15 KVA TRIFASICA CEFE COMETAS</v>
          </cell>
          <cell r="D10370" t="str">
            <v>UN</v>
          </cell>
          <cell r="E10370" t="str">
            <v>INSTALACIONES ELECTRICAS - T.V. - SONIDO COMUNI</v>
          </cell>
          <cell r="F10370">
            <v>25629444.199999999</v>
          </cell>
        </row>
        <row r="10371">
          <cell r="B10371">
            <v>17174</v>
          </cell>
          <cell r="C10371" t="str">
            <v>UPS de 12 kVA, trifásica</v>
          </cell>
          <cell r="D10371" t="str">
            <v>UN</v>
          </cell>
          <cell r="E10371" t="str">
            <v>INSTALACIONES ELECTRICAS - T.V. - SONIDO COMUNI</v>
          </cell>
          <cell r="F10371">
            <v>500457.28</v>
          </cell>
        </row>
        <row r="10372">
          <cell r="B10372">
            <v>18979</v>
          </cell>
          <cell r="C10372" t="str">
            <v>UPS DE 3 KVA MONOFASICA</v>
          </cell>
          <cell r="D10372" t="str">
            <v>UN</v>
          </cell>
          <cell r="E10372" t="str">
            <v>INSTALACIONES ELECTRICAS - T.V. - SONIDO COMUNI</v>
          </cell>
          <cell r="F10372">
            <v>2727196.34</v>
          </cell>
        </row>
        <row r="10373">
          <cell r="B10373">
            <v>12713</v>
          </cell>
          <cell r="C10373" t="str">
            <v>UPS ON-LINE CON POLO A TIERRA (10 KVA)**</v>
          </cell>
          <cell r="D10373" t="str">
            <v>UN</v>
          </cell>
          <cell r="E10373" t="str">
            <v>CABLEADO ESTRUCTURADO</v>
          </cell>
          <cell r="F10373">
            <v>54009.75</v>
          </cell>
        </row>
        <row r="10374">
          <cell r="B10374">
            <v>17656</v>
          </cell>
          <cell r="C10374" t="str">
            <v>UPS ONLINE DE 20 kVA TRIFASICA VOLTAJE DE ENTRADA</v>
          </cell>
          <cell r="D10374" t="str">
            <v>UN</v>
          </cell>
          <cell r="E10374" t="str">
            <v>INSTALACIONES ELECTRICAS - T.V. - SONIDO COMUNI</v>
          </cell>
          <cell r="F10374">
            <v>21853990.800000001</v>
          </cell>
        </row>
        <row r="10375">
          <cell r="B10375">
            <v>16273</v>
          </cell>
          <cell r="C10375" t="str">
            <v>UPS-10 KVA  BIFASICA- AUTONOMIA: 8 A10 MINUTOS</v>
          </cell>
          <cell r="D10375" t="str">
            <v>UN</v>
          </cell>
          <cell r="E10375" t="str">
            <v>INSTALACIONES ELECTRICAS - T.V. - SONIDO COMUNI</v>
          </cell>
          <cell r="F10375">
            <v>7831683.7800000003</v>
          </cell>
        </row>
        <row r="10376">
          <cell r="B10376">
            <v>16272</v>
          </cell>
          <cell r="C10376" t="str">
            <v>UPS-20 KVA  BIFASICA- AUTONOMIA: 8 A10 MINUTOS</v>
          </cell>
          <cell r="D10376" t="str">
            <v>UN</v>
          </cell>
          <cell r="E10376" t="str">
            <v>INSTALACIONES ELECTRICAS - T.V. - SONIDO COMUNI</v>
          </cell>
          <cell r="F10376">
            <v>470004.78</v>
          </cell>
        </row>
        <row r="10377">
          <cell r="B10377">
            <v>16274</v>
          </cell>
          <cell r="C10377" t="str">
            <v>UPS-6 KVA  BIFASICA- AUTONOMIA: 8 A10 MINUTOS</v>
          </cell>
          <cell r="D10377" t="str">
            <v>UN</v>
          </cell>
          <cell r="E10377" t="str">
            <v>INSTALACIONES ELECTRICAS - T.V. - SONIDO COMUNI</v>
          </cell>
          <cell r="F10377">
            <v>6075170.7800000003</v>
          </cell>
        </row>
        <row r="10378">
          <cell r="B10378">
            <v>18360</v>
          </cell>
          <cell r="C10378" t="str">
            <v>Uvo Ruso/Cissus Rhombifolia EllenDanica Jardineras</v>
          </cell>
          <cell r="D10378" t="str">
            <v>M2</v>
          </cell>
          <cell r="E10378" t="str">
            <v>JARDINERIA  Y GRAMAS</v>
          </cell>
          <cell r="F10378">
            <v>106146.16</v>
          </cell>
        </row>
        <row r="10379">
          <cell r="B10379">
            <v>18296</v>
          </cell>
          <cell r="C10379" t="str">
            <v>Uvo Ruso/Cissus Rhombofolia EllenDanica taludesExt</v>
          </cell>
          <cell r="D10379" t="str">
            <v>M2</v>
          </cell>
          <cell r="E10379" t="str">
            <v>JARDINERIA  Y GRAMAS</v>
          </cell>
          <cell r="F10379">
            <v>68669.47</v>
          </cell>
        </row>
        <row r="10380">
          <cell r="B10380">
            <v>18299</v>
          </cell>
          <cell r="C10380" t="str">
            <v>Uvo Ruso/Cissus Rhombofolia EllenDanica taludesExt</v>
          </cell>
          <cell r="D10380" t="str">
            <v>M2</v>
          </cell>
          <cell r="E10380" t="str">
            <v>JARDINERIA  Y GRAMAS</v>
          </cell>
          <cell r="F10380">
            <v>68669.47</v>
          </cell>
        </row>
        <row r="10381">
          <cell r="B10381">
            <v>18321</v>
          </cell>
          <cell r="C10381" t="str">
            <v>Uvo Ruso/Cissus Rhombofolia EllenDanicaCubiertVerd</v>
          </cell>
          <cell r="D10381" t="str">
            <v>M2</v>
          </cell>
          <cell r="E10381" t="str">
            <v>JARDINERIA  Y GRAMAS</v>
          </cell>
          <cell r="F10381">
            <v>301836.78000000003</v>
          </cell>
        </row>
        <row r="10382">
          <cell r="B10382">
            <v>14576</v>
          </cell>
          <cell r="C10382" t="str">
            <v>V-1 Aluminio+ vidrio lam 4+4mm Col Gim Sur sum+in</v>
          </cell>
          <cell r="D10382" t="str">
            <v>UN</v>
          </cell>
          <cell r="E10382" t="str">
            <v>CARPINTERIA METALICA</v>
          </cell>
          <cell r="F10382">
            <v>0</v>
          </cell>
        </row>
        <row r="10383">
          <cell r="B10383">
            <v>14587</v>
          </cell>
          <cell r="C10383" t="str">
            <v>V-10  Aluminio+ vidrio lam 4+4mm Col Gim Sur</v>
          </cell>
          <cell r="D10383" t="str">
            <v>UN</v>
          </cell>
          <cell r="E10383" t="str">
            <v>CARPINTERIA METALICA</v>
          </cell>
          <cell r="F10383">
            <v>0</v>
          </cell>
        </row>
        <row r="10384">
          <cell r="B10384">
            <v>14588</v>
          </cell>
          <cell r="C10384" t="str">
            <v>V-10a y b  Aluminio+ vidrio lam 4+4mm Col Gim Sur</v>
          </cell>
          <cell r="D10384" t="str">
            <v>UN</v>
          </cell>
          <cell r="E10384" t="str">
            <v>CARPINTERIA METALICA</v>
          </cell>
          <cell r="F10384">
            <v>0</v>
          </cell>
        </row>
        <row r="10385">
          <cell r="B10385">
            <v>14589</v>
          </cell>
          <cell r="C10385" t="str">
            <v>V-11  Aluminio+ vidrio lam 4+4mm Col Gim Sur</v>
          </cell>
          <cell r="D10385" t="str">
            <v>UN</v>
          </cell>
          <cell r="E10385" t="str">
            <v>CARPINTERIA METALICA</v>
          </cell>
          <cell r="F10385">
            <v>0</v>
          </cell>
        </row>
        <row r="10386">
          <cell r="B10386">
            <v>14590</v>
          </cell>
          <cell r="C10386" t="str">
            <v>V-12 a y b  Aluminio+ vidrio lam 4+4mm Col Gim Sur</v>
          </cell>
          <cell r="D10386" t="str">
            <v>UN</v>
          </cell>
          <cell r="E10386" t="str">
            <v>CARPINTERIA METALICA</v>
          </cell>
          <cell r="F10386">
            <v>0</v>
          </cell>
        </row>
        <row r="10387">
          <cell r="B10387">
            <v>14591</v>
          </cell>
          <cell r="C10387" t="str">
            <v>V-13  Aluminio+ vidrio lam 4+4mm Col Gim Sur</v>
          </cell>
          <cell r="D10387" t="str">
            <v>UN</v>
          </cell>
          <cell r="E10387" t="str">
            <v>CARPINTERIA METALICA</v>
          </cell>
          <cell r="F10387">
            <v>0</v>
          </cell>
        </row>
        <row r="10388">
          <cell r="B10388">
            <v>14577</v>
          </cell>
          <cell r="C10388" t="str">
            <v>V-2 Aluminio+ vidrio lam 4+4mm Col Gim Sur sum+in</v>
          </cell>
          <cell r="D10388" t="str">
            <v>UN</v>
          </cell>
          <cell r="E10388" t="str">
            <v>CARPINTERIA METALICA</v>
          </cell>
          <cell r="F10388">
            <v>0</v>
          </cell>
        </row>
        <row r="10389">
          <cell r="B10389">
            <v>14578</v>
          </cell>
          <cell r="C10389" t="str">
            <v>V-3 Aluminio+ vidrio lam 4+4mm Col Gim Sur sum+in</v>
          </cell>
          <cell r="D10389" t="str">
            <v>UN</v>
          </cell>
          <cell r="E10389" t="str">
            <v>CARPINTERIA METALICA</v>
          </cell>
          <cell r="F10389">
            <v>0</v>
          </cell>
        </row>
        <row r="10390">
          <cell r="B10390">
            <v>14579</v>
          </cell>
          <cell r="C10390" t="str">
            <v>V-4a V-4b Alum+ vidrio lam 4+4mm Col Gim Sur sum+i</v>
          </cell>
          <cell r="D10390" t="str">
            <v>UN</v>
          </cell>
          <cell r="E10390" t="str">
            <v>CARPINTERIA METALICA</v>
          </cell>
          <cell r="F10390">
            <v>0</v>
          </cell>
        </row>
        <row r="10391">
          <cell r="B10391">
            <v>14580</v>
          </cell>
          <cell r="C10391" t="str">
            <v>V-5 Alum+ vidrio lam 4+4mm Col Gim Sur sum+i</v>
          </cell>
          <cell r="D10391" t="str">
            <v>UN</v>
          </cell>
          <cell r="E10391" t="str">
            <v>CARPINTERIA METALICA</v>
          </cell>
          <cell r="F10391">
            <v>0</v>
          </cell>
        </row>
        <row r="10392">
          <cell r="B10392">
            <v>14583</v>
          </cell>
          <cell r="C10392" t="str">
            <v>V-6 a-b Alum+ vidrio lam 4+4mm Col Gim Sur sum+i</v>
          </cell>
          <cell r="D10392" t="str">
            <v>UN</v>
          </cell>
          <cell r="E10392" t="str">
            <v>CARPINTERIA METALICA</v>
          </cell>
          <cell r="F10392">
            <v>0</v>
          </cell>
        </row>
        <row r="10393">
          <cell r="B10393">
            <v>14582</v>
          </cell>
          <cell r="C10393" t="str">
            <v>V-6 Alum+ vidrio lam 4+4mm Col Gim Sur sum+i</v>
          </cell>
          <cell r="D10393" t="str">
            <v>UN</v>
          </cell>
          <cell r="E10393" t="str">
            <v>CARPINTERIA METALICA</v>
          </cell>
          <cell r="F10393">
            <v>0</v>
          </cell>
        </row>
        <row r="10394">
          <cell r="B10394">
            <v>14584</v>
          </cell>
          <cell r="C10394" t="str">
            <v>V-7-V7a-b Alum+ vidrio lam 4+4mm Col Gim Sur sum+</v>
          </cell>
          <cell r="D10394" t="str">
            <v>UN</v>
          </cell>
          <cell r="E10394" t="str">
            <v>CARPINTERIA METALICA</v>
          </cell>
          <cell r="F10394">
            <v>0</v>
          </cell>
        </row>
        <row r="10395">
          <cell r="B10395">
            <v>14585</v>
          </cell>
          <cell r="C10395" t="str">
            <v>V-8 Aluminio+ vidrio lam 4+4mm Col Gim Sur sum+ins</v>
          </cell>
          <cell r="D10395" t="str">
            <v>UN</v>
          </cell>
          <cell r="E10395" t="str">
            <v>CARPINTERIA METALICA</v>
          </cell>
          <cell r="F10395">
            <v>0</v>
          </cell>
        </row>
        <row r="10396">
          <cell r="B10396">
            <v>14586</v>
          </cell>
          <cell r="C10396" t="str">
            <v>V-9 Aluminio+ vidrio lam 4+4mm Col Gim Sur sum+ins</v>
          </cell>
          <cell r="D10396" t="str">
            <v>UN</v>
          </cell>
          <cell r="E10396" t="str">
            <v>CARPINTERIA METALICA</v>
          </cell>
          <cell r="F10396">
            <v>0</v>
          </cell>
        </row>
        <row r="10397">
          <cell r="B10397">
            <v>11604</v>
          </cell>
          <cell r="C10397" t="str">
            <v>VALLA 4X12M (S/Especificación IDRD) Sum+Inst</v>
          </cell>
          <cell r="D10397" t="str">
            <v>UN</v>
          </cell>
          <cell r="E10397" t="str">
            <v>SEÑALIZACION</v>
          </cell>
          <cell r="F10397">
            <v>5425285.2000000002</v>
          </cell>
        </row>
        <row r="10398">
          <cell r="B10398">
            <v>14667</v>
          </cell>
          <cell r="C10398" t="str">
            <v>VALLA ESP 6X3; angulo de 2"*2"*3/16 (SUM + INST)</v>
          </cell>
          <cell r="D10398" t="str">
            <v>UN</v>
          </cell>
          <cell r="E10398" t="str">
            <v>MOBILIARIO</v>
          </cell>
          <cell r="F10398">
            <v>3587093.96</v>
          </cell>
        </row>
        <row r="10399">
          <cell r="B10399">
            <v>14834</v>
          </cell>
          <cell r="C10399" t="str">
            <v>VALLA ESP 6X3; angulo de 2"*2"*3/16(DESM+SUM+INST)</v>
          </cell>
          <cell r="D10399" t="str">
            <v>UN</v>
          </cell>
          <cell r="E10399" t="str">
            <v>MOBILIARIO</v>
          </cell>
          <cell r="F10399">
            <v>4075332.36</v>
          </cell>
        </row>
        <row r="10400">
          <cell r="B10400">
            <v>12705</v>
          </cell>
          <cell r="C10400" t="str">
            <v>valla especial 6x3 (instalac.) solo  Banner</v>
          </cell>
          <cell r="D10400" t="str">
            <v>UN</v>
          </cell>
          <cell r="E10400" t="str">
            <v>10 Mobiliario</v>
          </cell>
          <cell r="F10400">
            <v>388070.99</v>
          </cell>
        </row>
        <row r="10401">
          <cell r="B10401">
            <v>12699</v>
          </cell>
          <cell r="C10401" t="str">
            <v>valla especial 6x3 (instalac.)solo lámina y Banner</v>
          </cell>
          <cell r="D10401" t="str">
            <v>UN</v>
          </cell>
          <cell r="E10401" t="str">
            <v>10 Mobiliario</v>
          </cell>
          <cell r="F10401">
            <v>599123.6</v>
          </cell>
        </row>
        <row r="10402">
          <cell r="B10402">
            <v>14643</v>
          </cell>
          <cell r="C10402" t="str">
            <v>VALLA ESPECIAL 6X3 (LAMINA Y VANER) (SUM + INST)</v>
          </cell>
          <cell r="D10402" t="str">
            <v>UN</v>
          </cell>
          <cell r="E10402" t="str">
            <v>MOBILIARIO</v>
          </cell>
          <cell r="F10402">
            <v>3473379.6</v>
          </cell>
        </row>
        <row r="10403">
          <cell r="B10403">
            <v>14812</v>
          </cell>
          <cell r="C10403" t="str">
            <v>VALLA ESPECIAL 6X3 (LAMINA Y VANER)(DESM+SUM+INST)</v>
          </cell>
          <cell r="D10403" t="str">
            <v>UN</v>
          </cell>
          <cell r="E10403" t="str">
            <v>MOBILIARIO</v>
          </cell>
          <cell r="F10403">
            <v>3961618</v>
          </cell>
        </row>
        <row r="10404">
          <cell r="B10404">
            <v>14740</v>
          </cell>
          <cell r="C10404" t="str">
            <v>VALLA ESPECIAL 6X3 (SOLO VANER)   (SUM + INST)</v>
          </cell>
          <cell r="D10404" t="str">
            <v>UN</v>
          </cell>
          <cell r="E10404" t="str">
            <v>MOBILIARIO</v>
          </cell>
          <cell r="F10404">
            <v>1124136.99</v>
          </cell>
        </row>
        <row r="10405">
          <cell r="B10405">
            <v>12706</v>
          </cell>
          <cell r="C10405" t="str">
            <v>Valla especial 6x3(Sumin.)solo Banner</v>
          </cell>
          <cell r="D10405" t="str">
            <v>UN</v>
          </cell>
          <cell r="E10405" t="str">
            <v>10 Mobiliario</v>
          </cell>
          <cell r="F10405">
            <v>736066</v>
          </cell>
        </row>
        <row r="10406">
          <cell r="B10406">
            <v>12700</v>
          </cell>
          <cell r="C10406" t="str">
            <v>Valla especial 6x3(Sumin.)solo lámina y Banner</v>
          </cell>
          <cell r="D10406" t="str">
            <v>UN</v>
          </cell>
          <cell r="E10406" t="str">
            <v>10 Mobiliario</v>
          </cell>
          <cell r="F10406">
            <v>2874256</v>
          </cell>
        </row>
        <row r="10407">
          <cell r="B10407">
            <v>20800</v>
          </cell>
          <cell r="C10407" t="str">
            <v>VALLA NORMAS GENERALES CAMPOS DEPORTIVOS 3,00M x 1,00M (incluye dados en concreto)</v>
          </cell>
          <cell r="D10407" t="str">
            <v>UN</v>
          </cell>
          <cell r="E10407" t="str">
            <v>SEÑALIZACION</v>
          </cell>
          <cell r="F10407">
            <v>9600693.0099999998</v>
          </cell>
        </row>
        <row r="10408">
          <cell r="B10408">
            <v>15221</v>
          </cell>
          <cell r="C10408" t="str">
            <v>Valla para Modulos</v>
          </cell>
          <cell r="D10408" t="str">
            <v>UN</v>
          </cell>
          <cell r="E10408" t="str">
            <v>VARIOS</v>
          </cell>
          <cell r="F10408">
            <v>0</v>
          </cell>
        </row>
        <row r="10409">
          <cell r="B10409">
            <v>10619</v>
          </cell>
          <cell r="C10409" t="str">
            <v>VALLA TIPO A DIRECCIONAL EN MADERA PARA SENDEROS ECOLOGICOS (Sum+Inst)</v>
          </cell>
          <cell r="D10409" t="str">
            <v>UN</v>
          </cell>
          <cell r="E10409" t="str">
            <v>SEÑALIZACION</v>
          </cell>
          <cell r="F10409">
            <v>2193651.98</v>
          </cell>
        </row>
        <row r="10410">
          <cell r="B10410">
            <v>10620</v>
          </cell>
          <cell r="C10410" t="str">
            <v>VALLA TIPO B PANEL DE BIENVENIDA EN MADERA PARA SENDEROS ECOLOGICOS (Sum+Inst)</v>
          </cell>
          <cell r="D10410" t="str">
            <v>UN</v>
          </cell>
          <cell r="E10410" t="str">
            <v>SEÑALIZACION</v>
          </cell>
          <cell r="F10410">
            <v>6942746.2599999998</v>
          </cell>
        </row>
        <row r="10411">
          <cell r="B10411">
            <v>10621</v>
          </cell>
          <cell r="C10411" t="str">
            <v>VALLA TIPO C-1 INTERPRETATIVA EN MADERA PARA SENDEROS ECOLOGICOS (Sum+Inst)</v>
          </cell>
          <cell r="D10411" t="str">
            <v>UN</v>
          </cell>
          <cell r="E10411" t="str">
            <v>SEÑALIZACION</v>
          </cell>
          <cell r="F10411">
            <v>2677266.98</v>
          </cell>
        </row>
        <row r="10412">
          <cell r="B10412">
            <v>10622</v>
          </cell>
          <cell r="C10412" t="str">
            <v>VALLA TIPO C-2 INTERPRETATIVA EN MADERA PARA SENDEROS ECOLOGICOS (Sum+Inst)</v>
          </cell>
          <cell r="D10412" t="str">
            <v>UN</v>
          </cell>
          <cell r="E10412" t="str">
            <v>SEÑALIZACION</v>
          </cell>
          <cell r="F10412">
            <v>1890173.98</v>
          </cell>
        </row>
        <row r="10413">
          <cell r="B10413">
            <v>14357</v>
          </cell>
          <cell r="C10413" t="str">
            <v>Vallas instruccion 3 ejercicios - Suministro</v>
          </cell>
          <cell r="D10413" t="str">
            <v>UN</v>
          </cell>
          <cell r="E10413" t="str">
            <v>VARIOS</v>
          </cell>
          <cell r="F10413">
            <v>0</v>
          </cell>
        </row>
        <row r="10414">
          <cell r="B10414">
            <v>19018</v>
          </cell>
          <cell r="C10414" t="str">
            <v>ValvBolaPVCØ3DobleUniversalCometasCRDCSUM+INST</v>
          </cell>
          <cell r="D10414" t="str">
            <v>UN</v>
          </cell>
          <cell r="E10414" t="str">
            <v>PISCINAS</v>
          </cell>
          <cell r="F10414">
            <v>495037.42</v>
          </cell>
        </row>
        <row r="10415">
          <cell r="B10415">
            <v>13676</v>
          </cell>
          <cell r="C10415" t="str">
            <v>Valvula  de  Alivio Ø 2"(Agua y Aire) **</v>
          </cell>
          <cell r="D10415" t="str">
            <v>UN</v>
          </cell>
          <cell r="E10415" t="str">
            <v>08 Hidráulico</v>
          </cell>
          <cell r="F10415">
            <v>560944</v>
          </cell>
        </row>
        <row r="10416">
          <cell r="B10416">
            <v>11345</v>
          </cell>
          <cell r="C10416" t="str">
            <v>Valvula  de Compuerta 6" **</v>
          </cell>
          <cell r="D10416" t="str">
            <v>UN</v>
          </cell>
          <cell r="E10416" t="str">
            <v>08 Hidráulico</v>
          </cell>
          <cell r="F10416">
            <v>66549.759999999995</v>
          </cell>
        </row>
        <row r="10417">
          <cell r="B10417">
            <v>11344</v>
          </cell>
          <cell r="C10417" t="str">
            <v>Valvula  de Retención 6" **</v>
          </cell>
          <cell r="D10417" t="str">
            <v>UN</v>
          </cell>
          <cell r="E10417" t="str">
            <v>08 Hidráulico</v>
          </cell>
          <cell r="F10417">
            <v>32851.800000000003</v>
          </cell>
        </row>
        <row r="10418">
          <cell r="B10418">
            <v>15038</v>
          </cell>
          <cell r="C10418" t="str">
            <v>VALVULA  DE VENTILACION 2"</v>
          </cell>
          <cell r="D10418" t="str">
            <v>UN</v>
          </cell>
          <cell r="E10418" t="str">
            <v>INSTALACIONES HIDRAULICA / SANITARIA / LATONERIA</v>
          </cell>
          <cell r="F10418">
            <v>44270.66</v>
          </cell>
        </row>
        <row r="10419">
          <cell r="B10419">
            <v>10921</v>
          </cell>
          <cell r="C10419" t="str">
            <v>Valvula 3" tipo compuerta elastica extremo liso***</v>
          </cell>
          <cell r="D10419" t="str">
            <v>UN</v>
          </cell>
          <cell r="E10419" t="str">
            <v>08 Hidráulico</v>
          </cell>
          <cell r="F10419">
            <v>229913.04</v>
          </cell>
        </row>
        <row r="10420">
          <cell r="B10420">
            <v>16341</v>
          </cell>
          <cell r="C10420" t="str">
            <v>VALVULA ALIVIO AGUA 1"X1" (sum+inst)</v>
          </cell>
          <cell r="D10420" t="str">
            <v>UN</v>
          </cell>
          <cell r="E10420" t="str">
            <v>INSTALACIONES HIDRAULICA / SANITARIA / LATONERIA</v>
          </cell>
          <cell r="F10420">
            <v>130985.03</v>
          </cell>
        </row>
        <row r="10421">
          <cell r="B10421">
            <v>17235</v>
          </cell>
          <cell r="C10421" t="str">
            <v>VALVULA ANGULAR PARA GABINETE DE 2 1/2"</v>
          </cell>
          <cell r="D10421" t="str">
            <v>UN</v>
          </cell>
          <cell r="E10421" t="str">
            <v>INSTALACIONES REDES INCENDIO</v>
          </cell>
          <cell r="F10421">
            <v>79335.27</v>
          </cell>
        </row>
        <row r="10422">
          <cell r="B10422">
            <v>14033</v>
          </cell>
          <cell r="C10422" t="str">
            <v>VALVULA ANTIVAN. SANITARIO TIPO PUSH (Sumi.+Intal)</v>
          </cell>
          <cell r="D10422" t="str">
            <v>UN</v>
          </cell>
          <cell r="E10422" t="str">
            <v>INSTALACIONES HIDRAULICA / SANITARIA / LATONERIA</v>
          </cell>
          <cell r="F10422">
            <v>508575.63</v>
          </cell>
        </row>
        <row r="10423">
          <cell r="B10423">
            <v>17083</v>
          </cell>
          <cell r="C10423" t="str">
            <v>VALVULA BALANCEADORA DE FLUJO 1/2"</v>
          </cell>
          <cell r="D10423" t="str">
            <v>UN</v>
          </cell>
          <cell r="E10423" t="str">
            <v>08 Hidráulico</v>
          </cell>
          <cell r="F10423">
            <v>30113.360000000001</v>
          </cell>
        </row>
        <row r="10424">
          <cell r="B10424">
            <v>17086</v>
          </cell>
          <cell r="C10424" t="str">
            <v>VALVULA BALANCEADORA DE FLUJO 2"</v>
          </cell>
          <cell r="D10424" t="str">
            <v>UN</v>
          </cell>
          <cell r="E10424" t="str">
            <v>08 Hidráulico</v>
          </cell>
          <cell r="F10424">
            <v>54911.38</v>
          </cell>
        </row>
        <row r="10425">
          <cell r="B10425">
            <v>17084</v>
          </cell>
          <cell r="C10425" t="str">
            <v>VALVULA BALANCEADORA DE FLUJO 3/4"</v>
          </cell>
          <cell r="D10425" t="str">
            <v>UN</v>
          </cell>
          <cell r="E10425" t="str">
            <v>08 Hidráulico</v>
          </cell>
          <cell r="F10425">
            <v>30551.46</v>
          </cell>
        </row>
        <row r="10426">
          <cell r="B10426">
            <v>13455</v>
          </cell>
          <cell r="C10426" t="str">
            <v>VALVULA BOLA GAS 1 1/2"</v>
          </cell>
          <cell r="D10426" t="str">
            <v>UN</v>
          </cell>
          <cell r="E10426" t="str">
            <v>INSTALACIONES HIDRAULICA / SANITARIA / LATONERIA</v>
          </cell>
          <cell r="F10426">
            <v>63435.27</v>
          </cell>
        </row>
        <row r="10427">
          <cell r="B10427">
            <v>13456</v>
          </cell>
          <cell r="C10427" t="str">
            <v>VALVULA BOLA GAS 2"</v>
          </cell>
          <cell r="D10427" t="str">
            <v>UN</v>
          </cell>
          <cell r="E10427" t="str">
            <v>INSTALACIONES HIDRAULICA / SANITARIA / LATONERIA</v>
          </cell>
          <cell r="F10427">
            <v>219652.99</v>
          </cell>
        </row>
        <row r="10428">
          <cell r="B10428">
            <v>10720</v>
          </cell>
          <cell r="C10428" t="str">
            <v>Valvula bridada d=3" tipo compuerta **</v>
          </cell>
          <cell r="D10428" t="str">
            <v>UN</v>
          </cell>
          <cell r="E10428" t="str">
            <v>08 Hidráulico</v>
          </cell>
          <cell r="F10428">
            <v>784789.22</v>
          </cell>
        </row>
        <row r="10429">
          <cell r="B10429">
            <v>10137</v>
          </cell>
          <cell r="C10429" t="str">
            <v>Valvula bridada d=3" tipo compuerta importada **</v>
          </cell>
          <cell r="D10429" t="str">
            <v>UN</v>
          </cell>
          <cell r="E10429" t="str">
            <v>08 Hidráulico</v>
          </cell>
          <cell r="F10429">
            <v>131001.22</v>
          </cell>
        </row>
        <row r="10430">
          <cell r="B10430">
            <v>14987</v>
          </cell>
          <cell r="C10430" t="str">
            <v>VALVULA CHEQUE 1 1/2" CORTINA  (sum+inst).</v>
          </cell>
          <cell r="D10430" t="str">
            <v>UN</v>
          </cell>
          <cell r="E10430" t="str">
            <v>INSTALACIONES HIDRAULICA / SANITARIA / LATONERIA</v>
          </cell>
          <cell r="F10430">
            <v>22121.39</v>
          </cell>
        </row>
        <row r="10431">
          <cell r="B10431">
            <v>14988</v>
          </cell>
          <cell r="C10431" t="str">
            <v>VALVULA CHEQUE 2 1/2" CORTINA  (sum+inst).</v>
          </cell>
          <cell r="D10431" t="str">
            <v>UN</v>
          </cell>
          <cell r="E10431" t="str">
            <v>INSTALACIONES HIDRAULICA / SANITARIA / LATONERIA</v>
          </cell>
          <cell r="F10431">
            <v>23536.19</v>
          </cell>
        </row>
        <row r="10432">
          <cell r="B10432">
            <v>13464</v>
          </cell>
          <cell r="C10432" t="str">
            <v>VALVULA CHEQUE 2" CORTINA  (sum+inst).</v>
          </cell>
          <cell r="D10432" t="str">
            <v>UN</v>
          </cell>
          <cell r="E10432" t="str">
            <v>INSTALACIONES HIDRAULICA / SANITARIA / LATONERIA</v>
          </cell>
          <cell r="F10432">
            <v>336066.19</v>
          </cell>
        </row>
        <row r="10433">
          <cell r="B10433">
            <v>14992</v>
          </cell>
          <cell r="C10433" t="str">
            <v>VALVULA CHEQUE 4" CORTINA  (sum+inst).</v>
          </cell>
          <cell r="D10433" t="str">
            <v>UN</v>
          </cell>
          <cell r="E10433" t="str">
            <v>INSTALACIONES HIDRAULICA / SANITARIA / LATONERIA</v>
          </cell>
          <cell r="F10433">
            <v>973472.52</v>
          </cell>
        </row>
        <row r="10434">
          <cell r="B10434">
            <v>15696</v>
          </cell>
          <cell r="C10434" t="str">
            <v>VALVULA CHEQUE Ø 2" CON CORTINA PERFORADA</v>
          </cell>
          <cell r="D10434" t="str">
            <v>UN</v>
          </cell>
          <cell r="E10434" t="str">
            <v>08 Hidráulico</v>
          </cell>
          <cell r="F10434">
            <v>23490.14</v>
          </cell>
        </row>
        <row r="10435">
          <cell r="B10435">
            <v>15691</v>
          </cell>
          <cell r="C10435" t="str">
            <v>VALVULA COMPUERTA D:1" INCLUYE  ACCESORIOS</v>
          </cell>
          <cell r="D10435" t="str">
            <v>UN</v>
          </cell>
          <cell r="E10435" t="str">
            <v>08 Hidráulico</v>
          </cell>
          <cell r="F10435">
            <v>115500</v>
          </cell>
        </row>
        <row r="10436">
          <cell r="B10436">
            <v>15692</v>
          </cell>
          <cell r="C10436" t="str">
            <v>VALVULA COMPUERTA D:2" INCLUYE  ACCESORIOS</v>
          </cell>
          <cell r="D10436" t="str">
            <v>UN</v>
          </cell>
          <cell r="E10436" t="str">
            <v>08 Hidráulico</v>
          </cell>
          <cell r="F10436">
            <v>46305.51</v>
          </cell>
        </row>
        <row r="10437">
          <cell r="B10437">
            <v>15694</v>
          </cell>
          <cell r="C10437" t="str">
            <v>VALVULA COMPUERTA D:3" INCLUYE  ACCESORIOS</v>
          </cell>
          <cell r="D10437" t="str">
            <v>UN</v>
          </cell>
          <cell r="E10437" t="str">
            <v>08 Hidráulico</v>
          </cell>
          <cell r="F10437">
            <v>48498.35</v>
          </cell>
        </row>
        <row r="10438">
          <cell r="B10438">
            <v>15695</v>
          </cell>
          <cell r="C10438" t="str">
            <v>VALVULA COMPUERTA Ø 4"</v>
          </cell>
          <cell r="D10438" t="str">
            <v>UN</v>
          </cell>
          <cell r="E10438" t="str">
            <v>08 Hidráulico</v>
          </cell>
          <cell r="F10438">
            <v>53426.67</v>
          </cell>
        </row>
        <row r="10439">
          <cell r="B10439">
            <v>10132</v>
          </cell>
          <cell r="C10439" t="str">
            <v>Valvula d=1" de bola para gas **</v>
          </cell>
          <cell r="D10439" t="str">
            <v>UN</v>
          </cell>
          <cell r="E10439" t="str">
            <v>INSTALACIONES GAS</v>
          </cell>
          <cell r="F10439">
            <v>10288.86</v>
          </cell>
        </row>
        <row r="10440">
          <cell r="B10440">
            <v>17853</v>
          </cell>
          <cell r="C10440" t="str">
            <v>VÁLVULA DE AIRE DE DOBLE EFECTO 1"</v>
          </cell>
          <cell r="D10440" t="str">
            <v>UN</v>
          </cell>
          <cell r="E10440" t="str">
            <v>INSTALACIONES HIDRAULICA / SANITARIA / LATONERIA</v>
          </cell>
          <cell r="F10440">
            <v>35771.33</v>
          </cell>
        </row>
        <row r="10441">
          <cell r="B10441">
            <v>16403</v>
          </cell>
          <cell r="C10441" t="str">
            <v>VALVULA DE ALIVIO ACERO/BRONCE Ø11/2”-200PSI-AGUA</v>
          </cell>
          <cell r="D10441" t="str">
            <v>UN</v>
          </cell>
          <cell r="E10441" t="str">
            <v>INSTALACIONES HIDRAULICA / SANITARIA / LATONERIA</v>
          </cell>
          <cell r="F10441">
            <v>90742.96</v>
          </cell>
        </row>
        <row r="10442">
          <cell r="B10442">
            <v>20777</v>
          </cell>
          <cell r="C10442" t="str">
            <v>VALVULA DE BOLA 1/2" (sum+inst)</v>
          </cell>
          <cell r="D10442" t="str">
            <v>UN</v>
          </cell>
          <cell r="E10442" t="str">
            <v>08 Hidráulico</v>
          </cell>
          <cell r="F10442">
            <v>80052.91</v>
          </cell>
        </row>
        <row r="10443">
          <cell r="B10443">
            <v>13458</v>
          </cell>
          <cell r="C10443" t="str">
            <v>VALVULA DE BOLA 1/2" (sum+inst).</v>
          </cell>
          <cell r="D10443" t="str">
            <v>UN</v>
          </cell>
          <cell r="E10443" t="str">
            <v>INSTALACIONES HIDRAULICA / SANITARIA / LATONERIA</v>
          </cell>
          <cell r="F10443">
            <v>30201.87</v>
          </cell>
        </row>
        <row r="10444">
          <cell r="B10444">
            <v>13457</v>
          </cell>
          <cell r="C10444" t="str">
            <v>VALVULA DE BOLA 3/4" (sum+inst).</v>
          </cell>
          <cell r="D10444" t="str">
            <v>UN</v>
          </cell>
          <cell r="E10444" t="str">
            <v>INSTALACIONES HIDRAULICA / SANITARIA / LATONERIA</v>
          </cell>
          <cell r="F10444">
            <v>7336.86</v>
          </cell>
        </row>
        <row r="10445">
          <cell r="B10445">
            <v>16092</v>
          </cell>
          <cell r="C10445" t="str">
            <v>Válvula de bola de 4' (suministro e insta</v>
          </cell>
          <cell r="D10445" t="str">
            <v>UN</v>
          </cell>
          <cell r="E10445" t="str">
            <v>INSTALACIONES HIDRAULICA / SANITARIA / LATONERIA</v>
          </cell>
          <cell r="F10445">
            <v>851307.08</v>
          </cell>
        </row>
        <row r="10446">
          <cell r="B10446">
            <v>783</v>
          </cell>
          <cell r="C10446" t="str">
            <v>VALVULA DE BOLA P/MEDIDOR</v>
          </cell>
          <cell r="D10446" t="str">
            <v>UN</v>
          </cell>
          <cell r="E10446" t="str">
            <v>INSTALACIONES GAS</v>
          </cell>
          <cell r="F10446">
            <v>7058.66</v>
          </cell>
        </row>
        <row r="10447">
          <cell r="B10447">
            <v>17129</v>
          </cell>
          <cell r="C10447" t="str">
            <v>VÁLVULA DE BOLA PVC 1 1/2" (MONORADIAL LISA)</v>
          </cell>
          <cell r="D10447" t="str">
            <v>UN</v>
          </cell>
          <cell r="E10447" t="str">
            <v>08 Hidráulico</v>
          </cell>
          <cell r="F10447">
            <v>42686.26</v>
          </cell>
        </row>
        <row r="10448">
          <cell r="B10448">
            <v>17134</v>
          </cell>
          <cell r="C10448" t="str">
            <v>VÁLVULA DE BOLA PVC 3" (MONORADIAL LISA)</v>
          </cell>
          <cell r="D10448" t="str">
            <v>UN</v>
          </cell>
          <cell r="E10448" t="str">
            <v>08 Hidráulico</v>
          </cell>
          <cell r="F10448">
            <v>269134.8</v>
          </cell>
        </row>
        <row r="10449">
          <cell r="B10449">
            <v>17138</v>
          </cell>
          <cell r="C10449" t="str">
            <v>VÁLVULA DE BOLA PVC 4" (MONORADIAL LISA)</v>
          </cell>
          <cell r="D10449" t="str">
            <v>UN</v>
          </cell>
          <cell r="E10449" t="str">
            <v>08 Hidráulico</v>
          </cell>
          <cell r="F10449">
            <v>81908.009999999995</v>
          </cell>
        </row>
        <row r="10450">
          <cell r="B10450">
            <v>19169</v>
          </cell>
          <cell r="C10450" t="str">
            <v>Valvula de Compuerta Bronce roscadaØ1/2"(200psi) Cefe Cometas (Sumnistro e instalación)</v>
          </cell>
          <cell r="D10450" t="str">
            <v>UN</v>
          </cell>
          <cell r="E10450" t="str">
            <v>INSTALACIONES HIDRAULICA / SANITARIA / LATONERIA</v>
          </cell>
          <cell r="F10450">
            <v>84332.11</v>
          </cell>
        </row>
        <row r="10451">
          <cell r="B10451">
            <v>20702</v>
          </cell>
          <cell r="C10451" t="str">
            <v>Válvula de compuerta en bronce tipo pesado 1-1/2" rosca NPT PRESIÓN DE TRABAJO 125 S 200WOG</v>
          </cell>
          <cell r="D10451" t="str">
            <v>UN</v>
          </cell>
          <cell r="E10451" t="str">
            <v>INSTALACIONES HIDRAULICA / SANITARIA / LATONERIA</v>
          </cell>
          <cell r="F10451">
            <v>143964.22</v>
          </cell>
        </row>
        <row r="10452">
          <cell r="B10452">
            <v>20703</v>
          </cell>
          <cell r="C10452" t="str">
            <v>Válvula de compuerta en bronce tipo pesado 3/4" rosca NPT PRESIÓN DE TRABAJO 125 S 200WOG</v>
          </cell>
          <cell r="D10452" t="str">
            <v>UN</v>
          </cell>
          <cell r="E10452" t="str">
            <v>INSTALACIONES HIDRAULICA / SANITARIA / LATONERIA</v>
          </cell>
          <cell r="F10452">
            <v>104036.69</v>
          </cell>
        </row>
        <row r="10453">
          <cell r="B10453">
            <v>19174</v>
          </cell>
          <cell r="C10453" t="str">
            <v>Válvula de compuerta Ø1 1/2"bronce 200psi Cefe Cometas (Suministro+Instalación)</v>
          </cell>
          <cell r="D10453" t="str">
            <v>UN</v>
          </cell>
          <cell r="E10453" t="str">
            <v>INSTALACIONES HIDRAULICA / SANITARIA / LATONERIA</v>
          </cell>
          <cell r="F10453">
            <v>144527.31</v>
          </cell>
        </row>
        <row r="10454">
          <cell r="B10454">
            <v>19029</v>
          </cell>
          <cell r="C10454" t="str">
            <v>Válvula de compuerta Ø1 1/4"Bronce(200Psi) Cefe Cometas (Suministro+Instalación.)</v>
          </cell>
          <cell r="D10454" t="str">
            <v>UN</v>
          </cell>
          <cell r="E10454" t="str">
            <v>INSTALACIONES HIDRAULICA / SANITARIA / LATONERIA</v>
          </cell>
          <cell r="F10454">
            <v>197171.85</v>
          </cell>
        </row>
        <row r="10455">
          <cell r="B10455">
            <v>17233</v>
          </cell>
          <cell r="C10455" t="str">
            <v>VÁLVULA DE DRENAJE Y PRUEBA 1 1/2"</v>
          </cell>
          <cell r="D10455" t="str">
            <v>UN</v>
          </cell>
          <cell r="E10455" t="str">
            <v>INSTALACIONES REDES INCENDIO</v>
          </cell>
          <cell r="F10455">
            <v>89396.06</v>
          </cell>
        </row>
        <row r="10456">
          <cell r="B10456">
            <v>18795</v>
          </cell>
          <cell r="C10456" t="str">
            <v>VÁLVULA DE DRENAJE Y PRUEBA 1 1/2"</v>
          </cell>
          <cell r="D10456" t="str">
            <v>UN</v>
          </cell>
          <cell r="E10456" t="str">
            <v>08 Hidráulico</v>
          </cell>
          <cell r="F10456">
            <v>92917.97</v>
          </cell>
        </row>
        <row r="10457">
          <cell r="B10457">
            <v>18641</v>
          </cell>
          <cell r="C10457" t="str">
            <v>VÁLVULA DE DRENAJE Y PRUEBA 3"</v>
          </cell>
          <cell r="D10457" t="str">
            <v>UN</v>
          </cell>
          <cell r="E10457" t="str">
            <v>INSTALACIONES HIDRAULICA / SANITARIA / LATONERIA</v>
          </cell>
          <cell r="F10457">
            <v>884699.71</v>
          </cell>
        </row>
        <row r="10458">
          <cell r="B10458">
            <v>16417</v>
          </cell>
          <cell r="C10458" t="str">
            <v>VALVULA DE GLOBO Ø1”- (200PSI)</v>
          </cell>
          <cell r="D10458" t="str">
            <v>UN</v>
          </cell>
          <cell r="E10458" t="str">
            <v>INSTALACIONES HIDRAULICA / SANITARIA / LATONERIA</v>
          </cell>
          <cell r="F10458">
            <v>69380.94</v>
          </cell>
        </row>
        <row r="10459">
          <cell r="B10459">
            <v>16416</v>
          </cell>
          <cell r="C10459" t="str">
            <v>VALVULA DE GLOBO Ø2”- (200PSI)</v>
          </cell>
          <cell r="D10459" t="str">
            <v>UN</v>
          </cell>
          <cell r="E10459" t="str">
            <v>INSTALACIONES HIDRAULICA / SANITARIA / LATONERIA</v>
          </cell>
          <cell r="F10459">
            <v>121234.06</v>
          </cell>
        </row>
        <row r="10460">
          <cell r="B10460">
            <v>16415</v>
          </cell>
          <cell r="C10460" t="str">
            <v>VALVULA DE GLOBO Ø21/2” (200PSI)</v>
          </cell>
          <cell r="D10460" t="str">
            <v>UN</v>
          </cell>
          <cell r="E10460" t="str">
            <v>INSTALACIONES HIDRAULICA / SANITARIA / LATONERIA</v>
          </cell>
          <cell r="F10460">
            <v>713296.47</v>
          </cell>
        </row>
        <row r="10461">
          <cell r="B10461">
            <v>17534</v>
          </cell>
          <cell r="C10461" t="str">
            <v>VALVULA DE LIBERACIÓN DE VACIO - Piscina</v>
          </cell>
          <cell r="D10461" t="str">
            <v>UN</v>
          </cell>
          <cell r="E10461" t="str">
            <v>PISCINAS</v>
          </cell>
          <cell r="F10461">
            <v>2029323.6</v>
          </cell>
        </row>
        <row r="10462">
          <cell r="B10462">
            <v>16407</v>
          </cell>
          <cell r="C10462" t="str">
            <v>VALVULA DE PASO DIRECTO (1 1/2") TIPO PESADA</v>
          </cell>
          <cell r="D10462" t="str">
            <v>UN</v>
          </cell>
          <cell r="E10462" t="str">
            <v>INSTALACIONES HIDRAULICA / SANITARIA / LATONERIA</v>
          </cell>
          <cell r="F10462">
            <v>222450.54</v>
          </cell>
        </row>
        <row r="10463">
          <cell r="B10463">
            <v>17078</v>
          </cell>
          <cell r="C10463" t="str">
            <v>VALVULA DE PASO DIRECTO 2 1/2" TIPO PESADA</v>
          </cell>
          <cell r="D10463" t="str">
            <v>UN</v>
          </cell>
          <cell r="E10463" t="str">
            <v>08 Hidráulico</v>
          </cell>
          <cell r="F10463">
            <v>501190.77</v>
          </cell>
        </row>
        <row r="10464">
          <cell r="B10464">
            <v>17077</v>
          </cell>
          <cell r="C10464" t="str">
            <v>VALVULA DE PASO DIRECTO 2" TIPO PESADA</v>
          </cell>
          <cell r="D10464" t="str">
            <v>UN</v>
          </cell>
          <cell r="E10464" t="str">
            <v>08 Hidráulico</v>
          </cell>
          <cell r="F10464">
            <v>322537.07</v>
          </cell>
        </row>
        <row r="10465">
          <cell r="B10465">
            <v>14989</v>
          </cell>
          <cell r="C10465" t="str">
            <v>VALVULA DE PIE DE 4" - CANASTILLA-BRONCE  (sum+in</v>
          </cell>
          <cell r="D10465" t="str">
            <v>UN</v>
          </cell>
          <cell r="E10465" t="str">
            <v>INSTALACIONES HIDRAULICA / SANITARIA / LATONERIA</v>
          </cell>
          <cell r="F10465">
            <v>1059576.1399999999</v>
          </cell>
        </row>
        <row r="10466">
          <cell r="B10466">
            <v>14990</v>
          </cell>
          <cell r="C10466" t="str">
            <v>VALVULA DE PIE DE 6" - CANASTILLA-BRONCE  (sum+in</v>
          </cell>
          <cell r="D10466" t="str">
            <v>UN</v>
          </cell>
          <cell r="E10466" t="str">
            <v>INSTALACIONES HIDRAULICA / SANITARIA / LATONERIA</v>
          </cell>
          <cell r="F10466">
            <v>2230149.15</v>
          </cell>
        </row>
        <row r="10467">
          <cell r="B10467">
            <v>15751</v>
          </cell>
          <cell r="C10467" t="str">
            <v>VALVULA DE PIE EN ACERO INOXIDABLE 11/2" (Sum+Inst</v>
          </cell>
          <cell r="D10467" t="str">
            <v>UN</v>
          </cell>
          <cell r="E10467" t="str">
            <v>INSTALACIONES HIDRAULICA / SANITARIA / LATONERIA</v>
          </cell>
          <cell r="F10467">
            <v>39407.910000000003</v>
          </cell>
        </row>
        <row r="10468">
          <cell r="B10468">
            <v>15754</v>
          </cell>
          <cell r="C10468" t="str">
            <v>VALVULA DE PIE EN ACERO INOXIDABLE 21/2" (Sum+Inst</v>
          </cell>
          <cell r="D10468" t="str">
            <v>UN</v>
          </cell>
          <cell r="E10468" t="str">
            <v>INSTALACIONES HIDRAULICA / SANITARIA / LATONERIA</v>
          </cell>
          <cell r="F10468">
            <v>39459.72</v>
          </cell>
        </row>
        <row r="10469">
          <cell r="B10469">
            <v>16388</v>
          </cell>
          <cell r="C10469" t="str">
            <v>VALVULA DE VASTAGO ASCENDENTE TIPO OS&amp;Y  UL/FM 6”</v>
          </cell>
          <cell r="D10469" t="str">
            <v>UN</v>
          </cell>
          <cell r="E10469" t="str">
            <v>INSTALACIONES HIDRAULICA / SANITARIA / LATONERIA</v>
          </cell>
          <cell r="F10469">
            <v>2062730.73</v>
          </cell>
        </row>
        <row r="10470">
          <cell r="B10470">
            <v>16390</v>
          </cell>
          <cell r="C10470" t="str">
            <v>VALVULA EXPULSADORA DE AIRE Ø3/4”(BRONCE)-300PSI</v>
          </cell>
          <cell r="D10470" t="str">
            <v>UN</v>
          </cell>
          <cell r="E10470" t="str">
            <v>INSTALACIONES HIDRAULICA / SANITARIA / LATONERIA</v>
          </cell>
          <cell r="F10470">
            <v>82905.89</v>
          </cell>
        </row>
        <row r="10471">
          <cell r="B10471">
            <v>17231</v>
          </cell>
          <cell r="C10471" t="str">
            <v>VÁLVULA EXPULSORA DE AIRE 3/4"</v>
          </cell>
          <cell r="D10471" t="str">
            <v>UN</v>
          </cell>
          <cell r="E10471" t="str">
            <v>INSTALACIONES REDES INCENDIO</v>
          </cell>
          <cell r="F10471">
            <v>62976.17</v>
          </cell>
        </row>
        <row r="10472">
          <cell r="B10472">
            <v>15869</v>
          </cell>
          <cell r="C10472" t="str">
            <v>Valvula Flotador Rosc3" Bron(Desm+Sum+Inst)SinAcce</v>
          </cell>
          <cell r="D10472" t="str">
            <v>UN</v>
          </cell>
          <cell r="E10472" t="str">
            <v>08 Hidráulico</v>
          </cell>
          <cell r="F10472">
            <v>1424865.2</v>
          </cell>
        </row>
        <row r="10473">
          <cell r="B10473">
            <v>15015</v>
          </cell>
          <cell r="C10473" t="str">
            <v>Valvula Flotador Roscada d=1" Bronce</v>
          </cell>
          <cell r="D10473" t="str">
            <v>UN</v>
          </cell>
          <cell r="E10473" t="str">
            <v>08 Hidráulico</v>
          </cell>
          <cell r="F10473">
            <v>83012.12</v>
          </cell>
        </row>
        <row r="10474">
          <cell r="B10474">
            <v>14967</v>
          </cell>
          <cell r="C10474" t="str">
            <v>Valvula Flotador Roscada d=3" Bronce **</v>
          </cell>
          <cell r="D10474" t="str">
            <v>UN</v>
          </cell>
          <cell r="E10474" t="str">
            <v>08 Hidráulico</v>
          </cell>
          <cell r="F10474">
            <v>1481821.43</v>
          </cell>
        </row>
        <row r="10475">
          <cell r="B10475">
            <v>14462</v>
          </cell>
          <cell r="C10475" t="str">
            <v>Valvula Institu. Orinal Antivandalica (sum+Inst)</v>
          </cell>
          <cell r="D10475" t="str">
            <v>UN</v>
          </cell>
          <cell r="E10475" t="str">
            <v>INSTALACIONES HIDRAULICA / SANITARIA / LATONERIA</v>
          </cell>
          <cell r="F10475">
            <v>575766.19999999995</v>
          </cell>
        </row>
        <row r="10476">
          <cell r="B10476">
            <v>14461</v>
          </cell>
          <cell r="C10476" t="str">
            <v>Valvula Institu. Sanitario Antivan - Colis Gim Sur</v>
          </cell>
          <cell r="D10476" t="str">
            <v>UN</v>
          </cell>
          <cell r="E10476" t="str">
            <v>INSTALACIONES HIDRAULICA / SANITARIA / LATONERIA</v>
          </cell>
          <cell r="F10476">
            <v>367753.92</v>
          </cell>
        </row>
        <row r="10477">
          <cell r="B10477">
            <v>17865</v>
          </cell>
          <cell r="C10477" t="str">
            <v>VÁLVULA MARIPOSA 6"</v>
          </cell>
          <cell r="D10477" t="str">
            <v>UN</v>
          </cell>
          <cell r="E10477" t="str">
            <v>INSTALACIONES HIDRAULICA / SANITARIA / LATONERIA</v>
          </cell>
          <cell r="F10477">
            <v>1285720.57</v>
          </cell>
        </row>
        <row r="10478">
          <cell r="B10478">
            <v>13274</v>
          </cell>
          <cell r="C10478" t="str">
            <v>VALVULA MARIPOSA EXTREMO RANURADO DE 4"***</v>
          </cell>
          <cell r="D10478" t="str">
            <v>UN</v>
          </cell>
          <cell r="E10478" t="str">
            <v>08 Hidráulico</v>
          </cell>
          <cell r="F10478">
            <v>909808.87</v>
          </cell>
        </row>
        <row r="10479">
          <cell r="B10479">
            <v>16367</v>
          </cell>
          <cell r="C10479" t="str">
            <v>VALVULA MARIPOSA EXTREMO RANURADO UL/FM</v>
          </cell>
          <cell r="D10479" t="str">
            <v>UN</v>
          </cell>
          <cell r="E10479" t="str">
            <v>INSTALACIONES REDES INCENDIO</v>
          </cell>
          <cell r="F10479">
            <v>1275057.55</v>
          </cell>
        </row>
        <row r="10480">
          <cell r="B10480">
            <v>16343</v>
          </cell>
          <cell r="C10480" t="str">
            <v>VALVULA MARIPOSA EXTREMO RANURADO UL/FM 2”Pmin(175</v>
          </cell>
          <cell r="D10480" t="str">
            <v>UN</v>
          </cell>
          <cell r="E10480" t="str">
            <v>INSTALACIONES HIDRAULICA / SANITARIA / LATONERIA</v>
          </cell>
          <cell r="F10480">
            <v>182838.15</v>
          </cell>
        </row>
        <row r="10481">
          <cell r="B10481">
            <v>16344</v>
          </cell>
          <cell r="C10481" t="str">
            <v>VALVULA MARIPOSA EXTREMO RANURADO UL/FM 21/2”Pmin(</v>
          </cell>
          <cell r="D10481" t="str">
            <v>UN</v>
          </cell>
          <cell r="E10481" t="str">
            <v>INSTALACIONES HIDRAULICA / SANITARIA / LATONERIA</v>
          </cell>
          <cell r="F10481">
            <v>182838.15</v>
          </cell>
        </row>
        <row r="10482">
          <cell r="B10482">
            <v>16340</v>
          </cell>
          <cell r="C10482" t="str">
            <v>VALVULA MARIPOSA EXTREMO RANURADO UL/FM 6" (sum+in</v>
          </cell>
          <cell r="D10482" t="str">
            <v>UN</v>
          </cell>
          <cell r="E10482" t="str">
            <v>INSTALACIONES HIDRAULICA / SANITARIA / LATONERIA</v>
          </cell>
          <cell r="F10482">
            <v>1721642.63</v>
          </cell>
        </row>
        <row r="10483">
          <cell r="B10483">
            <v>19156</v>
          </cell>
          <cell r="C10483" t="str">
            <v>Válvula Mariposa PVC Ø6" CRDC COMETAS SUM+INST</v>
          </cell>
          <cell r="D10483" t="str">
            <v>UN</v>
          </cell>
          <cell r="E10483" t="str">
            <v>INSTALACIONES REDES INCENDIO</v>
          </cell>
          <cell r="F10483">
            <v>558757.18999999994</v>
          </cell>
        </row>
        <row r="10484">
          <cell r="B10484">
            <v>14464</v>
          </cell>
          <cell r="C10484" t="str">
            <v>Valvula Mezcladora para Ducha - Col Gim Sur</v>
          </cell>
          <cell r="D10484" t="str">
            <v>UN</v>
          </cell>
          <cell r="E10484" t="str">
            <v>INSTALACIONES HIDRAULICA / SANITARIA / LATONERIA</v>
          </cell>
          <cell r="F10484">
            <v>18134.71</v>
          </cell>
        </row>
        <row r="10485">
          <cell r="B10485">
            <v>17830</v>
          </cell>
          <cell r="C10485" t="str">
            <v>VÁLVULA PASO DIRECTO 3"</v>
          </cell>
          <cell r="D10485" t="str">
            <v>UN</v>
          </cell>
          <cell r="E10485" t="str">
            <v>08 Hidráulico</v>
          </cell>
          <cell r="F10485">
            <v>776233.48</v>
          </cell>
        </row>
        <row r="10486">
          <cell r="B10486">
            <v>17828</v>
          </cell>
          <cell r="C10486" t="str">
            <v>VÁLVULA PASO DIRECTO 3/4"</v>
          </cell>
          <cell r="D10486" t="str">
            <v>UN</v>
          </cell>
          <cell r="E10486" t="str">
            <v>08 Hidráulico</v>
          </cell>
          <cell r="F10486">
            <v>35827.599999999999</v>
          </cell>
        </row>
        <row r="10487">
          <cell r="B10487">
            <v>17116</v>
          </cell>
          <cell r="C10487" t="str">
            <v>VÁLVULA PASO DIRECTO 4"</v>
          </cell>
          <cell r="D10487" t="str">
            <v>UN</v>
          </cell>
          <cell r="E10487" t="str">
            <v>08 Hidráulico</v>
          </cell>
          <cell r="F10487">
            <v>1671790.96</v>
          </cell>
        </row>
        <row r="10488">
          <cell r="B10488">
            <v>15584</v>
          </cell>
          <cell r="C10488" t="str">
            <v>VALVULA PRUEBA-DRENAJE 1" BRONCE</v>
          </cell>
          <cell r="D10488" t="str">
            <v>UN</v>
          </cell>
          <cell r="E10488" t="str">
            <v>INSTALACIONES HIDRAULICA / SANITARIA / LATONERIA</v>
          </cell>
          <cell r="F10488">
            <v>55821.91</v>
          </cell>
        </row>
        <row r="10489">
          <cell r="B10489">
            <v>12475</v>
          </cell>
          <cell r="C10489" t="str">
            <v>Valvula Selenoide 2" (Sum+Inst)**</v>
          </cell>
          <cell r="D10489" t="str">
            <v>UN</v>
          </cell>
          <cell r="E10489" t="str">
            <v>08 Hidráulico</v>
          </cell>
          <cell r="F10489">
            <v>1719723.92</v>
          </cell>
        </row>
        <row r="10490">
          <cell r="B10490">
            <v>17884</v>
          </cell>
          <cell r="C10490" t="str">
            <v>VÁLVULA TIPO BOLA GAS 1 1/4"</v>
          </cell>
          <cell r="D10490" t="str">
            <v>UN</v>
          </cell>
          <cell r="E10490" t="str">
            <v>INSTALACIONES HIDRAULICA / SANITARIA / LATONERIA</v>
          </cell>
          <cell r="F10490">
            <v>53315.91</v>
          </cell>
        </row>
        <row r="10491">
          <cell r="B10491">
            <v>17309</v>
          </cell>
          <cell r="C10491" t="str">
            <v>VÁLVULA TIPO BOLA GAS 1/2"</v>
          </cell>
          <cell r="D10491" t="str">
            <v>UN</v>
          </cell>
          <cell r="E10491" t="str">
            <v>INSTALACIONES GAS</v>
          </cell>
          <cell r="F10491">
            <v>35191.629999999997</v>
          </cell>
        </row>
        <row r="10492">
          <cell r="B10492">
            <v>16368</v>
          </cell>
          <cell r="C10492" t="str">
            <v>VALVULA TIPO BOLA LISTADA 3" (sum+inst).</v>
          </cell>
          <cell r="D10492" t="str">
            <v>UN</v>
          </cell>
          <cell r="E10492" t="str">
            <v>INSTALACIONES HIDRAULICA / SANITARIA / LATONERIA</v>
          </cell>
          <cell r="F10492">
            <v>183071.34</v>
          </cell>
        </row>
        <row r="10493">
          <cell r="B10493">
            <v>16365</v>
          </cell>
          <cell r="C10493" t="str">
            <v>VALVULA VASTAGO ASCENDENTE TIPO OS&amp;Y UL/FM</v>
          </cell>
          <cell r="D10493" t="str">
            <v>UN</v>
          </cell>
          <cell r="E10493" t="str">
            <v>INSTALACIONES REDES INCENDIO</v>
          </cell>
          <cell r="F10493">
            <v>1982855.49</v>
          </cell>
        </row>
        <row r="10494">
          <cell r="B10494">
            <v>18597</v>
          </cell>
          <cell r="C10494" t="str">
            <v>Valvula.Filtro.Motobomba.Intercambia22a26+28VerDes</v>
          </cell>
          <cell r="D10494" t="str">
            <v>UN</v>
          </cell>
          <cell r="E10494" t="str">
            <v>ENCHAPES, ACCESORIOS Y PAPELES</v>
          </cell>
          <cell r="F10494">
            <v>0</v>
          </cell>
        </row>
        <row r="10495">
          <cell r="B10495">
            <v>16349</v>
          </cell>
          <cell r="C10495" t="str">
            <v>ValvulaAngularDrenaje/pruebaVictaulicRosc1"(175psi</v>
          </cell>
          <cell r="D10495" t="str">
            <v>UN</v>
          </cell>
          <cell r="E10495" t="str">
            <v>INSTALACIONES HIDRAULICA / SANITARIA / LATONERIA</v>
          </cell>
          <cell r="F10495">
            <v>260645.74</v>
          </cell>
        </row>
        <row r="10496">
          <cell r="B10496">
            <v>18624</v>
          </cell>
          <cell r="C10496" t="str">
            <v>ValvulaCompuertaVastagoAscendenteØ10"S/EspecifiCDR</v>
          </cell>
          <cell r="D10496" t="str">
            <v>UN</v>
          </cell>
          <cell r="E10496" t="str">
            <v>INSTALACIONES REDES INCENDIO</v>
          </cell>
          <cell r="F10496">
            <v>79111.740000000005</v>
          </cell>
        </row>
        <row r="10497">
          <cell r="B10497">
            <v>18572</v>
          </cell>
          <cell r="C10497" t="str">
            <v>ValvulaCompuertaVastagoAscendenteØ8"S/EspecifiCDRC</v>
          </cell>
          <cell r="D10497" t="str">
            <v>UN</v>
          </cell>
          <cell r="E10497" t="str">
            <v>INSTALACIONES REDES INCENDIO</v>
          </cell>
          <cell r="F10497">
            <v>34671.089999999997</v>
          </cell>
        </row>
        <row r="10498">
          <cell r="B10498">
            <v>524</v>
          </cell>
          <cell r="C10498" t="str">
            <v>VALVULAS LAVADERO 2"</v>
          </cell>
          <cell r="D10498" t="str">
            <v>UN</v>
          </cell>
          <cell r="E10498" t="str">
            <v>INSTALACIONES HIDRAULICA / SANITARIA / LATONERIA</v>
          </cell>
          <cell r="F10498">
            <v>10664.75</v>
          </cell>
        </row>
        <row r="10499">
          <cell r="B10499">
            <v>19192</v>
          </cell>
          <cell r="C10499" t="str">
            <v>VálvulaSelenoideBronce1"24Vol.CerradaUsoGeneraL  Cefe Cometas (Suministro e instalación)</v>
          </cell>
          <cell r="D10499" t="str">
            <v>UN</v>
          </cell>
          <cell r="E10499" t="str">
            <v>INSTALACIONES HIDRAULICA / SANITARIA / LATONERIA</v>
          </cell>
          <cell r="F10499">
            <v>1181904.0900000001</v>
          </cell>
        </row>
        <row r="10500">
          <cell r="B10500">
            <v>17939</v>
          </cell>
          <cell r="C10500" t="str">
            <v>VARIADOR DE FRECUENCIA 1 H.P. @ 208/3/60</v>
          </cell>
          <cell r="D10500" t="str">
            <v>UN</v>
          </cell>
          <cell r="E10500" t="str">
            <v>SISTEMAS VENTILACION</v>
          </cell>
          <cell r="F10500">
            <v>4546895.26</v>
          </cell>
        </row>
        <row r="10501">
          <cell r="B10501">
            <v>17941</v>
          </cell>
          <cell r="C10501" t="str">
            <v>VARIADOR DE FRECUENCIA 1.5 H.P.@ 208/3/60</v>
          </cell>
          <cell r="D10501" t="str">
            <v>UN</v>
          </cell>
          <cell r="E10501" t="str">
            <v>SISTEMAS VENTILACION</v>
          </cell>
          <cell r="F10501">
            <v>1309054.26</v>
          </cell>
        </row>
        <row r="10502">
          <cell r="B10502">
            <v>17943</v>
          </cell>
          <cell r="C10502" t="str">
            <v>VARIADOR DE FRECUENCIA 10 H.P.</v>
          </cell>
          <cell r="D10502" t="str">
            <v>UN</v>
          </cell>
          <cell r="E10502" t="str">
            <v>SISTEMAS VENTILACION</v>
          </cell>
          <cell r="F10502">
            <v>1309054.26</v>
          </cell>
        </row>
        <row r="10503">
          <cell r="B10503">
            <v>17912</v>
          </cell>
          <cell r="C10503" t="str">
            <v>VARIADOR DE FRECUENCIA 15 H.P.@ 208/3/60</v>
          </cell>
          <cell r="D10503" t="str">
            <v>UN</v>
          </cell>
          <cell r="E10503" t="str">
            <v>SISTEMAS VENTILACION</v>
          </cell>
          <cell r="F10503">
            <v>1309054.26</v>
          </cell>
        </row>
        <row r="10504">
          <cell r="B10504">
            <v>17942</v>
          </cell>
          <cell r="C10504" t="str">
            <v>VARIADOR DE FRECUENCIA 5 H.P.</v>
          </cell>
          <cell r="D10504" t="str">
            <v>UN</v>
          </cell>
          <cell r="E10504" t="str">
            <v>SISTEMAS VENTILACION</v>
          </cell>
          <cell r="F10504">
            <v>7090988.2599999998</v>
          </cell>
        </row>
        <row r="10505">
          <cell r="B10505">
            <v>14999</v>
          </cell>
          <cell r="C10505" t="str">
            <v>Varilla Cobre 2.40m (5/8") Suministro  e Instalación</v>
          </cell>
          <cell r="D10505" t="str">
            <v>UN</v>
          </cell>
          <cell r="E10505" t="str">
            <v>INSTALACIONES ELECTRICAS - T.V. - SONIDO COMUNI</v>
          </cell>
          <cell r="F10505">
            <v>255918.45</v>
          </cell>
        </row>
        <row r="10506">
          <cell r="B10506">
            <v>14713</v>
          </cell>
          <cell r="C10506" t="str">
            <v>VARILLA DE 3/4 ROSCADA 1 MTS    (SUM + INST)</v>
          </cell>
          <cell r="D10506" t="str">
            <v>UN</v>
          </cell>
          <cell r="E10506" t="str">
            <v>MOBILIARIO</v>
          </cell>
          <cell r="F10506">
            <v>58072.03</v>
          </cell>
        </row>
        <row r="10507">
          <cell r="B10507">
            <v>14872</v>
          </cell>
          <cell r="C10507" t="str">
            <v>VARILLA DE 3/4 ROSCADA 1 MTS(DESM+SUM+INST)</v>
          </cell>
          <cell r="D10507" t="str">
            <v>UN</v>
          </cell>
          <cell r="E10507" t="str">
            <v>MOBILIARIO</v>
          </cell>
          <cell r="F10507">
            <v>70185.77</v>
          </cell>
        </row>
        <row r="10508">
          <cell r="B10508">
            <v>11597</v>
          </cell>
          <cell r="C10508" t="str">
            <v>Vegetación Arbustiva Rastrera(SiembTier.Abonad)**</v>
          </cell>
          <cell r="D10508" t="str">
            <v>M2</v>
          </cell>
          <cell r="E10508" t="str">
            <v>ESPECIES ARBOREAS</v>
          </cell>
          <cell r="F10508">
            <v>27919.03</v>
          </cell>
        </row>
        <row r="10509">
          <cell r="B10509">
            <v>14719</v>
          </cell>
          <cell r="C10509" t="str">
            <v>Vent Alum Tub4"x1.3/4"Corred Vid Lam 3+3 SquashUDS</v>
          </cell>
          <cell r="D10509" t="str">
            <v>M2</v>
          </cell>
          <cell r="E10509" t="str">
            <v>CARPINTERIA METALICA</v>
          </cell>
          <cell r="F10509">
            <v>0</v>
          </cell>
        </row>
        <row r="10510">
          <cell r="B10510">
            <v>11364</v>
          </cell>
          <cell r="C10510" t="str">
            <v>Ventana Alum 1.4X1.6 Sist.Proyect Vidrio 6mmTemp**</v>
          </cell>
          <cell r="D10510" t="str">
            <v>UN</v>
          </cell>
          <cell r="E10510" t="str">
            <v>CARPINTERIA METALICA</v>
          </cell>
          <cell r="F10510">
            <v>145992.28</v>
          </cell>
        </row>
        <row r="10511">
          <cell r="B10511">
            <v>14715</v>
          </cell>
          <cell r="C10511" t="str">
            <v>Ventana Alum Tub.4"x1.3/4" Vid Lam 3+3 Squash UDS</v>
          </cell>
          <cell r="D10511" t="str">
            <v>M2</v>
          </cell>
          <cell r="E10511" t="str">
            <v>CARPINTERIA METALICA</v>
          </cell>
          <cell r="F10511">
            <v>0</v>
          </cell>
        </row>
        <row r="10512">
          <cell r="B10512">
            <v>12619</v>
          </cell>
          <cell r="C10512" t="str">
            <v>VENTANA ALUMINIO CORREDIZ. 1.63X1.6+VIDRIO INC. 5M</v>
          </cell>
          <cell r="D10512" t="str">
            <v>UN</v>
          </cell>
          <cell r="E10512" t="str">
            <v>CARPINTERIA DE MADERA</v>
          </cell>
          <cell r="F10512">
            <v>0</v>
          </cell>
        </row>
        <row r="10513">
          <cell r="B10513">
            <v>12620</v>
          </cell>
          <cell r="C10513" t="str">
            <v>VENTANA ALUMINIO CORREDIZ. 1.94X1.8+VIDRIO INC.5MM</v>
          </cell>
          <cell r="D10513" t="str">
            <v>UN</v>
          </cell>
          <cell r="E10513" t="str">
            <v>CARPINTERIA DE MADERA</v>
          </cell>
          <cell r="F10513">
            <v>0</v>
          </cell>
        </row>
        <row r="10514">
          <cell r="B10514">
            <v>12610</v>
          </cell>
          <cell r="C10514" t="str">
            <v>VENTANA ALUMINIO CORREDIZA1.5X0.9+VIDRIO INC.5mm</v>
          </cell>
          <cell r="D10514" t="str">
            <v>UN</v>
          </cell>
          <cell r="E10514" t="str">
            <v>CARPINTERIA DE MADERA</v>
          </cell>
          <cell r="F10514">
            <v>0</v>
          </cell>
        </row>
        <row r="10515">
          <cell r="B10515">
            <v>12611</v>
          </cell>
          <cell r="C10515" t="str">
            <v>VENTANA ALUMINIO CORREDIZA1.8X0.9+VIDRIO INC.5mm</v>
          </cell>
          <cell r="D10515" t="str">
            <v>UN</v>
          </cell>
          <cell r="E10515" t="str">
            <v>CARPINTERIA DE MADERA</v>
          </cell>
          <cell r="F10515">
            <v>0</v>
          </cell>
        </row>
        <row r="10516">
          <cell r="B10516">
            <v>614</v>
          </cell>
          <cell r="C10516" t="str">
            <v>VENTANA ALUMINIO CORREDIZAS</v>
          </cell>
          <cell r="D10516" t="str">
            <v>M2</v>
          </cell>
          <cell r="E10516" t="str">
            <v>CARPINTERIA METALICA</v>
          </cell>
          <cell r="F10516">
            <v>33451.199999999997</v>
          </cell>
        </row>
        <row r="10517">
          <cell r="B10517">
            <v>14391</v>
          </cell>
          <cell r="C10517" t="str">
            <v>VENTANA ALUMINIO CORREDIZAS 50-20</v>
          </cell>
          <cell r="D10517" t="str">
            <v>M2</v>
          </cell>
          <cell r="E10517" t="str">
            <v>CARPINTERIA METALICA</v>
          </cell>
          <cell r="F10517">
            <v>35043.599999999999</v>
          </cell>
        </row>
        <row r="10518">
          <cell r="B10518">
            <v>613</v>
          </cell>
          <cell r="C10518" t="str">
            <v>VENTANA ALUMINIO ECONOMICA</v>
          </cell>
          <cell r="D10518" t="str">
            <v>M2</v>
          </cell>
          <cell r="E10518" t="str">
            <v>CARPINTERIA METALICA</v>
          </cell>
          <cell r="F10518">
            <v>35043.599999999999</v>
          </cell>
        </row>
        <row r="10519">
          <cell r="B10519">
            <v>12618</v>
          </cell>
          <cell r="C10519" t="str">
            <v>VENTANA ALUMINIO FIJA1.6X0.6+VIDRIO INC. 5MM.**</v>
          </cell>
          <cell r="D10519" t="str">
            <v>UN</v>
          </cell>
          <cell r="E10519" t="str">
            <v>CARPINTERIA DE MADERA</v>
          </cell>
          <cell r="F10519">
            <v>0</v>
          </cell>
        </row>
        <row r="10520">
          <cell r="B10520">
            <v>12612</v>
          </cell>
          <cell r="C10520" t="str">
            <v>VENTANA ALUMINIO FIJA1.8X2.19+VIDRIO.**</v>
          </cell>
          <cell r="D10520" t="str">
            <v>M2</v>
          </cell>
          <cell r="E10520" t="str">
            <v>CARPINTERIA DE MADERA</v>
          </cell>
          <cell r="F10520">
            <v>0</v>
          </cell>
        </row>
        <row r="10521">
          <cell r="B10521">
            <v>616</v>
          </cell>
          <cell r="C10521" t="str">
            <v>VENTANA ALUMINIO FIJAS</v>
          </cell>
          <cell r="D10521" t="str">
            <v>M2</v>
          </cell>
          <cell r="E10521" t="str">
            <v>CARPINTERIA METALICA</v>
          </cell>
          <cell r="F10521">
            <v>203383.21</v>
          </cell>
        </row>
        <row r="10522">
          <cell r="B10522">
            <v>615</v>
          </cell>
          <cell r="C10522" t="str">
            <v>VENTANA ALUMINIO GUILLOTINA</v>
          </cell>
          <cell r="D10522" t="str">
            <v>M2</v>
          </cell>
          <cell r="E10522" t="str">
            <v>CARPINTERIA METALICA</v>
          </cell>
          <cell r="F10522">
            <v>34568.75</v>
          </cell>
        </row>
        <row r="10523">
          <cell r="B10523">
            <v>13230</v>
          </cell>
          <cell r="C10523" t="str">
            <v>VENTANA ALUMINIO PROY. 3831+VIDRIO DE SEGURIDA 6mm</v>
          </cell>
          <cell r="D10523" t="str">
            <v>M2</v>
          </cell>
          <cell r="E10523" t="str">
            <v>CARPINTERIA METALICA</v>
          </cell>
          <cell r="F10523">
            <v>35605.81</v>
          </cell>
        </row>
        <row r="10524">
          <cell r="B10524">
            <v>15042</v>
          </cell>
          <cell r="C10524" t="str">
            <v>VENTANA ALUMINIO PROY.3831 TIPO PERSIANA</v>
          </cell>
          <cell r="D10524" t="str">
            <v>M2</v>
          </cell>
          <cell r="E10524" t="str">
            <v>CARPINTERIA METALICA</v>
          </cell>
          <cell r="F10524">
            <v>0</v>
          </cell>
        </row>
        <row r="10525">
          <cell r="B10525">
            <v>15050</v>
          </cell>
          <cell r="C10525" t="str">
            <v>VENTANA ALUMINIO PROY.3831+Policarbon.8mm+rejilla</v>
          </cell>
          <cell r="D10525" t="str">
            <v>M2</v>
          </cell>
          <cell r="E10525" t="str">
            <v>CARPINTERIA METALICA</v>
          </cell>
          <cell r="F10525">
            <v>0</v>
          </cell>
        </row>
        <row r="10526">
          <cell r="B10526">
            <v>16544</v>
          </cell>
          <cell r="C10526" t="str">
            <v>VENTANA ALUMINIO PROY.3831+VIDRIO LAM 3+3mm</v>
          </cell>
          <cell r="D10526" t="str">
            <v>M2</v>
          </cell>
          <cell r="E10526" t="str">
            <v>CARPINTERIA METALICA</v>
          </cell>
          <cell r="F10526">
            <v>45983.73</v>
          </cell>
        </row>
        <row r="10527">
          <cell r="B10527">
            <v>15039</v>
          </cell>
          <cell r="C10527" t="str">
            <v>VENTANA ALUMINIO PROY.3831+VIDRIO LAM 4+4mm+rejill</v>
          </cell>
          <cell r="D10527" t="str">
            <v>M2</v>
          </cell>
          <cell r="E10527" t="str">
            <v>CARPINTERIA METALICA</v>
          </cell>
          <cell r="F10527">
            <v>287021</v>
          </cell>
        </row>
        <row r="10528">
          <cell r="B10528">
            <v>15040</v>
          </cell>
          <cell r="C10528" t="str">
            <v>VENTANA ALUMINIO PROY.3831+VIDRIO LAM 4+4mmbascula</v>
          </cell>
          <cell r="D10528" t="str">
            <v>M2</v>
          </cell>
          <cell r="E10528" t="str">
            <v>CARPINTERIA METALICA</v>
          </cell>
          <cell r="F10528">
            <v>0</v>
          </cell>
        </row>
        <row r="10529">
          <cell r="B10529">
            <v>15068</v>
          </cell>
          <cell r="C10529" t="str">
            <v>VENTANA ALUMINIO PROY.3831+VIDRIO LAM 4+4mmplegabl</v>
          </cell>
          <cell r="D10529" t="str">
            <v>M2</v>
          </cell>
          <cell r="E10529" t="str">
            <v>CARPINTERIA METALICA</v>
          </cell>
          <cell r="F10529">
            <v>0</v>
          </cell>
        </row>
        <row r="10530">
          <cell r="B10530">
            <v>17489</v>
          </cell>
          <cell r="C10530" t="str">
            <v>Ventana Aluminio V-02(46.85x3.10m)+Vidrio s/Des.Te</v>
          </cell>
          <cell r="D10530" t="str">
            <v>UN</v>
          </cell>
          <cell r="E10530" t="str">
            <v>CARPINTERIA METALICA</v>
          </cell>
          <cell r="F10530">
            <v>0</v>
          </cell>
        </row>
        <row r="10531">
          <cell r="B10531">
            <v>17490</v>
          </cell>
          <cell r="C10531" t="str">
            <v>Ventana Aluminio V-03(27.65x3.60m)+Vidrios/Des.Tec</v>
          </cell>
          <cell r="D10531" t="str">
            <v>UN</v>
          </cell>
          <cell r="E10531" t="str">
            <v>CARPINTERIA METALICA</v>
          </cell>
          <cell r="F10531">
            <v>0</v>
          </cell>
        </row>
        <row r="10532">
          <cell r="B10532">
            <v>17491</v>
          </cell>
          <cell r="C10532" t="str">
            <v>Ventana Aluminio V-04(37.25x3.60m)+Vidrios/Des.Tec</v>
          </cell>
          <cell r="D10532" t="str">
            <v>UN</v>
          </cell>
          <cell r="E10532" t="str">
            <v>CARPINTERIA METALICA</v>
          </cell>
          <cell r="F10532">
            <v>0</v>
          </cell>
        </row>
        <row r="10533">
          <cell r="B10533">
            <v>17163</v>
          </cell>
          <cell r="C10533" t="str">
            <v>Ventana Aluminio V-05(4.54x2.35m)+Vidrio s/Des.Tec</v>
          </cell>
          <cell r="D10533" t="str">
            <v>UN</v>
          </cell>
          <cell r="E10533" t="str">
            <v>CARPINTERIA METALICA</v>
          </cell>
          <cell r="F10533">
            <v>0</v>
          </cell>
        </row>
        <row r="10534">
          <cell r="B10534">
            <v>17164</v>
          </cell>
          <cell r="C10534" t="str">
            <v>Ventana Aluminio V-06(3.74x2.35m)+Vidrio s/Des.Tec</v>
          </cell>
          <cell r="D10534" t="str">
            <v>UN</v>
          </cell>
          <cell r="E10534" t="str">
            <v>CARPINTERIA METALICA</v>
          </cell>
          <cell r="F10534">
            <v>0</v>
          </cell>
        </row>
        <row r="10535">
          <cell r="B10535">
            <v>17165</v>
          </cell>
          <cell r="C10535" t="str">
            <v>Ventana Aluminio V-07(1.80x2.35m)+Vidrio s/Des.Tec</v>
          </cell>
          <cell r="D10535" t="str">
            <v>UN</v>
          </cell>
          <cell r="E10535" t="str">
            <v>CARPINTERIA METALICA</v>
          </cell>
          <cell r="F10535">
            <v>0</v>
          </cell>
        </row>
        <row r="10536">
          <cell r="B10536">
            <v>17166</v>
          </cell>
          <cell r="C10536" t="str">
            <v>Ventana Aluminio V-08(45.29x3.30m)+Vidrio s/Des.T</v>
          </cell>
          <cell r="D10536" t="str">
            <v>UN</v>
          </cell>
          <cell r="E10536" t="str">
            <v>CARPINTERIA METALICA</v>
          </cell>
          <cell r="F10536">
            <v>0</v>
          </cell>
        </row>
        <row r="10537">
          <cell r="B10537">
            <v>17183</v>
          </cell>
          <cell r="C10537" t="str">
            <v>Ventana Aluminio V-09(1.20x2.85m)+Vidrio s/Des.Te</v>
          </cell>
          <cell r="D10537" t="str">
            <v>UN</v>
          </cell>
          <cell r="E10537" t="str">
            <v>CARPINTERIA METALICA</v>
          </cell>
          <cell r="F10537">
            <v>0</v>
          </cell>
        </row>
        <row r="10538">
          <cell r="B10538">
            <v>17247</v>
          </cell>
          <cell r="C10538" t="str">
            <v>Ventana Aluminio V-10(11.00x3.30m)+Vidrio s/Des.Te</v>
          </cell>
          <cell r="D10538" t="str">
            <v>UN</v>
          </cell>
          <cell r="E10538" t="str">
            <v>CARPINTERIA METALICA</v>
          </cell>
          <cell r="F10538">
            <v>0</v>
          </cell>
        </row>
        <row r="10539">
          <cell r="B10539">
            <v>17252</v>
          </cell>
          <cell r="C10539" t="str">
            <v>Ventana Aluminio V-11(27.14x2.30m)+Vidrio s/Des.Te</v>
          </cell>
          <cell r="D10539" t="str">
            <v>UN</v>
          </cell>
          <cell r="E10539" t="str">
            <v>CARPINTERIA METALICA</v>
          </cell>
          <cell r="F10539">
            <v>0</v>
          </cell>
        </row>
        <row r="10540">
          <cell r="B10540">
            <v>17254</v>
          </cell>
          <cell r="C10540" t="str">
            <v>Ventana Aluminio V-12(8.40x3.20m)+Vidrio s/Des.Te</v>
          </cell>
          <cell r="D10540" t="str">
            <v>UN</v>
          </cell>
          <cell r="E10540" t="str">
            <v>CARPINTERIA METALICA</v>
          </cell>
          <cell r="F10540">
            <v>0</v>
          </cell>
        </row>
        <row r="10541">
          <cell r="B10541">
            <v>17256</v>
          </cell>
          <cell r="C10541" t="str">
            <v>Ventana Aluminio V-13(3.93x3.30m)+Vidrio s/Des.Tec</v>
          </cell>
          <cell r="D10541" t="str">
            <v>UN</v>
          </cell>
          <cell r="E10541" t="str">
            <v>CARPINTERIA METALICA</v>
          </cell>
          <cell r="F10541">
            <v>0</v>
          </cell>
        </row>
        <row r="10542">
          <cell r="B10542">
            <v>17257</v>
          </cell>
          <cell r="C10542" t="str">
            <v>Ventana Aluminio V-14(2.98x3.30m)+Vidrio s/Des.Tec</v>
          </cell>
          <cell r="D10542" t="str">
            <v>UN</v>
          </cell>
          <cell r="E10542" t="str">
            <v>CARPINTERIA METALICA</v>
          </cell>
          <cell r="F10542">
            <v>0</v>
          </cell>
        </row>
        <row r="10543">
          <cell r="B10543">
            <v>17258</v>
          </cell>
          <cell r="C10543" t="str">
            <v>Ventana Aluminio V-15(3.82x2.00m)+Vidrio s/Des.Tec</v>
          </cell>
          <cell r="D10543" t="str">
            <v>UN</v>
          </cell>
          <cell r="E10543" t="str">
            <v>CARPINTERIA METALICA</v>
          </cell>
          <cell r="F10543">
            <v>0</v>
          </cell>
        </row>
        <row r="10544">
          <cell r="B10544">
            <v>17259</v>
          </cell>
          <cell r="C10544" t="str">
            <v>Ventana Aluminio V-16(2.00x2.30m)+Vidrio s/Des.Tec</v>
          </cell>
          <cell r="D10544" t="str">
            <v>UN</v>
          </cell>
          <cell r="E10544" t="str">
            <v>CARPINTERIA METALICA</v>
          </cell>
          <cell r="F10544">
            <v>0</v>
          </cell>
        </row>
        <row r="10545">
          <cell r="B10545">
            <v>17260</v>
          </cell>
          <cell r="C10545" t="str">
            <v>Ventana Aluminio V-17(2.75x0.70m)+Vidrio s/Des.Tec</v>
          </cell>
          <cell r="D10545" t="str">
            <v>UN</v>
          </cell>
          <cell r="E10545" t="str">
            <v>CARPINTERIA METALICA</v>
          </cell>
          <cell r="F10545">
            <v>0</v>
          </cell>
        </row>
        <row r="10546">
          <cell r="B10546">
            <v>17261</v>
          </cell>
          <cell r="C10546" t="str">
            <v>Ventana Aluminio V-18(2.30x3.20m)+Vidrio s/Des.Tec</v>
          </cell>
          <cell r="D10546" t="str">
            <v>UN</v>
          </cell>
          <cell r="E10546" t="str">
            <v>CARPINTERIA METALICA</v>
          </cell>
          <cell r="F10546">
            <v>0</v>
          </cell>
        </row>
        <row r="10547">
          <cell r="B10547">
            <v>17262</v>
          </cell>
          <cell r="C10547" t="str">
            <v>Ventana Aluminio V-19(0.70x1.35m)+Vidrio s/Des.Tec</v>
          </cell>
          <cell r="D10547" t="str">
            <v>UN</v>
          </cell>
          <cell r="E10547" t="str">
            <v>CARPINTERIA METALICA</v>
          </cell>
          <cell r="F10547">
            <v>0</v>
          </cell>
        </row>
        <row r="10548">
          <cell r="B10548">
            <v>17274</v>
          </cell>
          <cell r="C10548" t="str">
            <v>Ventana Aluminio V-20(4.10x0.70m)Persiana s/Des.Te</v>
          </cell>
          <cell r="D10548" t="str">
            <v>UN</v>
          </cell>
          <cell r="E10548" t="str">
            <v>CARPINTERIA METALICA</v>
          </cell>
          <cell r="F10548">
            <v>1119432</v>
          </cell>
        </row>
        <row r="10549">
          <cell r="B10549">
            <v>17276</v>
          </cell>
          <cell r="C10549" t="str">
            <v>Ventana Aluminio V-21(8.90x0.65m)Persiana s/Des.Te</v>
          </cell>
          <cell r="D10549" t="str">
            <v>UN</v>
          </cell>
          <cell r="E10549" t="str">
            <v>CARPINTERIA METALICA</v>
          </cell>
          <cell r="F10549">
            <v>0</v>
          </cell>
        </row>
        <row r="10550">
          <cell r="B10550">
            <v>17278</v>
          </cell>
          <cell r="C10550" t="str">
            <v>Ventana Aluminio V-22(8.50x1.10m)Persiana s/Des.Te</v>
          </cell>
          <cell r="D10550" t="str">
            <v>UN</v>
          </cell>
          <cell r="E10550" t="str">
            <v>CARPINTERIA METALICA</v>
          </cell>
          <cell r="F10550">
            <v>0</v>
          </cell>
        </row>
        <row r="10551">
          <cell r="B10551">
            <v>17279</v>
          </cell>
          <cell r="C10551" t="str">
            <v>Ventana Aluminio V-23(9.05x0.65m)Persiana s/Des.Te</v>
          </cell>
          <cell r="D10551" t="str">
            <v>UN</v>
          </cell>
          <cell r="E10551" t="str">
            <v>CARPINTERIA METALICA</v>
          </cell>
          <cell r="F10551">
            <v>0</v>
          </cell>
        </row>
        <row r="10552">
          <cell r="B10552">
            <v>17281</v>
          </cell>
          <cell r="C10552" t="str">
            <v>Ventana Aluminio V-24(8.20x1.10m)+vidrio s/Des.Te</v>
          </cell>
          <cell r="D10552" t="str">
            <v>UN</v>
          </cell>
          <cell r="E10552" t="str">
            <v>CARPINTERIA METALICA</v>
          </cell>
          <cell r="F10552">
            <v>0</v>
          </cell>
        </row>
        <row r="10553">
          <cell r="B10553">
            <v>17284</v>
          </cell>
          <cell r="C10553" t="str">
            <v>Ventana Aluminio V-25(8.50x0.70m)Persiana s/Des.Te</v>
          </cell>
          <cell r="D10553" t="str">
            <v>UN</v>
          </cell>
          <cell r="E10553" t="str">
            <v>CARPINTERIA METALICA</v>
          </cell>
          <cell r="F10553">
            <v>0</v>
          </cell>
        </row>
        <row r="10554">
          <cell r="B10554">
            <v>17285</v>
          </cell>
          <cell r="C10554" t="str">
            <v>Ventana Aluminio V-26(4.66x0.70m)Persiana s/Des.Te</v>
          </cell>
          <cell r="D10554" t="str">
            <v>UN</v>
          </cell>
          <cell r="E10554" t="str">
            <v>CARPINTERIA METALICA</v>
          </cell>
          <cell r="F10554">
            <v>0</v>
          </cell>
        </row>
        <row r="10555">
          <cell r="B10555">
            <v>17288</v>
          </cell>
          <cell r="C10555" t="str">
            <v>Ventana Aluminio V-27(8.85x0.65m)Persiana s/Des.Te</v>
          </cell>
          <cell r="D10555" t="str">
            <v>UN</v>
          </cell>
          <cell r="E10555" t="str">
            <v>CARPINTERIA METALICA</v>
          </cell>
          <cell r="F10555">
            <v>0</v>
          </cell>
        </row>
        <row r="10556">
          <cell r="B10556">
            <v>17319</v>
          </cell>
          <cell r="C10556" t="str">
            <v>Ventana Aluminio V-28(8.41x0.70m)Persiana s/Descri</v>
          </cell>
          <cell r="D10556" t="str">
            <v>UN</v>
          </cell>
          <cell r="E10556" t="str">
            <v>CARPINTERIA METALICA</v>
          </cell>
          <cell r="F10556">
            <v>0</v>
          </cell>
        </row>
        <row r="10557">
          <cell r="B10557">
            <v>17321</v>
          </cell>
          <cell r="C10557" t="str">
            <v>Ventana Aluminio V-29(4.65x2.64m)+Vidrio s/Descri</v>
          </cell>
          <cell r="D10557" t="str">
            <v>UN</v>
          </cell>
          <cell r="E10557" t="str">
            <v>CARPINTERIA METALICA</v>
          </cell>
          <cell r="F10557">
            <v>0</v>
          </cell>
        </row>
        <row r="10558">
          <cell r="B10558">
            <v>17322</v>
          </cell>
          <cell r="C10558" t="str">
            <v>Ventana Aluminio V-30(23.62x0.65m)+Persiana s/Desc</v>
          </cell>
          <cell r="D10558" t="str">
            <v>UN</v>
          </cell>
          <cell r="E10558" t="str">
            <v>CARPINTERIA METALICA</v>
          </cell>
          <cell r="F10558">
            <v>0</v>
          </cell>
        </row>
        <row r="10559">
          <cell r="B10559">
            <v>17326</v>
          </cell>
          <cell r="C10559" t="str">
            <v>Ventana Aluminio V-31(31.53x0.65m)+Persiana s/Desc</v>
          </cell>
          <cell r="D10559" t="str">
            <v>UN</v>
          </cell>
          <cell r="E10559" t="str">
            <v>CARPINTERIA METALICA</v>
          </cell>
          <cell r="F10559">
            <v>0</v>
          </cell>
        </row>
        <row r="10560">
          <cell r="B10560">
            <v>17329</v>
          </cell>
          <cell r="C10560" t="str">
            <v>Ventana Aluminio V-32(19.04x0.65m)+Persiana s/Desc</v>
          </cell>
          <cell r="D10560" t="str">
            <v>UN</v>
          </cell>
          <cell r="E10560" t="str">
            <v>CARPINTERIA METALICA</v>
          </cell>
          <cell r="F10560">
            <v>0</v>
          </cell>
        </row>
        <row r="10561">
          <cell r="B10561">
            <v>17330</v>
          </cell>
          <cell r="C10561" t="str">
            <v>Ventana Aluminio V-33(7.75x0.65m)+Persiana s/Desc</v>
          </cell>
          <cell r="D10561" t="str">
            <v>UN</v>
          </cell>
          <cell r="E10561" t="str">
            <v>CARPINTERIA METALICA</v>
          </cell>
          <cell r="F10561">
            <v>0</v>
          </cell>
        </row>
        <row r="10562">
          <cell r="B10562">
            <v>17331</v>
          </cell>
          <cell r="C10562" t="str">
            <v>Ventana Aluminio V-34(8.40x0.65m)+Persiana s/Desc</v>
          </cell>
          <cell r="D10562" t="str">
            <v>UN</v>
          </cell>
          <cell r="E10562" t="str">
            <v>CARPINTERIA METALICA</v>
          </cell>
          <cell r="F10562">
            <v>0</v>
          </cell>
        </row>
        <row r="10563">
          <cell r="B10563">
            <v>17332</v>
          </cell>
          <cell r="C10563" t="str">
            <v>Ventana Aluminio V-35(0.92x2.40m)+Vidrio s/Desc</v>
          </cell>
          <cell r="D10563" t="str">
            <v>UN</v>
          </cell>
          <cell r="E10563" t="str">
            <v>CARPINTERIA METALICA</v>
          </cell>
          <cell r="F10563">
            <v>0</v>
          </cell>
        </row>
        <row r="10564">
          <cell r="B10564">
            <v>17334</v>
          </cell>
          <cell r="C10564" t="str">
            <v>Ventana Aluminio V-36(8.50x1.10m)+Vidrio s/Desc</v>
          </cell>
          <cell r="D10564" t="str">
            <v>UN</v>
          </cell>
          <cell r="E10564" t="str">
            <v>CARPINTERIA METALICA</v>
          </cell>
          <cell r="F10564">
            <v>0</v>
          </cell>
        </row>
        <row r="10565">
          <cell r="B10565">
            <v>17790</v>
          </cell>
          <cell r="C10565" t="str">
            <v>Ventana Aluminio V-37(28.31x3.30m)+Vidrio-s/Desc</v>
          </cell>
          <cell r="D10565" t="str">
            <v>UN</v>
          </cell>
          <cell r="E10565" t="str">
            <v>CARPINTERIA METALICA</v>
          </cell>
          <cell r="F10565">
            <v>0</v>
          </cell>
        </row>
        <row r="10566">
          <cell r="B10566">
            <v>17496</v>
          </cell>
          <cell r="C10566" t="str">
            <v>Ventana Aluminio V-37(29.31x3.30m)+Vidrio s/Desc</v>
          </cell>
          <cell r="D10566" t="str">
            <v>UN</v>
          </cell>
          <cell r="E10566" t="str">
            <v>CARPINTERIA METALICA</v>
          </cell>
          <cell r="F10566">
            <v>0</v>
          </cell>
        </row>
        <row r="10567">
          <cell r="B10567">
            <v>17336</v>
          </cell>
          <cell r="C10567" t="str">
            <v>Ventana Aluminio V-38(2.11x0.70m)Persiana s/Desc</v>
          </cell>
          <cell r="D10567" t="str">
            <v>UN</v>
          </cell>
          <cell r="E10567" t="str">
            <v>CARPINTERIA METALICA</v>
          </cell>
          <cell r="F10567">
            <v>0</v>
          </cell>
        </row>
        <row r="10568">
          <cell r="B10568">
            <v>17337</v>
          </cell>
          <cell r="C10568" t="str">
            <v>Ventana Aluminio V-39(3.87x0.70m)Persiana s/Desc</v>
          </cell>
          <cell r="D10568" t="str">
            <v>UN</v>
          </cell>
          <cell r="E10568" t="str">
            <v>CARPINTERIA METALICA</v>
          </cell>
          <cell r="F10568">
            <v>0</v>
          </cell>
        </row>
        <row r="10569">
          <cell r="B10569">
            <v>17339</v>
          </cell>
          <cell r="C10569" t="str">
            <v>Ventana Aluminio V-40(1.00x0.70m)Persiana s/Desc</v>
          </cell>
          <cell r="D10569" t="str">
            <v>UN</v>
          </cell>
          <cell r="E10569" t="str">
            <v>CARPINTERIA METALICA</v>
          </cell>
          <cell r="F10569">
            <v>0</v>
          </cell>
        </row>
        <row r="10570">
          <cell r="B10570">
            <v>17335</v>
          </cell>
          <cell r="C10570" t="str">
            <v>Ventana Aluminio V-41(3.00x3.20m)+Vidrios/Desc</v>
          </cell>
          <cell r="D10570" t="str">
            <v>UN</v>
          </cell>
          <cell r="E10570" t="str">
            <v>CARPINTERIA METALICA</v>
          </cell>
          <cell r="F10570">
            <v>0</v>
          </cell>
        </row>
        <row r="10571">
          <cell r="B10571">
            <v>17340</v>
          </cell>
          <cell r="C10571" t="str">
            <v>Ventana Aluminio V-42(3.88x3.20m)+Vidrios/Desc</v>
          </cell>
          <cell r="D10571" t="str">
            <v>UN</v>
          </cell>
          <cell r="E10571" t="str">
            <v>CARPINTERIA METALICA</v>
          </cell>
          <cell r="F10571">
            <v>0</v>
          </cell>
        </row>
        <row r="10572">
          <cell r="B10572">
            <v>17349</v>
          </cell>
          <cell r="C10572" t="str">
            <v>Ventana Aluminio V-43(0.92x2.40m)+Vidrios/Desc</v>
          </cell>
          <cell r="D10572" t="str">
            <v>UN</v>
          </cell>
          <cell r="E10572" t="str">
            <v>CARPINTERIA METALICA</v>
          </cell>
          <cell r="F10572">
            <v>0</v>
          </cell>
        </row>
        <row r="10573">
          <cell r="B10573">
            <v>17350</v>
          </cell>
          <cell r="C10573" t="str">
            <v>Ventana Aluminio V-44(0.83x2.40m)+Vidrios/Desc</v>
          </cell>
          <cell r="D10573" t="str">
            <v>UN</v>
          </cell>
          <cell r="E10573" t="str">
            <v>CARPINTERIA METALICA</v>
          </cell>
          <cell r="F10573">
            <v>0</v>
          </cell>
        </row>
        <row r="10574">
          <cell r="B10574">
            <v>17502</v>
          </cell>
          <cell r="C10574" t="str">
            <v>Ventana Aluminio V-45(23.55x0.65m)PersianaS/Espec</v>
          </cell>
          <cell r="D10574" t="str">
            <v>UN</v>
          </cell>
          <cell r="E10574" t="str">
            <v>CARPINTERIA METALICA</v>
          </cell>
          <cell r="F10574">
            <v>0</v>
          </cell>
        </row>
        <row r="10575">
          <cell r="B10575">
            <v>17505</v>
          </cell>
          <cell r="C10575" t="str">
            <v>Ventana Aluminio V-46(1.97x3.30m)+VidrioS/Espec</v>
          </cell>
          <cell r="D10575" t="str">
            <v>UN</v>
          </cell>
          <cell r="E10575" t="str">
            <v>CARPINTERIA METALICA</v>
          </cell>
          <cell r="F10575">
            <v>0</v>
          </cell>
        </row>
        <row r="10576">
          <cell r="B10576">
            <v>17507</v>
          </cell>
          <cell r="C10576" t="str">
            <v>Ventana Aluminio V-47(4.30x0.50m)PersianaS/Espec</v>
          </cell>
          <cell r="D10576" t="str">
            <v>UN</v>
          </cell>
          <cell r="E10576" t="str">
            <v>CARPINTERIA METALICA</v>
          </cell>
          <cell r="F10576">
            <v>0</v>
          </cell>
        </row>
        <row r="10577">
          <cell r="B10577">
            <v>17508</v>
          </cell>
          <cell r="C10577" t="str">
            <v>Ventana Aluminio V-48(4.23x0.70m)PersianaS/Espec</v>
          </cell>
          <cell r="D10577" t="str">
            <v>UN</v>
          </cell>
          <cell r="E10577" t="str">
            <v>CARPINTERIA METALICA</v>
          </cell>
          <cell r="F10577">
            <v>0</v>
          </cell>
        </row>
        <row r="10578">
          <cell r="B10578">
            <v>17510</v>
          </cell>
          <cell r="C10578" t="str">
            <v>Ventana Aluminio V-49(1.70x0.95m)+VidrioS/Espec</v>
          </cell>
          <cell r="D10578" t="str">
            <v>UN</v>
          </cell>
          <cell r="E10578" t="str">
            <v>CARPINTERIA METALICA</v>
          </cell>
          <cell r="F10578">
            <v>0</v>
          </cell>
        </row>
        <row r="10579">
          <cell r="B10579">
            <v>17153</v>
          </cell>
          <cell r="C10579" t="str">
            <v>Ventana AluminioV-01(56.45x3.10m)+Vidriocs/Des.tec</v>
          </cell>
          <cell r="D10579" t="str">
            <v>UN</v>
          </cell>
          <cell r="E10579" t="str">
            <v>CARPINTERIA METALICA</v>
          </cell>
          <cell r="F10579">
            <v>0</v>
          </cell>
        </row>
        <row r="10580">
          <cell r="B10580">
            <v>18686</v>
          </cell>
          <cell r="C10580" t="str">
            <v>Ventana en Aluminio Modular FijaVidrio4+4-S/Descri</v>
          </cell>
          <cell r="D10580" t="str">
            <v>M2</v>
          </cell>
          <cell r="E10580" t="str">
            <v>CUBIERTAS</v>
          </cell>
          <cell r="F10580">
            <v>1783.38</v>
          </cell>
        </row>
        <row r="10581">
          <cell r="B10581">
            <v>18618</v>
          </cell>
          <cell r="C10581" t="str">
            <v>Ventana en Aluminio Modular FijaVidrio6+6-S/Descri</v>
          </cell>
          <cell r="D10581" t="str">
            <v>M2</v>
          </cell>
          <cell r="E10581" t="str">
            <v>CUBIERTAS</v>
          </cell>
          <cell r="F10581">
            <v>1783.38</v>
          </cell>
        </row>
        <row r="10582">
          <cell r="B10582">
            <v>592</v>
          </cell>
          <cell r="C10582" t="str">
            <v>VENTANA EN CEDRO  ACHAPO TAB/BU 15mm</v>
          </cell>
          <cell r="D10582" t="str">
            <v>M2</v>
          </cell>
          <cell r="E10582" t="str">
            <v>CARPINTERIA DE MADERA</v>
          </cell>
          <cell r="F10582">
            <v>71511.179999999993</v>
          </cell>
        </row>
        <row r="10583">
          <cell r="B10583">
            <v>595</v>
          </cell>
          <cell r="C10583" t="str">
            <v>VENTANA EN CEDRO  ACHAPO TAB/CH 15mm</v>
          </cell>
          <cell r="D10583" t="str">
            <v>M2</v>
          </cell>
          <cell r="E10583" t="str">
            <v>CARPINTERIA DE MADERA</v>
          </cell>
          <cell r="F10583">
            <v>67648.41</v>
          </cell>
        </row>
        <row r="10584">
          <cell r="B10584">
            <v>593</v>
          </cell>
          <cell r="C10584" t="str">
            <v>VENTANA EN CEDRO ACHAPO  TAB/CH  8mm</v>
          </cell>
          <cell r="D10584" t="str">
            <v>M2</v>
          </cell>
          <cell r="E10584" t="str">
            <v>CARPINTERIA DE MADERA</v>
          </cell>
          <cell r="F10584">
            <v>60892.95</v>
          </cell>
        </row>
        <row r="10585">
          <cell r="B10585">
            <v>590</v>
          </cell>
          <cell r="C10585" t="str">
            <v>VENTANA EN CEDRO ACHAPOTAB/BU  8mm</v>
          </cell>
          <cell r="D10585" t="str">
            <v>M2</v>
          </cell>
          <cell r="E10585" t="str">
            <v>CARPINTERIA DE MADERA</v>
          </cell>
          <cell r="F10585">
            <v>60892.95</v>
          </cell>
        </row>
        <row r="10586">
          <cell r="B10586">
            <v>594</v>
          </cell>
          <cell r="C10586" t="str">
            <v>VENTANA EN CEDRO CAQUETA TAB/CH 10mm</v>
          </cell>
          <cell r="D10586" t="str">
            <v>M2</v>
          </cell>
          <cell r="E10586" t="str">
            <v>CARPINTERIA DE MADERA</v>
          </cell>
          <cell r="F10586">
            <v>60024.97</v>
          </cell>
        </row>
        <row r="10587">
          <cell r="B10587">
            <v>591</v>
          </cell>
          <cell r="C10587" t="str">
            <v>VENTANA EN CEDROACHAPO TAB/BU 10mm</v>
          </cell>
          <cell r="D10587" t="str">
            <v>M2</v>
          </cell>
          <cell r="E10587" t="str">
            <v>CARPINTERIA DE MADERA</v>
          </cell>
          <cell r="F10587">
            <v>63404.2</v>
          </cell>
        </row>
        <row r="10588">
          <cell r="B10588">
            <v>14390</v>
          </cell>
          <cell r="C10588" t="str">
            <v>Ventana Fija alum mate 38-31 Vidrio laminado 6mm</v>
          </cell>
          <cell r="D10588" t="str">
            <v>M2</v>
          </cell>
          <cell r="E10588" t="str">
            <v>CARPINTERIA METALICA</v>
          </cell>
          <cell r="F10588">
            <v>35043.599999999999</v>
          </cell>
        </row>
        <row r="10589">
          <cell r="B10589">
            <v>690</v>
          </cell>
          <cell r="C10589" t="str">
            <v>VENTANA LAMINA ALCOBAS 1.20X1.40</v>
          </cell>
          <cell r="D10589" t="str">
            <v>UN</v>
          </cell>
          <cell r="E10589" t="str">
            <v>CARPINTERIA METALICA</v>
          </cell>
          <cell r="F10589">
            <v>53874.11</v>
          </cell>
        </row>
        <row r="10590">
          <cell r="B10590">
            <v>691</v>
          </cell>
          <cell r="C10590" t="str">
            <v>VENTANA LAMINA BAÑOS 0.60X0.60</v>
          </cell>
          <cell r="D10590" t="str">
            <v>UN</v>
          </cell>
          <cell r="E10590" t="str">
            <v>CARPINTERIA METALICA</v>
          </cell>
          <cell r="F10590">
            <v>29434.46</v>
          </cell>
        </row>
        <row r="10591">
          <cell r="B10591">
            <v>10172</v>
          </cell>
          <cell r="C10591" t="str">
            <v>Ventana Lamina cal 20 anclado con patas**</v>
          </cell>
          <cell r="D10591" t="str">
            <v>M2</v>
          </cell>
          <cell r="E10591" t="str">
            <v>CARPINTERIA METALICA</v>
          </cell>
          <cell r="F10591">
            <v>69430.600000000006</v>
          </cell>
        </row>
        <row r="10592">
          <cell r="B10592">
            <v>693</v>
          </cell>
          <cell r="C10592" t="str">
            <v>VENTANA LAMINA COCINA 0.90X1.20</v>
          </cell>
          <cell r="D10592" t="str">
            <v>UN</v>
          </cell>
          <cell r="E10592" t="str">
            <v>CARPINTERIA METALICA</v>
          </cell>
          <cell r="F10592">
            <v>34865.49</v>
          </cell>
        </row>
        <row r="10593">
          <cell r="B10593">
            <v>675</v>
          </cell>
          <cell r="C10593" t="str">
            <v>VENTANA LAMINA COMEDOR Y SALON 1.5X1.8</v>
          </cell>
          <cell r="D10593" t="str">
            <v>UN</v>
          </cell>
          <cell r="E10593" t="str">
            <v>CARPINTERIA METALICA</v>
          </cell>
          <cell r="F10593">
            <v>56589.63</v>
          </cell>
        </row>
        <row r="10594">
          <cell r="B10594">
            <v>617</v>
          </cell>
          <cell r="C10594" t="str">
            <v>VENTANA LAMINA Des..23</v>
          </cell>
          <cell r="D10594" t="str">
            <v>M2</v>
          </cell>
          <cell r="E10594" t="str">
            <v>CARPINTERIA METALICA</v>
          </cell>
          <cell r="F10594">
            <v>69466.570000000007</v>
          </cell>
        </row>
        <row r="10595">
          <cell r="B10595">
            <v>618</v>
          </cell>
          <cell r="C10595" t="str">
            <v>VENTANA LAMINA Des..31</v>
          </cell>
          <cell r="D10595" t="str">
            <v>M2</v>
          </cell>
          <cell r="E10595" t="str">
            <v>CARPINTERIA METALICA</v>
          </cell>
          <cell r="F10595">
            <v>88369.59</v>
          </cell>
        </row>
        <row r="10596">
          <cell r="B10596">
            <v>619</v>
          </cell>
          <cell r="C10596" t="str">
            <v>VENTANA LAMINA Des..38</v>
          </cell>
          <cell r="D10596" t="str">
            <v>M2</v>
          </cell>
          <cell r="E10596" t="str">
            <v>CARPINTERIA METALICA</v>
          </cell>
          <cell r="F10596">
            <v>101531.26</v>
          </cell>
        </row>
        <row r="10597">
          <cell r="B10597">
            <v>10976</v>
          </cell>
          <cell r="C10597" t="str">
            <v>VENTANA LAMINA Des..38 inc. Esmalte</v>
          </cell>
          <cell r="D10597" t="str">
            <v>M2</v>
          </cell>
          <cell r="E10597" t="str">
            <v>CARPINTERIA METALICA</v>
          </cell>
          <cell r="F10597">
            <v>163653.16</v>
          </cell>
        </row>
        <row r="10598">
          <cell r="B10598">
            <v>12334</v>
          </cell>
          <cell r="C10598" t="str">
            <v>VENTANA MARC. ALUM.BLANCO MATE 0.60X0.40M</v>
          </cell>
          <cell r="D10598" t="str">
            <v>UN</v>
          </cell>
          <cell r="E10598" t="str">
            <v>CARPINTERIA METALICA</v>
          </cell>
          <cell r="F10598">
            <v>56250.42</v>
          </cell>
        </row>
        <row r="10599">
          <cell r="B10599">
            <v>18688</v>
          </cell>
          <cell r="C10599" t="str">
            <v>Ventana Modular FijaFalsoFlotado(S/Descripctec)</v>
          </cell>
          <cell r="D10599" t="str">
            <v>M2</v>
          </cell>
          <cell r="E10599" t="str">
            <v>CUBIERTAS</v>
          </cell>
          <cell r="F10599">
            <v>1783.38</v>
          </cell>
        </row>
        <row r="10600">
          <cell r="B10600">
            <v>17025</v>
          </cell>
          <cell r="C10600" t="str">
            <v>Ventana V-02(46.85X3.10m)CRD(S/Especificacio</v>
          </cell>
          <cell r="D10600" t="str">
            <v>UN</v>
          </cell>
          <cell r="E10600" t="str">
            <v>CARPINTERIA DE MADERA</v>
          </cell>
          <cell r="F10600">
            <v>26173.48</v>
          </cell>
        </row>
        <row r="10601">
          <cell r="B10601">
            <v>17031</v>
          </cell>
          <cell r="C10601" t="str">
            <v>Ventana V-03(27.65X3.60m)CRD(S/Especificacio</v>
          </cell>
          <cell r="D10601" t="str">
            <v>UN</v>
          </cell>
          <cell r="E10601" t="str">
            <v>CARPINTERIA DE MADERA</v>
          </cell>
          <cell r="F10601">
            <v>26173.48</v>
          </cell>
        </row>
        <row r="10602">
          <cell r="B10602">
            <v>17036</v>
          </cell>
          <cell r="C10602" t="str">
            <v>Ventana V-04(37.25X3.60m)CRD(S/Especificacio</v>
          </cell>
          <cell r="D10602" t="str">
            <v>UN</v>
          </cell>
          <cell r="E10602" t="str">
            <v>CARPINTERIA DE MADERA</v>
          </cell>
          <cell r="F10602">
            <v>26173.48</v>
          </cell>
        </row>
        <row r="10603">
          <cell r="B10603">
            <v>17042</v>
          </cell>
          <cell r="C10603" t="str">
            <v>Ventana V-37(29.31X3.30m)CRD(S/Especificacion</v>
          </cell>
          <cell r="D10603" t="str">
            <v>UN</v>
          </cell>
          <cell r="E10603" t="str">
            <v>CARPINTERIA DE MADERA</v>
          </cell>
          <cell r="F10603">
            <v>130867.4</v>
          </cell>
        </row>
        <row r="10604">
          <cell r="B10604">
            <v>17022</v>
          </cell>
          <cell r="C10604" t="str">
            <v>Ventana V-50(3.92X7.05m)CRD(S/Especificacio</v>
          </cell>
          <cell r="D10604" t="str">
            <v>UN</v>
          </cell>
          <cell r="E10604" t="str">
            <v>CARPINTERIA DE MADERA</v>
          </cell>
          <cell r="F10604">
            <v>0</v>
          </cell>
        </row>
        <row r="10605">
          <cell r="B10605">
            <v>13051</v>
          </cell>
          <cell r="C10605" t="str">
            <v>VentanaTipoPersiana lám.cal.18 (h=0.4a0.55)NO USAR</v>
          </cell>
          <cell r="D10605" t="str">
            <v>M2</v>
          </cell>
          <cell r="E10605" t="str">
            <v>CARPINTERIA METALICA</v>
          </cell>
          <cell r="F10605">
            <v>867666.96</v>
          </cell>
        </row>
        <row r="10606">
          <cell r="B10606">
            <v>17917</v>
          </cell>
          <cell r="C10606" t="str">
            <v>VentanaV-001(7.25*4.43m)Perf.Aluminio-S/Especifica</v>
          </cell>
          <cell r="D10606" t="str">
            <v>UN</v>
          </cell>
          <cell r="E10606" t="str">
            <v>CARPINTERIA METALICA</v>
          </cell>
          <cell r="F10606">
            <v>0</v>
          </cell>
        </row>
        <row r="10607">
          <cell r="B10607">
            <v>17918</v>
          </cell>
          <cell r="C10607" t="str">
            <v>VentanaV-002(2.73*3.20m)Perf.Aluminio-S/Especifica</v>
          </cell>
          <cell r="D10607" t="str">
            <v>UN</v>
          </cell>
          <cell r="E10607" t="str">
            <v>CARPINTERIA METALICA</v>
          </cell>
          <cell r="F10607">
            <v>0</v>
          </cell>
        </row>
        <row r="10608">
          <cell r="B10608">
            <v>17919</v>
          </cell>
          <cell r="C10608" t="str">
            <v>VentanaV-003(2.77*3.20m)Perf.Aluminio-S/Especific</v>
          </cell>
          <cell r="D10608" t="str">
            <v>UN</v>
          </cell>
          <cell r="E10608" t="str">
            <v>CARPINTERIA METALICA</v>
          </cell>
          <cell r="F10608">
            <v>0</v>
          </cell>
        </row>
        <row r="10609">
          <cell r="B10609">
            <v>17920</v>
          </cell>
          <cell r="C10609" t="str">
            <v>VentanaV-004(3.00*3.20m)Perf.Aluminio-S/Especifica</v>
          </cell>
          <cell r="D10609" t="str">
            <v>UN</v>
          </cell>
          <cell r="E10609" t="str">
            <v>CARPINTERIA METALICA</v>
          </cell>
          <cell r="F10609">
            <v>0</v>
          </cell>
        </row>
        <row r="10610">
          <cell r="B10610">
            <v>17921</v>
          </cell>
          <cell r="C10610" t="str">
            <v>VentanaV-005(3.97*3.20m)Perf.Aluminio-S/Especifica</v>
          </cell>
          <cell r="D10610" t="str">
            <v>UN</v>
          </cell>
          <cell r="E10610" t="str">
            <v>CARPINTERIA METALICA</v>
          </cell>
          <cell r="F10610">
            <v>0</v>
          </cell>
        </row>
        <row r="10611">
          <cell r="B10611">
            <v>17922</v>
          </cell>
          <cell r="C10611" t="str">
            <v>VentanaV-006(7.00*3.20m)Perf.Aluminio-S/Especifica</v>
          </cell>
          <cell r="D10611" t="str">
            <v>UN</v>
          </cell>
          <cell r="E10611" t="str">
            <v>CARPINTERIA METALICA</v>
          </cell>
          <cell r="F10611">
            <v>0</v>
          </cell>
        </row>
        <row r="10612">
          <cell r="B10612">
            <v>17923</v>
          </cell>
          <cell r="C10612" t="str">
            <v>VentanaV-007(16.20*3.20m)Perf.Aluminio-S/Especific</v>
          </cell>
          <cell r="D10612" t="str">
            <v>UN</v>
          </cell>
          <cell r="E10612" t="str">
            <v>CARPINTERIA METALICA</v>
          </cell>
          <cell r="F10612">
            <v>0</v>
          </cell>
        </row>
        <row r="10613">
          <cell r="B10613">
            <v>17925</v>
          </cell>
          <cell r="C10613" t="str">
            <v>VentanaV-008(15.55*3.20m)Perf.Aluminio-S/Especific</v>
          </cell>
          <cell r="D10613" t="str">
            <v>UN</v>
          </cell>
          <cell r="E10613" t="str">
            <v>CARPINTERIA METALICA</v>
          </cell>
          <cell r="F10613">
            <v>0</v>
          </cell>
        </row>
        <row r="10614">
          <cell r="B10614">
            <v>17927</v>
          </cell>
          <cell r="C10614" t="str">
            <v>VentanaV-009(6.53*4.95m)Perf.Aluminio-S/Especifica</v>
          </cell>
          <cell r="D10614" t="str">
            <v>UN</v>
          </cell>
          <cell r="E10614" t="str">
            <v>CARPINTERIA METALICA</v>
          </cell>
          <cell r="F10614">
            <v>0</v>
          </cell>
        </row>
        <row r="10615">
          <cell r="B10615">
            <v>17928</v>
          </cell>
          <cell r="C10615" t="str">
            <v>VentanaV-010(3.87*4.95m)Perf.Aluminio-S/Especifica</v>
          </cell>
          <cell r="D10615" t="str">
            <v>UN</v>
          </cell>
          <cell r="E10615" t="str">
            <v>CARPINTERIA METALICA</v>
          </cell>
          <cell r="F10615">
            <v>0</v>
          </cell>
        </row>
        <row r="10616">
          <cell r="B10616">
            <v>17929</v>
          </cell>
          <cell r="C10616" t="str">
            <v>VentanaV-011(20.13*VARIABLE)Perf.Aluminio-S/Especi</v>
          </cell>
          <cell r="D10616" t="str">
            <v>UN</v>
          </cell>
          <cell r="E10616" t="str">
            <v>CARPINTERIA METALICA</v>
          </cell>
          <cell r="F10616">
            <v>0</v>
          </cell>
        </row>
        <row r="10617">
          <cell r="B10617">
            <v>17930</v>
          </cell>
          <cell r="C10617" t="str">
            <v>VentanaV-012(4.65*3.20)Perf.Aluminio-S/Especificac</v>
          </cell>
          <cell r="D10617" t="str">
            <v>UN</v>
          </cell>
          <cell r="E10617" t="str">
            <v>CARPINTERIA METALICA</v>
          </cell>
          <cell r="F10617">
            <v>0</v>
          </cell>
        </row>
        <row r="10618">
          <cell r="B10618">
            <v>17952</v>
          </cell>
          <cell r="C10618" t="str">
            <v>VentanaV-013(0.45*3.20)Perf.Aluminio-S/Especificac</v>
          </cell>
          <cell r="D10618" t="str">
            <v>UN</v>
          </cell>
          <cell r="E10618" t="str">
            <v>CARPINTERIA METALICA</v>
          </cell>
          <cell r="F10618">
            <v>0</v>
          </cell>
        </row>
        <row r="10619">
          <cell r="B10619">
            <v>17953</v>
          </cell>
          <cell r="C10619" t="str">
            <v>VentanaV-014(12.60*3.20)Perf.Aluminio-S/Especifica</v>
          </cell>
          <cell r="D10619" t="str">
            <v>UN</v>
          </cell>
          <cell r="E10619" t="str">
            <v>CARPINTERIA METALICA</v>
          </cell>
          <cell r="F10619">
            <v>0</v>
          </cell>
        </row>
        <row r="10620">
          <cell r="B10620">
            <v>17954</v>
          </cell>
          <cell r="C10620" t="str">
            <v>VentanaV-015(6.80*3.20)Perf.Aluminio-S/Especificac</v>
          </cell>
          <cell r="D10620" t="str">
            <v>UN</v>
          </cell>
          <cell r="E10620" t="str">
            <v>CARPINTERIA METALICA</v>
          </cell>
          <cell r="F10620">
            <v>0</v>
          </cell>
        </row>
        <row r="10621">
          <cell r="B10621">
            <v>17955</v>
          </cell>
          <cell r="C10621" t="str">
            <v>VentanaV-016(7.46*3.20)Perf.AluminioS/Especificac</v>
          </cell>
          <cell r="D10621" t="str">
            <v>UN</v>
          </cell>
          <cell r="E10621" t="str">
            <v>CARPINTERIA METALICA</v>
          </cell>
          <cell r="F10621">
            <v>0</v>
          </cell>
        </row>
        <row r="10622">
          <cell r="B10622">
            <v>17957</v>
          </cell>
          <cell r="C10622" t="str">
            <v>VentanaV-017(6.35*3.20)Perf.Aluminio-FontnarS/Esp</v>
          </cell>
          <cell r="D10622" t="str">
            <v>UN</v>
          </cell>
          <cell r="E10622" t="str">
            <v>CARPINTERIA METALICA</v>
          </cell>
          <cell r="F10622">
            <v>0</v>
          </cell>
        </row>
        <row r="10623">
          <cell r="B10623">
            <v>17958</v>
          </cell>
          <cell r="C10623" t="str">
            <v>VentanaV-018(5.50*3.20)Perf.Aluminio-S/Especificac</v>
          </cell>
          <cell r="D10623" t="str">
            <v>UN</v>
          </cell>
          <cell r="E10623" t="str">
            <v>CARPINTERIA METALICA</v>
          </cell>
          <cell r="F10623">
            <v>0</v>
          </cell>
        </row>
        <row r="10624">
          <cell r="B10624">
            <v>17959</v>
          </cell>
          <cell r="C10624" t="str">
            <v>VentanaV-019(3.40*3.20)Perf.Aluminio-S/Especificac</v>
          </cell>
          <cell r="D10624" t="str">
            <v>UN</v>
          </cell>
          <cell r="E10624" t="str">
            <v>CARPINTERIA METALICA</v>
          </cell>
          <cell r="F10624">
            <v>0</v>
          </cell>
        </row>
        <row r="10625">
          <cell r="B10625">
            <v>17960</v>
          </cell>
          <cell r="C10625" t="str">
            <v>VentanaV-020(8.48*3.20)Perf.Aluminio-S/Especificac</v>
          </cell>
          <cell r="D10625" t="str">
            <v>UN</v>
          </cell>
          <cell r="E10625" t="str">
            <v>CARPINTERIA METALICA</v>
          </cell>
          <cell r="F10625">
            <v>0</v>
          </cell>
        </row>
        <row r="10626">
          <cell r="B10626">
            <v>17961</v>
          </cell>
          <cell r="C10626" t="str">
            <v>VentanaV-021(4.78*3.20)Perf.Aluminio-S/Especificac</v>
          </cell>
          <cell r="D10626" t="str">
            <v>UN</v>
          </cell>
          <cell r="E10626" t="str">
            <v>CARPINTERIA METALICA</v>
          </cell>
          <cell r="F10626">
            <v>0</v>
          </cell>
        </row>
        <row r="10627">
          <cell r="B10627">
            <v>17962</v>
          </cell>
          <cell r="C10627" t="str">
            <v>VentanaV-022(1.64*3.20)Perf.Aluminio-S/Especificac</v>
          </cell>
          <cell r="D10627" t="str">
            <v>UN</v>
          </cell>
          <cell r="E10627" t="str">
            <v>CARPINTERIA METALICA</v>
          </cell>
          <cell r="F10627">
            <v>0</v>
          </cell>
        </row>
        <row r="10628">
          <cell r="B10628">
            <v>17963</v>
          </cell>
          <cell r="C10628" t="str">
            <v>VentanaV-023(6.80*3.20)Perf.AluminioS/Especificac</v>
          </cell>
          <cell r="D10628" t="str">
            <v>UN</v>
          </cell>
          <cell r="E10628" t="str">
            <v>CARPINTERIA METALICA</v>
          </cell>
          <cell r="F10628">
            <v>0</v>
          </cell>
        </row>
        <row r="10629">
          <cell r="B10629">
            <v>17964</v>
          </cell>
          <cell r="C10629" t="str">
            <v>VentanaV-024(19.56*3.20)Perf.Aluminio-S/Especifica</v>
          </cell>
          <cell r="D10629" t="str">
            <v>UN</v>
          </cell>
          <cell r="E10629" t="str">
            <v>CARPINTERIA METALICA</v>
          </cell>
          <cell r="F10629">
            <v>0</v>
          </cell>
        </row>
        <row r="10630">
          <cell r="B10630">
            <v>17965</v>
          </cell>
          <cell r="C10630" t="str">
            <v>VentanaV-025(4.15*3.20)Perf.Aluminio-S/Especificac</v>
          </cell>
          <cell r="D10630" t="str">
            <v>UN</v>
          </cell>
          <cell r="E10630" t="str">
            <v>CARPINTERIA METALICA</v>
          </cell>
          <cell r="F10630">
            <v>0</v>
          </cell>
        </row>
        <row r="10631">
          <cell r="B10631">
            <v>17966</v>
          </cell>
          <cell r="C10631" t="str">
            <v>VentanaV-026(9.68*3.20)Perf.Aluminio-S/Especificac</v>
          </cell>
          <cell r="D10631" t="str">
            <v>UN</v>
          </cell>
          <cell r="E10631" t="str">
            <v>CARPINTERIA METALICA</v>
          </cell>
          <cell r="F10631">
            <v>0</v>
          </cell>
        </row>
        <row r="10632">
          <cell r="B10632">
            <v>17967</v>
          </cell>
          <cell r="C10632" t="str">
            <v>VentanaV-027(8.53*3.20)Perf.Aluminio-S/Especificac</v>
          </cell>
          <cell r="D10632" t="str">
            <v>UN</v>
          </cell>
          <cell r="E10632" t="str">
            <v>CARPINTERIA METALICA</v>
          </cell>
          <cell r="F10632">
            <v>0</v>
          </cell>
        </row>
        <row r="10633">
          <cell r="B10633">
            <v>17968</v>
          </cell>
          <cell r="C10633" t="str">
            <v>VentanaV-028(7.47*4.43)Perf.Aluminio-S/Especificac</v>
          </cell>
          <cell r="D10633" t="str">
            <v>UN</v>
          </cell>
          <cell r="E10633" t="str">
            <v>CARPINTERIA METALICA</v>
          </cell>
          <cell r="F10633">
            <v>0</v>
          </cell>
        </row>
        <row r="10634">
          <cell r="B10634">
            <v>17969</v>
          </cell>
          <cell r="C10634" t="str">
            <v>VentanaV-029(7.19*4.43)Perf.Aluminio-S/Especificac</v>
          </cell>
          <cell r="D10634" t="str">
            <v>UN</v>
          </cell>
          <cell r="E10634" t="str">
            <v>CARPINTERIA METALICA</v>
          </cell>
          <cell r="F10634">
            <v>0</v>
          </cell>
        </row>
        <row r="10635">
          <cell r="B10635">
            <v>17970</v>
          </cell>
          <cell r="C10635" t="str">
            <v>VentanaV-030/072(2.00*1.20)AcusticaPerf.Alum-S/Esp</v>
          </cell>
          <cell r="D10635" t="str">
            <v>UN</v>
          </cell>
          <cell r="E10635" t="str">
            <v>CARPINTERIA METALICA</v>
          </cell>
          <cell r="F10635">
            <v>0</v>
          </cell>
        </row>
        <row r="10636">
          <cell r="B10636">
            <v>17971</v>
          </cell>
          <cell r="C10636" t="str">
            <v>VentanaV-031(4.01*4.95)Perf.Alum-S/Especificac</v>
          </cell>
          <cell r="D10636" t="str">
            <v>UN</v>
          </cell>
          <cell r="E10636" t="str">
            <v>CARPINTERIA METALICA</v>
          </cell>
          <cell r="F10636">
            <v>0</v>
          </cell>
        </row>
        <row r="10637">
          <cell r="B10637">
            <v>17973</v>
          </cell>
          <cell r="C10637" t="str">
            <v>VentanaV-032(8.11*4.95)Perf.Alum-S/Especificac</v>
          </cell>
          <cell r="D10637" t="str">
            <v>UN</v>
          </cell>
          <cell r="E10637" t="str">
            <v>CARPINTERIA METALICA</v>
          </cell>
          <cell r="F10637">
            <v>0</v>
          </cell>
        </row>
        <row r="10638">
          <cell r="B10638">
            <v>17972</v>
          </cell>
          <cell r="C10638" t="str">
            <v>VentanaV-033(4.72*5.55)Perf.Alum-S/Especificac</v>
          </cell>
          <cell r="D10638" t="str">
            <v>UN</v>
          </cell>
          <cell r="E10638" t="str">
            <v>CARPINTERIA METALICA</v>
          </cell>
          <cell r="F10638">
            <v>0</v>
          </cell>
        </row>
        <row r="10639">
          <cell r="B10639">
            <v>17974</v>
          </cell>
          <cell r="C10639" t="str">
            <v>VentanaV-034(6.02*5.55)Perf.Alum-S/Especificac</v>
          </cell>
          <cell r="D10639" t="str">
            <v>UN</v>
          </cell>
          <cell r="E10639" t="str">
            <v>CARPINTERIA METALICA</v>
          </cell>
          <cell r="F10639">
            <v>0</v>
          </cell>
        </row>
        <row r="10640">
          <cell r="B10640">
            <v>17975</v>
          </cell>
          <cell r="C10640" t="str">
            <v>VentanaV-035(5.25*5.55)Perf.Alum-S/Especificac</v>
          </cell>
          <cell r="D10640" t="str">
            <v>UN</v>
          </cell>
          <cell r="E10640" t="str">
            <v>CARPINTERIA METALICA</v>
          </cell>
          <cell r="F10640">
            <v>0</v>
          </cell>
        </row>
        <row r="10641">
          <cell r="B10641">
            <v>17976</v>
          </cell>
          <cell r="C10641" t="str">
            <v>VentanaV-036(4.29*5.55)Perf.Alum-S/Especificac</v>
          </cell>
          <cell r="D10641" t="str">
            <v>UN</v>
          </cell>
          <cell r="E10641" t="str">
            <v>CARPINTERIA METALICA</v>
          </cell>
          <cell r="F10641">
            <v>0</v>
          </cell>
        </row>
        <row r="10642">
          <cell r="B10642">
            <v>17977</v>
          </cell>
          <cell r="C10642" t="str">
            <v>VentanaV-037(1.77*3.20)Perf.Alum-S/Especificac</v>
          </cell>
          <cell r="D10642" t="str">
            <v>UN</v>
          </cell>
          <cell r="E10642" t="str">
            <v>CARPINTERIA METALICA</v>
          </cell>
          <cell r="F10642">
            <v>0</v>
          </cell>
        </row>
        <row r="10643">
          <cell r="B10643">
            <v>17978</v>
          </cell>
          <cell r="C10643" t="str">
            <v>VentanaV-038(1.77*3.20)Perf.Alum-S/Especificac</v>
          </cell>
          <cell r="D10643" t="str">
            <v>UN</v>
          </cell>
          <cell r="E10643" t="str">
            <v>CARPINTERIA METALICA</v>
          </cell>
          <cell r="F10643">
            <v>0</v>
          </cell>
        </row>
        <row r="10644">
          <cell r="B10644">
            <v>17979</v>
          </cell>
          <cell r="C10644" t="str">
            <v>VentanaV-039(1.75*3.20)Perf.Alum-S/Especificac</v>
          </cell>
          <cell r="D10644" t="str">
            <v>UN</v>
          </cell>
          <cell r="E10644" t="str">
            <v>CARPINTERIA METALICA</v>
          </cell>
          <cell r="F10644">
            <v>0</v>
          </cell>
        </row>
        <row r="10645">
          <cell r="B10645">
            <v>18044</v>
          </cell>
          <cell r="C10645" t="str">
            <v>VentanaV-040(8.9*3m)Perf.Metal(Sum+Inst)S/Especifi</v>
          </cell>
          <cell r="D10645" t="str">
            <v>UN</v>
          </cell>
          <cell r="E10645" t="str">
            <v>CARPINTERIA METALICA</v>
          </cell>
          <cell r="F10645">
            <v>0</v>
          </cell>
        </row>
        <row r="10646">
          <cell r="B10646">
            <v>17980</v>
          </cell>
          <cell r="C10646" t="str">
            <v>VentanaV-043(60.45*2.57)Perf.Alum-S/Especificac</v>
          </cell>
          <cell r="D10646" t="str">
            <v>UN</v>
          </cell>
          <cell r="E10646" t="str">
            <v>CARPINTERIA METALICA</v>
          </cell>
          <cell r="F10646">
            <v>0</v>
          </cell>
        </row>
        <row r="10647">
          <cell r="B10647">
            <v>17981</v>
          </cell>
          <cell r="C10647" t="str">
            <v>VentanaV-070(38.90*VARIABLEPerf.Alum-S/Especificac</v>
          </cell>
          <cell r="D10647" t="str">
            <v>UN</v>
          </cell>
          <cell r="E10647" t="str">
            <v>CARPINTERIA METALICA</v>
          </cell>
          <cell r="F10647">
            <v>0</v>
          </cell>
        </row>
        <row r="10648">
          <cell r="B10648">
            <v>17982</v>
          </cell>
          <cell r="C10648" t="str">
            <v>VentanaV-071(0.52*3.20)Perf.Alum-S/Especificac</v>
          </cell>
          <cell r="D10648" t="str">
            <v>UN</v>
          </cell>
          <cell r="E10648" t="str">
            <v>CARPINTERIA METALICA</v>
          </cell>
          <cell r="F10648">
            <v>0</v>
          </cell>
        </row>
        <row r="10649">
          <cell r="B10649">
            <v>18045</v>
          </cell>
          <cell r="C10649" t="str">
            <v>VentanaV-41(19.63*3m)Perf.Metal(Sum+Inst)S/Especif</v>
          </cell>
          <cell r="D10649" t="str">
            <v>UN</v>
          </cell>
          <cell r="E10649" t="str">
            <v>CARPINTERIA METALICA</v>
          </cell>
          <cell r="F10649">
            <v>0</v>
          </cell>
        </row>
        <row r="10650">
          <cell r="B10650">
            <v>18046</v>
          </cell>
          <cell r="C10650" t="str">
            <v>VentanaV-42(24.82*3m)Perf.Metal(Sum+Inst)S/Especif</v>
          </cell>
          <cell r="D10650" t="str">
            <v>UN</v>
          </cell>
          <cell r="E10650" t="str">
            <v>CARPINTERIA METALICA</v>
          </cell>
          <cell r="F10650">
            <v>0</v>
          </cell>
        </row>
        <row r="10651">
          <cell r="B10651">
            <v>18047</v>
          </cell>
          <cell r="C10651" t="str">
            <v>VentanaV-44(37*10.53m)MuroCortina(Sum+Inst)S/Espec</v>
          </cell>
          <cell r="D10651" t="str">
            <v>UN</v>
          </cell>
          <cell r="E10651" t="str">
            <v>CARPINTERIA METALICA</v>
          </cell>
          <cell r="F10651">
            <v>0</v>
          </cell>
        </row>
        <row r="10652">
          <cell r="B10652">
            <v>18048</v>
          </cell>
          <cell r="C10652" t="str">
            <v>VentanaV-45(37*7.93m)MuroCortina(Sum+Inst)S/Espec</v>
          </cell>
          <cell r="D10652" t="str">
            <v>UN</v>
          </cell>
          <cell r="E10652" t="str">
            <v>CARPINTERIA METALICA</v>
          </cell>
          <cell r="F10652">
            <v>0</v>
          </cell>
        </row>
        <row r="10653">
          <cell r="B10653">
            <v>18049</v>
          </cell>
          <cell r="C10653" t="str">
            <v>VentanaV-46(37*6.77m)MuroCortina(Sum+Inst)S/Espec</v>
          </cell>
          <cell r="D10653" t="str">
            <v>UN</v>
          </cell>
          <cell r="E10653" t="str">
            <v>CARPINTERIA METALICA</v>
          </cell>
          <cell r="F10653">
            <v>0</v>
          </cell>
        </row>
        <row r="10654">
          <cell r="B10654">
            <v>18050</v>
          </cell>
          <cell r="C10654" t="str">
            <v>VentanaV-47(3.5x11.04m)MuroCortina(Sum+Inst)S/Espe</v>
          </cell>
          <cell r="D10654" t="str">
            <v>UN</v>
          </cell>
          <cell r="E10654" t="str">
            <v>CARPINTERIA METALICA</v>
          </cell>
          <cell r="F10654">
            <v>0</v>
          </cell>
        </row>
        <row r="10655">
          <cell r="B10655">
            <v>18051</v>
          </cell>
          <cell r="C10655" t="str">
            <v>VentanaV-48(3.5x10.53m)MuroCortina(Sum+Inst)S/Esp</v>
          </cell>
          <cell r="D10655" t="str">
            <v>UN</v>
          </cell>
          <cell r="E10655" t="str">
            <v>CARPINTERIA METALICA</v>
          </cell>
          <cell r="F10655">
            <v>0</v>
          </cell>
        </row>
        <row r="10656">
          <cell r="B10656">
            <v>18052</v>
          </cell>
          <cell r="C10656" t="str">
            <v>VentanaV-49(3.0x1.60m)TubularAcero(Sum+Inst)S/Espe</v>
          </cell>
          <cell r="D10656" t="str">
            <v>UN</v>
          </cell>
          <cell r="E10656" t="str">
            <v>CARPINTERIA METALICA</v>
          </cell>
          <cell r="F10656">
            <v>0</v>
          </cell>
        </row>
        <row r="10657">
          <cell r="B10657">
            <v>18054</v>
          </cell>
          <cell r="C10657" t="str">
            <v>VentanaV-50(6.0x1.0m)TubularAcero(Sum+Inst)S/Espec</v>
          </cell>
          <cell r="D10657" t="str">
            <v>UN</v>
          </cell>
          <cell r="E10657" t="str">
            <v>CARPINTERIA METALICA</v>
          </cell>
          <cell r="F10657">
            <v>0</v>
          </cell>
        </row>
        <row r="10658">
          <cell r="B10658">
            <v>18055</v>
          </cell>
          <cell r="C10658" t="str">
            <v>VentanaV-51(2.97x1.6m)TubularAcero(Sum+Inst)S/Espe</v>
          </cell>
          <cell r="D10658" t="str">
            <v>UN</v>
          </cell>
          <cell r="E10658" t="str">
            <v>CARPINTERIA METALICA</v>
          </cell>
          <cell r="F10658">
            <v>0</v>
          </cell>
        </row>
        <row r="10659">
          <cell r="B10659">
            <v>18066</v>
          </cell>
          <cell r="C10659" t="str">
            <v>VentanaV-52(2.51x2.26m)TubularAcero(Sum+Inst)S/Esp</v>
          </cell>
          <cell r="D10659" t="str">
            <v>UN</v>
          </cell>
          <cell r="E10659" t="str">
            <v>CARPINTERIA METALICA</v>
          </cell>
          <cell r="F10659">
            <v>0</v>
          </cell>
        </row>
        <row r="10660">
          <cell r="B10660">
            <v>18067</v>
          </cell>
          <cell r="C10660" t="str">
            <v>VentanaV-53(4.5x1.80m)TubularAcero(Sum+Inst)S/Espe</v>
          </cell>
          <cell r="D10660" t="str">
            <v>UN</v>
          </cell>
          <cell r="E10660" t="str">
            <v>CARPINTERIA METALICA</v>
          </cell>
          <cell r="F10660">
            <v>0</v>
          </cell>
        </row>
        <row r="10661">
          <cell r="B10661">
            <v>18068</v>
          </cell>
          <cell r="C10661" t="str">
            <v>VentanaV-54(4.0x2.1m)TubularAcero(Sum+Inst)S/E</v>
          </cell>
          <cell r="D10661" t="str">
            <v>UN</v>
          </cell>
          <cell r="E10661" t="str">
            <v>CARPINTERIA METALICA</v>
          </cell>
          <cell r="F10661">
            <v>0</v>
          </cell>
        </row>
        <row r="10662">
          <cell r="B10662">
            <v>18069</v>
          </cell>
          <cell r="C10662" t="str">
            <v>VentanaV-55(6.5x2.25m)TubularAcero(Sum+Inst)S/Espe</v>
          </cell>
          <cell r="D10662" t="str">
            <v>UN</v>
          </cell>
          <cell r="E10662" t="str">
            <v>CARPINTERIA METALICA</v>
          </cell>
          <cell r="F10662">
            <v>0</v>
          </cell>
        </row>
        <row r="10663">
          <cell r="B10663">
            <v>18071</v>
          </cell>
          <cell r="C10663" t="str">
            <v>VentanaV-56(3.0x1.65m)TubularAcero(Sum+Inst)S/Espe</v>
          </cell>
          <cell r="D10663" t="str">
            <v>UN</v>
          </cell>
          <cell r="E10663" t="str">
            <v>CARPINTERIA METALICA</v>
          </cell>
          <cell r="F10663">
            <v>0</v>
          </cell>
        </row>
        <row r="10664">
          <cell r="B10664">
            <v>18073</v>
          </cell>
          <cell r="C10664" t="str">
            <v>VentanaV-57(8.0x2.25m)TubularAcero(Sum+Inst)S/Espe</v>
          </cell>
          <cell r="D10664" t="str">
            <v>UN</v>
          </cell>
          <cell r="E10664" t="str">
            <v>CARPINTERIA METALICA</v>
          </cell>
          <cell r="F10664">
            <v>0</v>
          </cell>
        </row>
        <row r="10665">
          <cell r="B10665">
            <v>18074</v>
          </cell>
          <cell r="C10665" t="str">
            <v>VentanaV-58(2.5x2.25m)TubularAcero(Sum+Inst)S/Espe</v>
          </cell>
          <cell r="D10665" t="str">
            <v>UN</v>
          </cell>
          <cell r="E10665" t="str">
            <v>CARPINTERIA METALICA</v>
          </cell>
          <cell r="F10665">
            <v>0</v>
          </cell>
        </row>
        <row r="10666">
          <cell r="B10666">
            <v>18075</v>
          </cell>
          <cell r="C10666" t="str">
            <v>VentanaV-59(4.34x1.8m)TubularAcero(Sum+Inst)S/Espe</v>
          </cell>
          <cell r="D10666" t="str">
            <v>UN</v>
          </cell>
          <cell r="E10666" t="str">
            <v>CARPINTERIA METALICA</v>
          </cell>
          <cell r="F10666">
            <v>0</v>
          </cell>
        </row>
        <row r="10667">
          <cell r="B10667">
            <v>18077</v>
          </cell>
          <cell r="C10667" t="str">
            <v>VentanaV-60(6.0x1.8m)TubularAcero(Sum+Inst)S/Espec</v>
          </cell>
          <cell r="D10667" t="str">
            <v>UN</v>
          </cell>
          <cell r="E10667" t="str">
            <v>CARPINTERIA METALICA</v>
          </cell>
          <cell r="F10667">
            <v>0</v>
          </cell>
        </row>
        <row r="10668">
          <cell r="B10668">
            <v>18078</v>
          </cell>
          <cell r="C10668" t="str">
            <v>VentanaV-61(1.5x1.81m)TubularAcero(Sum+Inst)S/Espe</v>
          </cell>
          <cell r="D10668" t="str">
            <v>UN</v>
          </cell>
          <cell r="E10668" t="str">
            <v>CARPINTERIA METALICA</v>
          </cell>
          <cell r="F10668">
            <v>0</v>
          </cell>
        </row>
        <row r="10669">
          <cell r="B10669">
            <v>18079</v>
          </cell>
          <cell r="C10669" t="str">
            <v>VentanaV-62(11x3.17m)TubularAcero(Sum+Inst)S/Espec</v>
          </cell>
          <cell r="D10669" t="str">
            <v>UN</v>
          </cell>
          <cell r="E10669" t="str">
            <v>CARPINTERIA METALICA</v>
          </cell>
          <cell r="F10669">
            <v>0</v>
          </cell>
        </row>
        <row r="10670">
          <cell r="B10670">
            <v>18080</v>
          </cell>
          <cell r="C10670" t="str">
            <v>VentanaV-63(8x2.74m)TubularAcero(Sum+Inst)S/Especi</v>
          </cell>
          <cell r="D10670" t="str">
            <v>UN</v>
          </cell>
          <cell r="E10670" t="str">
            <v>CARPINTERIA METALICA</v>
          </cell>
          <cell r="F10670">
            <v>0</v>
          </cell>
        </row>
        <row r="10671">
          <cell r="B10671">
            <v>18082</v>
          </cell>
          <cell r="C10671" t="str">
            <v>VentanaV-64(3.22x3.6m)TubularAcero(Sum+Inst)S/Espe</v>
          </cell>
          <cell r="D10671" t="str">
            <v>UN</v>
          </cell>
          <cell r="E10671" t="str">
            <v>CARPINTERIA METALICA</v>
          </cell>
          <cell r="F10671">
            <v>0</v>
          </cell>
        </row>
        <row r="10672">
          <cell r="B10672">
            <v>18083</v>
          </cell>
          <cell r="C10672" t="str">
            <v>VentanaV-65(37.09x2.7m)TubularAcero(Sum+Inst)S/Esp</v>
          </cell>
          <cell r="D10672" t="str">
            <v>UN</v>
          </cell>
          <cell r="E10672" t="str">
            <v>CARPINTERIA METALICA</v>
          </cell>
          <cell r="F10672">
            <v>0</v>
          </cell>
        </row>
        <row r="10673">
          <cell r="B10673">
            <v>18084</v>
          </cell>
          <cell r="C10673" t="str">
            <v>VentanaV-66(3.55x3.0m)MetalDoblePerf(Sum+Ins)S/Esp</v>
          </cell>
          <cell r="D10673" t="str">
            <v>UN</v>
          </cell>
          <cell r="E10673" t="str">
            <v>CARPINTERIA METALICA</v>
          </cell>
          <cell r="F10673">
            <v>0</v>
          </cell>
        </row>
        <row r="10674">
          <cell r="B10674">
            <v>18086</v>
          </cell>
          <cell r="C10674" t="str">
            <v>VentanaV-67(3.32x3.0m)MetalDoblePerf(Sum+Ins)S/Esp</v>
          </cell>
          <cell r="D10674" t="str">
            <v>UN</v>
          </cell>
          <cell r="E10674" t="str">
            <v>CARPINTERIA METALICA</v>
          </cell>
          <cell r="F10674">
            <v>0</v>
          </cell>
        </row>
        <row r="10675">
          <cell r="B10675">
            <v>18088</v>
          </cell>
          <cell r="C10675" t="str">
            <v>VentanaV-68(4.86x3.0m)MetalDoblePerf(Sum+Ins)S/Esp</v>
          </cell>
          <cell r="D10675" t="str">
            <v>UN</v>
          </cell>
          <cell r="E10675" t="str">
            <v>CARPINTERIA METALICA</v>
          </cell>
          <cell r="F10675">
            <v>0</v>
          </cell>
        </row>
        <row r="10676">
          <cell r="B10676">
            <v>18093</v>
          </cell>
          <cell r="C10676" t="str">
            <v>VentanaV-69(14.11x1.55m)TubularAcero(Sum+Inst)S/Es</v>
          </cell>
          <cell r="D10676" t="str">
            <v>UN</v>
          </cell>
          <cell r="E10676" t="str">
            <v>CARPINTERIA METALICA</v>
          </cell>
          <cell r="F10676">
            <v>0</v>
          </cell>
        </row>
        <row r="10677">
          <cell r="B10677">
            <v>18485</v>
          </cell>
          <cell r="C10677" t="str">
            <v>VentanaVidrioLaminadoTemplado6+5ButiralPolivinilo</v>
          </cell>
          <cell r="D10677" t="str">
            <v>M2</v>
          </cell>
          <cell r="E10677" t="str">
            <v>CUBIERTAS</v>
          </cell>
          <cell r="F10677">
            <v>411875.45</v>
          </cell>
        </row>
        <row r="10678">
          <cell r="B10678">
            <v>10052</v>
          </cell>
          <cell r="C10678" t="str">
            <v>VentanaVidrioTemplado10mm marco acero inox cal18**</v>
          </cell>
          <cell r="D10678" t="str">
            <v>M2</v>
          </cell>
          <cell r="E10678" t="str">
            <v>CARPINTERIA METALICA</v>
          </cell>
          <cell r="F10678">
            <v>622091.32999999996</v>
          </cell>
        </row>
        <row r="10679">
          <cell r="B10679">
            <v>18532</v>
          </cell>
          <cell r="C10679" t="str">
            <v>VentanaVidrioTemplado8mmPerf.aluminioAnodizadoNatu</v>
          </cell>
          <cell r="D10679" t="str">
            <v>M2</v>
          </cell>
          <cell r="E10679" t="str">
            <v>CARPINTERIA METALICA</v>
          </cell>
          <cell r="F10679">
            <v>237515.39</v>
          </cell>
        </row>
        <row r="10680">
          <cell r="B10680">
            <v>10053</v>
          </cell>
          <cell r="C10680" t="str">
            <v>VentanaVidrioTempladoDoble10mm marcoAceroInoxid**</v>
          </cell>
          <cell r="D10680" t="str">
            <v>M2</v>
          </cell>
          <cell r="E10680" t="str">
            <v>CARPINTERIA METALICA</v>
          </cell>
          <cell r="F10680">
            <v>2312538.4</v>
          </cell>
        </row>
        <row r="10681">
          <cell r="B10681">
            <v>13333</v>
          </cell>
          <cell r="C10681" t="str">
            <v>VENTILACION TIPO STUDOR**</v>
          </cell>
          <cell r="D10681" t="str">
            <v>UN</v>
          </cell>
          <cell r="E10681" t="str">
            <v>INSTALACIONES HIDRAULICA / SANITARIA / LATONERIA</v>
          </cell>
          <cell r="F10681">
            <v>45221.18</v>
          </cell>
        </row>
        <row r="10682">
          <cell r="B10682">
            <v>19152</v>
          </cell>
          <cell r="C10682" t="str">
            <v>VENTILADOR CENTRIFUGO EN LÍNEA DE TRANSMISIÓN 745/655CFM - 0.25/0.17 hp, 50dB, 208/3/60 CEFE COMETAS</v>
          </cell>
          <cell r="D10682" t="str">
            <v>UN</v>
          </cell>
          <cell r="E10682" t="str">
            <v>SISTEMAS VENTILACION</v>
          </cell>
          <cell r="F10682">
            <v>3759557.72</v>
          </cell>
        </row>
        <row r="10683">
          <cell r="B10683">
            <v>18196</v>
          </cell>
          <cell r="C10683" t="str">
            <v>VENTILADOR CENTRÍFUGO OIDO SENCILLO VE-PI-01 MODEL</v>
          </cell>
          <cell r="D10683" t="str">
            <v>UN</v>
          </cell>
          <cell r="E10683" t="str">
            <v>SISTEMAS VENTILACION</v>
          </cell>
          <cell r="F10683">
            <v>2077441.94</v>
          </cell>
        </row>
        <row r="10684">
          <cell r="B10684">
            <v>18202</v>
          </cell>
          <cell r="C10684" t="str">
            <v>VENTILADOR CENTRÍFUGO OIDO SENCILLO VE-PI-02 Y VE-</v>
          </cell>
          <cell r="D10684" t="str">
            <v>UN</v>
          </cell>
          <cell r="E10684" t="str">
            <v>SISTEMAS VENTILACION</v>
          </cell>
          <cell r="F10684">
            <v>2126826.56</v>
          </cell>
        </row>
        <row r="10685">
          <cell r="B10685">
            <v>17907</v>
          </cell>
          <cell r="C10685" t="str">
            <v>VENTILADOR DE EXTRACCIÓN TIPO HONGO DE DESCARGA VE</v>
          </cell>
          <cell r="D10685" t="str">
            <v>UN</v>
          </cell>
          <cell r="E10685" t="str">
            <v>SISTEMAS VENTILACION</v>
          </cell>
          <cell r="F10685">
            <v>658518.93000000005</v>
          </cell>
        </row>
        <row r="10686">
          <cell r="B10686">
            <v>17904</v>
          </cell>
          <cell r="C10686" t="str">
            <v>VENTILADOR EN LINEA HELICOCENTRIFUGO  VE-10A Y VE-</v>
          </cell>
          <cell r="D10686" t="str">
            <v>UN</v>
          </cell>
          <cell r="E10686" t="str">
            <v>SISTEMAS VENTILACION</v>
          </cell>
          <cell r="F10686">
            <v>281576.43</v>
          </cell>
        </row>
        <row r="10687">
          <cell r="B10687">
            <v>18187</v>
          </cell>
          <cell r="C10687" t="str">
            <v>VENTILADOR EN LINEA HELICOCENTRIFUGO  VE-12 242 CF</v>
          </cell>
          <cell r="D10687" t="str">
            <v>UN</v>
          </cell>
          <cell r="E10687" t="str">
            <v>SISTEMAS VENTILACION</v>
          </cell>
          <cell r="F10687">
            <v>279762.67</v>
          </cell>
        </row>
        <row r="10688">
          <cell r="B10688">
            <v>17906</v>
          </cell>
          <cell r="C10688" t="str">
            <v>VENTILADOR EN LINEA HELICOCENTRIFUGO INSTALACIÓN E</v>
          </cell>
          <cell r="D10688" t="str">
            <v>UN</v>
          </cell>
          <cell r="E10688" t="str">
            <v>SISTEMAS VENTILACION</v>
          </cell>
          <cell r="F10688">
            <v>214152.58</v>
          </cell>
        </row>
        <row r="10689">
          <cell r="B10689">
            <v>17890</v>
          </cell>
          <cell r="C10689" t="str">
            <v>VENTILADOR EN LINEA HELICOCENTRIFUGO VE-02A Y VE-0</v>
          </cell>
          <cell r="D10689" t="str">
            <v>UN</v>
          </cell>
          <cell r="E10689" t="str">
            <v>SISTEMAS VENTILACION</v>
          </cell>
          <cell r="F10689">
            <v>281576.43</v>
          </cell>
        </row>
        <row r="10690">
          <cell r="B10690">
            <v>17896</v>
          </cell>
          <cell r="C10690" t="str">
            <v>VENTILADOR EN LINEA HELICOCENTRIFUGO VE-05A Y VE-0</v>
          </cell>
          <cell r="D10690" t="str">
            <v>UN</v>
          </cell>
          <cell r="E10690" t="str">
            <v>SISTEMAS VENTILACION</v>
          </cell>
          <cell r="F10690">
            <v>281576.43</v>
          </cell>
        </row>
        <row r="10691">
          <cell r="B10691">
            <v>17900</v>
          </cell>
          <cell r="C10691" t="str">
            <v>VENTILADOR EN LINEA HELICOCENTRIFUGO VE-07 405CFM</v>
          </cell>
          <cell r="D10691" t="str">
            <v>UN</v>
          </cell>
          <cell r="E10691" t="str">
            <v>SISTEMAS VENTILACION</v>
          </cell>
          <cell r="F10691">
            <v>281576.43</v>
          </cell>
        </row>
        <row r="10692">
          <cell r="B10692">
            <v>18518</v>
          </cell>
          <cell r="C10692" t="str">
            <v>Ventilador extractor centrífugo simple oído2750cfm</v>
          </cell>
          <cell r="D10692" t="str">
            <v>UN</v>
          </cell>
          <cell r="E10692" t="str">
            <v>SISTEMAS VENTILACION</v>
          </cell>
          <cell r="F10692">
            <v>1395434.82</v>
          </cell>
        </row>
        <row r="10693">
          <cell r="B10693">
            <v>18504</v>
          </cell>
          <cell r="C10693" t="str">
            <v>Ventilador extractor centrífugo simple oído5430cfm</v>
          </cell>
          <cell r="D10693" t="str">
            <v>UN</v>
          </cell>
          <cell r="E10693" t="str">
            <v>SISTEMAS VENTILACION</v>
          </cell>
          <cell r="F10693">
            <v>4297677.0599999996</v>
          </cell>
        </row>
        <row r="10694">
          <cell r="B10694">
            <v>18511</v>
          </cell>
          <cell r="C10694" t="str">
            <v>Ventilador extractor centrífugo simple oído5640cfm</v>
          </cell>
          <cell r="D10694" t="str">
            <v>UN</v>
          </cell>
          <cell r="E10694" t="str">
            <v>SISTEMAS VENTILACION</v>
          </cell>
          <cell r="F10694">
            <v>2895434.82</v>
          </cell>
        </row>
        <row r="10695">
          <cell r="B10695">
            <v>18507</v>
          </cell>
          <cell r="C10695" t="str">
            <v>Ventilador extractor centrífugo simple oído6310cfm</v>
          </cell>
          <cell r="D10695" t="str">
            <v>UN</v>
          </cell>
          <cell r="E10695" t="str">
            <v>SISTEMAS VENTILACION</v>
          </cell>
          <cell r="F10695">
            <v>4107116.86</v>
          </cell>
        </row>
        <row r="10696">
          <cell r="B10696">
            <v>18513</v>
          </cell>
          <cell r="C10696" t="str">
            <v>Ventilador extractor centrífugo simple oído6350cfm</v>
          </cell>
          <cell r="D10696" t="str">
            <v>UN</v>
          </cell>
          <cell r="E10696" t="str">
            <v>SISTEMAS VENTILACION</v>
          </cell>
          <cell r="F10696">
            <v>1395434.82</v>
          </cell>
        </row>
        <row r="10697">
          <cell r="B10697">
            <v>18510</v>
          </cell>
          <cell r="C10697" t="str">
            <v>Ventilador extractor centrífugo simple oído7150cfm</v>
          </cell>
          <cell r="D10697" t="str">
            <v>UN</v>
          </cell>
          <cell r="E10697" t="str">
            <v>SISTEMAS VENTILACION</v>
          </cell>
          <cell r="F10697">
            <v>3916556.66</v>
          </cell>
        </row>
        <row r="10698">
          <cell r="B10698">
            <v>18519</v>
          </cell>
          <cell r="C10698" t="str">
            <v>Ventilador extractor tipo hongo 1300cfm Sum+Inst</v>
          </cell>
          <cell r="D10698" t="str">
            <v>UN</v>
          </cell>
          <cell r="E10698" t="str">
            <v>SISTEMAS VENTILACION</v>
          </cell>
          <cell r="F10698">
            <v>2064942.83</v>
          </cell>
        </row>
        <row r="10699">
          <cell r="B10699">
            <v>18520</v>
          </cell>
          <cell r="C10699" t="str">
            <v>Ventilador extractor tipo hongo 2500cfm</v>
          </cell>
          <cell r="D10699" t="str">
            <v>UN</v>
          </cell>
          <cell r="E10699" t="str">
            <v>SISTEMAS VENTILACION</v>
          </cell>
          <cell r="F10699">
            <v>2243375.23</v>
          </cell>
        </row>
        <row r="10700">
          <cell r="B10700">
            <v>18338</v>
          </cell>
          <cell r="C10700" t="str">
            <v>VerbenaBonariensisStachytarphetaSp.en Jardineras</v>
          </cell>
          <cell r="D10700" t="str">
            <v>M2</v>
          </cell>
          <cell r="E10700" t="str">
            <v>JARDINERIA  Y GRAMAS</v>
          </cell>
          <cell r="F10700">
            <v>49007.519999999997</v>
          </cell>
        </row>
        <row r="10701">
          <cell r="B10701">
            <v>18305</v>
          </cell>
          <cell r="C10701" t="str">
            <v>VerbenaMoradasStachytarphetaCayennensisCubier.verd</v>
          </cell>
          <cell r="D10701" t="str">
            <v>M2</v>
          </cell>
          <cell r="E10701" t="str">
            <v>JARDINERIA  Y GRAMAS</v>
          </cell>
          <cell r="F10701">
            <v>237888.78</v>
          </cell>
        </row>
        <row r="10702">
          <cell r="B10702">
            <v>18337</v>
          </cell>
          <cell r="C10702" t="str">
            <v>VerbenaMoradasStachytarphetaCayennensisJardineras</v>
          </cell>
          <cell r="D10702" t="str">
            <v>M2</v>
          </cell>
          <cell r="E10702" t="str">
            <v>JARDINERIA  Y GRAMAS</v>
          </cell>
          <cell r="F10702">
            <v>51689.62</v>
          </cell>
        </row>
        <row r="10703">
          <cell r="B10703">
            <v>18258</v>
          </cell>
          <cell r="C10703" t="str">
            <v>VerbenaMoradasStachytarphetaCayennensisTalud.Exter</v>
          </cell>
          <cell r="D10703" t="str">
            <v>M2</v>
          </cell>
          <cell r="E10703" t="str">
            <v>JARDINERIA  Y GRAMAS</v>
          </cell>
          <cell r="F10703">
            <v>4721.47</v>
          </cell>
        </row>
        <row r="10704">
          <cell r="B10704">
            <v>12468</v>
          </cell>
          <cell r="C10704" t="str">
            <v>Verticutter + ayudante **</v>
          </cell>
          <cell r="D10704" t="str">
            <v>M2</v>
          </cell>
          <cell r="E10704" t="str">
            <v>03 Preliminares</v>
          </cell>
          <cell r="F10704">
            <v>1043.8399999999999</v>
          </cell>
        </row>
        <row r="10705">
          <cell r="B10705">
            <v>18308</v>
          </cell>
          <cell r="C10705" t="str">
            <v>VervenaBonariensisStachytarphetaSp.CubiertaVerde</v>
          </cell>
          <cell r="D10705" t="str">
            <v>M2</v>
          </cell>
          <cell r="E10705" t="str">
            <v>JARDINERIA  Y GRAMAS</v>
          </cell>
          <cell r="F10705">
            <v>237888.78</v>
          </cell>
        </row>
        <row r="10706">
          <cell r="B10706">
            <v>18249</v>
          </cell>
          <cell r="C10706" t="str">
            <v>VervenaBonariensisStachytarphetaSp.Talud.Exter</v>
          </cell>
          <cell r="D10706" t="str">
            <v>M2</v>
          </cell>
          <cell r="E10706" t="str">
            <v>JARDINERIA  Y GRAMAS</v>
          </cell>
          <cell r="F10706">
            <v>4721.47</v>
          </cell>
        </row>
        <row r="10707">
          <cell r="B10707">
            <v>2022</v>
          </cell>
          <cell r="C10707" t="str">
            <v>VESTIDA P/ESTRUCTURA TANG.CPS</v>
          </cell>
          <cell r="D10707" t="str">
            <v>UN</v>
          </cell>
          <cell r="E10707" t="str">
            <v>INSTALACIONES ELECTRICAS - T.V. - SONIDO COMUNI</v>
          </cell>
          <cell r="F10707">
            <v>219299.9</v>
          </cell>
        </row>
        <row r="10708">
          <cell r="B10708">
            <v>12139</v>
          </cell>
          <cell r="C10708" t="str">
            <v>Via de servicio en asfalto MDC-2**</v>
          </cell>
          <cell r="D10708" t="str">
            <v>M2</v>
          </cell>
          <cell r="E10708" t="str">
            <v>VIAS</v>
          </cell>
          <cell r="F10708">
            <v>399465.18</v>
          </cell>
        </row>
        <row r="10709">
          <cell r="B10709">
            <v>10873</v>
          </cell>
          <cell r="C10709" t="str">
            <v>Via de servicio en recebo</v>
          </cell>
          <cell r="D10709" t="str">
            <v>M2</v>
          </cell>
          <cell r="E10709" t="str">
            <v>VIAS</v>
          </cell>
          <cell r="F10709">
            <v>392326.28</v>
          </cell>
        </row>
        <row r="10710">
          <cell r="B10710">
            <v>12450</v>
          </cell>
          <cell r="C10710" t="str">
            <v>Vibrocompactador benitín 1.5Ton + ayudante **</v>
          </cell>
          <cell r="D10710" t="str">
            <v>HR</v>
          </cell>
          <cell r="E10710" t="str">
            <v>03 Preliminares</v>
          </cell>
          <cell r="F10710">
            <v>80806.5</v>
          </cell>
        </row>
        <row r="10711">
          <cell r="B10711">
            <v>12451</v>
          </cell>
          <cell r="C10711" t="str">
            <v>Vibrocompactador ingersoll rand 3Ton + ayudante **</v>
          </cell>
          <cell r="D10711" t="str">
            <v>HR</v>
          </cell>
          <cell r="E10711" t="str">
            <v>03 Preliminares</v>
          </cell>
          <cell r="F10711">
            <v>67591.5</v>
          </cell>
        </row>
        <row r="10712">
          <cell r="B10712">
            <v>17759</v>
          </cell>
          <cell r="C10712" t="str">
            <v>Video portero IP (SUMI INST)</v>
          </cell>
          <cell r="D10712" t="str">
            <v>UN</v>
          </cell>
          <cell r="E10712" t="str">
            <v>INSTALACIONES ELECTRICAS - T.V. - SONIDO COMUNI</v>
          </cell>
          <cell r="F10712">
            <v>5970.8</v>
          </cell>
        </row>
        <row r="10713">
          <cell r="B10713">
            <v>15757</v>
          </cell>
          <cell r="C10713" t="str">
            <v>VIDRIO CRISTAL 4mm</v>
          </cell>
          <cell r="D10713" t="str">
            <v>M2</v>
          </cell>
          <cell r="E10713" t="str">
            <v>VIDRIOS Y CERRADURAS</v>
          </cell>
          <cell r="F10713">
            <v>104393.22</v>
          </cell>
        </row>
        <row r="10714">
          <cell r="B10714">
            <v>13224</v>
          </cell>
          <cell r="C10714" t="str">
            <v>VIDRIO CRISTAL BISELADO 4mm</v>
          </cell>
          <cell r="D10714" t="str">
            <v>M2</v>
          </cell>
          <cell r="E10714" t="str">
            <v>VIDRIOS Y CERRADURAS</v>
          </cell>
          <cell r="F10714">
            <v>183886.29</v>
          </cell>
        </row>
        <row r="10715">
          <cell r="B10715">
            <v>651</v>
          </cell>
          <cell r="C10715" t="str">
            <v>VIDRIO CRISTAL CRUD BRONC 10mm</v>
          </cell>
          <cell r="D10715" t="str">
            <v>M2</v>
          </cell>
          <cell r="E10715" t="str">
            <v>VIDRIOS Y CERRADURAS</v>
          </cell>
          <cell r="F10715">
            <v>24530.52</v>
          </cell>
        </row>
        <row r="10716">
          <cell r="B10716">
            <v>14393</v>
          </cell>
          <cell r="C10716" t="str">
            <v>VIDRIO CRISTAL LAMINADO INCOL. 6 mm (sumi+insta)</v>
          </cell>
          <cell r="D10716" t="str">
            <v>M2</v>
          </cell>
          <cell r="E10716" t="str">
            <v>VIDRIOS Y CERRADURAS</v>
          </cell>
          <cell r="F10716">
            <v>59287.93</v>
          </cell>
        </row>
        <row r="10717">
          <cell r="B10717">
            <v>652</v>
          </cell>
          <cell r="C10717" t="str">
            <v>VIDRIO CRISTAL TEMPL BRONC 6mm</v>
          </cell>
          <cell r="D10717" t="str">
            <v>M2</v>
          </cell>
          <cell r="E10717" t="str">
            <v>VIDRIOS Y CERRADURAS</v>
          </cell>
          <cell r="F10717">
            <v>14893.53</v>
          </cell>
        </row>
        <row r="10718">
          <cell r="B10718">
            <v>653</v>
          </cell>
          <cell r="C10718" t="str">
            <v>VIDRIO CRISTAL TEMPL INCOL 10m</v>
          </cell>
          <cell r="D10718" t="str">
            <v>M2</v>
          </cell>
          <cell r="E10718" t="str">
            <v>VIDRIOS Y CERRADURAS</v>
          </cell>
          <cell r="F10718">
            <v>198890.58</v>
          </cell>
        </row>
        <row r="10719">
          <cell r="B10719">
            <v>658</v>
          </cell>
          <cell r="C10719" t="str">
            <v>VIDRIO CRISTAL TEMPL INCOL 6mm</v>
          </cell>
          <cell r="D10719" t="str">
            <v>M2</v>
          </cell>
          <cell r="E10719" t="str">
            <v>VIDRIOS Y CERRADURAS</v>
          </cell>
          <cell r="F10719">
            <v>37926.410000000003</v>
          </cell>
        </row>
        <row r="10720">
          <cell r="B10720">
            <v>19345</v>
          </cell>
          <cell r="C10720" t="str">
            <v>VIDRIO CRISTAL TEMPL INCOL 6mm CEFE Cometas</v>
          </cell>
          <cell r="D10720" t="str">
            <v>M2</v>
          </cell>
          <cell r="E10720" t="str">
            <v>VIDRIOS Y CERRADURAS</v>
          </cell>
          <cell r="F10720">
            <v>123407.58</v>
          </cell>
        </row>
        <row r="10721">
          <cell r="B10721">
            <v>677</v>
          </cell>
          <cell r="C10721" t="str">
            <v>VIDRIO GRABADO INCOLORO 4 mm</v>
          </cell>
          <cell r="D10721" t="str">
            <v>M2</v>
          </cell>
          <cell r="E10721" t="str">
            <v>VIDRIOS Y CERRADURAS</v>
          </cell>
          <cell r="F10721">
            <v>14893.53</v>
          </cell>
        </row>
        <row r="10722">
          <cell r="B10722">
            <v>16166</v>
          </cell>
          <cell r="C10722" t="str">
            <v>VIDRIO LAMINADO 3+3mm Transparente (SUM+INST).***</v>
          </cell>
          <cell r="D10722" t="str">
            <v>M2</v>
          </cell>
          <cell r="E10722" t="str">
            <v>VIDRIOS Y CERRADURAS</v>
          </cell>
          <cell r="F10722">
            <v>21014.25</v>
          </cell>
        </row>
        <row r="10723">
          <cell r="B10723">
            <v>12779</v>
          </cell>
          <cell r="C10723" t="str">
            <v>VIDRIO LAMINADO 6mm COLOR (SUM+INST).***</v>
          </cell>
          <cell r="D10723" t="str">
            <v>M2</v>
          </cell>
          <cell r="E10723" t="str">
            <v>VIDRIOS Y CERRADURAS</v>
          </cell>
          <cell r="F10723">
            <v>157296.23000000001</v>
          </cell>
        </row>
        <row r="10724">
          <cell r="B10724">
            <v>680</v>
          </cell>
          <cell r="C10724" t="str">
            <v>VIDRIO PELDAR CRUDO 3mm</v>
          </cell>
          <cell r="D10724" t="str">
            <v>M2</v>
          </cell>
          <cell r="E10724" t="str">
            <v>VIDRIOS Y CERRADURAS</v>
          </cell>
          <cell r="F10724">
            <v>14893.53</v>
          </cell>
        </row>
        <row r="10725">
          <cell r="B10725">
            <v>681</v>
          </cell>
          <cell r="C10725" t="str">
            <v>VIDRIO PELDAR CRUDO 4mm</v>
          </cell>
          <cell r="D10725" t="str">
            <v>M2</v>
          </cell>
          <cell r="E10725" t="str">
            <v>VIDRIOS Y CERRADURAS</v>
          </cell>
          <cell r="F10725">
            <v>17282.29</v>
          </cell>
        </row>
        <row r="10726">
          <cell r="B10726">
            <v>682</v>
          </cell>
          <cell r="C10726" t="str">
            <v>VIDRIO PELDAR CRUDO 5mm</v>
          </cell>
          <cell r="D10726" t="str">
            <v>M2</v>
          </cell>
          <cell r="E10726" t="str">
            <v>VIDRIOS Y CERRADURAS</v>
          </cell>
          <cell r="F10726">
            <v>14893.53</v>
          </cell>
        </row>
        <row r="10727">
          <cell r="B10727">
            <v>683</v>
          </cell>
          <cell r="C10727" t="str">
            <v>VIDRIO PELDAR CRUDO 6mm</v>
          </cell>
          <cell r="D10727" t="str">
            <v>M2</v>
          </cell>
          <cell r="E10727" t="str">
            <v>VIDRIOS Y CERRADURAS</v>
          </cell>
          <cell r="F10727">
            <v>14893.53</v>
          </cell>
        </row>
        <row r="10728">
          <cell r="B10728">
            <v>679</v>
          </cell>
          <cell r="C10728" t="str">
            <v>VIDRIO PELDAR TEMPL BRONCE 5mm</v>
          </cell>
          <cell r="D10728" t="str">
            <v>M2</v>
          </cell>
          <cell r="E10728" t="str">
            <v>VIDRIOS Y CERRADURAS</v>
          </cell>
          <cell r="F10728">
            <v>14893.53</v>
          </cell>
        </row>
        <row r="10729">
          <cell r="B10729">
            <v>13413</v>
          </cell>
          <cell r="C10729" t="str">
            <v>VIDRIO TEMPL 6 mm</v>
          </cell>
          <cell r="D10729" t="str">
            <v>M2</v>
          </cell>
          <cell r="E10729" t="str">
            <v>VIDRIOS Y CERRADURAS</v>
          </cell>
          <cell r="F10729">
            <v>196641.42</v>
          </cell>
        </row>
        <row r="10730">
          <cell r="B10730">
            <v>678</v>
          </cell>
          <cell r="C10730" t="str">
            <v>VIDRIO TEMPL GRAB INCOLOR 4mm</v>
          </cell>
          <cell r="D10730" t="str">
            <v>M2</v>
          </cell>
          <cell r="E10730" t="str">
            <v>VIDRIOS Y CERRADURAS</v>
          </cell>
          <cell r="F10730">
            <v>14893.53</v>
          </cell>
        </row>
        <row r="10731">
          <cell r="B10731">
            <v>10593</v>
          </cell>
          <cell r="C10731" t="str">
            <v>viga 0.2*0.3  cerram  IDRD 17.5 Mpa reforzado **</v>
          </cell>
          <cell r="D10731" t="str">
            <v>ML</v>
          </cell>
          <cell r="E10731" t="str">
            <v>04 Estructuras</v>
          </cell>
          <cell r="F10731">
            <v>103820.3</v>
          </cell>
        </row>
        <row r="10732">
          <cell r="B10732">
            <v>11810</v>
          </cell>
          <cell r="C10732" t="str">
            <v>viga 0.2*0.3  cim IDRD 21 Mpa **</v>
          </cell>
          <cell r="D10732" t="str">
            <v>ML</v>
          </cell>
          <cell r="E10732" t="str">
            <v>04 Estructuras</v>
          </cell>
          <cell r="F10732">
            <v>76079.69</v>
          </cell>
        </row>
        <row r="10733">
          <cell r="B10733">
            <v>10291</v>
          </cell>
          <cell r="C10733" t="str">
            <v>Viga 0.2*0.4  cerram  IDRD 17.5 Mpa reforzado **</v>
          </cell>
          <cell r="D10733" t="str">
            <v>ML</v>
          </cell>
          <cell r="E10733" t="str">
            <v>04 Estructuras</v>
          </cell>
          <cell r="F10733">
            <v>176819.74</v>
          </cell>
        </row>
        <row r="10734">
          <cell r="B10734">
            <v>10076</v>
          </cell>
          <cell r="C10734" t="str">
            <v>viga 0.3*0.3  cerram  IDRD 17.5 Mpa reforzado **</v>
          </cell>
          <cell r="D10734" t="str">
            <v>ML</v>
          </cell>
          <cell r="E10734" t="str">
            <v>04 Estructuras</v>
          </cell>
          <cell r="F10734">
            <v>166831.56</v>
          </cell>
        </row>
        <row r="10735">
          <cell r="B10735">
            <v>10494</v>
          </cell>
          <cell r="C10735" t="str">
            <v>Viga 0.3*0.3  cerram  IDRD 21 Mpa reforzado **</v>
          </cell>
          <cell r="D10735" t="str">
            <v>ML</v>
          </cell>
          <cell r="E10735" t="str">
            <v>04 Estructuras</v>
          </cell>
          <cell r="F10735">
            <v>145541.07999999999</v>
          </cell>
        </row>
        <row r="10736">
          <cell r="B10736">
            <v>10089</v>
          </cell>
          <cell r="C10736" t="str">
            <v>viga 0.3*0.4  cerram  IDRD 17.5 Mpa reforzado **</v>
          </cell>
          <cell r="D10736" t="str">
            <v>ML</v>
          </cell>
          <cell r="E10736" t="str">
            <v>04 Estructuras</v>
          </cell>
          <cell r="F10736">
            <v>169884.69</v>
          </cell>
        </row>
        <row r="10737">
          <cell r="B10737">
            <v>10498</v>
          </cell>
          <cell r="C10737" t="str">
            <v>Viga 0.3*0.4  cerram  IDRD 21 Mpa reforzado **</v>
          </cell>
          <cell r="D10737" t="str">
            <v>ML</v>
          </cell>
          <cell r="E10737" t="str">
            <v>04 Estructuras</v>
          </cell>
          <cell r="F10737">
            <v>180255.84</v>
          </cell>
        </row>
        <row r="10738">
          <cell r="B10738">
            <v>19347</v>
          </cell>
          <cell r="C10738" t="str">
            <v>Viga aerea Concreto Color 4000Psi CEFE COMETAS</v>
          </cell>
          <cell r="D10738" t="str">
            <v>M3</v>
          </cell>
          <cell r="E10738" t="str">
            <v>04 Estructuras</v>
          </cell>
          <cell r="F10738">
            <v>1258679.56</v>
          </cell>
        </row>
        <row r="10739">
          <cell r="B10739">
            <v>11148</v>
          </cell>
          <cell r="C10739" t="str">
            <v>VIGA AMARRE CONCRETO3.000 psiCimentación+Aireador</v>
          </cell>
          <cell r="D10739" t="str">
            <v>M3</v>
          </cell>
          <cell r="E10739" t="str">
            <v>CIMENTACION Y ESTRUCTURA</v>
          </cell>
          <cell r="F10739">
            <v>976742.6</v>
          </cell>
        </row>
        <row r="10740">
          <cell r="B10740">
            <v>19232</v>
          </cell>
          <cell r="C10740" t="str">
            <v>VIGA CIMEN 4000PSI 1" ASENTAM=6"+/-1" CEFE COMETAS</v>
          </cell>
          <cell r="D10740" t="str">
            <v>M3</v>
          </cell>
          <cell r="E10740" t="str">
            <v>04 Estructuras</v>
          </cell>
          <cell r="F10740">
            <v>1011985.58</v>
          </cell>
        </row>
        <row r="10741">
          <cell r="B10741">
            <v>19208</v>
          </cell>
          <cell r="C10741" t="str">
            <v>VIGA CIMIENTACION 4000 PSI GC Bomb sin Refuezo +Air CEFEFE COMETAS</v>
          </cell>
          <cell r="D10741" t="str">
            <v>M3</v>
          </cell>
          <cell r="E10741" t="str">
            <v>CIMENTACION Y ESTRUCTURA</v>
          </cell>
          <cell r="F10741">
            <v>973624.49</v>
          </cell>
        </row>
        <row r="10742">
          <cell r="B10742">
            <v>12332</v>
          </cell>
          <cell r="C10742" t="str">
            <v>Viga cimiento aire inc 0.35% 4500psiG.F. Imperm.**</v>
          </cell>
          <cell r="D10742" t="str">
            <v>M3</v>
          </cell>
          <cell r="E10742" t="str">
            <v>04 Estructuras</v>
          </cell>
          <cell r="F10742">
            <v>373097.31</v>
          </cell>
        </row>
        <row r="10743">
          <cell r="B10743">
            <v>10524</v>
          </cell>
          <cell r="C10743" t="str">
            <v>VIGA CIMIENTO Concreto 3000 PSI G.C + Bomba - sin refuerzo 0.20x0.30</v>
          </cell>
          <cell r="D10743" t="str">
            <v>M3</v>
          </cell>
          <cell r="E10743" t="str">
            <v>CIMENTACION Y ESTRUCTURA</v>
          </cell>
          <cell r="F10743">
            <v>1056806.29</v>
          </cell>
        </row>
        <row r="10744">
          <cell r="B10744">
            <v>16199</v>
          </cell>
          <cell r="C10744" t="str">
            <v>VIGA CIMIENTO Concreto 3000 PSI G.C sin refu+Aire</v>
          </cell>
          <cell r="D10744" t="str">
            <v>M3</v>
          </cell>
          <cell r="E10744" t="str">
            <v>CIMENTACION Y ESTRUCTURA</v>
          </cell>
          <cell r="F10744">
            <v>897563.55</v>
          </cell>
        </row>
        <row r="10745">
          <cell r="B10745">
            <v>106</v>
          </cell>
          <cell r="C10745" t="str">
            <v>VIGA CIMIENTO Concreto 3000 PSI G.C sin refuerzo</v>
          </cell>
          <cell r="D10745" t="str">
            <v>M3</v>
          </cell>
          <cell r="E10745" t="str">
            <v>CIMENTACION Y ESTRUCTURA</v>
          </cell>
          <cell r="F10745">
            <v>887976.1</v>
          </cell>
        </row>
        <row r="10746">
          <cell r="B10746">
            <v>14951</v>
          </cell>
          <cell r="C10746" t="str">
            <v>Viga CimientoConcreto3.500PSI G.C.(Gr=1")+Separol</v>
          </cell>
          <cell r="D10746" t="str">
            <v>M3</v>
          </cell>
          <cell r="E10746" t="str">
            <v>CIMENTACION Y ESTRUCTURA</v>
          </cell>
          <cell r="F10746">
            <v>912650.39</v>
          </cell>
        </row>
        <row r="10747">
          <cell r="B10747">
            <v>10185</v>
          </cell>
          <cell r="C10747" t="str">
            <v>Viga concreto aerea con aire incorporado 0.3% **</v>
          </cell>
          <cell r="D10747" t="str">
            <v>M3</v>
          </cell>
          <cell r="E10747" t="str">
            <v>04 Estructuras</v>
          </cell>
          <cell r="F10747">
            <v>1415433.77</v>
          </cell>
        </row>
        <row r="10748">
          <cell r="B10748">
            <v>105</v>
          </cell>
          <cell r="C10748" t="str">
            <v>VIGA DE AMARRE EN CONCRETO</v>
          </cell>
          <cell r="D10748" t="str">
            <v>ML</v>
          </cell>
          <cell r="E10748" t="str">
            <v>CIMENTACION Y ESTRUCTURA</v>
          </cell>
          <cell r="F10748">
            <v>108445.11</v>
          </cell>
        </row>
        <row r="10749">
          <cell r="B10749">
            <v>13894</v>
          </cell>
          <cell r="C10749" t="str">
            <v>VIGA DE CIMIENTO 0.20 x 0.20m</v>
          </cell>
          <cell r="D10749" t="str">
            <v>ML</v>
          </cell>
          <cell r="E10749" t="str">
            <v>CIMENTACION Y ESTRUCTURA</v>
          </cell>
          <cell r="F10749">
            <v>120551.32</v>
          </cell>
        </row>
        <row r="10750">
          <cell r="B10750">
            <v>13949</v>
          </cell>
          <cell r="C10750" t="str">
            <v>VIGA DE CIMIENTO 0.20 x 0.40 CONC.3000PSI.+Ref.</v>
          </cell>
          <cell r="D10750" t="str">
            <v>ML</v>
          </cell>
          <cell r="E10750" t="str">
            <v>CIMENTACION Y ESTRUCTURA</v>
          </cell>
          <cell r="F10750">
            <v>137696.53</v>
          </cell>
        </row>
        <row r="10751">
          <cell r="B10751">
            <v>107</v>
          </cell>
          <cell r="C10751" t="str">
            <v>VIGA DE CIMIENTO 0.25 x 0.25</v>
          </cell>
          <cell r="D10751" t="str">
            <v>ML</v>
          </cell>
          <cell r="E10751" t="str">
            <v>CIMENTACION Y ESTRUCTURA</v>
          </cell>
          <cell r="F10751">
            <v>153415.39000000001</v>
          </cell>
        </row>
        <row r="10752">
          <cell r="B10752">
            <v>15375</v>
          </cell>
          <cell r="C10752" t="str">
            <v>VIGA DE CIMIENTO 0.25 x 0.40 CONC.3000PSI.+Ref.</v>
          </cell>
          <cell r="D10752" t="str">
            <v>ML</v>
          </cell>
          <cell r="E10752" t="str">
            <v>CIMENTACION Y ESTRUCTURA</v>
          </cell>
          <cell r="F10752">
            <v>171962.32</v>
          </cell>
        </row>
        <row r="10753">
          <cell r="B10753">
            <v>12383</v>
          </cell>
          <cell r="C10753" t="str">
            <v>VIGA DE CIMIENTO 0.35 x 0.45 CONC.3000PSI.</v>
          </cell>
          <cell r="D10753" t="str">
            <v>ML</v>
          </cell>
          <cell r="E10753" t="str">
            <v>CIMENTACION Y ESTRUCTURA</v>
          </cell>
          <cell r="F10753">
            <v>312061.65999999997</v>
          </cell>
        </row>
        <row r="10754">
          <cell r="B10754">
            <v>108</v>
          </cell>
          <cell r="C10754" t="str">
            <v>VIGA DE CIMIENTO 0.40 x 0.60</v>
          </cell>
          <cell r="D10754" t="str">
            <v>ML</v>
          </cell>
          <cell r="E10754" t="str">
            <v>CIMENTACION Y ESTRUCTURA</v>
          </cell>
          <cell r="F10754">
            <v>289532.92</v>
          </cell>
        </row>
        <row r="10755">
          <cell r="B10755">
            <v>109</v>
          </cell>
          <cell r="C10755" t="str">
            <v>VIGA DE CIMIENTO 0.55 x 0.90</v>
          </cell>
          <cell r="D10755" t="str">
            <v>ML</v>
          </cell>
          <cell r="E10755" t="str">
            <v>CIMENTACION Y ESTRUCTURA</v>
          </cell>
          <cell r="F10755">
            <v>526069.68999999994</v>
          </cell>
        </row>
        <row r="10756">
          <cell r="B10756">
            <v>11375</v>
          </cell>
          <cell r="C10756" t="str">
            <v>Viga de cimiento con aire inc 0.3%  4000psi**</v>
          </cell>
          <cell r="D10756" t="str">
            <v>M3</v>
          </cell>
          <cell r="E10756" t="str">
            <v>04 Estructuras</v>
          </cell>
          <cell r="F10756">
            <v>1038773.79</v>
          </cell>
        </row>
        <row r="10757">
          <cell r="B10757">
            <v>10672</v>
          </cell>
          <cell r="C10757" t="str">
            <v>Viga de cimiento con aire incor0.3% 3000psi **</v>
          </cell>
          <cell r="D10757" t="str">
            <v>M3</v>
          </cell>
          <cell r="E10757" t="str">
            <v>04 Estructuras</v>
          </cell>
          <cell r="F10757">
            <v>990792.59</v>
          </cell>
        </row>
        <row r="10758">
          <cell r="B10758">
            <v>963</v>
          </cell>
          <cell r="C10758" t="str">
            <v>VIGA PERFIL  ACERO EN T  75mm DIACO</v>
          </cell>
          <cell r="D10758" t="str">
            <v>ML</v>
          </cell>
          <cell r="E10758" t="str">
            <v>ESTRUCTURA</v>
          </cell>
          <cell r="F10758">
            <v>29645.49</v>
          </cell>
        </row>
        <row r="10759">
          <cell r="B10759">
            <v>962</v>
          </cell>
          <cell r="C10759" t="str">
            <v>VIGA PERFIL ACERO EN T  100mm DIACO</v>
          </cell>
          <cell r="D10759" t="str">
            <v>ML</v>
          </cell>
          <cell r="E10759" t="str">
            <v>ESTRUCTURA</v>
          </cell>
          <cell r="F10759">
            <v>29600.33</v>
          </cell>
        </row>
        <row r="10760">
          <cell r="B10760">
            <v>10492</v>
          </cell>
          <cell r="C10760" t="str">
            <v>VIGA POSTENSADA S=0.4X2.00m Concreto Arqui. 4000 Psi Color Gris perla  (tamaño max 1") CEFE COMETAS</v>
          </cell>
          <cell r="D10760" t="str">
            <v>M3</v>
          </cell>
          <cell r="E10760" t="str">
            <v>ESTRUCTURA DE CONCRETO REFORZA</v>
          </cell>
          <cell r="F10760">
            <v>2264610.9300000002</v>
          </cell>
        </row>
        <row r="10761">
          <cell r="B10761">
            <v>111</v>
          </cell>
          <cell r="C10761" t="str">
            <v>VIGA TEE    (25x25x20x40)</v>
          </cell>
          <cell r="D10761" t="str">
            <v>M3</v>
          </cell>
          <cell r="E10761" t="str">
            <v>CIMENTACION Y ESTRUCTURA</v>
          </cell>
          <cell r="F10761">
            <v>186483.4</v>
          </cell>
        </row>
        <row r="10762">
          <cell r="B10762">
            <v>112</v>
          </cell>
          <cell r="C10762" t="str">
            <v>VIGA TEE    (25x25x20x50)</v>
          </cell>
          <cell r="D10762" t="str">
            <v>M3</v>
          </cell>
          <cell r="E10762" t="str">
            <v>CIMENTACION Y ESTRUCTURA</v>
          </cell>
          <cell r="F10762">
            <v>172877.99</v>
          </cell>
        </row>
        <row r="10763">
          <cell r="B10763">
            <v>10673</v>
          </cell>
          <cell r="C10763" t="str">
            <v>VigaCanal 3000 psi imperm (3.0m2/m) **</v>
          </cell>
          <cell r="D10763" t="str">
            <v>M3</v>
          </cell>
          <cell r="E10763" t="str">
            <v>04 Estructuras</v>
          </cell>
          <cell r="F10763">
            <v>1135100.08</v>
          </cell>
        </row>
        <row r="10764">
          <cell r="B10764">
            <v>10674</v>
          </cell>
          <cell r="C10764" t="str">
            <v>VigaCanal 3000 psi imperm (4m2/m3) **</v>
          </cell>
          <cell r="D10764" t="str">
            <v>M3</v>
          </cell>
          <cell r="E10764" t="str">
            <v>04 Estructuras</v>
          </cell>
          <cell r="F10764">
            <v>1174519.57</v>
          </cell>
        </row>
        <row r="10765">
          <cell r="B10765">
            <v>14979</v>
          </cell>
          <cell r="C10765" t="str">
            <v>VIGACANAL CONCRETO 3500 psi imperm (0.45m3/m) **</v>
          </cell>
          <cell r="D10765" t="str">
            <v>M3</v>
          </cell>
          <cell r="E10765" t="str">
            <v>04 Estructuras</v>
          </cell>
          <cell r="F10765">
            <v>584175.63</v>
          </cell>
        </row>
        <row r="10766">
          <cell r="B10766">
            <v>10224</v>
          </cell>
          <cell r="C10766" t="str">
            <v>VigaCintaRemate 3000 psi reforzad secc&lt;300 cm2 **</v>
          </cell>
          <cell r="D10766" t="str">
            <v>ML</v>
          </cell>
          <cell r="E10766" t="str">
            <v>04 Estructuras</v>
          </cell>
          <cell r="F10766">
            <v>116600.67</v>
          </cell>
        </row>
        <row r="10767">
          <cell r="B10767">
            <v>11398</v>
          </cell>
          <cell r="C10767" t="str">
            <v>VigaRemat3000psi  secc&lt;500cm2 granAltura imperm**</v>
          </cell>
          <cell r="D10767" t="str">
            <v>ML</v>
          </cell>
          <cell r="E10767" t="str">
            <v>04 Estructuras</v>
          </cell>
          <cell r="F10767">
            <v>104749.55</v>
          </cell>
        </row>
        <row r="10768">
          <cell r="B10768">
            <v>11000</v>
          </cell>
          <cell r="C10768" t="str">
            <v>Vigas  dintel  3000 psi reforzad secc&lt;300 cm2 **</v>
          </cell>
          <cell r="D10768" t="str">
            <v>ML</v>
          </cell>
          <cell r="E10768" t="str">
            <v>04 Estructuras</v>
          </cell>
          <cell r="F10768">
            <v>127127.17</v>
          </cell>
        </row>
        <row r="10769">
          <cell r="B10769">
            <v>18335</v>
          </cell>
          <cell r="C10769" t="str">
            <v>VIGAS AEREAS CONCR F'C 28 MPA 4000PSI Ocre Graderi</v>
          </cell>
          <cell r="D10769" t="str">
            <v>M3</v>
          </cell>
          <cell r="E10769" t="str">
            <v>CIMENTACION Y ESTRUCTURA</v>
          </cell>
          <cell r="F10769">
            <v>1563275.05</v>
          </cell>
        </row>
        <row r="10770">
          <cell r="B10770">
            <v>113</v>
          </cell>
          <cell r="C10770" t="str">
            <v>VIGAS AEREAS CUBIERTA  (0.20x0.20m) Sin refuerzo</v>
          </cell>
          <cell r="D10770" t="str">
            <v>ML</v>
          </cell>
          <cell r="E10770" t="str">
            <v>CIMENTACION Y ESTRUCTURA</v>
          </cell>
          <cell r="F10770">
            <v>81519.34</v>
          </cell>
        </row>
        <row r="10771">
          <cell r="B10771">
            <v>12542</v>
          </cell>
          <cell r="C10771" t="str">
            <v>VIGAS AEREAS EN CONCRETO 3000PSI( Sin refuerzo)</v>
          </cell>
          <cell r="D10771" t="str">
            <v>M3</v>
          </cell>
          <cell r="E10771" t="str">
            <v>CIMENTACION Y ESTRUCTURA</v>
          </cell>
          <cell r="F10771">
            <v>1224511.27</v>
          </cell>
        </row>
        <row r="10772">
          <cell r="B10772">
            <v>10473</v>
          </cell>
          <cell r="C10772" t="str">
            <v>VIGAS AEREAS EN CONCRETO 4000PSI GF Gris Perla CEFE COMETAS</v>
          </cell>
          <cell r="D10772" t="str">
            <v>M3</v>
          </cell>
          <cell r="E10772" t="str">
            <v>CIMENTACION Y ESTRUCTURA</v>
          </cell>
          <cell r="F10772">
            <v>1519346.86</v>
          </cell>
        </row>
        <row r="10773">
          <cell r="B10773">
            <v>11057</v>
          </cell>
          <cell r="C10773" t="str">
            <v>VIGAS AEREAS EN CONCRETO 4000PSI**</v>
          </cell>
          <cell r="D10773" t="str">
            <v>M3</v>
          </cell>
          <cell r="E10773" t="str">
            <v>CIMENTACION Y ESTRUCTURA</v>
          </cell>
          <cell r="F10773">
            <v>1377662.99</v>
          </cell>
        </row>
        <row r="10774">
          <cell r="B10774">
            <v>16993</v>
          </cell>
          <cell r="C10774" t="str">
            <v>VIGAS AEREAS Y GUALDERAS CONCR 4000PSI Graderias**</v>
          </cell>
          <cell r="D10774" t="str">
            <v>M3</v>
          </cell>
          <cell r="E10774" t="str">
            <v>CIMENTACION Y ESTRUCTURA</v>
          </cell>
          <cell r="F10774">
            <v>1373095.54</v>
          </cell>
        </row>
        <row r="10775">
          <cell r="B10775">
            <v>137</v>
          </cell>
          <cell r="C10775" t="str">
            <v>VIGAS CANALES EN CONCRETO</v>
          </cell>
          <cell r="D10775" t="str">
            <v>ML</v>
          </cell>
          <cell r="E10775" t="str">
            <v>CIMENTACION Y ESTRUCTURA</v>
          </cell>
          <cell r="F10775">
            <v>102221.38</v>
          </cell>
        </row>
        <row r="10776">
          <cell r="B10776">
            <v>11425</v>
          </cell>
          <cell r="C10776" t="str">
            <v>VIGAS CANALES EN CONCRETO</v>
          </cell>
          <cell r="D10776" t="str">
            <v>M3</v>
          </cell>
          <cell r="E10776" t="str">
            <v>CIMENTACION Y ESTRUCTURA</v>
          </cell>
          <cell r="F10776">
            <v>1221322.04</v>
          </cell>
        </row>
        <row r="10777">
          <cell r="B10777">
            <v>115</v>
          </cell>
          <cell r="C10777" t="str">
            <v>VIGAS DE ENTREPISO</v>
          </cell>
          <cell r="D10777" t="str">
            <v>ML</v>
          </cell>
          <cell r="E10777" t="str">
            <v>CIMENTACION Y ESTRUCTURA</v>
          </cell>
          <cell r="F10777">
            <v>110522.27</v>
          </cell>
        </row>
        <row r="10778">
          <cell r="B10778">
            <v>16850</v>
          </cell>
          <cell r="C10778" t="str">
            <v>VIGAS DE FUNDACION F'C 28 MPA. 4.000 psi CDRC</v>
          </cell>
          <cell r="D10778" t="str">
            <v>M3</v>
          </cell>
          <cell r="E10778" t="str">
            <v>CIMENTACION Y ESTRUCTURA</v>
          </cell>
          <cell r="F10778">
            <v>1079260.75</v>
          </cell>
        </row>
        <row r="10779">
          <cell r="B10779">
            <v>18593</v>
          </cell>
          <cell r="C10779" t="str">
            <v>VIGAS DE FUNDACION F'C 35 MPA. 5.000 psi CDRC</v>
          </cell>
          <cell r="D10779" t="str">
            <v>M3</v>
          </cell>
          <cell r="E10779" t="str">
            <v>CIMENTACION Y ESTRUCTURA</v>
          </cell>
          <cell r="F10779">
            <v>442769.32</v>
          </cell>
        </row>
        <row r="10780">
          <cell r="B10780">
            <v>18699</v>
          </cell>
          <cell r="C10780" t="str">
            <v>VIGAS VIGUETAS LosaEntrep.Concr4000PsiFc'35MpaCDRC</v>
          </cell>
          <cell r="D10780" t="str">
            <v>M3</v>
          </cell>
          <cell r="E10780" t="str">
            <v>CIMENTACION Y ESTRUCTURA</v>
          </cell>
          <cell r="F10780">
            <v>1445604.49</v>
          </cell>
        </row>
        <row r="10781">
          <cell r="B10781">
            <v>3032</v>
          </cell>
          <cell r="C10781" t="str">
            <v>VIGUETA  ANCLA DE RETENIDA</v>
          </cell>
          <cell r="D10781" t="str">
            <v>UN</v>
          </cell>
          <cell r="E10781" t="str">
            <v>INSTALACIONES ELECTRICAS - T.V. - SONIDO COMUNI</v>
          </cell>
          <cell r="F10781">
            <v>60859.69</v>
          </cell>
        </row>
        <row r="10782">
          <cell r="B10782">
            <v>16539</v>
          </cell>
          <cell r="C10782" t="str">
            <v>VIGUETAS DE CONFINAMIENTO-CONCRETO REFORZADO 12X17</v>
          </cell>
          <cell r="D10782" t="str">
            <v>ML</v>
          </cell>
          <cell r="E10782" t="str">
            <v>04 Estructuras</v>
          </cell>
          <cell r="F10782">
            <v>118042.96</v>
          </cell>
        </row>
        <row r="10783">
          <cell r="B10783">
            <v>15275</v>
          </cell>
          <cell r="C10783" t="str">
            <v>VINCA  PARA JARDIN(Suministro+Instalaci</v>
          </cell>
          <cell r="D10783" t="str">
            <v>M2</v>
          </cell>
          <cell r="E10783" t="str">
            <v>ESPECIES ARBOREAS</v>
          </cell>
          <cell r="F10783">
            <v>68316.23</v>
          </cell>
        </row>
        <row r="10784">
          <cell r="B10784">
            <v>17437</v>
          </cell>
          <cell r="C10784" t="str">
            <v>VINILO ADHESIVO EN PLOTTER DE CORTE.  NCLUYE INSTA</v>
          </cell>
          <cell r="D10784" t="str">
            <v>M2</v>
          </cell>
          <cell r="E10784" t="str">
            <v>SEÑALIZACION</v>
          </cell>
          <cell r="F10784">
            <v>199281.67</v>
          </cell>
        </row>
        <row r="10785">
          <cell r="B10785">
            <v>646</v>
          </cell>
          <cell r="C10785" t="str">
            <v>VINILO SOBRE MURO (2 MANOS)</v>
          </cell>
          <cell r="D10785" t="str">
            <v>M2</v>
          </cell>
          <cell r="E10785" t="str">
            <v>PINTURA</v>
          </cell>
          <cell r="F10785">
            <v>9423.2800000000007</v>
          </cell>
        </row>
        <row r="10786">
          <cell r="B10786">
            <v>10780</v>
          </cell>
          <cell r="C10786" t="str">
            <v>Vinilo sobre pañete (3 MANOS)        **</v>
          </cell>
          <cell r="D10786" t="str">
            <v>M2</v>
          </cell>
          <cell r="E10786" t="str">
            <v>PINTURA</v>
          </cell>
          <cell r="F10786">
            <v>14526.03</v>
          </cell>
        </row>
        <row r="10787">
          <cell r="B10787">
            <v>12763</v>
          </cell>
          <cell r="C10787" t="str">
            <v>Vinilo Tipo-1 Exteriores (3 MANOS) Altura&gt;2.50m.</v>
          </cell>
          <cell r="D10787" t="str">
            <v>M2</v>
          </cell>
          <cell r="E10787" t="str">
            <v>PINTURA</v>
          </cell>
          <cell r="F10787">
            <v>30013.99</v>
          </cell>
        </row>
        <row r="10788">
          <cell r="B10788">
            <v>14954</v>
          </cell>
          <cell r="C10788" t="str">
            <v>Vinilo Tipo-1 sobre pañete (2 MANOS) +Andamios</v>
          </cell>
          <cell r="D10788" t="str">
            <v>M2</v>
          </cell>
          <cell r="E10788" t="str">
            <v>PINTURA</v>
          </cell>
          <cell r="F10788">
            <v>21117.73</v>
          </cell>
        </row>
        <row r="10789">
          <cell r="B10789">
            <v>13849</v>
          </cell>
          <cell r="C10789" t="str">
            <v>ViniloTipo 1 sobre pañete (3 MANOS)+Andamios **</v>
          </cell>
          <cell r="D10789" t="str">
            <v>M2</v>
          </cell>
          <cell r="E10789" t="str">
            <v>PINTURA</v>
          </cell>
          <cell r="F10789">
            <v>27032.42</v>
          </cell>
        </row>
        <row r="10790">
          <cell r="B10790">
            <v>367</v>
          </cell>
          <cell r="C10790" t="str">
            <v>VINISOL COMERCIAL 2.0 mm</v>
          </cell>
          <cell r="D10790" t="str">
            <v>M2</v>
          </cell>
          <cell r="E10790" t="str">
            <v>PISOS (ACABADOS Y BASES)</v>
          </cell>
          <cell r="F10790">
            <v>0</v>
          </cell>
        </row>
        <row r="10791">
          <cell r="B10791">
            <v>14592</v>
          </cell>
          <cell r="C10791" t="str">
            <v>VR-1  Rejilla Aluminio Natural Col Gim Sur sum+ins</v>
          </cell>
          <cell r="D10791" t="str">
            <v>UN</v>
          </cell>
          <cell r="E10791" t="str">
            <v>CARPINTERIA METALICA</v>
          </cell>
          <cell r="F10791">
            <v>0</v>
          </cell>
        </row>
        <row r="10792">
          <cell r="B10792">
            <v>14593</v>
          </cell>
          <cell r="C10792" t="str">
            <v>VR-2  Rejilla Aluminio Natural Col Gim Sur sum+ins</v>
          </cell>
          <cell r="D10792" t="str">
            <v>UN</v>
          </cell>
          <cell r="E10792" t="str">
            <v>CARPINTERIA METALICA</v>
          </cell>
          <cell r="F10792">
            <v>0</v>
          </cell>
        </row>
        <row r="10793">
          <cell r="B10793">
            <v>14594</v>
          </cell>
          <cell r="C10793" t="str">
            <v>VR-3 y 4  Rejilla Alum Natural Col Gim Sur sum+ins</v>
          </cell>
          <cell r="D10793" t="str">
            <v>UN</v>
          </cell>
          <cell r="E10793" t="str">
            <v>CARPINTERIA METALICA</v>
          </cell>
          <cell r="F10793">
            <v>0</v>
          </cell>
        </row>
        <row r="10794">
          <cell r="B10794">
            <v>647</v>
          </cell>
          <cell r="C10794" t="str">
            <v>WASH-PRIMER SOBRE ALUMINIO</v>
          </cell>
          <cell r="D10794" t="str">
            <v>M2</v>
          </cell>
          <cell r="E10794" t="str">
            <v>PINTURA</v>
          </cell>
          <cell r="F10794">
            <v>51439.59</v>
          </cell>
        </row>
        <row r="10795">
          <cell r="B10795">
            <v>15752</v>
          </cell>
          <cell r="C10795" t="str">
            <v>Win de Aluminio Blanco**</v>
          </cell>
          <cell r="D10795" t="str">
            <v>ML</v>
          </cell>
          <cell r="E10795" t="str">
            <v>07 Acabados</v>
          </cell>
          <cell r="F10795">
            <v>4372.12</v>
          </cell>
        </row>
        <row r="10796">
          <cell r="B10796">
            <v>10648</v>
          </cell>
          <cell r="C10796" t="str">
            <v>Win de Aluminio Crudo **</v>
          </cell>
          <cell r="D10796" t="str">
            <v>ML</v>
          </cell>
          <cell r="E10796" t="str">
            <v>07 Acabados</v>
          </cell>
          <cell r="F10796">
            <v>6797.5</v>
          </cell>
        </row>
        <row r="10797">
          <cell r="B10797">
            <v>18571</v>
          </cell>
          <cell r="C10797" t="str">
            <v>Wok de Sobremesa M-7865</v>
          </cell>
          <cell r="D10797" t="str">
            <v>UN</v>
          </cell>
          <cell r="E10797" t="str">
            <v>CARPINTERIA METALICA</v>
          </cell>
          <cell r="F10797">
            <v>8831.14</v>
          </cell>
        </row>
        <row r="10798">
          <cell r="B10798">
            <v>18443</v>
          </cell>
          <cell r="C10798" t="str">
            <v>WSX PDT WH - SENSOR DE OCUPACIÓN</v>
          </cell>
          <cell r="D10798" t="str">
            <v>UN</v>
          </cell>
          <cell r="E10798" t="str">
            <v>ELECTRICOS IDRD</v>
          </cell>
          <cell r="F10798">
            <v>97839.87</v>
          </cell>
        </row>
        <row r="10799">
          <cell r="B10799">
            <v>684</v>
          </cell>
          <cell r="C10799" t="str">
            <v>YALE MUEBLES   2044</v>
          </cell>
          <cell r="D10799" t="str">
            <v>UN</v>
          </cell>
          <cell r="E10799" t="str">
            <v>VIDRIOS Y CERRADURAS</v>
          </cell>
          <cell r="F10799">
            <v>15769.62</v>
          </cell>
        </row>
        <row r="10800">
          <cell r="B10800">
            <v>16576</v>
          </cell>
          <cell r="C10800" t="str">
            <v>Yee Advan Edge de  8"x 6" (Sumin + Instal)</v>
          </cell>
          <cell r="D10800" t="str">
            <v>UN</v>
          </cell>
          <cell r="E10800" t="str">
            <v>INSTALACIONES HIDRAULICA / SANITARIA / LATONERIA</v>
          </cell>
          <cell r="F10800">
            <v>79450.28</v>
          </cell>
        </row>
        <row r="10801">
          <cell r="B10801">
            <v>11924</v>
          </cell>
          <cell r="C10801" t="str">
            <v>YEE PVC S  ( 2")Sumin+Instalc. **</v>
          </cell>
          <cell r="D10801" t="str">
            <v>UN</v>
          </cell>
          <cell r="E10801" t="str">
            <v>08 Hidráulico</v>
          </cell>
          <cell r="F10801">
            <v>28848.01</v>
          </cell>
        </row>
        <row r="10802">
          <cell r="B10802">
            <v>9037</v>
          </cell>
          <cell r="C10802" t="str">
            <v>YEE PVC S  ( 3" x 2") Sumin+Instalc. **</v>
          </cell>
          <cell r="D10802" t="str">
            <v>UN</v>
          </cell>
          <cell r="E10802" t="str">
            <v>08 Hidráulico</v>
          </cell>
          <cell r="F10802">
            <v>0</v>
          </cell>
        </row>
        <row r="10803">
          <cell r="B10803">
            <v>11998</v>
          </cell>
          <cell r="C10803" t="str">
            <v>YEE PVC S  ( 3" x 2") Sumin+Instalc. **</v>
          </cell>
          <cell r="D10803" t="str">
            <v>UN</v>
          </cell>
          <cell r="E10803" t="str">
            <v>08 Hidráulico</v>
          </cell>
          <cell r="F10803">
            <v>28148.18</v>
          </cell>
        </row>
        <row r="10804">
          <cell r="B10804">
            <v>9036</v>
          </cell>
          <cell r="C10804" t="str">
            <v>YEE PVC S  ( 4" x 2") Sumin+Instalc. **</v>
          </cell>
          <cell r="D10804" t="str">
            <v>UN</v>
          </cell>
          <cell r="E10804" t="str">
            <v>08 Hidráulico</v>
          </cell>
          <cell r="F10804">
            <v>0</v>
          </cell>
        </row>
        <row r="10805">
          <cell r="B10805">
            <v>11996</v>
          </cell>
          <cell r="C10805" t="str">
            <v>YEE PVC S  ( 4" x 2") Sumin+Instalc. **</v>
          </cell>
          <cell r="D10805" t="str">
            <v>UN</v>
          </cell>
          <cell r="E10805" t="str">
            <v>08 Hidráulico</v>
          </cell>
          <cell r="F10805">
            <v>41252.17</v>
          </cell>
        </row>
        <row r="10806">
          <cell r="B10806">
            <v>9038</v>
          </cell>
          <cell r="C10806" t="str">
            <v>YEE PVC S  ( 4" x 3") Sumin+Instalc. **</v>
          </cell>
          <cell r="D10806" t="str">
            <v>UN</v>
          </cell>
          <cell r="E10806" t="str">
            <v>08 Hidráulico</v>
          </cell>
          <cell r="F10806">
            <v>0</v>
          </cell>
        </row>
        <row r="10807">
          <cell r="B10807">
            <v>11999</v>
          </cell>
          <cell r="C10807" t="str">
            <v>YEE PVC S  ( 4" x 3") Sumin+Instalc. **</v>
          </cell>
          <cell r="D10807" t="str">
            <v>UN</v>
          </cell>
          <cell r="E10807" t="str">
            <v>08 Hidráulico</v>
          </cell>
          <cell r="F10807">
            <v>41252.17</v>
          </cell>
        </row>
        <row r="10808">
          <cell r="B10808">
            <v>11925</v>
          </cell>
          <cell r="C10808" t="str">
            <v>YEE PVC S  ( 6")Sumin+Instalc. **</v>
          </cell>
          <cell r="D10808" t="str">
            <v>UN</v>
          </cell>
          <cell r="E10808" t="str">
            <v>08 Hidráulico</v>
          </cell>
          <cell r="F10808">
            <v>117514.69</v>
          </cell>
        </row>
        <row r="10809">
          <cell r="B10809">
            <v>116</v>
          </cell>
          <cell r="C10809" t="str">
            <v>Zapata concreto3000PSI G.C + formaleta sin refuer</v>
          </cell>
          <cell r="D10809" t="str">
            <v>M3</v>
          </cell>
          <cell r="E10809" t="str">
            <v>CIMENTACION Y ESTRUCTURA</v>
          </cell>
          <cell r="F10809">
            <v>777744.17</v>
          </cell>
        </row>
        <row r="10810">
          <cell r="B10810">
            <v>19288</v>
          </cell>
          <cell r="C10810" t="str">
            <v>Zapata Zarpa Dado Concr 3000 PSI (tamaño max 1" y asentamiento 4"+/-1") sin ref CEFE COMETAS</v>
          </cell>
          <cell r="D10810" t="str">
            <v>M3</v>
          </cell>
          <cell r="E10810" t="str">
            <v>04 Estructuras</v>
          </cell>
          <cell r="F10810">
            <v>956231.96</v>
          </cell>
        </row>
        <row r="10811">
          <cell r="B10811">
            <v>15128</v>
          </cell>
          <cell r="C10811" t="str">
            <v>ZapataCiment.Con3.500Aireinc.0.35% sinRef+FormMade</v>
          </cell>
          <cell r="D10811" t="str">
            <v>M3</v>
          </cell>
          <cell r="E10811" t="str">
            <v>04 Estructuras</v>
          </cell>
          <cell r="F10811">
            <v>792051.58</v>
          </cell>
        </row>
        <row r="10812">
          <cell r="B10812">
            <v>14226</v>
          </cell>
          <cell r="C10812" t="str">
            <v>ZapataCiment.Conc.245 Aireinc.0.35% sinRef+FormMet</v>
          </cell>
          <cell r="D10812" t="str">
            <v>M3</v>
          </cell>
          <cell r="E10812" t="str">
            <v>04 Estructuras</v>
          </cell>
          <cell r="F10812">
            <v>937914.86</v>
          </cell>
        </row>
        <row r="10813">
          <cell r="B10813">
            <v>12324</v>
          </cell>
          <cell r="C10813" t="str">
            <v>ZapataCiment.Conc.sinrefuaerzo Aireinc.0.35%</v>
          </cell>
          <cell r="D10813" t="str">
            <v>M3</v>
          </cell>
          <cell r="E10813" t="str">
            <v>04 Estructuras</v>
          </cell>
          <cell r="F10813">
            <v>1017272.74</v>
          </cell>
        </row>
        <row r="10814">
          <cell r="B10814">
            <v>117</v>
          </cell>
          <cell r="C10814" t="str">
            <v>ZAPATAS 0.75 x 0.75</v>
          </cell>
          <cell r="D10814" t="str">
            <v>M3</v>
          </cell>
          <cell r="E10814" t="str">
            <v>CIMENTACION Y ESTRUCTURA</v>
          </cell>
          <cell r="F10814">
            <v>869133.14</v>
          </cell>
        </row>
        <row r="10815">
          <cell r="B10815">
            <v>118</v>
          </cell>
          <cell r="C10815" t="str">
            <v>ZAPATAS 1.50 x 1.50</v>
          </cell>
          <cell r="D10815" t="str">
            <v>M3</v>
          </cell>
          <cell r="E10815" t="str">
            <v>CIMENTACION Y ESTRUCTURA</v>
          </cell>
          <cell r="F10815">
            <v>687845.85</v>
          </cell>
        </row>
        <row r="10816">
          <cell r="B10816">
            <v>87</v>
          </cell>
          <cell r="C10816" t="str">
            <v>ZAPATAS 2.50 x .55</v>
          </cell>
          <cell r="D10816" t="str">
            <v>M3</v>
          </cell>
          <cell r="E10816" t="str">
            <v>CIMENTACION Y ESTRUCTURA</v>
          </cell>
          <cell r="F10816">
            <v>349934.68</v>
          </cell>
        </row>
        <row r="10817">
          <cell r="B10817">
            <v>119</v>
          </cell>
          <cell r="C10817" t="str">
            <v>ZAPATAS 2.50 x 2.50</v>
          </cell>
          <cell r="D10817" t="str">
            <v>M3</v>
          </cell>
          <cell r="E10817" t="str">
            <v>CIMENTACION Y ESTRUCTURA</v>
          </cell>
          <cell r="F10817">
            <v>761315.68</v>
          </cell>
        </row>
        <row r="10818">
          <cell r="B10818">
            <v>14965</v>
          </cell>
          <cell r="C10818" t="str">
            <v>ZAPATAS concreto3500PSI G.1/2" + formaleta sin ref</v>
          </cell>
          <cell r="D10818" t="str">
            <v>M3</v>
          </cell>
          <cell r="E10818" t="str">
            <v>CIMENTACION Y ESTRUCTURA</v>
          </cell>
          <cell r="F10818">
            <v>732422.84</v>
          </cell>
        </row>
        <row r="10819">
          <cell r="B10819">
            <v>39</v>
          </cell>
          <cell r="C10819" t="str">
            <v>ZAPATAS CORRIDA 1.50 x .40</v>
          </cell>
          <cell r="D10819" t="str">
            <v>UN</v>
          </cell>
          <cell r="E10819" t="str">
            <v>CIMENTACION Y ESTRUCTURA</v>
          </cell>
          <cell r="F10819">
            <v>565078.99</v>
          </cell>
        </row>
        <row r="10820">
          <cell r="B10820">
            <v>16845</v>
          </cell>
          <cell r="C10820" t="str">
            <v>ZAPATAS EN CONCRETO F'C 28 MPA 4000Psi CDRC</v>
          </cell>
          <cell r="D10820" t="str">
            <v>M3</v>
          </cell>
          <cell r="E10820" t="str">
            <v>CIMENTACION Y ESTRUCTURA</v>
          </cell>
          <cell r="F10820">
            <v>878562.33</v>
          </cell>
        </row>
        <row r="10821">
          <cell r="B10821">
            <v>18674</v>
          </cell>
          <cell r="C10821" t="str">
            <v>Zarpa para muro de piscina f´c=35 Mpa+Formale CDRC</v>
          </cell>
          <cell r="D10821" t="str">
            <v>M3</v>
          </cell>
          <cell r="E10821" t="str">
            <v>PISOS (ACABADOS Y BASES)</v>
          </cell>
          <cell r="F10821">
            <v>204484.18</v>
          </cell>
        </row>
        <row r="10822">
          <cell r="B10822">
            <v>15504</v>
          </cell>
          <cell r="C10822" t="str">
            <v>ZIG ZAG PARA GIMNASIO CANINO (SUM+INSTAL)</v>
          </cell>
          <cell r="D10822" t="str">
            <v>UN</v>
          </cell>
          <cell r="E10822" t="str">
            <v>MOBILIARIO</v>
          </cell>
          <cell r="F10822">
            <v>1791284.1</v>
          </cell>
        </row>
        <row r="10823">
          <cell r="B10823">
            <v>10070</v>
          </cell>
          <cell r="C10823" t="str">
            <v>Zinfantil asfalto e=0.05R-idrd 4.3-A blando geotex</v>
          </cell>
          <cell r="D10823" t="str">
            <v>M2</v>
          </cell>
          <cell r="E10823" t="str">
            <v>05 Pisos</v>
          </cell>
          <cell r="F10823">
            <v>246150.17</v>
          </cell>
        </row>
        <row r="10824">
          <cell r="B10824">
            <v>10212</v>
          </cell>
          <cell r="C10824" t="str">
            <v>Zinfantil asfalto e=0.05R-idrd 4.3-B medio geoPAVC</v>
          </cell>
          <cell r="D10824" t="str">
            <v>M2</v>
          </cell>
          <cell r="E10824" t="str">
            <v>05 Pisos</v>
          </cell>
          <cell r="F10824">
            <v>224845.6</v>
          </cell>
        </row>
        <row r="10825">
          <cell r="B10825">
            <v>10211</v>
          </cell>
          <cell r="C10825" t="str">
            <v>Zinfantil asfalto e=0.05R-idrd 4.3-C duros geoPAVC</v>
          </cell>
          <cell r="D10825" t="str">
            <v>M2</v>
          </cell>
          <cell r="E10825" t="str">
            <v>05 Pisos</v>
          </cell>
          <cell r="F10825">
            <v>196193.44</v>
          </cell>
        </row>
        <row r="10826">
          <cell r="B10826">
            <v>10381</v>
          </cell>
          <cell r="C10826" t="str">
            <v>Zinfantil asfalto e=0.05R-idrd 5.4-A blando LAFAYE</v>
          </cell>
          <cell r="D10826" t="str">
            <v>M2</v>
          </cell>
          <cell r="E10826" t="str">
            <v>05 Pisos</v>
          </cell>
          <cell r="F10826">
            <v>248927.34</v>
          </cell>
        </row>
        <row r="10827">
          <cell r="B10827">
            <v>10829</v>
          </cell>
          <cell r="C10827" t="str">
            <v>Zinfantil asfalto e=0.05R-idrd 5.4-B MedioLAFAYE</v>
          </cell>
          <cell r="D10827" t="str">
            <v>M2</v>
          </cell>
          <cell r="E10827" t="str">
            <v>05 Pisos</v>
          </cell>
          <cell r="F10827">
            <v>211697.51</v>
          </cell>
        </row>
        <row r="10828">
          <cell r="B10828">
            <v>11178</v>
          </cell>
          <cell r="C10828" t="str">
            <v>Zinfantil asfalto e=0.08R-idrd  GEOT2400-TINGUA**</v>
          </cell>
          <cell r="D10828" t="str">
            <v>M2</v>
          </cell>
          <cell r="E10828" t="str">
            <v>05 Pisos</v>
          </cell>
          <cell r="F10828">
            <v>336230.38</v>
          </cell>
        </row>
        <row r="10829">
          <cell r="B10829">
            <v>10323</v>
          </cell>
          <cell r="C10829" t="str">
            <v>Zinfantil gravilla e=0.15 geotex no tejido **</v>
          </cell>
          <cell r="D10829" t="str">
            <v>M2</v>
          </cell>
          <cell r="E10829" t="str">
            <v>05 Pisos</v>
          </cell>
          <cell r="F10829">
            <v>112122.68</v>
          </cell>
        </row>
        <row r="10830">
          <cell r="B10830">
            <v>368</v>
          </cell>
          <cell r="C10830" t="str">
            <v>ZOCALO Bald. GR. 5N MELATO</v>
          </cell>
          <cell r="D10830" t="str">
            <v>ML</v>
          </cell>
          <cell r="E10830" t="str">
            <v>PISOS (ACABADOS Y BASES)</v>
          </cell>
          <cell r="F10830">
            <v>11918.02</v>
          </cell>
        </row>
        <row r="10831">
          <cell r="B10831">
            <v>369</v>
          </cell>
          <cell r="C10831" t="str">
            <v>ZOCALO BALDOSIN GR.5-BHFV ALFA</v>
          </cell>
          <cell r="D10831" t="str">
            <v>ML</v>
          </cell>
          <cell r="E10831" t="str">
            <v>PISOS (ACABADOS Y BASES)</v>
          </cell>
          <cell r="F10831">
            <v>11918.02</v>
          </cell>
        </row>
        <row r="10832">
          <cell r="B10832">
            <v>943</v>
          </cell>
          <cell r="C10832" t="str">
            <v>ZOCALO MARMOL 7x33 BCO DELTA</v>
          </cell>
          <cell r="D10832" t="str">
            <v>ML</v>
          </cell>
          <cell r="E10832" t="str">
            <v>PISOS (ACABADOS Y BASES)</v>
          </cell>
          <cell r="F10832">
            <v>11918.02</v>
          </cell>
        </row>
        <row r="10833">
          <cell r="B10833">
            <v>371</v>
          </cell>
          <cell r="C10833" t="str">
            <v>ZOCALO MARMOL CAFE PINTA</v>
          </cell>
          <cell r="D10833" t="str">
            <v>ML</v>
          </cell>
          <cell r="E10833" t="str">
            <v>PISOS (ACABADOS Y BASES)</v>
          </cell>
          <cell r="F10833">
            <v>32944.18</v>
          </cell>
        </row>
        <row r="10834">
          <cell r="B10834">
            <v>372</v>
          </cell>
          <cell r="C10834" t="str">
            <v>ZOCALO PARA TABLETA H=10 ALFA</v>
          </cell>
          <cell r="D10834" t="str">
            <v>ML</v>
          </cell>
          <cell r="E10834" t="str">
            <v>PISOS (ACABADOS Y BASES)</v>
          </cell>
          <cell r="F10834">
            <v>22431.1</v>
          </cell>
        </row>
        <row r="10835">
          <cell r="B10835">
            <v>373</v>
          </cell>
          <cell r="C10835" t="str">
            <v>ZOCALO PARA TABLETA H=7.5 ALFA</v>
          </cell>
          <cell r="D10835" t="str">
            <v>ML</v>
          </cell>
          <cell r="E10835" t="str">
            <v>PISOS (ACABADOS Y BASES)</v>
          </cell>
          <cell r="F10835">
            <v>22431.1</v>
          </cell>
        </row>
        <row r="10836">
          <cell r="B10836">
            <v>13285</v>
          </cell>
          <cell r="C10836" t="str">
            <v>ZOCALO TABLON DE GRES**</v>
          </cell>
          <cell r="D10836" t="str">
            <v>ML</v>
          </cell>
          <cell r="E10836" t="str">
            <v>PISOS (ACABADOS Y BASES)</v>
          </cell>
          <cell r="F10836">
            <v>33399.919999999998</v>
          </cell>
        </row>
        <row r="10837">
          <cell r="B10837">
            <v>13217</v>
          </cell>
          <cell r="C10837" t="str">
            <v>ZOCALOTABLETA GRANITO PERLADO</v>
          </cell>
          <cell r="D10837" t="str">
            <v>ML</v>
          </cell>
          <cell r="E10837" t="str">
            <v>PISOS (ACABADOS Y BASES)</v>
          </cell>
          <cell r="F10837">
            <v>11918.02</v>
          </cell>
        </row>
        <row r="10838">
          <cell r="B10838">
            <v>561</v>
          </cell>
          <cell r="C10838" t="str">
            <v>ZUMBADOR TIMBRE 110V CN</v>
          </cell>
          <cell r="D10838" t="str">
            <v>UN</v>
          </cell>
          <cell r="E10838" t="str">
            <v>INSTALACIONES ELECTRICAS - T.V. - SONIDO COMUNI</v>
          </cell>
          <cell r="F10838">
            <v>90346</v>
          </cell>
        </row>
        <row r="10839">
          <cell r="B10839">
            <v>562</v>
          </cell>
          <cell r="C10839" t="str">
            <v>ZUMBADOR TIMBRE 110V PVC</v>
          </cell>
          <cell r="D10839" t="str">
            <v>UN</v>
          </cell>
          <cell r="E10839" t="str">
            <v>INSTALACIONES ELECTRICAS - T.V. - SONIDO COMUNI</v>
          </cell>
          <cell r="F10839">
            <v>90346</v>
          </cell>
        </row>
      </sheetData>
      <sheetData sheetId="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Entidad"/>
      <sheetName val="PRESUPUESTO OFICIAL Proponente"/>
      <sheetName val="PRESUPUESTO OFICIAL calculo"/>
      <sheetName val="AIU"/>
      <sheetName val="PMA-PGS-PMT"/>
      <sheetName val="AIU PMA-PGS-PMT"/>
      <sheetName val="VALOR ESTUDIOS Y DISEÑOS"/>
      <sheetName val="ITEMS"/>
      <sheetName val="INSUMOS"/>
      <sheetName val="PROFESIONALES"/>
      <sheetName val="ANEXO-SUM-PRECIOS-OBRA"/>
      <sheetName val="ANEXO SUM-PRECIOS-DIAG-EYD"/>
      <sheetName val="APU-DIAGNOSTICOS"/>
      <sheetName val="APU-EYD-RECONSTR"/>
      <sheetName val="APU-EYD-REHAB"/>
      <sheetName val="AJUSTES"/>
      <sheetName val="DESGLOSE APU CD-PMA-PGS-PMT"/>
      <sheetName val="INSUMOS PMA-PGS-PMT"/>
      <sheetName val="F.M."/>
    </sheetNames>
    <sheetDataSet>
      <sheetData sheetId="0" refreshError="1"/>
      <sheetData sheetId="1" refreshError="1"/>
      <sheetData sheetId="2" refreshError="1"/>
      <sheetData sheetId="3">
        <row r="94">
          <cell r="E94">
            <v>0.05</v>
          </cell>
        </row>
        <row r="103">
          <cell r="M103">
            <v>0.05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nsalud.gov.co/sites/rid/Lists/BibliotecaDigital/RIDE/DE/DIJ/ley-1122-de-2007.pdf" TargetMode="External"/><Relationship Id="rId3" Type="http://schemas.openxmlformats.org/officeDocument/2006/relationships/hyperlink" Target="https://www.alcaldiabogota.gov.co/sisjur/normas/Norma1.jsp?i=33104" TargetMode="External"/><Relationship Id="rId7" Type="http://schemas.openxmlformats.org/officeDocument/2006/relationships/hyperlink" Target="https://www.funcionpublica.gov.co/eva/gestornormativo/norma.php?i=4827" TargetMode="External"/><Relationship Id="rId2" Type="http://schemas.openxmlformats.org/officeDocument/2006/relationships/hyperlink" Target="https://www.alcaldiabogota.gov.co/sisjur/normas/Norma1.jsp?i=33104" TargetMode="External"/><Relationship Id="rId1" Type="http://schemas.openxmlformats.org/officeDocument/2006/relationships/hyperlink" Target="https://cdn.actualicese.com/normatividad/2024/Decretos/D1573-24.pdf" TargetMode="External"/><Relationship Id="rId6" Type="http://schemas.openxmlformats.org/officeDocument/2006/relationships/hyperlink" Target="https://www.funcionpublica.gov.co/eva/gestornormativo/norma.php?i=7223" TargetMode="External"/><Relationship Id="rId11" Type="http://schemas.openxmlformats.org/officeDocument/2006/relationships/hyperlink" Target="https://www.alcaldiabogota.gov.co/sisjur/normas/Norma1.jsp?i=33104" TargetMode="External"/><Relationship Id="rId5" Type="http://schemas.openxmlformats.org/officeDocument/2006/relationships/hyperlink" Target="https://www.alcaldiabogota.gov.co/sisjur/normas/Norma1.jsp?i=33104" TargetMode="External"/><Relationship Id="rId10" Type="http://schemas.openxmlformats.org/officeDocument/2006/relationships/hyperlink" Target="https://www.funcionpublica.gov.co/eva/gestornormativo/documentos/anexo_tecnico_decreto-768-2022.pdf" TargetMode="External"/><Relationship Id="rId4" Type="http://schemas.openxmlformats.org/officeDocument/2006/relationships/hyperlink" Target="https://www.funcionpublica.gov.co/eva/gestornormativo/norma.php?i=281" TargetMode="External"/><Relationship Id="rId9" Type="http://schemas.openxmlformats.org/officeDocument/2006/relationships/hyperlink" Target="https://www.funcionpublica.gov.co/eva/gestornormativo/norma.php?i=72173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AI286"/>
  <sheetViews>
    <sheetView view="pageBreakPreview" topLeftCell="A54" zoomScale="70" zoomScaleNormal="100" zoomScaleSheetLayoutView="70" workbookViewId="0">
      <selection activeCell="L61" sqref="L61"/>
    </sheetView>
  </sheetViews>
  <sheetFormatPr baseColWidth="10" defaultColWidth="18.7109375" defaultRowHeight="12.75"/>
  <cols>
    <col min="1" max="1" width="3.42578125" style="325" customWidth="1"/>
    <col min="2" max="2" width="4.140625" style="1" customWidth="1"/>
    <col min="3" max="3" width="13.42578125" style="2" customWidth="1"/>
    <col min="4" max="4" width="14.42578125" style="1" customWidth="1"/>
    <col min="5" max="5" width="22.7109375" style="1" hidden="1" customWidth="1"/>
    <col min="6" max="6" width="84.140625" style="3" customWidth="1"/>
    <col min="7" max="7" width="20.42578125" style="4" customWidth="1"/>
    <col min="8" max="8" width="20.42578125" style="5" customWidth="1"/>
    <col min="9" max="11" width="24.140625" style="5" customWidth="1"/>
    <col min="12" max="12" width="30" style="6" customWidth="1"/>
    <col min="13" max="13" width="5.28515625" style="1" customWidth="1"/>
    <col min="14" max="14" width="18.7109375" style="75" customWidth="1"/>
    <col min="15" max="15" width="22.28515625" style="75" customWidth="1"/>
    <col min="16" max="35" width="18.7109375" style="75"/>
    <col min="36" max="207" width="18.7109375" style="1"/>
    <col min="208" max="208" width="7.7109375" style="1" customWidth="1"/>
    <col min="209" max="209" width="55" style="1" customWidth="1"/>
    <col min="210" max="210" width="7" style="1" bestFit="1" customWidth="1"/>
    <col min="211" max="211" width="9.28515625" style="1" bestFit="1" customWidth="1"/>
    <col min="212" max="212" width="14.42578125" style="1" bestFit="1" customWidth="1"/>
    <col min="213" max="213" width="19" style="1" bestFit="1" customWidth="1"/>
    <col min="214" max="214" width="17" style="1" customWidth="1"/>
    <col min="215" max="216" width="18.7109375" style="1" customWidth="1"/>
    <col min="217" max="463" width="18.7109375" style="1"/>
    <col min="464" max="464" width="7.7109375" style="1" customWidth="1"/>
    <col min="465" max="465" width="55" style="1" customWidth="1"/>
    <col min="466" max="466" width="7" style="1" bestFit="1" customWidth="1"/>
    <col min="467" max="467" width="9.28515625" style="1" bestFit="1" customWidth="1"/>
    <col min="468" max="468" width="14.42578125" style="1" bestFit="1" customWidth="1"/>
    <col min="469" max="469" width="19" style="1" bestFit="1" customWidth="1"/>
    <col min="470" max="470" width="17" style="1" customWidth="1"/>
    <col min="471" max="472" width="18.7109375" style="1" customWidth="1"/>
    <col min="473" max="719" width="18.7109375" style="1"/>
    <col min="720" max="720" width="7.7109375" style="1" customWidth="1"/>
    <col min="721" max="721" width="55" style="1" customWidth="1"/>
    <col min="722" max="722" width="7" style="1" bestFit="1" customWidth="1"/>
    <col min="723" max="723" width="9.28515625" style="1" bestFit="1" customWidth="1"/>
    <col min="724" max="724" width="14.42578125" style="1" bestFit="1" customWidth="1"/>
    <col min="725" max="725" width="19" style="1" bestFit="1" customWidth="1"/>
    <col min="726" max="726" width="17" style="1" customWidth="1"/>
    <col min="727" max="728" width="18.7109375" style="1" customWidth="1"/>
    <col min="729" max="975" width="18.7109375" style="1"/>
    <col min="976" max="976" width="7.7109375" style="1" customWidth="1"/>
    <col min="977" max="977" width="55" style="1" customWidth="1"/>
    <col min="978" max="978" width="7" style="1" bestFit="1" customWidth="1"/>
    <col min="979" max="979" width="9.28515625" style="1" bestFit="1" customWidth="1"/>
    <col min="980" max="980" width="14.42578125" style="1" bestFit="1" customWidth="1"/>
    <col min="981" max="981" width="19" style="1" bestFit="1" customWidth="1"/>
    <col min="982" max="982" width="17" style="1" customWidth="1"/>
    <col min="983" max="984" width="18.7109375" style="1" customWidth="1"/>
    <col min="985" max="1231" width="18.7109375" style="1"/>
    <col min="1232" max="1232" width="7.7109375" style="1" customWidth="1"/>
    <col min="1233" max="1233" width="55" style="1" customWidth="1"/>
    <col min="1234" max="1234" width="7" style="1" bestFit="1" customWidth="1"/>
    <col min="1235" max="1235" width="9.28515625" style="1" bestFit="1" customWidth="1"/>
    <col min="1236" max="1236" width="14.42578125" style="1" bestFit="1" customWidth="1"/>
    <col min="1237" max="1237" width="19" style="1" bestFit="1" customWidth="1"/>
    <col min="1238" max="1238" width="17" style="1" customWidth="1"/>
    <col min="1239" max="1240" width="18.7109375" style="1" customWidth="1"/>
    <col min="1241" max="1487" width="18.7109375" style="1"/>
    <col min="1488" max="1488" width="7.7109375" style="1" customWidth="1"/>
    <col min="1489" max="1489" width="55" style="1" customWidth="1"/>
    <col min="1490" max="1490" width="7" style="1" bestFit="1" customWidth="1"/>
    <col min="1491" max="1491" width="9.28515625" style="1" bestFit="1" customWidth="1"/>
    <col min="1492" max="1492" width="14.42578125" style="1" bestFit="1" customWidth="1"/>
    <col min="1493" max="1493" width="19" style="1" bestFit="1" customWidth="1"/>
    <col min="1494" max="1494" width="17" style="1" customWidth="1"/>
    <col min="1495" max="1496" width="18.7109375" style="1" customWidth="1"/>
    <col min="1497" max="1743" width="18.7109375" style="1"/>
    <col min="1744" max="1744" width="7.7109375" style="1" customWidth="1"/>
    <col min="1745" max="1745" width="55" style="1" customWidth="1"/>
    <col min="1746" max="1746" width="7" style="1" bestFit="1" customWidth="1"/>
    <col min="1747" max="1747" width="9.28515625" style="1" bestFit="1" customWidth="1"/>
    <col min="1748" max="1748" width="14.42578125" style="1" bestFit="1" customWidth="1"/>
    <col min="1749" max="1749" width="19" style="1" bestFit="1" customWidth="1"/>
    <col min="1750" max="1750" width="17" style="1" customWidth="1"/>
    <col min="1751" max="1752" width="18.7109375" style="1" customWidth="1"/>
    <col min="1753" max="1999" width="18.7109375" style="1"/>
    <col min="2000" max="2000" width="7.7109375" style="1" customWidth="1"/>
    <col min="2001" max="2001" width="55" style="1" customWidth="1"/>
    <col min="2002" max="2002" width="7" style="1" bestFit="1" customWidth="1"/>
    <col min="2003" max="2003" width="9.28515625" style="1" bestFit="1" customWidth="1"/>
    <col min="2004" max="2004" width="14.42578125" style="1" bestFit="1" customWidth="1"/>
    <col min="2005" max="2005" width="19" style="1" bestFit="1" customWidth="1"/>
    <col min="2006" max="2006" width="17" style="1" customWidth="1"/>
    <col min="2007" max="2008" width="18.7109375" style="1" customWidth="1"/>
    <col min="2009" max="2255" width="18.7109375" style="1"/>
    <col min="2256" max="2256" width="7.7109375" style="1" customWidth="1"/>
    <col min="2257" max="2257" width="55" style="1" customWidth="1"/>
    <col min="2258" max="2258" width="7" style="1" bestFit="1" customWidth="1"/>
    <col min="2259" max="2259" width="9.28515625" style="1" bestFit="1" customWidth="1"/>
    <col min="2260" max="2260" width="14.42578125" style="1" bestFit="1" customWidth="1"/>
    <col min="2261" max="2261" width="19" style="1" bestFit="1" customWidth="1"/>
    <col min="2262" max="2262" width="17" style="1" customWidth="1"/>
    <col min="2263" max="2264" width="18.7109375" style="1" customWidth="1"/>
    <col min="2265" max="2511" width="18.7109375" style="1"/>
    <col min="2512" max="2512" width="7.7109375" style="1" customWidth="1"/>
    <col min="2513" max="2513" width="55" style="1" customWidth="1"/>
    <col min="2514" max="2514" width="7" style="1" bestFit="1" customWidth="1"/>
    <col min="2515" max="2515" width="9.28515625" style="1" bestFit="1" customWidth="1"/>
    <col min="2516" max="2516" width="14.42578125" style="1" bestFit="1" customWidth="1"/>
    <col min="2517" max="2517" width="19" style="1" bestFit="1" customWidth="1"/>
    <col min="2518" max="2518" width="17" style="1" customWidth="1"/>
    <col min="2519" max="2520" width="18.7109375" style="1" customWidth="1"/>
    <col min="2521" max="2767" width="18.7109375" style="1"/>
    <col min="2768" max="2768" width="7.7109375" style="1" customWidth="1"/>
    <col min="2769" max="2769" width="55" style="1" customWidth="1"/>
    <col min="2770" max="2770" width="7" style="1" bestFit="1" customWidth="1"/>
    <col min="2771" max="2771" width="9.28515625" style="1" bestFit="1" customWidth="1"/>
    <col min="2772" max="2772" width="14.42578125" style="1" bestFit="1" customWidth="1"/>
    <col min="2773" max="2773" width="19" style="1" bestFit="1" customWidth="1"/>
    <col min="2774" max="2774" width="17" style="1" customWidth="1"/>
    <col min="2775" max="2776" width="18.7109375" style="1" customWidth="1"/>
    <col min="2777" max="3023" width="18.7109375" style="1"/>
    <col min="3024" max="3024" width="7.7109375" style="1" customWidth="1"/>
    <col min="3025" max="3025" width="55" style="1" customWidth="1"/>
    <col min="3026" max="3026" width="7" style="1" bestFit="1" customWidth="1"/>
    <col min="3027" max="3027" width="9.28515625" style="1" bestFit="1" customWidth="1"/>
    <col min="3028" max="3028" width="14.42578125" style="1" bestFit="1" customWidth="1"/>
    <col min="3029" max="3029" width="19" style="1" bestFit="1" customWidth="1"/>
    <col min="3030" max="3030" width="17" style="1" customWidth="1"/>
    <col min="3031" max="3032" width="18.7109375" style="1" customWidth="1"/>
    <col min="3033" max="3279" width="18.7109375" style="1"/>
    <col min="3280" max="3280" width="7.7109375" style="1" customWidth="1"/>
    <col min="3281" max="3281" width="55" style="1" customWidth="1"/>
    <col min="3282" max="3282" width="7" style="1" bestFit="1" customWidth="1"/>
    <col min="3283" max="3283" width="9.28515625" style="1" bestFit="1" customWidth="1"/>
    <col min="3284" max="3284" width="14.42578125" style="1" bestFit="1" customWidth="1"/>
    <col min="3285" max="3285" width="19" style="1" bestFit="1" customWidth="1"/>
    <col min="3286" max="3286" width="17" style="1" customWidth="1"/>
    <col min="3287" max="3288" width="18.7109375" style="1" customWidth="1"/>
    <col min="3289" max="3535" width="18.7109375" style="1"/>
    <col min="3536" max="3536" width="7.7109375" style="1" customWidth="1"/>
    <col min="3537" max="3537" width="55" style="1" customWidth="1"/>
    <col min="3538" max="3538" width="7" style="1" bestFit="1" customWidth="1"/>
    <col min="3539" max="3539" width="9.28515625" style="1" bestFit="1" customWidth="1"/>
    <col min="3540" max="3540" width="14.42578125" style="1" bestFit="1" customWidth="1"/>
    <col min="3541" max="3541" width="19" style="1" bestFit="1" customWidth="1"/>
    <col min="3542" max="3542" width="17" style="1" customWidth="1"/>
    <col min="3543" max="3544" width="18.7109375" style="1" customWidth="1"/>
    <col min="3545" max="3791" width="18.7109375" style="1"/>
    <col min="3792" max="3792" width="7.7109375" style="1" customWidth="1"/>
    <col min="3793" max="3793" width="55" style="1" customWidth="1"/>
    <col min="3794" max="3794" width="7" style="1" bestFit="1" customWidth="1"/>
    <col min="3795" max="3795" width="9.28515625" style="1" bestFit="1" customWidth="1"/>
    <col min="3796" max="3796" width="14.42578125" style="1" bestFit="1" customWidth="1"/>
    <col min="3797" max="3797" width="19" style="1" bestFit="1" customWidth="1"/>
    <col min="3798" max="3798" width="17" style="1" customWidth="1"/>
    <col min="3799" max="3800" width="18.7109375" style="1" customWidth="1"/>
    <col min="3801" max="4047" width="18.7109375" style="1"/>
    <col min="4048" max="4048" width="7.7109375" style="1" customWidth="1"/>
    <col min="4049" max="4049" width="55" style="1" customWidth="1"/>
    <col min="4050" max="4050" width="7" style="1" bestFit="1" customWidth="1"/>
    <col min="4051" max="4051" width="9.28515625" style="1" bestFit="1" customWidth="1"/>
    <col min="4052" max="4052" width="14.42578125" style="1" bestFit="1" customWidth="1"/>
    <col min="4053" max="4053" width="19" style="1" bestFit="1" customWidth="1"/>
    <col min="4054" max="4054" width="17" style="1" customWidth="1"/>
    <col min="4055" max="4056" width="18.7109375" style="1" customWidth="1"/>
    <col min="4057" max="4303" width="18.7109375" style="1"/>
    <col min="4304" max="4304" width="7.7109375" style="1" customWidth="1"/>
    <col min="4305" max="4305" width="55" style="1" customWidth="1"/>
    <col min="4306" max="4306" width="7" style="1" bestFit="1" customWidth="1"/>
    <col min="4307" max="4307" width="9.28515625" style="1" bestFit="1" customWidth="1"/>
    <col min="4308" max="4308" width="14.42578125" style="1" bestFit="1" customWidth="1"/>
    <col min="4309" max="4309" width="19" style="1" bestFit="1" customWidth="1"/>
    <col min="4310" max="4310" width="17" style="1" customWidth="1"/>
    <col min="4311" max="4312" width="18.7109375" style="1" customWidth="1"/>
    <col min="4313" max="4559" width="18.7109375" style="1"/>
    <col min="4560" max="4560" width="7.7109375" style="1" customWidth="1"/>
    <col min="4561" max="4561" width="55" style="1" customWidth="1"/>
    <col min="4562" max="4562" width="7" style="1" bestFit="1" customWidth="1"/>
    <col min="4563" max="4563" width="9.28515625" style="1" bestFit="1" customWidth="1"/>
    <col min="4564" max="4564" width="14.42578125" style="1" bestFit="1" customWidth="1"/>
    <col min="4565" max="4565" width="19" style="1" bestFit="1" customWidth="1"/>
    <col min="4566" max="4566" width="17" style="1" customWidth="1"/>
    <col min="4567" max="4568" width="18.7109375" style="1" customWidth="1"/>
    <col min="4569" max="4815" width="18.7109375" style="1"/>
    <col min="4816" max="4816" width="7.7109375" style="1" customWidth="1"/>
    <col min="4817" max="4817" width="55" style="1" customWidth="1"/>
    <col min="4818" max="4818" width="7" style="1" bestFit="1" customWidth="1"/>
    <col min="4819" max="4819" width="9.28515625" style="1" bestFit="1" customWidth="1"/>
    <col min="4820" max="4820" width="14.42578125" style="1" bestFit="1" customWidth="1"/>
    <col min="4821" max="4821" width="19" style="1" bestFit="1" customWidth="1"/>
    <col min="4822" max="4822" width="17" style="1" customWidth="1"/>
    <col min="4823" max="4824" width="18.7109375" style="1" customWidth="1"/>
    <col min="4825" max="5071" width="18.7109375" style="1"/>
    <col min="5072" max="5072" width="7.7109375" style="1" customWidth="1"/>
    <col min="5073" max="5073" width="55" style="1" customWidth="1"/>
    <col min="5074" max="5074" width="7" style="1" bestFit="1" customWidth="1"/>
    <col min="5075" max="5075" width="9.28515625" style="1" bestFit="1" customWidth="1"/>
    <col min="5076" max="5076" width="14.42578125" style="1" bestFit="1" customWidth="1"/>
    <col min="5077" max="5077" width="19" style="1" bestFit="1" customWidth="1"/>
    <col min="5078" max="5078" width="17" style="1" customWidth="1"/>
    <col min="5079" max="5080" width="18.7109375" style="1" customWidth="1"/>
    <col min="5081" max="5327" width="18.7109375" style="1"/>
    <col min="5328" max="5328" width="7.7109375" style="1" customWidth="1"/>
    <col min="5329" max="5329" width="55" style="1" customWidth="1"/>
    <col min="5330" max="5330" width="7" style="1" bestFit="1" customWidth="1"/>
    <col min="5331" max="5331" width="9.28515625" style="1" bestFit="1" customWidth="1"/>
    <col min="5332" max="5332" width="14.42578125" style="1" bestFit="1" customWidth="1"/>
    <col min="5333" max="5333" width="19" style="1" bestFit="1" customWidth="1"/>
    <col min="5334" max="5334" width="17" style="1" customWidth="1"/>
    <col min="5335" max="5336" width="18.7109375" style="1" customWidth="1"/>
    <col min="5337" max="5583" width="18.7109375" style="1"/>
    <col min="5584" max="5584" width="7.7109375" style="1" customWidth="1"/>
    <col min="5585" max="5585" width="55" style="1" customWidth="1"/>
    <col min="5586" max="5586" width="7" style="1" bestFit="1" customWidth="1"/>
    <col min="5587" max="5587" width="9.28515625" style="1" bestFit="1" customWidth="1"/>
    <col min="5588" max="5588" width="14.42578125" style="1" bestFit="1" customWidth="1"/>
    <col min="5589" max="5589" width="19" style="1" bestFit="1" customWidth="1"/>
    <col min="5590" max="5590" width="17" style="1" customWidth="1"/>
    <col min="5591" max="5592" width="18.7109375" style="1" customWidth="1"/>
    <col min="5593" max="5839" width="18.7109375" style="1"/>
    <col min="5840" max="5840" width="7.7109375" style="1" customWidth="1"/>
    <col min="5841" max="5841" width="55" style="1" customWidth="1"/>
    <col min="5842" max="5842" width="7" style="1" bestFit="1" customWidth="1"/>
    <col min="5843" max="5843" width="9.28515625" style="1" bestFit="1" customWidth="1"/>
    <col min="5844" max="5844" width="14.42578125" style="1" bestFit="1" customWidth="1"/>
    <col min="5845" max="5845" width="19" style="1" bestFit="1" customWidth="1"/>
    <col min="5846" max="5846" width="17" style="1" customWidth="1"/>
    <col min="5847" max="5848" width="18.7109375" style="1" customWidth="1"/>
    <col min="5849" max="6095" width="18.7109375" style="1"/>
    <col min="6096" max="6096" width="7.7109375" style="1" customWidth="1"/>
    <col min="6097" max="6097" width="55" style="1" customWidth="1"/>
    <col min="6098" max="6098" width="7" style="1" bestFit="1" customWidth="1"/>
    <col min="6099" max="6099" width="9.28515625" style="1" bestFit="1" customWidth="1"/>
    <col min="6100" max="6100" width="14.42578125" style="1" bestFit="1" customWidth="1"/>
    <col min="6101" max="6101" width="19" style="1" bestFit="1" customWidth="1"/>
    <col min="6102" max="6102" width="17" style="1" customWidth="1"/>
    <col min="6103" max="6104" width="18.7109375" style="1" customWidth="1"/>
    <col min="6105" max="6351" width="18.7109375" style="1"/>
    <col min="6352" max="6352" width="7.7109375" style="1" customWidth="1"/>
    <col min="6353" max="6353" width="55" style="1" customWidth="1"/>
    <col min="6354" max="6354" width="7" style="1" bestFit="1" customWidth="1"/>
    <col min="6355" max="6355" width="9.28515625" style="1" bestFit="1" customWidth="1"/>
    <col min="6356" max="6356" width="14.42578125" style="1" bestFit="1" customWidth="1"/>
    <col min="6357" max="6357" width="19" style="1" bestFit="1" customWidth="1"/>
    <col min="6358" max="6358" width="17" style="1" customWidth="1"/>
    <col min="6359" max="6360" width="18.7109375" style="1" customWidth="1"/>
    <col min="6361" max="6607" width="18.7109375" style="1"/>
    <col min="6608" max="6608" width="7.7109375" style="1" customWidth="1"/>
    <col min="6609" max="6609" width="55" style="1" customWidth="1"/>
    <col min="6610" max="6610" width="7" style="1" bestFit="1" customWidth="1"/>
    <col min="6611" max="6611" width="9.28515625" style="1" bestFit="1" customWidth="1"/>
    <col min="6612" max="6612" width="14.42578125" style="1" bestFit="1" customWidth="1"/>
    <col min="6613" max="6613" width="19" style="1" bestFit="1" customWidth="1"/>
    <col min="6614" max="6614" width="17" style="1" customWidth="1"/>
    <col min="6615" max="6616" width="18.7109375" style="1" customWidth="1"/>
    <col min="6617" max="6863" width="18.7109375" style="1"/>
    <col min="6864" max="6864" width="7.7109375" style="1" customWidth="1"/>
    <col min="6865" max="6865" width="55" style="1" customWidth="1"/>
    <col min="6866" max="6866" width="7" style="1" bestFit="1" customWidth="1"/>
    <col min="6867" max="6867" width="9.28515625" style="1" bestFit="1" customWidth="1"/>
    <col min="6868" max="6868" width="14.42578125" style="1" bestFit="1" customWidth="1"/>
    <col min="6869" max="6869" width="19" style="1" bestFit="1" customWidth="1"/>
    <col min="6870" max="6870" width="17" style="1" customWidth="1"/>
    <col min="6871" max="6872" width="18.7109375" style="1" customWidth="1"/>
    <col min="6873" max="7119" width="18.7109375" style="1"/>
    <col min="7120" max="7120" width="7.7109375" style="1" customWidth="1"/>
    <col min="7121" max="7121" width="55" style="1" customWidth="1"/>
    <col min="7122" max="7122" width="7" style="1" bestFit="1" customWidth="1"/>
    <col min="7123" max="7123" width="9.28515625" style="1" bestFit="1" customWidth="1"/>
    <col min="7124" max="7124" width="14.42578125" style="1" bestFit="1" customWidth="1"/>
    <col min="7125" max="7125" width="19" style="1" bestFit="1" customWidth="1"/>
    <col min="7126" max="7126" width="17" style="1" customWidth="1"/>
    <col min="7127" max="7128" width="18.7109375" style="1" customWidth="1"/>
    <col min="7129" max="7375" width="18.7109375" style="1"/>
    <col min="7376" max="7376" width="7.7109375" style="1" customWidth="1"/>
    <col min="7377" max="7377" width="55" style="1" customWidth="1"/>
    <col min="7378" max="7378" width="7" style="1" bestFit="1" customWidth="1"/>
    <col min="7379" max="7379" width="9.28515625" style="1" bestFit="1" customWidth="1"/>
    <col min="7380" max="7380" width="14.42578125" style="1" bestFit="1" customWidth="1"/>
    <col min="7381" max="7381" width="19" style="1" bestFit="1" customWidth="1"/>
    <col min="7382" max="7382" width="17" style="1" customWidth="1"/>
    <col min="7383" max="7384" width="18.7109375" style="1" customWidth="1"/>
    <col min="7385" max="7631" width="18.7109375" style="1"/>
    <col min="7632" max="7632" width="7.7109375" style="1" customWidth="1"/>
    <col min="7633" max="7633" width="55" style="1" customWidth="1"/>
    <col min="7634" max="7634" width="7" style="1" bestFit="1" customWidth="1"/>
    <col min="7635" max="7635" width="9.28515625" style="1" bestFit="1" customWidth="1"/>
    <col min="7636" max="7636" width="14.42578125" style="1" bestFit="1" customWidth="1"/>
    <col min="7637" max="7637" width="19" style="1" bestFit="1" customWidth="1"/>
    <col min="7638" max="7638" width="17" style="1" customWidth="1"/>
    <col min="7639" max="7640" width="18.7109375" style="1" customWidth="1"/>
    <col min="7641" max="7887" width="18.7109375" style="1"/>
    <col min="7888" max="7888" width="7.7109375" style="1" customWidth="1"/>
    <col min="7889" max="7889" width="55" style="1" customWidth="1"/>
    <col min="7890" max="7890" width="7" style="1" bestFit="1" customWidth="1"/>
    <col min="7891" max="7891" width="9.28515625" style="1" bestFit="1" customWidth="1"/>
    <col min="7892" max="7892" width="14.42578125" style="1" bestFit="1" customWidth="1"/>
    <col min="7893" max="7893" width="19" style="1" bestFit="1" customWidth="1"/>
    <col min="7894" max="7894" width="17" style="1" customWidth="1"/>
    <col min="7895" max="7896" width="18.7109375" style="1" customWidth="1"/>
    <col min="7897" max="8143" width="18.7109375" style="1"/>
    <col min="8144" max="8144" width="7.7109375" style="1" customWidth="1"/>
    <col min="8145" max="8145" width="55" style="1" customWidth="1"/>
    <col min="8146" max="8146" width="7" style="1" bestFit="1" customWidth="1"/>
    <col min="8147" max="8147" width="9.28515625" style="1" bestFit="1" customWidth="1"/>
    <col min="8148" max="8148" width="14.42578125" style="1" bestFit="1" customWidth="1"/>
    <col min="8149" max="8149" width="19" style="1" bestFit="1" customWidth="1"/>
    <col min="8150" max="8150" width="17" style="1" customWidth="1"/>
    <col min="8151" max="8152" width="18.7109375" style="1" customWidth="1"/>
    <col min="8153" max="8399" width="18.7109375" style="1"/>
    <col min="8400" max="8400" width="7.7109375" style="1" customWidth="1"/>
    <col min="8401" max="8401" width="55" style="1" customWidth="1"/>
    <col min="8402" max="8402" width="7" style="1" bestFit="1" customWidth="1"/>
    <col min="8403" max="8403" width="9.28515625" style="1" bestFit="1" customWidth="1"/>
    <col min="8404" max="8404" width="14.42578125" style="1" bestFit="1" customWidth="1"/>
    <col min="8405" max="8405" width="19" style="1" bestFit="1" customWidth="1"/>
    <col min="8406" max="8406" width="17" style="1" customWidth="1"/>
    <col min="8407" max="8408" width="18.7109375" style="1" customWidth="1"/>
    <col min="8409" max="8655" width="18.7109375" style="1"/>
    <col min="8656" max="8656" width="7.7109375" style="1" customWidth="1"/>
    <col min="8657" max="8657" width="55" style="1" customWidth="1"/>
    <col min="8658" max="8658" width="7" style="1" bestFit="1" customWidth="1"/>
    <col min="8659" max="8659" width="9.28515625" style="1" bestFit="1" customWidth="1"/>
    <col min="8660" max="8660" width="14.42578125" style="1" bestFit="1" customWidth="1"/>
    <col min="8661" max="8661" width="19" style="1" bestFit="1" customWidth="1"/>
    <col min="8662" max="8662" width="17" style="1" customWidth="1"/>
    <col min="8663" max="8664" width="18.7109375" style="1" customWidth="1"/>
    <col min="8665" max="8911" width="18.7109375" style="1"/>
    <col min="8912" max="8912" width="7.7109375" style="1" customWidth="1"/>
    <col min="8913" max="8913" width="55" style="1" customWidth="1"/>
    <col min="8914" max="8914" width="7" style="1" bestFit="1" customWidth="1"/>
    <col min="8915" max="8915" width="9.28515625" style="1" bestFit="1" customWidth="1"/>
    <col min="8916" max="8916" width="14.42578125" style="1" bestFit="1" customWidth="1"/>
    <col min="8917" max="8917" width="19" style="1" bestFit="1" customWidth="1"/>
    <col min="8918" max="8918" width="17" style="1" customWidth="1"/>
    <col min="8919" max="8920" width="18.7109375" style="1" customWidth="1"/>
    <col min="8921" max="9167" width="18.7109375" style="1"/>
    <col min="9168" max="9168" width="7.7109375" style="1" customWidth="1"/>
    <col min="9169" max="9169" width="55" style="1" customWidth="1"/>
    <col min="9170" max="9170" width="7" style="1" bestFit="1" customWidth="1"/>
    <col min="9171" max="9171" width="9.28515625" style="1" bestFit="1" customWidth="1"/>
    <col min="9172" max="9172" width="14.42578125" style="1" bestFit="1" customWidth="1"/>
    <col min="9173" max="9173" width="19" style="1" bestFit="1" customWidth="1"/>
    <col min="9174" max="9174" width="17" style="1" customWidth="1"/>
    <col min="9175" max="9176" width="18.7109375" style="1" customWidth="1"/>
    <col min="9177" max="9423" width="18.7109375" style="1"/>
    <col min="9424" max="9424" width="7.7109375" style="1" customWidth="1"/>
    <col min="9425" max="9425" width="55" style="1" customWidth="1"/>
    <col min="9426" max="9426" width="7" style="1" bestFit="1" customWidth="1"/>
    <col min="9427" max="9427" width="9.28515625" style="1" bestFit="1" customWidth="1"/>
    <col min="9428" max="9428" width="14.42578125" style="1" bestFit="1" customWidth="1"/>
    <col min="9429" max="9429" width="19" style="1" bestFit="1" customWidth="1"/>
    <col min="9430" max="9430" width="17" style="1" customWidth="1"/>
    <col min="9431" max="9432" width="18.7109375" style="1" customWidth="1"/>
    <col min="9433" max="9679" width="18.7109375" style="1"/>
    <col min="9680" max="9680" width="7.7109375" style="1" customWidth="1"/>
    <col min="9681" max="9681" width="55" style="1" customWidth="1"/>
    <col min="9682" max="9682" width="7" style="1" bestFit="1" customWidth="1"/>
    <col min="9683" max="9683" width="9.28515625" style="1" bestFit="1" customWidth="1"/>
    <col min="9684" max="9684" width="14.42578125" style="1" bestFit="1" customWidth="1"/>
    <col min="9685" max="9685" width="19" style="1" bestFit="1" customWidth="1"/>
    <col min="9686" max="9686" width="17" style="1" customWidth="1"/>
    <col min="9687" max="9688" width="18.7109375" style="1" customWidth="1"/>
    <col min="9689" max="9935" width="18.7109375" style="1"/>
    <col min="9936" max="9936" width="7.7109375" style="1" customWidth="1"/>
    <col min="9937" max="9937" width="55" style="1" customWidth="1"/>
    <col min="9938" max="9938" width="7" style="1" bestFit="1" customWidth="1"/>
    <col min="9939" max="9939" width="9.28515625" style="1" bestFit="1" customWidth="1"/>
    <col min="9940" max="9940" width="14.42578125" style="1" bestFit="1" customWidth="1"/>
    <col min="9941" max="9941" width="19" style="1" bestFit="1" customWidth="1"/>
    <col min="9942" max="9942" width="17" style="1" customWidth="1"/>
    <col min="9943" max="9944" width="18.7109375" style="1" customWidth="1"/>
    <col min="9945" max="10191" width="18.7109375" style="1"/>
    <col min="10192" max="10192" width="7.7109375" style="1" customWidth="1"/>
    <col min="10193" max="10193" width="55" style="1" customWidth="1"/>
    <col min="10194" max="10194" width="7" style="1" bestFit="1" customWidth="1"/>
    <col min="10195" max="10195" width="9.28515625" style="1" bestFit="1" customWidth="1"/>
    <col min="10196" max="10196" width="14.42578125" style="1" bestFit="1" customWidth="1"/>
    <col min="10197" max="10197" width="19" style="1" bestFit="1" customWidth="1"/>
    <col min="10198" max="10198" width="17" style="1" customWidth="1"/>
    <col min="10199" max="10200" width="18.7109375" style="1" customWidth="1"/>
    <col min="10201" max="10447" width="18.7109375" style="1"/>
    <col min="10448" max="10448" width="7.7109375" style="1" customWidth="1"/>
    <col min="10449" max="10449" width="55" style="1" customWidth="1"/>
    <col min="10450" max="10450" width="7" style="1" bestFit="1" customWidth="1"/>
    <col min="10451" max="10451" width="9.28515625" style="1" bestFit="1" customWidth="1"/>
    <col min="10452" max="10452" width="14.42578125" style="1" bestFit="1" customWidth="1"/>
    <col min="10453" max="10453" width="19" style="1" bestFit="1" customWidth="1"/>
    <col min="10454" max="10454" width="17" style="1" customWidth="1"/>
    <col min="10455" max="10456" width="18.7109375" style="1" customWidth="1"/>
    <col min="10457" max="10703" width="18.7109375" style="1"/>
    <col min="10704" max="10704" width="7.7109375" style="1" customWidth="1"/>
    <col min="10705" max="10705" width="55" style="1" customWidth="1"/>
    <col min="10706" max="10706" width="7" style="1" bestFit="1" customWidth="1"/>
    <col min="10707" max="10707" width="9.28515625" style="1" bestFit="1" customWidth="1"/>
    <col min="10708" max="10708" width="14.42578125" style="1" bestFit="1" customWidth="1"/>
    <col min="10709" max="10709" width="19" style="1" bestFit="1" customWidth="1"/>
    <col min="10710" max="10710" width="17" style="1" customWidth="1"/>
    <col min="10711" max="10712" width="18.7109375" style="1" customWidth="1"/>
    <col min="10713" max="10959" width="18.7109375" style="1"/>
    <col min="10960" max="10960" width="7.7109375" style="1" customWidth="1"/>
    <col min="10961" max="10961" width="55" style="1" customWidth="1"/>
    <col min="10962" max="10962" width="7" style="1" bestFit="1" customWidth="1"/>
    <col min="10963" max="10963" width="9.28515625" style="1" bestFit="1" customWidth="1"/>
    <col min="10964" max="10964" width="14.42578125" style="1" bestFit="1" customWidth="1"/>
    <col min="10965" max="10965" width="19" style="1" bestFit="1" customWidth="1"/>
    <col min="10966" max="10966" width="17" style="1" customWidth="1"/>
    <col min="10967" max="10968" width="18.7109375" style="1" customWidth="1"/>
    <col min="10969" max="11215" width="18.7109375" style="1"/>
    <col min="11216" max="11216" width="7.7109375" style="1" customWidth="1"/>
    <col min="11217" max="11217" width="55" style="1" customWidth="1"/>
    <col min="11218" max="11218" width="7" style="1" bestFit="1" customWidth="1"/>
    <col min="11219" max="11219" width="9.28515625" style="1" bestFit="1" customWidth="1"/>
    <col min="11220" max="11220" width="14.42578125" style="1" bestFit="1" customWidth="1"/>
    <col min="11221" max="11221" width="19" style="1" bestFit="1" customWidth="1"/>
    <col min="11222" max="11222" width="17" style="1" customWidth="1"/>
    <col min="11223" max="11224" width="18.7109375" style="1" customWidth="1"/>
    <col min="11225" max="11471" width="18.7109375" style="1"/>
    <col min="11472" max="11472" width="7.7109375" style="1" customWidth="1"/>
    <col min="11473" max="11473" width="55" style="1" customWidth="1"/>
    <col min="11474" max="11474" width="7" style="1" bestFit="1" customWidth="1"/>
    <col min="11475" max="11475" width="9.28515625" style="1" bestFit="1" customWidth="1"/>
    <col min="11476" max="11476" width="14.42578125" style="1" bestFit="1" customWidth="1"/>
    <col min="11477" max="11477" width="19" style="1" bestFit="1" customWidth="1"/>
    <col min="11478" max="11478" width="17" style="1" customWidth="1"/>
    <col min="11479" max="11480" width="18.7109375" style="1" customWidth="1"/>
    <col min="11481" max="11727" width="18.7109375" style="1"/>
    <col min="11728" max="11728" width="7.7109375" style="1" customWidth="1"/>
    <col min="11729" max="11729" width="55" style="1" customWidth="1"/>
    <col min="11730" max="11730" width="7" style="1" bestFit="1" customWidth="1"/>
    <col min="11731" max="11731" width="9.28515625" style="1" bestFit="1" customWidth="1"/>
    <col min="11732" max="11732" width="14.42578125" style="1" bestFit="1" customWidth="1"/>
    <col min="11733" max="11733" width="19" style="1" bestFit="1" customWidth="1"/>
    <col min="11734" max="11734" width="17" style="1" customWidth="1"/>
    <col min="11735" max="11736" width="18.7109375" style="1" customWidth="1"/>
    <col min="11737" max="11983" width="18.7109375" style="1"/>
    <col min="11984" max="11984" width="7.7109375" style="1" customWidth="1"/>
    <col min="11985" max="11985" width="55" style="1" customWidth="1"/>
    <col min="11986" max="11986" width="7" style="1" bestFit="1" customWidth="1"/>
    <col min="11987" max="11987" width="9.28515625" style="1" bestFit="1" customWidth="1"/>
    <col min="11988" max="11988" width="14.42578125" style="1" bestFit="1" customWidth="1"/>
    <col min="11989" max="11989" width="19" style="1" bestFit="1" customWidth="1"/>
    <col min="11990" max="11990" width="17" style="1" customWidth="1"/>
    <col min="11991" max="11992" width="18.7109375" style="1" customWidth="1"/>
    <col min="11993" max="12239" width="18.7109375" style="1"/>
    <col min="12240" max="12240" width="7.7109375" style="1" customWidth="1"/>
    <col min="12241" max="12241" width="55" style="1" customWidth="1"/>
    <col min="12242" max="12242" width="7" style="1" bestFit="1" customWidth="1"/>
    <col min="12243" max="12243" width="9.28515625" style="1" bestFit="1" customWidth="1"/>
    <col min="12244" max="12244" width="14.42578125" style="1" bestFit="1" customWidth="1"/>
    <col min="12245" max="12245" width="19" style="1" bestFit="1" customWidth="1"/>
    <col min="12246" max="12246" width="17" style="1" customWidth="1"/>
    <col min="12247" max="12248" width="18.7109375" style="1" customWidth="1"/>
    <col min="12249" max="12495" width="18.7109375" style="1"/>
    <col min="12496" max="12496" width="7.7109375" style="1" customWidth="1"/>
    <col min="12497" max="12497" width="55" style="1" customWidth="1"/>
    <col min="12498" max="12498" width="7" style="1" bestFit="1" customWidth="1"/>
    <col min="12499" max="12499" width="9.28515625" style="1" bestFit="1" customWidth="1"/>
    <col min="12500" max="12500" width="14.42578125" style="1" bestFit="1" customWidth="1"/>
    <col min="12501" max="12501" width="19" style="1" bestFit="1" customWidth="1"/>
    <col min="12502" max="12502" width="17" style="1" customWidth="1"/>
    <col min="12503" max="12504" width="18.7109375" style="1" customWidth="1"/>
    <col min="12505" max="12751" width="18.7109375" style="1"/>
    <col min="12752" max="12752" width="7.7109375" style="1" customWidth="1"/>
    <col min="12753" max="12753" width="55" style="1" customWidth="1"/>
    <col min="12754" max="12754" width="7" style="1" bestFit="1" customWidth="1"/>
    <col min="12755" max="12755" width="9.28515625" style="1" bestFit="1" customWidth="1"/>
    <col min="12756" max="12756" width="14.42578125" style="1" bestFit="1" customWidth="1"/>
    <col min="12757" max="12757" width="19" style="1" bestFit="1" customWidth="1"/>
    <col min="12758" max="12758" width="17" style="1" customWidth="1"/>
    <col min="12759" max="12760" width="18.7109375" style="1" customWidth="1"/>
    <col min="12761" max="13007" width="18.7109375" style="1"/>
    <col min="13008" max="13008" width="7.7109375" style="1" customWidth="1"/>
    <col min="13009" max="13009" width="55" style="1" customWidth="1"/>
    <col min="13010" max="13010" width="7" style="1" bestFit="1" customWidth="1"/>
    <col min="13011" max="13011" width="9.28515625" style="1" bestFit="1" customWidth="1"/>
    <col min="13012" max="13012" width="14.42578125" style="1" bestFit="1" customWidth="1"/>
    <col min="13013" max="13013" width="19" style="1" bestFit="1" customWidth="1"/>
    <col min="13014" max="13014" width="17" style="1" customWidth="1"/>
    <col min="13015" max="13016" width="18.7109375" style="1" customWidth="1"/>
    <col min="13017" max="13263" width="18.7109375" style="1"/>
    <col min="13264" max="13264" width="7.7109375" style="1" customWidth="1"/>
    <col min="13265" max="13265" width="55" style="1" customWidth="1"/>
    <col min="13266" max="13266" width="7" style="1" bestFit="1" customWidth="1"/>
    <col min="13267" max="13267" width="9.28515625" style="1" bestFit="1" customWidth="1"/>
    <col min="13268" max="13268" width="14.42578125" style="1" bestFit="1" customWidth="1"/>
    <col min="13269" max="13269" width="19" style="1" bestFit="1" customWidth="1"/>
    <col min="13270" max="13270" width="17" style="1" customWidth="1"/>
    <col min="13271" max="13272" width="18.7109375" style="1" customWidth="1"/>
    <col min="13273" max="13519" width="18.7109375" style="1"/>
    <col min="13520" max="13520" width="7.7109375" style="1" customWidth="1"/>
    <col min="13521" max="13521" width="55" style="1" customWidth="1"/>
    <col min="13522" max="13522" width="7" style="1" bestFit="1" customWidth="1"/>
    <col min="13523" max="13523" width="9.28515625" style="1" bestFit="1" customWidth="1"/>
    <col min="13524" max="13524" width="14.42578125" style="1" bestFit="1" customWidth="1"/>
    <col min="13525" max="13525" width="19" style="1" bestFit="1" customWidth="1"/>
    <col min="13526" max="13526" width="17" style="1" customWidth="1"/>
    <col min="13527" max="13528" width="18.7109375" style="1" customWidth="1"/>
    <col min="13529" max="13775" width="18.7109375" style="1"/>
    <col min="13776" max="13776" width="7.7109375" style="1" customWidth="1"/>
    <col min="13777" max="13777" width="55" style="1" customWidth="1"/>
    <col min="13778" max="13778" width="7" style="1" bestFit="1" customWidth="1"/>
    <col min="13779" max="13779" width="9.28515625" style="1" bestFit="1" customWidth="1"/>
    <col min="13780" max="13780" width="14.42578125" style="1" bestFit="1" customWidth="1"/>
    <col min="13781" max="13781" width="19" style="1" bestFit="1" customWidth="1"/>
    <col min="13782" max="13782" width="17" style="1" customWidth="1"/>
    <col min="13783" max="13784" width="18.7109375" style="1" customWidth="1"/>
    <col min="13785" max="14031" width="18.7109375" style="1"/>
    <col min="14032" max="14032" width="7.7109375" style="1" customWidth="1"/>
    <col min="14033" max="14033" width="55" style="1" customWidth="1"/>
    <col min="14034" max="14034" width="7" style="1" bestFit="1" customWidth="1"/>
    <col min="14035" max="14035" width="9.28515625" style="1" bestFit="1" customWidth="1"/>
    <col min="14036" max="14036" width="14.42578125" style="1" bestFit="1" customWidth="1"/>
    <col min="14037" max="14037" width="19" style="1" bestFit="1" customWidth="1"/>
    <col min="14038" max="14038" width="17" style="1" customWidth="1"/>
    <col min="14039" max="14040" width="18.7109375" style="1" customWidth="1"/>
    <col min="14041" max="14287" width="18.7109375" style="1"/>
    <col min="14288" max="14288" width="7.7109375" style="1" customWidth="1"/>
    <col min="14289" max="14289" width="55" style="1" customWidth="1"/>
    <col min="14290" max="14290" width="7" style="1" bestFit="1" customWidth="1"/>
    <col min="14291" max="14291" width="9.28515625" style="1" bestFit="1" customWidth="1"/>
    <col min="14292" max="14292" width="14.42578125" style="1" bestFit="1" customWidth="1"/>
    <col min="14293" max="14293" width="19" style="1" bestFit="1" customWidth="1"/>
    <col min="14294" max="14294" width="17" style="1" customWidth="1"/>
    <col min="14295" max="14296" width="18.7109375" style="1" customWidth="1"/>
    <col min="14297" max="14543" width="18.7109375" style="1"/>
    <col min="14544" max="14544" width="7.7109375" style="1" customWidth="1"/>
    <col min="14545" max="14545" width="55" style="1" customWidth="1"/>
    <col min="14546" max="14546" width="7" style="1" bestFit="1" customWidth="1"/>
    <col min="14547" max="14547" width="9.28515625" style="1" bestFit="1" customWidth="1"/>
    <col min="14548" max="14548" width="14.42578125" style="1" bestFit="1" customWidth="1"/>
    <col min="14549" max="14549" width="19" style="1" bestFit="1" customWidth="1"/>
    <col min="14550" max="14550" width="17" style="1" customWidth="1"/>
    <col min="14551" max="14552" width="18.7109375" style="1" customWidth="1"/>
    <col min="14553" max="14799" width="18.7109375" style="1"/>
    <col min="14800" max="14800" width="7.7109375" style="1" customWidth="1"/>
    <col min="14801" max="14801" width="55" style="1" customWidth="1"/>
    <col min="14802" max="14802" width="7" style="1" bestFit="1" customWidth="1"/>
    <col min="14803" max="14803" width="9.28515625" style="1" bestFit="1" customWidth="1"/>
    <col min="14804" max="14804" width="14.42578125" style="1" bestFit="1" customWidth="1"/>
    <col min="14805" max="14805" width="19" style="1" bestFit="1" customWidth="1"/>
    <col min="14806" max="14806" width="17" style="1" customWidth="1"/>
    <col min="14807" max="14808" width="18.7109375" style="1" customWidth="1"/>
    <col min="14809" max="15055" width="18.7109375" style="1"/>
    <col min="15056" max="15056" width="7.7109375" style="1" customWidth="1"/>
    <col min="15057" max="15057" width="55" style="1" customWidth="1"/>
    <col min="15058" max="15058" width="7" style="1" bestFit="1" customWidth="1"/>
    <col min="15059" max="15059" width="9.28515625" style="1" bestFit="1" customWidth="1"/>
    <col min="15060" max="15060" width="14.42578125" style="1" bestFit="1" customWidth="1"/>
    <col min="15061" max="15061" width="19" style="1" bestFit="1" customWidth="1"/>
    <col min="15062" max="15062" width="17" style="1" customWidth="1"/>
    <col min="15063" max="15064" width="18.7109375" style="1" customWidth="1"/>
    <col min="15065" max="15311" width="18.7109375" style="1"/>
    <col min="15312" max="15312" width="7.7109375" style="1" customWidth="1"/>
    <col min="15313" max="15313" width="55" style="1" customWidth="1"/>
    <col min="15314" max="15314" width="7" style="1" bestFit="1" customWidth="1"/>
    <col min="15315" max="15315" width="9.28515625" style="1" bestFit="1" customWidth="1"/>
    <col min="15316" max="15316" width="14.42578125" style="1" bestFit="1" customWidth="1"/>
    <col min="15317" max="15317" width="19" style="1" bestFit="1" customWidth="1"/>
    <col min="15318" max="15318" width="17" style="1" customWidth="1"/>
    <col min="15319" max="15320" width="18.7109375" style="1" customWidth="1"/>
    <col min="15321" max="15567" width="18.7109375" style="1"/>
    <col min="15568" max="15568" width="7.7109375" style="1" customWidth="1"/>
    <col min="15569" max="15569" width="55" style="1" customWidth="1"/>
    <col min="15570" max="15570" width="7" style="1" bestFit="1" customWidth="1"/>
    <col min="15571" max="15571" width="9.28515625" style="1" bestFit="1" customWidth="1"/>
    <col min="15572" max="15572" width="14.42578125" style="1" bestFit="1" customWidth="1"/>
    <col min="15573" max="15573" width="19" style="1" bestFit="1" customWidth="1"/>
    <col min="15574" max="15574" width="17" style="1" customWidth="1"/>
    <col min="15575" max="15576" width="18.7109375" style="1" customWidth="1"/>
    <col min="15577" max="15823" width="18.7109375" style="1"/>
    <col min="15824" max="15824" width="7.7109375" style="1" customWidth="1"/>
    <col min="15825" max="15825" width="55" style="1" customWidth="1"/>
    <col min="15826" max="15826" width="7" style="1" bestFit="1" customWidth="1"/>
    <col min="15827" max="15827" width="9.28515625" style="1" bestFit="1" customWidth="1"/>
    <col min="15828" max="15828" width="14.42578125" style="1" bestFit="1" customWidth="1"/>
    <col min="15829" max="15829" width="19" style="1" bestFit="1" customWidth="1"/>
    <col min="15830" max="15830" width="17" style="1" customWidth="1"/>
    <col min="15831" max="15832" width="18.7109375" style="1" customWidth="1"/>
    <col min="15833" max="16079" width="18.7109375" style="1"/>
    <col min="16080" max="16080" width="7.7109375" style="1" customWidth="1"/>
    <col min="16081" max="16081" width="55" style="1" customWidth="1"/>
    <col min="16082" max="16082" width="7" style="1" bestFit="1" customWidth="1"/>
    <col min="16083" max="16083" width="9.28515625" style="1" bestFit="1" customWidth="1"/>
    <col min="16084" max="16084" width="14.42578125" style="1" bestFit="1" customWidth="1"/>
    <col min="16085" max="16085" width="19" style="1" bestFit="1" customWidth="1"/>
    <col min="16086" max="16086" width="17" style="1" customWidth="1"/>
    <col min="16087" max="16088" width="18.7109375" style="1" customWidth="1"/>
    <col min="16089" max="16384" width="18.7109375" style="1"/>
  </cols>
  <sheetData>
    <row r="1" spans="1:13" s="75" customFormat="1" ht="13.5" thickBot="1">
      <c r="A1" s="325"/>
      <c r="B1" s="75" t="s">
        <v>0</v>
      </c>
      <c r="C1" s="74"/>
      <c r="F1" s="326"/>
      <c r="G1" s="327"/>
      <c r="H1" s="328"/>
      <c r="I1" s="328"/>
      <c r="J1" s="328"/>
      <c r="K1" s="328"/>
      <c r="L1" s="329"/>
    </row>
    <row r="2" spans="1:13" ht="16.5" thickTop="1">
      <c r="B2" s="87"/>
      <c r="C2" s="65"/>
      <c r="D2" s="65"/>
      <c r="E2" s="66"/>
      <c r="F2" s="65"/>
      <c r="G2" s="65"/>
      <c r="H2" s="65"/>
      <c r="I2" s="65"/>
      <c r="J2" s="65"/>
      <c r="K2" s="65"/>
      <c r="L2" s="65"/>
      <c r="M2" s="67"/>
    </row>
    <row r="3" spans="1:13" ht="27" customHeight="1">
      <c r="B3" s="73"/>
      <c r="C3" s="398" t="s">
        <v>253</v>
      </c>
      <c r="D3" s="398"/>
      <c r="E3" s="398"/>
      <c r="F3" s="334"/>
      <c r="G3" s="334"/>
      <c r="H3" s="334"/>
      <c r="I3" s="334"/>
      <c r="J3" s="334"/>
      <c r="K3" s="334"/>
      <c r="L3" s="334"/>
      <c r="M3" s="68"/>
    </row>
    <row r="4" spans="1:13" ht="15.75">
      <c r="B4" s="73"/>
      <c r="C4" s="69" t="s">
        <v>71</v>
      </c>
      <c r="D4" s="70" t="s">
        <v>79</v>
      </c>
      <c r="E4" s="69" t="s">
        <v>80</v>
      </c>
      <c r="F4" s="334"/>
      <c r="G4" s="334"/>
      <c r="H4" s="334"/>
      <c r="I4" s="334"/>
      <c r="J4" s="334"/>
      <c r="K4" s="334"/>
      <c r="L4" s="334"/>
      <c r="M4" s="68"/>
    </row>
    <row r="5" spans="1:13" ht="15.75">
      <c r="B5" s="73"/>
      <c r="C5" s="399" t="s">
        <v>81</v>
      </c>
      <c r="D5" s="399"/>
      <c r="E5" s="399"/>
      <c r="F5" s="399"/>
      <c r="G5" s="399"/>
      <c r="H5" s="399"/>
      <c r="I5" s="399"/>
      <c r="J5" s="399"/>
      <c r="K5" s="399"/>
      <c r="L5" s="399"/>
      <c r="M5" s="68"/>
    </row>
    <row r="6" spans="1:13" ht="16.5" thickBot="1">
      <c r="B6" s="73"/>
      <c r="C6" s="400" t="s">
        <v>3</v>
      </c>
      <c r="D6" s="400"/>
      <c r="E6" s="400"/>
      <c r="F6" s="400"/>
      <c r="G6" s="400"/>
      <c r="H6" s="400"/>
      <c r="I6" s="400"/>
      <c r="J6" s="400"/>
      <c r="K6" s="400"/>
      <c r="L6" s="400"/>
      <c r="M6" s="68"/>
    </row>
    <row r="7" spans="1:13" ht="15.75">
      <c r="B7" s="73"/>
      <c r="C7" s="401" t="s">
        <v>82</v>
      </c>
      <c r="D7" s="402"/>
      <c r="E7" s="402"/>
      <c r="F7" s="402"/>
      <c r="G7" s="402"/>
      <c r="H7" s="402"/>
      <c r="I7" s="402"/>
      <c r="J7" s="403"/>
      <c r="K7" s="403"/>
      <c r="L7" s="404"/>
      <c r="M7" s="31"/>
    </row>
    <row r="8" spans="1:13" ht="38.25" customHeight="1">
      <c r="B8" s="73"/>
      <c r="C8" s="405"/>
      <c r="D8" s="406"/>
      <c r="E8" s="406"/>
      <c r="F8" s="406"/>
      <c r="G8" s="406"/>
      <c r="H8" s="406"/>
      <c r="I8" s="406"/>
      <c r="J8" s="407"/>
      <c r="K8" s="407"/>
      <c r="L8" s="408"/>
      <c r="M8" s="68"/>
    </row>
    <row r="9" spans="1:13" ht="30" customHeight="1">
      <c r="B9" s="73"/>
      <c r="C9" s="409" t="s">
        <v>83</v>
      </c>
      <c r="D9" s="410"/>
      <c r="E9" s="410"/>
      <c r="F9" s="410"/>
      <c r="G9" s="410"/>
      <c r="H9" s="410"/>
      <c r="I9" s="410"/>
      <c r="J9" s="410"/>
      <c r="K9" s="410"/>
      <c r="L9" s="411"/>
      <c r="M9" s="68"/>
    </row>
    <row r="10" spans="1:13" ht="25.15" customHeight="1" thickBot="1">
      <c r="B10" s="73"/>
      <c r="C10" s="416"/>
      <c r="D10" s="417"/>
      <c r="E10" s="417"/>
      <c r="F10" s="417"/>
      <c r="G10" s="417"/>
      <c r="H10" s="417"/>
      <c r="I10" s="417"/>
      <c r="J10" s="417"/>
      <c r="K10" s="417"/>
      <c r="L10" s="418"/>
      <c r="M10" s="68"/>
    </row>
    <row r="11" spans="1:13" ht="15.75">
      <c r="B11" s="73"/>
      <c r="C11" s="419" t="s">
        <v>84</v>
      </c>
      <c r="D11" s="421" t="s">
        <v>254</v>
      </c>
      <c r="E11" s="393" t="s">
        <v>90</v>
      </c>
      <c r="F11" s="419" t="s">
        <v>4</v>
      </c>
      <c r="G11" s="421" t="s">
        <v>85</v>
      </c>
      <c r="H11" s="421" t="s">
        <v>5</v>
      </c>
      <c r="I11" s="423" t="s">
        <v>86</v>
      </c>
      <c r="J11" s="423" t="s">
        <v>89</v>
      </c>
      <c r="K11" s="423" t="s">
        <v>88</v>
      </c>
      <c r="L11" s="434" t="s">
        <v>87</v>
      </c>
      <c r="M11" s="68"/>
    </row>
    <row r="12" spans="1:13" ht="16.5" thickBot="1">
      <c r="B12" s="73"/>
      <c r="C12" s="420"/>
      <c r="D12" s="422"/>
      <c r="E12" s="394"/>
      <c r="F12" s="420"/>
      <c r="G12" s="422"/>
      <c r="H12" s="422"/>
      <c r="I12" s="424"/>
      <c r="J12" s="424"/>
      <c r="K12" s="424"/>
      <c r="L12" s="435"/>
      <c r="M12" s="68"/>
    </row>
    <row r="13" spans="1:13" ht="36" customHeight="1" thickBot="1">
      <c r="B13" s="73"/>
      <c r="C13" s="355" t="s">
        <v>245</v>
      </c>
      <c r="D13" s="356"/>
      <c r="E13" s="356"/>
      <c r="F13" s="356"/>
      <c r="G13" s="356"/>
      <c r="H13" s="356"/>
      <c r="I13" s="356"/>
      <c r="J13" s="356"/>
      <c r="K13" s="356"/>
      <c r="L13" s="357"/>
      <c r="M13" s="68"/>
    </row>
    <row r="14" spans="1:13" ht="45" customHeight="1">
      <c r="B14" s="73"/>
      <c r="C14" s="20" t="s">
        <v>91</v>
      </c>
      <c r="D14" s="21">
        <v>11646</v>
      </c>
      <c r="E14" s="7"/>
      <c r="F14" s="361" t="str">
        <f>UPPER(VLOOKUP(D14,'Precios IDRD'!$B$3:$F$10839,2,FALSE))</f>
        <v>CERRAMIENTO LONA H=2.20 MTS(EXC) **</v>
      </c>
      <c r="G14" s="9" t="str">
        <f>VLOOKUP(D14,'Precios IDRD'!$B$3:$F$10839,3,FALSE)</f>
        <v>ML</v>
      </c>
      <c r="H14" s="8">
        <v>100</v>
      </c>
      <c r="I14" s="9">
        <f>VLOOKUP(D14,'Precios IDRD'!$B$3:$F$10839,5,FALSE)</f>
        <v>33732.57</v>
      </c>
      <c r="J14" s="9">
        <f>+ROUND(I14*(1+$L$72),2)</f>
        <v>45876.3</v>
      </c>
      <c r="K14" s="9">
        <f t="shared" ref="K14" si="0">+I14*H14</f>
        <v>3373257</v>
      </c>
      <c r="L14" s="23">
        <f t="shared" ref="L14" si="1">ROUND(H14*J14,0)</f>
        <v>4587630</v>
      </c>
      <c r="M14" s="71"/>
    </row>
    <row r="15" spans="1:13" ht="45" customHeight="1">
      <c r="B15" s="73"/>
      <c r="C15" s="317" t="s">
        <v>92</v>
      </c>
      <c r="D15" s="318">
        <v>12837</v>
      </c>
      <c r="E15" s="319"/>
      <c r="F15" s="361" t="str">
        <f>UPPER(VLOOKUP(D15,'Precios IDRD'!$B$3:$F$10839,2,FALSE))</f>
        <v>DESMONTE SEÑAL (IDG-S)</v>
      </c>
      <c r="G15" s="9" t="str">
        <f>VLOOKUP(D15,'Precios IDRD'!$B$3:$F$10839,3,FALSE)</f>
        <v>UN</v>
      </c>
      <c r="H15" s="8">
        <v>20</v>
      </c>
      <c r="I15" s="9">
        <f>VLOOKUP(D15,'Precios IDRD'!$B$3:$F$10839,5,FALSE)</f>
        <v>66299.929999999993</v>
      </c>
      <c r="J15" s="9">
        <f>+ROUND(I15*(1+$L$72),2)</f>
        <v>90167.9</v>
      </c>
      <c r="K15" s="320">
        <f>+I15*H15</f>
        <v>1325998.5999999999</v>
      </c>
      <c r="L15" s="321">
        <f>ROUND(H15*J15,0)</f>
        <v>1803358</v>
      </c>
      <c r="M15" s="71"/>
    </row>
    <row r="16" spans="1:13" ht="45" customHeight="1" thickBot="1">
      <c r="B16" s="73"/>
      <c r="C16" s="20" t="s">
        <v>93</v>
      </c>
      <c r="D16" s="318">
        <v>14439</v>
      </c>
      <c r="E16" s="7"/>
      <c r="F16" s="361" t="str">
        <f>UPPER(VLOOKUP(D16,'Precios IDRD'!$B$3:$F$10839,2,FALSE))</f>
        <v>DESMONTE PISO DE CAUCHO(TRASIEGO+RETIRO)</v>
      </c>
      <c r="G16" s="9" t="str">
        <f>VLOOKUP(D16,'Precios IDRD'!$B$3:$F$10839,3,FALSE)</f>
        <v>M2</v>
      </c>
      <c r="H16" s="8">
        <v>400</v>
      </c>
      <c r="I16" s="9">
        <f>VLOOKUP(D16,'Precios IDRD'!$B$3:$F$10839,5,FALSE)</f>
        <v>10875.56</v>
      </c>
      <c r="J16" s="9">
        <f>+ROUND(I16*(1+$L$72),2)</f>
        <v>14790.76</v>
      </c>
      <c r="K16" s="9">
        <f t="shared" ref="K16" si="2">+I16*H16</f>
        <v>4350224</v>
      </c>
      <c r="L16" s="10">
        <f t="shared" ref="L16" si="3">ROUND(H16*J16,0)</f>
        <v>5916304</v>
      </c>
      <c r="M16" s="71"/>
    </row>
    <row r="17" spans="2:13" ht="45" customHeight="1" thickBot="1">
      <c r="B17" s="73"/>
      <c r="C17" s="358" t="s">
        <v>328</v>
      </c>
      <c r="D17" s="359"/>
      <c r="E17" s="359"/>
      <c r="F17" s="359"/>
      <c r="G17" s="377"/>
      <c r="H17" s="359"/>
      <c r="I17" s="359"/>
      <c r="J17" s="359"/>
      <c r="K17" s="359"/>
      <c r="L17" s="360"/>
      <c r="M17" s="71"/>
    </row>
    <row r="18" spans="2:13" ht="45" customHeight="1">
      <c r="B18" s="73"/>
      <c r="C18" s="344" t="s">
        <v>94</v>
      </c>
      <c r="D18" s="22">
        <v>14651</v>
      </c>
      <c r="E18" s="345"/>
      <c r="F18" s="361" t="str">
        <f>UPPER(VLOOKUP(D18,'Precios IDRD'!$B$3:$F$10839,2,FALSE))</f>
        <v>CANECAS ACERO INOXIDABLE (SUM + INST)</v>
      </c>
      <c r="G18" s="9" t="str">
        <f>VLOOKUP(D18,'Precios IDRD'!$B$3:$F$10839,3,FALSE)</f>
        <v>UN</v>
      </c>
      <c r="H18" s="8">
        <v>15</v>
      </c>
      <c r="I18" s="9">
        <f>VLOOKUP(D18,'Precios IDRD'!$B$3:$F$10839,5,FALSE)</f>
        <v>649442.68999999994</v>
      </c>
      <c r="J18" s="9">
        <f>+ROUND(I18*(1+$L$72),2)</f>
        <v>883242.06</v>
      </c>
      <c r="K18" s="346">
        <f>+I18*H18</f>
        <v>9741640.3499999996</v>
      </c>
      <c r="L18" s="347">
        <f>ROUND(H18*J18,0)</f>
        <v>13248631</v>
      </c>
      <c r="M18" s="71"/>
    </row>
    <row r="19" spans="2:13" ht="45" customHeight="1">
      <c r="B19" s="73"/>
      <c r="C19" s="344" t="s">
        <v>95</v>
      </c>
      <c r="D19" s="22">
        <v>14642</v>
      </c>
      <c r="E19" s="345"/>
      <c r="F19" s="361" t="str">
        <f>UPPER(VLOOKUP(D19,'Precios IDRD'!$B$3:$F$10839,2,FALSE))</f>
        <v>BARANDA CERRAMIENTOS M-83  (SUM + INST)</v>
      </c>
      <c r="G19" s="9" t="str">
        <f>VLOOKUP(D19,'Precios IDRD'!$B$3:$F$10839,3,FALSE)</f>
        <v>ML</v>
      </c>
      <c r="H19" s="8">
        <v>60</v>
      </c>
      <c r="I19" s="9">
        <f>VLOOKUP(D19,'Precios IDRD'!$B$3:$F$10839,5,FALSE)</f>
        <v>677202.13</v>
      </c>
      <c r="J19" s="9">
        <f t="shared" ref="J19:J59" si="4">+ROUND(I19*(1+$L$72),2)</f>
        <v>920994.9</v>
      </c>
      <c r="K19" s="346">
        <f>+I19*H19</f>
        <v>40632127.799999997</v>
      </c>
      <c r="L19" s="347">
        <f>ROUND(H19*J19,0)</f>
        <v>55259694</v>
      </c>
      <c r="M19" s="71"/>
    </row>
    <row r="20" spans="2:13" ht="45" customHeight="1">
      <c r="B20" s="73"/>
      <c r="C20" s="344" t="s">
        <v>96</v>
      </c>
      <c r="D20" s="348">
        <v>14625</v>
      </c>
      <c r="E20" s="345"/>
      <c r="F20" s="361" t="str">
        <f>UPPER(VLOOKUP(D20,'Precios IDRD'!$B$3:$F$10839,2,FALSE))</f>
        <v>BARANDAS CERRAMIENTO M - 80 (SUM + INST)</v>
      </c>
      <c r="G20" s="9" t="str">
        <f>VLOOKUP(D20,'Precios IDRD'!$B$3:$F$10839,3,FALSE)</f>
        <v>ML</v>
      </c>
      <c r="H20" s="8">
        <v>40</v>
      </c>
      <c r="I20" s="9">
        <f>VLOOKUP(D20,'Precios IDRD'!$B$3:$F$10839,5,FALSE)</f>
        <v>588596.96</v>
      </c>
      <c r="J20" s="9">
        <f t="shared" si="4"/>
        <v>800491.87</v>
      </c>
      <c r="K20" s="346">
        <f t="shared" ref="K20:K21" si="5">+I20*H20</f>
        <v>23543878.399999999</v>
      </c>
      <c r="L20" s="347">
        <f t="shared" ref="L20:L21" si="6">ROUND(H20*J20,0)</f>
        <v>32019675</v>
      </c>
      <c r="M20" s="71"/>
    </row>
    <row r="21" spans="2:13" ht="45" customHeight="1">
      <c r="B21" s="73"/>
      <c r="C21" s="344" t="s">
        <v>97</v>
      </c>
      <c r="D21" s="22">
        <v>14824</v>
      </c>
      <c r="E21" s="345"/>
      <c r="F21" s="361" t="str">
        <f>UPPER(VLOOKUP(D21,'Precios IDRD'!$B$3:$F$10839,2,FALSE))</f>
        <v>BANCA M-31(DESM+SUM+INST)</v>
      </c>
      <c r="G21" s="9" t="str">
        <f>VLOOKUP(D21,'Precios IDRD'!$B$3:$F$10839,3,FALSE)</f>
        <v>UN</v>
      </c>
      <c r="H21" s="8">
        <v>10</v>
      </c>
      <c r="I21" s="9">
        <f>VLOOKUP(D21,'Precios IDRD'!$B$3:$F$10839,5,FALSE)</f>
        <v>746339.64</v>
      </c>
      <c r="J21" s="9">
        <f t="shared" si="4"/>
        <v>1015021.91</v>
      </c>
      <c r="K21" s="346">
        <f t="shared" si="5"/>
        <v>7463396.4000000004</v>
      </c>
      <c r="L21" s="347">
        <f t="shared" si="6"/>
        <v>10150219</v>
      </c>
      <c r="M21" s="71"/>
    </row>
    <row r="22" spans="2:13" ht="45" customHeight="1">
      <c r="B22" s="73"/>
      <c r="C22" s="344" t="s">
        <v>98</v>
      </c>
      <c r="D22" s="22">
        <v>10434</v>
      </c>
      <c r="E22" s="345"/>
      <c r="F22" s="361" t="str">
        <f>UPPER(VLOOKUP(D22,'Precios IDRD'!$B$3:$F$10839,2,FALSE))</f>
        <v>ADOQUIN ARCILLA E= 6 CM SOBRE ARENA (SUM E INST)**</v>
      </c>
      <c r="G22" s="9" t="str">
        <f>VLOOKUP(D22,'Precios IDRD'!$B$3:$F$10839,3,FALSE)</f>
        <v>M2</v>
      </c>
      <c r="H22" s="8">
        <v>500</v>
      </c>
      <c r="I22" s="9">
        <f>VLOOKUP(D22,'Precios IDRD'!$B$3:$F$10839,5,FALSE)</f>
        <v>99839.43</v>
      </c>
      <c r="J22" s="9">
        <f t="shared" si="4"/>
        <v>135781.62</v>
      </c>
      <c r="K22" s="346">
        <f t="shared" ref="K22:K26" si="7">+I22*H22</f>
        <v>49919715</v>
      </c>
      <c r="L22" s="347">
        <f t="shared" ref="L22:L26" si="8">ROUND(H22*J22,0)</f>
        <v>67890810</v>
      </c>
      <c r="M22" s="71"/>
    </row>
    <row r="23" spans="2:13" ht="45" customHeight="1">
      <c r="B23" s="73"/>
      <c r="C23" s="344" t="s">
        <v>99</v>
      </c>
      <c r="D23" s="22">
        <v>16676</v>
      </c>
      <c r="E23" s="345"/>
      <c r="F23" s="361" t="str">
        <f>UPPER(VLOOKUP(D23,'Precios IDRD'!$B$3:$F$10839,2,FALSE))</f>
        <v>PISO CAUCHO RECICL 4CM (EPDM 1CM+SBR 3CM SUM+INST</v>
      </c>
      <c r="G23" s="9" t="str">
        <f>VLOOKUP(D23,'Precios IDRD'!$B$3:$F$10839,3,FALSE)</f>
        <v>M2</v>
      </c>
      <c r="H23" s="8">
        <v>130</v>
      </c>
      <c r="I23" s="9">
        <f>VLOOKUP(D23,'Precios IDRD'!$B$3:$F$10839,5,FALSE)</f>
        <v>362355</v>
      </c>
      <c r="J23" s="9">
        <f t="shared" si="4"/>
        <v>492802.8</v>
      </c>
      <c r="K23" s="346">
        <f t="shared" ref="K23:K24" si="9">+I23*H23</f>
        <v>47106150</v>
      </c>
      <c r="L23" s="347">
        <f t="shared" ref="L23:L24" si="10">ROUND(H23*J23,0)</f>
        <v>64064364</v>
      </c>
      <c r="M23" s="71"/>
    </row>
    <row r="24" spans="2:13" ht="45" customHeight="1">
      <c r="B24" s="73"/>
      <c r="C24" s="344" t="s">
        <v>100</v>
      </c>
      <c r="D24" s="22">
        <v>16677</v>
      </c>
      <c r="E24" s="345"/>
      <c r="F24" s="361" t="str">
        <f>UPPER(VLOOKUP(D24,'Precios IDRD'!$B$3:$F$10839,2,FALSE))</f>
        <v>PISO CAUCHO RECICL 5CM (EPDM 1CM+SBR 4CM SUM+INST)</v>
      </c>
      <c r="G24" s="9" t="str">
        <f>VLOOKUP(D24,'Precios IDRD'!$B$3:$F$10839,3,FALSE)</f>
        <v>M2</v>
      </c>
      <c r="H24" s="8">
        <v>100</v>
      </c>
      <c r="I24" s="9">
        <f>VLOOKUP(D24,'Precios IDRD'!$B$3:$F$10839,5,FALSE)</f>
        <v>403410</v>
      </c>
      <c r="J24" s="9">
        <f t="shared" si="4"/>
        <v>548637.6</v>
      </c>
      <c r="K24" s="346">
        <f t="shared" si="9"/>
        <v>40341000</v>
      </c>
      <c r="L24" s="347">
        <f t="shared" si="10"/>
        <v>54863760</v>
      </c>
      <c r="M24" s="71"/>
    </row>
    <row r="25" spans="2:13" ht="45" customHeight="1">
      <c r="B25" s="73"/>
      <c r="C25" s="344" t="s">
        <v>101</v>
      </c>
      <c r="D25" s="22">
        <v>16669</v>
      </c>
      <c r="E25" s="345"/>
      <c r="F25" s="361" t="str">
        <f>UPPER(VLOOKUP(D25,'Precios IDRD'!$B$3:$F$10839,2,FALSE))</f>
        <v>PISO CAUCHO RECICL 8CM (EPDM 1CM+SBR 7CM SUM+INST)</v>
      </c>
      <c r="G25" s="9" t="str">
        <f>VLOOKUP(D25,'Precios IDRD'!$B$3:$F$10839,3,FALSE)</f>
        <v>M2</v>
      </c>
      <c r="H25" s="8">
        <v>100</v>
      </c>
      <c r="I25" s="9">
        <f>VLOOKUP(D25,'Precios IDRD'!$B$3:$F$10839,5,FALSE)</f>
        <v>601811.56000000006</v>
      </c>
      <c r="J25" s="9">
        <f t="shared" si="4"/>
        <v>818463.72</v>
      </c>
      <c r="K25" s="346">
        <f t="shared" ref="K25" si="11">+I25*H25</f>
        <v>60181156.000000007</v>
      </c>
      <c r="L25" s="347">
        <f t="shared" ref="L25" si="12">ROUND(H25*J25,0)</f>
        <v>81846372</v>
      </c>
      <c r="M25" s="71"/>
    </row>
    <row r="26" spans="2:13" ht="45" customHeight="1" thickBot="1">
      <c r="B26" s="73"/>
      <c r="C26" s="344" t="s">
        <v>102</v>
      </c>
      <c r="D26" s="22">
        <v>11126</v>
      </c>
      <c r="E26" s="345"/>
      <c r="F26" s="361" t="str">
        <f>UPPER(VLOOKUP(D26,'Precios IDRD'!$B$3:$F$10839,2,FALSE))</f>
        <v>BANCA PREFAB M-30 CON ESPALD SUMIN+INSTALA Z.V**</v>
      </c>
      <c r="G26" s="9" t="str">
        <f>VLOOKUP(D26,'Precios IDRD'!$B$3:$F$10839,3,FALSE)</f>
        <v>UN</v>
      </c>
      <c r="H26" s="8">
        <v>12</v>
      </c>
      <c r="I26" s="9">
        <f>VLOOKUP(D26,'Precios IDRD'!$B$3:$F$10839,5,FALSE)</f>
        <v>989233.45</v>
      </c>
      <c r="J26" s="9">
        <f t="shared" si="4"/>
        <v>1345357.49</v>
      </c>
      <c r="K26" s="346">
        <f t="shared" si="7"/>
        <v>11870801.399999999</v>
      </c>
      <c r="L26" s="349">
        <f t="shared" si="8"/>
        <v>16144290</v>
      </c>
      <c r="M26" s="71"/>
    </row>
    <row r="27" spans="2:13" ht="45" customHeight="1" thickBot="1">
      <c r="B27" s="73"/>
      <c r="C27" s="358" t="s">
        <v>329</v>
      </c>
      <c r="D27" s="359"/>
      <c r="E27" s="359"/>
      <c r="F27" s="359"/>
      <c r="G27" s="377"/>
      <c r="H27" s="359"/>
      <c r="I27" s="359"/>
      <c r="J27" s="359"/>
      <c r="K27" s="359"/>
      <c r="L27" s="360"/>
      <c r="M27" s="71"/>
    </row>
    <row r="28" spans="2:13" ht="45" customHeight="1">
      <c r="B28" s="73"/>
      <c r="C28" s="20" t="s">
        <v>104</v>
      </c>
      <c r="D28" s="21">
        <v>12198</v>
      </c>
      <c r="E28" s="7"/>
      <c r="F28" s="361" t="str">
        <f>UPPER(VLOOKUP(D28,'Precios IDRD'!$B$3:$F$10839,2,FALSE))</f>
        <v>PINTURA BARANDA M-80 (2 MANOS)</v>
      </c>
      <c r="G28" s="9" t="str">
        <f>VLOOKUP(D28,'Precios IDRD'!$B$3:$F$10839,3,FALSE)</f>
        <v>ML</v>
      </c>
      <c r="H28" s="8">
        <v>580</v>
      </c>
      <c r="I28" s="9">
        <f>VLOOKUP(D28,'Precios IDRD'!$B$3:$F$10839,5,FALSE)</f>
        <v>29537.42</v>
      </c>
      <c r="J28" s="9">
        <f t="shared" si="4"/>
        <v>40170.89</v>
      </c>
      <c r="K28" s="9">
        <f t="shared" ref="K28:K29" si="13">+I28*H28</f>
        <v>17131703.599999998</v>
      </c>
      <c r="L28" s="10">
        <f t="shared" ref="L28:L29" si="14">ROUND(H28*J28,0)</f>
        <v>23299116</v>
      </c>
      <c r="M28" s="71"/>
    </row>
    <row r="29" spans="2:13" ht="45" customHeight="1">
      <c r="B29" s="73"/>
      <c r="C29" s="20" t="s">
        <v>110</v>
      </c>
      <c r="D29" s="21">
        <v>13923</v>
      </c>
      <c r="E29" s="7"/>
      <c r="F29" s="361" t="str">
        <f>UPPER(VLOOKUP(D29,'Precios IDRD'!$B$3:$F$10839,2,FALSE))</f>
        <v>PINTURA MODULO M-3A</v>
      </c>
      <c r="G29" s="9" t="str">
        <f>VLOOKUP(D29,'Precios IDRD'!$B$3:$F$10839,3,FALSE)</f>
        <v>UN</v>
      </c>
      <c r="H29" s="8">
        <v>7</v>
      </c>
      <c r="I29" s="9">
        <f>VLOOKUP(D29,'Precios IDRD'!$B$3:$F$10839,5,FALSE)</f>
        <v>875215.93</v>
      </c>
      <c r="J29" s="9">
        <f t="shared" si="4"/>
        <v>1190293.6599999999</v>
      </c>
      <c r="K29" s="9">
        <f t="shared" si="13"/>
        <v>6126511.5100000007</v>
      </c>
      <c r="L29" s="10">
        <f t="shared" si="14"/>
        <v>8332056</v>
      </c>
      <c r="M29" s="71"/>
    </row>
    <row r="30" spans="2:13" ht="45" customHeight="1">
      <c r="B30" s="73"/>
      <c r="C30" s="20" t="s">
        <v>106</v>
      </c>
      <c r="D30" s="21">
        <v>13014</v>
      </c>
      <c r="E30" s="7"/>
      <c r="F30" s="361" t="str">
        <f>UPPER(VLOOKUP(D30,'Precios IDRD'!$B$3:$F$10839,2,FALSE))</f>
        <v>PINTURA MODULO M-5 COLUMPIO **</v>
      </c>
      <c r="G30" s="9" t="str">
        <f>VLOOKUP(D30,'Precios IDRD'!$B$3:$F$10839,3,FALSE)</f>
        <v>UN</v>
      </c>
      <c r="H30" s="8">
        <v>9</v>
      </c>
      <c r="I30" s="9">
        <f>VLOOKUP(D30,'Precios IDRD'!$B$3:$F$10839,5,FALSE)</f>
        <v>728480</v>
      </c>
      <c r="J30" s="9">
        <f t="shared" si="4"/>
        <v>990732.80000000005</v>
      </c>
      <c r="K30" s="9">
        <f>+I30*H30</f>
        <v>6556320</v>
      </c>
      <c r="L30" s="10">
        <f>ROUND(H30*J30,0)</f>
        <v>8916595</v>
      </c>
      <c r="M30" s="71"/>
    </row>
    <row r="31" spans="2:13" ht="45" customHeight="1">
      <c r="B31" s="73"/>
      <c r="C31" s="20" t="s">
        <v>111</v>
      </c>
      <c r="D31" s="21">
        <v>15788</v>
      </c>
      <c r="E31" s="7"/>
      <c r="F31" s="361" t="str">
        <f>UPPER(VLOOKUP(D31,'Precios IDRD'!$B$3:$F$10839,2,FALSE))</f>
        <v>PINTURA MODULO- M-3(RETIR.PINT+ANTICORROSIVO+PINT)</v>
      </c>
      <c r="G31" s="9" t="str">
        <f>VLOOKUP(D31,'Precios IDRD'!$B$3:$F$10839,3,FALSE)</f>
        <v>UN</v>
      </c>
      <c r="H31" s="8">
        <v>9</v>
      </c>
      <c r="I31" s="9">
        <f>VLOOKUP(D31,'Precios IDRD'!$B$3:$F$10839,5,FALSE)</f>
        <v>1357562.08</v>
      </c>
      <c r="J31" s="9">
        <f t="shared" si="4"/>
        <v>1846284.43</v>
      </c>
      <c r="K31" s="9">
        <f>+I31*H31</f>
        <v>12218058.720000001</v>
      </c>
      <c r="L31" s="10">
        <f>ROUND(H31*J31,0)</f>
        <v>16616560</v>
      </c>
      <c r="M31" s="71"/>
    </row>
    <row r="32" spans="2:13" ht="45" customHeight="1">
      <c r="B32" s="73"/>
      <c r="C32" s="20" t="s">
        <v>108</v>
      </c>
      <c r="D32" s="21">
        <v>10855</v>
      </c>
      <c r="E32" s="7"/>
      <c r="F32" s="361" t="str">
        <f>UPPER(VLOOKUP(D32,'Precios IDRD'!$B$3:$F$10839,2,FALSE))</f>
        <v>PINTURA ESTRUCTURA MICROFUTBOL (CON BROCHA) **</v>
      </c>
      <c r="G32" s="9" t="str">
        <f>VLOOKUP(D32,'Precios IDRD'!$B$3:$F$10839,3,FALSE)</f>
        <v>JGO</v>
      </c>
      <c r="H32" s="8">
        <v>9</v>
      </c>
      <c r="I32" s="9">
        <f>VLOOKUP(D32,'Precios IDRD'!$B$3:$F$10839,5,FALSE)</f>
        <v>412130.97</v>
      </c>
      <c r="J32" s="9">
        <f t="shared" si="4"/>
        <v>560498.12</v>
      </c>
      <c r="K32" s="9">
        <f t="shared" ref="K32" si="15">+I32*H32</f>
        <v>3709178.7299999995</v>
      </c>
      <c r="L32" s="23">
        <f t="shared" ref="L32" si="16">ROUND(H32*J32,0)</f>
        <v>5044483</v>
      </c>
      <c r="M32" s="71"/>
    </row>
    <row r="33" spans="2:13" ht="45" customHeight="1">
      <c r="B33" s="73"/>
      <c r="C33" s="20" t="s">
        <v>112</v>
      </c>
      <c r="D33" s="350">
        <v>10851</v>
      </c>
      <c r="E33" s="319"/>
      <c r="F33" s="361" t="str">
        <f>UPPER(VLOOKUP(D33,'Precios IDRD'!$B$3:$F$10839,2,FALSE))</f>
        <v>PINTURA ESTRUCTURA BALONCESTO **</v>
      </c>
      <c r="G33" s="9" t="str">
        <f>VLOOKUP(D33,'Precios IDRD'!$B$3:$F$10839,3,FALSE)</f>
        <v>JGO</v>
      </c>
      <c r="H33" s="8">
        <v>9</v>
      </c>
      <c r="I33" s="9">
        <f>VLOOKUP(D33,'Precios IDRD'!$B$3:$F$10839,5,FALSE)</f>
        <v>967876.94</v>
      </c>
      <c r="J33" s="9">
        <f t="shared" si="4"/>
        <v>1316312.6399999999</v>
      </c>
      <c r="K33" s="9">
        <f t="shared" ref="K33:K38" si="17">+I33*H33</f>
        <v>8710892.459999999</v>
      </c>
      <c r="L33" s="23">
        <f t="shared" ref="L33:L38" si="18">ROUND(H33*J33,0)</f>
        <v>11846814</v>
      </c>
      <c r="M33" s="71"/>
    </row>
    <row r="34" spans="2:13" ht="45" customHeight="1">
      <c r="B34" s="73"/>
      <c r="C34" s="20" t="s">
        <v>330</v>
      </c>
      <c r="D34" s="350">
        <v>13695</v>
      </c>
      <c r="E34" s="319"/>
      <c r="F34" s="361" t="str">
        <f>UPPER(VLOOKUP(D34,'Precios IDRD'!$B$3:$F$10839,2,FALSE))</f>
        <v>PINTURA DE CANECA M-120</v>
      </c>
      <c r="G34" s="9" t="str">
        <f>VLOOKUP(D34,'Precios IDRD'!$B$3:$F$10839,3,FALSE)</f>
        <v>UN</v>
      </c>
      <c r="H34" s="8">
        <v>16</v>
      </c>
      <c r="I34" s="9">
        <f>VLOOKUP(D34,'Precios IDRD'!$B$3:$F$10839,5,FALSE)</f>
        <v>112689.3</v>
      </c>
      <c r="J34" s="9">
        <f t="shared" si="4"/>
        <v>153257.45000000001</v>
      </c>
      <c r="K34" s="9">
        <f t="shared" si="17"/>
        <v>1803028.8</v>
      </c>
      <c r="L34" s="23">
        <f t="shared" si="18"/>
        <v>2452119</v>
      </c>
      <c r="M34" s="71"/>
    </row>
    <row r="35" spans="2:13" ht="45" customHeight="1">
      <c r="B35" s="73"/>
      <c r="C35" s="20" t="s">
        <v>331</v>
      </c>
      <c r="D35" s="350">
        <v>10957</v>
      </c>
      <c r="E35" s="319"/>
      <c r="F35" s="361" t="str">
        <f>UPPER(VLOOKUP(D35,'Precios IDRD'!$B$3:$F$10839,2,FALSE))</f>
        <v>LIMPEZA ESTRUCT.METALICA- PINTURA ESMALTE+ANTICORR</v>
      </c>
      <c r="G35" s="9" t="str">
        <f>VLOOKUP(D35,'Precios IDRD'!$B$3:$F$10839,3,FALSE)</f>
        <v>ML</v>
      </c>
      <c r="H35" s="8">
        <v>600</v>
      </c>
      <c r="I35" s="9">
        <f>VLOOKUP(D35,'Precios IDRD'!$B$3:$F$10839,5,FALSE)</f>
        <v>20246.25</v>
      </c>
      <c r="J35" s="9">
        <f t="shared" si="4"/>
        <v>27534.9</v>
      </c>
      <c r="K35" s="9">
        <f t="shared" si="17"/>
        <v>12147750</v>
      </c>
      <c r="L35" s="23">
        <f t="shared" si="18"/>
        <v>16520940</v>
      </c>
      <c r="M35" s="71"/>
    </row>
    <row r="36" spans="2:13" ht="45" customHeight="1">
      <c r="B36" s="73"/>
      <c r="C36" s="20" t="s">
        <v>332</v>
      </c>
      <c r="D36" s="350">
        <v>12801</v>
      </c>
      <c r="E36" s="319"/>
      <c r="F36" s="361" t="str">
        <f>UPPER(VLOOKUP(D36,'Precios IDRD'!$B$3:$F$10839,2,FALSE))</f>
        <v>PINTURA EXTERIOR GRIS BASALTO (3 MANOS)</v>
      </c>
      <c r="G36" s="9" t="str">
        <f>VLOOKUP(D36,'Precios IDRD'!$B$3:$F$10839,3,FALSE)</f>
        <v>M2</v>
      </c>
      <c r="H36" s="8">
        <v>60</v>
      </c>
      <c r="I36" s="9">
        <f>VLOOKUP(D36,'Precios IDRD'!$B$3:$F$10839,5,FALSE)</f>
        <v>42654.15</v>
      </c>
      <c r="J36" s="9">
        <f t="shared" si="4"/>
        <v>58009.64</v>
      </c>
      <c r="K36" s="9">
        <f t="shared" si="17"/>
        <v>2559249</v>
      </c>
      <c r="L36" s="23">
        <f t="shared" si="18"/>
        <v>3480578</v>
      </c>
      <c r="M36" s="71"/>
    </row>
    <row r="37" spans="2:13" ht="45" customHeight="1">
      <c r="B37" s="73"/>
      <c r="C37" s="20" t="s">
        <v>333</v>
      </c>
      <c r="D37" s="350">
        <v>10253</v>
      </c>
      <c r="E37" s="319"/>
      <c r="F37" s="361" t="str">
        <f>UPPER(VLOOKUP(D37,'Precios IDRD'!$B$3:$F$10839,2,FALSE))</f>
        <v>DEMARCACION PINTURA TRAFICO MICROFUTBOL  A=0.1 **</v>
      </c>
      <c r="G37" s="9" t="str">
        <f>VLOOKUP(D37,'Precios IDRD'!$B$3:$F$10839,3,FALSE)</f>
        <v>M2</v>
      </c>
      <c r="H37" s="8">
        <v>1500</v>
      </c>
      <c r="I37" s="9">
        <f>VLOOKUP(D37,'Precios IDRD'!$B$3:$F$10839,5,FALSE)</f>
        <v>4304.8100000000004</v>
      </c>
      <c r="J37" s="9">
        <f t="shared" si="4"/>
        <v>5854.54</v>
      </c>
      <c r="K37" s="9">
        <f t="shared" si="17"/>
        <v>6457215.0000000009</v>
      </c>
      <c r="L37" s="23">
        <f t="shared" si="18"/>
        <v>8781810</v>
      </c>
      <c r="M37" s="71"/>
    </row>
    <row r="38" spans="2:13" ht="45" customHeight="1" thickBot="1">
      <c r="B38" s="73"/>
      <c r="C38" s="20" t="s">
        <v>334</v>
      </c>
      <c r="D38" s="350">
        <v>10254</v>
      </c>
      <c r="E38" s="319"/>
      <c r="F38" s="361" t="str">
        <f>UPPER(VLOOKUP(D38,'Precios IDRD'!$B$3:$F$10839,2,FALSE))</f>
        <v>DEMARCACION PINTURA TRAFICO BALONCESTO A=0.1 **</v>
      </c>
      <c r="G38" s="9" t="str">
        <f>VLOOKUP(D38,'Precios IDRD'!$B$3:$F$10839,3,FALSE)</f>
        <v>M2</v>
      </c>
      <c r="H38" s="8">
        <v>1500</v>
      </c>
      <c r="I38" s="9">
        <f>VLOOKUP(D38,'Precios IDRD'!$B$3:$F$10839,5,FALSE)</f>
        <v>6545.18</v>
      </c>
      <c r="J38" s="9">
        <f t="shared" si="4"/>
        <v>8901.44</v>
      </c>
      <c r="K38" s="9">
        <f t="shared" si="17"/>
        <v>9817770</v>
      </c>
      <c r="L38" s="23">
        <f t="shared" si="18"/>
        <v>13352160</v>
      </c>
      <c r="M38" s="71"/>
    </row>
    <row r="39" spans="2:13" ht="45" customHeight="1" thickBot="1">
      <c r="B39" s="73"/>
      <c r="C39" s="358" t="s">
        <v>335</v>
      </c>
      <c r="D39" s="359"/>
      <c r="E39" s="359"/>
      <c r="F39" s="359"/>
      <c r="G39" s="377"/>
      <c r="H39" s="359"/>
      <c r="I39" s="359"/>
      <c r="J39" s="359"/>
      <c r="K39" s="359"/>
      <c r="L39" s="360"/>
      <c r="M39" s="71"/>
    </row>
    <row r="40" spans="2:13" ht="45" customHeight="1">
      <c r="B40" s="73"/>
      <c r="C40" s="20" t="s">
        <v>109</v>
      </c>
      <c r="D40" s="21">
        <v>13689</v>
      </c>
      <c r="E40" s="7"/>
      <c r="F40" s="361" t="str">
        <f>UPPER(VLOOKUP(D40,'Precios IDRD'!$B$3:$F$10839,2,FALSE))</f>
        <v>PUNTO DE SOLDADURA 6013</v>
      </c>
      <c r="G40" s="9" t="str">
        <f>VLOOKUP(D40,'Precios IDRD'!$B$3:$F$10839,3,FALSE)</f>
        <v>UN</v>
      </c>
      <c r="H40" s="8">
        <v>866.68586545343908</v>
      </c>
      <c r="I40" s="9">
        <f>VLOOKUP(D40,'Precios IDRD'!$B$3:$F$10839,5,FALSE)</f>
        <v>10699.83</v>
      </c>
      <c r="J40" s="9">
        <f t="shared" si="4"/>
        <v>14551.77</v>
      </c>
      <c r="K40" s="9">
        <f>+I40*H40</f>
        <v>9273391.4237546716</v>
      </c>
      <c r="L40" s="10">
        <f>ROUND(H40*J40,0)</f>
        <v>12611813</v>
      </c>
      <c r="M40" s="71"/>
    </row>
    <row r="41" spans="2:13" ht="45" customHeight="1">
      <c r="B41" s="73"/>
      <c r="C41" s="20" t="s">
        <v>105</v>
      </c>
      <c r="D41" s="21">
        <v>13659</v>
      </c>
      <c r="E41" s="7"/>
      <c r="F41" s="361" t="str">
        <f>UPPER(VLOOKUP(D41,'Precios IDRD'!$B$3:$F$10839,2,FALSE))</f>
        <v>CORDON DE SOLDADURA 6013 (L=25 CM)</v>
      </c>
      <c r="G41" s="9" t="str">
        <f>VLOOKUP(D41,'Precios IDRD'!$B$3:$F$10839,3,FALSE)</f>
        <v>UN</v>
      </c>
      <c r="H41" s="8">
        <v>50</v>
      </c>
      <c r="I41" s="9">
        <f>VLOOKUP(D41,'Precios IDRD'!$B$3:$F$10839,5,FALSE)</f>
        <v>90037.01</v>
      </c>
      <c r="J41" s="9">
        <f t="shared" si="4"/>
        <v>122450.33</v>
      </c>
      <c r="K41" s="9">
        <f t="shared" ref="K41" si="19">+I41*H41</f>
        <v>4501850.5</v>
      </c>
      <c r="L41" s="10">
        <f t="shared" ref="L41" si="20">ROUND(H41*J41,0)</f>
        <v>6122517</v>
      </c>
      <c r="M41" s="71"/>
    </row>
    <row r="42" spans="2:13" ht="45" customHeight="1">
      <c r="B42" s="73"/>
      <c r="C42" s="20" t="s">
        <v>113</v>
      </c>
      <c r="D42" s="22">
        <v>10087</v>
      </c>
      <c r="E42" s="7"/>
      <c r="F42" s="361" t="str">
        <f>UPPER(VLOOKUP(D42,'Precios IDRD'!$B$3:$F$10839,2,FALSE))</f>
        <v>CERRAMIENTO CONTRA IMPACTO IDRD H= 5 **</v>
      </c>
      <c r="G42" s="9" t="str">
        <f>VLOOKUP(D42,'Precios IDRD'!$B$3:$F$10839,3,FALSE)</f>
        <v>ML</v>
      </c>
      <c r="H42" s="8">
        <v>81.940014832767616</v>
      </c>
      <c r="I42" s="9">
        <f>VLOOKUP(D42,'Precios IDRD'!$B$3:$F$10839,5,FALSE)</f>
        <v>1937651.37</v>
      </c>
      <c r="J42" s="9">
        <f t="shared" si="4"/>
        <v>2635205.86</v>
      </c>
      <c r="K42" s="9">
        <f>+I42*H42</f>
        <v>158771181.9985325</v>
      </c>
      <c r="L42" s="10">
        <f>ROUND(H42*J42,0)</f>
        <v>215928807</v>
      </c>
      <c r="M42" s="71"/>
    </row>
    <row r="43" spans="2:13" ht="45" customHeight="1" thickBot="1">
      <c r="B43" s="73"/>
      <c r="C43" s="20" t="s">
        <v>107</v>
      </c>
      <c r="D43" s="22">
        <v>13706</v>
      </c>
      <c r="E43" s="7"/>
      <c r="F43" s="361" t="str">
        <f>UPPER(VLOOKUP(D43,'Precios IDRD'!$B$3:$F$10839,2,FALSE))</f>
        <v>MALLA ESLAB CAL.10+ANGULO11/2"X1/8"+PLAT(SUM+INS)</v>
      </c>
      <c r="G43" s="9" t="str">
        <f>VLOOKUP(D43,'Precios IDRD'!$B$3:$F$10839,3,FALSE)</f>
        <v>M2</v>
      </c>
      <c r="H43" s="8">
        <v>50</v>
      </c>
      <c r="I43" s="9">
        <f>VLOOKUP(D43,'Precios IDRD'!$B$3:$F$10839,5,FALSE)</f>
        <v>120476.92</v>
      </c>
      <c r="J43" s="9">
        <f t="shared" si="4"/>
        <v>163848.60999999999</v>
      </c>
      <c r="K43" s="9">
        <f>+I43*H43</f>
        <v>6023846</v>
      </c>
      <c r="L43" s="10">
        <f>ROUND(H43*J43,0)</f>
        <v>8192431</v>
      </c>
      <c r="M43" s="71"/>
    </row>
    <row r="44" spans="2:13" ht="45" customHeight="1" thickBot="1">
      <c r="B44" s="73"/>
      <c r="C44" s="358" t="s">
        <v>336</v>
      </c>
      <c r="D44" s="359"/>
      <c r="E44" s="359"/>
      <c r="F44" s="359"/>
      <c r="G44" s="377"/>
      <c r="H44" s="359"/>
      <c r="I44" s="359"/>
      <c r="J44" s="359"/>
      <c r="K44" s="359"/>
      <c r="L44" s="360"/>
      <c r="M44" s="71"/>
    </row>
    <row r="45" spans="2:13" ht="72" customHeight="1">
      <c r="B45" s="73"/>
      <c r="C45" s="20" t="s">
        <v>114</v>
      </c>
      <c r="D45" s="22">
        <v>10623</v>
      </c>
      <c r="E45" s="7"/>
      <c r="F45" s="361" t="str">
        <f>UPPER(VLOOKUP(D45,'Precios IDRD'!$B$3:$F$10839,2,FALSE))</f>
        <v>CORTE DILATACIONES EN ASFALTO   **</v>
      </c>
      <c r="G45" s="9" t="str">
        <f>VLOOKUP(D45,'Precios IDRD'!$B$3:$F$10839,3,FALSE)</f>
        <v>ML</v>
      </c>
      <c r="H45" s="8">
        <v>20</v>
      </c>
      <c r="I45" s="9">
        <f>VLOOKUP(D45,'Precios IDRD'!$B$3:$F$10839,5,FALSE)</f>
        <v>5598.11</v>
      </c>
      <c r="J45" s="9">
        <f t="shared" si="4"/>
        <v>7613.43</v>
      </c>
      <c r="K45" s="9">
        <f t="shared" ref="K45:K47" si="21">+I45*H45</f>
        <v>111962.2</v>
      </c>
      <c r="L45" s="10">
        <f t="shared" ref="L45:L47" si="22">ROUND(H45*J45,0)</f>
        <v>152269</v>
      </c>
      <c r="M45" s="71"/>
    </row>
    <row r="46" spans="2:13" ht="45" customHeight="1">
      <c r="B46" s="73"/>
      <c r="C46" s="20" t="s">
        <v>115</v>
      </c>
      <c r="D46" s="22">
        <v>12492</v>
      </c>
      <c r="E46" s="7"/>
      <c r="F46" s="361" t="str">
        <f>UPPER(VLOOKUP(D46,'Precios IDRD'!$B$3:$F$10839,2,FALSE))</f>
        <v>IMPRIMACION ASFALTICA EN FRIO (EQUIP.DE BOMBA)**</v>
      </c>
      <c r="G46" s="9" t="str">
        <f>VLOOKUP(D46,'Precios IDRD'!$B$3:$F$10839,3,FALSE)</f>
        <v>M2</v>
      </c>
      <c r="H46" s="8">
        <v>300</v>
      </c>
      <c r="I46" s="9">
        <f>VLOOKUP(D46,'Precios IDRD'!$B$3:$F$10839,5,FALSE)</f>
        <v>13404.95</v>
      </c>
      <c r="J46" s="9">
        <f t="shared" si="4"/>
        <v>18230.73</v>
      </c>
      <c r="K46" s="9">
        <f t="shared" si="21"/>
        <v>4021485</v>
      </c>
      <c r="L46" s="10">
        <f t="shared" si="22"/>
        <v>5469219</v>
      </c>
      <c r="M46" s="71"/>
    </row>
    <row r="47" spans="2:13" ht="45" customHeight="1">
      <c r="B47" s="73"/>
      <c r="C47" s="20" t="s">
        <v>116</v>
      </c>
      <c r="D47" s="22">
        <v>12017</v>
      </c>
      <c r="E47" s="7"/>
      <c r="F47" s="361" t="str">
        <f>UPPER(VLOOKUP(D47,'Precios IDRD'!$B$3:$F$10839,2,FALSE))</f>
        <v>CANCHAASFALTO E=0.05  R-IDRD 4.3-A BLANDOGEOTEXTIL</v>
      </c>
      <c r="G47" s="9" t="str">
        <f>VLOOKUP(D47,'Precios IDRD'!$B$3:$F$10839,3,FALSE)</f>
        <v>M2</v>
      </c>
      <c r="H47" s="8">
        <v>300</v>
      </c>
      <c r="I47" s="9">
        <f>VLOOKUP(D47,'Precios IDRD'!$B$3:$F$10839,5,FALSE)</f>
        <v>267102.09000000003</v>
      </c>
      <c r="J47" s="9">
        <f t="shared" si="4"/>
        <v>363258.84</v>
      </c>
      <c r="K47" s="9">
        <f t="shared" si="21"/>
        <v>80130627.000000015</v>
      </c>
      <c r="L47" s="10">
        <f t="shared" si="22"/>
        <v>108977652</v>
      </c>
      <c r="M47" s="71"/>
    </row>
    <row r="48" spans="2:13" ht="45" customHeight="1">
      <c r="B48" s="73"/>
      <c r="C48" s="20" t="s">
        <v>117</v>
      </c>
      <c r="D48" s="11">
        <v>12005</v>
      </c>
      <c r="E48" s="7"/>
      <c r="F48" s="361" t="str">
        <f>UPPER(VLOOKUP(D48,'Precios IDRD'!$B$3:$F$10839,2,FALSE))</f>
        <v>ADOQUÍNARCILL E=0.06 P&gt;10% 4.2-1BLANDO+GEOTEXTIL</v>
      </c>
      <c r="G48" s="9" t="str">
        <f>VLOOKUP(D48,'Precios IDRD'!$B$3:$F$10839,3,FALSE)</f>
        <v>M2</v>
      </c>
      <c r="H48" s="8">
        <v>40</v>
      </c>
      <c r="I48" s="9">
        <f>VLOOKUP(D48,'Precios IDRD'!$B$3:$F$10839,5,FALSE)</f>
        <v>270433.91999999998</v>
      </c>
      <c r="J48" s="9">
        <f t="shared" si="4"/>
        <v>367790.13</v>
      </c>
      <c r="K48" s="9">
        <f>+I48*H48</f>
        <v>10817356.799999999</v>
      </c>
      <c r="L48" s="10">
        <f>ROUND(H48*J48,0)</f>
        <v>14711605</v>
      </c>
      <c r="M48" s="71"/>
    </row>
    <row r="49" spans="1:13" ht="45" customHeight="1" thickBot="1">
      <c r="B49" s="73"/>
      <c r="C49" s="20" t="s">
        <v>118</v>
      </c>
      <c r="D49" s="350">
        <v>16699</v>
      </c>
      <c r="E49" s="319"/>
      <c r="F49" s="361" t="str">
        <f>UPPER(VLOOKUP(D49,'Precios IDRD'!$B$3:$F$10839,2,FALSE))</f>
        <v>EMPRADIZACION ZONAS VERDES (5CMTIERRA)A=30.000M2</v>
      </c>
      <c r="G49" s="9" t="str">
        <f>VLOOKUP(D49,'Precios IDRD'!$B$3:$F$10839,3,FALSE)</f>
        <v>M2</v>
      </c>
      <c r="H49" s="8">
        <v>440</v>
      </c>
      <c r="I49" s="9">
        <f>VLOOKUP(D49,'Precios IDRD'!$B$3:$F$10839,5,FALSE)</f>
        <v>20969.7</v>
      </c>
      <c r="J49" s="9">
        <f t="shared" si="4"/>
        <v>28518.79</v>
      </c>
      <c r="K49" s="320">
        <f t="shared" ref="K49" si="23">+I49*H49</f>
        <v>9226668</v>
      </c>
      <c r="L49" s="321">
        <f t="shared" ref="L49" si="24">ROUND(H49*J49,0)</f>
        <v>12548268</v>
      </c>
      <c r="M49" s="71"/>
    </row>
    <row r="50" spans="1:13" ht="45" customHeight="1" thickBot="1">
      <c r="B50" s="73"/>
      <c r="C50" s="358" t="s">
        <v>337</v>
      </c>
      <c r="D50" s="359"/>
      <c r="E50" s="359"/>
      <c r="F50" s="359"/>
      <c r="G50" s="377"/>
      <c r="H50" s="359"/>
      <c r="I50" s="359"/>
      <c r="J50" s="359"/>
      <c r="K50" s="359"/>
      <c r="L50" s="360"/>
      <c r="M50" s="71"/>
    </row>
    <row r="51" spans="1:13" ht="45" customHeight="1">
      <c r="B51" s="73"/>
      <c r="C51" s="20" t="s">
        <v>119</v>
      </c>
      <c r="D51" s="21">
        <v>14679</v>
      </c>
      <c r="E51" s="7"/>
      <c r="F51" s="361" t="str">
        <f>UPPER(VLOOKUP(D51,'Precios IDRD'!$B$3:$F$10839,2,FALSE))</f>
        <v>JUEGO DE AROS (SUM + INST)</v>
      </c>
      <c r="G51" s="9" t="str">
        <f>VLOOKUP(D51,'Precios IDRD'!$B$3:$F$10839,3,FALSE)</f>
        <v>JGO</v>
      </c>
      <c r="H51" s="8">
        <v>4</v>
      </c>
      <c r="I51" s="9">
        <f>VLOOKUP(D51,'Precios IDRD'!$B$3:$F$10839,5,FALSE)</f>
        <v>314321.69</v>
      </c>
      <c r="J51" s="9">
        <f t="shared" si="4"/>
        <v>427477.5</v>
      </c>
      <c r="K51" s="9">
        <f t="shared" ref="K51:K59" si="25">+I51*H51</f>
        <v>1257286.76</v>
      </c>
      <c r="L51" s="10">
        <f t="shared" ref="L51:L59" si="26">ROUND(H51*J51,0)</f>
        <v>1709910</v>
      </c>
      <c r="M51" s="71"/>
    </row>
    <row r="52" spans="1:13" ht="45" customHeight="1">
      <c r="B52" s="73"/>
      <c r="C52" s="20" t="s">
        <v>120</v>
      </c>
      <c r="D52" s="22">
        <v>16123</v>
      </c>
      <c r="E52" s="7"/>
      <c r="F52" s="361" t="str">
        <f>UPPER(VLOOKUP(D52,'Precios IDRD'!$B$3:$F$10839,2,FALSE))</f>
        <v>JUEGO ESCALAR, TREPAR PLATAFORMA:4-14AÑOSCAP:6NIÑO</v>
      </c>
      <c r="G52" s="9" t="str">
        <f>VLOOKUP(D52,'Precios IDRD'!$B$3:$F$10839,3,FALSE)</f>
        <v>UN</v>
      </c>
      <c r="H52" s="8">
        <v>3</v>
      </c>
      <c r="I52" s="9">
        <f>VLOOKUP(D52,'Precios IDRD'!$B$3:$F$10839,5,FALSE)</f>
        <v>54773036.850000001</v>
      </c>
      <c r="J52" s="9">
        <f t="shared" si="4"/>
        <v>74491330.120000005</v>
      </c>
      <c r="K52" s="9">
        <f t="shared" si="25"/>
        <v>164319110.55000001</v>
      </c>
      <c r="L52" s="10">
        <f t="shared" si="26"/>
        <v>223473990</v>
      </c>
      <c r="M52" s="71"/>
    </row>
    <row r="53" spans="1:13" ht="45" customHeight="1">
      <c r="B53" s="73"/>
      <c r="C53" s="20" t="s">
        <v>121</v>
      </c>
      <c r="D53" s="22">
        <v>14846</v>
      </c>
      <c r="E53" s="322"/>
      <c r="F53" s="361" t="str">
        <f>UPPER(VLOOKUP(D53,'Precios IDRD'!$B$3:$F$10839,2,FALSE))</f>
        <v>SEÑAL SC-80 2 CARA(DESM+SUM+INST)</v>
      </c>
      <c r="G53" s="9" t="str">
        <f>VLOOKUP(D53,'Precios IDRD'!$B$3:$F$10839,3,FALSE)</f>
        <v>UN</v>
      </c>
      <c r="H53" s="8">
        <v>14</v>
      </c>
      <c r="I53" s="9">
        <f>VLOOKUP(D53,'Precios IDRD'!$B$3:$F$10839,5,FALSE)</f>
        <v>529698.77</v>
      </c>
      <c r="J53" s="9">
        <f t="shared" si="4"/>
        <v>720390.33</v>
      </c>
      <c r="K53" s="323">
        <f t="shared" si="25"/>
        <v>7415782.7800000003</v>
      </c>
      <c r="L53" s="324">
        <f t="shared" si="26"/>
        <v>10085465</v>
      </c>
      <c r="M53" s="71"/>
    </row>
    <row r="54" spans="1:13" ht="45" customHeight="1">
      <c r="B54" s="73"/>
      <c r="C54" s="20" t="s">
        <v>122</v>
      </c>
      <c r="D54" s="22">
        <v>14852</v>
      </c>
      <c r="E54" s="7"/>
      <c r="F54" s="361" t="str">
        <f>UPPER(VLOOKUP(D54,'Precios IDRD'!$B$3:$F$10839,2,FALSE))</f>
        <v>LAMINA SEÑAL IDG-S (DESM+SUM+INST)</v>
      </c>
      <c r="G54" s="9" t="str">
        <f>VLOOKUP(D54,'Precios IDRD'!$B$3:$F$10839,3,FALSE)</f>
        <v>UN</v>
      </c>
      <c r="H54" s="8">
        <v>14</v>
      </c>
      <c r="I54" s="9">
        <f>VLOOKUP(D54,'Precios IDRD'!$B$3:$F$10839,5,FALSE)</f>
        <v>212923.68</v>
      </c>
      <c r="J54" s="9">
        <f t="shared" si="4"/>
        <v>289576.2</v>
      </c>
      <c r="K54" s="9">
        <f t="shared" si="25"/>
        <v>2980931.52</v>
      </c>
      <c r="L54" s="10">
        <f t="shared" si="26"/>
        <v>4054067</v>
      </c>
      <c r="M54" s="71"/>
    </row>
    <row r="55" spans="1:13" ht="45" customHeight="1">
      <c r="B55" s="73"/>
      <c r="C55" s="20" t="s">
        <v>123</v>
      </c>
      <c r="D55" s="22">
        <v>10228</v>
      </c>
      <c r="E55" s="7"/>
      <c r="F55" s="361" t="str">
        <f>UPPER(VLOOKUP(D55,'Precios IDRD'!$B$3:$F$10839,2,FALSE))</f>
        <v>JUEGOS INFANTILES M-3A (SUM+INSTAL)-STPM **</v>
      </c>
      <c r="G55" s="9" t="str">
        <f>VLOOKUP(D55,'Precios IDRD'!$B$3:$F$10839,3,FALSE)</f>
        <v>UN</v>
      </c>
      <c r="H55" s="8">
        <v>2</v>
      </c>
      <c r="I55" s="9">
        <f>VLOOKUP(D55,'Precios IDRD'!$B$3:$F$10839,5,FALSE)</f>
        <v>9557006.9499999993</v>
      </c>
      <c r="J55" s="9">
        <f t="shared" si="4"/>
        <v>12997529.449999999</v>
      </c>
      <c r="K55" s="9">
        <f t="shared" si="25"/>
        <v>19114013.899999999</v>
      </c>
      <c r="L55" s="10">
        <f t="shared" si="26"/>
        <v>25995059</v>
      </c>
      <c r="M55" s="71"/>
    </row>
    <row r="56" spans="1:13" ht="45" customHeight="1">
      <c r="B56" s="73"/>
      <c r="C56" s="20" t="s">
        <v>124</v>
      </c>
      <c r="D56" s="22">
        <v>14684</v>
      </c>
      <c r="E56" s="7"/>
      <c r="F56" s="361" t="str">
        <f>UPPER(VLOOKUP(D56,'Precios IDRD'!$B$3:$F$10839,2,FALSE))</f>
        <v>SEÑAL IDG-S 2 CARAS (SUM + INST)</v>
      </c>
      <c r="G56" s="9" t="str">
        <f>VLOOKUP(D56,'Precios IDRD'!$B$3:$F$10839,3,FALSE)</f>
        <v>UN</v>
      </c>
      <c r="H56" s="8">
        <v>10</v>
      </c>
      <c r="I56" s="9">
        <f>VLOOKUP(D56,'Precios IDRD'!$B$3:$F$10839,5,FALSE)</f>
        <v>712190.31</v>
      </c>
      <c r="J56" s="9">
        <f t="shared" si="4"/>
        <v>968578.82</v>
      </c>
      <c r="K56" s="9">
        <f t="shared" si="25"/>
        <v>7121903.1000000006</v>
      </c>
      <c r="L56" s="10">
        <f t="shared" si="26"/>
        <v>9685788</v>
      </c>
      <c r="M56" s="71"/>
    </row>
    <row r="57" spans="1:13" ht="45" customHeight="1">
      <c r="B57" s="73"/>
      <c r="C57" s="20" t="s">
        <v>125</v>
      </c>
      <c r="D57" s="22">
        <v>14678</v>
      </c>
      <c r="E57" s="7"/>
      <c r="F57" s="361" t="str">
        <f>UPPER(VLOOKUP(D57,'Precios IDRD'!$B$3:$F$10839,2,FALSE))</f>
        <v>SEÑAL SC-120 2 CARAS (SUM + INST)</v>
      </c>
      <c r="G57" s="9" t="str">
        <f>VLOOKUP(D57,'Precios IDRD'!$B$3:$F$10839,3,FALSE)</f>
        <v>UN</v>
      </c>
      <c r="H57" s="8">
        <v>10</v>
      </c>
      <c r="I57" s="9">
        <f>VLOOKUP(D57,'Precios IDRD'!$B$3:$F$10839,5,FALSE)</f>
        <v>487020.39</v>
      </c>
      <c r="J57" s="9">
        <f t="shared" si="4"/>
        <v>662347.73</v>
      </c>
      <c r="K57" s="9">
        <f t="shared" si="25"/>
        <v>4870203.9000000004</v>
      </c>
      <c r="L57" s="10">
        <f t="shared" si="26"/>
        <v>6623477</v>
      </c>
      <c r="M57" s="71"/>
    </row>
    <row r="58" spans="1:13" ht="45" customHeight="1">
      <c r="B58" s="73"/>
      <c r="C58" s="20" t="s">
        <v>126</v>
      </c>
      <c r="D58" s="22">
        <v>14691</v>
      </c>
      <c r="E58" s="7"/>
      <c r="F58" s="361" t="str">
        <f>UPPER(VLOOKUP(D58,'Precios IDRD'!$B$3:$F$10839,2,FALSE))</f>
        <v>LAMINA SEÑAL IDG-S (SUM + INST)</v>
      </c>
      <c r="G58" s="9" t="str">
        <f>VLOOKUP(D58,'Precios IDRD'!$B$3:$F$10839,3,FALSE)</f>
        <v>UN</v>
      </c>
      <c r="H58" s="8">
        <v>10</v>
      </c>
      <c r="I58" s="9">
        <f>VLOOKUP(D58,'Precios IDRD'!$B$3:$F$10839,5,FALSE)</f>
        <v>180477.96</v>
      </c>
      <c r="J58" s="9">
        <f t="shared" si="4"/>
        <v>245450.03</v>
      </c>
      <c r="K58" s="9">
        <f t="shared" si="25"/>
        <v>1804779.5999999999</v>
      </c>
      <c r="L58" s="10">
        <f t="shared" si="26"/>
        <v>2454500</v>
      </c>
      <c r="M58" s="71"/>
    </row>
    <row r="59" spans="1:13" ht="45" customHeight="1">
      <c r="B59" s="73"/>
      <c r="C59" s="20" t="s">
        <v>127</v>
      </c>
      <c r="D59" s="22">
        <v>14689</v>
      </c>
      <c r="E59" s="7"/>
      <c r="F59" s="361" t="str">
        <f>UPPER(VLOOKUP(D59,'Precios IDRD'!$B$3:$F$10839,2,FALSE))</f>
        <v>LAMINA INFORMATIVA SC-80 (SUM + INST)</v>
      </c>
      <c r="G59" s="9" t="str">
        <f>VLOOKUP(D59,'Precios IDRD'!$B$3:$F$10839,3,FALSE)</f>
        <v>UN</v>
      </c>
      <c r="H59" s="8">
        <v>10</v>
      </c>
      <c r="I59" s="9">
        <f>VLOOKUP(D59,'Precios IDRD'!$B$3:$F$10839,5,FALSE)</f>
        <v>380276.95</v>
      </c>
      <c r="J59" s="9">
        <f t="shared" si="4"/>
        <v>517176.65</v>
      </c>
      <c r="K59" s="9">
        <f t="shared" si="25"/>
        <v>3802769.5</v>
      </c>
      <c r="L59" s="10">
        <f t="shared" si="26"/>
        <v>5171767</v>
      </c>
      <c r="M59" s="71"/>
    </row>
    <row r="60" spans="1:13" ht="15.75">
      <c r="B60" s="73"/>
      <c r="C60" s="341"/>
      <c r="D60" s="342"/>
      <c r="E60" s="342"/>
      <c r="F60" s="342"/>
      <c r="G60" s="342"/>
      <c r="H60" s="342"/>
      <c r="I60" s="342"/>
      <c r="J60" s="342"/>
      <c r="K60" s="342"/>
      <c r="L60" s="343"/>
      <c r="M60" s="68"/>
    </row>
    <row r="61" spans="1:13" ht="25.15" customHeight="1">
      <c r="B61" s="73"/>
      <c r="C61" s="425" t="s">
        <v>10</v>
      </c>
      <c r="D61" s="426"/>
      <c r="E61" s="426"/>
      <c r="F61" s="426"/>
      <c r="G61" s="426"/>
      <c r="H61" s="426"/>
      <c r="I61" s="426"/>
      <c r="J61" s="426"/>
      <c r="K61" s="427"/>
      <c r="L61" s="24">
        <f>ROUND(SUM(L13:L59),2)</f>
        <v>1200406942</v>
      </c>
      <c r="M61" s="68"/>
    </row>
    <row r="62" spans="1:13" ht="25.15" customHeight="1" thickBot="1">
      <c r="B62" s="73"/>
      <c r="C62" s="428" t="s">
        <v>11</v>
      </c>
      <c r="D62" s="429"/>
      <c r="E62" s="429"/>
      <c r="F62" s="429"/>
      <c r="G62" s="429"/>
      <c r="H62" s="429"/>
      <c r="I62" s="429"/>
      <c r="J62" s="429"/>
      <c r="K62" s="430"/>
      <c r="L62" s="340">
        <f>SUM(K14:K59)</f>
        <v>882652173.3022871</v>
      </c>
      <c r="M62" s="68"/>
    </row>
    <row r="63" spans="1:13" s="75" customFormat="1" ht="12.75" customHeight="1" thickBot="1">
      <c r="A63" s="325"/>
      <c r="B63" s="73"/>
      <c r="C63" s="335"/>
      <c r="D63" s="335"/>
      <c r="E63" s="335"/>
      <c r="F63" s="335"/>
      <c r="G63" s="335"/>
      <c r="H63" s="335"/>
      <c r="I63" s="335"/>
      <c r="J63" s="335"/>
      <c r="K63" s="335"/>
      <c r="L63" s="335"/>
      <c r="M63" s="68"/>
    </row>
    <row r="64" spans="1:13" s="75" customFormat="1" ht="38.25" customHeight="1" thickBot="1">
      <c r="A64" s="325"/>
      <c r="B64" s="73"/>
      <c r="C64" s="336"/>
      <c r="D64" s="337"/>
      <c r="E64" s="336"/>
      <c r="F64" s="336"/>
      <c r="G64" s="335"/>
      <c r="H64" s="431" t="s">
        <v>21840</v>
      </c>
      <c r="I64" s="432"/>
      <c r="J64" s="432"/>
      <c r="K64" s="433"/>
      <c r="L64" s="330">
        <f>ROUND(+'PMA-PGS-PMT'!H59,0)</f>
        <v>41956658</v>
      </c>
      <c r="M64" s="68"/>
    </row>
    <row r="65" spans="1:15" ht="25.15" customHeight="1" thickBot="1">
      <c r="B65" s="73"/>
      <c r="C65" s="336"/>
      <c r="D65" s="337"/>
      <c r="E65" s="336"/>
      <c r="F65" s="336"/>
      <c r="G65" s="335"/>
      <c r="H65" s="25" t="s">
        <v>21838</v>
      </c>
      <c r="I65" s="26"/>
      <c r="J65" s="27"/>
      <c r="K65" s="32"/>
      <c r="L65" s="33">
        <f>+L61+L64</f>
        <v>1242363600</v>
      </c>
      <c r="M65" s="68"/>
    </row>
    <row r="66" spans="1:15" ht="16.5" thickBot="1">
      <c r="B66" s="73"/>
      <c r="C66" s="74"/>
      <c r="D66" s="75"/>
      <c r="E66" s="75"/>
      <c r="F66" s="76"/>
      <c r="G66" s="77"/>
      <c r="H66" s="78"/>
      <c r="I66" s="78"/>
      <c r="J66" s="78"/>
      <c r="K66" s="78"/>
      <c r="L66" s="79"/>
      <c r="M66" s="68"/>
    </row>
    <row r="67" spans="1:15" ht="15.75">
      <c r="B67" s="73"/>
      <c r="C67" s="395"/>
      <c r="D67" s="396"/>
      <c r="E67" s="396"/>
      <c r="F67" s="396"/>
      <c r="G67" s="396"/>
      <c r="H67" s="396"/>
      <c r="I67" s="396"/>
      <c r="J67" s="396"/>
      <c r="K67" s="396"/>
      <c r="L67" s="397"/>
      <c r="M67" s="68"/>
    </row>
    <row r="68" spans="1:15" ht="25.15" customHeight="1">
      <c r="B68" s="73"/>
      <c r="C68" s="390" t="s">
        <v>128</v>
      </c>
      <c r="D68" s="391"/>
      <c r="E68" s="391"/>
      <c r="F68" s="391"/>
      <c r="G68" s="391"/>
      <c r="H68" s="392"/>
      <c r="I68" s="388" t="s">
        <v>129</v>
      </c>
      <c r="J68" s="388"/>
      <c r="K68" s="388"/>
      <c r="L68" s="29" t="s">
        <v>130</v>
      </c>
      <c r="M68" s="68"/>
      <c r="O68" s="385"/>
    </row>
    <row r="69" spans="1:15" ht="31.5" customHeight="1">
      <c r="B69" s="73"/>
      <c r="C69" s="390" t="s">
        <v>131</v>
      </c>
      <c r="D69" s="391"/>
      <c r="E69" s="391"/>
      <c r="F69" s="391"/>
      <c r="G69" s="391"/>
      <c r="H69" s="392"/>
      <c r="I69" s="389" t="s">
        <v>132</v>
      </c>
      <c r="J69" s="389"/>
      <c r="K69" s="28" t="s">
        <v>133</v>
      </c>
      <c r="L69" s="363">
        <f>+AIU!L63</f>
        <v>0.3</v>
      </c>
      <c r="M69" s="68"/>
    </row>
    <row r="70" spans="1:15" ht="25.15" customHeight="1">
      <c r="B70" s="73"/>
      <c r="C70" s="390" t="s">
        <v>134</v>
      </c>
      <c r="D70" s="391"/>
      <c r="E70" s="391"/>
      <c r="F70" s="391"/>
      <c r="G70" s="391"/>
      <c r="H70" s="392"/>
      <c r="I70" s="436" t="s">
        <v>139</v>
      </c>
      <c r="J70" s="437"/>
      <c r="K70" s="28" t="s">
        <v>135</v>
      </c>
      <c r="L70" s="363">
        <f>+AIU!L64</f>
        <v>0.01</v>
      </c>
      <c r="M70" s="68"/>
    </row>
    <row r="71" spans="1:15" ht="24.75" customHeight="1">
      <c r="B71" s="73"/>
      <c r="C71" s="331"/>
      <c r="D71" s="338"/>
      <c r="E71" s="339"/>
      <c r="F71" s="339"/>
      <c r="G71" s="339"/>
      <c r="H71" s="78"/>
      <c r="I71" s="388" t="s">
        <v>140</v>
      </c>
      <c r="J71" s="389"/>
      <c r="K71" s="28" t="s">
        <v>136</v>
      </c>
      <c r="L71" s="363">
        <f>+AIU!L65</f>
        <v>0.05</v>
      </c>
      <c r="M71" s="68"/>
    </row>
    <row r="72" spans="1:15" ht="25.15" customHeight="1">
      <c r="B72" s="73"/>
      <c r="C72" s="331"/>
      <c r="D72" s="339"/>
      <c r="E72" s="339"/>
      <c r="F72" s="339"/>
      <c r="G72" s="339"/>
      <c r="H72" s="78"/>
      <c r="I72" s="414" t="s">
        <v>137</v>
      </c>
      <c r="J72" s="415"/>
      <c r="K72" s="28" t="s">
        <v>138</v>
      </c>
      <c r="L72" s="363">
        <v>0.36</v>
      </c>
      <c r="M72" s="68"/>
    </row>
    <row r="73" spans="1:15" ht="16.5" thickBot="1">
      <c r="B73" s="73"/>
      <c r="C73" s="332"/>
      <c r="D73" s="333"/>
      <c r="E73" s="333"/>
      <c r="F73" s="333"/>
      <c r="G73" s="333"/>
      <c r="H73" s="30"/>
      <c r="I73" s="412"/>
      <c r="J73" s="412"/>
      <c r="K73" s="412"/>
      <c r="L73" s="413"/>
      <c r="M73" s="68"/>
      <c r="N73" s="378"/>
    </row>
    <row r="74" spans="1:15" ht="15.75">
      <c r="B74" s="73"/>
      <c r="C74" s="74"/>
      <c r="D74" s="75"/>
      <c r="E74" s="75"/>
      <c r="F74" s="76"/>
      <c r="G74" s="77"/>
      <c r="H74" s="78"/>
      <c r="I74" s="78"/>
      <c r="J74" s="78"/>
      <c r="K74" s="78"/>
      <c r="L74" s="79"/>
      <c r="M74" s="68"/>
    </row>
    <row r="75" spans="1:15" ht="15.75">
      <c r="B75" s="73"/>
      <c r="C75" s="74"/>
      <c r="D75" s="75"/>
      <c r="E75" s="75"/>
      <c r="F75" s="76"/>
      <c r="G75" s="77"/>
      <c r="H75" s="78"/>
      <c r="I75" s="78"/>
      <c r="J75" s="78"/>
      <c r="K75" s="78"/>
      <c r="L75" s="79"/>
      <c r="M75" s="68"/>
    </row>
    <row r="76" spans="1:15" ht="16.5" thickBot="1">
      <c r="B76" s="80"/>
      <c r="C76" s="81"/>
      <c r="D76" s="82"/>
      <c r="E76" s="82"/>
      <c r="F76" s="83"/>
      <c r="G76" s="84"/>
      <c r="H76" s="85"/>
      <c r="I76" s="85"/>
      <c r="J76" s="85"/>
      <c r="K76" s="85"/>
      <c r="L76" s="86"/>
      <c r="M76" s="72"/>
    </row>
    <row r="77" spans="1:15" s="75" customFormat="1" ht="13.5" thickTop="1">
      <c r="A77" s="325"/>
      <c r="C77" s="74"/>
      <c r="F77" s="326"/>
      <c r="G77" s="327"/>
      <c r="H77" s="328"/>
      <c r="I77" s="328"/>
      <c r="J77" s="328"/>
      <c r="K77" s="328"/>
      <c r="L77" s="329"/>
    </row>
    <row r="78" spans="1:15" s="75" customFormat="1">
      <c r="A78" s="325"/>
      <c r="C78" s="74"/>
      <c r="F78" s="326"/>
      <c r="G78" s="327"/>
      <c r="H78" s="328"/>
      <c r="I78" s="328"/>
      <c r="J78" s="328"/>
      <c r="K78" s="328"/>
      <c r="L78" s="329"/>
    </row>
    <row r="79" spans="1:15" s="75" customFormat="1" ht="15.75" hidden="1" thickBot="1">
      <c r="A79" s="325"/>
      <c r="C79" s="74"/>
      <c r="F79" s="326"/>
      <c r="G79" s="327"/>
      <c r="H79" s="328"/>
      <c r="I79" s="328"/>
      <c r="J79" s="328"/>
      <c r="K79" s="328"/>
      <c r="L79" s="33">
        <v>1242363600</v>
      </c>
    </row>
    <row r="80" spans="1:15" s="75" customFormat="1" hidden="1">
      <c r="A80" s="325"/>
      <c r="C80" s="74"/>
      <c r="F80" s="326"/>
      <c r="G80" s="327"/>
      <c r="H80" s="328"/>
      <c r="I80" s="328"/>
      <c r="J80" s="328"/>
      <c r="K80" s="328"/>
      <c r="L80" s="329"/>
    </row>
    <row r="81" spans="1:12" s="75" customFormat="1" hidden="1">
      <c r="A81" s="325"/>
      <c r="C81" s="74"/>
      <c r="F81" s="326"/>
      <c r="G81" s="327"/>
      <c r="H81" s="328"/>
      <c r="I81" s="328"/>
      <c r="J81" s="328"/>
      <c r="K81" s="328"/>
      <c r="L81" s="329"/>
    </row>
    <row r="82" spans="1:12" s="75" customFormat="1" hidden="1">
      <c r="A82" s="325"/>
      <c r="C82" s="74"/>
      <c r="F82" s="326"/>
      <c r="G82" s="327"/>
      <c r="H82" s="328"/>
      <c r="I82" s="328"/>
      <c r="J82" s="328"/>
      <c r="K82" s="328"/>
      <c r="L82" s="329"/>
    </row>
    <row r="83" spans="1:12" s="75" customFormat="1" hidden="1">
      <c r="A83" s="325"/>
      <c r="C83" s="74"/>
      <c r="F83" s="326"/>
      <c r="G83" s="327"/>
      <c r="H83" s="328"/>
      <c r="I83" s="328"/>
      <c r="J83" s="328"/>
      <c r="K83" s="328"/>
      <c r="L83" s="329">
        <f>+L79-L65</f>
        <v>0</v>
      </c>
    </row>
    <row r="84" spans="1:12" s="75" customFormat="1">
      <c r="A84" s="325"/>
      <c r="C84" s="74"/>
      <c r="F84" s="326"/>
      <c r="G84" s="327"/>
      <c r="H84" s="328"/>
      <c r="I84" s="328"/>
      <c r="J84" s="328"/>
      <c r="K84" s="328"/>
      <c r="L84" s="329"/>
    </row>
    <row r="85" spans="1:12" s="75" customFormat="1">
      <c r="A85" s="325"/>
      <c r="C85" s="74"/>
      <c r="F85" s="326"/>
      <c r="G85" s="327"/>
      <c r="H85" s="328"/>
      <c r="I85" s="328"/>
      <c r="J85" s="328"/>
      <c r="K85" s="328"/>
      <c r="L85" s="329"/>
    </row>
    <row r="86" spans="1:12" s="75" customFormat="1">
      <c r="A86" s="325"/>
      <c r="C86" s="74"/>
      <c r="F86" s="326"/>
      <c r="G86" s="327"/>
      <c r="H86" s="328"/>
      <c r="I86" s="328"/>
      <c r="J86" s="328"/>
      <c r="K86" s="328"/>
      <c r="L86" s="329"/>
    </row>
    <row r="87" spans="1:12" s="75" customFormat="1">
      <c r="A87" s="325"/>
      <c r="C87" s="74"/>
      <c r="F87" s="326"/>
      <c r="G87" s="327"/>
      <c r="H87" s="328"/>
      <c r="I87" s="328"/>
      <c r="J87" s="328"/>
      <c r="K87" s="328"/>
      <c r="L87" s="329"/>
    </row>
    <row r="88" spans="1:12" s="75" customFormat="1">
      <c r="A88" s="325"/>
      <c r="C88" s="74"/>
      <c r="F88" s="326"/>
      <c r="G88" s="327"/>
      <c r="H88" s="328"/>
      <c r="I88" s="328"/>
      <c r="J88" s="328"/>
      <c r="K88" s="328"/>
      <c r="L88" s="329"/>
    </row>
    <row r="89" spans="1:12" s="75" customFormat="1">
      <c r="A89" s="325"/>
      <c r="C89" s="74"/>
      <c r="F89" s="326"/>
      <c r="G89" s="327"/>
      <c r="H89" s="328"/>
      <c r="I89" s="328"/>
      <c r="J89" s="328"/>
      <c r="K89" s="328"/>
      <c r="L89" s="329"/>
    </row>
    <row r="90" spans="1:12" s="75" customFormat="1">
      <c r="A90" s="325"/>
      <c r="C90" s="74"/>
      <c r="F90" s="326"/>
      <c r="G90" s="327"/>
      <c r="H90" s="328"/>
      <c r="I90" s="328"/>
      <c r="J90" s="328"/>
      <c r="K90" s="328"/>
      <c r="L90" s="380"/>
    </row>
    <row r="91" spans="1:12" s="75" customFormat="1">
      <c r="A91" s="325"/>
      <c r="C91" s="74"/>
      <c r="F91" s="326"/>
      <c r="G91" s="327"/>
      <c r="H91" s="328"/>
      <c r="I91" s="328"/>
      <c r="J91" s="328"/>
      <c r="K91" s="328"/>
      <c r="L91" s="329"/>
    </row>
    <row r="92" spans="1:12" s="75" customFormat="1">
      <c r="A92" s="325"/>
      <c r="C92" s="74"/>
      <c r="F92" s="326"/>
      <c r="G92" s="327"/>
      <c r="H92" s="328"/>
      <c r="I92" s="328"/>
      <c r="J92" s="328"/>
      <c r="K92" s="328"/>
      <c r="L92" s="329"/>
    </row>
    <row r="93" spans="1:12" s="75" customFormat="1">
      <c r="A93" s="325"/>
      <c r="C93" s="74"/>
      <c r="F93" s="326"/>
      <c r="G93" s="327"/>
      <c r="H93" s="328"/>
      <c r="I93" s="328"/>
      <c r="J93" s="328"/>
      <c r="K93" s="328"/>
      <c r="L93" s="329"/>
    </row>
    <row r="94" spans="1:12" s="75" customFormat="1">
      <c r="A94" s="325"/>
      <c r="C94" s="74"/>
      <c r="F94" s="326"/>
      <c r="G94" s="327"/>
      <c r="H94" s="328"/>
      <c r="I94" s="328"/>
      <c r="J94" s="328"/>
      <c r="K94" s="328"/>
      <c r="L94" s="329"/>
    </row>
    <row r="95" spans="1:12" s="75" customFormat="1">
      <c r="A95" s="325"/>
      <c r="C95" s="74"/>
      <c r="F95" s="326"/>
      <c r="G95" s="327"/>
      <c r="H95" s="328"/>
      <c r="I95" s="328"/>
      <c r="J95" s="328"/>
      <c r="K95" s="328"/>
      <c r="L95" s="329"/>
    </row>
    <row r="96" spans="1:12" s="75" customFormat="1">
      <c r="A96" s="325"/>
      <c r="C96" s="74"/>
      <c r="F96" s="326"/>
      <c r="G96" s="327"/>
      <c r="H96" s="328"/>
      <c r="I96" s="328"/>
      <c r="J96" s="328"/>
      <c r="K96" s="328"/>
      <c r="L96" s="329"/>
    </row>
    <row r="97" spans="1:12" s="75" customFormat="1">
      <c r="A97" s="325"/>
      <c r="C97" s="74"/>
      <c r="F97" s="326"/>
      <c r="G97" s="327"/>
      <c r="H97" s="328"/>
      <c r="I97" s="328"/>
      <c r="J97" s="328"/>
      <c r="K97" s="328"/>
      <c r="L97" s="329"/>
    </row>
    <row r="98" spans="1:12" s="75" customFormat="1">
      <c r="A98" s="325"/>
      <c r="C98" s="74"/>
      <c r="F98" s="326"/>
      <c r="G98" s="327"/>
      <c r="H98" s="328"/>
      <c r="I98" s="328"/>
      <c r="J98" s="328"/>
      <c r="K98" s="328"/>
      <c r="L98" s="329"/>
    </row>
    <row r="99" spans="1:12" s="75" customFormat="1">
      <c r="A99" s="325"/>
      <c r="C99" s="74"/>
      <c r="F99" s="326"/>
      <c r="G99" s="327"/>
      <c r="H99" s="328"/>
      <c r="I99" s="328"/>
      <c r="J99" s="328"/>
      <c r="K99" s="328"/>
      <c r="L99" s="329"/>
    </row>
    <row r="100" spans="1:12" s="75" customFormat="1">
      <c r="A100" s="325"/>
      <c r="C100" s="74"/>
      <c r="F100" s="326"/>
      <c r="G100" s="327"/>
      <c r="H100" s="328"/>
      <c r="I100" s="328"/>
      <c r="J100" s="328"/>
      <c r="K100" s="328"/>
      <c r="L100" s="329"/>
    </row>
    <row r="101" spans="1:12" s="75" customFormat="1">
      <c r="A101" s="325"/>
      <c r="C101" s="74"/>
      <c r="F101" s="326"/>
      <c r="G101" s="327"/>
      <c r="H101" s="328"/>
      <c r="I101" s="328"/>
      <c r="J101" s="328"/>
      <c r="K101" s="328"/>
      <c r="L101" s="329"/>
    </row>
    <row r="102" spans="1:12" s="75" customFormat="1">
      <c r="A102" s="325"/>
      <c r="C102" s="74"/>
      <c r="F102" s="326"/>
      <c r="G102" s="327"/>
      <c r="H102" s="328"/>
      <c r="I102" s="328"/>
      <c r="J102" s="328"/>
      <c r="K102" s="328"/>
      <c r="L102" s="329"/>
    </row>
    <row r="103" spans="1:12" s="75" customFormat="1">
      <c r="A103" s="325"/>
      <c r="C103" s="74"/>
      <c r="F103" s="326"/>
      <c r="G103" s="327"/>
      <c r="H103" s="328"/>
      <c r="I103" s="328"/>
      <c r="J103" s="328"/>
      <c r="K103" s="328"/>
      <c r="L103" s="329"/>
    </row>
    <row r="104" spans="1:12" s="75" customFormat="1">
      <c r="A104" s="325"/>
      <c r="C104" s="74"/>
      <c r="F104" s="326"/>
      <c r="G104" s="327"/>
      <c r="H104" s="328"/>
      <c r="I104" s="328"/>
      <c r="J104" s="328"/>
      <c r="K104" s="328"/>
      <c r="L104" s="329"/>
    </row>
    <row r="105" spans="1:12" s="75" customFormat="1">
      <c r="A105" s="325"/>
      <c r="C105" s="74"/>
      <c r="F105" s="326"/>
      <c r="G105" s="327"/>
      <c r="H105" s="328"/>
      <c r="I105" s="328"/>
      <c r="J105" s="328"/>
      <c r="K105" s="328"/>
      <c r="L105" s="329"/>
    </row>
    <row r="106" spans="1:12" s="75" customFormat="1">
      <c r="A106" s="325"/>
      <c r="C106" s="74"/>
      <c r="F106" s="326"/>
      <c r="G106" s="327"/>
      <c r="H106" s="328"/>
      <c r="I106" s="328"/>
      <c r="J106" s="328"/>
      <c r="K106" s="328"/>
      <c r="L106" s="329"/>
    </row>
    <row r="107" spans="1:12" s="75" customFormat="1">
      <c r="A107" s="325"/>
      <c r="C107" s="74"/>
      <c r="F107" s="326"/>
      <c r="G107" s="327"/>
      <c r="H107" s="328"/>
      <c r="I107" s="328"/>
      <c r="J107" s="328"/>
      <c r="K107" s="328"/>
      <c r="L107" s="329"/>
    </row>
    <row r="108" spans="1:12" s="75" customFormat="1">
      <c r="A108" s="325"/>
      <c r="C108" s="74"/>
      <c r="F108" s="326"/>
      <c r="G108" s="327"/>
      <c r="H108" s="328"/>
      <c r="I108" s="328"/>
      <c r="J108" s="328"/>
      <c r="K108" s="328"/>
      <c r="L108" s="329"/>
    </row>
    <row r="109" spans="1:12" s="75" customFormat="1">
      <c r="A109" s="325"/>
      <c r="C109" s="74"/>
      <c r="F109" s="326"/>
      <c r="G109" s="327"/>
      <c r="H109" s="328"/>
      <c r="I109" s="328"/>
      <c r="J109" s="328"/>
      <c r="K109" s="328"/>
      <c r="L109" s="329"/>
    </row>
    <row r="110" spans="1:12" s="75" customFormat="1">
      <c r="A110" s="325"/>
      <c r="C110" s="74"/>
      <c r="F110" s="326"/>
      <c r="G110" s="327"/>
      <c r="H110" s="328"/>
      <c r="I110" s="328"/>
      <c r="J110" s="328"/>
      <c r="K110" s="328"/>
      <c r="L110" s="329"/>
    </row>
    <row r="111" spans="1:12" s="75" customFormat="1">
      <c r="A111" s="325"/>
      <c r="C111" s="74"/>
      <c r="F111" s="326"/>
      <c r="G111" s="327"/>
      <c r="H111" s="328"/>
      <c r="I111" s="328"/>
      <c r="J111" s="328"/>
      <c r="K111" s="328"/>
      <c r="L111" s="329"/>
    </row>
    <row r="112" spans="1:12" s="75" customFormat="1">
      <c r="A112" s="325"/>
      <c r="C112" s="74"/>
      <c r="F112" s="326"/>
      <c r="G112" s="327"/>
      <c r="H112" s="328"/>
      <c r="I112" s="328"/>
      <c r="J112" s="328"/>
      <c r="K112" s="328"/>
      <c r="L112" s="329"/>
    </row>
    <row r="113" spans="1:12" s="75" customFormat="1">
      <c r="A113" s="325"/>
      <c r="C113" s="74"/>
      <c r="F113" s="326"/>
      <c r="G113" s="327"/>
      <c r="H113" s="328"/>
      <c r="I113" s="328"/>
      <c r="J113" s="328"/>
      <c r="K113" s="328"/>
      <c r="L113" s="329"/>
    </row>
    <row r="114" spans="1:12" s="75" customFormat="1">
      <c r="A114" s="325"/>
      <c r="C114" s="74"/>
      <c r="F114" s="326"/>
      <c r="G114" s="327"/>
      <c r="H114" s="328"/>
      <c r="I114" s="328"/>
      <c r="J114" s="328"/>
      <c r="K114" s="328"/>
      <c r="L114" s="329"/>
    </row>
    <row r="115" spans="1:12" s="75" customFormat="1">
      <c r="A115" s="325"/>
      <c r="C115" s="74"/>
      <c r="F115" s="326"/>
      <c r="G115" s="327"/>
      <c r="H115" s="328"/>
      <c r="I115" s="328"/>
      <c r="J115" s="328"/>
      <c r="K115" s="328"/>
      <c r="L115" s="329"/>
    </row>
    <row r="116" spans="1:12" s="75" customFormat="1">
      <c r="A116" s="325"/>
      <c r="C116" s="74"/>
      <c r="F116" s="326"/>
      <c r="G116" s="327"/>
      <c r="H116" s="328"/>
      <c r="I116" s="328"/>
      <c r="J116" s="328"/>
      <c r="K116" s="328"/>
      <c r="L116" s="329"/>
    </row>
    <row r="117" spans="1:12" s="75" customFormat="1">
      <c r="A117" s="325"/>
      <c r="C117" s="74"/>
      <c r="F117" s="326"/>
      <c r="G117" s="327"/>
      <c r="H117" s="328"/>
      <c r="I117" s="328"/>
      <c r="J117" s="328"/>
      <c r="K117" s="328"/>
      <c r="L117" s="329"/>
    </row>
    <row r="118" spans="1:12" s="75" customFormat="1">
      <c r="A118" s="325"/>
      <c r="C118" s="74"/>
      <c r="F118" s="326"/>
      <c r="G118" s="327"/>
      <c r="H118" s="328"/>
      <c r="I118" s="328"/>
      <c r="J118" s="328"/>
      <c r="K118" s="328"/>
      <c r="L118" s="329"/>
    </row>
    <row r="119" spans="1:12" s="75" customFormat="1">
      <c r="A119" s="325"/>
      <c r="C119" s="74"/>
      <c r="F119" s="326"/>
      <c r="G119" s="327"/>
      <c r="H119" s="328"/>
      <c r="I119" s="328"/>
      <c r="J119" s="328"/>
      <c r="K119" s="328"/>
      <c r="L119" s="329"/>
    </row>
    <row r="120" spans="1:12" s="75" customFormat="1">
      <c r="A120" s="325"/>
      <c r="C120" s="74"/>
      <c r="F120" s="326"/>
      <c r="G120" s="327"/>
      <c r="H120" s="328"/>
      <c r="I120" s="328"/>
      <c r="J120" s="328"/>
      <c r="K120" s="328"/>
      <c r="L120" s="329"/>
    </row>
    <row r="121" spans="1:12" s="75" customFormat="1">
      <c r="A121" s="325"/>
      <c r="C121" s="74"/>
      <c r="F121" s="326"/>
      <c r="G121" s="327"/>
      <c r="H121" s="328"/>
      <c r="I121" s="328"/>
      <c r="J121" s="328"/>
      <c r="K121" s="328"/>
      <c r="L121" s="329"/>
    </row>
    <row r="122" spans="1:12" s="75" customFormat="1">
      <c r="A122" s="325"/>
      <c r="C122" s="74"/>
      <c r="F122" s="326"/>
      <c r="G122" s="327"/>
      <c r="H122" s="328"/>
      <c r="I122" s="328"/>
      <c r="J122" s="328"/>
      <c r="K122" s="328"/>
      <c r="L122" s="329"/>
    </row>
    <row r="123" spans="1:12" s="75" customFormat="1">
      <c r="A123" s="325"/>
      <c r="C123" s="74"/>
      <c r="F123" s="326"/>
      <c r="G123" s="327"/>
      <c r="H123" s="328"/>
      <c r="I123" s="328"/>
      <c r="J123" s="328"/>
      <c r="K123" s="328"/>
      <c r="L123" s="329"/>
    </row>
    <row r="124" spans="1:12" s="75" customFormat="1">
      <c r="A124" s="325"/>
      <c r="C124" s="74"/>
      <c r="F124" s="326"/>
      <c r="G124" s="327"/>
      <c r="H124" s="328"/>
      <c r="I124" s="328"/>
      <c r="J124" s="328"/>
      <c r="K124" s="328"/>
      <c r="L124" s="329"/>
    </row>
    <row r="125" spans="1:12" s="75" customFormat="1">
      <c r="A125" s="325"/>
      <c r="C125" s="74"/>
      <c r="F125" s="326"/>
      <c r="G125" s="327"/>
      <c r="H125" s="328"/>
      <c r="I125" s="328"/>
      <c r="J125" s="328"/>
      <c r="K125" s="328"/>
      <c r="L125" s="329"/>
    </row>
    <row r="126" spans="1:12" s="75" customFormat="1">
      <c r="A126" s="325"/>
      <c r="C126" s="74"/>
      <c r="F126" s="326"/>
      <c r="G126" s="327"/>
      <c r="H126" s="328"/>
      <c r="I126" s="328"/>
      <c r="J126" s="328"/>
      <c r="K126" s="328"/>
      <c r="L126" s="329"/>
    </row>
    <row r="127" spans="1:12" s="75" customFormat="1">
      <c r="A127" s="325"/>
      <c r="C127" s="74"/>
      <c r="F127" s="326"/>
      <c r="G127" s="327"/>
      <c r="H127" s="328"/>
      <c r="I127" s="328"/>
      <c r="J127" s="328"/>
      <c r="K127" s="328"/>
      <c r="L127" s="329"/>
    </row>
    <row r="128" spans="1:12" s="75" customFormat="1">
      <c r="A128" s="325"/>
      <c r="C128" s="74"/>
      <c r="F128" s="326"/>
      <c r="G128" s="327"/>
      <c r="H128" s="328"/>
      <c r="I128" s="328"/>
      <c r="J128" s="328"/>
      <c r="K128" s="328"/>
      <c r="L128" s="329"/>
    </row>
    <row r="129" spans="1:12" s="75" customFormat="1">
      <c r="A129" s="325"/>
      <c r="C129" s="74"/>
      <c r="F129" s="326"/>
      <c r="G129" s="327"/>
      <c r="H129" s="328"/>
      <c r="I129" s="328"/>
      <c r="J129" s="328"/>
      <c r="K129" s="328"/>
      <c r="L129" s="329"/>
    </row>
    <row r="130" spans="1:12" s="75" customFormat="1">
      <c r="A130" s="325"/>
      <c r="C130" s="74"/>
      <c r="F130" s="326"/>
      <c r="G130" s="327"/>
      <c r="H130" s="328"/>
      <c r="I130" s="328"/>
      <c r="J130" s="328"/>
      <c r="K130" s="328"/>
      <c r="L130" s="329"/>
    </row>
    <row r="131" spans="1:12" s="75" customFormat="1">
      <c r="A131" s="325"/>
      <c r="C131" s="74"/>
      <c r="F131" s="326"/>
      <c r="G131" s="327"/>
      <c r="H131" s="328"/>
      <c r="I131" s="328"/>
      <c r="J131" s="328"/>
      <c r="K131" s="328"/>
      <c r="L131" s="329"/>
    </row>
    <row r="132" spans="1:12" s="75" customFormat="1">
      <c r="A132" s="325"/>
      <c r="C132" s="74"/>
      <c r="F132" s="326"/>
      <c r="G132" s="327"/>
      <c r="H132" s="328"/>
      <c r="I132" s="328"/>
      <c r="J132" s="328"/>
      <c r="K132" s="328"/>
      <c r="L132" s="329"/>
    </row>
    <row r="133" spans="1:12" s="75" customFormat="1">
      <c r="A133" s="325"/>
      <c r="C133" s="74"/>
      <c r="F133" s="326"/>
      <c r="G133" s="327"/>
      <c r="H133" s="328"/>
      <c r="I133" s="328"/>
      <c r="J133" s="328"/>
      <c r="K133" s="328"/>
      <c r="L133" s="329"/>
    </row>
    <row r="134" spans="1:12" s="75" customFormat="1">
      <c r="A134" s="325"/>
      <c r="C134" s="74"/>
      <c r="F134" s="326"/>
      <c r="G134" s="327"/>
      <c r="H134" s="328"/>
      <c r="I134" s="328"/>
      <c r="J134" s="328"/>
      <c r="K134" s="328"/>
      <c r="L134" s="329"/>
    </row>
    <row r="135" spans="1:12" s="75" customFormat="1">
      <c r="A135" s="325"/>
      <c r="C135" s="74"/>
      <c r="F135" s="326"/>
      <c r="G135" s="327"/>
      <c r="H135" s="328"/>
      <c r="I135" s="328"/>
      <c r="J135" s="328"/>
      <c r="K135" s="328"/>
      <c r="L135" s="329"/>
    </row>
    <row r="136" spans="1:12" s="75" customFormat="1">
      <c r="A136" s="325"/>
      <c r="C136" s="74"/>
      <c r="F136" s="326"/>
      <c r="G136" s="327"/>
      <c r="H136" s="328"/>
      <c r="I136" s="328"/>
      <c r="J136" s="328"/>
      <c r="K136" s="328"/>
      <c r="L136" s="329"/>
    </row>
    <row r="137" spans="1:12" s="75" customFormat="1">
      <c r="A137" s="325"/>
      <c r="C137" s="74"/>
      <c r="F137" s="326"/>
      <c r="G137" s="327"/>
      <c r="H137" s="328"/>
      <c r="I137" s="328"/>
      <c r="J137" s="328"/>
      <c r="K137" s="328"/>
      <c r="L137" s="329"/>
    </row>
    <row r="138" spans="1:12" s="75" customFormat="1">
      <c r="A138" s="325"/>
      <c r="C138" s="74"/>
      <c r="F138" s="326"/>
      <c r="G138" s="327"/>
      <c r="H138" s="328"/>
      <c r="I138" s="328"/>
      <c r="J138" s="328"/>
      <c r="K138" s="328"/>
      <c r="L138" s="329"/>
    </row>
    <row r="139" spans="1:12" s="75" customFormat="1">
      <c r="A139" s="325"/>
      <c r="C139" s="74"/>
      <c r="F139" s="326"/>
      <c r="G139" s="327"/>
      <c r="H139" s="328"/>
      <c r="I139" s="328"/>
      <c r="J139" s="328"/>
      <c r="K139" s="328"/>
      <c r="L139" s="329"/>
    </row>
    <row r="140" spans="1:12" s="75" customFormat="1">
      <c r="A140" s="325"/>
      <c r="C140" s="74"/>
      <c r="F140" s="326"/>
      <c r="G140" s="327"/>
      <c r="H140" s="328"/>
      <c r="I140" s="328"/>
      <c r="J140" s="328"/>
      <c r="K140" s="328"/>
      <c r="L140" s="329"/>
    </row>
    <row r="141" spans="1:12" s="75" customFormat="1">
      <c r="A141" s="325"/>
      <c r="C141" s="74"/>
      <c r="F141" s="326"/>
      <c r="G141" s="327"/>
      <c r="H141" s="328"/>
      <c r="I141" s="328"/>
      <c r="J141" s="328"/>
      <c r="K141" s="328"/>
      <c r="L141" s="329"/>
    </row>
    <row r="142" spans="1:12" s="75" customFormat="1">
      <c r="A142" s="325"/>
      <c r="C142" s="74"/>
      <c r="F142" s="326"/>
      <c r="G142" s="327"/>
      <c r="H142" s="328"/>
      <c r="I142" s="328"/>
      <c r="J142" s="328"/>
      <c r="K142" s="328"/>
      <c r="L142" s="329"/>
    </row>
    <row r="143" spans="1:12" s="75" customFormat="1">
      <c r="A143" s="325"/>
      <c r="C143" s="74"/>
      <c r="F143" s="326"/>
      <c r="G143" s="327"/>
      <c r="H143" s="328"/>
      <c r="I143" s="328"/>
      <c r="J143" s="328"/>
      <c r="K143" s="328"/>
      <c r="L143" s="329"/>
    </row>
    <row r="144" spans="1:12" s="75" customFormat="1">
      <c r="A144" s="325"/>
      <c r="C144" s="74"/>
      <c r="F144" s="326"/>
      <c r="G144" s="327"/>
      <c r="H144" s="328"/>
      <c r="I144" s="328"/>
      <c r="J144" s="328"/>
      <c r="K144" s="328"/>
      <c r="L144" s="329"/>
    </row>
    <row r="145" spans="1:12" s="75" customFormat="1">
      <c r="A145" s="325"/>
      <c r="C145" s="74"/>
      <c r="F145" s="326"/>
      <c r="G145" s="327"/>
      <c r="H145" s="328"/>
      <c r="I145" s="328"/>
      <c r="J145" s="328"/>
      <c r="K145" s="328"/>
      <c r="L145" s="329"/>
    </row>
    <row r="146" spans="1:12" s="75" customFormat="1">
      <c r="A146" s="325"/>
      <c r="C146" s="74"/>
      <c r="F146" s="326"/>
      <c r="G146" s="327"/>
      <c r="H146" s="328"/>
      <c r="I146" s="328"/>
      <c r="J146" s="328"/>
      <c r="K146" s="328"/>
      <c r="L146" s="329"/>
    </row>
    <row r="147" spans="1:12" s="75" customFormat="1">
      <c r="A147" s="325"/>
      <c r="C147" s="74"/>
      <c r="F147" s="326"/>
      <c r="G147" s="327"/>
      <c r="H147" s="328"/>
      <c r="I147" s="328"/>
      <c r="J147" s="328"/>
      <c r="K147" s="328"/>
      <c r="L147" s="329"/>
    </row>
    <row r="148" spans="1:12" s="75" customFormat="1">
      <c r="A148" s="325"/>
      <c r="C148" s="74"/>
      <c r="F148" s="326"/>
      <c r="G148" s="327"/>
      <c r="H148" s="328"/>
      <c r="I148" s="328"/>
      <c r="J148" s="328"/>
      <c r="K148" s="328"/>
      <c r="L148" s="329"/>
    </row>
    <row r="149" spans="1:12" s="75" customFormat="1">
      <c r="A149" s="325"/>
      <c r="C149" s="74"/>
      <c r="F149" s="326"/>
      <c r="G149" s="327"/>
      <c r="H149" s="328"/>
      <c r="I149" s="328"/>
      <c r="J149" s="328"/>
      <c r="K149" s="328"/>
      <c r="L149" s="329"/>
    </row>
    <row r="150" spans="1:12" s="75" customFormat="1">
      <c r="A150" s="325"/>
      <c r="C150" s="74"/>
      <c r="F150" s="326"/>
      <c r="G150" s="327"/>
      <c r="H150" s="328"/>
      <c r="I150" s="328"/>
      <c r="J150" s="328"/>
      <c r="K150" s="328"/>
      <c r="L150" s="329"/>
    </row>
    <row r="151" spans="1:12" s="75" customFormat="1">
      <c r="A151" s="325"/>
      <c r="C151" s="74"/>
      <c r="F151" s="326"/>
      <c r="G151" s="327"/>
      <c r="H151" s="328"/>
      <c r="I151" s="328"/>
      <c r="J151" s="328"/>
      <c r="K151" s="328"/>
      <c r="L151" s="329"/>
    </row>
    <row r="152" spans="1:12" s="75" customFormat="1">
      <c r="A152" s="325"/>
      <c r="C152" s="74"/>
      <c r="F152" s="326"/>
      <c r="G152" s="327"/>
      <c r="H152" s="328"/>
      <c r="I152" s="328"/>
      <c r="J152" s="328"/>
      <c r="K152" s="328"/>
      <c r="L152" s="329"/>
    </row>
    <row r="153" spans="1:12" s="75" customFormat="1">
      <c r="A153" s="325"/>
      <c r="C153" s="74"/>
      <c r="F153" s="326"/>
      <c r="G153" s="327"/>
      <c r="H153" s="328"/>
      <c r="I153" s="328"/>
      <c r="J153" s="328"/>
      <c r="K153" s="328"/>
      <c r="L153" s="329"/>
    </row>
    <row r="154" spans="1:12" s="75" customFormat="1">
      <c r="A154" s="325"/>
      <c r="C154" s="74"/>
      <c r="F154" s="326"/>
      <c r="G154" s="327"/>
      <c r="H154" s="328"/>
      <c r="I154" s="328"/>
      <c r="J154" s="328"/>
      <c r="K154" s="328"/>
      <c r="L154" s="329"/>
    </row>
    <row r="155" spans="1:12" s="75" customFormat="1">
      <c r="A155" s="325"/>
      <c r="C155" s="74"/>
      <c r="F155" s="326"/>
      <c r="G155" s="327"/>
      <c r="H155" s="328"/>
      <c r="I155" s="328"/>
      <c r="J155" s="328"/>
      <c r="K155" s="328"/>
      <c r="L155" s="329"/>
    </row>
    <row r="156" spans="1:12" s="75" customFormat="1">
      <c r="A156" s="325"/>
      <c r="C156" s="74"/>
      <c r="F156" s="326"/>
      <c r="G156" s="327"/>
      <c r="H156" s="328"/>
      <c r="I156" s="328"/>
      <c r="J156" s="328"/>
      <c r="K156" s="328"/>
      <c r="L156" s="329"/>
    </row>
    <row r="157" spans="1:12" s="75" customFormat="1">
      <c r="A157" s="325"/>
      <c r="C157" s="74"/>
      <c r="F157" s="326"/>
      <c r="G157" s="327"/>
      <c r="H157" s="328"/>
      <c r="I157" s="328"/>
      <c r="J157" s="328"/>
      <c r="K157" s="328"/>
      <c r="L157" s="329"/>
    </row>
    <row r="158" spans="1:12" s="75" customFormat="1">
      <c r="A158" s="325"/>
      <c r="C158" s="74"/>
      <c r="F158" s="326"/>
      <c r="G158" s="327"/>
      <c r="H158" s="328"/>
      <c r="I158" s="328"/>
      <c r="J158" s="328"/>
      <c r="K158" s="328"/>
      <c r="L158" s="329"/>
    </row>
    <row r="159" spans="1:12" s="75" customFormat="1">
      <c r="A159" s="325"/>
      <c r="C159" s="74"/>
      <c r="F159" s="326"/>
      <c r="G159" s="327"/>
      <c r="H159" s="328"/>
      <c r="I159" s="328"/>
      <c r="J159" s="328"/>
      <c r="K159" s="328"/>
      <c r="L159" s="329"/>
    </row>
    <row r="160" spans="1:12" s="75" customFormat="1">
      <c r="A160" s="325"/>
      <c r="C160" s="74"/>
      <c r="F160" s="326"/>
      <c r="G160" s="327"/>
      <c r="H160" s="328"/>
      <c r="I160" s="328"/>
      <c r="J160" s="328"/>
      <c r="K160" s="328"/>
      <c r="L160" s="329"/>
    </row>
    <row r="161" spans="1:12" s="75" customFormat="1">
      <c r="A161" s="325"/>
      <c r="C161" s="74"/>
      <c r="F161" s="326"/>
      <c r="G161" s="327"/>
      <c r="H161" s="328"/>
      <c r="I161" s="328"/>
      <c r="J161" s="328"/>
      <c r="K161" s="328"/>
      <c r="L161" s="329"/>
    </row>
    <row r="162" spans="1:12" s="75" customFormat="1">
      <c r="A162" s="325"/>
      <c r="C162" s="74"/>
      <c r="F162" s="326"/>
      <c r="G162" s="327"/>
      <c r="H162" s="328"/>
      <c r="I162" s="328"/>
      <c r="J162" s="328"/>
      <c r="K162" s="328"/>
      <c r="L162" s="329"/>
    </row>
    <row r="163" spans="1:12" s="75" customFormat="1">
      <c r="A163" s="325"/>
      <c r="C163" s="74"/>
      <c r="F163" s="326"/>
      <c r="G163" s="327"/>
      <c r="H163" s="328"/>
      <c r="I163" s="328"/>
      <c r="J163" s="328"/>
      <c r="K163" s="328"/>
      <c r="L163" s="329"/>
    </row>
    <row r="164" spans="1:12" s="75" customFormat="1">
      <c r="A164" s="325"/>
      <c r="C164" s="74"/>
      <c r="F164" s="326"/>
      <c r="G164" s="327"/>
      <c r="H164" s="328"/>
      <c r="I164" s="328"/>
      <c r="J164" s="328"/>
      <c r="K164" s="328"/>
      <c r="L164" s="329"/>
    </row>
    <row r="165" spans="1:12" s="75" customFormat="1">
      <c r="A165" s="325"/>
      <c r="C165" s="74"/>
      <c r="F165" s="326"/>
      <c r="G165" s="327"/>
      <c r="H165" s="328"/>
      <c r="I165" s="328"/>
      <c r="J165" s="328"/>
      <c r="K165" s="328"/>
      <c r="L165" s="329"/>
    </row>
    <row r="166" spans="1:12" s="75" customFormat="1">
      <c r="A166" s="325"/>
      <c r="C166" s="74"/>
      <c r="F166" s="326"/>
      <c r="G166" s="327"/>
      <c r="H166" s="328"/>
      <c r="I166" s="328"/>
      <c r="J166" s="328"/>
      <c r="K166" s="328"/>
      <c r="L166" s="329"/>
    </row>
    <row r="167" spans="1:12" s="75" customFormat="1">
      <c r="A167" s="325"/>
      <c r="C167" s="74"/>
      <c r="F167" s="326"/>
      <c r="G167" s="327"/>
      <c r="H167" s="328"/>
      <c r="I167" s="328"/>
      <c r="J167" s="328"/>
      <c r="K167" s="328"/>
      <c r="L167" s="329"/>
    </row>
    <row r="168" spans="1:12" s="75" customFormat="1">
      <c r="A168" s="325"/>
      <c r="C168" s="74"/>
      <c r="F168" s="326"/>
      <c r="G168" s="327"/>
      <c r="H168" s="328"/>
      <c r="I168" s="328"/>
      <c r="J168" s="328"/>
      <c r="K168" s="328"/>
      <c r="L168" s="329"/>
    </row>
    <row r="169" spans="1:12" s="75" customFormat="1">
      <c r="A169" s="325"/>
      <c r="C169" s="74"/>
      <c r="F169" s="326"/>
      <c r="G169" s="327"/>
      <c r="H169" s="328"/>
      <c r="I169" s="328"/>
      <c r="J169" s="328"/>
      <c r="K169" s="328"/>
      <c r="L169" s="329"/>
    </row>
    <row r="170" spans="1:12" s="75" customFormat="1">
      <c r="A170" s="325"/>
      <c r="C170" s="74"/>
      <c r="F170" s="326"/>
      <c r="G170" s="327"/>
      <c r="H170" s="328"/>
      <c r="I170" s="328"/>
      <c r="J170" s="328"/>
      <c r="K170" s="328"/>
      <c r="L170" s="329"/>
    </row>
    <row r="171" spans="1:12" s="75" customFormat="1">
      <c r="A171" s="325"/>
      <c r="C171" s="74"/>
      <c r="F171" s="326"/>
      <c r="G171" s="327"/>
      <c r="H171" s="328"/>
      <c r="I171" s="328"/>
      <c r="J171" s="328"/>
      <c r="K171" s="328"/>
      <c r="L171" s="329"/>
    </row>
    <row r="172" spans="1:12" s="75" customFormat="1">
      <c r="A172" s="325"/>
      <c r="C172" s="74"/>
      <c r="F172" s="326"/>
      <c r="G172" s="327"/>
      <c r="H172" s="328"/>
      <c r="I172" s="328"/>
      <c r="J172" s="328"/>
      <c r="K172" s="328"/>
      <c r="L172" s="329"/>
    </row>
    <row r="173" spans="1:12" s="75" customFormat="1">
      <c r="A173" s="325"/>
      <c r="C173" s="74"/>
      <c r="F173" s="326"/>
      <c r="G173" s="327"/>
      <c r="H173" s="328"/>
      <c r="I173" s="328"/>
      <c r="J173" s="328"/>
      <c r="K173" s="328"/>
      <c r="L173" s="329"/>
    </row>
    <row r="174" spans="1:12" s="75" customFormat="1">
      <c r="A174" s="325"/>
      <c r="C174" s="74"/>
      <c r="F174" s="326"/>
      <c r="G174" s="327"/>
      <c r="H174" s="328"/>
      <c r="I174" s="328"/>
      <c r="J174" s="328"/>
      <c r="K174" s="328"/>
      <c r="L174" s="329"/>
    </row>
    <row r="175" spans="1:12" s="75" customFormat="1">
      <c r="A175" s="325"/>
      <c r="C175" s="74"/>
      <c r="F175" s="326"/>
      <c r="G175" s="327"/>
      <c r="H175" s="328"/>
      <c r="I175" s="328"/>
      <c r="J175" s="328"/>
      <c r="K175" s="328"/>
      <c r="L175" s="329"/>
    </row>
    <row r="176" spans="1:12" s="75" customFormat="1">
      <c r="A176" s="325"/>
      <c r="C176" s="74"/>
      <c r="F176" s="326"/>
      <c r="G176" s="327"/>
      <c r="H176" s="328"/>
      <c r="I176" s="328"/>
      <c r="J176" s="328"/>
      <c r="K176" s="328"/>
      <c r="L176" s="329"/>
    </row>
    <row r="177" spans="1:12" s="75" customFormat="1">
      <c r="A177" s="325"/>
      <c r="C177" s="74"/>
      <c r="F177" s="326"/>
      <c r="G177" s="327"/>
      <c r="H177" s="328"/>
      <c r="I177" s="328"/>
      <c r="J177" s="328"/>
      <c r="K177" s="328"/>
      <c r="L177" s="329"/>
    </row>
    <row r="178" spans="1:12" s="75" customFormat="1">
      <c r="A178" s="325"/>
      <c r="C178" s="74"/>
      <c r="F178" s="326"/>
      <c r="G178" s="327"/>
      <c r="H178" s="328"/>
      <c r="I178" s="328"/>
      <c r="J178" s="328"/>
      <c r="K178" s="328"/>
      <c r="L178" s="329"/>
    </row>
    <row r="179" spans="1:12" s="75" customFormat="1">
      <c r="A179" s="325"/>
      <c r="C179" s="74"/>
      <c r="F179" s="326"/>
      <c r="G179" s="327"/>
      <c r="H179" s="328"/>
      <c r="I179" s="328"/>
      <c r="J179" s="328"/>
      <c r="K179" s="328"/>
      <c r="L179" s="329"/>
    </row>
    <row r="180" spans="1:12" s="75" customFormat="1">
      <c r="A180" s="325"/>
      <c r="C180" s="74"/>
      <c r="F180" s="326"/>
      <c r="G180" s="327"/>
      <c r="H180" s="328"/>
      <c r="I180" s="328"/>
      <c r="J180" s="328"/>
      <c r="K180" s="328"/>
      <c r="L180" s="329"/>
    </row>
    <row r="181" spans="1:12" s="75" customFormat="1">
      <c r="A181" s="325"/>
      <c r="C181" s="74"/>
      <c r="F181" s="326"/>
      <c r="G181" s="327"/>
      <c r="H181" s="328"/>
      <c r="I181" s="328"/>
      <c r="J181" s="328"/>
      <c r="K181" s="328"/>
      <c r="L181" s="329"/>
    </row>
    <row r="182" spans="1:12" s="75" customFormat="1">
      <c r="A182" s="325"/>
      <c r="C182" s="74"/>
      <c r="F182" s="326"/>
      <c r="G182" s="327"/>
      <c r="H182" s="328"/>
      <c r="I182" s="328"/>
      <c r="J182" s="328"/>
      <c r="K182" s="328"/>
      <c r="L182" s="329"/>
    </row>
    <row r="183" spans="1:12" s="75" customFormat="1">
      <c r="A183" s="325"/>
      <c r="C183" s="74"/>
      <c r="F183" s="326"/>
      <c r="G183" s="327"/>
      <c r="H183" s="328"/>
      <c r="I183" s="328"/>
      <c r="J183" s="328"/>
      <c r="K183" s="328"/>
      <c r="L183" s="329"/>
    </row>
    <row r="184" spans="1:12" s="75" customFormat="1">
      <c r="A184" s="325"/>
      <c r="C184" s="74"/>
      <c r="F184" s="326"/>
      <c r="G184" s="327"/>
      <c r="H184" s="328"/>
      <c r="I184" s="328"/>
      <c r="J184" s="328"/>
      <c r="K184" s="328"/>
      <c r="L184" s="329"/>
    </row>
    <row r="185" spans="1:12" s="75" customFormat="1">
      <c r="A185" s="325"/>
      <c r="C185" s="74"/>
      <c r="F185" s="326"/>
      <c r="G185" s="327"/>
      <c r="H185" s="328"/>
      <c r="I185" s="328"/>
      <c r="J185" s="328"/>
      <c r="K185" s="328"/>
      <c r="L185" s="329"/>
    </row>
    <row r="186" spans="1:12" s="75" customFormat="1">
      <c r="A186" s="325"/>
      <c r="C186" s="74"/>
      <c r="F186" s="326"/>
      <c r="G186" s="327"/>
      <c r="H186" s="328"/>
      <c r="I186" s="328"/>
      <c r="J186" s="328"/>
      <c r="K186" s="328"/>
      <c r="L186" s="329"/>
    </row>
    <row r="187" spans="1:12" s="75" customFormat="1">
      <c r="A187" s="325"/>
      <c r="C187" s="74"/>
      <c r="F187" s="326"/>
      <c r="G187" s="327"/>
      <c r="H187" s="328"/>
      <c r="I187" s="328"/>
      <c r="J187" s="328"/>
      <c r="K187" s="328"/>
      <c r="L187" s="329"/>
    </row>
    <row r="188" spans="1:12" s="75" customFormat="1">
      <c r="A188" s="325"/>
      <c r="C188" s="74"/>
      <c r="F188" s="326"/>
      <c r="G188" s="327"/>
      <c r="H188" s="328"/>
      <c r="I188" s="328"/>
      <c r="J188" s="328"/>
      <c r="K188" s="328"/>
      <c r="L188" s="329"/>
    </row>
    <row r="189" spans="1:12" s="75" customFormat="1">
      <c r="A189" s="325"/>
      <c r="C189" s="74"/>
      <c r="F189" s="326"/>
      <c r="G189" s="327"/>
      <c r="H189" s="328"/>
      <c r="I189" s="328"/>
      <c r="J189" s="328"/>
      <c r="K189" s="328"/>
      <c r="L189" s="329"/>
    </row>
    <row r="190" spans="1:12" s="75" customFormat="1">
      <c r="A190" s="325"/>
      <c r="C190" s="74"/>
      <c r="F190" s="326"/>
      <c r="G190" s="327"/>
      <c r="H190" s="328"/>
      <c r="I190" s="328"/>
      <c r="J190" s="328"/>
      <c r="K190" s="328"/>
      <c r="L190" s="329"/>
    </row>
    <row r="191" spans="1:12" s="75" customFormat="1">
      <c r="A191" s="325"/>
      <c r="C191" s="74"/>
      <c r="F191" s="326"/>
      <c r="G191" s="327"/>
      <c r="H191" s="328"/>
      <c r="I191" s="328"/>
      <c r="J191" s="328"/>
      <c r="K191" s="328"/>
      <c r="L191" s="329"/>
    </row>
    <row r="192" spans="1:12" s="75" customFormat="1">
      <c r="A192" s="325"/>
      <c r="C192" s="74"/>
      <c r="F192" s="326"/>
      <c r="G192" s="327"/>
      <c r="H192" s="328"/>
      <c r="I192" s="328"/>
      <c r="J192" s="328"/>
      <c r="K192" s="328"/>
      <c r="L192" s="329"/>
    </row>
    <row r="193" spans="1:12" s="75" customFormat="1">
      <c r="A193" s="325"/>
      <c r="C193" s="74"/>
      <c r="F193" s="326"/>
      <c r="G193" s="327"/>
      <c r="H193" s="328"/>
      <c r="I193" s="328"/>
      <c r="J193" s="328"/>
      <c r="K193" s="328"/>
      <c r="L193" s="329"/>
    </row>
    <row r="194" spans="1:12" s="75" customFormat="1">
      <c r="A194" s="325"/>
      <c r="C194" s="74"/>
      <c r="F194" s="326"/>
      <c r="G194" s="327"/>
      <c r="H194" s="328"/>
      <c r="I194" s="328"/>
      <c r="J194" s="328"/>
      <c r="K194" s="328"/>
      <c r="L194" s="329"/>
    </row>
    <row r="195" spans="1:12" s="75" customFormat="1">
      <c r="A195" s="325"/>
      <c r="C195" s="74"/>
      <c r="F195" s="326"/>
      <c r="G195" s="327"/>
      <c r="H195" s="328"/>
      <c r="I195" s="328"/>
      <c r="J195" s="328"/>
      <c r="K195" s="328"/>
      <c r="L195" s="329"/>
    </row>
    <row r="196" spans="1:12" s="75" customFormat="1">
      <c r="A196" s="325"/>
      <c r="C196" s="74"/>
      <c r="F196" s="326"/>
      <c r="G196" s="327"/>
      <c r="H196" s="328"/>
      <c r="I196" s="328"/>
      <c r="J196" s="328"/>
      <c r="K196" s="328"/>
      <c r="L196" s="329"/>
    </row>
    <row r="197" spans="1:12" s="75" customFormat="1">
      <c r="A197" s="325"/>
      <c r="C197" s="74"/>
      <c r="F197" s="326"/>
      <c r="G197" s="327"/>
      <c r="H197" s="328"/>
      <c r="I197" s="328"/>
      <c r="J197" s="328"/>
      <c r="K197" s="328"/>
      <c r="L197" s="329"/>
    </row>
    <row r="198" spans="1:12" s="75" customFormat="1">
      <c r="A198" s="325"/>
      <c r="C198" s="74"/>
      <c r="F198" s="326"/>
      <c r="G198" s="327"/>
      <c r="H198" s="328"/>
      <c r="I198" s="328"/>
      <c r="J198" s="328"/>
      <c r="K198" s="328"/>
      <c r="L198" s="329"/>
    </row>
    <row r="199" spans="1:12" s="75" customFormat="1">
      <c r="A199" s="325"/>
      <c r="C199" s="74"/>
      <c r="F199" s="326"/>
      <c r="G199" s="327"/>
      <c r="H199" s="328"/>
      <c r="I199" s="328"/>
      <c r="J199" s="328"/>
      <c r="K199" s="328"/>
      <c r="L199" s="329"/>
    </row>
    <row r="200" spans="1:12" s="75" customFormat="1">
      <c r="A200" s="325"/>
      <c r="C200" s="74"/>
      <c r="F200" s="326"/>
      <c r="G200" s="327"/>
      <c r="H200" s="328"/>
      <c r="I200" s="328"/>
      <c r="J200" s="328"/>
      <c r="K200" s="328"/>
      <c r="L200" s="329"/>
    </row>
    <row r="201" spans="1:12" s="75" customFormat="1">
      <c r="A201" s="325"/>
      <c r="C201" s="74"/>
      <c r="F201" s="326"/>
      <c r="G201" s="327"/>
      <c r="H201" s="328"/>
      <c r="I201" s="328"/>
      <c r="J201" s="328"/>
      <c r="K201" s="328"/>
      <c r="L201" s="329"/>
    </row>
    <row r="202" spans="1:12" s="75" customFormat="1">
      <c r="A202" s="325"/>
      <c r="C202" s="74"/>
      <c r="F202" s="326"/>
      <c r="G202" s="327"/>
      <c r="H202" s="328"/>
      <c r="I202" s="328"/>
      <c r="J202" s="328"/>
      <c r="K202" s="328"/>
      <c r="L202" s="329"/>
    </row>
    <row r="203" spans="1:12" s="75" customFormat="1">
      <c r="A203" s="325"/>
      <c r="C203" s="74"/>
      <c r="F203" s="326"/>
      <c r="G203" s="327"/>
      <c r="H203" s="328"/>
      <c r="I203" s="328"/>
      <c r="J203" s="328"/>
      <c r="K203" s="328"/>
      <c r="L203" s="329"/>
    </row>
    <row r="204" spans="1:12" s="75" customFormat="1">
      <c r="A204" s="325"/>
      <c r="C204" s="74"/>
      <c r="F204" s="326"/>
      <c r="G204" s="327"/>
      <c r="H204" s="328"/>
      <c r="I204" s="328"/>
      <c r="J204" s="328"/>
      <c r="K204" s="328"/>
      <c r="L204" s="329"/>
    </row>
    <row r="205" spans="1:12" s="75" customFormat="1">
      <c r="A205" s="325"/>
      <c r="C205" s="74"/>
      <c r="F205" s="326"/>
      <c r="G205" s="327"/>
      <c r="H205" s="328"/>
      <c r="I205" s="328"/>
      <c r="J205" s="328"/>
      <c r="K205" s="328"/>
      <c r="L205" s="329"/>
    </row>
    <row r="206" spans="1:12" s="75" customFormat="1">
      <c r="A206" s="325"/>
      <c r="C206" s="74"/>
      <c r="F206" s="326"/>
      <c r="G206" s="327"/>
      <c r="H206" s="328"/>
      <c r="I206" s="328"/>
      <c r="J206" s="328"/>
      <c r="K206" s="328"/>
      <c r="L206" s="329"/>
    </row>
    <row r="207" spans="1:12" s="75" customFormat="1">
      <c r="A207" s="325"/>
      <c r="C207" s="74"/>
      <c r="F207" s="326"/>
      <c r="G207" s="327"/>
      <c r="H207" s="328"/>
      <c r="I207" s="328"/>
      <c r="J207" s="328"/>
      <c r="K207" s="328"/>
      <c r="L207" s="329"/>
    </row>
    <row r="208" spans="1:12" s="75" customFormat="1">
      <c r="A208" s="325"/>
      <c r="C208" s="74"/>
      <c r="F208" s="326"/>
      <c r="G208" s="327"/>
      <c r="H208" s="328"/>
      <c r="I208" s="328"/>
      <c r="J208" s="328"/>
      <c r="K208" s="328"/>
      <c r="L208" s="329"/>
    </row>
    <row r="209" spans="1:12" s="75" customFormat="1">
      <c r="A209" s="325"/>
      <c r="C209" s="74"/>
      <c r="F209" s="326"/>
      <c r="G209" s="327"/>
      <c r="H209" s="328"/>
      <c r="I209" s="328"/>
      <c r="J209" s="328"/>
      <c r="K209" s="328"/>
      <c r="L209" s="329"/>
    </row>
    <row r="210" spans="1:12" s="75" customFormat="1">
      <c r="A210" s="325"/>
      <c r="C210" s="74"/>
      <c r="F210" s="326"/>
      <c r="G210" s="327"/>
      <c r="H210" s="328"/>
      <c r="I210" s="328"/>
      <c r="J210" s="328"/>
      <c r="K210" s="328"/>
      <c r="L210" s="329"/>
    </row>
    <row r="211" spans="1:12" s="75" customFormat="1">
      <c r="A211" s="325"/>
      <c r="C211" s="74"/>
      <c r="F211" s="326"/>
      <c r="G211" s="327"/>
      <c r="H211" s="328"/>
      <c r="I211" s="328"/>
      <c r="J211" s="328"/>
      <c r="K211" s="328"/>
      <c r="L211" s="329"/>
    </row>
    <row r="212" spans="1:12" s="75" customFormat="1">
      <c r="A212" s="325"/>
      <c r="C212" s="74"/>
      <c r="F212" s="326"/>
      <c r="G212" s="327"/>
      <c r="H212" s="328"/>
      <c r="I212" s="328"/>
      <c r="J212" s="328"/>
      <c r="K212" s="328"/>
      <c r="L212" s="329"/>
    </row>
    <row r="213" spans="1:12" s="75" customFormat="1">
      <c r="A213" s="325"/>
      <c r="C213" s="74"/>
      <c r="F213" s="326"/>
      <c r="G213" s="327"/>
      <c r="H213" s="328"/>
      <c r="I213" s="328"/>
      <c r="J213" s="328"/>
      <c r="K213" s="328"/>
      <c r="L213" s="329"/>
    </row>
    <row r="214" spans="1:12" s="75" customFormat="1">
      <c r="A214" s="325"/>
      <c r="C214" s="74"/>
      <c r="F214" s="326"/>
      <c r="G214" s="327"/>
      <c r="H214" s="328"/>
      <c r="I214" s="328"/>
      <c r="J214" s="328"/>
      <c r="K214" s="328"/>
      <c r="L214" s="329"/>
    </row>
    <row r="215" spans="1:12" s="75" customFormat="1">
      <c r="A215" s="325"/>
      <c r="C215" s="74"/>
      <c r="F215" s="326"/>
      <c r="G215" s="327"/>
      <c r="H215" s="328"/>
      <c r="I215" s="328"/>
      <c r="J215" s="328"/>
      <c r="K215" s="328"/>
      <c r="L215" s="329"/>
    </row>
    <row r="216" spans="1:12" s="75" customFormat="1">
      <c r="A216" s="325"/>
      <c r="C216" s="74"/>
      <c r="F216" s="326"/>
      <c r="G216" s="327"/>
      <c r="H216" s="328"/>
      <c r="I216" s="328"/>
      <c r="J216" s="328"/>
      <c r="K216" s="328"/>
      <c r="L216" s="329"/>
    </row>
    <row r="217" spans="1:12" s="75" customFormat="1">
      <c r="A217" s="325"/>
      <c r="C217" s="74"/>
      <c r="F217" s="326"/>
      <c r="G217" s="327"/>
      <c r="H217" s="328"/>
      <c r="I217" s="328"/>
      <c r="J217" s="328"/>
      <c r="K217" s="328"/>
      <c r="L217" s="329"/>
    </row>
    <row r="218" spans="1:12" s="75" customFormat="1">
      <c r="A218" s="325"/>
      <c r="C218" s="74"/>
      <c r="F218" s="326"/>
      <c r="G218" s="327"/>
      <c r="H218" s="328"/>
      <c r="I218" s="328"/>
      <c r="J218" s="328"/>
      <c r="K218" s="328"/>
      <c r="L218" s="329"/>
    </row>
    <row r="219" spans="1:12" s="75" customFormat="1">
      <c r="A219" s="325"/>
      <c r="C219" s="74"/>
      <c r="F219" s="326"/>
      <c r="G219" s="327"/>
      <c r="H219" s="328"/>
      <c r="I219" s="328"/>
      <c r="J219" s="328"/>
      <c r="K219" s="328"/>
      <c r="L219" s="329"/>
    </row>
    <row r="220" spans="1:12" s="75" customFormat="1">
      <c r="A220" s="325"/>
      <c r="C220" s="74"/>
      <c r="F220" s="326"/>
      <c r="G220" s="327"/>
      <c r="H220" s="328"/>
      <c r="I220" s="328"/>
      <c r="J220" s="328"/>
      <c r="K220" s="328"/>
      <c r="L220" s="329"/>
    </row>
    <row r="221" spans="1:12" s="75" customFormat="1">
      <c r="A221" s="325"/>
      <c r="C221" s="74"/>
      <c r="F221" s="326"/>
      <c r="G221" s="327"/>
      <c r="H221" s="328"/>
      <c r="I221" s="328"/>
      <c r="J221" s="328"/>
      <c r="K221" s="328"/>
      <c r="L221" s="329"/>
    </row>
    <row r="222" spans="1:12" s="75" customFormat="1">
      <c r="A222" s="325"/>
      <c r="C222" s="74"/>
      <c r="F222" s="326"/>
      <c r="G222" s="327"/>
      <c r="H222" s="328"/>
      <c r="I222" s="328"/>
      <c r="J222" s="328"/>
      <c r="K222" s="328"/>
      <c r="L222" s="329"/>
    </row>
    <row r="223" spans="1:12" s="75" customFormat="1">
      <c r="A223" s="325"/>
      <c r="C223" s="74"/>
      <c r="F223" s="326"/>
      <c r="G223" s="327"/>
      <c r="H223" s="328"/>
      <c r="I223" s="328"/>
      <c r="J223" s="328"/>
      <c r="K223" s="328"/>
      <c r="L223" s="329"/>
    </row>
    <row r="224" spans="1:12" s="75" customFormat="1">
      <c r="A224" s="325"/>
      <c r="C224" s="74"/>
      <c r="F224" s="326"/>
      <c r="G224" s="327"/>
      <c r="H224" s="328"/>
      <c r="I224" s="328"/>
      <c r="J224" s="328"/>
      <c r="K224" s="328"/>
      <c r="L224" s="329"/>
    </row>
    <row r="225" spans="1:12" s="75" customFormat="1">
      <c r="A225" s="325"/>
      <c r="C225" s="74"/>
      <c r="F225" s="326"/>
      <c r="G225" s="327"/>
      <c r="H225" s="328"/>
      <c r="I225" s="328"/>
      <c r="J225" s="328"/>
      <c r="K225" s="328"/>
      <c r="L225" s="329"/>
    </row>
    <row r="226" spans="1:12" s="75" customFormat="1">
      <c r="A226" s="325"/>
      <c r="C226" s="74"/>
      <c r="F226" s="326"/>
      <c r="G226" s="327"/>
      <c r="H226" s="328"/>
      <c r="I226" s="328"/>
      <c r="J226" s="328"/>
      <c r="K226" s="328"/>
      <c r="L226" s="329"/>
    </row>
    <row r="227" spans="1:12" s="75" customFormat="1">
      <c r="A227" s="325"/>
      <c r="C227" s="74"/>
      <c r="F227" s="326"/>
      <c r="G227" s="327"/>
      <c r="H227" s="328"/>
      <c r="I227" s="328"/>
      <c r="J227" s="328"/>
      <c r="K227" s="328"/>
      <c r="L227" s="329"/>
    </row>
    <row r="228" spans="1:12" s="75" customFormat="1">
      <c r="A228" s="325"/>
      <c r="C228" s="74"/>
      <c r="F228" s="326"/>
      <c r="G228" s="327"/>
      <c r="H228" s="328"/>
      <c r="I228" s="328"/>
      <c r="J228" s="328"/>
      <c r="K228" s="328"/>
      <c r="L228" s="329"/>
    </row>
    <row r="229" spans="1:12" s="75" customFormat="1">
      <c r="A229" s="325"/>
      <c r="C229" s="74"/>
      <c r="F229" s="326"/>
      <c r="G229" s="327"/>
      <c r="H229" s="328"/>
      <c r="I229" s="328"/>
      <c r="J229" s="328"/>
      <c r="K229" s="328"/>
      <c r="L229" s="329"/>
    </row>
    <row r="230" spans="1:12" s="75" customFormat="1">
      <c r="A230" s="325"/>
      <c r="C230" s="74"/>
      <c r="F230" s="326"/>
      <c r="G230" s="327"/>
      <c r="H230" s="328"/>
      <c r="I230" s="328"/>
      <c r="J230" s="328"/>
      <c r="K230" s="328"/>
      <c r="L230" s="329"/>
    </row>
    <row r="231" spans="1:12" s="75" customFormat="1">
      <c r="A231" s="325"/>
      <c r="C231" s="74"/>
      <c r="F231" s="326"/>
      <c r="G231" s="327"/>
      <c r="H231" s="328"/>
      <c r="I231" s="328"/>
      <c r="J231" s="328"/>
      <c r="K231" s="328"/>
      <c r="L231" s="329"/>
    </row>
    <row r="232" spans="1:12" s="75" customFormat="1">
      <c r="A232" s="325"/>
      <c r="C232" s="74"/>
      <c r="F232" s="326"/>
      <c r="G232" s="327"/>
      <c r="H232" s="328"/>
      <c r="I232" s="328"/>
      <c r="J232" s="328"/>
      <c r="K232" s="328"/>
      <c r="L232" s="329"/>
    </row>
    <row r="233" spans="1:12" s="75" customFormat="1">
      <c r="A233" s="325"/>
      <c r="C233" s="74"/>
      <c r="F233" s="326"/>
      <c r="G233" s="327"/>
      <c r="H233" s="328"/>
      <c r="I233" s="328"/>
      <c r="J233" s="328"/>
      <c r="K233" s="328"/>
      <c r="L233" s="329"/>
    </row>
    <row r="234" spans="1:12" s="75" customFormat="1">
      <c r="A234" s="325"/>
      <c r="C234" s="74"/>
      <c r="F234" s="326"/>
      <c r="G234" s="327"/>
      <c r="H234" s="328"/>
      <c r="I234" s="328"/>
      <c r="J234" s="328"/>
      <c r="K234" s="328"/>
      <c r="L234" s="329"/>
    </row>
    <row r="235" spans="1:12" s="75" customFormat="1">
      <c r="A235" s="325"/>
      <c r="C235" s="74"/>
      <c r="F235" s="326"/>
      <c r="G235" s="327"/>
      <c r="H235" s="328"/>
      <c r="I235" s="328"/>
      <c r="J235" s="328"/>
      <c r="K235" s="328"/>
      <c r="L235" s="329"/>
    </row>
    <row r="236" spans="1:12" s="75" customFormat="1">
      <c r="A236" s="325"/>
      <c r="C236" s="74"/>
      <c r="F236" s="326"/>
      <c r="G236" s="327"/>
      <c r="H236" s="328"/>
      <c r="I236" s="328"/>
      <c r="J236" s="328"/>
      <c r="K236" s="328"/>
      <c r="L236" s="329"/>
    </row>
    <row r="237" spans="1:12" s="75" customFormat="1">
      <c r="A237" s="325"/>
      <c r="C237" s="74"/>
      <c r="F237" s="326"/>
      <c r="G237" s="327"/>
      <c r="H237" s="328"/>
      <c r="I237" s="328"/>
      <c r="J237" s="328"/>
      <c r="K237" s="328"/>
      <c r="L237" s="329"/>
    </row>
    <row r="238" spans="1:12" s="75" customFormat="1">
      <c r="A238" s="325"/>
      <c r="C238" s="74"/>
      <c r="F238" s="326"/>
      <c r="G238" s="327"/>
      <c r="H238" s="328"/>
      <c r="I238" s="328"/>
      <c r="J238" s="328"/>
      <c r="K238" s="328"/>
      <c r="L238" s="329"/>
    </row>
    <row r="239" spans="1:12" s="75" customFormat="1">
      <c r="A239" s="325"/>
      <c r="C239" s="74"/>
      <c r="F239" s="326"/>
      <c r="G239" s="327"/>
      <c r="H239" s="328"/>
      <c r="I239" s="328"/>
      <c r="J239" s="328"/>
      <c r="K239" s="328"/>
      <c r="L239" s="329"/>
    </row>
    <row r="240" spans="1:12" s="75" customFormat="1">
      <c r="A240" s="325"/>
      <c r="C240" s="74"/>
      <c r="F240" s="326"/>
      <c r="G240" s="327"/>
      <c r="H240" s="328"/>
      <c r="I240" s="328"/>
      <c r="J240" s="328"/>
      <c r="K240" s="328"/>
      <c r="L240" s="329"/>
    </row>
    <row r="241" spans="1:12" s="75" customFormat="1">
      <c r="A241" s="325"/>
      <c r="C241" s="74"/>
      <c r="F241" s="326"/>
      <c r="G241" s="327"/>
      <c r="H241" s="328"/>
      <c r="I241" s="328"/>
      <c r="J241" s="328"/>
      <c r="K241" s="328"/>
      <c r="L241" s="329"/>
    </row>
    <row r="242" spans="1:12" s="75" customFormat="1">
      <c r="A242" s="325"/>
      <c r="C242" s="74"/>
      <c r="F242" s="326"/>
      <c r="G242" s="327"/>
      <c r="H242" s="328"/>
      <c r="I242" s="328"/>
      <c r="J242" s="328"/>
      <c r="K242" s="328"/>
      <c r="L242" s="329"/>
    </row>
    <row r="243" spans="1:12" s="75" customFormat="1">
      <c r="A243" s="325"/>
      <c r="C243" s="74"/>
      <c r="F243" s="326"/>
      <c r="G243" s="327"/>
      <c r="H243" s="328"/>
      <c r="I243" s="328"/>
      <c r="J243" s="328"/>
      <c r="K243" s="328"/>
      <c r="L243" s="329"/>
    </row>
    <row r="244" spans="1:12" s="75" customFormat="1">
      <c r="A244" s="325"/>
      <c r="C244" s="74"/>
      <c r="F244" s="326"/>
      <c r="G244" s="327"/>
      <c r="H244" s="328"/>
      <c r="I244" s="328"/>
      <c r="J244" s="328"/>
      <c r="K244" s="328"/>
      <c r="L244" s="329"/>
    </row>
    <row r="245" spans="1:12" s="75" customFormat="1">
      <c r="A245" s="325"/>
      <c r="C245" s="74"/>
      <c r="F245" s="326"/>
      <c r="G245" s="327"/>
      <c r="H245" s="328"/>
      <c r="I245" s="328"/>
      <c r="J245" s="328"/>
      <c r="K245" s="328"/>
      <c r="L245" s="329"/>
    </row>
    <row r="246" spans="1:12" s="75" customFormat="1">
      <c r="A246" s="325"/>
      <c r="C246" s="74"/>
      <c r="F246" s="326"/>
      <c r="G246" s="327"/>
      <c r="H246" s="328"/>
      <c r="I246" s="328"/>
      <c r="J246" s="328"/>
      <c r="K246" s="328"/>
      <c r="L246" s="329"/>
    </row>
    <row r="247" spans="1:12" s="75" customFormat="1">
      <c r="A247" s="325"/>
      <c r="C247" s="74"/>
      <c r="F247" s="326"/>
      <c r="G247" s="327"/>
      <c r="H247" s="328"/>
      <c r="I247" s="328"/>
      <c r="J247" s="328"/>
      <c r="K247" s="328"/>
      <c r="L247" s="329"/>
    </row>
    <row r="248" spans="1:12" s="75" customFormat="1">
      <c r="A248" s="325"/>
      <c r="C248" s="74"/>
      <c r="F248" s="326"/>
      <c r="G248" s="327"/>
      <c r="H248" s="328"/>
      <c r="I248" s="328"/>
      <c r="J248" s="328"/>
      <c r="K248" s="328"/>
      <c r="L248" s="329"/>
    </row>
    <row r="249" spans="1:12" s="75" customFormat="1">
      <c r="A249" s="325"/>
      <c r="C249" s="74"/>
      <c r="F249" s="326"/>
      <c r="G249" s="327"/>
      <c r="H249" s="328"/>
      <c r="I249" s="328"/>
      <c r="J249" s="328"/>
      <c r="K249" s="328"/>
      <c r="L249" s="329"/>
    </row>
    <row r="250" spans="1:12" s="75" customFormat="1">
      <c r="A250" s="325"/>
      <c r="C250" s="74"/>
      <c r="F250" s="326"/>
      <c r="G250" s="327"/>
      <c r="H250" s="328"/>
      <c r="I250" s="328"/>
      <c r="J250" s="328"/>
      <c r="K250" s="328"/>
      <c r="L250" s="329"/>
    </row>
    <row r="251" spans="1:12" s="75" customFormat="1">
      <c r="A251" s="325"/>
      <c r="C251" s="74"/>
      <c r="F251" s="326"/>
      <c r="G251" s="327"/>
      <c r="H251" s="328"/>
      <c r="I251" s="328"/>
      <c r="J251" s="328"/>
      <c r="K251" s="328"/>
      <c r="L251" s="329"/>
    </row>
    <row r="252" spans="1:12" s="75" customFormat="1">
      <c r="A252" s="325"/>
      <c r="C252" s="74"/>
      <c r="F252" s="326"/>
      <c r="G252" s="327"/>
      <c r="H252" s="328"/>
      <c r="I252" s="328"/>
      <c r="J252" s="328"/>
      <c r="K252" s="328"/>
      <c r="L252" s="329"/>
    </row>
    <row r="253" spans="1:12" s="75" customFormat="1">
      <c r="A253" s="325"/>
      <c r="C253" s="74"/>
      <c r="F253" s="326"/>
      <c r="G253" s="327"/>
      <c r="H253" s="328"/>
      <c r="I253" s="328"/>
      <c r="J253" s="328"/>
      <c r="K253" s="328"/>
      <c r="L253" s="329"/>
    </row>
    <row r="254" spans="1:12" s="75" customFormat="1">
      <c r="A254" s="325"/>
      <c r="C254" s="74"/>
      <c r="F254" s="326"/>
      <c r="G254" s="327"/>
      <c r="H254" s="328"/>
      <c r="I254" s="328"/>
      <c r="J254" s="328"/>
      <c r="K254" s="328"/>
      <c r="L254" s="329"/>
    </row>
    <row r="255" spans="1:12" s="75" customFormat="1">
      <c r="A255" s="325"/>
      <c r="C255" s="74"/>
      <c r="F255" s="326"/>
      <c r="G255" s="327"/>
      <c r="H255" s="328"/>
      <c r="I255" s="328"/>
      <c r="J255" s="328"/>
      <c r="K255" s="328"/>
      <c r="L255" s="329"/>
    </row>
    <row r="256" spans="1:12" s="75" customFormat="1">
      <c r="A256" s="325"/>
      <c r="C256" s="74"/>
      <c r="F256" s="326"/>
      <c r="G256" s="327"/>
      <c r="H256" s="328"/>
      <c r="I256" s="328"/>
      <c r="J256" s="328"/>
      <c r="K256" s="328"/>
      <c r="L256" s="329"/>
    </row>
    <row r="257" spans="1:12" s="75" customFormat="1">
      <c r="A257" s="325"/>
      <c r="C257" s="74"/>
      <c r="F257" s="326"/>
      <c r="G257" s="327"/>
      <c r="H257" s="328"/>
      <c r="I257" s="328"/>
      <c r="J257" s="328"/>
      <c r="K257" s="328"/>
      <c r="L257" s="329"/>
    </row>
    <row r="258" spans="1:12" s="75" customFormat="1">
      <c r="A258" s="325"/>
      <c r="C258" s="74"/>
      <c r="F258" s="326"/>
      <c r="G258" s="327"/>
      <c r="H258" s="328"/>
      <c r="I258" s="328"/>
      <c r="J258" s="328"/>
      <c r="K258" s="328"/>
      <c r="L258" s="329"/>
    </row>
    <row r="259" spans="1:12" s="75" customFormat="1">
      <c r="A259" s="325"/>
      <c r="C259" s="74"/>
      <c r="F259" s="326"/>
      <c r="G259" s="327"/>
      <c r="H259" s="328"/>
      <c r="I259" s="328"/>
      <c r="J259" s="328"/>
      <c r="K259" s="328"/>
      <c r="L259" s="329"/>
    </row>
    <row r="260" spans="1:12" s="75" customFormat="1">
      <c r="A260" s="325"/>
      <c r="C260" s="74"/>
      <c r="F260" s="326"/>
      <c r="G260" s="327"/>
      <c r="H260" s="328"/>
      <c r="I260" s="328"/>
      <c r="J260" s="328"/>
      <c r="K260" s="328"/>
      <c r="L260" s="329"/>
    </row>
    <row r="261" spans="1:12" s="75" customFormat="1">
      <c r="A261" s="325"/>
      <c r="C261" s="74"/>
      <c r="F261" s="326"/>
      <c r="G261" s="327"/>
      <c r="H261" s="328"/>
      <c r="I261" s="328"/>
      <c r="J261" s="328"/>
      <c r="K261" s="328"/>
      <c r="L261" s="329"/>
    </row>
    <row r="262" spans="1:12" s="75" customFormat="1">
      <c r="A262" s="325"/>
      <c r="C262" s="74"/>
      <c r="F262" s="326"/>
      <c r="G262" s="327"/>
      <c r="H262" s="328"/>
      <c r="I262" s="328"/>
      <c r="J262" s="328"/>
      <c r="K262" s="328"/>
      <c r="L262" s="329"/>
    </row>
    <row r="263" spans="1:12" s="75" customFormat="1">
      <c r="A263" s="325"/>
      <c r="C263" s="74"/>
      <c r="F263" s="326"/>
      <c r="G263" s="327"/>
      <c r="H263" s="328"/>
      <c r="I263" s="328"/>
      <c r="J263" s="328"/>
      <c r="K263" s="328"/>
      <c r="L263" s="329"/>
    </row>
    <row r="264" spans="1:12" s="75" customFormat="1">
      <c r="A264" s="325"/>
      <c r="C264" s="74"/>
      <c r="F264" s="326"/>
      <c r="G264" s="327"/>
      <c r="H264" s="328"/>
      <c r="I264" s="328"/>
      <c r="J264" s="328"/>
      <c r="K264" s="328"/>
      <c r="L264" s="329"/>
    </row>
    <row r="265" spans="1:12" s="75" customFormat="1">
      <c r="A265" s="325"/>
      <c r="C265" s="74"/>
      <c r="F265" s="326"/>
      <c r="G265" s="327"/>
      <c r="H265" s="328"/>
      <c r="I265" s="328"/>
      <c r="J265" s="328"/>
      <c r="K265" s="328"/>
      <c r="L265" s="329"/>
    </row>
    <row r="266" spans="1:12" s="75" customFormat="1">
      <c r="A266" s="325"/>
      <c r="C266" s="74"/>
      <c r="F266" s="326"/>
      <c r="G266" s="327"/>
      <c r="H266" s="328"/>
      <c r="I266" s="328"/>
      <c r="J266" s="328"/>
      <c r="K266" s="328"/>
      <c r="L266" s="329"/>
    </row>
    <row r="267" spans="1:12" s="75" customFormat="1">
      <c r="A267" s="325"/>
      <c r="C267" s="74"/>
      <c r="F267" s="326"/>
      <c r="G267" s="327"/>
      <c r="H267" s="328"/>
      <c r="I267" s="328"/>
      <c r="J267" s="328"/>
      <c r="K267" s="328"/>
      <c r="L267" s="329"/>
    </row>
    <row r="268" spans="1:12" s="75" customFormat="1">
      <c r="A268" s="325"/>
      <c r="C268" s="74"/>
      <c r="F268" s="326"/>
      <c r="G268" s="327"/>
      <c r="H268" s="328"/>
      <c r="I268" s="328"/>
      <c r="J268" s="328"/>
      <c r="K268" s="328"/>
      <c r="L268" s="329"/>
    </row>
    <row r="269" spans="1:12" s="75" customFormat="1">
      <c r="A269" s="325"/>
      <c r="C269" s="74"/>
      <c r="F269" s="326"/>
      <c r="G269" s="327"/>
      <c r="H269" s="328"/>
      <c r="I269" s="328"/>
      <c r="J269" s="328"/>
      <c r="K269" s="328"/>
      <c r="L269" s="329"/>
    </row>
    <row r="270" spans="1:12" s="75" customFormat="1">
      <c r="A270" s="325"/>
      <c r="C270" s="74"/>
      <c r="F270" s="326"/>
      <c r="G270" s="327"/>
      <c r="H270" s="328"/>
      <c r="I270" s="328"/>
      <c r="J270" s="328"/>
      <c r="K270" s="328"/>
      <c r="L270" s="329"/>
    </row>
    <row r="271" spans="1:12" s="75" customFormat="1">
      <c r="A271" s="325"/>
      <c r="C271" s="74"/>
      <c r="F271" s="326"/>
      <c r="G271" s="327"/>
      <c r="H271" s="328"/>
      <c r="I271" s="328"/>
      <c r="J271" s="328"/>
      <c r="K271" s="328"/>
      <c r="L271" s="329"/>
    </row>
    <row r="272" spans="1:12" s="75" customFormat="1">
      <c r="A272" s="325"/>
      <c r="C272" s="74"/>
      <c r="F272" s="326"/>
      <c r="G272" s="327"/>
      <c r="H272" s="328"/>
      <c r="I272" s="328"/>
      <c r="J272" s="328"/>
      <c r="K272" s="328"/>
      <c r="L272" s="329"/>
    </row>
    <row r="273" spans="1:12" s="75" customFormat="1">
      <c r="A273" s="325"/>
      <c r="C273" s="74"/>
      <c r="F273" s="326"/>
      <c r="G273" s="327"/>
      <c r="H273" s="328"/>
      <c r="I273" s="328"/>
      <c r="J273" s="328"/>
      <c r="K273" s="328"/>
      <c r="L273" s="329"/>
    </row>
    <row r="274" spans="1:12" s="75" customFormat="1">
      <c r="A274" s="325"/>
      <c r="C274" s="74"/>
      <c r="F274" s="326"/>
      <c r="G274" s="327"/>
      <c r="H274" s="328"/>
      <c r="I274" s="328"/>
      <c r="J274" s="328"/>
      <c r="K274" s="328"/>
      <c r="L274" s="329"/>
    </row>
    <row r="275" spans="1:12" s="75" customFormat="1">
      <c r="A275" s="325"/>
      <c r="C275" s="74"/>
      <c r="F275" s="326"/>
      <c r="G275" s="327"/>
      <c r="H275" s="328"/>
      <c r="I275" s="328"/>
      <c r="J275" s="328"/>
      <c r="K275" s="328"/>
      <c r="L275" s="329"/>
    </row>
    <row r="276" spans="1:12" s="75" customFormat="1">
      <c r="A276" s="325"/>
      <c r="C276" s="74"/>
      <c r="F276" s="326"/>
      <c r="G276" s="327"/>
      <c r="H276" s="328"/>
      <c r="I276" s="328"/>
      <c r="J276" s="328"/>
      <c r="K276" s="328"/>
      <c r="L276" s="329"/>
    </row>
    <row r="277" spans="1:12" s="75" customFormat="1">
      <c r="A277" s="325"/>
      <c r="C277" s="74"/>
      <c r="F277" s="326"/>
      <c r="G277" s="327"/>
      <c r="H277" s="328"/>
      <c r="I277" s="328"/>
      <c r="J277" s="328"/>
      <c r="K277" s="328"/>
      <c r="L277" s="329"/>
    </row>
    <row r="278" spans="1:12" s="75" customFormat="1">
      <c r="A278" s="325"/>
      <c r="C278" s="74"/>
      <c r="F278" s="326"/>
      <c r="G278" s="327"/>
      <c r="H278" s="328"/>
      <c r="I278" s="328"/>
      <c r="J278" s="328"/>
      <c r="K278" s="328"/>
      <c r="L278" s="329"/>
    </row>
    <row r="279" spans="1:12" s="75" customFormat="1">
      <c r="A279" s="325"/>
      <c r="C279" s="74"/>
      <c r="F279" s="326"/>
      <c r="G279" s="327"/>
      <c r="H279" s="328"/>
      <c r="I279" s="328"/>
      <c r="J279" s="328"/>
      <c r="K279" s="328"/>
      <c r="L279" s="329"/>
    </row>
    <row r="280" spans="1:12" s="75" customFormat="1">
      <c r="A280" s="325"/>
      <c r="C280" s="74"/>
      <c r="F280" s="326"/>
      <c r="G280" s="327"/>
      <c r="H280" s="328"/>
      <c r="I280" s="328"/>
      <c r="J280" s="328"/>
      <c r="K280" s="328"/>
      <c r="L280" s="329"/>
    </row>
    <row r="281" spans="1:12" s="75" customFormat="1">
      <c r="A281" s="325"/>
      <c r="C281" s="74"/>
      <c r="F281" s="326"/>
      <c r="G281" s="327"/>
      <c r="H281" s="328"/>
      <c r="I281" s="328"/>
      <c r="J281" s="328"/>
      <c r="K281" s="328"/>
      <c r="L281" s="329"/>
    </row>
    <row r="282" spans="1:12" s="75" customFormat="1">
      <c r="A282" s="325"/>
      <c r="C282" s="74"/>
      <c r="F282" s="326"/>
      <c r="G282" s="327"/>
      <c r="H282" s="328"/>
      <c r="I282" s="328"/>
      <c r="J282" s="328"/>
      <c r="K282" s="328"/>
      <c r="L282" s="329"/>
    </row>
    <row r="283" spans="1:12" s="75" customFormat="1">
      <c r="A283" s="325"/>
      <c r="C283" s="74"/>
      <c r="F283" s="326"/>
      <c r="G283" s="327"/>
      <c r="H283" s="328"/>
      <c r="I283" s="328"/>
      <c r="J283" s="328"/>
      <c r="K283" s="328"/>
      <c r="L283" s="329"/>
    </row>
    <row r="284" spans="1:12" s="75" customFormat="1">
      <c r="A284" s="325"/>
      <c r="C284" s="74"/>
      <c r="F284" s="326"/>
      <c r="G284" s="327"/>
      <c r="H284" s="328"/>
      <c r="I284" s="328"/>
      <c r="J284" s="328"/>
      <c r="K284" s="328"/>
      <c r="L284" s="329"/>
    </row>
    <row r="285" spans="1:12" s="75" customFormat="1">
      <c r="A285" s="325"/>
      <c r="C285" s="74"/>
      <c r="F285" s="326"/>
      <c r="G285" s="327"/>
      <c r="H285" s="328"/>
      <c r="I285" s="328"/>
      <c r="J285" s="328"/>
      <c r="K285" s="328"/>
      <c r="L285" s="329"/>
    </row>
    <row r="286" spans="1:12" s="75" customFormat="1">
      <c r="A286" s="325"/>
      <c r="C286" s="74"/>
      <c r="F286" s="326"/>
      <c r="G286" s="327"/>
      <c r="H286" s="328"/>
      <c r="I286" s="328"/>
      <c r="J286" s="328"/>
      <c r="K286" s="328"/>
      <c r="L286" s="329"/>
    </row>
  </sheetData>
  <dataConsolidate/>
  <mergeCells count="29">
    <mergeCell ref="I73:L73"/>
    <mergeCell ref="I72:J72"/>
    <mergeCell ref="C10:L10"/>
    <mergeCell ref="C11:C12"/>
    <mergeCell ref="D11:D12"/>
    <mergeCell ref="F11:F12"/>
    <mergeCell ref="G11:G12"/>
    <mergeCell ref="H11:H12"/>
    <mergeCell ref="I11:I12"/>
    <mergeCell ref="C61:K61"/>
    <mergeCell ref="C62:K62"/>
    <mergeCell ref="H64:K64"/>
    <mergeCell ref="L11:L12"/>
    <mergeCell ref="K11:K12"/>
    <mergeCell ref="J11:J12"/>
    <mergeCell ref="I70:J70"/>
    <mergeCell ref="C3:E3"/>
    <mergeCell ref="C5:L5"/>
    <mergeCell ref="C6:L6"/>
    <mergeCell ref="C7:L8"/>
    <mergeCell ref="C9:L9"/>
    <mergeCell ref="I71:J71"/>
    <mergeCell ref="C70:H70"/>
    <mergeCell ref="E11:E12"/>
    <mergeCell ref="I68:K68"/>
    <mergeCell ref="I69:J69"/>
    <mergeCell ref="C68:H68"/>
    <mergeCell ref="C69:H69"/>
    <mergeCell ref="C67:L67"/>
  </mergeCells>
  <phoneticPr fontId="30" type="noConversion"/>
  <conditionalFormatting sqref="F44 F39 F27 F17 F1:F13 F50 F60:F1048576">
    <cfRule type="duplicateValues" dxfId="1" priority="3"/>
  </conditionalFormatting>
  <printOptions horizontalCentered="1"/>
  <pageMargins left="0.59055118110236227" right="0.39370078740157483" top="0.59055118110236227" bottom="0.39370078740157483" header="0.31496062992125984" footer="0.31496062992125984"/>
  <pageSetup scale="3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7ADD4-4776-42E2-AE7D-03336D22158A}">
  <sheetPr>
    <tabColor theme="5" tint="0.39997558519241921"/>
    <pageSetUpPr fitToPage="1"/>
  </sheetPr>
  <dimension ref="A1:AG286"/>
  <sheetViews>
    <sheetView tabSelected="1" view="pageBreakPreview" topLeftCell="A61" zoomScale="85" zoomScaleNormal="100" zoomScaleSheetLayoutView="85" workbookViewId="0">
      <selection activeCell="M59" sqref="M59"/>
    </sheetView>
  </sheetViews>
  <sheetFormatPr baseColWidth="10" defaultColWidth="18.7109375" defaultRowHeight="12.75"/>
  <cols>
    <col min="1" max="1" width="3.42578125" style="325" customWidth="1"/>
    <col min="2" max="2" width="4.140625" style="1" customWidth="1"/>
    <col min="3" max="3" width="13.42578125" style="2" customWidth="1"/>
    <col min="4" max="4" width="14.42578125" style="1" customWidth="1"/>
    <col min="5" max="5" width="22.7109375" style="1" hidden="1" customWidth="1"/>
    <col min="6" max="6" width="84.140625" style="3" customWidth="1"/>
    <col min="7" max="7" width="20.42578125" style="4" customWidth="1"/>
    <col min="8" max="8" width="20.42578125" style="5" customWidth="1"/>
    <col min="9" max="9" width="24.140625" style="5" customWidth="1"/>
    <col min="10" max="10" width="30" style="6" customWidth="1"/>
    <col min="11" max="11" width="5.28515625" style="1" customWidth="1"/>
    <col min="12" max="12" width="0" style="75" hidden="1" customWidth="1"/>
    <col min="13" max="33" width="18.7109375" style="75"/>
    <col min="34" max="205" width="18.7109375" style="1"/>
    <col min="206" max="206" width="7.7109375" style="1" customWidth="1"/>
    <col min="207" max="207" width="55" style="1" customWidth="1"/>
    <col min="208" max="208" width="7" style="1" bestFit="1" customWidth="1"/>
    <col min="209" max="209" width="9.28515625" style="1" bestFit="1" customWidth="1"/>
    <col min="210" max="210" width="14.42578125" style="1" bestFit="1" customWidth="1"/>
    <col min="211" max="211" width="19" style="1" bestFit="1" customWidth="1"/>
    <col min="212" max="212" width="17" style="1" customWidth="1"/>
    <col min="213" max="214" width="18.7109375" style="1" customWidth="1"/>
    <col min="215" max="461" width="18.7109375" style="1"/>
    <col min="462" max="462" width="7.7109375" style="1" customWidth="1"/>
    <col min="463" max="463" width="55" style="1" customWidth="1"/>
    <col min="464" max="464" width="7" style="1" bestFit="1" customWidth="1"/>
    <col min="465" max="465" width="9.28515625" style="1" bestFit="1" customWidth="1"/>
    <col min="466" max="466" width="14.42578125" style="1" bestFit="1" customWidth="1"/>
    <col min="467" max="467" width="19" style="1" bestFit="1" customWidth="1"/>
    <col min="468" max="468" width="17" style="1" customWidth="1"/>
    <col min="469" max="470" width="18.7109375" style="1" customWidth="1"/>
    <col min="471" max="717" width="18.7109375" style="1"/>
    <col min="718" max="718" width="7.7109375" style="1" customWidth="1"/>
    <col min="719" max="719" width="55" style="1" customWidth="1"/>
    <col min="720" max="720" width="7" style="1" bestFit="1" customWidth="1"/>
    <col min="721" max="721" width="9.28515625" style="1" bestFit="1" customWidth="1"/>
    <col min="722" max="722" width="14.42578125" style="1" bestFit="1" customWidth="1"/>
    <col min="723" max="723" width="19" style="1" bestFit="1" customWidth="1"/>
    <col min="724" max="724" width="17" style="1" customWidth="1"/>
    <col min="725" max="726" width="18.7109375" style="1" customWidth="1"/>
    <col min="727" max="973" width="18.7109375" style="1"/>
    <col min="974" max="974" width="7.7109375" style="1" customWidth="1"/>
    <col min="975" max="975" width="55" style="1" customWidth="1"/>
    <col min="976" max="976" width="7" style="1" bestFit="1" customWidth="1"/>
    <col min="977" max="977" width="9.28515625" style="1" bestFit="1" customWidth="1"/>
    <col min="978" max="978" width="14.42578125" style="1" bestFit="1" customWidth="1"/>
    <col min="979" max="979" width="19" style="1" bestFit="1" customWidth="1"/>
    <col min="980" max="980" width="17" style="1" customWidth="1"/>
    <col min="981" max="982" width="18.7109375" style="1" customWidth="1"/>
    <col min="983" max="1229" width="18.7109375" style="1"/>
    <col min="1230" max="1230" width="7.7109375" style="1" customWidth="1"/>
    <col min="1231" max="1231" width="55" style="1" customWidth="1"/>
    <col min="1232" max="1232" width="7" style="1" bestFit="1" customWidth="1"/>
    <col min="1233" max="1233" width="9.28515625" style="1" bestFit="1" customWidth="1"/>
    <col min="1234" max="1234" width="14.42578125" style="1" bestFit="1" customWidth="1"/>
    <col min="1235" max="1235" width="19" style="1" bestFit="1" customWidth="1"/>
    <col min="1236" max="1236" width="17" style="1" customWidth="1"/>
    <col min="1237" max="1238" width="18.7109375" style="1" customWidth="1"/>
    <col min="1239" max="1485" width="18.7109375" style="1"/>
    <col min="1486" max="1486" width="7.7109375" style="1" customWidth="1"/>
    <col min="1487" max="1487" width="55" style="1" customWidth="1"/>
    <col min="1488" max="1488" width="7" style="1" bestFit="1" customWidth="1"/>
    <col min="1489" max="1489" width="9.28515625" style="1" bestFit="1" customWidth="1"/>
    <col min="1490" max="1490" width="14.42578125" style="1" bestFit="1" customWidth="1"/>
    <col min="1491" max="1491" width="19" style="1" bestFit="1" customWidth="1"/>
    <col min="1492" max="1492" width="17" style="1" customWidth="1"/>
    <col min="1493" max="1494" width="18.7109375" style="1" customWidth="1"/>
    <col min="1495" max="1741" width="18.7109375" style="1"/>
    <col min="1742" max="1742" width="7.7109375" style="1" customWidth="1"/>
    <col min="1743" max="1743" width="55" style="1" customWidth="1"/>
    <col min="1744" max="1744" width="7" style="1" bestFit="1" customWidth="1"/>
    <col min="1745" max="1745" width="9.28515625" style="1" bestFit="1" customWidth="1"/>
    <col min="1746" max="1746" width="14.42578125" style="1" bestFit="1" customWidth="1"/>
    <col min="1747" max="1747" width="19" style="1" bestFit="1" customWidth="1"/>
    <col min="1748" max="1748" width="17" style="1" customWidth="1"/>
    <col min="1749" max="1750" width="18.7109375" style="1" customWidth="1"/>
    <col min="1751" max="1997" width="18.7109375" style="1"/>
    <col min="1998" max="1998" width="7.7109375" style="1" customWidth="1"/>
    <col min="1999" max="1999" width="55" style="1" customWidth="1"/>
    <col min="2000" max="2000" width="7" style="1" bestFit="1" customWidth="1"/>
    <col min="2001" max="2001" width="9.28515625" style="1" bestFit="1" customWidth="1"/>
    <col min="2002" max="2002" width="14.42578125" style="1" bestFit="1" customWidth="1"/>
    <col min="2003" max="2003" width="19" style="1" bestFit="1" customWidth="1"/>
    <col min="2004" max="2004" width="17" style="1" customWidth="1"/>
    <col min="2005" max="2006" width="18.7109375" style="1" customWidth="1"/>
    <col min="2007" max="2253" width="18.7109375" style="1"/>
    <col min="2254" max="2254" width="7.7109375" style="1" customWidth="1"/>
    <col min="2255" max="2255" width="55" style="1" customWidth="1"/>
    <col min="2256" max="2256" width="7" style="1" bestFit="1" customWidth="1"/>
    <col min="2257" max="2257" width="9.28515625" style="1" bestFit="1" customWidth="1"/>
    <col min="2258" max="2258" width="14.42578125" style="1" bestFit="1" customWidth="1"/>
    <col min="2259" max="2259" width="19" style="1" bestFit="1" customWidth="1"/>
    <col min="2260" max="2260" width="17" style="1" customWidth="1"/>
    <col min="2261" max="2262" width="18.7109375" style="1" customWidth="1"/>
    <col min="2263" max="2509" width="18.7109375" style="1"/>
    <col min="2510" max="2510" width="7.7109375" style="1" customWidth="1"/>
    <col min="2511" max="2511" width="55" style="1" customWidth="1"/>
    <col min="2512" max="2512" width="7" style="1" bestFit="1" customWidth="1"/>
    <col min="2513" max="2513" width="9.28515625" style="1" bestFit="1" customWidth="1"/>
    <col min="2514" max="2514" width="14.42578125" style="1" bestFit="1" customWidth="1"/>
    <col min="2515" max="2515" width="19" style="1" bestFit="1" customWidth="1"/>
    <col min="2516" max="2516" width="17" style="1" customWidth="1"/>
    <col min="2517" max="2518" width="18.7109375" style="1" customWidth="1"/>
    <col min="2519" max="2765" width="18.7109375" style="1"/>
    <col min="2766" max="2766" width="7.7109375" style="1" customWidth="1"/>
    <col min="2767" max="2767" width="55" style="1" customWidth="1"/>
    <col min="2768" max="2768" width="7" style="1" bestFit="1" customWidth="1"/>
    <col min="2769" max="2769" width="9.28515625" style="1" bestFit="1" customWidth="1"/>
    <col min="2770" max="2770" width="14.42578125" style="1" bestFit="1" customWidth="1"/>
    <col min="2771" max="2771" width="19" style="1" bestFit="1" customWidth="1"/>
    <col min="2772" max="2772" width="17" style="1" customWidth="1"/>
    <col min="2773" max="2774" width="18.7109375" style="1" customWidth="1"/>
    <col min="2775" max="3021" width="18.7109375" style="1"/>
    <col min="3022" max="3022" width="7.7109375" style="1" customWidth="1"/>
    <col min="3023" max="3023" width="55" style="1" customWidth="1"/>
    <col min="3024" max="3024" width="7" style="1" bestFit="1" customWidth="1"/>
    <col min="3025" max="3025" width="9.28515625" style="1" bestFit="1" customWidth="1"/>
    <col min="3026" max="3026" width="14.42578125" style="1" bestFit="1" customWidth="1"/>
    <col min="3027" max="3027" width="19" style="1" bestFit="1" customWidth="1"/>
    <col min="3028" max="3028" width="17" style="1" customWidth="1"/>
    <col min="3029" max="3030" width="18.7109375" style="1" customWidth="1"/>
    <col min="3031" max="3277" width="18.7109375" style="1"/>
    <col min="3278" max="3278" width="7.7109375" style="1" customWidth="1"/>
    <col min="3279" max="3279" width="55" style="1" customWidth="1"/>
    <col min="3280" max="3280" width="7" style="1" bestFit="1" customWidth="1"/>
    <col min="3281" max="3281" width="9.28515625" style="1" bestFit="1" customWidth="1"/>
    <col min="3282" max="3282" width="14.42578125" style="1" bestFit="1" customWidth="1"/>
    <col min="3283" max="3283" width="19" style="1" bestFit="1" customWidth="1"/>
    <col min="3284" max="3284" width="17" style="1" customWidth="1"/>
    <col min="3285" max="3286" width="18.7109375" style="1" customWidth="1"/>
    <col min="3287" max="3533" width="18.7109375" style="1"/>
    <col min="3534" max="3534" width="7.7109375" style="1" customWidth="1"/>
    <col min="3535" max="3535" width="55" style="1" customWidth="1"/>
    <col min="3536" max="3536" width="7" style="1" bestFit="1" customWidth="1"/>
    <col min="3537" max="3537" width="9.28515625" style="1" bestFit="1" customWidth="1"/>
    <col min="3538" max="3538" width="14.42578125" style="1" bestFit="1" customWidth="1"/>
    <col min="3539" max="3539" width="19" style="1" bestFit="1" customWidth="1"/>
    <col min="3540" max="3540" width="17" style="1" customWidth="1"/>
    <col min="3541" max="3542" width="18.7109375" style="1" customWidth="1"/>
    <col min="3543" max="3789" width="18.7109375" style="1"/>
    <col min="3790" max="3790" width="7.7109375" style="1" customWidth="1"/>
    <col min="3791" max="3791" width="55" style="1" customWidth="1"/>
    <col min="3792" max="3792" width="7" style="1" bestFit="1" customWidth="1"/>
    <col min="3793" max="3793" width="9.28515625" style="1" bestFit="1" customWidth="1"/>
    <col min="3794" max="3794" width="14.42578125" style="1" bestFit="1" customWidth="1"/>
    <col min="3795" max="3795" width="19" style="1" bestFit="1" customWidth="1"/>
    <col min="3796" max="3796" width="17" style="1" customWidth="1"/>
    <col min="3797" max="3798" width="18.7109375" style="1" customWidth="1"/>
    <col min="3799" max="4045" width="18.7109375" style="1"/>
    <col min="4046" max="4046" width="7.7109375" style="1" customWidth="1"/>
    <col min="4047" max="4047" width="55" style="1" customWidth="1"/>
    <col min="4048" max="4048" width="7" style="1" bestFit="1" customWidth="1"/>
    <col min="4049" max="4049" width="9.28515625" style="1" bestFit="1" customWidth="1"/>
    <col min="4050" max="4050" width="14.42578125" style="1" bestFit="1" customWidth="1"/>
    <col min="4051" max="4051" width="19" style="1" bestFit="1" customWidth="1"/>
    <col min="4052" max="4052" width="17" style="1" customWidth="1"/>
    <col min="4053" max="4054" width="18.7109375" style="1" customWidth="1"/>
    <col min="4055" max="4301" width="18.7109375" style="1"/>
    <col min="4302" max="4302" width="7.7109375" style="1" customWidth="1"/>
    <col min="4303" max="4303" width="55" style="1" customWidth="1"/>
    <col min="4304" max="4304" width="7" style="1" bestFit="1" customWidth="1"/>
    <col min="4305" max="4305" width="9.28515625" style="1" bestFit="1" customWidth="1"/>
    <col min="4306" max="4306" width="14.42578125" style="1" bestFit="1" customWidth="1"/>
    <col min="4307" max="4307" width="19" style="1" bestFit="1" customWidth="1"/>
    <col min="4308" max="4308" width="17" style="1" customWidth="1"/>
    <col min="4309" max="4310" width="18.7109375" style="1" customWidth="1"/>
    <col min="4311" max="4557" width="18.7109375" style="1"/>
    <col min="4558" max="4558" width="7.7109375" style="1" customWidth="1"/>
    <col min="4559" max="4559" width="55" style="1" customWidth="1"/>
    <col min="4560" max="4560" width="7" style="1" bestFit="1" customWidth="1"/>
    <col min="4561" max="4561" width="9.28515625" style="1" bestFit="1" customWidth="1"/>
    <col min="4562" max="4562" width="14.42578125" style="1" bestFit="1" customWidth="1"/>
    <col min="4563" max="4563" width="19" style="1" bestFit="1" customWidth="1"/>
    <col min="4564" max="4564" width="17" style="1" customWidth="1"/>
    <col min="4565" max="4566" width="18.7109375" style="1" customWidth="1"/>
    <col min="4567" max="4813" width="18.7109375" style="1"/>
    <col min="4814" max="4814" width="7.7109375" style="1" customWidth="1"/>
    <col min="4815" max="4815" width="55" style="1" customWidth="1"/>
    <col min="4816" max="4816" width="7" style="1" bestFit="1" customWidth="1"/>
    <col min="4817" max="4817" width="9.28515625" style="1" bestFit="1" customWidth="1"/>
    <col min="4818" max="4818" width="14.42578125" style="1" bestFit="1" customWidth="1"/>
    <col min="4819" max="4819" width="19" style="1" bestFit="1" customWidth="1"/>
    <col min="4820" max="4820" width="17" style="1" customWidth="1"/>
    <col min="4821" max="4822" width="18.7109375" style="1" customWidth="1"/>
    <col min="4823" max="5069" width="18.7109375" style="1"/>
    <col min="5070" max="5070" width="7.7109375" style="1" customWidth="1"/>
    <col min="5071" max="5071" width="55" style="1" customWidth="1"/>
    <col min="5072" max="5072" width="7" style="1" bestFit="1" customWidth="1"/>
    <col min="5073" max="5073" width="9.28515625" style="1" bestFit="1" customWidth="1"/>
    <col min="5074" max="5074" width="14.42578125" style="1" bestFit="1" customWidth="1"/>
    <col min="5075" max="5075" width="19" style="1" bestFit="1" customWidth="1"/>
    <col min="5076" max="5076" width="17" style="1" customWidth="1"/>
    <col min="5077" max="5078" width="18.7109375" style="1" customWidth="1"/>
    <col min="5079" max="5325" width="18.7109375" style="1"/>
    <col min="5326" max="5326" width="7.7109375" style="1" customWidth="1"/>
    <col min="5327" max="5327" width="55" style="1" customWidth="1"/>
    <col min="5328" max="5328" width="7" style="1" bestFit="1" customWidth="1"/>
    <col min="5329" max="5329" width="9.28515625" style="1" bestFit="1" customWidth="1"/>
    <col min="5330" max="5330" width="14.42578125" style="1" bestFit="1" customWidth="1"/>
    <col min="5331" max="5331" width="19" style="1" bestFit="1" customWidth="1"/>
    <col min="5332" max="5332" width="17" style="1" customWidth="1"/>
    <col min="5333" max="5334" width="18.7109375" style="1" customWidth="1"/>
    <col min="5335" max="5581" width="18.7109375" style="1"/>
    <col min="5582" max="5582" width="7.7109375" style="1" customWidth="1"/>
    <col min="5583" max="5583" width="55" style="1" customWidth="1"/>
    <col min="5584" max="5584" width="7" style="1" bestFit="1" customWidth="1"/>
    <col min="5585" max="5585" width="9.28515625" style="1" bestFit="1" customWidth="1"/>
    <col min="5586" max="5586" width="14.42578125" style="1" bestFit="1" customWidth="1"/>
    <col min="5587" max="5587" width="19" style="1" bestFit="1" customWidth="1"/>
    <col min="5588" max="5588" width="17" style="1" customWidth="1"/>
    <col min="5589" max="5590" width="18.7109375" style="1" customWidth="1"/>
    <col min="5591" max="5837" width="18.7109375" style="1"/>
    <col min="5838" max="5838" width="7.7109375" style="1" customWidth="1"/>
    <col min="5839" max="5839" width="55" style="1" customWidth="1"/>
    <col min="5840" max="5840" width="7" style="1" bestFit="1" customWidth="1"/>
    <col min="5841" max="5841" width="9.28515625" style="1" bestFit="1" customWidth="1"/>
    <col min="5842" max="5842" width="14.42578125" style="1" bestFit="1" customWidth="1"/>
    <col min="5843" max="5843" width="19" style="1" bestFit="1" customWidth="1"/>
    <col min="5844" max="5844" width="17" style="1" customWidth="1"/>
    <col min="5845" max="5846" width="18.7109375" style="1" customWidth="1"/>
    <col min="5847" max="6093" width="18.7109375" style="1"/>
    <col min="6094" max="6094" width="7.7109375" style="1" customWidth="1"/>
    <col min="6095" max="6095" width="55" style="1" customWidth="1"/>
    <col min="6096" max="6096" width="7" style="1" bestFit="1" customWidth="1"/>
    <col min="6097" max="6097" width="9.28515625" style="1" bestFit="1" customWidth="1"/>
    <col min="6098" max="6098" width="14.42578125" style="1" bestFit="1" customWidth="1"/>
    <col min="6099" max="6099" width="19" style="1" bestFit="1" customWidth="1"/>
    <col min="6100" max="6100" width="17" style="1" customWidth="1"/>
    <col min="6101" max="6102" width="18.7109375" style="1" customWidth="1"/>
    <col min="6103" max="6349" width="18.7109375" style="1"/>
    <col min="6350" max="6350" width="7.7109375" style="1" customWidth="1"/>
    <col min="6351" max="6351" width="55" style="1" customWidth="1"/>
    <col min="6352" max="6352" width="7" style="1" bestFit="1" customWidth="1"/>
    <col min="6353" max="6353" width="9.28515625" style="1" bestFit="1" customWidth="1"/>
    <col min="6354" max="6354" width="14.42578125" style="1" bestFit="1" customWidth="1"/>
    <col min="6355" max="6355" width="19" style="1" bestFit="1" customWidth="1"/>
    <col min="6356" max="6356" width="17" style="1" customWidth="1"/>
    <col min="6357" max="6358" width="18.7109375" style="1" customWidth="1"/>
    <col min="6359" max="6605" width="18.7109375" style="1"/>
    <col min="6606" max="6606" width="7.7109375" style="1" customWidth="1"/>
    <col min="6607" max="6607" width="55" style="1" customWidth="1"/>
    <col min="6608" max="6608" width="7" style="1" bestFit="1" customWidth="1"/>
    <col min="6609" max="6609" width="9.28515625" style="1" bestFit="1" customWidth="1"/>
    <col min="6610" max="6610" width="14.42578125" style="1" bestFit="1" customWidth="1"/>
    <col min="6611" max="6611" width="19" style="1" bestFit="1" customWidth="1"/>
    <col min="6612" max="6612" width="17" style="1" customWidth="1"/>
    <col min="6613" max="6614" width="18.7109375" style="1" customWidth="1"/>
    <col min="6615" max="6861" width="18.7109375" style="1"/>
    <col min="6862" max="6862" width="7.7109375" style="1" customWidth="1"/>
    <col min="6863" max="6863" width="55" style="1" customWidth="1"/>
    <col min="6864" max="6864" width="7" style="1" bestFit="1" customWidth="1"/>
    <col min="6865" max="6865" width="9.28515625" style="1" bestFit="1" customWidth="1"/>
    <col min="6866" max="6866" width="14.42578125" style="1" bestFit="1" customWidth="1"/>
    <col min="6867" max="6867" width="19" style="1" bestFit="1" customWidth="1"/>
    <col min="6868" max="6868" width="17" style="1" customWidth="1"/>
    <col min="6869" max="6870" width="18.7109375" style="1" customWidth="1"/>
    <col min="6871" max="7117" width="18.7109375" style="1"/>
    <col min="7118" max="7118" width="7.7109375" style="1" customWidth="1"/>
    <col min="7119" max="7119" width="55" style="1" customWidth="1"/>
    <col min="7120" max="7120" width="7" style="1" bestFit="1" customWidth="1"/>
    <col min="7121" max="7121" width="9.28515625" style="1" bestFit="1" customWidth="1"/>
    <col min="7122" max="7122" width="14.42578125" style="1" bestFit="1" customWidth="1"/>
    <col min="7123" max="7123" width="19" style="1" bestFit="1" customWidth="1"/>
    <col min="7124" max="7124" width="17" style="1" customWidth="1"/>
    <col min="7125" max="7126" width="18.7109375" style="1" customWidth="1"/>
    <col min="7127" max="7373" width="18.7109375" style="1"/>
    <col min="7374" max="7374" width="7.7109375" style="1" customWidth="1"/>
    <col min="7375" max="7375" width="55" style="1" customWidth="1"/>
    <col min="7376" max="7376" width="7" style="1" bestFit="1" customWidth="1"/>
    <col min="7377" max="7377" width="9.28515625" style="1" bestFit="1" customWidth="1"/>
    <col min="7378" max="7378" width="14.42578125" style="1" bestFit="1" customWidth="1"/>
    <col min="7379" max="7379" width="19" style="1" bestFit="1" customWidth="1"/>
    <col min="7380" max="7380" width="17" style="1" customWidth="1"/>
    <col min="7381" max="7382" width="18.7109375" style="1" customWidth="1"/>
    <col min="7383" max="7629" width="18.7109375" style="1"/>
    <col min="7630" max="7630" width="7.7109375" style="1" customWidth="1"/>
    <col min="7631" max="7631" width="55" style="1" customWidth="1"/>
    <col min="7632" max="7632" width="7" style="1" bestFit="1" customWidth="1"/>
    <col min="7633" max="7633" width="9.28515625" style="1" bestFit="1" customWidth="1"/>
    <col min="7634" max="7634" width="14.42578125" style="1" bestFit="1" customWidth="1"/>
    <col min="7635" max="7635" width="19" style="1" bestFit="1" customWidth="1"/>
    <col min="7636" max="7636" width="17" style="1" customWidth="1"/>
    <col min="7637" max="7638" width="18.7109375" style="1" customWidth="1"/>
    <col min="7639" max="7885" width="18.7109375" style="1"/>
    <col min="7886" max="7886" width="7.7109375" style="1" customWidth="1"/>
    <col min="7887" max="7887" width="55" style="1" customWidth="1"/>
    <col min="7888" max="7888" width="7" style="1" bestFit="1" customWidth="1"/>
    <col min="7889" max="7889" width="9.28515625" style="1" bestFit="1" customWidth="1"/>
    <col min="7890" max="7890" width="14.42578125" style="1" bestFit="1" customWidth="1"/>
    <col min="7891" max="7891" width="19" style="1" bestFit="1" customWidth="1"/>
    <col min="7892" max="7892" width="17" style="1" customWidth="1"/>
    <col min="7893" max="7894" width="18.7109375" style="1" customWidth="1"/>
    <col min="7895" max="8141" width="18.7109375" style="1"/>
    <col min="8142" max="8142" width="7.7109375" style="1" customWidth="1"/>
    <col min="8143" max="8143" width="55" style="1" customWidth="1"/>
    <col min="8144" max="8144" width="7" style="1" bestFit="1" customWidth="1"/>
    <col min="8145" max="8145" width="9.28515625" style="1" bestFit="1" customWidth="1"/>
    <col min="8146" max="8146" width="14.42578125" style="1" bestFit="1" customWidth="1"/>
    <col min="8147" max="8147" width="19" style="1" bestFit="1" customWidth="1"/>
    <col min="8148" max="8148" width="17" style="1" customWidth="1"/>
    <col min="8149" max="8150" width="18.7109375" style="1" customWidth="1"/>
    <col min="8151" max="8397" width="18.7109375" style="1"/>
    <col min="8398" max="8398" width="7.7109375" style="1" customWidth="1"/>
    <col min="8399" max="8399" width="55" style="1" customWidth="1"/>
    <col min="8400" max="8400" width="7" style="1" bestFit="1" customWidth="1"/>
    <col min="8401" max="8401" width="9.28515625" style="1" bestFit="1" customWidth="1"/>
    <col min="8402" max="8402" width="14.42578125" style="1" bestFit="1" customWidth="1"/>
    <col min="8403" max="8403" width="19" style="1" bestFit="1" customWidth="1"/>
    <col min="8404" max="8404" width="17" style="1" customWidth="1"/>
    <col min="8405" max="8406" width="18.7109375" style="1" customWidth="1"/>
    <col min="8407" max="8653" width="18.7109375" style="1"/>
    <col min="8654" max="8654" width="7.7109375" style="1" customWidth="1"/>
    <col min="8655" max="8655" width="55" style="1" customWidth="1"/>
    <col min="8656" max="8656" width="7" style="1" bestFit="1" customWidth="1"/>
    <col min="8657" max="8657" width="9.28515625" style="1" bestFit="1" customWidth="1"/>
    <col min="8658" max="8658" width="14.42578125" style="1" bestFit="1" customWidth="1"/>
    <col min="8659" max="8659" width="19" style="1" bestFit="1" customWidth="1"/>
    <col min="8660" max="8660" width="17" style="1" customWidth="1"/>
    <col min="8661" max="8662" width="18.7109375" style="1" customWidth="1"/>
    <col min="8663" max="8909" width="18.7109375" style="1"/>
    <col min="8910" max="8910" width="7.7109375" style="1" customWidth="1"/>
    <col min="8911" max="8911" width="55" style="1" customWidth="1"/>
    <col min="8912" max="8912" width="7" style="1" bestFit="1" customWidth="1"/>
    <col min="8913" max="8913" width="9.28515625" style="1" bestFit="1" customWidth="1"/>
    <col min="8914" max="8914" width="14.42578125" style="1" bestFit="1" customWidth="1"/>
    <col min="8915" max="8915" width="19" style="1" bestFit="1" customWidth="1"/>
    <col min="8916" max="8916" width="17" style="1" customWidth="1"/>
    <col min="8917" max="8918" width="18.7109375" style="1" customWidth="1"/>
    <col min="8919" max="9165" width="18.7109375" style="1"/>
    <col min="9166" max="9166" width="7.7109375" style="1" customWidth="1"/>
    <col min="9167" max="9167" width="55" style="1" customWidth="1"/>
    <col min="9168" max="9168" width="7" style="1" bestFit="1" customWidth="1"/>
    <col min="9169" max="9169" width="9.28515625" style="1" bestFit="1" customWidth="1"/>
    <col min="9170" max="9170" width="14.42578125" style="1" bestFit="1" customWidth="1"/>
    <col min="9171" max="9171" width="19" style="1" bestFit="1" customWidth="1"/>
    <col min="9172" max="9172" width="17" style="1" customWidth="1"/>
    <col min="9173" max="9174" width="18.7109375" style="1" customWidth="1"/>
    <col min="9175" max="9421" width="18.7109375" style="1"/>
    <col min="9422" max="9422" width="7.7109375" style="1" customWidth="1"/>
    <col min="9423" max="9423" width="55" style="1" customWidth="1"/>
    <col min="9424" max="9424" width="7" style="1" bestFit="1" customWidth="1"/>
    <col min="9425" max="9425" width="9.28515625" style="1" bestFit="1" customWidth="1"/>
    <col min="9426" max="9426" width="14.42578125" style="1" bestFit="1" customWidth="1"/>
    <col min="9427" max="9427" width="19" style="1" bestFit="1" customWidth="1"/>
    <col min="9428" max="9428" width="17" style="1" customWidth="1"/>
    <col min="9429" max="9430" width="18.7109375" style="1" customWidth="1"/>
    <col min="9431" max="9677" width="18.7109375" style="1"/>
    <col min="9678" max="9678" width="7.7109375" style="1" customWidth="1"/>
    <col min="9679" max="9679" width="55" style="1" customWidth="1"/>
    <col min="9680" max="9680" width="7" style="1" bestFit="1" customWidth="1"/>
    <col min="9681" max="9681" width="9.28515625" style="1" bestFit="1" customWidth="1"/>
    <col min="9682" max="9682" width="14.42578125" style="1" bestFit="1" customWidth="1"/>
    <col min="9683" max="9683" width="19" style="1" bestFit="1" customWidth="1"/>
    <col min="9684" max="9684" width="17" style="1" customWidth="1"/>
    <col min="9685" max="9686" width="18.7109375" style="1" customWidth="1"/>
    <col min="9687" max="9933" width="18.7109375" style="1"/>
    <col min="9934" max="9934" width="7.7109375" style="1" customWidth="1"/>
    <col min="9935" max="9935" width="55" style="1" customWidth="1"/>
    <col min="9936" max="9936" width="7" style="1" bestFit="1" customWidth="1"/>
    <col min="9937" max="9937" width="9.28515625" style="1" bestFit="1" customWidth="1"/>
    <col min="9938" max="9938" width="14.42578125" style="1" bestFit="1" customWidth="1"/>
    <col min="9939" max="9939" width="19" style="1" bestFit="1" customWidth="1"/>
    <col min="9940" max="9940" width="17" style="1" customWidth="1"/>
    <col min="9941" max="9942" width="18.7109375" style="1" customWidth="1"/>
    <col min="9943" max="10189" width="18.7109375" style="1"/>
    <col min="10190" max="10190" width="7.7109375" style="1" customWidth="1"/>
    <col min="10191" max="10191" width="55" style="1" customWidth="1"/>
    <col min="10192" max="10192" width="7" style="1" bestFit="1" customWidth="1"/>
    <col min="10193" max="10193" width="9.28515625" style="1" bestFit="1" customWidth="1"/>
    <col min="10194" max="10194" width="14.42578125" style="1" bestFit="1" customWidth="1"/>
    <col min="10195" max="10195" width="19" style="1" bestFit="1" customWidth="1"/>
    <col min="10196" max="10196" width="17" style="1" customWidth="1"/>
    <col min="10197" max="10198" width="18.7109375" style="1" customWidth="1"/>
    <col min="10199" max="10445" width="18.7109375" style="1"/>
    <col min="10446" max="10446" width="7.7109375" style="1" customWidth="1"/>
    <col min="10447" max="10447" width="55" style="1" customWidth="1"/>
    <col min="10448" max="10448" width="7" style="1" bestFit="1" customWidth="1"/>
    <col min="10449" max="10449" width="9.28515625" style="1" bestFit="1" customWidth="1"/>
    <col min="10450" max="10450" width="14.42578125" style="1" bestFit="1" customWidth="1"/>
    <col min="10451" max="10451" width="19" style="1" bestFit="1" customWidth="1"/>
    <col min="10452" max="10452" width="17" style="1" customWidth="1"/>
    <col min="10453" max="10454" width="18.7109375" style="1" customWidth="1"/>
    <col min="10455" max="10701" width="18.7109375" style="1"/>
    <col min="10702" max="10702" width="7.7109375" style="1" customWidth="1"/>
    <col min="10703" max="10703" width="55" style="1" customWidth="1"/>
    <col min="10704" max="10704" width="7" style="1" bestFit="1" customWidth="1"/>
    <col min="10705" max="10705" width="9.28515625" style="1" bestFit="1" customWidth="1"/>
    <col min="10706" max="10706" width="14.42578125" style="1" bestFit="1" customWidth="1"/>
    <col min="10707" max="10707" width="19" style="1" bestFit="1" customWidth="1"/>
    <col min="10708" max="10708" width="17" style="1" customWidth="1"/>
    <col min="10709" max="10710" width="18.7109375" style="1" customWidth="1"/>
    <col min="10711" max="10957" width="18.7109375" style="1"/>
    <col min="10958" max="10958" width="7.7109375" style="1" customWidth="1"/>
    <col min="10959" max="10959" width="55" style="1" customWidth="1"/>
    <col min="10960" max="10960" width="7" style="1" bestFit="1" customWidth="1"/>
    <col min="10961" max="10961" width="9.28515625" style="1" bestFit="1" customWidth="1"/>
    <col min="10962" max="10962" width="14.42578125" style="1" bestFit="1" customWidth="1"/>
    <col min="10963" max="10963" width="19" style="1" bestFit="1" customWidth="1"/>
    <col min="10964" max="10964" width="17" style="1" customWidth="1"/>
    <col min="10965" max="10966" width="18.7109375" style="1" customWidth="1"/>
    <col min="10967" max="11213" width="18.7109375" style="1"/>
    <col min="11214" max="11214" width="7.7109375" style="1" customWidth="1"/>
    <col min="11215" max="11215" width="55" style="1" customWidth="1"/>
    <col min="11216" max="11216" width="7" style="1" bestFit="1" customWidth="1"/>
    <col min="11217" max="11217" width="9.28515625" style="1" bestFit="1" customWidth="1"/>
    <col min="11218" max="11218" width="14.42578125" style="1" bestFit="1" customWidth="1"/>
    <col min="11219" max="11219" width="19" style="1" bestFit="1" customWidth="1"/>
    <col min="11220" max="11220" width="17" style="1" customWidth="1"/>
    <col min="11221" max="11222" width="18.7109375" style="1" customWidth="1"/>
    <col min="11223" max="11469" width="18.7109375" style="1"/>
    <col min="11470" max="11470" width="7.7109375" style="1" customWidth="1"/>
    <col min="11471" max="11471" width="55" style="1" customWidth="1"/>
    <col min="11472" max="11472" width="7" style="1" bestFit="1" customWidth="1"/>
    <col min="11473" max="11473" width="9.28515625" style="1" bestFit="1" customWidth="1"/>
    <col min="11474" max="11474" width="14.42578125" style="1" bestFit="1" customWidth="1"/>
    <col min="11475" max="11475" width="19" style="1" bestFit="1" customWidth="1"/>
    <col min="11476" max="11476" width="17" style="1" customWidth="1"/>
    <col min="11477" max="11478" width="18.7109375" style="1" customWidth="1"/>
    <col min="11479" max="11725" width="18.7109375" style="1"/>
    <col min="11726" max="11726" width="7.7109375" style="1" customWidth="1"/>
    <col min="11727" max="11727" width="55" style="1" customWidth="1"/>
    <col min="11728" max="11728" width="7" style="1" bestFit="1" customWidth="1"/>
    <col min="11729" max="11729" width="9.28515625" style="1" bestFit="1" customWidth="1"/>
    <col min="11730" max="11730" width="14.42578125" style="1" bestFit="1" customWidth="1"/>
    <col min="11731" max="11731" width="19" style="1" bestFit="1" customWidth="1"/>
    <col min="11732" max="11732" width="17" style="1" customWidth="1"/>
    <col min="11733" max="11734" width="18.7109375" style="1" customWidth="1"/>
    <col min="11735" max="11981" width="18.7109375" style="1"/>
    <col min="11982" max="11982" width="7.7109375" style="1" customWidth="1"/>
    <col min="11983" max="11983" width="55" style="1" customWidth="1"/>
    <col min="11984" max="11984" width="7" style="1" bestFit="1" customWidth="1"/>
    <col min="11985" max="11985" width="9.28515625" style="1" bestFit="1" customWidth="1"/>
    <col min="11986" max="11986" width="14.42578125" style="1" bestFit="1" customWidth="1"/>
    <col min="11987" max="11987" width="19" style="1" bestFit="1" customWidth="1"/>
    <col min="11988" max="11988" width="17" style="1" customWidth="1"/>
    <col min="11989" max="11990" width="18.7109375" style="1" customWidth="1"/>
    <col min="11991" max="12237" width="18.7109375" style="1"/>
    <col min="12238" max="12238" width="7.7109375" style="1" customWidth="1"/>
    <col min="12239" max="12239" width="55" style="1" customWidth="1"/>
    <col min="12240" max="12240" width="7" style="1" bestFit="1" customWidth="1"/>
    <col min="12241" max="12241" width="9.28515625" style="1" bestFit="1" customWidth="1"/>
    <col min="12242" max="12242" width="14.42578125" style="1" bestFit="1" customWidth="1"/>
    <col min="12243" max="12243" width="19" style="1" bestFit="1" customWidth="1"/>
    <col min="12244" max="12244" width="17" style="1" customWidth="1"/>
    <col min="12245" max="12246" width="18.7109375" style="1" customWidth="1"/>
    <col min="12247" max="12493" width="18.7109375" style="1"/>
    <col min="12494" max="12494" width="7.7109375" style="1" customWidth="1"/>
    <col min="12495" max="12495" width="55" style="1" customWidth="1"/>
    <col min="12496" max="12496" width="7" style="1" bestFit="1" customWidth="1"/>
    <col min="12497" max="12497" width="9.28515625" style="1" bestFit="1" customWidth="1"/>
    <col min="12498" max="12498" width="14.42578125" style="1" bestFit="1" customWidth="1"/>
    <col min="12499" max="12499" width="19" style="1" bestFit="1" customWidth="1"/>
    <col min="12500" max="12500" width="17" style="1" customWidth="1"/>
    <col min="12501" max="12502" width="18.7109375" style="1" customWidth="1"/>
    <col min="12503" max="12749" width="18.7109375" style="1"/>
    <col min="12750" max="12750" width="7.7109375" style="1" customWidth="1"/>
    <col min="12751" max="12751" width="55" style="1" customWidth="1"/>
    <col min="12752" max="12752" width="7" style="1" bestFit="1" customWidth="1"/>
    <col min="12753" max="12753" width="9.28515625" style="1" bestFit="1" customWidth="1"/>
    <col min="12754" max="12754" width="14.42578125" style="1" bestFit="1" customWidth="1"/>
    <col min="12755" max="12755" width="19" style="1" bestFit="1" customWidth="1"/>
    <col min="12756" max="12756" width="17" style="1" customWidth="1"/>
    <col min="12757" max="12758" width="18.7109375" style="1" customWidth="1"/>
    <col min="12759" max="13005" width="18.7109375" style="1"/>
    <col min="13006" max="13006" width="7.7109375" style="1" customWidth="1"/>
    <col min="13007" max="13007" width="55" style="1" customWidth="1"/>
    <col min="13008" max="13008" width="7" style="1" bestFit="1" customWidth="1"/>
    <col min="13009" max="13009" width="9.28515625" style="1" bestFit="1" customWidth="1"/>
    <col min="13010" max="13010" width="14.42578125" style="1" bestFit="1" customWidth="1"/>
    <col min="13011" max="13011" width="19" style="1" bestFit="1" customWidth="1"/>
    <col min="13012" max="13012" width="17" style="1" customWidth="1"/>
    <col min="13013" max="13014" width="18.7109375" style="1" customWidth="1"/>
    <col min="13015" max="13261" width="18.7109375" style="1"/>
    <col min="13262" max="13262" width="7.7109375" style="1" customWidth="1"/>
    <col min="13263" max="13263" width="55" style="1" customWidth="1"/>
    <col min="13264" max="13264" width="7" style="1" bestFit="1" customWidth="1"/>
    <col min="13265" max="13265" width="9.28515625" style="1" bestFit="1" customWidth="1"/>
    <col min="13266" max="13266" width="14.42578125" style="1" bestFit="1" customWidth="1"/>
    <col min="13267" max="13267" width="19" style="1" bestFit="1" customWidth="1"/>
    <col min="13268" max="13268" width="17" style="1" customWidth="1"/>
    <col min="13269" max="13270" width="18.7109375" style="1" customWidth="1"/>
    <col min="13271" max="13517" width="18.7109375" style="1"/>
    <col min="13518" max="13518" width="7.7109375" style="1" customWidth="1"/>
    <col min="13519" max="13519" width="55" style="1" customWidth="1"/>
    <col min="13520" max="13520" width="7" style="1" bestFit="1" customWidth="1"/>
    <col min="13521" max="13521" width="9.28515625" style="1" bestFit="1" customWidth="1"/>
    <col min="13522" max="13522" width="14.42578125" style="1" bestFit="1" customWidth="1"/>
    <col min="13523" max="13523" width="19" style="1" bestFit="1" customWidth="1"/>
    <col min="13524" max="13524" width="17" style="1" customWidth="1"/>
    <col min="13525" max="13526" width="18.7109375" style="1" customWidth="1"/>
    <col min="13527" max="13773" width="18.7109375" style="1"/>
    <col min="13774" max="13774" width="7.7109375" style="1" customWidth="1"/>
    <col min="13775" max="13775" width="55" style="1" customWidth="1"/>
    <col min="13776" max="13776" width="7" style="1" bestFit="1" customWidth="1"/>
    <col min="13777" max="13777" width="9.28515625" style="1" bestFit="1" customWidth="1"/>
    <col min="13778" max="13778" width="14.42578125" style="1" bestFit="1" customWidth="1"/>
    <col min="13779" max="13779" width="19" style="1" bestFit="1" customWidth="1"/>
    <col min="13780" max="13780" width="17" style="1" customWidth="1"/>
    <col min="13781" max="13782" width="18.7109375" style="1" customWidth="1"/>
    <col min="13783" max="14029" width="18.7109375" style="1"/>
    <col min="14030" max="14030" width="7.7109375" style="1" customWidth="1"/>
    <col min="14031" max="14031" width="55" style="1" customWidth="1"/>
    <col min="14032" max="14032" width="7" style="1" bestFit="1" customWidth="1"/>
    <col min="14033" max="14033" width="9.28515625" style="1" bestFit="1" customWidth="1"/>
    <col min="14034" max="14034" width="14.42578125" style="1" bestFit="1" customWidth="1"/>
    <col min="14035" max="14035" width="19" style="1" bestFit="1" customWidth="1"/>
    <col min="14036" max="14036" width="17" style="1" customWidth="1"/>
    <col min="14037" max="14038" width="18.7109375" style="1" customWidth="1"/>
    <col min="14039" max="14285" width="18.7109375" style="1"/>
    <col min="14286" max="14286" width="7.7109375" style="1" customWidth="1"/>
    <col min="14287" max="14287" width="55" style="1" customWidth="1"/>
    <col min="14288" max="14288" width="7" style="1" bestFit="1" customWidth="1"/>
    <col min="14289" max="14289" width="9.28515625" style="1" bestFit="1" customWidth="1"/>
    <col min="14290" max="14290" width="14.42578125" style="1" bestFit="1" customWidth="1"/>
    <col min="14291" max="14291" width="19" style="1" bestFit="1" customWidth="1"/>
    <col min="14292" max="14292" width="17" style="1" customWidth="1"/>
    <col min="14293" max="14294" width="18.7109375" style="1" customWidth="1"/>
    <col min="14295" max="14541" width="18.7109375" style="1"/>
    <col min="14542" max="14542" width="7.7109375" style="1" customWidth="1"/>
    <col min="14543" max="14543" width="55" style="1" customWidth="1"/>
    <col min="14544" max="14544" width="7" style="1" bestFit="1" customWidth="1"/>
    <col min="14545" max="14545" width="9.28515625" style="1" bestFit="1" customWidth="1"/>
    <col min="14546" max="14546" width="14.42578125" style="1" bestFit="1" customWidth="1"/>
    <col min="14547" max="14547" width="19" style="1" bestFit="1" customWidth="1"/>
    <col min="14548" max="14548" width="17" style="1" customWidth="1"/>
    <col min="14549" max="14550" width="18.7109375" style="1" customWidth="1"/>
    <col min="14551" max="14797" width="18.7109375" style="1"/>
    <col min="14798" max="14798" width="7.7109375" style="1" customWidth="1"/>
    <col min="14799" max="14799" width="55" style="1" customWidth="1"/>
    <col min="14800" max="14800" width="7" style="1" bestFit="1" customWidth="1"/>
    <col min="14801" max="14801" width="9.28515625" style="1" bestFit="1" customWidth="1"/>
    <col min="14802" max="14802" width="14.42578125" style="1" bestFit="1" customWidth="1"/>
    <col min="14803" max="14803" width="19" style="1" bestFit="1" customWidth="1"/>
    <col min="14804" max="14804" width="17" style="1" customWidth="1"/>
    <col min="14805" max="14806" width="18.7109375" style="1" customWidth="1"/>
    <col min="14807" max="15053" width="18.7109375" style="1"/>
    <col min="15054" max="15054" width="7.7109375" style="1" customWidth="1"/>
    <col min="15055" max="15055" width="55" style="1" customWidth="1"/>
    <col min="15056" max="15056" width="7" style="1" bestFit="1" customWidth="1"/>
    <col min="15057" max="15057" width="9.28515625" style="1" bestFit="1" customWidth="1"/>
    <col min="15058" max="15058" width="14.42578125" style="1" bestFit="1" customWidth="1"/>
    <col min="15059" max="15059" width="19" style="1" bestFit="1" customWidth="1"/>
    <col min="15060" max="15060" width="17" style="1" customWidth="1"/>
    <col min="15061" max="15062" width="18.7109375" style="1" customWidth="1"/>
    <col min="15063" max="15309" width="18.7109375" style="1"/>
    <col min="15310" max="15310" width="7.7109375" style="1" customWidth="1"/>
    <col min="15311" max="15311" width="55" style="1" customWidth="1"/>
    <col min="15312" max="15312" width="7" style="1" bestFit="1" customWidth="1"/>
    <col min="15313" max="15313" width="9.28515625" style="1" bestFit="1" customWidth="1"/>
    <col min="15314" max="15314" width="14.42578125" style="1" bestFit="1" customWidth="1"/>
    <col min="15315" max="15315" width="19" style="1" bestFit="1" customWidth="1"/>
    <col min="15316" max="15316" width="17" style="1" customWidth="1"/>
    <col min="15317" max="15318" width="18.7109375" style="1" customWidth="1"/>
    <col min="15319" max="15565" width="18.7109375" style="1"/>
    <col min="15566" max="15566" width="7.7109375" style="1" customWidth="1"/>
    <col min="15567" max="15567" width="55" style="1" customWidth="1"/>
    <col min="15568" max="15568" width="7" style="1" bestFit="1" customWidth="1"/>
    <col min="15569" max="15569" width="9.28515625" style="1" bestFit="1" customWidth="1"/>
    <col min="15570" max="15570" width="14.42578125" style="1" bestFit="1" customWidth="1"/>
    <col min="15571" max="15571" width="19" style="1" bestFit="1" customWidth="1"/>
    <col min="15572" max="15572" width="17" style="1" customWidth="1"/>
    <col min="15573" max="15574" width="18.7109375" style="1" customWidth="1"/>
    <col min="15575" max="15821" width="18.7109375" style="1"/>
    <col min="15822" max="15822" width="7.7109375" style="1" customWidth="1"/>
    <col min="15823" max="15823" width="55" style="1" customWidth="1"/>
    <col min="15824" max="15824" width="7" style="1" bestFit="1" customWidth="1"/>
    <col min="15825" max="15825" width="9.28515625" style="1" bestFit="1" customWidth="1"/>
    <col min="15826" max="15826" width="14.42578125" style="1" bestFit="1" customWidth="1"/>
    <col min="15827" max="15827" width="19" style="1" bestFit="1" customWidth="1"/>
    <col min="15828" max="15828" width="17" style="1" customWidth="1"/>
    <col min="15829" max="15830" width="18.7109375" style="1" customWidth="1"/>
    <col min="15831" max="16077" width="18.7109375" style="1"/>
    <col min="16078" max="16078" width="7.7109375" style="1" customWidth="1"/>
    <col min="16079" max="16079" width="55" style="1" customWidth="1"/>
    <col min="16080" max="16080" width="7" style="1" bestFit="1" customWidth="1"/>
    <col min="16081" max="16081" width="9.28515625" style="1" bestFit="1" customWidth="1"/>
    <col min="16082" max="16082" width="14.42578125" style="1" bestFit="1" customWidth="1"/>
    <col min="16083" max="16083" width="19" style="1" bestFit="1" customWidth="1"/>
    <col min="16084" max="16084" width="17" style="1" customWidth="1"/>
    <col min="16085" max="16086" width="18.7109375" style="1" customWidth="1"/>
    <col min="16087" max="16384" width="18.7109375" style="1"/>
  </cols>
  <sheetData>
    <row r="1" spans="1:14" s="75" customFormat="1" ht="13.5" thickBot="1">
      <c r="A1" s="325"/>
      <c r="B1" s="75" t="s">
        <v>0</v>
      </c>
      <c r="C1" s="74"/>
      <c r="F1" s="326"/>
      <c r="G1" s="327"/>
      <c r="H1" s="328"/>
      <c r="I1" s="328"/>
      <c r="J1" s="329"/>
    </row>
    <row r="2" spans="1:14" ht="16.5" thickTop="1">
      <c r="B2" s="87"/>
      <c r="C2" s="65"/>
      <c r="D2" s="65"/>
      <c r="E2" s="66"/>
      <c r="F2" s="65"/>
      <c r="G2" s="65"/>
      <c r="H2" s="65"/>
      <c r="I2" s="65"/>
      <c r="J2" s="65"/>
      <c r="K2" s="67"/>
    </row>
    <row r="3" spans="1:14" ht="27" customHeight="1">
      <c r="B3" s="73"/>
      <c r="C3" s="398" t="s">
        <v>253</v>
      </c>
      <c r="D3" s="398"/>
      <c r="E3" s="398"/>
      <c r="F3" s="334"/>
      <c r="G3" s="334"/>
      <c r="H3" s="334"/>
      <c r="I3" s="334"/>
      <c r="J3" s="334"/>
      <c r="K3" s="68"/>
    </row>
    <row r="4" spans="1:14" ht="15.75">
      <c r="B4" s="73"/>
      <c r="C4" s="69" t="s">
        <v>71</v>
      </c>
      <c r="D4" s="70" t="s">
        <v>79</v>
      </c>
      <c r="E4" s="69" t="s">
        <v>80</v>
      </c>
      <c r="F4" s="334"/>
      <c r="G4" s="334"/>
      <c r="H4" s="334"/>
      <c r="I4" s="334"/>
      <c r="J4" s="334"/>
      <c r="K4" s="68"/>
    </row>
    <row r="5" spans="1:14" ht="15.75">
      <c r="B5" s="73"/>
      <c r="C5" s="399" t="s">
        <v>81</v>
      </c>
      <c r="D5" s="399"/>
      <c r="E5" s="399"/>
      <c r="F5" s="399"/>
      <c r="G5" s="399"/>
      <c r="H5" s="399"/>
      <c r="I5" s="399"/>
      <c r="J5" s="399"/>
      <c r="K5" s="68"/>
    </row>
    <row r="6" spans="1:14" ht="16.5" thickBot="1">
      <c r="B6" s="73"/>
      <c r="C6" s="400" t="s">
        <v>21841</v>
      </c>
      <c r="D6" s="400"/>
      <c r="E6" s="400"/>
      <c r="F6" s="400"/>
      <c r="G6" s="400"/>
      <c r="H6" s="400"/>
      <c r="I6" s="400"/>
      <c r="J6" s="400"/>
      <c r="K6" s="68"/>
    </row>
    <row r="7" spans="1:14" ht="15.75">
      <c r="B7" s="73"/>
      <c r="C7" s="401" t="s">
        <v>82</v>
      </c>
      <c r="D7" s="402"/>
      <c r="E7" s="402"/>
      <c r="F7" s="402"/>
      <c r="G7" s="402"/>
      <c r="H7" s="402"/>
      <c r="I7" s="403"/>
      <c r="J7" s="404"/>
      <c r="K7" s="31"/>
    </row>
    <row r="8" spans="1:14" ht="38.25" customHeight="1">
      <c r="B8" s="73"/>
      <c r="C8" s="405"/>
      <c r="D8" s="406"/>
      <c r="E8" s="406"/>
      <c r="F8" s="406"/>
      <c r="G8" s="406"/>
      <c r="H8" s="406"/>
      <c r="I8" s="407"/>
      <c r="J8" s="408"/>
      <c r="K8" s="68"/>
    </row>
    <row r="9" spans="1:14" ht="30" customHeight="1">
      <c r="B9" s="73"/>
      <c r="C9" s="409" t="s">
        <v>83</v>
      </c>
      <c r="D9" s="410"/>
      <c r="E9" s="410"/>
      <c r="F9" s="410"/>
      <c r="G9" s="410"/>
      <c r="H9" s="410"/>
      <c r="I9" s="410"/>
      <c r="J9" s="411"/>
      <c r="K9" s="68"/>
    </row>
    <row r="10" spans="1:14" ht="25.15" customHeight="1" thickBot="1">
      <c r="B10" s="73"/>
      <c r="C10" s="416"/>
      <c r="D10" s="417"/>
      <c r="E10" s="417"/>
      <c r="F10" s="417"/>
      <c r="G10" s="417"/>
      <c r="H10" s="417"/>
      <c r="I10" s="417"/>
      <c r="J10" s="418"/>
      <c r="K10" s="68"/>
    </row>
    <row r="11" spans="1:14" ht="15.75">
      <c r="B11" s="73"/>
      <c r="C11" s="419" t="s">
        <v>84</v>
      </c>
      <c r="D11" s="421" t="s">
        <v>254</v>
      </c>
      <c r="E11" s="393" t="s">
        <v>90</v>
      </c>
      <c r="F11" s="419" t="s">
        <v>4</v>
      </c>
      <c r="G11" s="421" t="s">
        <v>85</v>
      </c>
      <c r="H11" s="421" t="s">
        <v>5</v>
      </c>
      <c r="I11" s="423" t="s">
        <v>89</v>
      </c>
      <c r="J11" s="434" t="s">
        <v>87</v>
      </c>
      <c r="K11" s="68"/>
    </row>
    <row r="12" spans="1:14" ht="16.5" thickBot="1">
      <c r="B12" s="73"/>
      <c r="C12" s="420"/>
      <c r="D12" s="422"/>
      <c r="E12" s="394"/>
      <c r="F12" s="420"/>
      <c r="G12" s="422"/>
      <c r="H12" s="422"/>
      <c r="I12" s="424"/>
      <c r="J12" s="435"/>
      <c r="K12" s="68"/>
    </row>
    <row r="13" spans="1:14" ht="36" customHeight="1" thickBot="1">
      <c r="B13" s="73"/>
      <c r="C13" s="355" t="s">
        <v>245</v>
      </c>
      <c r="D13" s="356"/>
      <c r="E13" s="356"/>
      <c r="F13" s="356"/>
      <c r="G13" s="356"/>
      <c r="H13" s="356"/>
      <c r="I13" s="356"/>
      <c r="J13" s="357"/>
      <c r="K13" s="68"/>
      <c r="N13" s="601"/>
    </row>
    <row r="14" spans="1:14" ht="45" customHeight="1">
      <c r="B14" s="73"/>
      <c r="C14" s="20" t="s">
        <v>91</v>
      </c>
      <c r="D14" s="21">
        <v>11646</v>
      </c>
      <c r="E14" s="7"/>
      <c r="F14" s="361" t="str">
        <f>UPPER(VLOOKUP(D14,'[104]Precios IDRD'!$B$3:$F$10839,2,FALSE))</f>
        <v>CERRAMIENTO LONA H=2.20 MTS(EXC) **</v>
      </c>
      <c r="G14" s="9" t="s">
        <v>8</v>
      </c>
      <c r="H14" s="8">
        <v>100</v>
      </c>
      <c r="I14" s="9">
        <v>43021</v>
      </c>
      <c r="J14" s="23">
        <f>+ROUND(I14*H14,0)</f>
        <v>4302100</v>
      </c>
      <c r="K14" s="71"/>
    </row>
    <row r="15" spans="1:14" ht="45" customHeight="1">
      <c r="B15" s="73"/>
      <c r="C15" s="317" t="s">
        <v>92</v>
      </c>
      <c r="D15" s="318">
        <v>12837</v>
      </c>
      <c r="E15" s="319"/>
      <c r="F15" s="361" t="str">
        <f>UPPER(VLOOKUP(D15,'[104]Precios IDRD'!$B$3:$F$10839,2,FALSE))</f>
        <v>DESMONTE SEÑAL (IDG-S)</v>
      </c>
      <c r="G15" s="9" t="s">
        <v>9</v>
      </c>
      <c r="H15" s="8">
        <v>20</v>
      </c>
      <c r="I15" s="9">
        <v>84556</v>
      </c>
      <c r="J15" s="23">
        <f t="shared" ref="J15:J59" si="0">+ROUND(I15*H15,0)</f>
        <v>1691120</v>
      </c>
      <c r="K15" s="71"/>
    </row>
    <row r="16" spans="1:14" ht="45" customHeight="1" thickBot="1">
      <c r="B16" s="73"/>
      <c r="C16" s="20" t="s">
        <v>93</v>
      </c>
      <c r="D16" s="318">
        <v>14439</v>
      </c>
      <c r="E16" s="7"/>
      <c r="F16" s="361" t="str">
        <f>UPPER(VLOOKUP(D16,'[104]Precios IDRD'!$B$3:$F$10839,2,FALSE))</f>
        <v>DESMONTE PISO DE CAUCHO(TRASIEGO+RETIRO)</v>
      </c>
      <c r="G16" s="9" t="s">
        <v>6</v>
      </c>
      <c r="H16" s="8">
        <v>400</v>
      </c>
      <c r="I16" s="9">
        <v>13870</v>
      </c>
      <c r="J16" s="23">
        <f t="shared" si="0"/>
        <v>5548000</v>
      </c>
      <c r="K16" s="71"/>
    </row>
    <row r="17" spans="2:11" ht="45" customHeight="1" thickBot="1">
      <c r="B17" s="73"/>
      <c r="C17" s="358" t="s">
        <v>328</v>
      </c>
      <c r="D17" s="359"/>
      <c r="E17" s="359"/>
      <c r="F17" s="359"/>
      <c r="G17" s="377"/>
      <c r="H17" s="359"/>
      <c r="I17" s="359"/>
      <c r="J17" s="360"/>
      <c r="K17" s="71"/>
    </row>
    <row r="18" spans="2:11" ht="45" customHeight="1">
      <c r="B18" s="73"/>
      <c r="C18" s="344" t="s">
        <v>94</v>
      </c>
      <c r="D18" s="22">
        <v>14651</v>
      </c>
      <c r="E18" s="345"/>
      <c r="F18" s="361" t="str">
        <f>UPPER(VLOOKUP(D18,'[104]Precios IDRD'!$B$3:$F$10839,2,FALSE))</f>
        <v>CANECAS ACERO INOXIDABLE (SUM + INST)</v>
      </c>
      <c r="G18" s="9" t="s">
        <v>9</v>
      </c>
      <c r="H18" s="8">
        <v>15</v>
      </c>
      <c r="I18" s="9">
        <v>828277</v>
      </c>
      <c r="J18" s="23">
        <f t="shared" si="0"/>
        <v>12424155</v>
      </c>
      <c r="K18" s="71"/>
    </row>
    <row r="19" spans="2:11" ht="45" customHeight="1">
      <c r="B19" s="73"/>
      <c r="C19" s="344" t="s">
        <v>95</v>
      </c>
      <c r="D19" s="22">
        <v>14642</v>
      </c>
      <c r="E19" s="345"/>
      <c r="F19" s="361" t="str">
        <f>UPPER(VLOOKUP(D19,'[104]Precios IDRD'!$B$3:$F$10839,2,FALSE))</f>
        <v>BARANDA CERRAMIENTOS M-83  (SUM + INST)</v>
      </c>
      <c r="G19" s="9" t="s">
        <v>8</v>
      </c>
      <c r="H19" s="8">
        <v>60</v>
      </c>
      <c r="I19" s="9">
        <v>863681</v>
      </c>
      <c r="J19" s="23">
        <f t="shared" si="0"/>
        <v>51820860</v>
      </c>
      <c r="K19" s="71"/>
    </row>
    <row r="20" spans="2:11" ht="45" customHeight="1">
      <c r="B20" s="73"/>
      <c r="C20" s="344" t="s">
        <v>96</v>
      </c>
      <c r="D20" s="348">
        <v>14625</v>
      </c>
      <c r="E20" s="345"/>
      <c r="F20" s="361" t="str">
        <f>UPPER(VLOOKUP(D20,'[104]Precios IDRD'!$B$3:$F$10839,2,FALSE))</f>
        <v>BARANDAS CERRAMIENTO M - 80 (SUM + INST)</v>
      </c>
      <c r="G20" s="9" t="s">
        <v>8</v>
      </c>
      <c r="H20" s="8">
        <v>40</v>
      </c>
      <c r="I20" s="9">
        <v>750677</v>
      </c>
      <c r="J20" s="23">
        <f t="shared" si="0"/>
        <v>30027080</v>
      </c>
      <c r="K20" s="71"/>
    </row>
    <row r="21" spans="2:11" ht="45" customHeight="1">
      <c r="B21" s="73"/>
      <c r="C21" s="344" t="s">
        <v>97</v>
      </c>
      <c r="D21" s="22">
        <v>14824</v>
      </c>
      <c r="E21" s="345"/>
      <c r="F21" s="361" t="str">
        <f>UPPER(VLOOKUP(D21,'[104]Precios IDRD'!$B$3:$F$10839,2,FALSE))</f>
        <v>BANCA M-31(DESM+SUM+INST)</v>
      </c>
      <c r="G21" s="9" t="s">
        <v>9</v>
      </c>
      <c r="H21" s="8">
        <v>10</v>
      </c>
      <c r="I21" s="9">
        <v>951857</v>
      </c>
      <c r="J21" s="23">
        <f t="shared" si="0"/>
        <v>9518570</v>
      </c>
      <c r="K21" s="71"/>
    </row>
    <row r="22" spans="2:11" ht="45" customHeight="1">
      <c r="B22" s="73"/>
      <c r="C22" s="344" t="s">
        <v>98</v>
      </c>
      <c r="D22" s="22">
        <v>10434</v>
      </c>
      <c r="E22" s="345"/>
      <c r="F22" s="361" t="str">
        <f>UPPER(VLOOKUP(D22,'[104]Precios IDRD'!$B$3:$F$10839,2,FALSE))</f>
        <v>ADOQUIN ARCILLA E= 6 CM SOBRE ARENA (SUM E INST)**</v>
      </c>
      <c r="G22" s="9" t="s">
        <v>6</v>
      </c>
      <c r="H22" s="8">
        <v>500</v>
      </c>
      <c r="I22" s="9">
        <v>127331</v>
      </c>
      <c r="J22" s="23">
        <f t="shared" si="0"/>
        <v>63665500</v>
      </c>
      <c r="K22" s="71"/>
    </row>
    <row r="23" spans="2:11" ht="45" customHeight="1">
      <c r="B23" s="73"/>
      <c r="C23" s="344" t="s">
        <v>99</v>
      </c>
      <c r="D23" s="22">
        <v>16676</v>
      </c>
      <c r="E23" s="345"/>
      <c r="F23" s="361" t="str">
        <f>UPPER(VLOOKUP(D23,'[104]Precios IDRD'!$B$3:$F$10839,2,FALSE))</f>
        <v>PISO CAUCHO RECICL 4CM (EPDM 1CM+SBR 3CM SUM+INST</v>
      </c>
      <c r="G23" s="9" t="s">
        <v>6</v>
      </c>
      <c r="H23" s="8">
        <v>130</v>
      </c>
      <c r="I23" s="9">
        <v>462135</v>
      </c>
      <c r="J23" s="23">
        <f t="shared" si="0"/>
        <v>60077550</v>
      </c>
      <c r="K23" s="71"/>
    </row>
    <row r="24" spans="2:11" ht="45" customHeight="1">
      <c r="B24" s="73"/>
      <c r="C24" s="344" t="s">
        <v>100</v>
      </c>
      <c r="D24" s="22">
        <v>16677</v>
      </c>
      <c r="E24" s="345"/>
      <c r="F24" s="361" t="str">
        <f>UPPER(VLOOKUP(D24,'[104]Precios IDRD'!$B$3:$F$10839,2,FALSE))</f>
        <v>PISO CAUCHO RECICL 5CM (EPDM 1CM+SBR 4CM SUM+INST)</v>
      </c>
      <c r="G24" s="9" t="s">
        <v>6</v>
      </c>
      <c r="H24" s="8">
        <v>100</v>
      </c>
      <c r="I24" s="9">
        <v>514495</v>
      </c>
      <c r="J24" s="23">
        <f t="shared" si="0"/>
        <v>51449500</v>
      </c>
      <c r="K24" s="71"/>
    </row>
    <row r="25" spans="2:11" ht="45" customHeight="1">
      <c r="B25" s="73"/>
      <c r="C25" s="344" t="s">
        <v>101</v>
      </c>
      <c r="D25" s="22">
        <v>16669</v>
      </c>
      <c r="E25" s="345"/>
      <c r="F25" s="361" t="str">
        <f>UPPER(VLOOKUP(D25,'[104]Precios IDRD'!$B$3:$F$10839,2,FALSE))</f>
        <v>PISO CAUCHO RECICL 8CM (EPDM 1CM+SBR 7CM SUM+INST)</v>
      </c>
      <c r="G25" s="9" t="s">
        <v>6</v>
      </c>
      <c r="H25" s="8">
        <v>100</v>
      </c>
      <c r="I25" s="9">
        <v>767530</v>
      </c>
      <c r="J25" s="23">
        <f t="shared" si="0"/>
        <v>76753000</v>
      </c>
      <c r="K25" s="71"/>
    </row>
    <row r="26" spans="2:11" ht="45" customHeight="1" thickBot="1">
      <c r="B26" s="73"/>
      <c r="C26" s="344" t="s">
        <v>102</v>
      </c>
      <c r="D26" s="22">
        <v>11126</v>
      </c>
      <c r="E26" s="345"/>
      <c r="F26" s="361" t="str">
        <f>UPPER(VLOOKUP(D26,'[104]Precios IDRD'!$B$3:$F$10839,2,FALSE))</f>
        <v>BANCA PREFAB M-30 CON ESPALD SUMIN+INSTALA Z.V**</v>
      </c>
      <c r="G26" s="9" t="s">
        <v>9</v>
      </c>
      <c r="H26" s="8">
        <v>12</v>
      </c>
      <c r="I26" s="9">
        <v>1261635</v>
      </c>
      <c r="J26" s="23">
        <f t="shared" si="0"/>
        <v>15139620</v>
      </c>
      <c r="K26" s="71"/>
    </row>
    <row r="27" spans="2:11" ht="45" customHeight="1" thickBot="1">
      <c r="B27" s="73"/>
      <c r="C27" s="358" t="s">
        <v>329</v>
      </c>
      <c r="D27" s="359"/>
      <c r="E27" s="359"/>
      <c r="F27" s="359"/>
      <c r="G27" s="377"/>
      <c r="H27" s="359"/>
      <c r="I27" s="359"/>
      <c r="J27" s="360"/>
      <c r="K27" s="71"/>
    </row>
    <row r="28" spans="2:11" ht="45" customHeight="1">
      <c r="B28" s="73"/>
      <c r="C28" s="20" t="s">
        <v>104</v>
      </c>
      <c r="D28" s="21">
        <v>12198</v>
      </c>
      <c r="E28" s="7"/>
      <c r="F28" s="361" t="str">
        <f>UPPER(VLOOKUP(D28,'[104]Precios IDRD'!$B$3:$F$10839,2,FALSE))</f>
        <v>PINTURA BARANDA M-80 (2 MANOS)</v>
      </c>
      <c r="G28" s="9" t="s">
        <v>8</v>
      </c>
      <c r="H28" s="8">
        <v>580</v>
      </c>
      <c r="I28" s="9">
        <v>37671</v>
      </c>
      <c r="J28" s="23">
        <f t="shared" si="0"/>
        <v>21849180</v>
      </c>
      <c r="K28" s="71"/>
    </row>
    <row r="29" spans="2:11" ht="45" customHeight="1">
      <c r="B29" s="73"/>
      <c r="C29" s="20" t="s">
        <v>110</v>
      </c>
      <c r="D29" s="21">
        <v>13923</v>
      </c>
      <c r="E29" s="7"/>
      <c r="F29" s="361" t="str">
        <f>UPPER(VLOOKUP(D29,'[104]Precios IDRD'!$B$3:$F$10839,2,FALSE))</f>
        <v>PINTURA MODULO M-3A</v>
      </c>
      <c r="G29" s="9" t="s">
        <v>9</v>
      </c>
      <c r="H29" s="8">
        <v>7</v>
      </c>
      <c r="I29" s="9">
        <v>1116221</v>
      </c>
      <c r="J29" s="23">
        <f t="shared" si="0"/>
        <v>7813547</v>
      </c>
      <c r="K29" s="71"/>
    </row>
    <row r="30" spans="2:11" ht="45" customHeight="1">
      <c r="B30" s="73"/>
      <c r="C30" s="20" t="s">
        <v>106</v>
      </c>
      <c r="D30" s="21">
        <v>13014</v>
      </c>
      <c r="E30" s="7"/>
      <c r="F30" s="361" t="str">
        <f>UPPER(VLOOKUP(D30,'[104]Precios IDRD'!$B$3:$F$10839,2,FALSE))</f>
        <v>PINTURA MODULO M-5 COLUMPIO **</v>
      </c>
      <c r="G30" s="9" t="s">
        <v>9</v>
      </c>
      <c r="H30" s="8">
        <v>9</v>
      </c>
      <c r="I30" s="9">
        <v>929079</v>
      </c>
      <c r="J30" s="23">
        <f t="shared" si="0"/>
        <v>8361711</v>
      </c>
      <c r="K30" s="71"/>
    </row>
    <row r="31" spans="2:11" ht="45" customHeight="1">
      <c r="B31" s="73"/>
      <c r="C31" s="20" t="s">
        <v>111</v>
      </c>
      <c r="D31" s="21">
        <v>15788</v>
      </c>
      <c r="E31" s="7"/>
      <c r="F31" s="361" t="str">
        <f>UPPER(VLOOKUP(D31,'[104]Precios IDRD'!$B$3:$F$10839,2,FALSE))</f>
        <v>PINTURA MODULO- M-3(RETIR.PINT+ANTICORROSIVO+PINT)</v>
      </c>
      <c r="G31" s="9" t="s">
        <v>9</v>
      </c>
      <c r="H31" s="8">
        <v>9</v>
      </c>
      <c r="I31" s="9">
        <v>1731390</v>
      </c>
      <c r="J31" s="23">
        <f t="shared" si="0"/>
        <v>15582510</v>
      </c>
      <c r="K31" s="71"/>
    </row>
    <row r="32" spans="2:11" ht="45" customHeight="1">
      <c r="B32" s="73"/>
      <c r="C32" s="20" t="s">
        <v>108</v>
      </c>
      <c r="D32" s="21">
        <v>10855</v>
      </c>
      <c r="E32" s="7"/>
      <c r="F32" s="361" t="str">
        <f>UPPER(VLOOKUP(D32,'[104]Precios IDRD'!$B$3:$F$10839,2,FALSE))</f>
        <v>PINTURA ESTRUCTURA MICROFUTBOL (CON BROCHA) **</v>
      </c>
      <c r="G32" s="9" t="s">
        <v>2355</v>
      </c>
      <c r="H32" s="8">
        <v>9</v>
      </c>
      <c r="I32" s="9">
        <v>525618</v>
      </c>
      <c r="J32" s="23">
        <f t="shared" si="0"/>
        <v>4730562</v>
      </c>
      <c r="K32" s="71"/>
    </row>
    <row r="33" spans="2:11" ht="45" customHeight="1">
      <c r="B33" s="73"/>
      <c r="C33" s="20" t="s">
        <v>112</v>
      </c>
      <c r="D33" s="350">
        <v>10851</v>
      </c>
      <c r="E33" s="319"/>
      <c r="F33" s="361" t="str">
        <f>UPPER(VLOOKUP(D33,'[104]Precios IDRD'!$B$3:$F$10839,2,FALSE))</f>
        <v>PINTURA ESTRUCTURA BALONCESTO **</v>
      </c>
      <c r="G33" s="9" t="s">
        <v>2355</v>
      </c>
      <c r="H33" s="8">
        <v>9</v>
      </c>
      <c r="I33" s="9">
        <v>1234398</v>
      </c>
      <c r="J33" s="23">
        <f t="shared" si="0"/>
        <v>11109582</v>
      </c>
      <c r="K33" s="71"/>
    </row>
    <row r="34" spans="2:11" ht="45" customHeight="1">
      <c r="B34" s="73"/>
      <c r="C34" s="20" t="s">
        <v>330</v>
      </c>
      <c r="D34" s="350">
        <v>13695</v>
      </c>
      <c r="E34" s="319"/>
      <c r="F34" s="361" t="str">
        <f>UPPER(VLOOKUP(D34,'[104]Precios IDRD'!$B$3:$F$10839,2,FALSE))</f>
        <v>PINTURA DE CANECA M-120</v>
      </c>
      <c r="G34" s="9" t="s">
        <v>9</v>
      </c>
      <c r="H34" s="8">
        <v>16</v>
      </c>
      <c r="I34" s="9">
        <v>143720</v>
      </c>
      <c r="J34" s="23">
        <f t="shared" si="0"/>
        <v>2299520</v>
      </c>
      <c r="K34" s="71"/>
    </row>
    <row r="35" spans="2:11" ht="45" customHeight="1">
      <c r="B35" s="73"/>
      <c r="C35" s="20" t="s">
        <v>331</v>
      </c>
      <c r="D35" s="350">
        <v>10957</v>
      </c>
      <c r="E35" s="319"/>
      <c r="F35" s="361" t="str">
        <f>UPPER(VLOOKUP(D35,'[104]Precios IDRD'!$B$3:$F$10839,2,FALSE))</f>
        <v>LIMPEZA ESTRUCT.METALICA- PINTURA ESMALTE+ANTICORR</v>
      </c>
      <c r="G35" s="9" t="s">
        <v>8</v>
      </c>
      <c r="H35" s="8">
        <v>600</v>
      </c>
      <c r="I35" s="9">
        <v>25821</v>
      </c>
      <c r="J35" s="23">
        <f t="shared" si="0"/>
        <v>15492600</v>
      </c>
      <c r="K35" s="71"/>
    </row>
    <row r="36" spans="2:11" ht="45" customHeight="1">
      <c r="B36" s="73"/>
      <c r="C36" s="20" t="s">
        <v>332</v>
      </c>
      <c r="D36" s="350">
        <v>12801</v>
      </c>
      <c r="E36" s="319"/>
      <c r="F36" s="361" t="str">
        <f>UPPER(VLOOKUP(D36,'[104]Precios IDRD'!$B$3:$F$10839,2,FALSE))</f>
        <v>PINTURA EXTERIOR GRIS BASALTO (3 MANOS)</v>
      </c>
      <c r="G36" s="9" t="s">
        <v>6</v>
      </c>
      <c r="H36" s="8">
        <v>60</v>
      </c>
      <c r="I36" s="9">
        <v>54399</v>
      </c>
      <c r="J36" s="23">
        <f t="shared" si="0"/>
        <v>3263940</v>
      </c>
      <c r="K36" s="71"/>
    </row>
    <row r="37" spans="2:11" ht="45" customHeight="1">
      <c r="B37" s="73"/>
      <c r="C37" s="20" t="s">
        <v>333</v>
      </c>
      <c r="D37" s="350">
        <v>10253</v>
      </c>
      <c r="E37" s="319"/>
      <c r="F37" s="361" t="str">
        <f>UPPER(VLOOKUP(D37,'[104]Precios IDRD'!$B$3:$F$10839,2,FALSE))</f>
        <v>DEMARCACION PINTURA TRAFICO MICROFUTBOL  A=0.1 **</v>
      </c>
      <c r="G37" s="9" t="s">
        <v>6</v>
      </c>
      <c r="H37" s="8">
        <v>1500</v>
      </c>
      <c r="I37" s="9">
        <v>5490</v>
      </c>
      <c r="J37" s="23">
        <f t="shared" si="0"/>
        <v>8235000</v>
      </c>
      <c r="K37" s="71"/>
    </row>
    <row r="38" spans="2:11" ht="45" customHeight="1" thickBot="1">
      <c r="B38" s="73"/>
      <c r="C38" s="20" t="s">
        <v>334</v>
      </c>
      <c r="D38" s="350">
        <v>10254</v>
      </c>
      <c r="E38" s="319"/>
      <c r="F38" s="361" t="str">
        <f>UPPER(VLOOKUP(D38,'[104]Precios IDRD'!$B$3:$F$10839,2,FALSE))</f>
        <v>DEMARCACION PINTURA TRAFICO BALONCESTO A=0.1 **</v>
      </c>
      <c r="G38" s="9" t="s">
        <v>6</v>
      </c>
      <c r="H38" s="8">
        <v>1500</v>
      </c>
      <c r="I38" s="9">
        <v>8347</v>
      </c>
      <c r="J38" s="23">
        <f t="shared" si="0"/>
        <v>12520500</v>
      </c>
      <c r="K38" s="71"/>
    </row>
    <row r="39" spans="2:11" ht="45" customHeight="1" thickBot="1">
      <c r="B39" s="73"/>
      <c r="C39" s="358" t="s">
        <v>335</v>
      </c>
      <c r="D39" s="359"/>
      <c r="E39" s="359"/>
      <c r="F39" s="359"/>
      <c r="G39" s="377"/>
      <c r="H39" s="359"/>
      <c r="I39" s="359"/>
      <c r="J39" s="360"/>
      <c r="K39" s="71"/>
    </row>
    <row r="40" spans="2:11" ht="45" customHeight="1">
      <c r="B40" s="73"/>
      <c r="C40" s="20" t="s">
        <v>109</v>
      </c>
      <c r="D40" s="21">
        <v>13689</v>
      </c>
      <c r="E40" s="7"/>
      <c r="F40" s="361" t="str">
        <f>UPPER(VLOOKUP(D40,'[104]Precios IDRD'!$B$3:$F$10839,2,FALSE))</f>
        <v>PUNTO DE SOLDADURA 6013</v>
      </c>
      <c r="G40" s="9" t="s">
        <v>9</v>
      </c>
      <c r="H40" s="8">
        <v>866.68586545343908</v>
      </c>
      <c r="I40" s="9">
        <v>13646</v>
      </c>
      <c r="J40" s="23">
        <f t="shared" si="0"/>
        <v>11826795</v>
      </c>
      <c r="K40" s="71"/>
    </row>
    <row r="41" spans="2:11" ht="45" customHeight="1">
      <c r="B41" s="73"/>
      <c r="C41" s="20" t="s">
        <v>105</v>
      </c>
      <c r="D41" s="21">
        <v>13659</v>
      </c>
      <c r="E41" s="7"/>
      <c r="F41" s="361" t="str">
        <f>UPPER(VLOOKUP(D41,'[104]Precios IDRD'!$B$3:$F$10839,2,FALSE))</f>
        <v>CORDON DE SOLDADURA 6013 (L=25 CM)</v>
      </c>
      <c r="G41" s="9" t="s">
        <v>9</v>
      </c>
      <c r="H41" s="8">
        <v>50</v>
      </c>
      <c r="I41" s="9">
        <v>114830</v>
      </c>
      <c r="J41" s="23">
        <f t="shared" si="0"/>
        <v>5741500</v>
      </c>
      <c r="K41" s="71"/>
    </row>
    <row r="42" spans="2:11" ht="45" customHeight="1">
      <c r="B42" s="73"/>
      <c r="C42" s="20" t="s">
        <v>113</v>
      </c>
      <c r="D42" s="22">
        <v>10087</v>
      </c>
      <c r="E42" s="7"/>
      <c r="F42" s="361" t="str">
        <f>UPPER(VLOOKUP(D42,'[104]Precios IDRD'!$B$3:$F$10839,2,FALSE))</f>
        <v>CERRAMIENTO CONTRA IMPACTO IDRD H= 5 **</v>
      </c>
      <c r="G42" s="9" t="s">
        <v>8</v>
      </c>
      <c r="H42" s="8">
        <v>81.940014832767616</v>
      </c>
      <c r="I42" s="9">
        <v>2471216</v>
      </c>
      <c r="J42" s="23">
        <f t="shared" si="0"/>
        <v>202491476</v>
      </c>
      <c r="K42" s="71"/>
    </row>
    <row r="43" spans="2:11" ht="45" customHeight="1" thickBot="1">
      <c r="B43" s="73"/>
      <c r="C43" s="20" t="s">
        <v>107</v>
      </c>
      <c r="D43" s="22">
        <v>13706</v>
      </c>
      <c r="E43" s="7"/>
      <c r="F43" s="361" t="str">
        <f>UPPER(VLOOKUP(D43,'[104]Precios IDRD'!$B$3:$F$10839,2,FALSE))</f>
        <v>MALLA ESLAB CAL.10+ANGULO11/2"X1/8"+PLAT(SUM+INS)</v>
      </c>
      <c r="G43" s="9" t="s">
        <v>6</v>
      </c>
      <c r="H43" s="8">
        <v>50</v>
      </c>
      <c r="I43" s="9">
        <v>153652</v>
      </c>
      <c r="J43" s="23">
        <f t="shared" si="0"/>
        <v>7682600</v>
      </c>
      <c r="K43" s="71"/>
    </row>
    <row r="44" spans="2:11" ht="45" customHeight="1" thickBot="1">
      <c r="B44" s="73"/>
      <c r="C44" s="358" t="s">
        <v>336</v>
      </c>
      <c r="D44" s="359"/>
      <c r="E44" s="359"/>
      <c r="F44" s="359"/>
      <c r="G44" s="377"/>
      <c r="H44" s="359"/>
      <c r="I44" s="359"/>
      <c r="J44" s="360"/>
      <c r="K44" s="71"/>
    </row>
    <row r="45" spans="2:11" ht="72" customHeight="1">
      <c r="B45" s="73"/>
      <c r="C45" s="20" t="s">
        <v>114</v>
      </c>
      <c r="D45" s="22">
        <v>10623</v>
      </c>
      <c r="E45" s="7"/>
      <c r="F45" s="361" t="str">
        <f>UPPER(VLOOKUP(D45,'[104]Precios IDRD'!$B$3:$F$10839,2,FALSE))</f>
        <v>CORTE DILATACIONES EN ASFALTO   **</v>
      </c>
      <c r="G45" s="9" t="s">
        <v>8</v>
      </c>
      <c r="H45" s="8">
        <v>20</v>
      </c>
      <c r="I45" s="9">
        <v>7139</v>
      </c>
      <c r="J45" s="23">
        <f t="shared" si="0"/>
        <v>142780</v>
      </c>
      <c r="K45" s="71"/>
    </row>
    <row r="46" spans="2:11" ht="45" customHeight="1">
      <c r="B46" s="73"/>
      <c r="C46" s="20" t="s">
        <v>115</v>
      </c>
      <c r="D46" s="22">
        <v>12492</v>
      </c>
      <c r="E46" s="7"/>
      <c r="F46" s="361" t="str">
        <f>UPPER(VLOOKUP(D46,'[104]Precios IDRD'!$B$3:$F$10839,2,FALSE))</f>
        <v>IMPRIMACION ASFALTICA EN FRIO (EQUIP.DE BOMBA)**</v>
      </c>
      <c r="G46" s="9" t="s">
        <v>6</v>
      </c>
      <c r="H46" s="8">
        <v>300</v>
      </c>
      <c r="I46" s="9">
        <v>17096</v>
      </c>
      <c r="J46" s="23">
        <f t="shared" si="0"/>
        <v>5128800</v>
      </c>
      <c r="K46" s="71"/>
    </row>
    <row r="47" spans="2:11" ht="45" customHeight="1">
      <c r="B47" s="73"/>
      <c r="C47" s="20" t="s">
        <v>116</v>
      </c>
      <c r="D47" s="22">
        <v>12017</v>
      </c>
      <c r="E47" s="7"/>
      <c r="F47" s="361" t="str">
        <f>UPPER(VLOOKUP(D47,'[104]Precios IDRD'!$B$3:$F$10839,2,FALSE))</f>
        <v>CANCHAASFALTO E=0.05  R-IDRD 4.3-A BLANDOGEOTEXTIL</v>
      </c>
      <c r="G47" s="9" t="s">
        <v>6</v>
      </c>
      <c r="H47" s="8">
        <v>300</v>
      </c>
      <c r="I47" s="9">
        <v>340653</v>
      </c>
      <c r="J47" s="23">
        <f t="shared" si="0"/>
        <v>102195900</v>
      </c>
      <c r="K47" s="71"/>
    </row>
    <row r="48" spans="2:11" ht="45" customHeight="1">
      <c r="B48" s="73"/>
      <c r="C48" s="20" t="s">
        <v>117</v>
      </c>
      <c r="D48" s="11">
        <v>12005</v>
      </c>
      <c r="E48" s="7"/>
      <c r="F48" s="361" t="str">
        <f>UPPER(VLOOKUP(D48,'[104]Precios IDRD'!$B$3:$F$10839,2,FALSE))</f>
        <v>ADOQUÍNARCILL E=0.06 P&gt;10% 4.2-1BLANDO+GEOTEXTIL</v>
      </c>
      <c r="G48" s="9" t="s">
        <v>6</v>
      </c>
      <c r="H48" s="8">
        <v>40</v>
      </c>
      <c r="I48" s="9">
        <v>344902</v>
      </c>
      <c r="J48" s="23">
        <f t="shared" si="0"/>
        <v>13796080</v>
      </c>
      <c r="K48" s="71"/>
    </row>
    <row r="49" spans="1:13" ht="45" customHeight="1" thickBot="1">
      <c r="B49" s="73"/>
      <c r="C49" s="20" t="s">
        <v>118</v>
      </c>
      <c r="D49" s="350">
        <v>16699</v>
      </c>
      <c r="E49" s="319"/>
      <c r="F49" s="361" t="str">
        <f>UPPER(VLOOKUP(D49,'[104]Precios IDRD'!$B$3:$F$10839,2,FALSE))</f>
        <v>EMPRADIZACION ZONAS VERDES (5CMTIERRA)A=30.000M2</v>
      </c>
      <c r="G49" s="9" t="s">
        <v>6</v>
      </c>
      <c r="H49" s="8">
        <v>440</v>
      </c>
      <c r="I49" s="9">
        <v>26744</v>
      </c>
      <c r="J49" s="23">
        <f t="shared" si="0"/>
        <v>11767360</v>
      </c>
      <c r="K49" s="71"/>
    </row>
    <row r="50" spans="1:13" ht="45" customHeight="1" thickBot="1">
      <c r="B50" s="73"/>
      <c r="C50" s="358" t="s">
        <v>337</v>
      </c>
      <c r="D50" s="359"/>
      <c r="E50" s="359"/>
      <c r="F50" s="359"/>
      <c r="G50" s="377"/>
      <c r="H50" s="359"/>
      <c r="I50" s="359"/>
      <c r="J50" s="360"/>
      <c r="K50" s="71"/>
    </row>
    <row r="51" spans="1:13" ht="45" customHeight="1">
      <c r="B51" s="73"/>
      <c r="C51" s="20" t="s">
        <v>119</v>
      </c>
      <c r="D51" s="21">
        <v>14679</v>
      </c>
      <c r="E51" s="7"/>
      <c r="F51" s="361" t="str">
        <f>UPPER(VLOOKUP(D51,'[104]Precios IDRD'!$B$3:$F$10839,2,FALSE))</f>
        <v>JUEGO DE AROS (SUM + INST)</v>
      </c>
      <c r="G51" s="9" t="s">
        <v>2355</v>
      </c>
      <c r="H51" s="8">
        <v>4</v>
      </c>
      <c r="I51" s="9">
        <v>400875</v>
      </c>
      <c r="J51" s="23">
        <f t="shared" si="0"/>
        <v>1603500</v>
      </c>
      <c r="K51" s="71"/>
    </row>
    <row r="52" spans="1:13" ht="45" customHeight="1">
      <c r="B52" s="73"/>
      <c r="C52" s="20" t="s">
        <v>120</v>
      </c>
      <c r="D52" s="22">
        <v>16123</v>
      </c>
      <c r="E52" s="7"/>
      <c r="F52" s="361" t="str">
        <f>UPPER(VLOOKUP(D52,'[104]Precios IDRD'!$B$3:$F$10839,2,FALSE))</f>
        <v>JUEGO ESCALAR, TREPAR PLATAFORMA:4-14AÑOSCAP:6NIÑO</v>
      </c>
      <c r="G52" s="9" t="s">
        <v>9</v>
      </c>
      <c r="H52" s="8">
        <v>3</v>
      </c>
      <c r="I52" s="9">
        <v>69855734</v>
      </c>
      <c r="J52" s="23">
        <f t="shared" si="0"/>
        <v>209567202</v>
      </c>
      <c r="K52" s="71"/>
    </row>
    <row r="53" spans="1:13" ht="45" customHeight="1">
      <c r="B53" s="73"/>
      <c r="C53" s="20" t="s">
        <v>121</v>
      </c>
      <c r="D53" s="22">
        <v>14846</v>
      </c>
      <c r="E53" s="322"/>
      <c r="F53" s="361" t="str">
        <f>UPPER(VLOOKUP(D53,'[104]Precios IDRD'!$B$3:$F$10839,2,FALSE))</f>
        <v>SEÑAL SC-80 2 CARA(DESM+SUM+INST)</v>
      </c>
      <c r="G53" s="9" t="s">
        <v>9</v>
      </c>
      <c r="H53" s="8">
        <v>14</v>
      </c>
      <c r="I53" s="9">
        <v>675560</v>
      </c>
      <c r="J53" s="23">
        <f t="shared" si="0"/>
        <v>9457840</v>
      </c>
      <c r="K53" s="71"/>
    </row>
    <row r="54" spans="1:13" ht="45" customHeight="1">
      <c r="B54" s="73"/>
      <c r="C54" s="20" t="s">
        <v>122</v>
      </c>
      <c r="D54" s="22">
        <v>14852</v>
      </c>
      <c r="E54" s="7"/>
      <c r="F54" s="361" t="str">
        <f>UPPER(VLOOKUP(D54,'[104]Precios IDRD'!$B$3:$F$10839,2,FALSE))</f>
        <v>LAMINA SEÑAL IDG-S (DESM+SUM+INST)</v>
      </c>
      <c r="G54" s="9" t="s">
        <v>9</v>
      </c>
      <c r="H54" s="8">
        <v>14</v>
      </c>
      <c r="I54" s="9">
        <v>271555</v>
      </c>
      <c r="J54" s="23">
        <f t="shared" si="0"/>
        <v>3801770</v>
      </c>
      <c r="K54" s="71"/>
    </row>
    <row r="55" spans="1:13" ht="45" customHeight="1">
      <c r="B55" s="73"/>
      <c r="C55" s="20" t="s">
        <v>123</v>
      </c>
      <c r="D55" s="22">
        <v>10228</v>
      </c>
      <c r="E55" s="7"/>
      <c r="F55" s="361" t="str">
        <f>UPPER(VLOOKUP(D55,'[104]Precios IDRD'!$B$3:$F$10839,2,FALSE))</f>
        <v>JUEGOS INFANTILES M-3A (SUM+INSTAL)-STPM **</v>
      </c>
      <c r="G55" s="9" t="s">
        <v>9</v>
      </c>
      <c r="H55" s="8">
        <v>2</v>
      </c>
      <c r="I55" s="9">
        <v>12188693</v>
      </c>
      <c r="J55" s="23">
        <f t="shared" si="0"/>
        <v>24377386</v>
      </c>
      <c r="K55" s="71"/>
    </row>
    <row r="56" spans="1:13" ht="45" customHeight="1">
      <c r="B56" s="73"/>
      <c r="C56" s="20" t="s">
        <v>124</v>
      </c>
      <c r="D56" s="22">
        <v>14684</v>
      </c>
      <c r="E56" s="7"/>
      <c r="F56" s="361" t="str">
        <f>UPPER(VLOOKUP(D56,'[104]Precios IDRD'!$B$3:$F$10839,2,FALSE))</f>
        <v>SEÑAL IDG-S 2 CARAS (SUM + INST)</v>
      </c>
      <c r="G56" s="9" t="s">
        <v>9</v>
      </c>
      <c r="H56" s="8">
        <v>10</v>
      </c>
      <c r="I56" s="9">
        <v>908304</v>
      </c>
      <c r="J56" s="23">
        <f t="shared" si="0"/>
        <v>9083040</v>
      </c>
      <c r="K56" s="71"/>
    </row>
    <row r="57" spans="1:13" ht="45" customHeight="1">
      <c r="B57" s="73"/>
      <c r="C57" s="20" t="s">
        <v>125</v>
      </c>
      <c r="D57" s="22">
        <v>14678</v>
      </c>
      <c r="E57" s="7"/>
      <c r="F57" s="361" t="str">
        <f>UPPER(VLOOKUP(D57,'[104]Precios IDRD'!$B$3:$F$10839,2,FALSE))</f>
        <v>SEÑAL SC-120 2 CARAS (SUM + INST)</v>
      </c>
      <c r="G57" s="9" t="s">
        <v>9</v>
      </c>
      <c r="H57" s="8">
        <v>10</v>
      </c>
      <c r="I57" s="9">
        <v>621129</v>
      </c>
      <c r="J57" s="23">
        <f t="shared" si="0"/>
        <v>6211290</v>
      </c>
      <c r="K57" s="71"/>
    </row>
    <row r="58" spans="1:13" ht="45" customHeight="1">
      <c r="B58" s="73"/>
      <c r="C58" s="20" t="s">
        <v>126</v>
      </c>
      <c r="D58" s="22">
        <v>14691</v>
      </c>
      <c r="E58" s="7"/>
      <c r="F58" s="361" t="str">
        <f>UPPER(VLOOKUP(D58,'[104]Precios IDRD'!$B$3:$F$10839,2,FALSE))</f>
        <v>LAMINA SEÑAL IDG-S (SUM + INST)</v>
      </c>
      <c r="G58" s="9" t="s">
        <v>9</v>
      </c>
      <c r="H58" s="8">
        <v>10</v>
      </c>
      <c r="I58" s="9">
        <v>230175</v>
      </c>
      <c r="J58" s="23">
        <f t="shared" si="0"/>
        <v>2301750</v>
      </c>
      <c r="K58" s="71"/>
    </row>
    <row r="59" spans="1:13" ht="45" customHeight="1">
      <c r="B59" s="73"/>
      <c r="C59" s="20" t="s">
        <v>127</v>
      </c>
      <c r="D59" s="22">
        <v>14689</v>
      </c>
      <c r="E59" s="7"/>
      <c r="F59" s="361" t="str">
        <f>UPPER(VLOOKUP(D59,'[104]Precios IDRD'!$B$3:$F$10839,2,FALSE))</f>
        <v>LAMINA INFORMATIVA SC-80 (SUM + INST)</v>
      </c>
      <c r="G59" s="9" t="s">
        <v>9</v>
      </c>
      <c r="H59" s="8">
        <v>10</v>
      </c>
      <c r="I59" s="9">
        <v>484992</v>
      </c>
      <c r="J59" s="23">
        <f t="shared" si="0"/>
        <v>4849920</v>
      </c>
      <c r="K59" s="71"/>
    </row>
    <row r="60" spans="1:13" ht="15.75">
      <c r="B60" s="73"/>
      <c r="C60" s="341"/>
      <c r="D60" s="342"/>
      <c r="E60" s="342"/>
      <c r="F60" s="342"/>
      <c r="G60" s="342"/>
      <c r="H60" s="342"/>
      <c r="I60" s="342"/>
      <c r="J60" s="343"/>
      <c r="K60" s="68"/>
    </row>
    <row r="61" spans="1:13" ht="25.15" customHeight="1">
      <c r="B61" s="73"/>
      <c r="C61" s="425" t="s">
        <v>10</v>
      </c>
      <c r="D61" s="426"/>
      <c r="E61" s="426"/>
      <c r="F61" s="426"/>
      <c r="G61" s="426"/>
      <c r="H61" s="426"/>
      <c r="I61" s="426"/>
      <c r="J61" s="603">
        <f>+SUM(J14:J59)</f>
        <v>1125702696</v>
      </c>
      <c r="K61" s="68"/>
    </row>
    <row r="62" spans="1:13" ht="25.15" customHeight="1" thickBot="1">
      <c r="B62" s="73"/>
      <c r="C62" s="428" t="s">
        <v>11</v>
      </c>
      <c r="D62" s="429"/>
      <c r="E62" s="429"/>
      <c r="F62" s="429"/>
      <c r="G62" s="429"/>
      <c r="H62" s="429"/>
      <c r="I62" s="429"/>
      <c r="J62" s="340">
        <f>+J61/1.36</f>
        <v>827722570.58823526</v>
      </c>
      <c r="K62" s="68"/>
      <c r="M62" s="604"/>
    </row>
    <row r="63" spans="1:13" s="75" customFormat="1" ht="12.75" customHeight="1" thickBot="1">
      <c r="A63" s="325"/>
      <c r="B63" s="73"/>
      <c r="C63" s="335"/>
      <c r="D63" s="335"/>
      <c r="E63" s="335"/>
      <c r="F63" s="335"/>
      <c r="G63" s="335"/>
      <c r="H63" s="335"/>
      <c r="I63" s="335"/>
      <c r="J63" s="335"/>
      <c r="K63" s="68"/>
    </row>
    <row r="64" spans="1:13" s="75" customFormat="1" ht="38.25" customHeight="1" thickBot="1">
      <c r="A64" s="325"/>
      <c r="B64" s="73"/>
      <c r="C64" s="336"/>
      <c r="D64" s="337"/>
      <c r="E64" s="336"/>
      <c r="F64" s="336"/>
      <c r="G64" s="431" t="s">
        <v>21843</v>
      </c>
      <c r="H64" s="432"/>
      <c r="I64" s="432"/>
      <c r="J64" s="386">
        <v>41956658</v>
      </c>
      <c r="K64" s="68"/>
    </row>
    <row r="65" spans="1:14" ht="25.15" customHeight="1" thickBot="1">
      <c r="B65" s="73"/>
      <c r="C65" s="336"/>
      <c r="D65" s="337"/>
      <c r="E65" s="336"/>
      <c r="F65" s="336"/>
      <c r="G65" s="443" t="s">
        <v>21838</v>
      </c>
      <c r="H65" s="444"/>
      <c r="I65" s="444"/>
      <c r="J65" s="33">
        <f>+J61+J64</f>
        <v>1167659354</v>
      </c>
      <c r="K65" s="68"/>
      <c r="N65" s="602"/>
    </row>
    <row r="66" spans="1:14" ht="16.5" thickBot="1">
      <c r="B66" s="73"/>
      <c r="C66" s="74"/>
      <c r="D66" s="75"/>
      <c r="E66" s="75"/>
      <c r="F66" s="76"/>
      <c r="G66" s="77"/>
      <c r="H66" s="78"/>
      <c r="I66" s="78"/>
      <c r="J66" s="79"/>
      <c r="K66" s="68"/>
    </row>
    <row r="67" spans="1:14" ht="15.75">
      <c r="B67" s="73"/>
      <c r="C67" s="395"/>
      <c r="D67" s="396"/>
      <c r="E67" s="396"/>
      <c r="F67" s="396"/>
      <c r="G67" s="396"/>
      <c r="H67" s="396"/>
      <c r="I67" s="396"/>
      <c r="J67" s="397"/>
      <c r="K67" s="68"/>
    </row>
    <row r="68" spans="1:14" ht="25.15" customHeight="1">
      <c r="B68" s="73"/>
      <c r="C68" s="438" t="s">
        <v>128</v>
      </c>
      <c r="D68" s="439"/>
      <c r="E68" s="439"/>
      <c r="F68" s="439"/>
      <c r="G68" s="440"/>
      <c r="H68" s="441" t="s">
        <v>129</v>
      </c>
      <c r="I68" s="442"/>
      <c r="J68" s="29" t="s">
        <v>130</v>
      </c>
      <c r="K68" s="68"/>
    </row>
    <row r="69" spans="1:14" ht="31.5" customHeight="1">
      <c r="B69" s="73"/>
      <c r="C69" s="438" t="s">
        <v>131</v>
      </c>
      <c r="D69" s="439"/>
      <c r="E69" s="439"/>
      <c r="F69" s="439"/>
      <c r="G69" s="440"/>
      <c r="H69" s="387" t="s">
        <v>132</v>
      </c>
      <c r="I69" s="28" t="s">
        <v>133</v>
      </c>
      <c r="J69" s="363">
        <v>0.3</v>
      </c>
      <c r="K69" s="68"/>
    </row>
    <row r="70" spans="1:14" ht="25.15" customHeight="1">
      <c r="B70" s="73"/>
      <c r="C70" s="438" t="s">
        <v>134</v>
      </c>
      <c r="D70" s="439"/>
      <c r="E70" s="439"/>
      <c r="F70" s="439"/>
      <c r="G70" s="440"/>
      <c r="H70" s="387" t="s">
        <v>139</v>
      </c>
      <c r="I70" s="28" t="s">
        <v>135</v>
      </c>
      <c r="J70" s="363">
        <v>0.01</v>
      </c>
      <c r="K70" s="68"/>
    </row>
    <row r="71" spans="1:14" ht="24.75" customHeight="1">
      <c r="B71" s="73"/>
      <c r="C71" s="331"/>
      <c r="D71" s="338"/>
      <c r="E71" s="339"/>
      <c r="F71" s="339"/>
      <c r="G71" s="339"/>
      <c r="H71" s="387" t="s">
        <v>140</v>
      </c>
      <c r="I71" s="28" t="s">
        <v>136</v>
      </c>
      <c r="J71" s="363">
        <v>0.05</v>
      </c>
      <c r="K71" s="68"/>
    </row>
    <row r="72" spans="1:14" ht="25.15" customHeight="1">
      <c r="B72" s="73"/>
      <c r="C72" s="331"/>
      <c r="D72" s="339"/>
      <c r="E72" s="339"/>
      <c r="F72" s="339"/>
      <c r="G72" s="339"/>
      <c r="H72" s="441" t="s">
        <v>21842</v>
      </c>
      <c r="I72" s="442"/>
      <c r="J72" s="363">
        <f>+J69+J70+J71</f>
        <v>0.36</v>
      </c>
      <c r="K72" s="68"/>
    </row>
    <row r="73" spans="1:14" ht="16.5" thickBot="1">
      <c r="B73" s="73"/>
      <c r="C73" s="332"/>
      <c r="D73" s="333"/>
      <c r="E73" s="333"/>
      <c r="F73" s="333"/>
      <c r="G73" s="333"/>
      <c r="H73" s="30"/>
      <c r="I73" s="412"/>
      <c r="J73" s="413"/>
      <c r="K73" s="68"/>
      <c r="L73" s="378">
        <v>0.35</v>
      </c>
    </row>
    <row r="74" spans="1:14" ht="15.75">
      <c r="B74" s="73"/>
      <c r="C74" s="74"/>
      <c r="D74" s="75"/>
      <c r="E74" s="75"/>
      <c r="F74" s="76"/>
      <c r="G74" s="77"/>
      <c r="H74" s="78"/>
      <c r="I74" s="78"/>
      <c r="J74" s="79"/>
      <c r="K74" s="68"/>
    </row>
    <row r="75" spans="1:14" ht="15.75">
      <c r="B75" s="73"/>
      <c r="C75" s="74"/>
      <c r="D75" s="75"/>
      <c r="E75" s="75"/>
      <c r="F75" s="76"/>
      <c r="G75" s="77"/>
      <c r="H75" s="78"/>
      <c r="I75" s="78"/>
      <c r="J75" s="79"/>
      <c r="K75" s="68"/>
    </row>
    <row r="76" spans="1:14" ht="16.5" thickBot="1">
      <c r="B76" s="80"/>
      <c r="C76" s="81"/>
      <c r="D76" s="82"/>
      <c r="E76" s="82"/>
      <c r="F76" s="83"/>
      <c r="G76" s="84"/>
      <c r="H76" s="85"/>
      <c r="I76" s="85"/>
      <c r="J76" s="86"/>
      <c r="K76" s="72"/>
    </row>
    <row r="77" spans="1:14" s="75" customFormat="1" ht="13.5" thickTop="1">
      <c r="A77" s="325"/>
      <c r="C77" s="74"/>
      <c r="F77" s="326"/>
      <c r="G77" s="327"/>
      <c r="H77" s="328"/>
      <c r="I77" s="328"/>
      <c r="J77" s="329"/>
    </row>
    <row r="78" spans="1:14" s="75" customFormat="1">
      <c r="A78" s="325"/>
      <c r="C78" s="74"/>
      <c r="F78" s="326"/>
      <c r="G78" s="327"/>
      <c r="H78" s="328"/>
      <c r="I78" s="328"/>
      <c r="J78" s="329"/>
    </row>
    <row r="79" spans="1:14" s="75" customFormat="1" ht="15.75" hidden="1" thickBot="1">
      <c r="A79" s="325"/>
      <c r="C79" s="74"/>
      <c r="F79" s="326"/>
      <c r="G79" s="327"/>
      <c r="H79" s="328"/>
      <c r="I79" s="328"/>
      <c r="J79" s="33">
        <v>1242363600</v>
      </c>
    </row>
    <row r="80" spans="1:14" s="75" customFormat="1" hidden="1">
      <c r="A80" s="325"/>
      <c r="C80" s="74"/>
      <c r="F80" s="326"/>
      <c r="G80" s="327"/>
      <c r="H80" s="328"/>
      <c r="I80" s="328"/>
      <c r="J80" s="329"/>
    </row>
    <row r="81" spans="1:10" s="75" customFormat="1" hidden="1">
      <c r="A81" s="325"/>
      <c r="C81" s="74"/>
      <c r="F81" s="326"/>
      <c r="G81" s="327"/>
      <c r="H81" s="328"/>
      <c r="I81" s="328"/>
      <c r="J81" s="329"/>
    </row>
    <row r="82" spans="1:10" s="75" customFormat="1" hidden="1">
      <c r="A82" s="325"/>
      <c r="C82" s="74"/>
      <c r="F82" s="326"/>
      <c r="G82" s="327"/>
      <c r="H82" s="328"/>
      <c r="I82" s="328"/>
      <c r="J82" s="329"/>
    </row>
    <row r="83" spans="1:10" s="75" customFormat="1" hidden="1">
      <c r="A83" s="325"/>
      <c r="C83" s="74"/>
      <c r="F83" s="326"/>
      <c r="G83" s="327"/>
      <c r="H83" s="328"/>
      <c r="I83" s="328"/>
      <c r="J83" s="329">
        <f>+J79-J65</f>
        <v>74704246</v>
      </c>
    </row>
    <row r="84" spans="1:10" s="75" customFormat="1">
      <c r="A84" s="325"/>
      <c r="C84" s="74"/>
      <c r="F84" s="326"/>
      <c r="G84" s="327"/>
      <c r="H84" s="328"/>
      <c r="I84" s="328"/>
      <c r="J84" s="329"/>
    </row>
    <row r="85" spans="1:10" s="75" customFormat="1">
      <c r="A85" s="325"/>
      <c r="C85" s="74"/>
      <c r="F85" s="326"/>
      <c r="G85" s="327"/>
      <c r="H85" s="328"/>
      <c r="I85" s="328"/>
      <c r="J85" s="329"/>
    </row>
    <row r="86" spans="1:10" s="75" customFormat="1" ht="32.25" customHeight="1">
      <c r="A86" s="325"/>
      <c r="C86" s="74"/>
      <c r="F86" s="605" t="s">
        <v>21844</v>
      </c>
      <c r="G86" s="327"/>
      <c r="H86" s="328"/>
      <c r="I86" s="328"/>
      <c r="J86" s="329"/>
    </row>
    <row r="87" spans="1:10" s="75" customFormat="1">
      <c r="A87" s="325"/>
      <c r="C87" s="74"/>
      <c r="F87" s="326"/>
      <c r="G87" s="327"/>
      <c r="H87" s="328"/>
      <c r="I87" s="328"/>
      <c r="J87" s="329"/>
    </row>
    <row r="88" spans="1:10" s="75" customFormat="1">
      <c r="A88" s="325"/>
      <c r="C88" s="74"/>
      <c r="F88" s="326"/>
      <c r="G88" s="327"/>
      <c r="H88" s="328"/>
      <c r="I88" s="328"/>
      <c r="J88" s="329"/>
    </row>
    <row r="89" spans="1:10" s="75" customFormat="1">
      <c r="A89" s="325"/>
      <c r="C89" s="74"/>
      <c r="F89" s="326"/>
      <c r="G89" s="327"/>
      <c r="H89" s="328"/>
      <c r="I89" s="328"/>
      <c r="J89" s="329"/>
    </row>
    <row r="90" spans="1:10" s="75" customFormat="1">
      <c r="A90" s="325"/>
      <c r="C90" s="74"/>
      <c r="F90" s="326"/>
      <c r="G90" s="327"/>
      <c r="H90" s="328"/>
      <c r="I90" s="328"/>
      <c r="J90" s="380"/>
    </row>
    <row r="91" spans="1:10" s="75" customFormat="1">
      <c r="A91" s="325"/>
      <c r="C91" s="74"/>
      <c r="F91" s="326"/>
      <c r="G91" s="327"/>
      <c r="H91" s="328"/>
      <c r="I91" s="328"/>
      <c r="J91" s="329"/>
    </row>
    <row r="92" spans="1:10" s="75" customFormat="1">
      <c r="A92" s="325"/>
      <c r="C92" s="74"/>
      <c r="F92" s="326"/>
      <c r="G92" s="327"/>
      <c r="H92" s="328"/>
      <c r="I92" s="328"/>
      <c r="J92" s="329"/>
    </row>
    <row r="93" spans="1:10" s="75" customFormat="1">
      <c r="A93" s="325"/>
      <c r="C93" s="74"/>
      <c r="F93" s="326"/>
      <c r="G93" s="327"/>
      <c r="H93" s="328"/>
      <c r="I93" s="328"/>
      <c r="J93" s="329"/>
    </row>
    <row r="94" spans="1:10" s="75" customFormat="1">
      <c r="A94" s="325"/>
      <c r="C94" s="74"/>
      <c r="F94" s="326"/>
      <c r="G94" s="327"/>
      <c r="H94" s="328"/>
      <c r="I94" s="328"/>
      <c r="J94" s="329"/>
    </row>
    <row r="95" spans="1:10" s="75" customFormat="1">
      <c r="A95" s="325"/>
      <c r="C95" s="74"/>
      <c r="F95" s="326"/>
      <c r="G95" s="327"/>
      <c r="H95" s="328"/>
      <c r="I95" s="328"/>
      <c r="J95" s="329"/>
    </row>
    <row r="96" spans="1:10" s="75" customFormat="1">
      <c r="A96" s="325"/>
      <c r="C96" s="74"/>
      <c r="F96" s="326"/>
      <c r="G96" s="327"/>
      <c r="H96" s="328"/>
      <c r="I96" s="328"/>
      <c r="J96" s="329"/>
    </row>
    <row r="97" spans="1:10" s="75" customFormat="1">
      <c r="A97" s="325"/>
      <c r="C97" s="74"/>
      <c r="F97" s="326"/>
      <c r="G97" s="327"/>
      <c r="H97" s="328"/>
      <c r="I97" s="328"/>
      <c r="J97" s="329"/>
    </row>
    <row r="98" spans="1:10" s="75" customFormat="1">
      <c r="A98" s="325"/>
      <c r="C98" s="74"/>
      <c r="F98" s="326"/>
      <c r="G98" s="327"/>
      <c r="H98" s="328"/>
      <c r="I98" s="328"/>
      <c r="J98" s="329"/>
    </row>
    <row r="99" spans="1:10" s="75" customFormat="1">
      <c r="A99" s="325"/>
      <c r="C99" s="74"/>
      <c r="F99" s="326"/>
      <c r="G99" s="327"/>
      <c r="H99" s="328"/>
      <c r="I99" s="328"/>
      <c r="J99" s="329"/>
    </row>
    <row r="100" spans="1:10" s="75" customFormat="1">
      <c r="A100" s="325"/>
      <c r="C100" s="74"/>
      <c r="F100" s="326"/>
      <c r="G100" s="327"/>
      <c r="H100" s="328"/>
      <c r="I100" s="328"/>
      <c r="J100" s="329"/>
    </row>
    <row r="101" spans="1:10" s="75" customFormat="1">
      <c r="A101" s="325"/>
      <c r="C101" s="74"/>
      <c r="F101" s="326"/>
      <c r="G101" s="327"/>
      <c r="H101" s="328"/>
      <c r="I101" s="328"/>
      <c r="J101" s="329"/>
    </row>
    <row r="102" spans="1:10" s="75" customFormat="1">
      <c r="A102" s="325"/>
      <c r="C102" s="74"/>
      <c r="F102" s="326"/>
      <c r="G102" s="327"/>
      <c r="H102" s="328"/>
      <c r="I102" s="328"/>
      <c r="J102" s="329"/>
    </row>
    <row r="103" spans="1:10" s="75" customFormat="1">
      <c r="A103" s="325"/>
      <c r="C103" s="74"/>
      <c r="F103" s="326"/>
      <c r="G103" s="327"/>
      <c r="H103" s="328"/>
      <c r="I103" s="328"/>
      <c r="J103" s="329"/>
    </row>
    <row r="104" spans="1:10" s="75" customFormat="1">
      <c r="A104" s="325"/>
      <c r="C104" s="74"/>
      <c r="F104" s="326"/>
      <c r="G104" s="327"/>
      <c r="H104" s="328"/>
      <c r="I104" s="328"/>
      <c r="J104" s="329"/>
    </row>
    <row r="105" spans="1:10" s="75" customFormat="1">
      <c r="A105" s="325"/>
      <c r="C105" s="74"/>
      <c r="F105" s="326"/>
      <c r="G105" s="327"/>
      <c r="H105" s="328"/>
      <c r="I105" s="328"/>
      <c r="J105" s="329"/>
    </row>
    <row r="106" spans="1:10" s="75" customFormat="1">
      <c r="A106" s="325"/>
      <c r="C106" s="74"/>
      <c r="F106" s="326"/>
      <c r="G106" s="327"/>
      <c r="H106" s="328"/>
      <c r="I106" s="328"/>
      <c r="J106" s="329"/>
    </row>
    <row r="107" spans="1:10" s="75" customFormat="1">
      <c r="A107" s="325"/>
      <c r="C107" s="74"/>
      <c r="F107" s="326"/>
      <c r="G107" s="327"/>
      <c r="H107" s="328"/>
      <c r="I107" s="328"/>
      <c r="J107" s="329"/>
    </row>
    <row r="108" spans="1:10" s="75" customFormat="1">
      <c r="A108" s="325"/>
      <c r="C108" s="74"/>
      <c r="F108" s="326"/>
      <c r="G108" s="327"/>
      <c r="H108" s="328"/>
      <c r="I108" s="328"/>
      <c r="J108" s="329"/>
    </row>
    <row r="109" spans="1:10" s="75" customFormat="1">
      <c r="A109" s="325"/>
      <c r="C109" s="74"/>
      <c r="F109" s="326"/>
      <c r="G109" s="327"/>
      <c r="H109" s="328"/>
      <c r="I109" s="328"/>
      <c r="J109" s="329"/>
    </row>
    <row r="110" spans="1:10" s="75" customFormat="1">
      <c r="A110" s="325"/>
      <c r="C110" s="74"/>
      <c r="F110" s="326"/>
      <c r="G110" s="327"/>
      <c r="H110" s="328"/>
      <c r="I110" s="328"/>
      <c r="J110" s="329"/>
    </row>
    <row r="111" spans="1:10" s="75" customFormat="1">
      <c r="A111" s="325"/>
      <c r="C111" s="74"/>
      <c r="F111" s="326"/>
      <c r="G111" s="327"/>
      <c r="H111" s="328"/>
      <c r="I111" s="328"/>
      <c r="J111" s="329"/>
    </row>
    <row r="112" spans="1:10" s="75" customFormat="1">
      <c r="A112" s="325"/>
      <c r="C112" s="74"/>
      <c r="F112" s="326"/>
      <c r="G112" s="327"/>
      <c r="H112" s="328"/>
      <c r="I112" s="328"/>
      <c r="J112" s="329"/>
    </row>
    <row r="113" spans="1:10" s="75" customFormat="1">
      <c r="A113" s="325"/>
      <c r="C113" s="74"/>
      <c r="F113" s="326"/>
      <c r="G113" s="327"/>
      <c r="H113" s="328"/>
      <c r="I113" s="328"/>
      <c r="J113" s="329"/>
    </row>
    <row r="114" spans="1:10" s="75" customFormat="1">
      <c r="A114" s="325"/>
      <c r="C114" s="74"/>
      <c r="F114" s="326"/>
      <c r="G114" s="327"/>
      <c r="H114" s="328"/>
      <c r="I114" s="328"/>
      <c r="J114" s="329"/>
    </row>
    <row r="115" spans="1:10" s="75" customFormat="1">
      <c r="A115" s="325"/>
      <c r="C115" s="74"/>
      <c r="F115" s="326"/>
      <c r="G115" s="327"/>
      <c r="H115" s="328"/>
      <c r="I115" s="328"/>
      <c r="J115" s="329"/>
    </row>
    <row r="116" spans="1:10" s="75" customFormat="1">
      <c r="A116" s="325"/>
      <c r="C116" s="74"/>
      <c r="F116" s="326"/>
      <c r="G116" s="327"/>
      <c r="H116" s="328"/>
      <c r="I116" s="328"/>
      <c r="J116" s="329"/>
    </row>
    <row r="117" spans="1:10" s="75" customFormat="1">
      <c r="A117" s="325"/>
      <c r="C117" s="74"/>
      <c r="F117" s="326"/>
      <c r="G117" s="327"/>
      <c r="H117" s="328"/>
      <c r="I117" s="328"/>
      <c r="J117" s="329"/>
    </row>
    <row r="118" spans="1:10" s="75" customFormat="1">
      <c r="A118" s="325"/>
      <c r="C118" s="74"/>
      <c r="F118" s="326"/>
      <c r="G118" s="327"/>
      <c r="H118" s="328"/>
      <c r="I118" s="328"/>
      <c r="J118" s="329"/>
    </row>
    <row r="119" spans="1:10" s="75" customFormat="1">
      <c r="A119" s="325"/>
      <c r="C119" s="74"/>
      <c r="F119" s="326"/>
      <c r="G119" s="327"/>
      <c r="H119" s="328"/>
      <c r="I119" s="328"/>
      <c r="J119" s="329"/>
    </row>
    <row r="120" spans="1:10" s="75" customFormat="1">
      <c r="A120" s="325"/>
      <c r="C120" s="74"/>
      <c r="F120" s="326"/>
      <c r="G120" s="327"/>
      <c r="H120" s="328"/>
      <c r="I120" s="328"/>
      <c r="J120" s="329"/>
    </row>
    <row r="121" spans="1:10" s="75" customFormat="1">
      <c r="A121" s="325"/>
      <c r="C121" s="74"/>
      <c r="F121" s="326"/>
      <c r="G121" s="327"/>
      <c r="H121" s="328"/>
      <c r="I121" s="328"/>
      <c r="J121" s="329"/>
    </row>
    <row r="122" spans="1:10" s="75" customFormat="1">
      <c r="A122" s="325"/>
      <c r="C122" s="74"/>
      <c r="F122" s="326"/>
      <c r="G122" s="327"/>
      <c r="H122" s="328"/>
      <c r="I122" s="328"/>
      <c r="J122" s="329"/>
    </row>
    <row r="123" spans="1:10" s="75" customFormat="1">
      <c r="A123" s="325"/>
      <c r="C123" s="74"/>
      <c r="F123" s="326"/>
      <c r="G123" s="327"/>
      <c r="H123" s="328"/>
      <c r="I123" s="328"/>
      <c r="J123" s="329"/>
    </row>
    <row r="124" spans="1:10" s="75" customFormat="1">
      <c r="A124" s="325"/>
      <c r="C124" s="74"/>
      <c r="F124" s="326"/>
      <c r="G124" s="327"/>
      <c r="H124" s="328"/>
      <c r="I124" s="328"/>
      <c r="J124" s="329"/>
    </row>
    <row r="125" spans="1:10" s="75" customFormat="1">
      <c r="A125" s="325"/>
      <c r="C125" s="74"/>
      <c r="F125" s="326"/>
      <c r="G125" s="327"/>
      <c r="H125" s="328"/>
      <c r="I125" s="328"/>
      <c r="J125" s="329"/>
    </row>
    <row r="126" spans="1:10" s="75" customFormat="1">
      <c r="A126" s="325"/>
      <c r="C126" s="74"/>
      <c r="F126" s="326"/>
      <c r="G126" s="327"/>
      <c r="H126" s="328"/>
      <c r="I126" s="328"/>
      <c r="J126" s="329"/>
    </row>
    <row r="127" spans="1:10" s="75" customFormat="1">
      <c r="A127" s="325"/>
      <c r="C127" s="74"/>
      <c r="F127" s="326"/>
      <c r="G127" s="327"/>
      <c r="H127" s="328"/>
      <c r="I127" s="328"/>
      <c r="J127" s="329"/>
    </row>
    <row r="128" spans="1:10" s="75" customFormat="1">
      <c r="A128" s="325"/>
      <c r="C128" s="74"/>
      <c r="F128" s="326"/>
      <c r="G128" s="327"/>
      <c r="H128" s="328"/>
      <c r="I128" s="328"/>
      <c r="J128" s="329"/>
    </row>
    <row r="129" spans="1:10" s="75" customFormat="1">
      <c r="A129" s="325"/>
      <c r="C129" s="74"/>
      <c r="F129" s="326"/>
      <c r="G129" s="327"/>
      <c r="H129" s="328"/>
      <c r="I129" s="328"/>
      <c r="J129" s="329"/>
    </row>
    <row r="130" spans="1:10" s="75" customFormat="1">
      <c r="A130" s="325"/>
      <c r="C130" s="74"/>
      <c r="F130" s="326"/>
      <c r="G130" s="327"/>
      <c r="H130" s="328"/>
      <c r="I130" s="328"/>
      <c r="J130" s="329"/>
    </row>
    <row r="131" spans="1:10" s="75" customFormat="1">
      <c r="A131" s="325"/>
      <c r="C131" s="74"/>
      <c r="F131" s="326"/>
      <c r="G131" s="327"/>
      <c r="H131" s="328"/>
      <c r="I131" s="328"/>
      <c r="J131" s="329"/>
    </row>
    <row r="132" spans="1:10" s="75" customFormat="1">
      <c r="A132" s="325"/>
      <c r="C132" s="74"/>
      <c r="F132" s="326"/>
      <c r="G132" s="327"/>
      <c r="H132" s="328"/>
      <c r="I132" s="328"/>
      <c r="J132" s="329"/>
    </row>
    <row r="133" spans="1:10" s="75" customFormat="1">
      <c r="A133" s="325"/>
      <c r="C133" s="74"/>
      <c r="F133" s="326"/>
      <c r="G133" s="327"/>
      <c r="H133" s="328"/>
      <c r="I133" s="328"/>
      <c r="J133" s="329"/>
    </row>
    <row r="134" spans="1:10" s="75" customFormat="1">
      <c r="A134" s="325"/>
      <c r="C134" s="74"/>
      <c r="F134" s="326"/>
      <c r="G134" s="327"/>
      <c r="H134" s="328"/>
      <c r="I134" s="328"/>
      <c r="J134" s="329"/>
    </row>
    <row r="135" spans="1:10" s="75" customFormat="1">
      <c r="A135" s="325"/>
      <c r="C135" s="74"/>
      <c r="F135" s="326"/>
      <c r="G135" s="327"/>
      <c r="H135" s="328"/>
      <c r="I135" s="328"/>
      <c r="J135" s="329"/>
    </row>
    <row r="136" spans="1:10" s="75" customFormat="1">
      <c r="A136" s="325"/>
      <c r="C136" s="74"/>
      <c r="F136" s="326"/>
      <c r="G136" s="327"/>
      <c r="H136" s="328"/>
      <c r="I136" s="328"/>
      <c r="J136" s="329"/>
    </row>
    <row r="137" spans="1:10" s="75" customFormat="1">
      <c r="A137" s="325"/>
      <c r="C137" s="74"/>
      <c r="F137" s="326"/>
      <c r="G137" s="327"/>
      <c r="H137" s="328"/>
      <c r="I137" s="328"/>
      <c r="J137" s="329"/>
    </row>
    <row r="138" spans="1:10" s="75" customFormat="1">
      <c r="A138" s="325"/>
      <c r="C138" s="74"/>
      <c r="F138" s="326"/>
      <c r="G138" s="327"/>
      <c r="H138" s="328"/>
      <c r="I138" s="328"/>
      <c r="J138" s="329"/>
    </row>
    <row r="139" spans="1:10" s="75" customFormat="1">
      <c r="A139" s="325"/>
      <c r="C139" s="74"/>
      <c r="F139" s="326"/>
      <c r="G139" s="327"/>
      <c r="H139" s="328"/>
      <c r="I139" s="328"/>
      <c r="J139" s="329"/>
    </row>
    <row r="140" spans="1:10" s="75" customFormat="1">
      <c r="A140" s="325"/>
      <c r="C140" s="74"/>
      <c r="F140" s="326"/>
      <c r="G140" s="327"/>
      <c r="H140" s="328"/>
      <c r="I140" s="328"/>
      <c r="J140" s="329"/>
    </row>
    <row r="141" spans="1:10" s="75" customFormat="1">
      <c r="A141" s="325"/>
      <c r="C141" s="74"/>
      <c r="F141" s="326"/>
      <c r="G141" s="327"/>
      <c r="H141" s="328"/>
      <c r="I141" s="328"/>
      <c r="J141" s="329"/>
    </row>
    <row r="142" spans="1:10" s="75" customFormat="1">
      <c r="A142" s="325"/>
      <c r="C142" s="74"/>
      <c r="F142" s="326"/>
      <c r="G142" s="327"/>
      <c r="H142" s="328"/>
      <c r="I142" s="328"/>
      <c r="J142" s="329"/>
    </row>
    <row r="143" spans="1:10" s="75" customFormat="1">
      <c r="A143" s="325"/>
      <c r="C143" s="74"/>
      <c r="F143" s="326"/>
      <c r="G143" s="327"/>
      <c r="H143" s="328"/>
      <c r="I143" s="328"/>
      <c r="J143" s="329"/>
    </row>
    <row r="144" spans="1:10" s="75" customFormat="1">
      <c r="A144" s="325"/>
      <c r="C144" s="74"/>
      <c r="F144" s="326"/>
      <c r="G144" s="327"/>
      <c r="H144" s="328"/>
      <c r="I144" s="328"/>
      <c r="J144" s="329"/>
    </row>
    <row r="145" spans="1:10" s="75" customFormat="1">
      <c r="A145" s="325"/>
      <c r="C145" s="74"/>
      <c r="F145" s="326"/>
      <c r="G145" s="327"/>
      <c r="H145" s="328"/>
      <c r="I145" s="328"/>
      <c r="J145" s="329"/>
    </row>
    <row r="146" spans="1:10" s="75" customFormat="1">
      <c r="A146" s="325"/>
      <c r="C146" s="74"/>
      <c r="F146" s="326"/>
      <c r="G146" s="327"/>
      <c r="H146" s="328"/>
      <c r="I146" s="328"/>
      <c r="J146" s="329"/>
    </row>
    <row r="147" spans="1:10" s="75" customFormat="1">
      <c r="A147" s="325"/>
      <c r="C147" s="74"/>
      <c r="F147" s="326"/>
      <c r="G147" s="327"/>
      <c r="H147" s="328"/>
      <c r="I147" s="328"/>
      <c r="J147" s="329"/>
    </row>
    <row r="148" spans="1:10" s="75" customFormat="1">
      <c r="A148" s="325"/>
      <c r="C148" s="74"/>
      <c r="F148" s="326"/>
      <c r="G148" s="327"/>
      <c r="H148" s="328"/>
      <c r="I148" s="328"/>
      <c r="J148" s="329"/>
    </row>
    <row r="149" spans="1:10" s="75" customFormat="1">
      <c r="A149" s="325"/>
      <c r="C149" s="74"/>
      <c r="F149" s="326"/>
      <c r="G149" s="327"/>
      <c r="H149" s="328"/>
      <c r="I149" s="328"/>
      <c r="J149" s="329"/>
    </row>
    <row r="150" spans="1:10" s="75" customFormat="1">
      <c r="A150" s="325"/>
      <c r="C150" s="74"/>
      <c r="F150" s="326"/>
      <c r="G150" s="327"/>
      <c r="H150" s="328"/>
      <c r="I150" s="328"/>
      <c r="J150" s="329"/>
    </row>
    <row r="151" spans="1:10" s="75" customFormat="1">
      <c r="A151" s="325"/>
      <c r="C151" s="74"/>
      <c r="F151" s="326"/>
      <c r="G151" s="327"/>
      <c r="H151" s="328"/>
      <c r="I151" s="328"/>
      <c r="J151" s="329"/>
    </row>
    <row r="152" spans="1:10" s="75" customFormat="1">
      <c r="A152" s="325"/>
      <c r="C152" s="74"/>
      <c r="F152" s="326"/>
      <c r="G152" s="327"/>
      <c r="H152" s="328"/>
      <c r="I152" s="328"/>
      <c r="J152" s="329"/>
    </row>
    <row r="153" spans="1:10" s="75" customFormat="1">
      <c r="A153" s="325"/>
      <c r="C153" s="74"/>
      <c r="F153" s="326"/>
      <c r="G153" s="327"/>
      <c r="H153" s="328"/>
      <c r="I153" s="328"/>
      <c r="J153" s="329"/>
    </row>
    <row r="154" spans="1:10" s="75" customFormat="1">
      <c r="A154" s="325"/>
      <c r="C154" s="74"/>
      <c r="F154" s="326"/>
      <c r="G154" s="327"/>
      <c r="H154" s="328"/>
      <c r="I154" s="328"/>
      <c r="J154" s="329"/>
    </row>
    <row r="155" spans="1:10" s="75" customFormat="1">
      <c r="A155" s="325"/>
      <c r="C155" s="74"/>
      <c r="F155" s="326"/>
      <c r="G155" s="327"/>
      <c r="H155" s="328"/>
      <c r="I155" s="328"/>
      <c r="J155" s="329"/>
    </row>
    <row r="156" spans="1:10" s="75" customFormat="1">
      <c r="A156" s="325"/>
      <c r="C156" s="74"/>
      <c r="F156" s="326"/>
      <c r="G156" s="327"/>
      <c r="H156" s="328"/>
      <c r="I156" s="328"/>
      <c r="J156" s="329"/>
    </row>
    <row r="157" spans="1:10" s="75" customFormat="1">
      <c r="A157" s="325"/>
      <c r="C157" s="74"/>
      <c r="F157" s="326"/>
      <c r="G157" s="327"/>
      <c r="H157" s="328"/>
      <c r="I157" s="328"/>
      <c r="J157" s="329"/>
    </row>
    <row r="158" spans="1:10" s="75" customFormat="1">
      <c r="A158" s="325"/>
      <c r="C158" s="74"/>
      <c r="F158" s="326"/>
      <c r="G158" s="327"/>
      <c r="H158" s="328"/>
      <c r="I158" s="328"/>
      <c r="J158" s="329"/>
    </row>
    <row r="159" spans="1:10" s="75" customFormat="1">
      <c r="A159" s="325"/>
      <c r="C159" s="74"/>
      <c r="F159" s="326"/>
      <c r="G159" s="327"/>
      <c r="H159" s="328"/>
      <c r="I159" s="328"/>
      <c r="J159" s="329"/>
    </row>
    <row r="160" spans="1:10" s="75" customFormat="1">
      <c r="A160" s="325"/>
      <c r="C160" s="74"/>
      <c r="F160" s="326"/>
      <c r="G160" s="327"/>
      <c r="H160" s="328"/>
      <c r="I160" s="328"/>
      <c r="J160" s="329"/>
    </row>
    <row r="161" spans="1:10" s="75" customFormat="1">
      <c r="A161" s="325"/>
      <c r="C161" s="74"/>
      <c r="F161" s="326"/>
      <c r="G161" s="327"/>
      <c r="H161" s="328"/>
      <c r="I161" s="328"/>
      <c r="J161" s="329"/>
    </row>
    <row r="162" spans="1:10" s="75" customFormat="1">
      <c r="A162" s="325"/>
      <c r="C162" s="74"/>
      <c r="F162" s="326"/>
      <c r="G162" s="327"/>
      <c r="H162" s="328"/>
      <c r="I162" s="328"/>
      <c r="J162" s="329"/>
    </row>
    <row r="163" spans="1:10" s="75" customFormat="1">
      <c r="A163" s="325"/>
      <c r="C163" s="74"/>
      <c r="F163" s="326"/>
      <c r="G163" s="327"/>
      <c r="H163" s="328"/>
      <c r="I163" s="328"/>
      <c r="J163" s="329"/>
    </row>
    <row r="164" spans="1:10" s="75" customFormat="1">
      <c r="A164" s="325"/>
      <c r="C164" s="74"/>
      <c r="F164" s="326"/>
      <c r="G164" s="327"/>
      <c r="H164" s="328"/>
      <c r="I164" s="328"/>
      <c r="J164" s="329"/>
    </row>
    <row r="165" spans="1:10" s="75" customFormat="1">
      <c r="A165" s="325"/>
      <c r="C165" s="74"/>
      <c r="F165" s="326"/>
      <c r="G165" s="327"/>
      <c r="H165" s="328"/>
      <c r="I165" s="328"/>
      <c r="J165" s="329"/>
    </row>
    <row r="166" spans="1:10" s="75" customFormat="1">
      <c r="A166" s="325"/>
      <c r="C166" s="74"/>
      <c r="F166" s="326"/>
      <c r="G166" s="327"/>
      <c r="H166" s="328"/>
      <c r="I166" s="328"/>
      <c r="J166" s="329"/>
    </row>
    <row r="167" spans="1:10" s="75" customFormat="1">
      <c r="A167" s="325"/>
      <c r="C167" s="74"/>
      <c r="F167" s="326"/>
      <c r="G167" s="327"/>
      <c r="H167" s="328"/>
      <c r="I167" s="328"/>
      <c r="J167" s="329"/>
    </row>
    <row r="168" spans="1:10" s="75" customFormat="1">
      <c r="A168" s="325"/>
      <c r="C168" s="74"/>
      <c r="F168" s="326"/>
      <c r="G168" s="327"/>
      <c r="H168" s="328"/>
      <c r="I168" s="328"/>
      <c r="J168" s="329"/>
    </row>
    <row r="169" spans="1:10" s="75" customFormat="1">
      <c r="A169" s="325"/>
      <c r="C169" s="74"/>
      <c r="F169" s="326"/>
      <c r="G169" s="327"/>
      <c r="H169" s="328"/>
      <c r="I169" s="328"/>
      <c r="J169" s="329"/>
    </row>
    <row r="170" spans="1:10" s="75" customFormat="1">
      <c r="A170" s="325"/>
      <c r="C170" s="74"/>
      <c r="F170" s="326"/>
      <c r="G170" s="327"/>
      <c r="H170" s="328"/>
      <c r="I170" s="328"/>
      <c r="J170" s="329"/>
    </row>
    <row r="171" spans="1:10" s="75" customFormat="1">
      <c r="A171" s="325"/>
      <c r="C171" s="74"/>
      <c r="F171" s="326"/>
      <c r="G171" s="327"/>
      <c r="H171" s="328"/>
      <c r="I171" s="328"/>
      <c r="J171" s="329"/>
    </row>
    <row r="172" spans="1:10" s="75" customFormat="1">
      <c r="A172" s="325"/>
      <c r="C172" s="74"/>
      <c r="F172" s="326"/>
      <c r="G172" s="327"/>
      <c r="H172" s="328"/>
      <c r="I172" s="328"/>
      <c r="J172" s="329"/>
    </row>
    <row r="173" spans="1:10" s="75" customFormat="1">
      <c r="A173" s="325"/>
      <c r="C173" s="74"/>
      <c r="F173" s="326"/>
      <c r="G173" s="327"/>
      <c r="H173" s="328"/>
      <c r="I173" s="328"/>
      <c r="J173" s="329"/>
    </row>
    <row r="174" spans="1:10" s="75" customFormat="1">
      <c r="A174" s="325"/>
      <c r="C174" s="74"/>
      <c r="F174" s="326"/>
      <c r="G174" s="327"/>
      <c r="H174" s="328"/>
      <c r="I174" s="328"/>
      <c r="J174" s="329"/>
    </row>
    <row r="175" spans="1:10" s="75" customFormat="1">
      <c r="A175" s="325"/>
      <c r="C175" s="74"/>
      <c r="F175" s="326"/>
      <c r="G175" s="327"/>
      <c r="H175" s="328"/>
      <c r="I175" s="328"/>
      <c r="J175" s="329"/>
    </row>
    <row r="176" spans="1:10" s="75" customFormat="1">
      <c r="A176" s="325"/>
      <c r="C176" s="74"/>
      <c r="F176" s="326"/>
      <c r="G176" s="327"/>
      <c r="H176" s="328"/>
      <c r="I176" s="328"/>
      <c r="J176" s="329"/>
    </row>
    <row r="177" spans="1:10" s="75" customFormat="1">
      <c r="A177" s="325"/>
      <c r="C177" s="74"/>
      <c r="F177" s="326"/>
      <c r="G177" s="327"/>
      <c r="H177" s="328"/>
      <c r="I177" s="328"/>
      <c r="J177" s="329"/>
    </row>
    <row r="178" spans="1:10" s="75" customFormat="1">
      <c r="A178" s="325"/>
      <c r="C178" s="74"/>
      <c r="F178" s="326"/>
      <c r="G178" s="327"/>
      <c r="H178" s="328"/>
      <c r="I178" s="328"/>
      <c r="J178" s="329"/>
    </row>
    <row r="179" spans="1:10" s="75" customFormat="1">
      <c r="A179" s="325"/>
      <c r="C179" s="74"/>
      <c r="F179" s="326"/>
      <c r="G179" s="327"/>
      <c r="H179" s="328"/>
      <c r="I179" s="328"/>
      <c r="J179" s="329"/>
    </row>
    <row r="180" spans="1:10" s="75" customFormat="1">
      <c r="A180" s="325"/>
      <c r="C180" s="74"/>
      <c r="F180" s="326"/>
      <c r="G180" s="327"/>
      <c r="H180" s="328"/>
      <c r="I180" s="328"/>
      <c r="J180" s="329"/>
    </row>
    <row r="181" spans="1:10" s="75" customFormat="1">
      <c r="A181" s="325"/>
      <c r="C181" s="74"/>
      <c r="F181" s="326"/>
      <c r="G181" s="327"/>
      <c r="H181" s="328"/>
      <c r="I181" s="328"/>
      <c r="J181" s="329"/>
    </row>
    <row r="182" spans="1:10" s="75" customFormat="1">
      <c r="A182" s="325"/>
      <c r="C182" s="74"/>
      <c r="F182" s="326"/>
      <c r="G182" s="327"/>
      <c r="H182" s="328"/>
      <c r="I182" s="328"/>
      <c r="J182" s="329"/>
    </row>
    <row r="183" spans="1:10" s="75" customFormat="1">
      <c r="A183" s="325"/>
      <c r="C183" s="74"/>
      <c r="F183" s="326"/>
      <c r="G183" s="327"/>
      <c r="H183" s="328"/>
      <c r="I183" s="328"/>
      <c r="J183" s="329"/>
    </row>
    <row r="184" spans="1:10" s="75" customFormat="1">
      <c r="A184" s="325"/>
      <c r="C184" s="74"/>
      <c r="F184" s="326"/>
      <c r="G184" s="327"/>
      <c r="H184" s="328"/>
      <c r="I184" s="328"/>
      <c r="J184" s="329"/>
    </row>
    <row r="185" spans="1:10" s="75" customFormat="1">
      <c r="A185" s="325"/>
      <c r="C185" s="74"/>
      <c r="F185" s="326"/>
      <c r="G185" s="327"/>
      <c r="H185" s="328"/>
      <c r="I185" s="328"/>
      <c r="J185" s="329"/>
    </row>
    <row r="186" spans="1:10" s="75" customFormat="1">
      <c r="A186" s="325"/>
      <c r="C186" s="74"/>
      <c r="F186" s="326"/>
      <c r="G186" s="327"/>
      <c r="H186" s="328"/>
      <c r="I186" s="328"/>
      <c r="J186" s="329"/>
    </row>
    <row r="187" spans="1:10" s="75" customFormat="1">
      <c r="A187" s="325"/>
      <c r="C187" s="74"/>
      <c r="F187" s="326"/>
      <c r="G187" s="327"/>
      <c r="H187" s="328"/>
      <c r="I187" s="328"/>
      <c r="J187" s="329"/>
    </row>
    <row r="188" spans="1:10" s="75" customFormat="1">
      <c r="A188" s="325"/>
      <c r="C188" s="74"/>
      <c r="F188" s="326"/>
      <c r="G188" s="327"/>
      <c r="H188" s="328"/>
      <c r="I188" s="328"/>
      <c r="J188" s="329"/>
    </row>
    <row r="189" spans="1:10" s="75" customFormat="1">
      <c r="A189" s="325"/>
      <c r="C189" s="74"/>
      <c r="F189" s="326"/>
      <c r="G189" s="327"/>
      <c r="H189" s="328"/>
      <c r="I189" s="328"/>
      <c r="J189" s="329"/>
    </row>
    <row r="190" spans="1:10" s="75" customFormat="1">
      <c r="A190" s="325"/>
      <c r="C190" s="74"/>
      <c r="F190" s="326"/>
      <c r="G190" s="327"/>
      <c r="H190" s="328"/>
      <c r="I190" s="328"/>
      <c r="J190" s="329"/>
    </row>
    <row r="191" spans="1:10" s="75" customFormat="1">
      <c r="A191" s="325"/>
      <c r="C191" s="74"/>
      <c r="F191" s="326"/>
      <c r="G191" s="327"/>
      <c r="H191" s="328"/>
      <c r="I191" s="328"/>
      <c r="J191" s="329"/>
    </row>
    <row r="192" spans="1:10" s="75" customFormat="1">
      <c r="A192" s="325"/>
      <c r="C192" s="74"/>
      <c r="F192" s="326"/>
      <c r="G192" s="327"/>
      <c r="H192" s="328"/>
      <c r="I192" s="328"/>
      <c r="J192" s="329"/>
    </row>
    <row r="193" spans="1:10" s="75" customFormat="1">
      <c r="A193" s="325"/>
      <c r="C193" s="74"/>
      <c r="F193" s="326"/>
      <c r="G193" s="327"/>
      <c r="H193" s="328"/>
      <c r="I193" s="328"/>
      <c r="J193" s="329"/>
    </row>
    <row r="194" spans="1:10" s="75" customFormat="1">
      <c r="A194" s="325"/>
      <c r="C194" s="74"/>
      <c r="F194" s="326"/>
      <c r="G194" s="327"/>
      <c r="H194" s="328"/>
      <c r="I194" s="328"/>
      <c r="J194" s="329"/>
    </row>
    <row r="195" spans="1:10" s="75" customFormat="1">
      <c r="A195" s="325"/>
      <c r="C195" s="74"/>
      <c r="F195" s="326"/>
      <c r="G195" s="327"/>
      <c r="H195" s="328"/>
      <c r="I195" s="328"/>
      <c r="J195" s="329"/>
    </row>
    <row r="196" spans="1:10" s="75" customFormat="1">
      <c r="A196" s="325"/>
      <c r="C196" s="74"/>
      <c r="F196" s="326"/>
      <c r="G196" s="327"/>
      <c r="H196" s="328"/>
      <c r="I196" s="328"/>
      <c r="J196" s="329"/>
    </row>
    <row r="197" spans="1:10" s="75" customFormat="1">
      <c r="A197" s="325"/>
      <c r="C197" s="74"/>
      <c r="F197" s="326"/>
      <c r="G197" s="327"/>
      <c r="H197" s="328"/>
      <c r="I197" s="328"/>
      <c r="J197" s="329"/>
    </row>
    <row r="198" spans="1:10" s="75" customFormat="1">
      <c r="A198" s="325"/>
      <c r="C198" s="74"/>
      <c r="F198" s="326"/>
      <c r="G198" s="327"/>
      <c r="H198" s="328"/>
      <c r="I198" s="328"/>
      <c r="J198" s="329"/>
    </row>
    <row r="199" spans="1:10" s="75" customFormat="1">
      <c r="A199" s="325"/>
      <c r="C199" s="74"/>
      <c r="F199" s="326"/>
      <c r="G199" s="327"/>
      <c r="H199" s="328"/>
      <c r="I199" s="328"/>
      <c r="J199" s="329"/>
    </row>
    <row r="200" spans="1:10" s="75" customFormat="1">
      <c r="A200" s="325"/>
      <c r="C200" s="74"/>
      <c r="F200" s="326"/>
      <c r="G200" s="327"/>
      <c r="H200" s="328"/>
      <c r="I200" s="328"/>
      <c r="J200" s="329"/>
    </row>
    <row r="201" spans="1:10" s="75" customFormat="1">
      <c r="A201" s="325"/>
      <c r="C201" s="74"/>
      <c r="F201" s="326"/>
      <c r="G201" s="327"/>
      <c r="H201" s="328"/>
      <c r="I201" s="328"/>
      <c r="J201" s="329"/>
    </row>
    <row r="202" spans="1:10" s="75" customFormat="1">
      <c r="A202" s="325"/>
      <c r="C202" s="74"/>
      <c r="F202" s="326"/>
      <c r="G202" s="327"/>
      <c r="H202" s="328"/>
      <c r="I202" s="328"/>
      <c r="J202" s="329"/>
    </row>
    <row r="203" spans="1:10" s="75" customFormat="1">
      <c r="A203" s="325"/>
      <c r="C203" s="74"/>
      <c r="F203" s="326"/>
      <c r="G203" s="327"/>
      <c r="H203" s="328"/>
      <c r="I203" s="328"/>
      <c r="J203" s="329"/>
    </row>
    <row r="204" spans="1:10" s="75" customFormat="1">
      <c r="A204" s="325"/>
      <c r="C204" s="74"/>
      <c r="F204" s="326"/>
      <c r="G204" s="327"/>
      <c r="H204" s="328"/>
      <c r="I204" s="328"/>
      <c r="J204" s="329"/>
    </row>
    <row r="205" spans="1:10" s="75" customFormat="1">
      <c r="A205" s="325"/>
      <c r="C205" s="74"/>
      <c r="F205" s="326"/>
      <c r="G205" s="327"/>
      <c r="H205" s="328"/>
      <c r="I205" s="328"/>
      <c r="J205" s="329"/>
    </row>
    <row r="206" spans="1:10" s="75" customFormat="1">
      <c r="A206" s="325"/>
      <c r="C206" s="74"/>
      <c r="F206" s="326"/>
      <c r="G206" s="327"/>
      <c r="H206" s="328"/>
      <c r="I206" s="328"/>
      <c r="J206" s="329"/>
    </row>
    <row r="207" spans="1:10" s="75" customFormat="1">
      <c r="A207" s="325"/>
      <c r="C207" s="74"/>
      <c r="F207" s="326"/>
      <c r="G207" s="327"/>
      <c r="H207" s="328"/>
      <c r="I207" s="328"/>
      <c r="J207" s="329"/>
    </row>
    <row r="208" spans="1:10" s="75" customFormat="1">
      <c r="A208" s="325"/>
      <c r="C208" s="74"/>
      <c r="F208" s="326"/>
      <c r="G208" s="327"/>
      <c r="H208" s="328"/>
      <c r="I208" s="328"/>
      <c r="J208" s="329"/>
    </row>
    <row r="209" spans="1:10" s="75" customFormat="1">
      <c r="A209" s="325"/>
      <c r="C209" s="74"/>
      <c r="F209" s="326"/>
      <c r="G209" s="327"/>
      <c r="H209" s="328"/>
      <c r="I209" s="328"/>
      <c r="J209" s="329"/>
    </row>
    <row r="210" spans="1:10" s="75" customFormat="1">
      <c r="A210" s="325"/>
      <c r="C210" s="74"/>
      <c r="F210" s="326"/>
      <c r="G210" s="327"/>
      <c r="H210" s="328"/>
      <c r="I210" s="328"/>
      <c r="J210" s="329"/>
    </row>
    <row r="211" spans="1:10" s="75" customFormat="1">
      <c r="A211" s="325"/>
      <c r="C211" s="74"/>
      <c r="F211" s="326"/>
      <c r="G211" s="327"/>
      <c r="H211" s="328"/>
      <c r="I211" s="328"/>
      <c r="J211" s="329"/>
    </row>
    <row r="212" spans="1:10" s="75" customFormat="1">
      <c r="A212" s="325"/>
      <c r="C212" s="74"/>
      <c r="F212" s="326"/>
      <c r="G212" s="327"/>
      <c r="H212" s="328"/>
      <c r="I212" s="328"/>
      <c r="J212" s="329"/>
    </row>
    <row r="213" spans="1:10" s="75" customFormat="1">
      <c r="A213" s="325"/>
      <c r="C213" s="74"/>
      <c r="F213" s="326"/>
      <c r="G213" s="327"/>
      <c r="H213" s="328"/>
      <c r="I213" s="328"/>
      <c r="J213" s="329"/>
    </row>
    <row r="214" spans="1:10" s="75" customFormat="1">
      <c r="A214" s="325"/>
      <c r="C214" s="74"/>
      <c r="F214" s="326"/>
      <c r="G214" s="327"/>
      <c r="H214" s="328"/>
      <c r="I214" s="328"/>
      <c r="J214" s="329"/>
    </row>
    <row r="215" spans="1:10" s="75" customFormat="1">
      <c r="A215" s="325"/>
      <c r="C215" s="74"/>
      <c r="F215" s="326"/>
      <c r="G215" s="327"/>
      <c r="H215" s="328"/>
      <c r="I215" s="328"/>
      <c r="J215" s="329"/>
    </row>
    <row r="216" spans="1:10" s="75" customFormat="1">
      <c r="A216" s="325"/>
      <c r="C216" s="74"/>
      <c r="F216" s="326"/>
      <c r="G216" s="327"/>
      <c r="H216" s="328"/>
      <c r="I216" s="328"/>
      <c r="J216" s="329"/>
    </row>
    <row r="217" spans="1:10" s="75" customFormat="1">
      <c r="A217" s="325"/>
      <c r="C217" s="74"/>
      <c r="F217" s="326"/>
      <c r="G217" s="327"/>
      <c r="H217" s="328"/>
      <c r="I217" s="328"/>
      <c r="J217" s="329"/>
    </row>
    <row r="218" spans="1:10" s="75" customFormat="1">
      <c r="A218" s="325"/>
      <c r="C218" s="74"/>
      <c r="F218" s="326"/>
      <c r="G218" s="327"/>
      <c r="H218" s="328"/>
      <c r="I218" s="328"/>
      <c r="J218" s="329"/>
    </row>
    <row r="219" spans="1:10" s="75" customFormat="1">
      <c r="A219" s="325"/>
      <c r="C219" s="74"/>
      <c r="F219" s="326"/>
      <c r="G219" s="327"/>
      <c r="H219" s="328"/>
      <c r="I219" s="328"/>
      <c r="J219" s="329"/>
    </row>
    <row r="220" spans="1:10" s="75" customFormat="1">
      <c r="A220" s="325"/>
      <c r="C220" s="74"/>
      <c r="F220" s="326"/>
      <c r="G220" s="327"/>
      <c r="H220" s="328"/>
      <c r="I220" s="328"/>
      <c r="J220" s="329"/>
    </row>
    <row r="221" spans="1:10" s="75" customFormat="1">
      <c r="A221" s="325"/>
      <c r="C221" s="74"/>
      <c r="F221" s="326"/>
      <c r="G221" s="327"/>
      <c r="H221" s="328"/>
      <c r="I221" s="328"/>
      <c r="J221" s="329"/>
    </row>
    <row r="222" spans="1:10" s="75" customFormat="1">
      <c r="A222" s="325"/>
      <c r="C222" s="74"/>
      <c r="F222" s="326"/>
      <c r="G222" s="327"/>
      <c r="H222" s="328"/>
      <c r="I222" s="328"/>
      <c r="J222" s="329"/>
    </row>
    <row r="223" spans="1:10" s="75" customFormat="1">
      <c r="A223" s="325"/>
      <c r="C223" s="74"/>
      <c r="F223" s="326"/>
      <c r="G223" s="327"/>
      <c r="H223" s="328"/>
      <c r="I223" s="328"/>
      <c r="J223" s="329"/>
    </row>
    <row r="224" spans="1:10" s="75" customFormat="1">
      <c r="A224" s="325"/>
      <c r="C224" s="74"/>
      <c r="F224" s="326"/>
      <c r="G224" s="327"/>
      <c r="H224" s="328"/>
      <c r="I224" s="328"/>
      <c r="J224" s="329"/>
    </row>
    <row r="225" spans="1:10" s="75" customFormat="1">
      <c r="A225" s="325"/>
      <c r="C225" s="74"/>
      <c r="F225" s="326"/>
      <c r="G225" s="327"/>
      <c r="H225" s="328"/>
      <c r="I225" s="328"/>
      <c r="J225" s="329"/>
    </row>
    <row r="226" spans="1:10" s="75" customFormat="1">
      <c r="A226" s="325"/>
      <c r="C226" s="74"/>
      <c r="F226" s="326"/>
      <c r="G226" s="327"/>
      <c r="H226" s="328"/>
      <c r="I226" s="328"/>
      <c r="J226" s="329"/>
    </row>
    <row r="227" spans="1:10" s="75" customFormat="1">
      <c r="A227" s="325"/>
      <c r="C227" s="74"/>
      <c r="F227" s="326"/>
      <c r="G227" s="327"/>
      <c r="H227" s="328"/>
      <c r="I227" s="328"/>
      <c r="J227" s="329"/>
    </row>
    <row r="228" spans="1:10" s="75" customFormat="1">
      <c r="A228" s="325"/>
      <c r="C228" s="74"/>
      <c r="F228" s="326"/>
      <c r="G228" s="327"/>
      <c r="H228" s="328"/>
      <c r="I228" s="328"/>
      <c r="J228" s="329"/>
    </row>
    <row r="229" spans="1:10" s="75" customFormat="1">
      <c r="A229" s="325"/>
      <c r="C229" s="74"/>
      <c r="F229" s="326"/>
      <c r="G229" s="327"/>
      <c r="H229" s="328"/>
      <c r="I229" s="328"/>
      <c r="J229" s="329"/>
    </row>
    <row r="230" spans="1:10" s="75" customFormat="1">
      <c r="A230" s="325"/>
      <c r="C230" s="74"/>
      <c r="F230" s="326"/>
      <c r="G230" s="327"/>
      <c r="H230" s="328"/>
      <c r="I230" s="328"/>
      <c r="J230" s="329"/>
    </row>
    <row r="231" spans="1:10" s="75" customFormat="1">
      <c r="A231" s="325"/>
      <c r="C231" s="74"/>
      <c r="F231" s="326"/>
      <c r="G231" s="327"/>
      <c r="H231" s="328"/>
      <c r="I231" s="328"/>
      <c r="J231" s="329"/>
    </row>
    <row r="232" spans="1:10" s="75" customFormat="1">
      <c r="A232" s="325"/>
      <c r="C232" s="74"/>
      <c r="F232" s="326"/>
      <c r="G232" s="327"/>
      <c r="H232" s="328"/>
      <c r="I232" s="328"/>
      <c r="J232" s="329"/>
    </row>
    <row r="233" spans="1:10" s="75" customFormat="1">
      <c r="A233" s="325"/>
      <c r="C233" s="74"/>
      <c r="F233" s="326"/>
      <c r="G233" s="327"/>
      <c r="H233" s="328"/>
      <c r="I233" s="328"/>
      <c r="J233" s="329"/>
    </row>
    <row r="234" spans="1:10" s="75" customFormat="1">
      <c r="A234" s="325"/>
      <c r="C234" s="74"/>
      <c r="F234" s="326"/>
      <c r="G234" s="327"/>
      <c r="H234" s="328"/>
      <c r="I234" s="328"/>
      <c r="J234" s="329"/>
    </row>
    <row r="235" spans="1:10" s="75" customFormat="1">
      <c r="A235" s="325"/>
      <c r="C235" s="74"/>
      <c r="F235" s="326"/>
      <c r="G235" s="327"/>
      <c r="H235" s="328"/>
      <c r="I235" s="328"/>
      <c r="J235" s="329"/>
    </row>
    <row r="236" spans="1:10" s="75" customFormat="1">
      <c r="A236" s="325"/>
      <c r="C236" s="74"/>
      <c r="F236" s="326"/>
      <c r="G236" s="327"/>
      <c r="H236" s="328"/>
      <c r="I236" s="328"/>
      <c r="J236" s="329"/>
    </row>
    <row r="237" spans="1:10" s="75" customFormat="1">
      <c r="A237" s="325"/>
      <c r="C237" s="74"/>
      <c r="F237" s="326"/>
      <c r="G237" s="327"/>
      <c r="H237" s="328"/>
      <c r="I237" s="328"/>
      <c r="J237" s="329"/>
    </row>
    <row r="238" spans="1:10" s="75" customFormat="1">
      <c r="A238" s="325"/>
      <c r="C238" s="74"/>
      <c r="F238" s="326"/>
      <c r="G238" s="327"/>
      <c r="H238" s="328"/>
      <c r="I238" s="328"/>
      <c r="J238" s="329"/>
    </row>
    <row r="239" spans="1:10" s="75" customFormat="1">
      <c r="A239" s="325"/>
      <c r="C239" s="74"/>
      <c r="F239" s="326"/>
      <c r="G239" s="327"/>
      <c r="H239" s="328"/>
      <c r="I239" s="328"/>
      <c r="J239" s="329"/>
    </row>
    <row r="240" spans="1:10" s="75" customFormat="1">
      <c r="A240" s="325"/>
      <c r="C240" s="74"/>
      <c r="F240" s="326"/>
      <c r="G240" s="327"/>
      <c r="H240" s="328"/>
      <c r="I240" s="328"/>
      <c r="J240" s="329"/>
    </row>
    <row r="241" spans="1:10" s="75" customFormat="1">
      <c r="A241" s="325"/>
      <c r="C241" s="74"/>
      <c r="F241" s="326"/>
      <c r="G241" s="327"/>
      <c r="H241" s="328"/>
      <c r="I241" s="328"/>
      <c r="J241" s="329"/>
    </row>
    <row r="242" spans="1:10" s="75" customFormat="1">
      <c r="A242" s="325"/>
      <c r="C242" s="74"/>
      <c r="F242" s="326"/>
      <c r="G242" s="327"/>
      <c r="H242" s="328"/>
      <c r="I242" s="328"/>
      <c r="J242" s="329"/>
    </row>
    <row r="243" spans="1:10" s="75" customFormat="1">
      <c r="A243" s="325"/>
      <c r="C243" s="74"/>
      <c r="F243" s="326"/>
      <c r="G243" s="327"/>
      <c r="H243" s="328"/>
      <c r="I243" s="328"/>
      <c r="J243" s="329"/>
    </row>
    <row r="244" spans="1:10" s="75" customFormat="1">
      <c r="A244" s="325"/>
      <c r="C244" s="74"/>
      <c r="F244" s="326"/>
      <c r="G244" s="327"/>
      <c r="H244" s="328"/>
      <c r="I244" s="328"/>
      <c r="J244" s="329"/>
    </row>
    <row r="245" spans="1:10" s="75" customFormat="1">
      <c r="A245" s="325"/>
      <c r="C245" s="74"/>
      <c r="F245" s="326"/>
      <c r="G245" s="327"/>
      <c r="H245" s="328"/>
      <c r="I245" s="328"/>
      <c r="J245" s="329"/>
    </row>
    <row r="246" spans="1:10" s="75" customFormat="1">
      <c r="A246" s="325"/>
      <c r="C246" s="74"/>
      <c r="F246" s="326"/>
      <c r="G246" s="327"/>
      <c r="H246" s="328"/>
      <c r="I246" s="328"/>
      <c r="J246" s="329"/>
    </row>
    <row r="247" spans="1:10" s="75" customFormat="1">
      <c r="A247" s="325"/>
      <c r="C247" s="74"/>
      <c r="F247" s="326"/>
      <c r="G247" s="327"/>
      <c r="H247" s="328"/>
      <c r="I247" s="328"/>
      <c r="J247" s="329"/>
    </row>
    <row r="248" spans="1:10" s="75" customFormat="1">
      <c r="A248" s="325"/>
      <c r="C248" s="74"/>
      <c r="F248" s="326"/>
      <c r="G248" s="327"/>
      <c r="H248" s="328"/>
      <c r="I248" s="328"/>
      <c r="J248" s="329"/>
    </row>
    <row r="249" spans="1:10" s="75" customFormat="1">
      <c r="A249" s="325"/>
      <c r="C249" s="74"/>
      <c r="F249" s="326"/>
      <c r="G249" s="327"/>
      <c r="H249" s="328"/>
      <c r="I249" s="328"/>
      <c r="J249" s="329"/>
    </row>
    <row r="250" spans="1:10" s="75" customFormat="1">
      <c r="A250" s="325"/>
      <c r="C250" s="74"/>
      <c r="F250" s="326"/>
      <c r="G250" s="327"/>
      <c r="H250" s="328"/>
      <c r="I250" s="328"/>
      <c r="J250" s="329"/>
    </row>
    <row r="251" spans="1:10" s="75" customFormat="1">
      <c r="A251" s="325"/>
      <c r="C251" s="74"/>
      <c r="F251" s="326"/>
      <c r="G251" s="327"/>
      <c r="H251" s="328"/>
      <c r="I251" s="328"/>
      <c r="J251" s="329"/>
    </row>
    <row r="252" spans="1:10" s="75" customFormat="1">
      <c r="A252" s="325"/>
      <c r="C252" s="74"/>
      <c r="F252" s="326"/>
      <c r="G252" s="327"/>
      <c r="H252" s="328"/>
      <c r="I252" s="328"/>
      <c r="J252" s="329"/>
    </row>
    <row r="253" spans="1:10" s="75" customFormat="1">
      <c r="A253" s="325"/>
      <c r="C253" s="74"/>
      <c r="F253" s="326"/>
      <c r="G253" s="327"/>
      <c r="H253" s="328"/>
      <c r="I253" s="328"/>
      <c r="J253" s="329"/>
    </row>
    <row r="254" spans="1:10" s="75" customFormat="1">
      <c r="A254" s="325"/>
      <c r="C254" s="74"/>
      <c r="F254" s="326"/>
      <c r="G254" s="327"/>
      <c r="H254" s="328"/>
      <c r="I254" s="328"/>
      <c r="J254" s="329"/>
    </row>
    <row r="255" spans="1:10" s="75" customFormat="1">
      <c r="A255" s="325"/>
      <c r="C255" s="74"/>
      <c r="F255" s="326"/>
      <c r="G255" s="327"/>
      <c r="H255" s="328"/>
      <c r="I255" s="328"/>
      <c r="J255" s="329"/>
    </row>
    <row r="256" spans="1:10" s="75" customFormat="1">
      <c r="A256" s="325"/>
      <c r="C256" s="74"/>
      <c r="F256" s="326"/>
      <c r="G256" s="327"/>
      <c r="H256" s="328"/>
      <c r="I256" s="328"/>
      <c r="J256" s="329"/>
    </row>
    <row r="257" spans="1:10" s="75" customFormat="1">
      <c r="A257" s="325"/>
      <c r="C257" s="74"/>
      <c r="F257" s="326"/>
      <c r="G257" s="327"/>
      <c r="H257" s="328"/>
      <c r="I257" s="328"/>
      <c r="J257" s="329"/>
    </row>
    <row r="258" spans="1:10" s="75" customFormat="1">
      <c r="A258" s="325"/>
      <c r="C258" s="74"/>
      <c r="F258" s="326"/>
      <c r="G258" s="327"/>
      <c r="H258" s="328"/>
      <c r="I258" s="328"/>
      <c r="J258" s="329"/>
    </row>
    <row r="259" spans="1:10" s="75" customFormat="1">
      <c r="A259" s="325"/>
      <c r="C259" s="74"/>
      <c r="F259" s="326"/>
      <c r="G259" s="327"/>
      <c r="H259" s="328"/>
      <c r="I259" s="328"/>
      <c r="J259" s="329"/>
    </row>
    <row r="260" spans="1:10" s="75" customFormat="1">
      <c r="A260" s="325"/>
      <c r="C260" s="74"/>
      <c r="F260" s="326"/>
      <c r="G260" s="327"/>
      <c r="H260" s="328"/>
      <c r="I260" s="328"/>
      <c r="J260" s="329"/>
    </row>
    <row r="261" spans="1:10" s="75" customFormat="1">
      <c r="A261" s="325"/>
      <c r="C261" s="74"/>
      <c r="F261" s="326"/>
      <c r="G261" s="327"/>
      <c r="H261" s="328"/>
      <c r="I261" s="328"/>
      <c r="J261" s="329"/>
    </row>
    <row r="262" spans="1:10" s="75" customFormat="1">
      <c r="A262" s="325"/>
      <c r="C262" s="74"/>
      <c r="F262" s="326"/>
      <c r="G262" s="327"/>
      <c r="H262" s="328"/>
      <c r="I262" s="328"/>
      <c r="J262" s="329"/>
    </row>
    <row r="263" spans="1:10" s="75" customFormat="1">
      <c r="A263" s="325"/>
      <c r="C263" s="74"/>
      <c r="F263" s="326"/>
      <c r="G263" s="327"/>
      <c r="H263" s="328"/>
      <c r="I263" s="328"/>
      <c r="J263" s="329"/>
    </row>
    <row r="264" spans="1:10" s="75" customFormat="1">
      <c r="A264" s="325"/>
      <c r="C264" s="74"/>
      <c r="F264" s="326"/>
      <c r="G264" s="327"/>
      <c r="H264" s="328"/>
      <c r="I264" s="328"/>
      <c r="J264" s="329"/>
    </row>
    <row r="265" spans="1:10" s="75" customFormat="1">
      <c r="A265" s="325"/>
      <c r="C265" s="74"/>
      <c r="F265" s="326"/>
      <c r="G265" s="327"/>
      <c r="H265" s="328"/>
      <c r="I265" s="328"/>
      <c r="J265" s="329"/>
    </row>
    <row r="266" spans="1:10" s="75" customFormat="1">
      <c r="A266" s="325"/>
      <c r="C266" s="74"/>
      <c r="F266" s="326"/>
      <c r="G266" s="327"/>
      <c r="H266" s="328"/>
      <c r="I266" s="328"/>
      <c r="J266" s="329"/>
    </row>
    <row r="267" spans="1:10" s="75" customFormat="1">
      <c r="A267" s="325"/>
      <c r="C267" s="74"/>
      <c r="F267" s="326"/>
      <c r="G267" s="327"/>
      <c r="H267" s="328"/>
      <c r="I267" s="328"/>
      <c r="J267" s="329"/>
    </row>
    <row r="268" spans="1:10" s="75" customFormat="1">
      <c r="A268" s="325"/>
      <c r="C268" s="74"/>
      <c r="F268" s="326"/>
      <c r="G268" s="327"/>
      <c r="H268" s="328"/>
      <c r="I268" s="328"/>
      <c r="J268" s="329"/>
    </row>
    <row r="269" spans="1:10" s="75" customFormat="1">
      <c r="A269" s="325"/>
      <c r="C269" s="74"/>
      <c r="F269" s="326"/>
      <c r="G269" s="327"/>
      <c r="H269" s="328"/>
      <c r="I269" s="328"/>
      <c r="J269" s="329"/>
    </row>
    <row r="270" spans="1:10" s="75" customFormat="1">
      <c r="A270" s="325"/>
      <c r="C270" s="74"/>
      <c r="F270" s="326"/>
      <c r="G270" s="327"/>
      <c r="H270" s="328"/>
      <c r="I270" s="328"/>
      <c r="J270" s="329"/>
    </row>
    <row r="271" spans="1:10" s="75" customFormat="1">
      <c r="A271" s="325"/>
      <c r="C271" s="74"/>
      <c r="F271" s="326"/>
      <c r="G271" s="327"/>
      <c r="H271" s="328"/>
      <c r="I271" s="328"/>
      <c r="J271" s="329"/>
    </row>
    <row r="272" spans="1:10" s="75" customFormat="1">
      <c r="A272" s="325"/>
      <c r="C272" s="74"/>
      <c r="F272" s="326"/>
      <c r="G272" s="327"/>
      <c r="H272" s="328"/>
      <c r="I272" s="328"/>
      <c r="J272" s="329"/>
    </row>
    <row r="273" spans="1:10" s="75" customFormat="1">
      <c r="A273" s="325"/>
      <c r="C273" s="74"/>
      <c r="F273" s="326"/>
      <c r="G273" s="327"/>
      <c r="H273" s="328"/>
      <c r="I273" s="328"/>
      <c r="J273" s="329"/>
    </row>
    <row r="274" spans="1:10" s="75" customFormat="1">
      <c r="A274" s="325"/>
      <c r="C274" s="74"/>
      <c r="F274" s="326"/>
      <c r="G274" s="327"/>
      <c r="H274" s="328"/>
      <c r="I274" s="328"/>
      <c r="J274" s="329"/>
    </row>
    <row r="275" spans="1:10" s="75" customFormat="1">
      <c r="A275" s="325"/>
      <c r="C275" s="74"/>
      <c r="F275" s="326"/>
      <c r="G275" s="327"/>
      <c r="H275" s="328"/>
      <c r="I275" s="328"/>
      <c r="J275" s="329"/>
    </row>
    <row r="276" spans="1:10" s="75" customFormat="1">
      <c r="A276" s="325"/>
      <c r="C276" s="74"/>
      <c r="F276" s="326"/>
      <c r="G276" s="327"/>
      <c r="H276" s="328"/>
      <c r="I276" s="328"/>
      <c r="J276" s="329"/>
    </row>
    <row r="277" spans="1:10" s="75" customFormat="1">
      <c r="A277" s="325"/>
      <c r="C277" s="74"/>
      <c r="F277" s="326"/>
      <c r="G277" s="327"/>
      <c r="H277" s="328"/>
      <c r="I277" s="328"/>
      <c r="J277" s="329"/>
    </row>
    <row r="278" spans="1:10" s="75" customFormat="1">
      <c r="A278" s="325"/>
      <c r="C278" s="74"/>
      <c r="F278" s="326"/>
      <c r="G278" s="327"/>
      <c r="H278" s="328"/>
      <c r="I278" s="328"/>
      <c r="J278" s="329"/>
    </row>
    <row r="279" spans="1:10" s="75" customFormat="1">
      <c r="A279" s="325"/>
      <c r="C279" s="74"/>
      <c r="F279" s="326"/>
      <c r="G279" s="327"/>
      <c r="H279" s="328"/>
      <c r="I279" s="328"/>
      <c r="J279" s="329"/>
    </row>
    <row r="280" spans="1:10" s="75" customFormat="1">
      <c r="A280" s="325"/>
      <c r="C280" s="74"/>
      <c r="F280" s="326"/>
      <c r="G280" s="327"/>
      <c r="H280" s="328"/>
      <c r="I280" s="328"/>
      <c r="J280" s="329"/>
    </row>
    <row r="281" spans="1:10" s="75" customFormat="1">
      <c r="A281" s="325"/>
      <c r="C281" s="74"/>
      <c r="F281" s="326"/>
      <c r="G281" s="327"/>
      <c r="H281" s="328"/>
      <c r="I281" s="328"/>
      <c r="J281" s="329"/>
    </row>
    <row r="282" spans="1:10" s="75" customFormat="1">
      <c r="A282" s="325"/>
      <c r="C282" s="74"/>
      <c r="F282" s="326"/>
      <c r="G282" s="327"/>
      <c r="H282" s="328"/>
      <c r="I282" s="328"/>
      <c r="J282" s="329"/>
    </row>
    <row r="283" spans="1:10" s="75" customFormat="1">
      <c r="A283" s="325"/>
      <c r="C283" s="74"/>
      <c r="F283" s="326"/>
      <c r="G283" s="327"/>
      <c r="H283" s="328"/>
      <c r="I283" s="328"/>
      <c r="J283" s="329"/>
    </row>
    <row r="284" spans="1:10" s="75" customFormat="1">
      <c r="A284" s="325"/>
      <c r="C284" s="74"/>
      <c r="F284" s="326"/>
      <c r="G284" s="327"/>
      <c r="H284" s="328"/>
      <c r="I284" s="328"/>
      <c r="J284" s="329"/>
    </row>
    <row r="285" spans="1:10" s="75" customFormat="1">
      <c r="A285" s="325"/>
      <c r="C285" s="74"/>
      <c r="F285" s="326"/>
      <c r="G285" s="327"/>
      <c r="H285" s="328"/>
      <c r="I285" s="328"/>
      <c r="J285" s="329"/>
    </row>
    <row r="286" spans="1:10" s="75" customFormat="1">
      <c r="A286" s="325"/>
      <c r="C286" s="74"/>
      <c r="F286" s="326"/>
      <c r="G286" s="327"/>
      <c r="H286" s="328"/>
      <c r="I286" s="328"/>
      <c r="J286" s="329"/>
    </row>
  </sheetData>
  <dataConsolidate/>
  <mergeCells count="25">
    <mergeCell ref="C10:J10"/>
    <mergeCell ref="C3:E3"/>
    <mergeCell ref="C5:J5"/>
    <mergeCell ref="C6:J6"/>
    <mergeCell ref="C7:J8"/>
    <mergeCell ref="C9:J9"/>
    <mergeCell ref="G65:I65"/>
    <mergeCell ref="C11:C12"/>
    <mergeCell ref="D11:D12"/>
    <mergeCell ref="E11:E12"/>
    <mergeCell ref="F11:F12"/>
    <mergeCell ref="G11:G12"/>
    <mergeCell ref="H11:H12"/>
    <mergeCell ref="I11:I12"/>
    <mergeCell ref="J11:J12"/>
    <mergeCell ref="C61:I61"/>
    <mergeCell ref="C62:I62"/>
    <mergeCell ref="G64:I64"/>
    <mergeCell ref="I73:J73"/>
    <mergeCell ref="C67:J67"/>
    <mergeCell ref="C68:G68"/>
    <mergeCell ref="H68:I68"/>
    <mergeCell ref="C69:G69"/>
    <mergeCell ref="C70:G70"/>
    <mergeCell ref="H72:I72"/>
  </mergeCells>
  <conditionalFormatting sqref="F44 F39 F27 F17 F1:F13 F50 F60:F67 F71:F1048576">
    <cfRule type="duplicateValues" dxfId="0" priority="1"/>
  </conditionalFormatting>
  <printOptions horizontalCentered="1"/>
  <pageMargins left="0.59055118110236227" right="0.39370078740157483" top="0.59055118110236227" bottom="0.39370078740157483" header="0.31496062992125984" footer="0.31496062992125984"/>
  <pageSetup scale="5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X326"/>
  <sheetViews>
    <sheetView topLeftCell="D50" zoomScale="133" zoomScaleNormal="145" workbookViewId="0">
      <selection activeCell="L66" sqref="L66"/>
    </sheetView>
  </sheetViews>
  <sheetFormatPr baseColWidth="10" defaultColWidth="11.42578125" defaultRowHeight="15"/>
  <cols>
    <col min="1" max="1" width="4.28515625" style="12" customWidth="1"/>
    <col min="2" max="2" width="2.7109375" style="12" customWidth="1"/>
    <col min="3" max="3" width="14.42578125" style="12" customWidth="1"/>
    <col min="4" max="4" width="48.28515625" style="12" customWidth="1"/>
    <col min="5" max="5" width="9.28515625" style="12" customWidth="1"/>
    <col min="6" max="6" width="8.28515625" style="12" customWidth="1"/>
    <col min="7" max="7" width="15.7109375" style="12" customWidth="1"/>
    <col min="8" max="8" width="15.140625" style="12" customWidth="1"/>
    <col min="9" max="9" width="24" style="12" customWidth="1"/>
    <col min="10" max="10" width="8.42578125" style="12" customWidth="1"/>
    <col min="11" max="11" width="17.28515625" style="12" customWidth="1"/>
    <col min="12" max="12" width="22.7109375" style="12" customWidth="1"/>
    <col min="13" max="13" width="2.42578125" style="12" customWidth="1"/>
    <col min="14" max="14" width="16" style="12" customWidth="1"/>
    <col min="15" max="15" width="15.140625" style="12" bestFit="1" customWidth="1"/>
    <col min="16" max="16" width="14.140625" style="12" bestFit="1" customWidth="1"/>
    <col min="17" max="16384" width="11.42578125" style="12"/>
  </cols>
  <sheetData>
    <row r="1" spans="1:258" ht="10.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</row>
    <row r="2" spans="1:258" ht="7.5" customHeight="1" thickBo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</row>
    <row r="3" spans="1:258" s="13" customFormat="1" ht="27" customHeight="1" thickTop="1">
      <c r="A3" s="89"/>
      <c r="B3" s="157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</row>
    <row r="4" spans="1:258" s="13" customFormat="1" ht="21" customHeight="1">
      <c r="A4" s="89"/>
      <c r="B4" s="160"/>
      <c r="C4" s="499" t="s">
        <v>2</v>
      </c>
      <c r="D4" s="499"/>
      <c r="E4" s="499"/>
      <c r="F4" s="499"/>
      <c r="G4" s="499"/>
      <c r="H4" s="499"/>
      <c r="I4" s="499"/>
      <c r="J4" s="499"/>
      <c r="K4" s="499"/>
      <c r="L4" s="499"/>
      <c r="M4" s="161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</row>
    <row r="5" spans="1:258" s="13" customFormat="1" ht="34.5" customHeight="1">
      <c r="A5" s="89"/>
      <c r="B5" s="160"/>
      <c r="C5" s="500" t="s">
        <v>246</v>
      </c>
      <c r="D5" s="500"/>
      <c r="E5" s="500"/>
      <c r="F5" s="500"/>
      <c r="G5" s="500"/>
      <c r="H5" s="500"/>
      <c r="I5" s="500"/>
      <c r="J5" s="499"/>
      <c r="K5" s="499"/>
      <c r="L5" s="499"/>
      <c r="M5" s="161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</row>
    <row r="6" spans="1:258" s="13" customFormat="1" ht="29.25" customHeight="1" thickBot="1">
      <c r="A6" s="89"/>
      <c r="B6" s="160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61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</row>
    <row r="7" spans="1:258" s="13" customFormat="1" ht="9" customHeight="1">
      <c r="A7" s="89"/>
      <c r="B7" s="160"/>
      <c r="C7" s="149"/>
      <c r="D7" s="150"/>
      <c r="E7" s="506"/>
      <c r="F7" s="506"/>
      <c r="G7" s="506"/>
      <c r="H7" s="151"/>
      <c r="I7" s="506"/>
      <c r="J7" s="506"/>
      <c r="K7" s="506"/>
      <c r="L7" s="507"/>
      <c r="M7" s="161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</row>
    <row r="8" spans="1:258" s="13" customFormat="1" ht="15" customHeight="1">
      <c r="A8" s="89"/>
      <c r="B8" s="160"/>
      <c r="C8" s="508" t="s">
        <v>16</v>
      </c>
      <c r="D8" s="509"/>
      <c r="E8" s="510">
        <v>45726</v>
      </c>
      <c r="F8" s="510"/>
      <c r="G8" s="510"/>
      <c r="H8" s="152"/>
      <c r="I8" s="153" t="s">
        <v>17</v>
      </c>
      <c r="J8" s="511"/>
      <c r="K8" s="511"/>
      <c r="L8" s="512"/>
      <c r="M8" s="161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</row>
    <row r="9" spans="1:258" s="13" customFormat="1" ht="15" customHeight="1" thickBot="1">
      <c r="A9" s="89"/>
      <c r="B9" s="160"/>
      <c r="C9" s="501" t="s">
        <v>1</v>
      </c>
      <c r="D9" s="502"/>
      <c r="E9" s="503" t="s">
        <v>174</v>
      </c>
      <c r="F9" s="503"/>
      <c r="G9" s="503"/>
      <c r="H9" s="152"/>
      <c r="I9" s="154" t="s">
        <v>18</v>
      </c>
      <c r="J9" s="155"/>
      <c r="K9" s="504"/>
      <c r="L9" s="505"/>
      <c r="M9" s="161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</row>
    <row r="10" spans="1:258" s="13" customFormat="1" ht="14.25" customHeight="1" thickBot="1">
      <c r="A10" s="89"/>
      <c r="B10" s="160"/>
      <c r="C10" s="63"/>
      <c r="D10" s="156"/>
      <c r="E10" s="156"/>
      <c r="F10" s="156"/>
      <c r="G10" s="156"/>
      <c r="H10" s="156"/>
      <c r="I10" s="513" t="s">
        <v>344</v>
      </c>
      <c r="J10" s="514"/>
      <c r="K10" s="514"/>
      <c r="L10" s="515"/>
      <c r="M10" s="161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</row>
    <row r="11" spans="1:258" s="13" customFormat="1" ht="10.5" customHeight="1">
      <c r="A11" s="89"/>
      <c r="B11" s="160"/>
      <c r="C11" s="522" t="s">
        <v>19</v>
      </c>
      <c r="D11" s="523"/>
      <c r="E11" s="524">
        <f>+'PRESUPUESTO Entidad'!L62</f>
        <v>882652173.3022871</v>
      </c>
      <c r="F11" s="524"/>
      <c r="G11" s="525"/>
      <c r="H11" s="156"/>
      <c r="I11" s="516"/>
      <c r="J11" s="517"/>
      <c r="K11" s="517"/>
      <c r="L11" s="518"/>
      <c r="M11" s="161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</row>
    <row r="12" spans="1:258" s="13" customFormat="1" ht="10.5" customHeight="1">
      <c r="A12" s="89"/>
      <c r="B12" s="160"/>
      <c r="C12" s="484" t="s">
        <v>20</v>
      </c>
      <c r="D12" s="485"/>
      <c r="E12" s="490">
        <v>5</v>
      </c>
      <c r="F12" s="491"/>
      <c r="G12" s="218" t="s">
        <v>21</v>
      </c>
      <c r="H12" s="156"/>
      <c r="I12" s="516"/>
      <c r="J12" s="517"/>
      <c r="K12" s="517"/>
      <c r="L12" s="518"/>
      <c r="M12" s="161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</row>
    <row r="13" spans="1:258" s="13" customFormat="1" ht="10.5" customHeight="1">
      <c r="A13" s="89"/>
      <c r="B13" s="160"/>
      <c r="C13" s="484" t="s">
        <v>22</v>
      </c>
      <c r="D13" s="485"/>
      <c r="E13" s="490">
        <v>1</v>
      </c>
      <c r="F13" s="491"/>
      <c r="G13" s="218" t="s">
        <v>21</v>
      </c>
      <c r="H13" s="156"/>
      <c r="I13" s="516"/>
      <c r="J13" s="517"/>
      <c r="K13" s="517"/>
      <c r="L13" s="518"/>
      <c r="M13" s="161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</row>
    <row r="14" spans="1:258" s="13" customFormat="1" ht="10.5" customHeight="1" thickBot="1">
      <c r="A14" s="89"/>
      <c r="B14" s="160"/>
      <c r="C14" s="486" t="s">
        <v>175</v>
      </c>
      <c r="D14" s="487"/>
      <c r="E14" s="488">
        <f>+SUM('PMA-PGS-PMT'!H59)</f>
        <v>41956657.920000002</v>
      </c>
      <c r="F14" s="488"/>
      <c r="G14" s="489"/>
      <c r="H14" s="64"/>
      <c r="I14" s="519"/>
      <c r="J14" s="520"/>
      <c r="K14" s="520"/>
      <c r="L14" s="521"/>
      <c r="M14" s="161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</row>
    <row r="15" spans="1:258" s="13" customFormat="1" ht="10.5" customHeight="1" thickBot="1">
      <c r="A15" s="89"/>
      <c r="B15" s="160"/>
      <c r="C15" s="162"/>
      <c r="D15" s="154"/>
      <c r="E15" s="163"/>
      <c r="F15" s="163"/>
      <c r="G15" s="154"/>
      <c r="H15" s="154"/>
      <c r="I15" s="162"/>
      <c r="J15" s="162"/>
      <c r="K15" s="162"/>
      <c r="L15" s="162"/>
      <c r="M15" s="161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</row>
    <row r="16" spans="1:258" s="14" customFormat="1" ht="10.5" customHeight="1" thickBot="1">
      <c r="A16" s="90"/>
      <c r="B16" s="164"/>
      <c r="C16" s="528" t="s">
        <v>23</v>
      </c>
      <c r="D16" s="529"/>
      <c r="E16" s="529"/>
      <c r="F16" s="529"/>
      <c r="G16" s="529"/>
      <c r="H16" s="529"/>
      <c r="I16" s="529"/>
      <c r="J16" s="529"/>
      <c r="K16" s="529"/>
      <c r="L16" s="530"/>
      <c r="M16" s="165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IX16" s="13"/>
    </row>
    <row r="17" spans="1:258" s="13" customFormat="1" ht="36" customHeight="1" thickBot="1">
      <c r="A17" s="89"/>
      <c r="B17" s="160"/>
      <c r="C17" s="531" t="s">
        <v>24</v>
      </c>
      <c r="D17" s="532"/>
      <c r="E17" s="532"/>
      <c r="F17" s="532"/>
      <c r="G17" s="532"/>
      <c r="H17" s="532"/>
      <c r="I17" s="532"/>
      <c r="J17" s="532"/>
      <c r="K17" s="532"/>
      <c r="L17" s="533"/>
      <c r="M17" s="161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</row>
    <row r="18" spans="1:258" s="15" customFormat="1" ht="43.15" customHeight="1">
      <c r="A18" s="91"/>
      <c r="B18" s="166"/>
      <c r="C18" s="315" t="s">
        <v>5</v>
      </c>
      <c r="D18" s="473" t="s">
        <v>25</v>
      </c>
      <c r="E18" s="473" t="s">
        <v>26</v>
      </c>
      <c r="F18" s="473"/>
      <c r="G18" s="203" t="s">
        <v>184</v>
      </c>
      <c r="H18" s="203" t="s">
        <v>183</v>
      </c>
      <c r="I18" s="203" t="s">
        <v>27</v>
      </c>
      <c r="J18" s="203" t="s">
        <v>195</v>
      </c>
      <c r="K18" s="203" t="s">
        <v>28</v>
      </c>
      <c r="L18" s="204" t="s">
        <v>29</v>
      </c>
      <c r="M18" s="167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IX18" s="13"/>
    </row>
    <row r="19" spans="1:258" s="15" customFormat="1" ht="10.5" customHeight="1">
      <c r="A19" s="91"/>
      <c r="B19" s="166"/>
      <c r="C19" s="354" t="s">
        <v>247</v>
      </c>
      <c r="D19" s="464"/>
      <c r="E19" s="464"/>
      <c r="F19" s="464"/>
      <c r="G19" s="205" t="s">
        <v>248</v>
      </c>
      <c r="H19" s="205" t="s">
        <v>249</v>
      </c>
      <c r="I19" s="205" t="s">
        <v>30</v>
      </c>
      <c r="J19" s="205" t="s">
        <v>31</v>
      </c>
      <c r="K19" s="205" t="s">
        <v>250</v>
      </c>
      <c r="L19" s="206" t="s">
        <v>251</v>
      </c>
      <c r="M19" s="167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IX19" s="13"/>
    </row>
    <row r="20" spans="1:258" s="15" customFormat="1" ht="10.5" customHeight="1">
      <c r="A20" s="91"/>
      <c r="B20" s="166"/>
      <c r="C20" s="496" t="s">
        <v>181</v>
      </c>
      <c r="D20" s="497"/>
      <c r="E20" s="497"/>
      <c r="F20" s="497"/>
      <c r="G20" s="497"/>
      <c r="H20" s="497"/>
      <c r="I20" s="497"/>
      <c r="J20" s="497"/>
      <c r="K20" s="497"/>
      <c r="L20" s="498"/>
      <c r="M20" s="167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IX20" s="13"/>
    </row>
    <row r="21" spans="1:258" s="13" customFormat="1" ht="10.5" customHeight="1">
      <c r="A21" s="89"/>
      <c r="B21" s="160"/>
      <c r="C21" s="207">
        <v>1</v>
      </c>
      <c r="D21" s="208" t="s">
        <v>32</v>
      </c>
      <c r="E21" s="495">
        <v>5</v>
      </c>
      <c r="F21" s="495"/>
      <c r="G21" s="209">
        <v>0.3</v>
      </c>
      <c r="H21" s="209">
        <v>0.3</v>
      </c>
      <c r="I21" s="210">
        <v>8172000</v>
      </c>
      <c r="J21" s="211">
        <f>+FM!$D$30</f>
        <v>1.5428999999999999</v>
      </c>
      <c r="K21" s="212">
        <f>+ROUND(C21*G21*I21*J21,0)</f>
        <v>3782574</v>
      </c>
      <c r="L21" s="213">
        <f>ROUND(C21*H21*I21*J21,0)</f>
        <v>3782574</v>
      </c>
      <c r="M21" s="161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</row>
    <row r="22" spans="1:258" s="13" customFormat="1" ht="15" customHeight="1">
      <c r="A22" s="89"/>
      <c r="B22" s="160"/>
      <c r="C22" s="207">
        <v>1</v>
      </c>
      <c r="D22" s="208" t="s">
        <v>33</v>
      </c>
      <c r="E22" s="495">
        <v>6</v>
      </c>
      <c r="F22" s="495"/>
      <c r="G22" s="209">
        <v>0.5</v>
      </c>
      <c r="H22" s="209">
        <v>1</v>
      </c>
      <c r="I22" s="210">
        <v>5510000</v>
      </c>
      <c r="J22" s="211">
        <f>+FM!$D$30</f>
        <v>1.5428999999999999</v>
      </c>
      <c r="K22" s="212">
        <f>+ROUND(C22*G22*I22*J22,0)</f>
        <v>4250690</v>
      </c>
      <c r="L22" s="213">
        <f>ROUND(C22*H22*I22*J22,0)</f>
        <v>8501379</v>
      </c>
      <c r="M22" s="161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</row>
    <row r="23" spans="1:258" s="13" customFormat="1" ht="10.5" customHeight="1">
      <c r="A23" s="89"/>
      <c r="B23" s="160"/>
      <c r="C23" s="492" t="s">
        <v>342</v>
      </c>
      <c r="D23" s="493"/>
      <c r="E23" s="493"/>
      <c r="F23" s="493"/>
      <c r="G23" s="493"/>
      <c r="H23" s="493"/>
      <c r="I23" s="493"/>
      <c r="J23" s="493"/>
      <c r="K23" s="493"/>
      <c r="L23" s="494"/>
      <c r="M23" s="161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</row>
    <row r="24" spans="1:258" s="13" customFormat="1" ht="10.5" customHeight="1">
      <c r="A24" s="89"/>
      <c r="B24" s="160"/>
      <c r="C24" s="207">
        <v>1</v>
      </c>
      <c r="D24" s="208" t="s">
        <v>341</v>
      </c>
      <c r="E24" s="495">
        <v>7</v>
      </c>
      <c r="F24" s="495"/>
      <c r="G24" s="209">
        <v>0.2</v>
      </c>
      <c r="H24" s="209">
        <v>0.2</v>
      </c>
      <c r="I24" s="214">
        <v>5510000</v>
      </c>
      <c r="J24" s="211">
        <f>+FM!$D$30</f>
        <v>1.5428999999999999</v>
      </c>
      <c r="K24" s="212">
        <f t="shared" ref="K24" si="0">+ROUND(C24*G24*I24*J24,0)</f>
        <v>1700276</v>
      </c>
      <c r="L24" s="213">
        <f t="shared" ref="L24" si="1">ROUND(C24*H24*I24*J24,0)</f>
        <v>1700276</v>
      </c>
      <c r="M24" s="161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</row>
    <row r="25" spans="1:258" s="13" customFormat="1" ht="10.5" customHeight="1">
      <c r="A25" s="89"/>
      <c r="B25" s="160"/>
      <c r="C25" s="492" t="s">
        <v>343</v>
      </c>
      <c r="D25" s="493"/>
      <c r="E25" s="493"/>
      <c r="F25" s="493"/>
      <c r="G25" s="493"/>
      <c r="H25" s="493"/>
      <c r="I25" s="493"/>
      <c r="J25" s="493"/>
      <c r="K25" s="493"/>
      <c r="L25" s="494"/>
      <c r="M25" s="161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</row>
    <row r="26" spans="1:258" s="13" customFormat="1" ht="10.5" customHeight="1">
      <c r="A26" s="89"/>
      <c r="B26" s="160"/>
      <c r="C26" s="207">
        <v>1</v>
      </c>
      <c r="D26" s="208" t="s">
        <v>180</v>
      </c>
      <c r="E26" s="495">
        <v>7</v>
      </c>
      <c r="F26" s="495"/>
      <c r="G26" s="209">
        <v>0.2</v>
      </c>
      <c r="H26" s="209">
        <v>0.2</v>
      </c>
      <c r="I26" s="214">
        <v>5510000</v>
      </c>
      <c r="J26" s="211">
        <f>+FM!$D$30</f>
        <v>1.5428999999999999</v>
      </c>
      <c r="K26" s="212">
        <f>+ROUND(C26*G26*I26*J26,0)</f>
        <v>1700276</v>
      </c>
      <c r="L26" s="213">
        <f>ROUND(C26*H26*I26*J26,0)</f>
        <v>1700276</v>
      </c>
      <c r="M26" s="161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</row>
    <row r="27" spans="1:258" s="15" customFormat="1" ht="10.5" customHeight="1">
      <c r="A27" s="91"/>
      <c r="B27" s="166"/>
      <c r="C27" s="496" t="s">
        <v>182</v>
      </c>
      <c r="D27" s="497"/>
      <c r="E27" s="497"/>
      <c r="F27" s="497"/>
      <c r="G27" s="497"/>
      <c r="H27" s="497"/>
      <c r="I27" s="497"/>
      <c r="J27" s="497"/>
      <c r="K27" s="497"/>
      <c r="L27" s="498"/>
      <c r="M27" s="167"/>
      <c r="N27" s="91"/>
      <c r="O27" s="89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IX27" s="13"/>
    </row>
    <row r="28" spans="1:258" s="13" customFormat="1" ht="11.25">
      <c r="A28" s="89"/>
      <c r="B28" s="168"/>
      <c r="C28" s="207">
        <v>1</v>
      </c>
      <c r="D28" s="215" t="s">
        <v>12</v>
      </c>
      <c r="E28" s="495">
        <v>1</v>
      </c>
      <c r="F28" s="495"/>
      <c r="G28" s="209">
        <v>0</v>
      </c>
      <c r="H28" s="209">
        <v>1</v>
      </c>
      <c r="I28" s="214">
        <v>3149000</v>
      </c>
      <c r="J28" s="211">
        <f>+FM!$D$30</f>
        <v>1.5428999999999999</v>
      </c>
      <c r="K28" s="212">
        <f t="shared" ref="K28" si="2">+ROUND(C28*G28*I28*J28,0)</f>
        <v>0</v>
      </c>
      <c r="L28" s="213">
        <f t="shared" ref="L28" si="3">ROUND(C28*H28*I28*J28,0)</f>
        <v>4858592</v>
      </c>
      <c r="M28" s="161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</row>
    <row r="29" spans="1:258" s="13" customFormat="1" ht="10.5" customHeight="1" thickBot="1">
      <c r="A29" s="89"/>
      <c r="B29" s="160"/>
      <c r="C29" s="526" t="s">
        <v>35</v>
      </c>
      <c r="D29" s="527"/>
      <c r="E29" s="527"/>
      <c r="F29" s="527"/>
      <c r="G29" s="527"/>
      <c r="H29" s="527"/>
      <c r="I29" s="527"/>
      <c r="J29" s="527"/>
      <c r="K29" s="216">
        <f>(+K21+K22+K24+K26+K28)</f>
        <v>11433816</v>
      </c>
      <c r="L29" s="217">
        <f>(L21+L22+L24+L26+L28)</f>
        <v>20543097</v>
      </c>
      <c r="M29" s="161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</row>
    <row r="30" spans="1:258" s="13" customFormat="1" ht="12" thickBot="1">
      <c r="A30" s="89"/>
      <c r="B30" s="160"/>
      <c r="C30" s="470"/>
      <c r="D30" s="470"/>
      <c r="E30" s="470"/>
      <c r="F30" s="470"/>
      <c r="G30" s="470"/>
      <c r="H30" s="470"/>
      <c r="I30" s="470"/>
      <c r="J30" s="470"/>
      <c r="K30" s="470"/>
      <c r="L30" s="470"/>
      <c r="M30" s="161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</row>
    <row r="31" spans="1:258" s="16" customFormat="1" ht="43.15" customHeight="1">
      <c r="A31" s="92"/>
      <c r="B31" s="169"/>
      <c r="C31" s="471" t="s">
        <v>36</v>
      </c>
      <c r="D31" s="472"/>
      <c r="E31" s="203" t="s">
        <v>13</v>
      </c>
      <c r="F31" s="203" t="s">
        <v>186</v>
      </c>
      <c r="G31" s="203" t="s">
        <v>192</v>
      </c>
      <c r="H31" s="203" t="s">
        <v>193</v>
      </c>
      <c r="I31" s="203" t="s">
        <v>188</v>
      </c>
      <c r="J31" s="473" t="s">
        <v>189</v>
      </c>
      <c r="K31" s="473"/>
      <c r="L31" s="204" t="s">
        <v>190</v>
      </c>
      <c r="M31" s="170"/>
      <c r="N31" s="92"/>
      <c r="O31" s="89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IX31" s="15"/>
    </row>
    <row r="32" spans="1:258" s="13" customFormat="1" ht="21" customHeight="1">
      <c r="A32" s="89"/>
      <c r="B32" s="160"/>
      <c r="C32" s="474" t="s">
        <v>194</v>
      </c>
      <c r="D32" s="475"/>
      <c r="E32" s="220" t="s">
        <v>187</v>
      </c>
      <c r="F32" s="220">
        <v>25</v>
      </c>
      <c r="G32" s="221">
        <v>0</v>
      </c>
      <c r="H32" s="221">
        <v>1</v>
      </c>
      <c r="I32" s="210">
        <v>26500</v>
      </c>
      <c r="J32" s="476">
        <f>+F32*G32*I32</f>
        <v>0</v>
      </c>
      <c r="K32" s="476"/>
      <c r="L32" s="222">
        <f>+F32*I32*H32</f>
        <v>662500</v>
      </c>
      <c r="M32" s="161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</row>
    <row r="33" spans="1:258" s="13" customFormat="1" ht="15" customHeight="1">
      <c r="A33" s="89"/>
      <c r="B33" s="160"/>
      <c r="C33" s="477" t="s">
        <v>185</v>
      </c>
      <c r="D33" s="478"/>
      <c r="E33" s="220" t="s">
        <v>191</v>
      </c>
      <c r="F33" s="220"/>
      <c r="G33" s="221">
        <v>0.5</v>
      </c>
      <c r="H33" s="221">
        <v>0.5</v>
      </c>
      <c r="I33" s="210">
        <v>1199778</v>
      </c>
      <c r="J33" s="476">
        <f>G33*I33</f>
        <v>599889</v>
      </c>
      <c r="K33" s="476"/>
      <c r="L33" s="222">
        <f>I33*H33/E12</f>
        <v>119977.8</v>
      </c>
      <c r="M33" s="161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</row>
    <row r="34" spans="1:258" s="13" customFormat="1" ht="46.5" customHeight="1">
      <c r="A34" s="89"/>
      <c r="B34" s="160"/>
      <c r="C34" s="227">
        <v>1</v>
      </c>
      <c r="D34" s="223" t="s">
        <v>242</v>
      </c>
      <c r="E34" s="224" t="s">
        <v>14</v>
      </c>
      <c r="F34" s="219"/>
      <c r="G34" s="225">
        <v>0.2</v>
      </c>
      <c r="H34" s="225">
        <v>0.7</v>
      </c>
      <c r="I34" s="226">
        <v>8352000</v>
      </c>
      <c r="J34" s="476">
        <f t="shared" ref="J34" si="4">G34*I34</f>
        <v>1670400</v>
      </c>
      <c r="K34" s="476"/>
      <c r="L34" s="222">
        <f t="shared" ref="L34" si="5">I34*H34</f>
        <v>5846400</v>
      </c>
      <c r="M34" s="161"/>
      <c r="N34" s="89"/>
      <c r="O34" s="382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</row>
    <row r="35" spans="1:258" s="13" customFormat="1" ht="10.5" customHeight="1">
      <c r="A35" s="89"/>
      <c r="B35" s="160"/>
      <c r="C35" s="452" t="s">
        <v>38</v>
      </c>
      <c r="D35" s="453"/>
      <c r="E35" s="453"/>
      <c r="F35" s="453"/>
      <c r="G35" s="453"/>
      <c r="H35" s="453"/>
      <c r="I35" s="453"/>
      <c r="J35" s="453"/>
      <c r="K35" s="453"/>
      <c r="L35" s="454"/>
      <c r="M35" s="161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</row>
    <row r="36" spans="1:258" s="13" customFormat="1" ht="10.5" customHeight="1">
      <c r="A36" s="89"/>
      <c r="B36" s="160"/>
      <c r="C36" s="455" t="s">
        <v>39</v>
      </c>
      <c r="D36" s="456"/>
      <c r="E36" s="456"/>
      <c r="F36" s="456"/>
      <c r="G36" s="456"/>
      <c r="H36" s="456"/>
      <c r="I36" s="456"/>
      <c r="J36" s="456"/>
      <c r="K36" s="456"/>
      <c r="L36" s="457"/>
      <c r="M36" s="161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</row>
    <row r="37" spans="1:258" s="13" customFormat="1" ht="10.5" customHeight="1">
      <c r="A37" s="89"/>
      <c r="B37" s="160"/>
      <c r="C37" s="452" t="s">
        <v>40</v>
      </c>
      <c r="D37" s="453"/>
      <c r="E37" s="453"/>
      <c r="F37" s="453"/>
      <c r="G37" s="453"/>
      <c r="H37" s="453"/>
      <c r="I37" s="453"/>
      <c r="J37" s="453"/>
      <c r="K37" s="453"/>
      <c r="L37" s="454"/>
      <c r="M37" s="161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</row>
    <row r="38" spans="1:258" s="13" customFormat="1" ht="10.5" customHeight="1" thickBot="1">
      <c r="A38" s="89"/>
      <c r="B38" s="160"/>
      <c r="C38" s="482" t="s">
        <v>41</v>
      </c>
      <c r="D38" s="483"/>
      <c r="E38" s="483"/>
      <c r="F38" s="483"/>
      <c r="G38" s="483"/>
      <c r="H38" s="483"/>
      <c r="I38" s="483"/>
      <c r="J38" s="479">
        <f>+SUM(J32:K34)</f>
        <v>2270289</v>
      </c>
      <c r="K38" s="479"/>
      <c r="L38" s="217">
        <f>+SUM(L32:L34)</f>
        <v>6628877.7999999998</v>
      </c>
      <c r="M38" s="161"/>
      <c r="N38" s="94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</row>
    <row r="39" spans="1:258" s="13" customFormat="1" ht="10.5" customHeight="1" thickBot="1">
      <c r="A39" s="89"/>
      <c r="B39" s="160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61"/>
      <c r="N39" s="94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</row>
    <row r="40" spans="1:258" s="13" customFormat="1" ht="10.5" customHeight="1">
      <c r="A40" s="89"/>
      <c r="B40" s="160"/>
      <c r="C40" s="458" t="s">
        <v>42</v>
      </c>
      <c r="D40" s="459"/>
      <c r="E40" s="459"/>
      <c r="F40" s="459"/>
      <c r="G40" s="459"/>
      <c r="H40" s="459"/>
      <c r="I40" s="459"/>
      <c r="J40" s="460">
        <f>+(J38+K29)*E13</f>
        <v>13704105</v>
      </c>
      <c r="K40" s="460"/>
      <c r="L40" s="62">
        <f>+(L38+L29)*E12</f>
        <v>135859874</v>
      </c>
      <c r="M40" s="161"/>
      <c r="N40" s="94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</row>
    <row r="41" spans="1:258" s="16" customFormat="1" ht="10.5" customHeight="1" thickBot="1">
      <c r="A41" s="92"/>
      <c r="B41" s="169"/>
      <c r="C41" s="461" t="s">
        <v>43</v>
      </c>
      <c r="D41" s="462"/>
      <c r="E41" s="462"/>
      <c r="F41" s="462"/>
      <c r="G41" s="462"/>
      <c r="H41" s="462"/>
      <c r="I41" s="462"/>
      <c r="J41" s="463">
        <f>+J40/E11</f>
        <v>1.5526053653421044E-2</v>
      </c>
      <c r="K41" s="463"/>
      <c r="L41" s="61">
        <f>+L40/E11</f>
        <v>0.15392232422847191</v>
      </c>
      <c r="M41" s="170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</row>
    <row r="42" spans="1:258" s="16" customFormat="1" ht="10.5" customHeight="1" thickBot="1">
      <c r="A42" s="92"/>
      <c r="B42" s="169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170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</row>
    <row r="43" spans="1:258" s="13" customFormat="1" ht="31.5" customHeight="1">
      <c r="A43" s="89"/>
      <c r="B43" s="160"/>
      <c r="C43" s="446" t="s">
        <v>196</v>
      </c>
      <c r="D43" s="447"/>
      <c r="E43" s="447"/>
      <c r="F43" s="447"/>
      <c r="G43" s="447"/>
      <c r="H43" s="447"/>
      <c r="I43" s="447"/>
      <c r="J43" s="447"/>
      <c r="K43" s="447"/>
      <c r="L43" s="448"/>
      <c r="M43" s="161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</row>
    <row r="44" spans="1:258" s="17" customFormat="1" ht="19.5" customHeight="1">
      <c r="A44" s="93"/>
      <c r="B44" s="171"/>
      <c r="C44" s="449" t="s">
        <v>45</v>
      </c>
      <c r="D44" s="450"/>
      <c r="E44" s="450"/>
      <c r="F44" s="450"/>
      <c r="G44" s="450"/>
      <c r="H44" s="450"/>
      <c r="I44" s="450"/>
      <c r="J44" s="450"/>
      <c r="K44" s="450"/>
      <c r="L44" s="451"/>
      <c r="M44" s="172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IX44" s="13"/>
    </row>
    <row r="45" spans="1:258" s="17" customFormat="1" ht="10.5" customHeight="1">
      <c r="A45" s="93"/>
      <c r="B45" s="171"/>
      <c r="C45" s="534" t="s">
        <v>4</v>
      </c>
      <c r="D45" s="535"/>
      <c r="E45" s="535"/>
      <c r="F45" s="535"/>
      <c r="G45" s="464" t="s">
        <v>46</v>
      </c>
      <c r="H45" s="464"/>
      <c r="I45" s="464"/>
      <c r="J45" s="464" t="s">
        <v>47</v>
      </c>
      <c r="K45" s="464"/>
      <c r="L45" s="228" t="s">
        <v>37</v>
      </c>
      <c r="M45" s="172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IX45" s="13"/>
    </row>
    <row r="46" spans="1:258" s="13" customFormat="1" ht="10.5" customHeight="1">
      <c r="A46" s="89"/>
      <c r="B46" s="160"/>
      <c r="C46" s="469" t="s">
        <v>48</v>
      </c>
      <c r="D46" s="465"/>
      <c r="E46" s="465"/>
      <c r="F46" s="465"/>
      <c r="G46" s="481" t="s">
        <v>199</v>
      </c>
      <c r="H46" s="481"/>
      <c r="I46" s="481"/>
      <c r="J46" s="480">
        <v>0.05</v>
      </c>
      <c r="K46" s="480"/>
      <c r="L46" s="229">
        <f>ROUND((($E$11*ROUND((1+$M$66),4))+$E$14)*J46,0)</f>
        <v>62118181</v>
      </c>
      <c r="M46" s="161"/>
      <c r="N46" s="89"/>
      <c r="O46" s="188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</row>
    <row r="47" spans="1:258" s="13" customFormat="1" ht="10.5" customHeight="1">
      <c r="A47" s="89"/>
      <c r="B47" s="160"/>
      <c r="C47" s="469" t="s">
        <v>49</v>
      </c>
      <c r="D47" s="465"/>
      <c r="E47" s="465"/>
      <c r="F47" s="465"/>
      <c r="G47" s="481" t="s">
        <v>252</v>
      </c>
      <c r="H47" s="481"/>
      <c r="I47" s="481"/>
      <c r="J47" s="480">
        <v>0.02</v>
      </c>
      <c r="K47" s="480"/>
      <c r="L47" s="229">
        <f>ROUND((($E$11*ROUND((1+$M$66),4))+$E$14)*J47,0)</f>
        <v>24847272</v>
      </c>
      <c r="M47" s="161"/>
      <c r="N47" s="89"/>
      <c r="O47" s="188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</row>
    <row r="48" spans="1:258" s="13" customFormat="1" ht="10.5" customHeight="1">
      <c r="A48" s="89"/>
      <c r="B48" s="160"/>
      <c r="C48" s="469" t="s">
        <v>197</v>
      </c>
      <c r="D48" s="465"/>
      <c r="E48" s="465"/>
      <c r="F48" s="465"/>
      <c r="G48" s="481" t="s">
        <v>198</v>
      </c>
      <c r="H48" s="481"/>
      <c r="I48" s="481"/>
      <c r="J48" s="480">
        <v>7.6E-3</v>
      </c>
      <c r="K48" s="480"/>
      <c r="L48" s="229">
        <f>ROUND((($E$11*ROUND((1+$M$66),4))+$E$14)*J48,0)</f>
        <v>9441963</v>
      </c>
      <c r="M48" s="161"/>
      <c r="N48" s="89"/>
      <c r="O48" s="188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</row>
    <row r="49" spans="1:258" s="13" customFormat="1" ht="10.5" customHeight="1">
      <c r="A49" s="89"/>
      <c r="B49" s="160"/>
      <c r="C49" s="469" t="s">
        <v>200</v>
      </c>
      <c r="D49" s="465"/>
      <c r="E49" s="465"/>
      <c r="F49" s="465"/>
      <c r="G49" s="481" t="s">
        <v>244</v>
      </c>
      <c r="H49" s="481"/>
      <c r="I49" s="481"/>
      <c r="J49" s="480">
        <v>5.0000000000000001E-3</v>
      </c>
      <c r="K49" s="480"/>
      <c r="L49" s="229">
        <f>ROUND((($E$11*ROUND((1+$M$66),4))+$E$14)*J49,0)</f>
        <v>6211818</v>
      </c>
      <c r="M49" s="161"/>
      <c r="N49" s="89"/>
      <c r="O49" s="188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</row>
    <row r="50" spans="1:258" s="13" customFormat="1" ht="10.5" customHeight="1">
      <c r="A50" s="89"/>
      <c r="B50" s="160"/>
      <c r="C50" s="469" t="s">
        <v>348</v>
      </c>
      <c r="D50" s="465"/>
      <c r="E50" s="465"/>
      <c r="F50" s="465"/>
      <c r="G50" s="481" t="s">
        <v>349</v>
      </c>
      <c r="H50" s="481"/>
      <c r="I50" s="481"/>
      <c r="J50" s="480">
        <v>5.0000000000000001E-3</v>
      </c>
      <c r="K50" s="480"/>
      <c r="L50" s="229">
        <f>ROUND((($E$11*ROUND((1+$M$66),4))+$E$14)*J50,0)</f>
        <v>6211818</v>
      </c>
      <c r="M50" s="161"/>
      <c r="N50" s="89"/>
      <c r="O50" s="188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</row>
    <row r="51" spans="1:258" s="13" customFormat="1" ht="10.5" customHeight="1">
      <c r="A51" s="89"/>
      <c r="B51" s="160"/>
      <c r="C51" s="546" t="s">
        <v>50</v>
      </c>
      <c r="D51" s="547"/>
      <c r="E51" s="547"/>
      <c r="F51" s="547"/>
      <c r="G51" s="481"/>
      <c r="H51" s="481"/>
      <c r="I51" s="481"/>
      <c r="J51" s="545"/>
      <c r="K51" s="545"/>
      <c r="L51" s="230">
        <f>SUM(L46:L50)</f>
        <v>108831052</v>
      </c>
      <c r="M51" s="161"/>
      <c r="N51" s="89"/>
      <c r="O51" s="188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</row>
    <row r="52" spans="1:258" s="13" customFormat="1" ht="18.75" customHeight="1">
      <c r="A52" s="89"/>
      <c r="B52" s="160"/>
      <c r="C52" s="484" t="s">
        <v>51</v>
      </c>
      <c r="D52" s="485"/>
      <c r="E52" s="485"/>
      <c r="F52" s="485"/>
      <c r="G52" s="485"/>
      <c r="H52" s="485"/>
      <c r="I52" s="485"/>
      <c r="J52" s="485"/>
      <c r="K52" s="485"/>
      <c r="L52" s="544"/>
      <c r="M52" s="161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</row>
    <row r="53" spans="1:258" s="14" customFormat="1" ht="11.25" customHeight="1">
      <c r="A53" s="90"/>
      <c r="B53" s="164"/>
      <c r="C53" s="542" t="s">
        <v>4</v>
      </c>
      <c r="D53" s="543"/>
      <c r="E53" s="543"/>
      <c r="F53" s="543"/>
      <c r="G53" s="231" t="s">
        <v>52</v>
      </c>
      <c r="H53" s="231" t="s">
        <v>53</v>
      </c>
      <c r="I53" s="231" t="s">
        <v>54</v>
      </c>
      <c r="J53" s="232"/>
      <c r="K53" s="231" t="s">
        <v>55</v>
      </c>
      <c r="L53" s="228" t="s">
        <v>201</v>
      </c>
      <c r="M53" s="165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</row>
    <row r="54" spans="1:258" s="13" customFormat="1" ht="10.5" customHeight="1">
      <c r="A54" s="89"/>
      <c r="B54" s="160"/>
      <c r="C54" s="540" t="s">
        <v>56</v>
      </c>
      <c r="D54" s="465" t="s">
        <v>57</v>
      </c>
      <c r="E54" s="465"/>
      <c r="F54" s="465"/>
      <c r="G54" s="316">
        <f>+'PRESUPUESTO Entidad'!L65</f>
        <v>1242363600</v>
      </c>
      <c r="H54" s="233">
        <v>0.1</v>
      </c>
      <c r="I54" s="234">
        <v>12</v>
      </c>
      <c r="J54" s="234">
        <f>+I54/12</f>
        <v>1</v>
      </c>
      <c r="K54" s="235">
        <v>3.0000000000000001E-3</v>
      </c>
      <c r="L54" s="229">
        <f>+(G54*H54*J54*K54)*1.19</f>
        <v>443523.8052</v>
      </c>
      <c r="M54" s="161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</row>
    <row r="55" spans="1:258" s="13" customFormat="1" ht="10.5" customHeight="1">
      <c r="A55" s="89"/>
      <c r="B55" s="160"/>
      <c r="C55" s="541"/>
      <c r="D55" s="465" t="s">
        <v>58</v>
      </c>
      <c r="E55" s="465"/>
      <c r="F55" s="465"/>
      <c r="G55" s="316">
        <f>+G54</f>
        <v>1242363600</v>
      </c>
      <c r="H55" s="233">
        <v>0.05</v>
      </c>
      <c r="I55" s="234">
        <v>42</v>
      </c>
      <c r="J55" s="234">
        <f t="shared" ref="J55:J57" si="6">+I55/12</f>
        <v>3.5</v>
      </c>
      <c r="K55" s="235">
        <v>3.0000000000000001E-3</v>
      </c>
      <c r="L55" s="229">
        <f>+(G55*H55*J55*K55)*1.19</f>
        <v>776166.65909999993</v>
      </c>
      <c r="M55" s="161"/>
      <c r="N55" s="89"/>
      <c r="O55" s="189"/>
      <c r="P55" s="189"/>
      <c r="Q55" s="89"/>
      <c r="R55" s="89"/>
      <c r="S55" s="89"/>
      <c r="T55" s="89"/>
      <c r="U55" s="89"/>
      <c r="V55" s="89"/>
      <c r="W55" s="89"/>
      <c r="X55" s="89"/>
      <c r="Y55" s="89"/>
      <c r="Z55" s="89"/>
    </row>
    <row r="56" spans="1:258" s="13" customFormat="1" ht="15" customHeight="1">
      <c r="A56" s="89"/>
      <c r="B56" s="160"/>
      <c r="C56" s="541"/>
      <c r="D56" s="466" t="s">
        <v>202</v>
      </c>
      <c r="E56" s="466"/>
      <c r="F56" s="466"/>
      <c r="G56" s="316">
        <f>$G$54</f>
        <v>1242363600</v>
      </c>
      <c r="H56" s="233">
        <v>0.2</v>
      </c>
      <c r="I56" s="234">
        <v>60</v>
      </c>
      <c r="J56" s="234">
        <f t="shared" si="6"/>
        <v>5</v>
      </c>
      <c r="K56" s="235">
        <v>3.0000000000000001E-3</v>
      </c>
      <c r="L56" s="229">
        <f>+(G56*H56*J56*K56)*1.19</f>
        <v>4435238.0520000001</v>
      </c>
      <c r="M56" s="173"/>
      <c r="N56" s="190"/>
      <c r="O56" s="191"/>
      <c r="P56" s="189"/>
      <c r="Q56" s="89"/>
      <c r="R56" s="89"/>
      <c r="S56" s="89"/>
      <c r="T56" s="89"/>
      <c r="U56" s="89"/>
      <c r="V56" s="89"/>
      <c r="W56" s="89"/>
      <c r="X56" s="89"/>
      <c r="Y56" s="89"/>
      <c r="Z56" s="89"/>
    </row>
    <row r="57" spans="1:258" s="13" customFormat="1" ht="28.5" customHeight="1">
      <c r="A57" s="89"/>
      <c r="B57" s="160"/>
      <c r="C57" s="236" t="s">
        <v>59</v>
      </c>
      <c r="D57" s="465" t="s">
        <v>21839</v>
      </c>
      <c r="E57" s="465"/>
      <c r="F57" s="465"/>
      <c r="G57" s="316">
        <f>$G$54</f>
        <v>1242363600</v>
      </c>
      <c r="H57" s="381">
        <v>284700000</v>
      </c>
      <c r="I57" s="234">
        <v>6</v>
      </c>
      <c r="J57" s="234">
        <f t="shared" si="6"/>
        <v>0.5</v>
      </c>
      <c r="K57" s="235">
        <v>3.0000000000000001E-3</v>
      </c>
      <c r="L57" s="229">
        <f>+(H57*J57*K57)*1.19</f>
        <v>508189.5</v>
      </c>
      <c r="M57" s="161"/>
      <c r="N57" s="187"/>
      <c r="O57" s="187"/>
      <c r="P57" s="192"/>
      <c r="Q57" s="89"/>
      <c r="R57" s="89"/>
      <c r="S57" s="89"/>
      <c r="T57" s="89"/>
      <c r="U57" s="89"/>
      <c r="V57" s="89"/>
      <c r="W57" s="89"/>
      <c r="X57" s="89"/>
      <c r="Y57" s="89"/>
      <c r="Z57" s="89"/>
    </row>
    <row r="58" spans="1:258" s="13" customFormat="1" ht="10.5" customHeight="1" thickBot="1">
      <c r="A58" s="89"/>
      <c r="B58" s="160"/>
      <c r="C58" s="467" t="s">
        <v>0</v>
      </c>
      <c r="D58" s="468"/>
      <c r="E58" s="468"/>
      <c r="F58" s="468"/>
      <c r="G58" s="468"/>
      <c r="H58" s="468"/>
      <c r="I58" s="468"/>
      <c r="J58" s="468"/>
      <c r="K58" s="468"/>
      <c r="L58" s="237">
        <f>+SUM(L54:L57)</f>
        <v>6163118.0163000003</v>
      </c>
      <c r="M58" s="161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</row>
    <row r="59" spans="1:258" s="13" customFormat="1" ht="10.5" customHeight="1" thickBot="1">
      <c r="A59" s="89"/>
      <c r="B59" s="160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161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</row>
    <row r="60" spans="1:258" s="13" customFormat="1" ht="10.5" customHeight="1">
      <c r="A60" s="89"/>
      <c r="B60" s="160"/>
      <c r="C60" s="239" t="s">
        <v>62</v>
      </c>
      <c r="D60" s="240"/>
      <c r="E60" s="240"/>
      <c r="F60" s="240"/>
      <c r="G60" s="240"/>
      <c r="H60" s="240"/>
      <c r="I60" s="240"/>
      <c r="J60" s="240"/>
      <c r="K60" s="241"/>
      <c r="L60" s="242">
        <f>ROUND(L51+L58,0)</f>
        <v>114994170</v>
      </c>
      <c r="M60" s="161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</row>
    <row r="61" spans="1:258" s="13" customFormat="1" ht="10.5" customHeight="1" thickBot="1">
      <c r="A61" s="89"/>
      <c r="B61" s="160"/>
      <c r="C61" s="243" t="s">
        <v>63</v>
      </c>
      <c r="D61" s="244"/>
      <c r="E61" s="244"/>
      <c r="F61" s="244"/>
      <c r="G61" s="244"/>
      <c r="H61" s="244"/>
      <c r="I61" s="244"/>
      <c r="J61" s="244"/>
      <c r="K61" s="245"/>
      <c r="L61" s="246">
        <f>ROUND(L60/E11,4)</f>
        <v>0.1303</v>
      </c>
      <c r="M61" s="161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</row>
    <row r="62" spans="1:258" s="13" customFormat="1" ht="10.5" customHeight="1" thickBot="1">
      <c r="A62" s="89"/>
      <c r="B62" s="160"/>
      <c r="C62" s="247"/>
      <c r="D62" s="247"/>
      <c r="E62" s="247"/>
      <c r="F62" s="247"/>
      <c r="G62" s="247"/>
      <c r="H62" s="247"/>
      <c r="I62" s="247"/>
      <c r="J62" s="247"/>
      <c r="K62" s="247"/>
      <c r="L62" s="247"/>
      <c r="M62" s="161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</row>
    <row r="63" spans="1:258" s="13" customFormat="1" ht="10.5" customHeight="1">
      <c r="A63" s="89"/>
      <c r="B63" s="160"/>
      <c r="C63" s="538" t="s">
        <v>64</v>
      </c>
      <c r="D63" s="539"/>
      <c r="E63" s="539"/>
      <c r="F63" s="539"/>
      <c r="G63" s="539"/>
      <c r="H63" s="539"/>
      <c r="I63" s="539"/>
      <c r="J63" s="539"/>
      <c r="K63" s="539"/>
      <c r="L63" s="248">
        <f>ROUND(J41+L41+L61,2)</f>
        <v>0.3</v>
      </c>
      <c r="M63" s="161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</row>
    <row r="64" spans="1:258" s="14" customFormat="1" ht="10.5" customHeight="1">
      <c r="A64" s="90"/>
      <c r="B64" s="164"/>
      <c r="C64" s="496" t="s">
        <v>65</v>
      </c>
      <c r="D64" s="497"/>
      <c r="E64" s="497"/>
      <c r="F64" s="497"/>
      <c r="G64" s="497"/>
      <c r="H64" s="497"/>
      <c r="I64" s="497"/>
      <c r="J64" s="497"/>
      <c r="K64" s="497"/>
      <c r="L64" s="249">
        <v>0.01</v>
      </c>
      <c r="M64" s="165"/>
      <c r="N64" s="90"/>
      <c r="O64" s="193"/>
      <c r="P64" s="194"/>
      <c r="Q64" s="90"/>
      <c r="R64" s="90"/>
      <c r="S64" s="90"/>
      <c r="T64" s="90"/>
      <c r="U64" s="90"/>
      <c r="V64" s="90"/>
      <c r="W64" s="90"/>
      <c r="X64" s="90"/>
      <c r="Y64" s="90"/>
      <c r="Z64" s="90"/>
      <c r="IX64" s="13"/>
    </row>
    <row r="65" spans="1:258" s="14" customFormat="1" ht="10.5" customHeight="1">
      <c r="A65" s="90"/>
      <c r="B65" s="164"/>
      <c r="C65" s="496" t="s">
        <v>66</v>
      </c>
      <c r="D65" s="497"/>
      <c r="E65" s="497"/>
      <c r="F65" s="497"/>
      <c r="G65" s="497"/>
      <c r="H65" s="497"/>
      <c r="I65" s="497"/>
      <c r="J65" s="497"/>
      <c r="K65" s="497"/>
      <c r="L65" s="249">
        <v>0.05</v>
      </c>
      <c r="M65" s="165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IX65" s="13"/>
    </row>
    <row r="66" spans="1:258" s="13" customFormat="1" ht="10.5" customHeight="1" thickBot="1">
      <c r="A66" s="89"/>
      <c r="B66" s="160"/>
      <c r="C66" s="536" t="s">
        <v>67</v>
      </c>
      <c r="D66" s="537"/>
      <c r="E66" s="537"/>
      <c r="F66" s="537"/>
      <c r="G66" s="537"/>
      <c r="H66" s="537"/>
      <c r="I66" s="537"/>
      <c r="J66" s="537"/>
      <c r="K66" s="537"/>
      <c r="L66" s="250">
        <f>SUM(L63:L65)</f>
        <v>0.36</v>
      </c>
      <c r="M66" s="174">
        <v>0.36</v>
      </c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</row>
    <row r="67" spans="1:258" s="13" customFormat="1" ht="10.5" customHeight="1">
      <c r="A67" s="89"/>
      <c r="B67" s="160"/>
      <c r="C67" s="175"/>
      <c r="D67" s="175"/>
      <c r="E67" s="175"/>
      <c r="F67" s="175"/>
      <c r="G67" s="175"/>
      <c r="H67" s="175"/>
      <c r="I67" s="175"/>
      <c r="J67" s="175"/>
      <c r="K67" s="176"/>
      <c r="L67" s="176"/>
      <c r="M67" s="177"/>
      <c r="N67" s="95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</row>
    <row r="68" spans="1:258" s="13" customFormat="1" ht="21" customHeight="1">
      <c r="A68" s="89"/>
      <c r="B68" s="160"/>
      <c r="C68" s="178" t="s">
        <v>68</v>
      </c>
      <c r="D68" s="178"/>
      <c r="E68" s="178"/>
      <c r="F68" s="178"/>
      <c r="G68" s="178"/>
      <c r="H68" s="178"/>
      <c r="I68" s="178"/>
      <c r="J68" s="178"/>
      <c r="K68" s="178"/>
      <c r="L68" s="178"/>
      <c r="M68" s="177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</row>
    <row r="69" spans="1:258" s="13" customFormat="1" ht="7.5" customHeight="1">
      <c r="A69" s="89"/>
      <c r="B69" s="160"/>
      <c r="C69" s="183"/>
      <c r="D69" s="183"/>
      <c r="E69" s="183"/>
      <c r="F69" s="183"/>
      <c r="G69" s="184"/>
      <c r="H69" s="184"/>
      <c r="I69" s="184"/>
      <c r="J69" s="184"/>
      <c r="K69" s="185"/>
      <c r="L69" s="185"/>
      <c r="M69" s="17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</row>
    <row r="70" spans="1:258" s="13" customFormat="1" ht="11.25">
      <c r="A70" s="89"/>
      <c r="B70" s="160"/>
      <c r="C70" s="186" t="s">
        <v>69</v>
      </c>
      <c r="D70" s="445" t="s">
        <v>70</v>
      </c>
      <c r="E70" s="445"/>
      <c r="F70" s="445"/>
      <c r="G70" s="445"/>
      <c r="H70" s="445"/>
      <c r="I70" s="445"/>
      <c r="J70" s="445"/>
      <c r="K70" s="445"/>
      <c r="L70" s="445"/>
      <c r="M70" s="161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</row>
    <row r="71" spans="1:258" ht="15.75" thickBot="1">
      <c r="A71" s="88"/>
      <c r="B71" s="180"/>
      <c r="C71" s="181"/>
      <c r="D71" s="181"/>
      <c r="E71" s="181"/>
      <c r="F71" s="181"/>
      <c r="G71" s="181"/>
      <c r="H71" s="181"/>
      <c r="I71" s="181"/>
      <c r="J71" s="181"/>
      <c r="K71" s="181"/>
      <c r="L71" s="181"/>
      <c r="M71" s="182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58" ht="15.75" thickTop="1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spans="1:258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58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58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58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58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58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58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58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4:26"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4:26"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4:26"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4:26"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4:26"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4:26"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4:26"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4:26"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4:26"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4:26"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4:26"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4:26"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4:26"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4:26"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4:26"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4:26"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4:26"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4:26"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4:26"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4:26"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4:26"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4:26"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4:26"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4:26"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4:26"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4:26"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4:26"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4:26"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4:26"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4:26"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4:26"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4:26"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4:26"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4:26"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4:26"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4:26"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4:26"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4:26"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4:26"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4:26"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4:26"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4:26"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4:26"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4:26"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4:26"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4:26"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4:26"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4:26"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4:26"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4:26"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4:26"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4:26"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4:26"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4:26"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4:26"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4:26"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4:26"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4:26"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4:26"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4:26"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4:26"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4:26"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4:26"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4:26"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4:26"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4:26"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4:26"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4:26"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4:26"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4:26"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4:26"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4:26"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4:26"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4:26"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4:26"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4:26"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4:26"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4:26"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4:26"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4:26"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4:26"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4:26"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4:26"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4:26"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4:26"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4:26"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4:26"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4:26"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4:26"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4:26"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4:26"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4:26"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4:26"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4:26"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4:26"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4:26"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4:26"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4:26"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4:26"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4:26"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4:26"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4:26"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4:26"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4:26"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4:26"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4:26"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4:26"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4:26"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4:26"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4:26"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4:26"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4:26"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4:26"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4:26"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4:26"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4:26"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4:26"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4:26"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4:26"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4:26"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4:26"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4:26"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4:26"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4:26"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4:26"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4:26"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4:26"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4:26"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4:26"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4:26"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4:26"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4:26"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4:26"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4:26"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4:26"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4:26"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4:26"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4:26"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4:26"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4:26"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4:26"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4:26"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4:26"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4:26"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4:26"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4:26"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4:26"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4:26"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4:26"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4:26"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4:26"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4:26"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4:26"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4:26"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4:26"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4:26"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4:26"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4:26"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4:26"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4:26"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4:26"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4:26"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4:26"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4:26"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4:26"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4:26"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</sheetData>
  <mergeCells count="87">
    <mergeCell ref="G45:I45"/>
    <mergeCell ref="G46:I46"/>
    <mergeCell ref="C65:K65"/>
    <mergeCell ref="C66:K66"/>
    <mergeCell ref="C63:K63"/>
    <mergeCell ref="C64:K64"/>
    <mergeCell ref="D54:F54"/>
    <mergeCell ref="C54:C56"/>
    <mergeCell ref="C53:F53"/>
    <mergeCell ref="G51:I51"/>
    <mergeCell ref="C50:F50"/>
    <mergeCell ref="G50:I50"/>
    <mergeCell ref="J50:K50"/>
    <mergeCell ref="C52:L52"/>
    <mergeCell ref="J51:K51"/>
    <mergeCell ref="C51:F51"/>
    <mergeCell ref="I10:L14"/>
    <mergeCell ref="C11:D11"/>
    <mergeCell ref="E11:G11"/>
    <mergeCell ref="J47:K47"/>
    <mergeCell ref="J48:K48"/>
    <mergeCell ref="E28:F28"/>
    <mergeCell ref="C29:J29"/>
    <mergeCell ref="C16:L16"/>
    <mergeCell ref="C17:L17"/>
    <mergeCell ref="D18:D19"/>
    <mergeCell ref="E26:F26"/>
    <mergeCell ref="E24:F24"/>
    <mergeCell ref="C27:L27"/>
    <mergeCell ref="G47:I47"/>
    <mergeCell ref="C45:F45"/>
    <mergeCell ref="G48:I48"/>
    <mergeCell ref="C4:I4"/>
    <mergeCell ref="C5:I5"/>
    <mergeCell ref="J4:L5"/>
    <mergeCell ref="C9:D9"/>
    <mergeCell ref="E9:G9"/>
    <mergeCell ref="K9:L9"/>
    <mergeCell ref="E7:G7"/>
    <mergeCell ref="I7:L7"/>
    <mergeCell ref="C8:D8"/>
    <mergeCell ref="E8:G8"/>
    <mergeCell ref="J8:L8"/>
    <mergeCell ref="C23:L23"/>
    <mergeCell ref="C25:L25"/>
    <mergeCell ref="E18:F19"/>
    <mergeCell ref="E21:F21"/>
    <mergeCell ref="E22:F22"/>
    <mergeCell ref="C20:L20"/>
    <mergeCell ref="C12:D12"/>
    <mergeCell ref="C13:D13"/>
    <mergeCell ref="C14:D14"/>
    <mergeCell ref="E14:G14"/>
    <mergeCell ref="E12:F12"/>
    <mergeCell ref="E13:F13"/>
    <mergeCell ref="C30:L30"/>
    <mergeCell ref="C31:D31"/>
    <mergeCell ref="J31:K31"/>
    <mergeCell ref="C32:D32"/>
    <mergeCell ref="C49:F49"/>
    <mergeCell ref="J34:K34"/>
    <mergeCell ref="J32:K32"/>
    <mergeCell ref="J33:K33"/>
    <mergeCell ref="C33:D33"/>
    <mergeCell ref="J38:K38"/>
    <mergeCell ref="J46:K46"/>
    <mergeCell ref="J49:K49"/>
    <mergeCell ref="G49:I49"/>
    <mergeCell ref="C46:F46"/>
    <mergeCell ref="C38:I38"/>
    <mergeCell ref="C37:L37"/>
    <mergeCell ref="D70:L70"/>
    <mergeCell ref="C43:L43"/>
    <mergeCell ref="C44:L44"/>
    <mergeCell ref="C35:L35"/>
    <mergeCell ref="C36:L36"/>
    <mergeCell ref="C40:I40"/>
    <mergeCell ref="J40:K40"/>
    <mergeCell ref="C41:I41"/>
    <mergeCell ref="J41:K41"/>
    <mergeCell ref="J45:K45"/>
    <mergeCell ref="D55:F55"/>
    <mergeCell ref="D56:F56"/>
    <mergeCell ref="D57:F57"/>
    <mergeCell ref="C58:K58"/>
    <mergeCell ref="C47:F47"/>
    <mergeCell ref="C48:F48"/>
  </mergeCells>
  <phoneticPr fontId="30" type="noConversion"/>
  <printOptions horizontalCentered="1"/>
  <pageMargins left="0.59055118110236227" right="0.39370078740157483" top="0.59055118110236227" bottom="0.39370078740157483" header="0.31496062992125984" footer="0.31496062992125984"/>
  <pageSetup scale="41" orientation="portrait" verticalDpi="300" r:id="rId1"/>
  <rowBreaks count="1" manualBreakCount="1">
    <brk id="68" min="2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0"/>
  <sheetViews>
    <sheetView zoomScale="85" zoomScaleNormal="85" workbookViewId="0">
      <selection activeCell="D30" sqref="D30"/>
    </sheetView>
  </sheetViews>
  <sheetFormatPr baseColWidth="10" defaultRowHeight="15"/>
  <cols>
    <col min="1" max="1" width="3.7109375" customWidth="1"/>
    <col min="3" max="3" width="38.42578125" customWidth="1"/>
    <col min="4" max="4" width="34.28515625" customWidth="1"/>
    <col min="5" max="5" width="51" customWidth="1"/>
    <col min="6" max="6" width="105.28515625" hidden="1" customWidth="1"/>
  </cols>
  <sheetData>
    <row r="1" spans="2:6" ht="15.75" thickBot="1"/>
    <row r="2" spans="2:6" ht="15.75" thickBot="1">
      <c r="B2" s="548" t="s">
        <v>149</v>
      </c>
      <c r="C2" s="549"/>
      <c r="D2" s="550"/>
      <c r="E2" s="43" t="s">
        <v>46</v>
      </c>
      <c r="F2" s="43" t="s">
        <v>164</v>
      </c>
    </row>
    <row r="3" spans="2:6">
      <c r="B3" s="36">
        <v>1</v>
      </c>
      <c r="C3" s="38" t="s">
        <v>150</v>
      </c>
      <c r="D3" s="37">
        <v>1</v>
      </c>
      <c r="E3" s="44"/>
      <c r="F3" s="58"/>
    </row>
    <row r="4" spans="2:6">
      <c r="B4" s="34">
        <v>2</v>
      </c>
      <c r="C4" s="49" t="s">
        <v>141</v>
      </c>
      <c r="D4" s="39">
        <f>+SUM(D5:D15)</f>
        <v>0.69754465519260034</v>
      </c>
      <c r="E4" s="45"/>
      <c r="F4" s="46"/>
    </row>
    <row r="5" spans="2:6">
      <c r="B5" s="35" t="s">
        <v>94</v>
      </c>
      <c r="C5" s="50" t="s">
        <v>142</v>
      </c>
      <c r="D5" s="40">
        <v>8.3299999999999999E-2</v>
      </c>
      <c r="E5" s="47" t="s">
        <v>154</v>
      </c>
      <c r="F5" s="59" t="s">
        <v>160</v>
      </c>
    </row>
    <row r="6" spans="2:6">
      <c r="B6" s="35" t="s">
        <v>95</v>
      </c>
      <c r="C6" s="50" t="s">
        <v>143</v>
      </c>
      <c r="D6" s="40">
        <v>8.3299999999999999E-2</v>
      </c>
      <c r="E6" s="47" t="s">
        <v>155</v>
      </c>
      <c r="F6" s="59" t="s">
        <v>160</v>
      </c>
    </row>
    <row r="7" spans="2:6">
      <c r="B7" s="35" t="s">
        <v>96</v>
      </c>
      <c r="C7" s="50" t="s">
        <v>144</v>
      </c>
      <c r="D7" s="40">
        <v>0.01</v>
      </c>
      <c r="E7" s="47" t="s">
        <v>152</v>
      </c>
      <c r="F7" s="59" t="s">
        <v>161</v>
      </c>
    </row>
    <row r="8" spans="2:6">
      <c r="B8" s="35" t="s">
        <v>97</v>
      </c>
      <c r="C8" s="50" t="s">
        <v>145</v>
      </c>
      <c r="D8" s="40">
        <v>4.1700000000000001E-2</v>
      </c>
      <c r="E8" s="47" t="s">
        <v>156</v>
      </c>
      <c r="F8" s="59" t="s">
        <v>160</v>
      </c>
    </row>
    <row r="9" spans="2:6">
      <c r="B9" s="35" t="s">
        <v>98</v>
      </c>
      <c r="C9" s="50" t="s">
        <v>162</v>
      </c>
      <c r="D9" s="40">
        <v>8.5000000000000006E-2</v>
      </c>
      <c r="E9" s="47" t="s">
        <v>166</v>
      </c>
      <c r="F9" s="59" t="s">
        <v>168</v>
      </c>
    </row>
    <row r="10" spans="2:6" ht="30">
      <c r="B10" s="35" t="s">
        <v>99</v>
      </c>
      <c r="C10" s="50" t="s">
        <v>163</v>
      </c>
      <c r="D10" s="40">
        <v>0.12</v>
      </c>
      <c r="E10" s="47" t="s">
        <v>173</v>
      </c>
      <c r="F10" s="59" t="s">
        <v>165</v>
      </c>
    </row>
    <row r="11" spans="2:6">
      <c r="B11" s="35" t="s">
        <v>100</v>
      </c>
      <c r="C11" s="50" t="s">
        <v>147</v>
      </c>
      <c r="D11" s="40">
        <v>0.04</v>
      </c>
      <c r="E11" s="47" t="s">
        <v>153</v>
      </c>
      <c r="F11" s="59" t="s">
        <v>167</v>
      </c>
    </row>
    <row r="12" spans="2:6" ht="30">
      <c r="B12" s="551" t="s">
        <v>101</v>
      </c>
      <c r="C12" s="553" t="s">
        <v>148</v>
      </c>
      <c r="D12" s="555">
        <v>6.9599999999999995E-2</v>
      </c>
      <c r="E12" s="47" t="s">
        <v>170</v>
      </c>
      <c r="F12" s="59" t="s">
        <v>169</v>
      </c>
    </row>
    <row r="13" spans="2:6">
      <c r="B13" s="552"/>
      <c r="C13" s="554"/>
      <c r="D13" s="556"/>
      <c r="E13" s="47" t="s">
        <v>171</v>
      </c>
      <c r="F13" s="59" t="s">
        <v>172</v>
      </c>
    </row>
    <row r="14" spans="2:6" ht="30">
      <c r="B14" s="35" t="s">
        <v>102</v>
      </c>
      <c r="C14" s="51" t="s">
        <v>177</v>
      </c>
      <c r="D14" s="41">
        <v>0.03</v>
      </c>
      <c r="E14" s="47" t="s">
        <v>151</v>
      </c>
      <c r="F14" s="59" t="s">
        <v>160</v>
      </c>
    </row>
    <row r="15" spans="2:6" ht="30.75" thickBot="1">
      <c r="B15" s="42" t="s">
        <v>103</v>
      </c>
      <c r="C15" s="52" t="s">
        <v>176</v>
      </c>
      <c r="D15" s="54">
        <v>0.13464465519260041</v>
      </c>
      <c r="E15" s="48" t="s">
        <v>179</v>
      </c>
      <c r="F15" s="60" t="s">
        <v>159</v>
      </c>
    </row>
    <row r="16" spans="2:6" ht="15.75" thickBot="1">
      <c r="B16" s="55"/>
      <c r="C16" s="56" t="s">
        <v>158</v>
      </c>
      <c r="D16" s="57">
        <f>+SUM(D3:D4)</f>
        <v>1.6975446551926003</v>
      </c>
    </row>
    <row r="18" spans="2:4" ht="15.75" thickBot="1"/>
    <row r="19" spans="2:4" ht="15.75" thickBot="1">
      <c r="B19" s="548" t="s">
        <v>157</v>
      </c>
      <c r="C19" s="549"/>
      <c r="D19" s="550"/>
    </row>
    <row r="20" spans="2:4">
      <c r="B20" s="36">
        <v>1</v>
      </c>
      <c r="C20" s="38" t="s">
        <v>150</v>
      </c>
      <c r="D20" s="37">
        <v>1</v>
      </c>
    </row>
    <row r="21" spans="2:4">
      <c r="B21" s="34">
        <v>2</v>
      </c>
      <c r="C21" s="49" t="s">
        <v>141</v>
      </c>
      <c r="D21" s="39">
        <f>SUM(D22:D29)</f>
        <v>0.54289999999999994</v>
      </c>
    </row>
    <row r="22" spans="2:4">
      <c r="B22" s="35" t="s">
        <v>94</v>
      </c>
      <c r="C22" s="50" t="s">
        <v>142</v>
      </c>
      <c r="D22" s="40">
        <v>8.3299999999999999E-2</v>
      </c>
    </row>
    <row r="23" spans="2:4">
      <c r="B23" s="35" t="s">
        <v>95</v>
      </c>
      <c r="C23" s="50" t="s">
        <v>143</v>
      </c>
      <c r="D23" s="40">
        <v>8.3299999999999999E-2</v>
      </c>
    </row>
    <row r="24" spans="2:4">
      <c r="B24" s="35" t="s">
        <v>96</v>
      </c>
      <c r="C24" s="50" t="s">
        <v>144</v>
      </c>
      <c r="D24" s="40">
        <v>0.01</v>
      </c>
    </row>
    <row r="25" spans="2:4">
      <c r="B25" s="35" t="s">
        <v>97</v>
      </c>
      <c r="C25" s="50" t="s">
        <v>145</v>
      </c>
      <c r="D25" s="40">
        <v>4.1700000000000001E-2</v>
      </c>
    </row>
    <row r="26" spans="2:4">
      <c r="B26" s="35" t="s">
        <v>98</v>
      </c>
      <c r="C26" s="50" t="s">
        <v>146</v>
      </c>
      <c r="D26" s="40">
        <v>0.20499999999999999</v>
      </c>
    </row>
    <row r="27" spans="2:4">
      <c r="B27" s="35" t="s">
        <v>99</v>
      </c>
      <c r="C27" s="50" t="s">
        <v>147</v>
      </c>
      <c r="D27" s="40">
        <v>0.04</v>
      </c>
    </row>
    <row r="28" spans="2:4">
      <c r="B28" s="35" t="s">
        <v>100</v>
      </c>
      <c r="C28" s="50" t="s">
        <v>148</v>
      </c>
      <c r="D28" s="40">
        <v>6.9599999999999995E-2</v>
      </c>
    </row>
    <row r="29" spans="2:4" ht="15.75" thickBot="1">
      <c r="B29" s="35" t="s">
        <v>101</v>
      </c>
      <c r="C29" s="53" t="s">
        <v>178</v>
      </c>
      <c r="D29" s="54">
        <v>0.01</v>
      </c>
    </row>
    <row r="30" spans="2:4" ht="15.75" thickBot="1">
      <c r="B30" s="55"/>
      <c r="C30" s="56" t="s">
        <v>158</v>
      </c>
      <c r="D30" s="379">
        <f>+SUM(D20:D21)</f>
        <v>1.5428999999999999</v>
      </c>
    </row>
  </sheetData>
  <mergeCells count="5">
    <mergeCell ref="B2:D2"/>
    <mergeCell ref="B19:D19"/>
    <mergeCell ref="B12:B13"/>
    <mergeCell ref="C12:C13"/>
    <mergeCell ref="D12:D13"/>
  </mergeCells>
  <phoneticPr fontId="30" type="noConversion"/>
  <hyperlinks>
    <hyperlink ref="F15" r:id="rId1" xr:uid="{00000000-0004-0000-0200-000000000000}"/>
    <hyperlink ref="F5" r:id="rId2" xr:uid="{00000000-0004-0000-0200-000001000000}"/>
    <hyperlink ref="F6" r:id="rId3" xr:uid="{00000000-0004-0000-0200-000002000000}"/>
    <hyperlink ref="F7" r:id="rId4" xr:uid="{00000000-0004-0000-0200-000003000000}"/>
    <hyperlink ref="F8" r:id="rId5" xr:uid="{00000000-0004-0000-0200-000004000000}"/>
    <hyperlink ref="F10" r:id="rId6" xr:uid="{00000000-0004-0000-0200-000005000000}"/>
    <hyperlink ref="F11" r:id="rId7" xr:uid="{00000000-0004-0000-0200-000006000000}"/>
    <hyperlink ref="F9" r:id="rId8" xr:uid="{00000000-0004-0000-0200-000007000000}"/>
    <hyperlink ref="F12" r:id="rId9" xr:uid="{00000000-0004-0000-0200-000008000000}"/>
    <hyperlink ref="F13" r:id="rId10" xr:uid="{00000000-0004-0000-0200-000009000000}"/>
    <hyperlink ref="F14" r:id="rId11" xr:uid="{00000000-0004-0000-0200-00000A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AC97"/>
  <sheetViews>
    <sheetView topLeftCell="B26" zoomScale="63" zoomScaleNormal="55" workbookViewId="0">
      <selection activeCell="E56" sqref="E56:G56"/>
    </sheetView>
  </sheetViews>
  <sheetFormatPr baseColWidth="10" defaultRowHeight="15"/>
  <cols>
    <col min="1" max="2" width="6.7109375" style="133" customWidth="1"/>
    <col min="4" max="4" width="99.28515625" customWidth="1"/>
    <col min="5" max="5" width="10.42578125" customWidth="1"/>
    <col min="6" max="6" width="17" customWidth="1"/>
    <col min="7" max="7" width="22.42578125" customWidth="1"/>
    <col min="8" max="8" width="26.7109375" customWidth="1"/>
    <col min="9" max="9" width="5.42578125" style="133" customWidth="1"/>
  </cols>
  <sheetData>
    <row r="1" spans="2:29" s="133" customFormat="1" ht="15.75" thickBot="1"/>
    <row r="2" spans="2:29" s="133" customFormat="1" ht="15.75" thickTop="1">
      <c r="B2" s="134"/>
      <c r="C2" s="135"/>
      <c r="D2" s="135"/>
      <c r="E2" s="135"/>
      <c r="F2" s="135"/>
      <c r="G2" s="135"/>
      <c r="H2" s="135"/>
      <c r="I2" s="136"/>
    </row>
    <row r="3" spans="2:29" s="133" customFormat="1" ht="20.25" customHeight="1">
      <c r="B3" s="137"/>
      <c r="C3" s="572" t="s">
        <v>2</v>
      </c>
      <c r="D3" s="573"/>
      <c r="E3" s="573"/>
      <c r="F3" s="573"/>
      <c r="G3" s="576"/>
      <c r="H3" s="577"/>
      <c r="I3" s="138"/>
    </row>
    <row r="4" spans="2:29" s="133" customFormat="1" ht="47.25" customHeight="1">
      <c r="B4" s="137"/>
      <c r="C4" s="574" t="s">
        <v>241</v>
      </c>
      <c r="D4" s="575"/>
      <c r="E4" s="575"/>
      <c r="F4" s="575"/>
      <c r="G4" s="578"/>
      <c r="H4" s="579"/>
      <c r="I4" s="138"/>
    </row>
    <row r="5" spans="2:29" s="133" customFormat="1" ht="15.75" thickBot="1">
      <c r="B5" s="137"/>
      <c r="I5" s="138"/>
    </row>
    <row r="6" spans="2:29" ht="15" customHeight="1">
      <c r="B6" s="137"/>
      <c r="C6" s="580" t="s">
        <v>204</v>
      </c>
      <c r="D6" s="581"/>
      <c r="E6" s="581"/>
      <c r="F6" s="581"/>
      <c r="G6" s="581"/>
      <c r="H6" s="582"/>
      <c r="I6" s="138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</row>
    <row r="7" spans="2:29" ht="11.25" customHeight="1" thickBot="1">
      <c r="B7" s="137"/>
      <c r="C7" s="583"/>
      <c r="D7" s="584"/>
      <c r="E7" s="584"/>
      <c r="F7" s="584"/>
      <c r="G7" s="584"/>
      <c r="H7" s="585"/>
      <c r="I7" s="138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2:29" ht="29.25" customHeight="1">
      <c r="B8" s="137"/>
      <c r="C8" s="139" t="s">
        <v>78</v>
      </c>
      <c r="D8" s="140" t="s">
        <v>4</v>
      </c>
      <c r="E8" s="140" t="s">
        <v>85</v>
      </c>
      <c r="F8" s="141" t="s">
        <v>5</v>
      </c>
      <c r="G8" s="142" t="s">
        <v>239</v>
      </c>
      <c r="H8" s="143" t="s">
        <v>203</v>
      </c>
      <c r="I8" s="138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</row>
    <row r="9" spans="2:29" ht="15.75">
      <c r="B9" s="137"/>
      <c r="C9" s="195"/>
      <c r="D9" s="196" t="s">
        <v>205</v>
      </c>
      <c r="E9" s="197"/>
      <c r="F9" s="198"/>
      <c r="G9" s="199"/>
      <c r="H9" s="200"/>
      <c r="I9" s="138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/>
    </row>
    <row r="10" spans="2:29" ht="15.75">
      <c r="B10" s="137"/>
      <c r="C10" s="114">
        <v>5167</v>
      </c>
      <c r="D10" s="119" t="s">
        <v>74</v>
      </c>
      <c r="E10" s="116" t="s">
        <v>72</v>
      </c>
      <c r="F10" s="120">
        <v>1</v>
      </c>
      <c r="G10" s="121">
        <v>2497477</v>
      </c>
      <c r="H10" s="122">
        <f>+ROUND(F10*G10,0)</f>
        <v>2497477</v>
      </c>
      <c r="I10" s="138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</row>
    <row r="11" spans="2:29" ht="15.75">
      <c r="B11" s="137"/>
      <c r="C11" s="114"/>
      <c r="D11" s="115" t="s">
        <v>206</v>
      </c>
      <c r="E11" s="116"/>
      <c r="F11" s="120"/>
      <c r="G11" s="121"/>
      <c r="H11" s="122"/>
      <c r="I11" s="138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</row>
    <row r="12" spans="2:29" ht="15.75">
      <c r="B12" s="137"/>
      <c r="C12" s="114">
        <v>9280</v>
      </c>
      <c r="D12" s="119" t="s">
        <v>207</v>
      </c>
      <c r="E12" s="116" t="s">
        <v>9</v>
      </c>
      <c r="F12" s="120">
        <v>30</v>
      </c>
      <c r="G12" s="121">
        <v>13029</v>
      </c>
      <c r="H12" s="122">
        <f t="shared" ref="H12:H15" si="0">+ROUND(F12*G12,0)</f>
        <v>390870</v>
      </c>
      <c r="I12" s="138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</row>
    <row r="13" spans="2:29" ht="15.75">
      <c r="B13" s="137"/>
      <c r="C13" s="114">
        <v>9290</v>
      </c>
      <c r="D13" s="119" t="s">
        <v>208</v>
      </c>
      <c r="E13" s="116" t="s">
        <v>9</v>
      </c>
      <c r="F13" s="120">
        <v>2</v>
      </c>
      <c r="G13" s="121">
        <v>137784</v>
      </c>
      <c r="H13" s="122">
        <f t="shared" si="0"/>
        <v>275568</v>
      </c>
      <c r="I13" s="138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</row>
    <row r="14" spans="2:29" ht="15.75">
      <c r="B14" s="137"/>
      <c r="C14" s="114">
        <v>7556</v>
      </c>
      <c r="D14" s="119" t="s">
        <v>209</v>
      </c>
      <c r="E14" s="116" t="s">
        <v>6</v>
      </c>
      <c r="F14" s="120">
        <v>30</v>
      </c>
      <c r="G14" s="121">
        <v>1671</v>
      </c>
      <c r="H14" s="122">
        <f t="shared" si="0"/>
        <v>50130</v>
      </c>
      <c r="I14" s="138"/>
      <c r="J14" s="133"/>
      <c r="K14" s="133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</row>
    <row r="15" spans="2:29" ht="15.75">
      <c r="B15" s="137"/>
      <c r="C15" s="114">
        <v>7558</v>
      </c>
      <c r="D15" s="119" t="s">
        <v>210</v>
      </c>
      <c r="E15" s="116" t="s">
        <v>15</v>
      </c>
      <c r="F15" s="120">
        <v>6</v>
      </c>
      <c r="G15" s="121">
        <v>622965</v>
      </c>
      <c r="H15" s="122">
        <f t="shared" si="0"/>
        <v>3737790</v>
      </c>
      <c r="I15" s="138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</row>
    <row r="16" spans="2:29" ht="15.75">
      <c r="B16" s="137"/>
      <c r="C16" s="114"/>
      <c r="D16" s="115" t="s">
        <v>211</v>
      </c>
      <c r="E16" s="116"/>
      <c r="F16" s="120"/>
      <c r="G16" s="121"/>
      <c r="H16" s="122"/>
      <c r="I16" s="138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</row>
    <row r="17" spans="2:29" ht="31.5">
      <c r="B17" s="137"/>
      <c r="C17" s="114">
        <v>7772</v>
      </c>
      <c r="D17" s="119" t="s">
        <v>77</v>
      </c>
      <c r="E17" s="116" t="s">
        <v>15</v>
      </c>
      <c r="F17" s="120">
        <v>12</v>
      </c>
      <c r="G17" s="121">
        <v>30755</v>
      </c>
      <c r="H17" s="122">
        <f t="shared" ref="H17:H24" si="1">+ROUND(F17*G17,0)</f>
        <v>369060</v>
      </c>
      <c r="I17" s="138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</row>
    <row r="18" spans="2:29" ht="31.5">
      <c r="B18" s="137"/>
      <c r="C18" s="114">
        <v>5170</v>
      </c>
      <c r="D18" s="119" t="s">
        <v>338</v>
      </c>
      <c r="E18" s="116" t="s">
        <v>15</v>
      </c>
      <c r="F18" s="120">
        <f>+F21/5</f>
        <v>6</v>
      </c>
      <c r="G18" s="121">
        <v>391688</v>
      </c>
      <c r="H18" s="122">
        <f t="shared" si="1"/>
        <v>2350128</v>
      </c>
      <c r="I18" s="138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</row>
    <row r="19" spans="2:29" ht="15.75">
      <c r="B19" s="137"/>
      <c r="C19" s="114">
        <v>4934</v>
      </c>
      <c r="D19" s="119" t="s">
        <v>73</v>
      </c>
      <c r="E19" s="116" t="s">
        <v>15</v>
      </c>
      <c r="F19" s="120">
        <v>10</v>
      </c>
      <c r="G19" s="121">
        <v>163756</v>
      </c>
      <c r="H19" s="122">
        <f t="shared" si="1"/>
        <v>1637560</v>
      </c>
      <c r="I19" s="138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</row>
    <row r="20" spans="2:29" ht="15.75">
      <c r="B20" s="137"/>
      <c r="C20" s="114">
        <v>9985</v>
      </c>
      <c r="D20" s="119" t="s">
        <v>212</v>
      </c>
      <c r="E20" s="116" t="s">
        <v>9</v>
      </c>
      <c r="F20" s="120">
        <v>2</v>
      </c>
      <c r="G20" s="121">
        <v>68425</v>
      </c>
      <c r="H20" s="122">
        <f t="shared" si="1"/>
        <v>136850</v>
      </c>
      <c r="I20" s="138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</row>
    <row r="21" spans="2:29" ht="15.75">
      <c r="B21" s="137"/>
      <c r="C21" s="114">
        <v>7904</v>
      </c>
      <c r="D21" s="119" t="s">
        <v>213</v>
      </c>
      <c r="E21" s="116" t="s">
        <v>9</v>
      </c>
      <c r="F21" s="120">
        <v>30</v>
      </c>
      <c r="G21" s="121">
        <v>30000</v>
      </c>
      <c r="H21" s="122">
        <f t="shared" si="1"/>
        <v>900000</v>
      </c>
      <c r="I21" s="138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</row>
    <row r="22" spans="2:29" ht="15.75">
      <c r="B22" s="137"/>
      <c r="C22" s="114">
        <v>7906</v>
      </c>
      <c r="D22" s="119" t="s">
        <v>214</v>
      </c>
      <c r="E22" s="116" t="s">
        <v>9</v>
      </c>
      <c r="F22" s="120">
        <v>30</v>
      </c>
      <c r="G22" s="121">
        <v>25000</v>
      </c>
      <c r="H22" s="122">
        <f t="shared" si="1"/>
        <v>750000</v>
      </c>
      <c r="I22" s="138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</row>
    <row r="23" spans="2:29" ht="15.75">
      <c r="B23" s="137"/>
      <c r="C23" s="114">
        <v>7908</v>
      </c>
      <c r="D23" s="119" t="s">
        <v>215</v>
      </c>
      <c r="E23" s="116" t="s">
        <v>9</v>
      </c>
      <c r="F23" s="120">
        <v>30</v>
      </c>
      <c r="G23" s="121">
        <v>25600</v>
      </c>
      <c r="H23" s="122">
        <f t="shared" si="1"/>
        <v>768000</v>
      </c>
      <c r="I23" s="138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</row>
    <row r="24" spans="2:29" ht="16.5" thickBot="1">
      <c r="B24" s="137"/>
      <c r="C24" s="123">
        <v>7910</v>
      </c>
      <c r="D24" s="124" t="s">
        <v>216</v>
      </c>
      <c r="E24" s="125" t="s">
        <v>9</v>
      </c>
      <c r="F24" s="126">
        <v>30</v>
      </c>
      <c r="G24" s="127">
        <v>30000</v>
      </c>
      <c r="H24" s="128">
        <f t="shared" si="1"/>
        <v>900000</v>
      </c>
      <c r="I24" s="138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</row>
    <row r="25" spans="2:29" ht="15.75">
      <c r="B25" s="137"/>
      <c r="C25" s="564" t="s">
        <v>217</v>
      </c>
      <c r="D25" s="565"/>
      <c r="E25" s="566"/>
      <c r="F25" s="566"/>
      <c r="G25" s="566"/>
      <c r="H25" s="130">
        <f>+SUM(H10:H24)</f>
        <v>14763433</v>
      </c>
      <c r="I25" s="138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</row>
    <row r="26" spans="2:29" ht="15.75">
      <c r="B26" s="137"/>
      <c r="C26" s="567" t="s">
        <v>218</v>
      </c>
      <c r="D26" s="568"/>
      <c r="E26" s="557">
        <f>+'AIU PMA-PGS-PMT'!I35</f>
        <v>0.23</v>
      </c>
      <c r="F26" s="557"/>
      <c r="G26" s="557"/>
      <c r="H26" s="129">
        <f>+H25*E26</f>
        <v>3395589.5900000003</v>
      </c>
      <c r="I26" s="138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</row>
    <row r="27" spans="2:29" ht="16.5" thickBot="1">
      <c r="B27" s="137"/>
      <c r="C27" s="558" t="s">
        <v>219</v>
      </c>
      <c r="D27" s="559"/>
      <c r="E27" s="560"/>
      <c r="F27" s="560"/>
      <c r="G27" s="560"/>
      <c r="H27" s="383">
        <f>+H25+H26</f>
        <v>18159022.59</v>
      </c>
      <c r="I27" s="138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</row>
    <row r="28" spans="2:29" ht="15.75" thickBot="1">
      <c r="B28" s="137"/>
      <c r="C28" s="133"/>
      <c r="D28" s="133"/>
      <c r="E28" s="133"/>
      <c r="F28" s="133"/>
      <c r="G28" s="133"/>
      <c r="H28" s="133"/>
      <c r="I28" s="138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</row>
    <row r="29" spans="2:29" ht="32.25" customHeight="1" thickBot="1">
      <c r="B29" s="137"/>
      <c r="C29" s="569" t="s">
        <v>34</v>
      </c>
      <c r="D29" s="570"/>
      <c r="E29" s="570"/>
      <c r="F29" s="570"/>
      <c r="G29" s="570"/>
      <c r="H29" s="571"/>
      <c r="I29" s="138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</row>
    <row r="30" spans="2:29" ht="29.25" customHeight="1">
      <c r="B30" s="137"/>
      <c r="C30" s="109" t="s">
        <v>78</v>
      </c>
      <c r="D30" s="110" t="s">
        <v>4</v>
      </c>
      <c r="E30" s="110" t="s">
        <v>85</v>
      </c>
      <c r="F30" s="111" t="s">
        <v>5</v>
      </c>
      <c r="G30" s="112" t="s">
        <v>239</v>
      </c>
      <c r="H30" s="113" t="s">
        <v>203</v>
      </c>
      <c r="I30" s="138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</row>
    <row r="31" spans="2:29" ht="15.75">
      <c r="B31" s="137"/>
      <c r="C31" s="114"/>
      <c r="D31" s="115" t="s">
        <v>220</v>
      </c>
      <c r="E31" s="116"/>
      <c r="F31" s="131"/>
      <c r="G31" s="117"/>
      <c r="H31" s="118"/>
      <c r="I31" s="138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</row>
    <row r="32" spans="2:29" ht="15.75">
      <c r="B32" s="137"/>
      <c r="C32" s="114">
        <v>7870</v>
      </c>
      <c r="D32" s="119" t="s">
        <v>221</v>
      </c>
      <c r="E32" s="116" t="s">
        <v>222</v>
      </c>
      <c r="F32" s="132">
        <v>15</v>
      </c>
      <c r="G32" s="121">
        <v>99855</v>
      </c>
      <c r="H32" s="122">
        <f>+F32*G32</f>
        <v>1497825</v>
      </c>
      <c r="I32" s="138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</row>
    <row r="33" spans="2:29" ht="16.5">
      <c r="B33" s="137"/>
      <c r="C33" s="114"/>
      <c r="D33" s="115" t="s">
        <v>223</v>
      </c>
      <c r="E33" s="116"/>
      <c r="F33" s="132"/>
      <c r="G33" s="121"/>
      <c r="H33" s="201"/>
      <c r="I33" s="138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</row>
    <row r="34" spans="2:29" ht="15.75">
      <c r="B34" s="137"/>
      <c r="C34" s="114">
        <v>7897</v>
      </c>
      <c r="D34" s="119" t="s">
        <v>224</v>
      </c>
      <c r="E34" s="116" t="s">
        <v>9</v>
      </c>
      <c r="F34" s="132">
        <v>1000</v>
      </c>
      <c r="G34" s="121">
        <v>1322</v>
      </c>
      <c r="H34" s="122">
        <f t="shared" ref="H34:H45" si="2">+F34*G34</f>
        <v>1322000</v>
      </c>
      <c r="I34" s="138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</row>
    <row r="35" spans="2:29" ht="31.5">
      <c r="B35" s="137"/>
      <c r="C35" s="114">
        <v>6084</v>
      </c>
      <c r="D35" s="119" t="s">
        <v>75</v>
      </c>
      <c r="E35" s="116" t="s">
        <v>9</v>
      </c>
      <c r="F35" s="132">
        <v>1000</v>
      </c>
      <c r="G35" s="121">
        <v>807</v>
      </c>
      <c r="H35" s="122">
        <f t="shared" si="2"/>
        <v>807000</v>
      </c>
      <c r="I35" s="138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</row>
    <row r="36" spans="2:29" ht="15.75">
      <c r="B36" s="137"/>
      <c r="C36" s="114">
        <v>7901</v>
      </c>
      <c r="D36" s="119" t="s">
        <v>225</v>
      </c>
      <c r="E36" s="116" t="s">
        <v>9</v>
      </c>
      <c r="F36" s="132">
        <v>1000</v>
      </c>
      <c r="G36" s="121">
        <v>84</v>
      </c>
      <c r="H36" s="122">
        <f t="shared" si="2"/>
        <v>84000</v>
      </c>
      <c r="I36" s="138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</row>
    <row r="37" spans="2:29" ht="15.75">
      <c r="B37" s="137"/>
      <c r="C37" s="114">
        <v>7900</v>
      </c>
      <c r="D37" s="119" t="s">
        <v>226</v>
      </c>
      <c r="E37" s="116" t="s">
        <v>9</v>
      </c>
      <c r="F37" s="132">
        <v>1000</v>
      </c>
      <c r="G37" s="121">
        <v>169</v>
      </c>
      <c r="H37" s="122">
        <f t="shared" si="2"/>
        <v>169000</v>
      </c>
      <c r="I37" s="138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</row>
    <row r="38" spans="2:29" ht="47.25">
      <c r="B38" s="137"/>
      <c r="C38" s="114">
        <v>11086</v>
      </c>
      <c r="D38" s="119" t="s">
        <v>227</v>
      </c>
      <c r="E38" s="116" t="s">
        <v>9</v>
      </c>
      <c r="F38" s="132">
        <v>6</v>
      </c>
      <c r="G38" s="121">
        <v>674690</v>
      </c>
      <c r="H38" s="122">
        <f t="shared" si="2"/>
        <v>4048140</v>
      </c>
      <c r="I38" s="138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</row>
    <row r="39" spans="2:29" ht="15.75">
      <c r="B39" s="137"/>
      <c r="C39" s="114"/>
      <c r="D39" s="115" t="s">
        <v>228</v>
      </c>
      <c r="E39" s="116"/>
      <c r="F39" s="132"/>
      <c r="G39" s="121"/>
      <c r="H39" s="122">
        <f t="shared" si="2"/>
        <v>0</v>
      </c>
      <c r="I39" s="138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</row>
    <row r="40" spans="2:29" ht="31.5">
      <c r="B40" s="137"/>
      <c r="C40" s="114">
        <v>7992</v>
      </c>
      <c r="D40" s="119" t="s">
        <v>229</v>
      </c>
      <c r="E40" s="116" t="s">
        <v>9</v>
      </c>
      <c r="F40" s="132">
        <v>1</v>
      </c>
      <c r="G40" s="121">
        <v>799680</v>
      </c>
      <c r="H40" s="122">
        <f t="shared" si="2"/>
        <v>799680</v>
      </c>
      <c r="I40" s="138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</row>
    <row r="41" spans="2:29" ht="15.75">
      <c r="B41" s="137"/>
      <c r="C41" s="114">
        <v>9408</v>
      </c>
      <c r="D41" s="119" t="s">
        <v>230</v>
      </c>
      <c r="E41" s="116" t="s">
        <v>9</v>
      </c>
      <c r="F41" s="132">
        <v>12</v>
      </c>
      <c r="G41" s="121">
        <v>209467</v>
      </c>
      <c r="H41" s="122">
        <f t="shared" si="2"/>
        <v>2513604</v>
      </c>
      <c r="I41" s="138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</row>
    <row r="42" spans="2:29" ht="15.75">
      <c r="B42" s="137"/>
      <c r="C42" s="114">
        <v>9409</v>
      </c>
      <c r="D42" s="119" t="s">
        <v>231</v>
      </c>
      <c r="E42" s="116" t="s">
        <v>9</v>
      </c>
      <c r="F42" s="132">
        <v>12</v>
      </c>
      <c r="G42" s="121">
        <v>189338</v>
      </c>
      <c r="H42" s="122">
        <f t="shared" si="2"/>
        <v>2272056</v>
      </c>
      <c r="I42" s="138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</row>
    <row r="43" spans="2:29" ht="15.75">
      <c r="B43" s="137"/>
      <c r="C43" s="114">
        <v>9414</v>
      </c>
      <c r="D43" s="119" t="s">
        <v>232</v>
      </c>
      <c r="E43" s="116" t="s">
        <v>9</v>
      </c>
      <c r="F43" s="132">
        <v>30</v>
      </c>
      <c r="G43" s="121">
        <v>36607</v>
      </c>
      <c r="H43" s="122">
        <f t="shared" si="2"/>
        <v>1098210</v>
      </c>
      <c r="I43" s="138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</row>
    <row r="44" spans="2:29" ht="63">
      <c r="B44" s="137"/>
      <c r="C44" s="114">
        <v>6318</v>
      </c>
      <c r="D44" s="119" t="s">
        <v>76</v>
      </c>
      <c r="E44" s="116" t="s">
        <v>15</v>
      </c>
      <c r="F44" s="132">
        <v>6</v>
      </c>
      <c r="G44" s="121">
        <v>123571</v>
      </c>
      <c r="H44" s="122">
        <f t="shared" si="2"/>
        <v>741426</v>
      </c>
      <c r="I44" s="138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</row>
    <row r="45" spans="2:29" ht="32.25" thickBot="1">
      <c r="B45" s="137"/>
      <c r="C45" s="123">
        <v>9835</v>
      </c>
      <c r="D45" s="124" t="s">
        <v>233</v>
      </c>
      <c r="E45" s="125" t="s">
        <v>14</v>
      </c>
      <c r="F45" s="202">
        <v>2</v>
      </c>
      <c r="G45" s="127">
        <v>74320</v>
      </c>
      <c r="H45" s="128">
        <f t="shared" si="2"/>
        <v>148640</v>
      </c>
      <c r="I45" s="138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</row>
    <row r="46" spans="2:29" ht="15.75">
      <c r="B46" s="137"/>
      <c r="C46" s="564" t="s">
        <v>217</v>
      </c>
      <c r="D46" s="565"/>
      <c r="E46" s="566"/>
      <c r="F46" s="566"/>
      <c r="G46" s="566"/>
      <c r="H46" s="130">
        <f>+SUM(H32:H45)</f>
        <v>15501581</v>
      </c>
      <c r="I46" s="138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</row>
    <row r="47" spans="2:29" ht="15.75">
      <c r="B47" s="137"/>
      <c r="C47" s="567" t="s">
        <v>218</v>
      </c>
      <c r="D47" s="568"/>
      <c r="E47" s="557">
        <f>+'AIU PMA-PGS-PMT'!I35</f>
        <v>0.23</v>
      </c>
      <c r="F47" s="557"/>
      <c r="G47" s="557"/>
      <c r="H47" s="129">
        <f>+H46*E47</f>
        <v>3565363.6300000004</v>
      </c>
      <c r="I47" s="138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</row>
    <row r="48" spans="2:29" ht="16.5" thickBot="1">
      <c r="B48" s="137"/>
      <c r="C48" s="558" t="s">
        <v>219</v>
      </c>
      <c r="D48" s="559"/>
      <c r="E48" s="560"/>
      <c r="F48" s="560"/>
      <c r="G48" s="560"/>
      <c r="H48" s="383">
        <f>+H46+H47</f>
        <v>19066944.629999999</v>
      </c>
      <c r="I48" s="138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</row>
    <row r="49" spans="2:29" ht="15.75" thickBot="1">
      <c r="B49" s="137"/>
      <c r="C49" s="133"/>
      <c r="D49" s="133"/>
      <c r="E49" s="133"/>
      <c r="F49" s="133"/>
      <c r="G49" s="133"/>
      <c r="H49" s="133"/>
      <c r="I49" s="138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</row>
    <row r="50" spans="2:29" ht="33.75" customHeight="1" thickBot="1">
      <c r="B50" s="137"/>
      <c r="C50" s="569" t="s">
        <v>234</v>
      </c>
      <c r="D50" s="570"/>
      <c r="E50" s="570"/>
      <c r="F50" s="570"/>
      <c r="G50" s="570"/>
      <c r="H50" s="571"/>
      <c r="I50" s="138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</row>
    <row r="51" spans="2:29" ht="31.5">
      <c r="B51" s="137"/>
      <c r="C51" s="109" t="s">
        <v>78</v>
      </c>
      <c r="D51" s="110" t="s">
        <v>4</v>
      </c>
      <c r="E51" s="110" t="s">
        <v>85</v>
      </c>
      <c r="F51" s="111" t="s">
        <v>5</v>
      </c>
      <c r="G51" s="112" t="s">
        <v>239</v>
      </c>
      <c r="H51" s="113" t="s">
        <v>203</v>
      </c>
      <c r="I51" s="138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</row>
    <row r="52" spans="2:29" ht="15.75">
      <c r="B52" s="137"/>
      <c r="C52" s="114"/>
      <c r="D52" s="115" t="s">
        <v>235</v>
      </c>
      <c r="E52" s="116"/>
      <c r="F52" s="132"/>
      <c r="G52" s="121"/>
      <c r="H52" s="122">
        <v>0</v>
      </c>
      <c r="I52" s="138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</row>
    <row r="53" spans="2:29" ht="31.5">
      <c r="B53" s="137"/>
      <c r="C53" s="114">
        <v>6461</v>
      </c>
      <c r="D53" s="119" t="s">
        <v>339</v>
      </c>
      <c r="E53" s="116" t="s">
        <v>15</v>
      </c>
      <c r="F53" s="132">
        <v>10</v>
      </c>
      <c r="G53" s="121">
        <v>8935</v>
      </c>
      <c r="H53" s="122">
        <f t="shared" ref="H53:H54" si="3">+F53*G53</f>
        <v>89350</v>
      </c>
      <c r="I53" s="138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</row>
    <row r="54" spans="2:29" ht="32.25" thickBot="1">
      <c r="B54" s="137"/>
      <c r="C54" s="114">
        <v>6029</v>
      </c>
      <c r="D54" s="119" t="s">
        <v>340</v>
      </c>
      <c r="E54" s="116" t="s">
        <v>15</v>
      </c>
      <c r="F54" s="132">
        <v>10</v>
      </c>
      <c r="G54" s="121">
        <v>375674</v>
      </c>
      <c r="H54" s="122">
        <f t="shared" si="3"/>
        <v>3756740</v>
      </c>
      <c r="I54" s="138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</row>
    <row r="55" spans="2:29" ht="15.75">
      <c r="B55" s="137"/>
      <c r="C55" s="564" t="s">
        <v>217</v>
      </c>
      <c r="D55" s="565"/>
      <c r="E55" s="566"/>
      <c r="F55" s="566"/>
      <c r="G55" s="566"/>
      <c r="H55" s="130">
        <f>+SUM(H52:H54)</f>
        <v>3846090</v>
      </c>
      <c r="I55" s="138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</row>
    <row r="56" spans="2:29" ht="15.75">
      <c r="B56" s="137"/>
      <c r="C56" s="567" t="s">
        <v>218</v>
      </c>
      <c r="D56" s="568"/>
      <c r="E56" s="557">
        <f>+'AIU PMA-PGS-PMT'!I35</f>
        <v>0.23</v>
      </c>
      <c r="F56" s="557"/>
      <c r="G56" s="557"/>
      <c r="H56" s="129">
        <f>+H55*E56</f>
        <v>884600.70000000007</v>
      </c>
      <c r="I56" s="138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</row>
    <row r="57" spans="2:29" ht="16.5" thickBot="1">
      <c r="B57" s="137"/>
      <c r="C57" s="558" t="s">
        <v>219</v>
      </c>
      <c r="D57" s="559"/>
      <c r="E57" s="560"/>
      <c r="F57" s="560"/>
      <c r="G57" s="560"/>
      <c r="H57" s="383">
        <f>+H55+H56</f>
        <v>4730690.7</v>
      </c>
      <c r="I57" s="138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</row>
    <row r="58" spans="2:29" ht="15.75" thickBot="1">
      <c r="B58" s="137"/>
      <c r="C58" s="133"/>
      <c r="D58" s="133"/>
      <c r="E58" s="133"/>
      <c r="F58" s="133"/>
      <c r="G58" s="133"/>
      <c r="H58" s="133"/>
      <c r="I58" s="138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</row>
    <row r="59" spans="2:29" ht="16.5" thickBot="1">
      <c r="B59" s="137"/>
      <c r="C59" s="561" t="s">
        <v>240</v>
      </c>
      <c r="D59" s="562"/>
      <c r="E59" s="562"/>
      <c r="F59" s="562"/>
      <c r="G59" s="563"/>
      <c r="H59" s="147">
        <f>+H27+H48+H57</f>
        <v>41956657.920000002</v>
      </c>
      <c r="I59" s="138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</row>
    <row r="60" spans="2:29">
      <c r="B60" s="137"/>
      <c r="C60" s="133"/>
      <c r="D60" s="133"/>
      <c r="E60" s="133"/>
      <c r="F60" s="133"/>
      <c r="G60" s="133"/>
      <c r="H60" s="133"/>
      <c r="I60" s="138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</row>
    <row r="61" spans="2:29" ht="15.75" thickBot="1">
      <c r="B61" s="144"/>
      <c r="C61" s="145"/>
      <c r="D61" s="145"/>
      <c r="E61" s="145"/>
      <c r="F61" s="145"/>
      <c r="G61" s="145"/>
      <c r="H61" s="145"/>
      <c r="I61" s="146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</row>
    <row r="62" spans="2:29" ht="15.75" thickTop="1">
      <c r="C62" s="133"/>
      <c r="D62" s="133"/>
      <c r="E62" s="133"/>
      <c r="F62" s="133"/>
      <c r="G62" s="133"/>
      <c r="H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</row>
    <row r="63" spans="2:29">
      <c r="C63" s="133"/>
      <c r="D63" s="133"/>
      <c r="E63" s="133"/>
      <c r="F63" s="133"/>
      <c r="G63" s="133"/>
      <c r="H63" s="362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</row>
    <row r="64" spans="2:29">
      <c r="C64" s="133"/>
      <c r="D64" s="133"/>
      <c r="E64" s="133"/>
      <c r="F64" s="133"/>
      <c r="G64" s="133"/>
      <c r="H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</row>
    <row r="65" spans="3:29">
      <c r="C65" s="133"/>
      <c r="D65" s="133"/>
      <c r="E65" s="133"/>
      <c r="F65" s="133"/>
      <c r="G65" s="133"/>
      <c r="H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</row>
    <row r="66" spans="3:29">
      <c r="C66" s="133"/>
      <c r="D66" s="133"/>
      <c r="E66" s="133"/>
      <c r="F66" s="133"/>
      <c r="G66" s="133"/>
      <c r="H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</row>
    <row r="67" spans="3:29">
      <c r="C67" s="133"/>
      <c r="D67" s="133"/>
      <c r="E67" s="133"/>
      <c r="F67" s="133"/>
      <c r="G67" s="133"/>
      <c r="H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</row>
    <row r="68" spans="3:29">
      <c r="C68" s="133"/>
      <c r="D68" s="133"/>
      <c r="E68" s="133"/>
      <c r="F68" s="133"/>
      <c r="G68" s="133"/>
      <c r="H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</row>
    <row r="69" spans="3:29">
      <c r="C69" s="133"/>
      <c r="D69" s="133"/>
      <c r="E69" s="133"/>
      <c r="F69" s="133"/>
      <c r="G69" s="133"/>
      <c r="H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</row>
    <row r="70" spans="3:29">
      <c r="C70" s="133"/>
      <c r="D70" s="133"/>
      <c r="E70" s="133"/>
      <c r="F70" s="133"/>
      <c r="G70" s="133"/>
      <c r="H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</row>
    <row r="71" spans="3:29">
      <c r="C71" s="133"/>
      <c r="D71" s="133"/>
      <c r="E71" s="133"/>
      <c r="F71" s="133"/>
      <c r="G71" s="133"/>
      <c r="H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</row>
    <row r="72" spans="3:29">
      <c r="C72" s="133"/>
      <c r="D72" s="133"/>
      <c r="E72" s="133"/>
      <c r="F72" s="133"/>
      <c r="G72" s="133"/>
      <c r="H72" s="133"/>
      <c r="J72" s="133"/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</row>
    <row r="73" spans="3:29">
      <c r="C73" s="133"/>
      <c r="D73" s="133"/>
      <c r="E73" s="133"/>
      <c r="F73" s="133"/>
      <c r="G73" s="133"/>
      <c r="H73" s="133"/>
      <c r="J73" s="133"/>
      <c r="K73" s="133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</row>
    <row r="74" spans="3:29">
      <c r="C74" s="133"/>
      <c r="D74" s="133"/>
      <c r="E74" s="133"/>
      <c r="F74" s="133"/>
      <c r="G74" s="133"/>
      <c r="H74" s="133"/>
      <c r="J74" s="133"/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</row>
    <row r="75" spans="3:29">
      <c r="C75" s="133"/>
      <c r="D75" s="133"/>
      <c r="E75" s="133"/>
      <c r="F75" s="133"/>
      <c r="G75" s="133"/>
      <c r="H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</row>
    <row r="76" spans="3:29">
      <c r="C76" s="133"/>
      <c r="D76" s="133"/>
      <c r="E76" s="133"/>
      <c r="F76" s="133"/>
      <c r="G76" s="133"/>
      <c r="H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</row>
    <row r="77" spans="3:29">
      <c r="C77" s="133"/>
      <c r="D77" s="133"/>
      <c r="E77" s="133"/>
      <c r="F77" s="133"/>
      <c r="G77" s="133"/>
      <c r="H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</row>
    <row r="78" spans="3:29">
      <c r="C78" s="133"/>
      <c r="D78" s="133"/>
      <c r="E78" s="133"/>
      <c r="F78" s="133"/>
      <c r="G78" s="133"/>
      <c r="H78" s="133"/>
      <c r="J78" s="133"/>
      <c r="K78" s="133"/>
      <c r="L78" s="133"/>
      <c r="M78" s="133"/>
      <c r="N78" s="133"/>
      <c r="O78" s="133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</row>
    <row r="79" spans="3:29">
      <c r="C79" s="133"/>
      <c r="D79" s="133"/>
      <c r="E79" s="133"/>
      <c r="F79" s="133"/>
      <c r="G79" s="133"/>
      <c r="H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</row>
    <row r="80" spans="3:29">
      <c r="C80" s="133"/>
      <c r="D80" s="133"/>
      <c r="E80" s="133"/>
      <c r="F80" s="133"/>
      <c r="G80" s="133"/>
      <c r="H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</row>
    <row r="81" spans="3:29">
      <c r="C81" s="133"/>
      <c r="D81" s="133"/>
      <c r="E81" s="133"/>
      <c r="F81" s="133"/>
      <c r="G81" s="133"/>
      <c r="H81" s="133"/>
      <c r="J81" s="133"/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</row>
    <row r="82" spans="3:29">
      <c r="C82" s="133"/>
      <c r="D82" s="133"/>
      <c r="E82" s="133"/>
      <c r="F82" s="133"/>
      <c r="G82" s="133"/>
      <c r="H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</row>
    <row r="83" spans="3:29">
      <c r="C83" s="133"/>
      <c r="D83" s="133"/>
      <c r="E83" s="133"/>
      <c r="F83" s="133"/>
      <c r="G83" s="133"/>
      <c r="H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</row>
    <row r="84" spans="3:29">
      <c r="C84" s="133"/>
      <c r="D84" s="133"/>
      <c r="E84" s="133"/>
      <c r="F84" s="133"/>
      <c r="G84" s="133"/>
      <c r="H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</row>
    <row r="85" spans="3:29">
      <c r="C85" s="133"/>
      <c r="D85" s="133"/>
      <c r="E85" s="133"/>
      <c r="F85" s="133"/>
      <c r="G85" s="133"/>
      <c r="H85" s="133"/>
      <c r="J85" s="133"/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</row>
    <row r="86" spans="3:29">
      <c r="C86" s="133"/>
      <c r="D86" s="133"/>
      <c r="E86" s="133"/>
      <c r="F86" s="133"/>
      <c r="G86" s="133"/>
      <c r="H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</row>
    <row r="87" spans="3:29">
      <c r="C87" s="133"/>
      <c r="D87" s="133"/>
      <c r="E87" s="133"/>
      <c r="F87" s="133"/>
      <c r="G87" s="133"/>
      <c r="H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</row>
    <row r="88" spans="3:29">
      <c r="C88" s="133"/>
      <c r="D88" s="133"/>
      <c r="E88" s="133"/>
      <c r="F88" s="133"/>
      <c r="G88" s="133"/>
      <c r="H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</row>
    <row r="89" spans="3:29">
      <c r="C89" s="133"/>
      <c r="D89" s="133"/>
      <c r="E89" s="133"/>
      <c r="F89" s="133"/>
      <c r="G89" s="133"/>
      <c r="H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</row>
    <row r="90" spans="3:29">
      <c r="C90" s="133"/>
      <c r="D90" s="133"/>
      <c r="E90" s="133"/>
      <c r="F90" s="133"/>
      <c r="G90" s="133"/>
      <c r="H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</row>
    <row r="91" spans="3:29">
      <c r="C91" s="133"/>
      <c r="D91" s="133"/>
      <c r="E91" s="133"/>
      <c r="F91" s="133"/>
      <c r="G91" s="133"/>
      <c r="H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</row>
    <row r="92" spans="3:29">
      <c r="C92" s="133"/>
      <c r="D92" s="133"/>
      <c r="E92" s="133"/>
      <c r="F92" s="133"/>
      <c r="G92" s="133"/>
      <c r="H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</row>
    <row r="93" spans="3:29">
      <c r="C93" s="133"/>
      <c r="D93" s="133"/>
      <c r="E93" s="133"/>
      <c r="F93" s="133"/>
      <c r="G93" s="133"/>
      <c r="H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</row>
    <row r="94" spans="3:29">
      <c r="C94" s="133"/>
      <c r="D94" s="133"/>
      <c r="E94" s="133"/>
      <c r="F94" s="133"/>
      <c r="G94" s="133"/>
      <c r="H94" s="133"/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</row>
    <row r="95" spans="3:29">
      <c r="C95" s="133"/>
      <c r="D95" s="133"/>
      <c r="E95" s="133"/>
      <c r="F95" s="133"/>
      <c r="G95" s="133"/>
      <c r="H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</row>
    <row r="96" spans="3:29">
      <c r="C96" s="133"/>
      <c r="D96" s="133"/>
      <c r="E96" s="133"/>
      <c r="F96" s="133"/>
      <c r="G96" s="133"/>
      <c r="H96" s="133"/>
    </row>
    <row r="97" spans="3:8">
      <c r="C97" s="133"/>
      <c r="D97" s="133"/>
      <c r="E97" s="133"/>
      <c r="F97" s="133"/>
      <c r="G97" s="133"/>
      <c r="H97" s="133"/>
    </row>
  </sheetData>
  <mergeCells count="25">
    <mergeCell ref="C3:F3"/>
    <mergeCell ref="C4:F4"/>
    <mergeCell ref="G3:H4"/>
    <mergeCell ref="C57:D57"/>
    <mergeCell ref="E57:G57"/>
    <mergeCell ref="C6:H7"/>
    <mergeCell ref="C25:D25"/>
    <mergeCell ref="C26:D26"/>
    <mergeCell ref="C27:D27"/>
    <mergeCell ref="E25:G25"/>
    <mergeCell ref="E26:G26"/>
    <mergeCell ref="E27:G27"/>
    <mergeCell ref="C29:H29"/>
    <mergeCell ref="C46:D46"/>
    <mergeCell ref="E46:G46"/>
    <mergeCell ref="C47:D47"/>
    <mergeCell ref="E47:G47"/>
    <mergeCell ref="C48:D48"/>
    <mergeCell ref="E48:G48"/>
    <mergeCell ref="C59:G59"/>
    <mergeCell ref="C55:D55"/>
    <mergeCell ref="E55:G55"/>
    <mergeCell ref="C56:D56"/>
    <mergeCell ref="E56:G56"/>
    <mergeCell ref="C50:H5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B1:M37"/>
  <sheetViews>
    <sheetView showGridLines="0" view="pageBreakPreview" topLeftCell="A12" zoomScaleNormal="100" zoomScaleSheetLayoutView="100" workbookViewId="0">
      <selection activeCell="E27" sqref="E27"/>
    </sheetView>
  </sheetViews>
  <sheetFormatPr baseColWidth="10" defaultRowHeight="15"/>
  <cols>
    <col min="1" max="1" width="1.7109375" customWidth="1"/>
    <col min="2" max="2" width="3" customWidth="1"/>
    <col min="3" max="3" width="12.7109375" customWidth="1"/>
    <col min="4" max="4" width="45" customWidth="1"/>
    <col min="5" max="5" width="17.42578125" customWidth="1"/>
    <col min="6" max="6" width="11.42578125" customWidth="1"/>
    <col min="7" max="7" width="15.7109375" bestFit="1" customWidth="1"/>
    <col min="8" max="8" width="19.140625" customWidth="1"/>
    <col min="9" max="9" width="20.42578125" customWidth="1"/>
    <col min="10" max="10" width="2.7109375" style="133" customWidth="1"/>
    <col min="11" max="11" width="3.7109375" customWidth="1"/>
    <col min="12" max="12" width="16.140625" bestFit="1" customWidth="1"/>
  </cols>
  <sheetData>
    <row r="1" spans="2:10" ht="8.25" customHeight="1" thickBot="1"/>
    <row r="2" spans="2:10" ht="14.25" customHeight="1" thickTop="1">
      <c r="B2" s="261"/>
      <c r="C2" s="262"/>
      <c r="D2" s="262"/>
      <c r="E2" s="262"/>
      <c r="F2" s="262"/>
      <c r="G2" s="262"/>
      <c r="H2" s="262"/>
      <c r="I2" s="262"/>
      <c r="J2" s="136"/>
    </row>
    <row r="3" spans="2:10" ht="30" customHeight="1">
      <c r="B3" s="263"/>
      <c r="C3" s="589" t="s">
        <v>2</v>
      </c>
      <c r="D3" s="590"/>
      <c r="E3" s="590"/>
      <c r="F3" s="590"/>
      <c r="G3" s="576"/>
      <c r="H3" s="593"/>
      <c r="I3" s="577"/>
      <c r="J3" s="264"/>
    </row>
    <row r="4" spans="2:10" ht="31.5" customHeight="1">
      <c r="B4" s="263"/>
      <c r="C4" s="591" t="s">
        <v>241</v>
      </c>
      <c r="D4" s="592"/>
      <c r="E4" s="592"/>
      <c r="F4" s="592"/>
      <c r="G4" s="578"/>
      <c r="H4" s="594"/>
      <c r="I4" s="579"/>
      <c r="J4" s="264"/>
    </row>
    <row r="5" spans="2:10" ht="15" customHeight="1">
      <c r="B5" s="263"/>
      <c r="J5" s="138"/>
    </row>
    <row r="6" spans="2:10" ht="15" customHeight="1">
      <c r="B6" s="263"/>
      <c r="C6" s="265"/>
      <c r="D6" s="265"/>
      <c r="E6" s="265"/>
      <c r="F6" s="265"/>
      <c r="G6" s="265"/>
      <c r="H6" s="265"/>
      <c r="I6" s="265"/>
      <c r="J6" s="273"/>
    </row>
    <row r="7" spans="2:10">
      <c r="B7" s="263"/>
      <c r="C7" s="266"/>
      <c r="D7" s="97" t="s">
        <v>236</v>
      </c>
      <c r="E7" s="588">
        <f>+'PMA-PGS-PMT'!H25+'PMA-PGS-PMT'!H46+'PMA-PGS-PMT'!H55</f>
        <v>34111104</v>
      </c>
      <c r="F7" s="588"/>
      <c r="G7" s="266"/>
      <c r="H7" s="266"/>
      <c r="J7" s="138"/>
    </row>
    <row r="8" spans="2:10">
      <c r="B8" s="263"/>
      <c r="C8" s="266"/>
      <c r="D8" s="98" t="s">
        <v>237</v>
      </c>
      <c r="E8" s="99">
        <v>6</v>
      </c>
      <c r="F8" s="100" t="s">
        <v>21</v>
      </c>
      <c r="G8" s="266"/>
      <c r="H8" s="266"/>
      <c r="J8" s="138"/>
    </row>
    <row r="9" spans="2:10" ht="15" customHeight="1">
      <c r="B9" s="263"/>
      <c r="C9" s="267"/>
      <c r="D9" s="267"/>
      <c r="E9" s="268"/>
      <c r="F9" s="267"/>
      <c r="G9" s="267"/>
      <c r="H9" s="267"/>
      <c r="I9" s="267"/>
      <c r="J9" s="274"/>
    </row>
    <row r="10" spans="2:10">
      <c r="B10" s="263"/>
      <c r="C10" s="587" t="s">
        <v>44</v>
      </c>
      <c r="D10" s="587"/>
      <c r="E10" s="587"/>
      <c r="F10" s="587"/>
      <c r="G10" s="587"/>
      <c r="H10" s="587"/>
      <c r="I10" s="587"/>
      <c r="J10" s="275"/>
    </row>
    <row r="11" spans="2:10" ht="15.75" thickBot="1">
      <c r="B11" s="263"/>
      <c r="C11" s="598" t="s">
        <v>45</v>
      </c>
      <c r="D11" s="598"/>
      <c r="E11" s="598"/>
      <c r="F11" s="598"/>
      <c r="G11" s="598"/>
      <c r="H11" s="598"/>
      <c r="I11" s="598"/>
      <c r="J11" s="276"/>
    </row>
    <row r="12" spans="2:10">
      <c r="B12" s="263"/>
      <c r="C12" s="596" t="s">
        <v>4</v>
      </c>
      <c r="D12" s="597"/>
      <c r="E12" s="597"/>
      <c r="F12" s="597"/>
      <c r="G12" s="597"/>
      <c r="H12" s="597"/>
      <c r="I12" s="257" t="s">
        <v>37</v>
      </c>
      <c r="J12" s="277"/>
    </row>
    <row r="13" spans="2:10" ht="15" customHeight="1">
      <c r="B13" s="263"/>
      <c r="C13" s="469" t="s">
        <v>48</v>
      </c>
      <c r="D13" s="465"/>
      <c r="E13" s="465"/>
      <c r="F13" s="465"/>
      <c r="G13" s="465"/>
      <c r="H13" s="253">
        <v>0.05</v>
      </c>
      <c r="I13" s="252">
        <f>ROUND(($E$7*ROUND((1+$I$35),4))*H13,0)</f>
        <v>2097833</v>
      </c>
      <c r="J13" s="278"/>
    </row>
    <row r="14" spans="2:10">
      <c r="B14" s="263"/>
      <c r="C14" s="469" t="s">
        <v>49</v>
      </c>
      <c r="D14" s="465"/>
      <c r="E14" s="465"/>
      <c r="F14" s="465"/>
      <c r="G14" s="465"/>
      <c r="H14" s="253">
        <v>0.02</v>
      </c>
      <c r="I14" s="252">
        <f>ROUND(($E$7*ROUND((1+$I$35),4))*H14,0)</f>
        <v>839133</v>
      </c>
      <c r="J14" s="278"/>
    </row>
    <row r="15" spans="2:10">
      <c r="B15" s="263"/>
      <c r="C15" s="469" t="s">
        <v>197</v>
      </c>
      <c r="D15" s="465"/>
      <c r="E15" s="465"/>
      <c r="F15" s="465"/>
      <c r="G15" s="465"/>
      <c r="H15" s="253">
        <v>7.6E-3</v>
      </c>
      <c r="I15" s="252">
        <f>ROUND(($E$7*ROUND((1+$I$35),4))*H15,0)</f>
        <v>318871</v>
      </c>
      <c r="J15" s="278"/>
    </row>
    <row r="16" spans="2:10">
      <c r="B16" s="263"/>
      <c r="C16" s="469" t="s">
        <v>200</v>
      </c>
      <c r="D16" s="465"/>
      <c r="E16" s="465"/>
      <c r="F16" s="465"/>
      <c r="G16" s="465"/>
      <c r="H16" s="253">
        <v>5.0000000000000001E-3</v>
      </c>
      <c r="I16" s="252">
        <f>ROUND(($E$7*ROUND((1+$I$35),4))*H16,0)</f>
        <v>209783</v>
      </c>
      <c r="J16" s="278"/>
    </row>
    <row r="17" spans="2:13" ht="15.75" thickBot="1">
      <c r="B17" s="263"/>
      <c r="C17" s="599" t="s">
        <v>348</v>
      </c>
      <c r="D17" s="600"/>
      <c r="E17" s="600"/>
      <c r="F17" s="600"/>
      <c r="G17" s="600"/>
      <c r="H17" s="254">
        <v>5.0000000000000001E-3</v>
      </c>
      <c r="I17" s="252">
        <f>ROUND(($E$7*ROUND((1+$I$35),4))*H17,0)</f>
        <v>209783</v>
      </c>
      <c r="J17" s="278"/>
    </row>
    <row r="18" spans="2:13" ht="15.75" thickBot="1">
      <c r="B18" s="263"/>
      <c r="C18" s="251"/>
      <c r="D18" s="251"/>
      <c r="E18" s="251"/>
      <c r="F18" s="251"/>
      <c r="G18" s="255"/>
      <c r="H18" s="258" t="s">
        <v>50</v>
      </c>
      <c r="I18" s="259">
        <f>SUM(I13:I17)</f>
        <v>3675403</v>
      </c>
      <c r="J18" s="279"/>
    </row>
    <row r="19" spans="2:13" ht="15.75" thickBot="1">
      <c r="B19" s="263"/>
      <c r="C19" s="595" t="s">
        <v>51</v>
      </c>
      <c r="D19" s="595"/>
      <c r="E19" s="595"/>
      <c r="F19" s="595"/>
      <c r="G19" s="595"/>
      <c r="H19" s="595"/>
      <c r="I19" s="595"/>
      <c r="J19" s="274"/>
    </row>
    <row r="20" spans="2:13" ht="22.5">
      <c r="B20" s="263"/>
      <c r="C20" s="596" t="s">
        <v>4</v>
      </c>
      <c r="D20" s="597"/>
      <c r="E20" s="256" t="s">
        <v>52</v>
      </c>
      <c r="F20" s="292" t="s">
        <v>53</v>
      </c>
      <c r="G20" s="256" t="s">
        <v>238</v>
      </c>
      <c r="H20" s="292" t="s">
        <v>54</v>
      </c>
      <c r="I20" s="257" t="s">
        <v>37</v>
      </c>
      <c r="J20" s="277"/>
    </row>
    <row r="21" spans="2:13" ht="15" customHeight="1">
      <c r="B21" s="263"/>
      <c r="C21" s="540" t="s">
        <v>56</v>
      </c>
      <c r="D21" s="284" t="s">
        <v>57</v>
      </c>
      <c r="E21" s="285">
        <f>ROUND($E$7*ROUND((1+$I$35),4),0)</f>
        <v>41956658</v>
      </c>
      <c r="F21" s="286">
        <v>0.1</v>
      </c>
      <c r="G21" s="287">
        <f>+E21*F21</f>
        <v>4195665.8</v>
      </c>
      <c r="H21" s="288">
        <v>10</v>
      </c>
      <c r="I21" s="252">
        <f>ROUND(((E21*F21*0.03*H21)/12)*1.19,2)</f>
        <v>124821.06</v>
      </c>
      <c r="J21" s="278"/>
    </row>
    <row r="22" spans="2:13">
      <c r="B22" s="263"/>
      <c r="C22" s="541"/>
      <c r="D22" s="284" t="s">
        <v>58</v>
      </c>
      <c r="E22" s="285">
        <f>ROUND($E$7*ROUND((1+$I$35),4),0)</f>
        <v>41956658</v>
      </c>
      <c r="F22" s="286">
        <v>0.1</v>
      </c>
      <c r="G22" s="287">
        <f>+E22*F22</f>
        <v>4195665.8</v>
      </c>
      <c r="H22" s="288">
        <v>40</v>
      </c>
      <c r="I22" s="252">
        <f>ROUND(((E22*F22*0.03*H22)/12)*1.19,2)</f>
        <v>499284.23</v>
      </c>
      <c r="J22" s="278"/>
      <c r="L22" s="18"/>
      <c r="M22" s="18"/>
    </row>
    <row r="23" spans="2:13">
      <c r="B23" s="263"/>
      <c r="C23" s="541"/>
      <c r="D23" s="284" t="s">
        <v>202</v>
      </c>
      <c r="E23" s="285">
        <f>ROUND($E$7*ROUND((1+$I$35),4),0)</f>
        <v>41956658</v>
      </c>
      <c r="F23" s="286">
        <v>0.2</v>
      </c>
      <c r="G23" s="287">
        <f>+E23*F23</f>
        <v>8391331.5999999996</v>
      </c>
      <c r="H23" s="288">
        <v>60</v>
      </c>
      <c r="I23" s="252">
        <f>ROUND(((E23*F23*0.03*H23)/12)*1.19,2)</f>
        <v>1497852.69</v>
      </c>
      <c r="J23" s="278"/>
      <c r="L23" s="19"/>
      <c r="M23" s="18"/>
    </row>
    <row r="24" spans="2:13">
      <c r="B24" s="263"/>
      <c r="C24" s="586"/>
      <c r="D24" s="351" t="s">
        <v>243</v>
      </c>
      <c r="E24" s="285">
        <f>ROUND($E$7*ROUND((1+$I$35),4),0)</f>
        <v>41956658</v>
      </c>
      <c r="F24" s="352">
        <v>0.2</v>
      </c>
      <c r="G24" s="287">
        <f>+E24*F24</f>
        <v>8391331.5999999996</v>
      </c>
      <c r="H24" s="353">
        <v>10</v>
      </c>
      <c r="I24" s="252">
        <f>ROUND(((E24*F24*0.03*H24)/12)*1.19,2)</f>
        <v>249642.12</v>
      </c>
      <c r="J24" s="278"/>
      <c r="L24" s="19"/>
      <c r="M24" s="18"/>
    </row>
    <row r="25" spans="2:13" ht="33.75" thickBot="1">
      <c r="B25" s="263"/>
      <c r="C25" s="293" t="s">
        <v>59</v>
      </c>
      <c r="D25" s="294" t="s">
        <v>60</v>
      </c>
      <c r="E25" s="296">
        <f>ROUND($E$7*ROUND((1+$I$35),4),0)</f>
        <v>41956658</v>
      </c>
      <c r="F25" s="295">
        <f>[105]AIU!E94</f>
        <v>0.05</v>
      </c>
      <c r="G25" s="296">
        <f>E25*F25</f>
        <v>2097832.9</v>
      </c>
      <c r="H25" s="297">
        <v>4</v>
      </c>
      <c r="I25" s="298">
        <f>ROUND(((E25*F25*0.03*H25)/12)*1.19,2)</f>
        <v>24964.21</v>
      </c>
      <c r="J25" s="278"/>
    </row>
    <row r="26" spans="2:13" ht="15" customHeight="1" thickBot="1">
      <c r="B26" s="263"/>
      <c r="D26" s="283"/>
      <c r="E26" s="283"/>
      <c r="F26" s="283"/>
      <c r="G26" s="283"/>
      <c r="H26" s="290" t="s">
        <v>61</v>
      </c>
      <c r="I26" s="291">
        <f>SUM(I21:I25)</f>
        <v>2396564.31</v>
      </c>
      <c r="J26" s="279"/>
    </row>
    <row r="27" spans="2:13" ht="15" customHeight="1" thickBot="1">
      <c r="B27" s="263"/>
      <c r="C27" s="269"/>
      <c r="D27" s="269"/>
      <c r="E27" s="269"/>
      <c r="F27" s="101"/>
      <c r="G27" s="270"/>
      <c r="H27" s="270"/>
      <c r="I27" s="260"/>
      <c r="J27" s="280"/>
    </row>
    <row r="28" spans="2:13" ht="15" customHeight="1">
      <c r="B28" s="263"/>
      <c r="C28" s="299" t="s">
        <v>62</v>
      </c>
      <c r="D28" s="300"/>
      <c r="E28" s="300"/>
      <c r="F28" s="301"/>
      <c r="G28" s="302"/>
      <c r="H28" s="302"/>
      <c r="I28" s="303">
        <f>+I18+I26</f>
        <v>6071967.3100000005</v>
      </c>
      <c r="J28" s="279"/>
    </row>
    <row r="29" spans="2:13" ht="15" customHeight="1" thickBot="1">
      <c r="B29" s="263"/>
      <c r="C29" s="304" t="s">
        <v>63</v>
      </c>
      <c r="D29" s="305"/>
      <c r="E29" s="305"/>
      <c r="F29" s="306"/>
      <c r="G29" s="307"/>
      <c r="H29" s="307"/>
      <c r="I29" s="308">
        <f>ROUND(I28/E7,2)</f>
        <v>0.18</v>
      </c>
      <c r="J29" s="281"/>
    </row>
    <row r="30" spans="2:13" ht="15" customHeight="1" thickBot="1">
      <c r="B30" s="263"/>
      <c r="C30" s="269"/>
      <c r="D30" s="269"/>
      <c r="E30" s="269"/>
      <c r="F30" s="101"/>
      <c r="G30" s="270"/>
      <c r="H30" s="270"/>
      <c r="I30" s="260"/>
      <c r="J30" s="280"/>
    </row>
    <row r="31" spans="2:13" ht="15" customHeight="1">
      <c r="B31" s="263"/>
      <c r="C31" s="299" t="s">
        <v>64</v>
      </c>
      <c r="D31" s="300"/>
      <c r="E31" s="300"/>
      <c r="F31" s="301"/>
      <c r="G31" s="302"/>
      <c r="H31" s="302"/>
      <c r="I31" s="309">
        <f>I29</f>
        <v>0.18</v>
      </c>
      <c r="J31" s="281"/>
    </row>
    <row r="32" spans="2:13" ht="15" customHeight="1">
      <c r="B32" s="263"/>
      <c r="C32" s="310" t="s">
        <v>65</v>
      </c>
      <c r="D32" s="311"/>
      <c r="E32" s="311"/>
      <c r="F32" s="312"/>
      <c r="G32" s="313"/>
      <c r="H32" s="313"/>
      <c r="I32" s="314">
        <v>0.01</v>
      </c>
      <c r="J32" s="281"/>
    </row>
    <row r="33" spans="2:13" ht="15" customHeight="1" thickBot="1">
      <c r="B33" s="263"/>
      <c r="C33" s="304" t="s">
        <v>66</v>
      </c>
      <c r="D33" s="305"/>
      <c r="E33" s="305"/>
      <c r="F33" s="306"/>
      <c r="G33" s="307"/>
      <c r="H33" s="307"/>
      <c r="I33" s="308">
        <f>[105]AIU!M103</f>
        <v>0.05</v>
      </c>
      <c r="J33" s="281"/>
    </row>
    <row r="34" spans="2:13" ht="15" customHeight="1">
      <c r="B34" s="263"/>
      <c r="C34" s="269"/>
      <c r="D34" s="269"/>
      <c r="E34" s="269"/>
      <c r="F34" s="101"/>
      <c r="G34" s="270"/>
      <c r="H34" s="270"/>
      <c r="I34" s="289"/>
      <c r="J34" s="280"/>
    </row>
    <row r="35" spans="2:13">
      <c r="B35" s="263"/>
      <c r="C35" s="102" t="s">
        <v>67</v>
      </c>
      <c r="D35" s="103"/>
      <c r="E35" s="103"/>
      <c r="F35" s="104"/>
      <c r="G35" s="105"/>
      <c r="H35" s="106"/>
      <c r="I35" s="107">
        <v>0.23</v>
      </c>
      <c r="J35" s="282"/>
      <c r="K35" s="384"/>
      <c r="M35" s="108"/>
    </row>
    <row r="36" spans="2:13" ht="15.75" thickBot="1">
      <c r="B36" s="271"/>
      <c r="C36" s="272"/>
      <c r="D36" s="272"/>
      <c r="E36" s="272"/>
      <c r="F36" s="272"/>
      <c r="G36" s="272"/>
      <c r="H36" s="272"/>
      <c r="I36" s="272"/>
      <c r="J36" s="146"/>
    </row>
    <row r="37" spans="2:13" ht="15.75" thickTop="1"/>
  </sheetData>
  <mergeCells count="15">
    <mergeCell ref="C21:C24"/>
    <mergeCell ref="C10:I10"/>
    <mergeCell ref="E7:F7"/>
    <mergeCell ref="C3:F3"/>
    <mergeCell ref="C4:F4"/>
    <mergeCell ref="G3:I4"/>
    <mergeCell ref="C19:I19"/>
    <mergeCell ref="C20:D20"/>
    <mergeCell ref="C11:I11"/>
    <mergeCell ref="C12:H12"/>
    <mergeCell ref="C13:G13"/>
    <mergeCell ref="C14:G14"/>
    <mergeCell ref="C15:G15"/>
    <mergeCell ref="C16:G16"/>
    <mergeCell ref="C17:G17"/>
  </mergeCells>
  <printOptions horizontalCentered="1"/>
  <pageMargins left="0.59055118110236227" right="0.59055118110236227" top="0.78740157480314965" bottom="0.39370078740157483" header="0.31496062992125984" footer="0.31496062992125984"/>
  <pageSetup scale="81" orientation="landscape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outlinePr summaryBelow="0"/>
  </sheetPr>
  <dimension ref="A2:F14998"/>
  <sheetViews>
    <sheetView showGridLines="0" topLeftCell="B6808" zoomScale="115" zoomScaleNormal="115" workbookViewId="0">
      <selection activeCell="C6848" sqref="C6848"/>
    </sheetView>
  </sheetViews>
  <sheetFormatPr baseColWidth="10" defaultRowHeight="15"/>
  <cols>
    <col min="1" max="1" width="6.7109375" style="372" hidden="1" customWidth="1"/>
    <col min="2" max="2" width="6.7109375" style="371" bestFit="1" customWidth="1"/>
    <col min="3" max="3" width="72.42578125" style="96" customWidth="1"/>
    <col min="4" max="4" width="5.42578125" style="375" bestFit="1" customWidth="1"/>
    <col min="5" max="5" width="31.28515625" style="96" customWidth="1"/>
    <col min="6" max="6" width="21.42578125" style="373" customWidth="1"/>
  </cols>
  <sheetData>
    <row r="2" spans="1:6">
      <c r="A2" s="367" t="s">
        <v>352</v>
      </c>
      <c r="B2" s="366" t="s">
        <v>352</v>
      </c>
      <c r="C2" s="368" t="s">
        <v>353</v>
      </c>
      <c r="D2" s="368" t="s">
        <v>354</v>
      </c>
      <c r="E2" s="368" t="s">
        <v>355</v>
      </c>
      <c r="F2" s="368" t="s">
        <v>356</v>
      </c>
    </row>
    <row r="3" spans="1:6" ht="22.5">
      <c r="A3" s="370" t="s">
        <v>357</v>
      </c>
      <c r="B3" s="369" t="s">
        <v>357</v>
      </c>
      <c r="C3" s="374" t="s">
        <v>358</v>
      </c>
      <c r="D3" s="368" t="s">
        <v>8</v>
      </c>
      <c r="E3" s="374" t="s">
        <v>359</v>
      </c>
      <c r="F3" s="376">
        <v>125155.94</v>
      </c>
    </row>
    <row r="4" spans="1:6" ht="22.5">
      <c r="A4" s="370" t="s">
        <v>360</v>
      </c>
      <c r="B4" s="374">
        <v>15852</v>
      </c>
      <c r="C4" s="374" t="s">
        <v>361</v>
      </c>
      <c r="D4" s="368" t="s">
        <v>9</v>
      </c>
      <c r="E4" s="374" t="s">
        <v>359</v>
      </c>
      <c r="F4" s="376">
        <v>329496.23</v>
      </c>
    </row>
    <row r="5" spans="1:6" ht="22.5">
      <c r="A5" s="370" t="s">
        <v>362</v>
      </c>
      <c r="B5" s="374">
        <v>10469</v>
      </c>
      <c r="C5" s="374" t="s">
        <v>363</v>
      </c>
      <c r="D5" s="368" t="s">
        <v>9</v>
      </c>
      <c r="E5" s="374" t="s">
        <v>359</v>
      </c>
      <c r="F5" s="376">
        <v>25299.15</v>
      </c>
    </row>
    <row r="6" spans="1:6">
      <c r="A6" s="370" t="s">
        <v>364</v>
      </c>
      <c r="B6" s="374">
        <v>19202</v>
      </c>
      <c r="C6" s="374" t="s">
        <v>365</v>
      </c>
      <c r="D6" s="368" t="s">
        <v>9</v>
      </c>
      <c r="E6" s="374" t="s">
        <v>366</v>
      </c>
      <c r="F6" s="376">
        <v>639093.73</v>
      </c>
    </row>
    <row r="7" spans="1:6" ht="22.5">
      <c r="A7" s="370" t="s">
        <v>367</v>
      </c>
      <c r="B7" s="374">
        <v>18436</v>
      </c>
      <c r="C7" s="374" t="s">
        <v>368</v>
      </c>
      <c r="D7" s="368" t="s">
        <v>9</v>
      </c>
      <c r="E7" s="374" t="s">
        <v>359</v>
      </c>
      <c r="F7" s="376">
        <v>86087.69</v>
      </c>
    </row>
    <row r="8" spans="1:6" ht="22.5">
      <c r="A8" s="370" t="s">
        <v>369</v>
      </c>
      <c r="B8" s="374">
        <v>18149</v>
      </c>
      <c r="C8" s="374" t="s">
        <v>370</v>
      </c>
      <c r="D8" s="368" t="s">
        <v>9</v>
      </c>
      <c r="E8" s="374" t="s">
        <v>371</v>
      </c>
      <c r="F8" s="376">
        <v>211324.16</v>
      </c>
    </row>
    <row r="9" spans="1:6">
      <c r="A9" s="370" t="s">
        <v>372</v>
      </c>
      <c r="B9" s="374">
        <v>18391</v>
      </c>
      <c r="C9" s="374" t="s">
        <v>373</v>
      </c>
      <c r="D9" s="368" t="s">
        <v>9</v>
      </c>
      <c r="E9" s="374" t="s">
        <v>374</v>
      </c>
      <c r="F9" s="376">
        <v>86087.69</v>
      </c>
    </row>
    <row r="10" spans="1:6">
      <c r="A10" s="370" t="s">
        <v>375</v>
      </c>
      <c r="B10" s="374">
        <v>18400</v>
      </c>
      <c r="C10" s="374" t="s">
        <v>376</v>
      </c>
      <c r="D10" s="368" t="s">
        <v>9</v>
      </c>
      <c r="E10" s="374" t="s">
        <v>374</v>
      </c>
      <c r="F10" s="376">
        <v>86087.69</v>
      </c>
    </row>
    <row r="11" spans="1:6" ht="22.5">
      <c r="A11" s="370" t="s">
        <v>377</v>
      </c>
      <c r="B11" s="374">
        <v>18395</v>
      </c>
      <c r="C11" s="374" t="s">
        <v>378</v>
      </c>
      <c r="D11" s="368" t="s">
        <v>9</v>
      </c>
      <c r="E11" s="374" t="s">
        <v>359</v>
      </c>
      <c r="F11" s="376">
        <v>78432.17</v>
      </c>
    </row>
    <row r="12" spans="1:6" ht="22.5">
      <c r="A12" s="370" t="s">
        <v>379</v>
      </c>
      <c r="B12" s="374">
        <v>18398</v>
      </c>
      <c r="C12" s="374" t="s">
        <v>380</v>
      </c>
      <c r="D12" s="368" t="s">
        <v>9</v>
      </c>
      <c r="E12" s="374" t="s">
        <v>359</v>
      </c>
      <c r="F12" s="376">
        <v>109755.31</v>
      </c>
    </row>
    <row r="13" spans="1:6" ht="22.5">
      <c r="A13" s="370" t="s">
        <v>381</v>
      </c>
      <c r="B13" s="374">
        <v>18388</v>
      </c>
      <c r="C13" s="374" t="s">
        <v>382</v>
      </c>
      <c r="D13" s="368" t="s">
        <v>9</v>
      </c>
      <c r="E13" s="374" t="s">
        <v>359</v>
      </c>
      <c r="F13" s="376">
        <v>180751.45</v>
      </c>
    </row>
    <row r="14" spans="1:6" ht="22.5">
      <c r="A14" s="370" t="s">
        <v>383</v>
      </c>
      <c r="B14" s="374">
        <v>18402</v>
      </c>
      <c r="C14" s="374" t="s">
        <v>384</v>
      </c>
      <c r="D14" s="368" t="s">
        <v>9</v>
      </c>
      <c r="E14" s="374" t="s">
        <v>359</v>
      </c>
      <c r="F14" s="376">
        <v>78432.17</v>
      </c>
    </row>
    <row r="15" spans="1:6" ht="22.5">
      <c r="A15" s="370" t="s">
        <v>385</v>
      </c>
      <c r="B15" s="374">
        <v>18403</v>
      </c>
      <c r="C15" s="374" t="s">
        <v>386</v>
      </c>
      <c r="D15" s="368" t="s">
        <v>9</v>
      </c>
      <c r="E15" s="374" t="s">
        <v>359</v>
      </c>
      <c r="F15" s="376">
        <v>78432.17</v>
      </c>
    </row>
    <row r="16" spans="1:6" ht="22.5">
      <c r="A16" s="370" t="s">
        <v>387</v>
      </c>
      <c r="B16" s="374">
        <v>18414</v>
      </c>
      <c r="C16" s="374" t="s">
        <v>388</v>
      </c>
      <c r="D16" s="368" t="s">
        <v>9</v>
      </c>
      <c r="E16" s="374" t="s">
        <v>359</v>
      </c>
      <c r="F16" s="376">
        <v>205582.32</v>
      </c>
    </row>
    <row r="17" spans="1:6" ht="22.5">
      <c r="A17" s="370" t="s">
        <v>389</v>
      </c>
      <c r="B17" s="374">
        <v>18415</v>
      </c>
      <c r="C17" s="374" t="s">
        <v>390</v>
      </c>
      <c r="D17" s="368" t="s">
        <v>9</v>
      </c>
      <c r="E17" s="374" t="s">
        <v>359</v>
      </c>
      <c r="F17" s="376">
        <v>103263.03999999999</v>
      </c>
    </row>
    <row r="18" spans="1:6" ht="22.5">
      <c r="A18" s="370" t="s">
        <v>391</v>
      </c>
      <c r="B18" s="374">
        <v>18417</v>
      </c>
      <c r="C18" s="374" t="s">
        <v>392</v>
      </c>
      <c r="D18" s="368" t="s">
        <v>9</v>
      </c>
      <c r="E18" s="374" t="s">
        <v>359</v>
      </c>
      <c r="F18" s="376">
        <v>143470.9</v>
      </c>
    </row>
    <row r="19" spans="1:6" ht="22.5">
      <c r="A19" s="370" t="s">
        <v>393</v>
      </c>
      <c r="B19" s="374">
        <v>18419</v>
      </c>
      <c r="C19" s="374" t="s">
        <v>394</v>
      </c>
      <c r="D19" s="368" t="s">
        <v>9</v>
      </c>
      <c r="E19" s="374" t="s">
        <v>359</v>
      </c>
      <c r="F19" s="376">
        <v>99345.64</v>
      </c>
    </row>
    <row r="20" spans="1:6" ht="22.5">
      <c r="A20" s="370" t="s">
        <v>395</v>
      </c>
      <c r="B20" s="374">
        <v>18420</v>
      </c>
      <c r="C20" s="374" t="s">
        <v>396</v>
      </c>
      <c r="D20" s="368" t="s">
        <v>9</v>
      </c>
      <c r="E20" s="374" t="s">
        <v>359</v>
      </c>
      <c r="F20" s="376">
        <v>202415.37</v>
      </c>
    </row>
    <row r="21" spans="1:6" ht="22.5">
      <c r="A21" s="370" t="s">
        <v>397</v>
      </c>
      <c r="B21" s="374">
        <v>18422</v>
      </c>
      <c r="C21" s="374" t="s">
        <v>398</v>
      </c>
      <c r="D21" s="368" t="s">
        <v>9</v>
      </c>
      <c r="E21" s="374" t="s">
        <v>359</v>
      </c>
      <c r="F21" s="376">
        <v>86087.69</v>
      </c>
    </row>
    <row r="22" spans="1:6" ht="22.5">
      <c r="A22" s="370" t="s">
        <v>399</v>
      </c>
      <c r="B22" s="374">
        <v>18197</v>
      </c>
      <c r="C22" s="374" t="s">
        <v>400</v>
      </c>
      <c r="D22" s="368" t="s">
        <v>9</v>
      </c>
      <c r="E22" s="374" t="s">
        <v>359</v>
      </c>
      <c r="F22" s="376">
        <v>226292.63</v>
      </c>
    </row>
    <row r="23" spans="1:6" ht="22.5">
      <c r="A23" s="370" t="s">
        <v>401</v>
      </c>
      <c r="B23" s="374">
        <v>18205</v>
      </c>
      <c r="C23" s="374" t="s">
        <v>402</v>
      </c>
      <c r="D23" s="368" t="s">
        <v>9</v>
      </c>
      <c r="E23" s="374" t="s">
        <v>359</v>
      </c>
      <c r="F23" s="376">
        <v>209085.95</v>
      </c>
    </row>
    <row r="24" spans="1:6" ht="22.5">
      <c r="A24" s="370" t="s">
        <v>403</v>
      </c>
      <c r="B24" s="374">
        <v>18239</v>
      </c>
      <c r="C24" s="374" t="s">
        <v>404</v>
      </c>
      <c r="D24" s="368" t="s">
        <v>9</v>
      </c>
      <c r="E24" s="374" t="s">
        <v>359</v>
      </c>
      <c r="F24" s="376">
        <v>86351.97</v>
      </c>
    </row>
    <row r="25" spans="1:6" ht="22.5">
      <c r="A25" s="370" t="s">
        <v>405</v>
      </c>
      <c r="B25" s="374">
        <v>18243</v>
      </c>
      <c r="C25" s="374" t="s">
        <v>406</v>
      </c>
      <c r="D25" s="368" t="s">
        <v>9</v>
      </c>
      <c r="E25" s="374" t="s">
        <v>359</v>
      </c>
      <c r="F25" s="376">
        <v>106356.49</v>
      </c>
    </row>
    <row r="26" spans="1:6" ht="22.5">
      <c r="A26" s="370" t="s">
        <v>407</v>
      </c>
      <c r="B26" s="374">
        <v>18252</v>
      </c>
      <c r="C26" s="374" t="s">
        <v>408</v>
      </c>
      <c r="D26" s="368" t="s">
        <v>9</v>
      </c>
      <c r="E26" s="374" t="s">
        <v>359</v>
      </c>
      <c r="F26" s="376">
        <v>125219.94</v>
      </c>
    </row>
    <row r="27" spans="1:6" ht="22.5">
      <c r="A27" s="370" t="s">
        <v>409</v>
      </c>
      <c r="B27" s="374">
        <v>18256</v>
      </c>
      <c r="C27" s="374" t="s">
        <v>410</v>
      </c>
      <c r="D27" s="368" t="s">
        <v>9</v>
      </c>
      <c r="E27" s="374" t="s">
        <v>359</v>
      </c>
      <c r="F27" s="376">
        <v>183250.4</v>
      </c>
    </row>
    <row r="28" spans="1:6" ht="22.5">
      <c r="A28" s="370" t="s">
        <v>411</v>
      </c>
      <c r="B28" s="374">
        <v>18262</v>
      </c>
      <c r="C28" s="374" t="s">
        <v>412</v>
      </c>
      <c r="D28" s="368" t="s">
        <v>9</v>
      </c>
      <c r="E28" s="374" t="s">
        <v>359</v>
      </c>
      <c r="F28" s="376">
        <v>162672.07999999999</v>
      </c>
    </row>
    <row r="29" spans="1:6" ht="22.5">
      <c r="A29" s="370" t="s">
        <v>413</v>
      </c>
      <c r="B29" s="374">
        <v>18265</v>
      </c>
      <c r="C29" s="374" t="s">
        <v>414</v>
      </c>
      <c r="D29" s="368" t="s">
        <v>9</v>
      </c>
      <c r="E29" s="374" t="s">
        <v>359</v>
      </c>
      <c r="F29" s="376">
        <v>174245</v>
      </c>
    </row>
    <row r="30" spans="1:6" ht="22.5">
      <c r="A30" s="370" t="s">
        <v>415</v>
      </c>
      <c r="B30" s="374">
        <v>18269</v>
      </c>
      <c r="C30" s="374" t="s">
        <v>416</v>
      </c>
      <c r="D30" s="368" t="s">
        <v>9</v>
      </c>
      <c r="E30" s="374" t="s">
        <v>359</v>
      </c>
      <c r="F30" s="376">
        <v>174245</v>
      </c>
    </row>
    <row r="31" spans="1:6" ht="22.5">
      <c r="A31" s="370" t="s">
        <v>417</v>
      </c>
      <c r="B31" s="374">
        <v>18277</v>
      </c>
      <c r="C31" s="374" t="s">
        <v>418</v>
      </c>
      <c r="D31" s="368" t="s">
        <v>9</v>
      </c>
      <c r="E31" s="374" t="s">
        <v>359</v>
      </c>
      <c r="F31" s="376">
        <v>170327.6</v>
      </c>
    </row>
    <row r="32" spans="1:6" ht="22.5">
      <c r="A32" s="370" t="s">
        <v>419</v>
      </c>
      <c r="B32" s="374">
        <v>18380</v>
      </c>
      <c r="C32" s="374" t="s">
        <v>420</v>
      </c>
      <c r="D32" s="368" t="s">
        <v>9</v>
      </c>
      <c r="E32" s="374" t="s">
        <v>359</v>
      </c>
      <c r="F32" s="376">
        <v>179348.67</v>
      </c>
    </row>
    <row r="33" spans="1:6" ht="22.5">
      <c r="A33" s="370" t="s">
        <v>421</v>
      </c>
      <c r="B33" s="374">
        <v>18381</v>
      </c>
      <c r="C33" s="374" t="s">
        <v>422</v>
      </c>
      <c r="D33" s="368" t="s">
        <v>9</v>
      </c>
      <c r="E33" s="374" t="s">
        <v>359</v>
      </c>
      <c r="F33" s="376">
        <v>113713.04</v>
      </c>
    </row>
    <row r="34" spans="1:6" ht="22.5">
      <c r="A34" s="370" t="s">
        <v>423</v>
      </c>
      <c r="B34" s="374">
        <v>18437</v>
      </c>
      <c r="C34" s="374" t="s">
        <v>424</v>
      </c>
      <c r="D34" s="368" t="s">
        <v>9</v>
      </c>
      <c r="E34" s="374" t="s">
        <v>359</v>
      </c>
      <c r="F34" s="376">
        <v>188406.97</v>
      </c>
    </row>
    <row r="35" spans="1:6" ht="22.5">
      <c r="A35" s="370" t="s">
        <v>425</v>
      </c>
      <c r="B35" s="374">
        <v>18438</v>
      </c>
      <c r="C35" s="374" t="s">
        <v>426</v>
      </c>
      <c r="D35" s="368" t="s">
        <v>9</v>
      </c>
      <c r="E35" s="374" t="s">
        <v>359</v>
      </c>
      <c r="F35" s="376">
        <v>63869.41</v>
      </c>
    </row>
    <row r="36" spans="1:6" ht="22.5">
      <c r="A36" s="370" t="s">
        <v>427</v>
      </c>
      <c r="B36" s="374">
        <v>18439</v>
      </c>
      <c r="C36" s="374" t="s">
        <v>428</v>
      </c>
      <c r="D36" s="368" t="s">
        <v>9</v>
      </c>
      <c r="E36" s="374" t="s">
        <v>359</v>
      </c>
      <c r="F36" s="376">
        <v>63869.41</v>
      </c>
    </row>
    <row r="37" spans="1:6" ht="22.5">
      <c r="A37" s="370" t="s">
        <v>429</v>
      </c>
      <c r="B37" s="374">
        <v>18208</v>
      </c>
      <c r="C37" s="374" t="s">
        <v>430</v>
      </c>
      <c r="D37" s="368" t="s">
        <v>9</v>
      </c>
      <c r="E37" s="374" t="s">
        <v>359</v>
      </c>
      <c r="F37" s="376">
        <v>209085.95</v>
      </c>
    </row>
    <row r="38" spans="1:6" ht="22.5">
      <c r="A38" s="370" t="s">
        <v>431</v>
      </c>
      <c r="B38" s="374">
        <v>18211</v>
      </c>
      <c r="C38" s="374" t="s">
        <v>432</v>
      </c>
      <c r="D38" s="368" t="s">
        <v>9</v>
      </c>
      <c r="E38" s="374" t="s">
        <v>359</v>
      </c>
      <c r="F38" s="376">
        <v>204173.07</v>
      </c>
    </row>
    <row r="39" spans="1:6" ht="22.5">
      <c r="A39" s="370" t="s">
        <v>433</v>
      </c>
      <c r="B39" s="374">
        <v>18219</v>
      </c>
      <c r="C39" s="374" t="s">
        <v>434</v>
      </c>
      <c r="D39" s="368" t="s">
        <v>9</v>
      </c>
      <c r="E39" s="374" t="s">
        <v>359</v>
      </c>
      <c r="F39" s="376">
        <v>88353.17</v>
      </c>
    </row>
    <row r="40" spans="1:6" ht="22.5">
      <c r="A40" s="370" t="s">
        <v>435</v>
      </c>
      <c r="B40" s="374">
        <v>18222</v>
      </c>
      <c r="C40" s="374" t="s">
        <v>436</v>
      </c>
      <c r="D40" s="368" t="s">
        <v>9</v>
      </c>
      <c r="E40" s="374" t="s">
        <v>359</v>
      </c>
      <c r="F40" s="376">
        <v>108865.47</v>
      </c>
    </row>
    <row r="41" spans="1:6" ht="22.5">
      <c r="A41" s="370" t="s">
        <v>437</v>
      </c>
      <c r="B41" s="374">
        <v>18225</v>
      </c>
      <c r="C41" s="374" t="s">
        <v>438</v>
      </c>
      <c r="D41" s="368" t="s">
        <v>9</v>
      </c>
      <c r="E41" s="374" t="s">
        <v>359</v>
      </c>
      <c r="F41" s="376">
        <v>108865.47</v>
      </c>
    </row>
    <row r="42" spans="1:6" ht="22.5">
      <c r="A42" s="370" t="s">
        <v>439</v>
      </c>
      <c r="B42" s="374">
        <v>18226</v>
      </c>
      <c r="C42" s="374" t="s">
        <v>440</v>
      </c>
      <c r="D42" s="368" t="s">
        <v>9</v>
      </c>
      <c r="E42" s="374" t="s">
        <v>359</v>
      </c>
      <c r="F42" s="376">
        <v>108865.47</v>
      </c>
    </row>
    <row r="43" spans="1:6" ht="22.5">
      <c r="A43" s="370" t="s">
        <v>441</v>
      </c>
      <c r="B43" s="374">
        <v>18234</v>
      </c>
      <c r="C43" s="374" t="s">
        <v>442</v>
      </c>
      <c r="D43" s="368" t="s">
        <v>9</v>
      </c>
      <c r="E43" s="374" t="s">
        <v>359</v>
      </c>
      <c r="F43" s="376">
        <v>108865.47</v>
      </c>
    </row>
    <row r="44" spans="1:6" ht="22.5">
      <c r="A44" s="370" t="s">
        <v>443</v>
      </c>
      <c r="B44" s="374">
        <v>18407</v>
      </c>
      <c r="C44" s="374" t="s">
        <v>444</v>
      </c>
      <c r="D44" s="368" t="s">
        <v>9</v>
      </c>
      <c r="E44" s="374" t="s">
        <v>359</v>
      </c>
      <c r="F44" s="376">
        <v>206332.77</v>
      </c>
    </row>
    <row r="45" spans="1:6" ht="22.5">
      <c r="A45" s="370" t="s">
        <v>445</v>
      </c>
      <c r="B45" s="374">
        <v>18411</v>
      </c>
      <c r="C45" s="374" t="s">
        <v>446</v>
      </c>
      <c r="D45" s="368" t="s">
        <v>9</v>
      </c>
      <c r="E45" s="374" t="s">
        <v>359</v>
      </c>
      <c r="F45" s="376">
        <v>313509.90000000002</v>
      </c>
    </row>
    <row r="46" spans="1:6" ht="22.5">
      <c r="A46" s="370" t="s">
        <v>447</v>
      </c>
      <c r="B46" s="374">
        <v>18412</v>
      </c>
      <c r="C46" s="374" t="s">
        <v>448</v>
      </c>
      <c r="D46" s="368" t="s">
        <v>9</v>
      </c>
      <c r="E46" s="374" t="s">
        <v>359</v>
      </c>
      <c r="F46" s="376">
        <v>206332.77</v>
      </c>
    </row>
    <row r="47" spans="1:6" ht="22.5">
      <c r="A47" s="370" t="s">
        <v>449</v>
      </c>
      <c r="B47" s="374">
        <v>18423</v>
      </c>
      <c r="C47" s="374" t="s">
        <v>450</v>
      </c>
      <c r="D47" s="368" t="s">
        <v>9</v>
      </c>
      <c r="E47" s="374" t="s">
        <v>359</v>
      </c>
      <c r="F47" s="376">
        <v>213393.61</v>
      </c>
    </row>
    <row r="48" spans="1:6" ht="22.5">
      <c r="A48" s="370" t="s">
        <v>451</v>
      </c>
      <c r="B48" s="374">
        <v>18434</v>
      </c>
      <c r="C48" s="374" t="s">
        <v>452</v>
      </c>
      <c r="D48" s="368" t="s">
        <v>9</v>
      </c>
      <c r="E48" s="374" t="s">
        <v>359</v>
      </c>
      <c r="F48" s="376">
        <v>213393.61</v>
      </c>
    </row>
    <row r="49" spans="1:6" ht="22.5">
      <c r="A49" s="370" t="s">
        <v>453</v>
      </c>
      <c r="B49" s="374">
        <v>18435</v>
      </c>
      <c r="C49" s="374" t="s">
        <v>454</v>
      </c>
      <c r="D49" s="368" t="s">
        <v>9</v>
      </c>
      <c r="E49" s="374" t="s">
        <v>359</v>
      </c>
      <c r="F49" s="376">
        <v>213393.61</v>
      </c>
    </row>
    <row r="50" spans="1:6">
      <c r="A50" s="370" t="s">
        <v>455</v>
      </c>
      <c r="B50" s="374">
        <v>10264</v>
      </c>
      <c r="C50" s="374" t="s">
        <v>456</v>
      </c>
      <c r="D50" s="368" t="s">
        <v>457</v>
      </c>
      <c r="E50" s="374" t="s">
        <v>458</v>
      </c>
      <c r="F50" s="376">
        <v>17857.27</v>
      </c>
    </row>
    <row r="51" spans="1:6">
      <c r="A51" s="370" t="s">
        <v>459</v>
      </c>
      <c r="B51" s="374">
        <v>11989</v>
      </c>
      <c r="C51" s="374" t="s">
        <v>460</v>
      </c>
      <c r="D51" s="368" t="s">
        <v>457</v>
      </c>
      <c r="E51" s="374" t="s">
        <v>458</v>
      </c>
      <c r="F51" s="376">
        <v>17591.45</v>
      </c>
    </row>
    <row r="52" spans="1:6">
      <c r="A52" s="370" t="s">
        <v>461</v>
      </c>
      <c r="B52" s="374">
        <v>12644</v>
      </c>
      <c r="C52" s="374" t="s">
        <v>462</v>
      </c>
      <c r="D52" s="368" t="s">
        <v>457</v>
      </c>
      <c r="E52" s="374" t="s">
        <v>458</v>
      </c>
      <c r="F52" s="376">
        <v>17588.04</v>
      </c>
    </row>
    <row r="53" spans="1:6" ht="22.5">
      <c r="A53" s="370" t="s">
        <v>463</v>
      </c>
      <c r="B53" s="374">
        <v>19241</v>
      </c>
      <c r="C53" s="374" t="s">
        <v>464</v>
      </c>
      <c r="D53" s="368" t="s">
        <v>9</v>
      </c>
      <c r="E53" s="374" t="s">
        <v>359</v>
      </c>
      <c r="F53" s="376">
        <v>331871.87</v>
      </c>
    </row>
    <row r="54" spans="1:6" ht="22.5">
      <c r="A54" s="370" t="s">
        <v>465</v>
      </c>
      <c r="B54" s="374">
        <v>19240</v>
      </c>
      <c r="C54" s="374" t="s">
        <v>466</v>
      </c>
      <c r="D54" s="368" t="s">
        <v>9</v>
      </c>
      <c r="E54" s="374" t="s">
        <v>359</v>
      </c>
      <c r="F54" s="376">
        <v>331871.87</v>
      </c>
    </row>
    <row r="55" spans="1:6" ht="22.5">
      <c r="A55" s="370" t="s">
        <v>467</v>
      </c>
      <c r="B55" s="374">
        <v>18933</v>
      </c>
      <c r="C55" s="374" t="s">
        <v>468</v>
      </c>
      <c r="D55" s="368" t="s">
        <v>8</v>
      </c>
      <c r="E55" s="374" t="s">
        <v>359</v>
      </c>
      <c r="F55" s="376">
        <v>65182.1</v>
      </c>
    </row>
    <row r="56" spans="1:6" ht="22.5">
      <c r="A56" s="370" t="s">
        <v>469</v>
      </c>
      <c r="B56" s="374">
        <v>18905</v>
      </c>
      <c r="C56" s="374" t="s">
        <v>470</v>
      </c>
      <c r="D56" s="368" t="s">
        <v>8</v>
      </c>
      <c r="E56" s="374" t="s">
        <v>359</v>
      </c>
      <c r="F56" s="376">
        <v>1209258.45</v>
      </c>
    </row>
    <row r="57" spans="1:6" ht="22.5">
      <c r="A57" s="370" t="s">
        <v>471</v>
      </c>
      <c r="B57" s="374">
        <v>18918</v>
      </c>
      <c r="C57" s="374" t="s">
        <v>472</v>
      </c>
      <c r="D57" s="368" t="s">
        <v>8</v>
      </c>
      <c r="E57" s="374" t="s">
        <v>359</v>
      </c>
      <c r="F57" s="376">
        <v>787127.57</v>
      </c>
    </row>
    <row r="58" spans="1:6" ht="22.5">
      <c r="A58" s="370" t="s">
        <v>473</v>
      </c>
      <c r="B58" s="374">
        <v>18921</v>
      </c>
      <c r="C58" s="374" t="s">
        <v>474</v>
      </c>
      <c r="D58" s="368" t="s">
        <v>8</v>
      </c>
      <c r="E58" s="374" t="s">
        <v>359</v>
      </c>
      <c r="F58" s="376">
        <v>260576.84</v>
      </c>
    </row>
    <row r="59" spans="1:6" ht="22.5">
      <c r="A59" s="370" t="s">
        <v>475</v>
      </c>
      <c r="B59" s="374">
        <v>18932</v>
      </c>
      <c r="C59" s="374" t="s">
        <v>476</v>
      </c>
      <c r="D59" s="368" t="s">
        <v>8</v>
      </c>
      <c r="E59" s="374" t="s">
        <v>359</v>
      </c>
      <c r="F59" s="376">
        <v>40888.85</v>
      </c>
    </row>
    <row r="60" spans="1:6" ht="22.5">
      <c r="A60" s="370" t="s">
        <v>477</v>
      </c>
      <c r="B60" s="374">
        <v>18924</v>
      </c>
      <c r="C60" s="374" t="s">
        <v>478</v>
      </c>
      <c r="D60" s="368" t="s">
        <v>8</v>
      </c>
      <c r="E60" s="374" t="s">
        <v>359</v>
      </c>
      <c r="F60" s="376">
        <v>188698.23999999999</v>
      </c>
    </row>
    <row r="61" spans="1:6" ht="22.5">
      <c r="A61" s="370" t="s">
        <v>479</v>
      </c>
      <c r="B61" s="374">
        <v>18912</v>
      </c>
      <c r="C61" s="374" t="s">
        <v>480</v>
      </c>
      <c r="D61" s="368" t="s">
        <v>8</v>
      </c>
      <c r="E61" s="374" t="s">
        <v>359</v>
      </c>
      <c r="F61" s="376">
        <v>622388.66</v>
      </c>
    </row>
    <row r="62" spans="1:6" ht="22.5">
      <c r="A62" s="370" t="s">
        <v>481</v>
      </c>
      <c r="B62" s="374">
        <v>18928</v>
      </c>
      <c r="C62" s="374" t="s">
        <v>482</v>
      </c>
      <c r="D62" s="368" t="s">
        <v>8</v>
      </c>
      <c r="E62" s="374" t="s">
        <v>359</v>
      </c>
      <c r="F62" s="376">
        <v>117739.04</v>
      </c>
    </row>
    <row r="63" spans="1:6" ht="22.5">
      <c r="A63" s="370" t="s">
        <v>483</v>
      </c>
      <c r="B63" s="374">
        <v>18929</v>
      </c>
      <c r="C63" s="374" t="s">
        <v>484</v>
      </c>
      <c r="D63" s="368" t="s">
        <v>8</v>
      </c>
      <c r="E63" s="374" t="s">
        <v>359</v>
      </c>
      <c r="F63" s="376">
        <v>87477.54</v>
      </c>
    </row>
    <row r="64" spans="1:6" ht="22.5">
      <c r="A64" s="370" t="s">
        <v>485</v>
      </c>
      <c r="B64" s="374">
        <v>18930</v>
      </c>
      <c r="C64" s="374" t="s">
        <v>486</v>
      </c>
      <c r="D64" s="368" t="s">
        <v>8</v>
      </c>
      <c r="E64" s="374" t="s">
        <v>359</v>
      </c>
      <c r="F64" s="376">
        <v>70879.539999999994</v>
      </c>
    </row>
    <row r="65" spans="1:6" ht="22.5">
      <c r="A65" s="370" t="s">
        <v>487</v>
      </c>
      <c r="B65" s="374">
        <v>18896</v>
      </c>
      <c r="C65" s="374" t="s">
        <v>488</v>
      </c>
      <c r="D65" s="368" t="s">
        <v>8</v>
      </c>
      <c r="E65" s="374" t="s">
        <v>359</v>
      </c>
      <c r="F65" s="376">
        <v>180302.68</v>
      </c>
    </row>
    <row r="66" spans="1:6">
      <c r="A66" s="370" t="s">
        <v>489</v>
      </c>
      <c r="B66" s="374">
        <v>14772</v>
      </c>
      <c r="C66" s="374" t="s">
        <v>490</v>
      </c>
      <c r="D66" s="368" t="s">
        <v>9</v>
      </c>
      <c r="E66" s="374" t="s">
        <v>491</v>
      </c>
      <c r="F66" s="376">
        <v>2364336.96</v>
      </c>
    </row>
    <row r="67" spans="1:6">
      <c r="A67" s="370" t="s">
        <v>492</v>
      </c>
      <c r="B67" s="374">
        <v>14360</v>
      </c>
      <c r="C67" s="374" t="s">
        <v>493</v>
      </c>
      <c r="D67" s="368" t="s">
        <v>9</v>
      </c>
      <c r="E67" s="374" t="s">
        <v>491</v>
      </c>
      <c r="F67" s="376">
        <v>2011005</v>
      </c>
    </row>
    <row r="68" spans="1:6">
      <c r="A68" s="370" t="s">
        <v>494</v>
      </c>
      <c r="B68" s="374">
        <v>12789</v>
      </c>
      <c r="C68" s="374" t="s">
        <v>495</v>
      </c>
      <c r="D68" s="368" t="s">
        <v>9</v>
      </c>
      <c r="E68" s="374" t="s">
        <v>496</v>
      </c>
      <c r="F68" s="376">
        <v>7692.34</v>
      </c>
    </row>
    <row r="69" spans="1:6">
      <c r="A69" s="370" t="s">
        <v>497</v>
      </c>
      <c r="B69" s="374">
        <v>12787</v>
      </c>
      <c r="C69" s="374" t="s">
        <v>498</v>
      </c>
      <c r="D69" s="368" t="s">
        <v>9</v>
      </c>
      <c r="E69" s="374" t="s">
        <v>496</v>
      </c>
      <c r="F69" s="376">
        <v>9382.31</v>
      </c>
    </row>
    <row r="70" spans="1:6">
      <c r="A70" s="370" t="s">
        <v>499</v>
      </c>
      <c r="B70" s="374">
        <v>12791</v>
      </c>
      <c r="C70" s="374" t="s">
        <v>500</v>
      </c>
      <c r="D70" s="368" t="s">
        <v>9</v>
      </c>
      <c r="E70" s="374" t="s">
        <v>496</v>
      </c>
      <c r="F70" s="376">
        <v>8450.02</v>
      </c>
    </row>
    <row r="71" spans="1:6">
      <c r="A71" s="370" t="s">
        <v>501</v>
      </c>
      <c r="B71" s="374">
        <v>12790</v>
      </c>
      <c r="C71" s="374" t="s">
        <v>502</v>
      </c>
      <c r="D71" s="368" t="s">
        <v>9</v>
      </c>
      <c r="E71" s="374" t="s">
        <v>496</v>
      </c>
      <c r="F71" s="376">
        <v>8188.06</v>
      </c>
    </row>
    <row r="72" spans="1:6">
      <c r="A72" s="370" t="s">
        <v>503</v>
      </c>
      <c r="B72" s="374">
        <v>15641</v>
      </c>
      <c r="C72" s="374" t="s">
        <v>504</v>
      </c>
      <c r="D72" s="368" t="s">
        <v>9</v>
      </c>
      <c r="E72" s="374" t="s">
        <v>496</v>
      </c>
      <c r="F72" s="376">
        <v>15211.48</v>
      </c>
    </row>
    <row r="73" spans="1:6">
      <c r="A73" s="370" t="s">
        <v>505</v>
      </c>
      <c r="B73" s="374">
        <v>20639</v>
      </c>
      <c r="C73" s="374" t="s">
        <v>506</v>
      </c>
      <c r="D73" s="368" t="s">
        <v>9</v>
      </c>
      <c r="E73" s="374" t="s">
        <v>507</v>
      </c>
      <c r="F73" s="376">
        <v>16797.849999999999</v>
      </c>
    </row>
    <row r="74" spans="1:6">
      <c r="A74" s="370" t="s">
        <v>508</v>
      </c>
      <c r="B74" s="374">
        <v>15640</v>
      </c>
      <c r="C74" s="374" t="s">
        <v>509</v>
      </c>
      <c r="D74" s="368" t="s">
        <v>9</v>
      </c>
      <c r="E74" s="374" t="s">
        <v>496</v>
      </c>
      <c r="F74" s="376">
        <v>10311.48</v>
      </c>
    </row>
    <row r="75" spans="1:6">
      <c r="A75" s="370" t="s">
        <v>510</v>
      </c>
      <c r="B75" s="374">
        <v>13104</v>
      </c>
      <c r="C75" s="374" t="s">
        <v>511</v>
      </c>
      <c r="D75" s="368" t="s">
        <v>9</v>
      </c>
      <c r="E75" s="374" t="s">
        <v>496</v>
      </c>
      <c r="F75" s="376">
        <v>9129.3700000000008</v>
      </c>
    </row>
    <row r="76" spans="1:6">
      <c r="A76" s="370" t="s">
        <v>512</v>
      </c>
      <c r="B76" s="374">
        <v>15642</v>
      </c>
      <c r="C76" s="374" t="s">
        <v>513</v>
      </c>
      <c r="D76" s="368" t="s">
        <v>9</v>
      </c>
      <c r="E76" s="374" t="s">
        <v>496</v>
      </c>
      <c r="F76" s="376">
        <v>15314.48</v>
      </c>
    </row>
    <row r="77" spans="1:6">
      <c r="A77" s="370" t="s">
        <v>514</v>
      </c>
      <c r="B77" s="374">
        <v>15804</v>
      </c>
      <c r="C77" s="374" t="s">
        <v>515</v>
      </c>
      <c r="D77" s="368" t="s">
        <v>9</v>
      </c>
      <c r="E77" s="374" t="s">
        <v>496</v>
      </c>
      <c r="F77" s="376">
        <v>4830.54</v>
      </c>
    </row>
    <row r="78" spans="1:6">
      <c r="A78" s="370" t="s">
        <v>516</v>
      </c>
      <c r="B78" s="374">
        <v>10742</v>
      </c>
      <c r="C78" s="374" t="s">
        <v>517</v>
      </c>
      <c r="D78" s="368" t="s">
        <v>9</v>
      </c>
      <c r="E78" s="374" t="s">
        <v>496</v>
      </c>
      <c r="F78" s="376">
        <v>99574.75</v>
      </c>
    </row>
    <row r="79" spans="1:6">
      <c r="A79" s="370" t="s">
        <v>518</v>
      </c>
      <c r="B79" s="374">
        <v>10741</v>
      </c>
      <c r="C79" s="374" t="s">
        <v>519</v>
      </c>
      <c r="D79" s="368" t="s">
        <v>9</v>
      </c>
      <c r="E79" s="374" t="s">
        <v>496</v>
      </c>
      <c r="F79" s="376">
        <v>79924.820000000007</v>
      </c>
    </row>
    <row r="80" spans="1:6">
      <c r="A80" s="370" t="s">
        <v>520</v>
      </c>
      <c r="B80" s="374">
        <v>17316</v>
      </c>
      <c r="C80" s="374" t="s">
        <v>521</v>
      </c>
      <c r="D80" s="368" t="s">
        <v>9</v>
      </c>
      <c r="E80" s="374" t="s">
        <v>522</v>
      </c>
      <c r="F80" s="376">
        <v>9341.35</v>
      </c>
    </row>
    <row r="81" spans="1:6">
      <c r="A81" s="370" t="s">
        <v>523</v>
      </c>
      <c r="B81" s="374">
        <v>17315</v>
      </c>
      <c r="C81" s="374" t="s">
        <v>524</v>
      </c>
      <c r="D81" s="368" t="s">
        <v>9</v>
      </c>
      <c r="E81" s="374" t="s">
        <v>522</v>
      </c>
      <c r="F81" s="376">
        <v>9039.1200000000008</v>
      </c>
    </row>
    <row r="82" spans="1:6">
      <c r="A82" s="370" t="s">
        <v>525</v>
      </c>
      <c r="B82" s="374">
        <v>17314</v>
      </c>
      <c r="C82" s="374" t="s">
        <v>526</v>
      </c>
      <c r="D82" s="368" t="s">
        <v>9</v>
      </c>
      <c r="E82" s="374" t="s">
        <v>522</v>
      </c>
      <c r="F82" s="376">
        <v>8762.08</v>
      </c>
    </row>
    <row r="83" spans="1:6">
      <c r="A83" s="370" t="s">
        <v>527</v>
      </c>
      <c r="B83" s="374">
        <v>17312</v>
      </c>
      <c r="C83" s="374" t="s">
        <v>528</v>
      </c>
      <c r="D83" s="368" t="s">
        <v>9</v>
      </c>
      <c r="E83" s="374" t="s">
        <v>522</v>
      </c>
      <c r="F83" s="376">
        <v>8560.59</v>
      </c>
    </row>
    <row r="84" spans="1:6">
      <c r="A84" s="370" t="s">
        <v>529</v>
      </c>
      <c r="B84" s="374">
        <v>17317</v>
      </c>
      <c r="C84" s="374" t="s">
        <v>530</v>
      </c>
      <c r="D84" s="368" t="s">
        <v>9</v>
      </c>
      <c r="E84" s="374" t="s">
        <v>522</v>
      </c>
      <c r="F84" s="376">
        <v>10071.74</v>
      </c>
    </row>
    <row r="85" spans="1:6">
      <c r="A85" s="370" t="s">
        <v>531</v>
      </c>
      <c r="B85" s="374">
        <v>17318</v>
      </c>
      <c r="C85" s="374" t="s">
        <v>532</v>
      </c>
      <c r="D85" s="368" t="s">
        <v>9</v>
      </c>
      <c r="E85" s="374" t="s">
        <v>522</v>
      </c>
      <c r="F85" s="376">
        <v>14177.03</v>
      </c>
    </row>
    <row r="86" spans="1:6">
      <c r="A86" s="370" t="s">
        <v>533</v>
      </c>
      <c r="B86" s="374">
        <v>17313</v>
      </c>
      <c r="C86" s="374" t="s">
        <v>534</v>
      </c>
      <c r="D86" s="368" t="s">
        <v>9</v>
      </c>
      <c r="E86" s="374" t="s">
        <v>522</v>
      </c>
      <c r="F86" s="376">
        <v>8736.89</v>
      </c>
    </row>
    <row r="87" spans="1:6" ht="22.5">
      <c r="A87" s="370" t="s">
        <v>535</v>
      </c>
      <c r="B87" s="374">
        <v>16306</v>
      </c>
      <c r="C87" s="374" t="s">
        <v>536</v>
      </c>
      <c r="D87" s="368" t="s">
        <v>9</v>
      </c>
      <c r="E87" s="374" t="s">
        <v>537</v>
      </c>
      <c r="F87" s="376">
        <v>7629.98</v>
      </c>
    </row>
    <row r="88" spans="1:6" ht="22.5">
      <c r="A88" s="370" t="s">
        <v>538</v>
      </c>
      <c r="B88" s="374">
        <v>16305</v>
      </c>
      <c r="C88" s="374" t="s">
        <v>539</v>
      </c>
      <c r="D88" s="368" t="s">
        <v>9</v>
      </c>
      <c r="E88" s="374" t="s">
        <v>537</v>
      </c>
      <c r="F88" s="376">
        <v>10489.98</v>
      </c>
    </row>
    <row r="89" spans="1:6" ht="22.5">
      <c r="A89" s="370" t="s">
        <v>540</v>
      </c>
      <c r="B89" s="374">
        <v>19190</v>
      </c>
      <c r="C89" s="374" t="s">
        <v>541</v>
      </c>
      <c r="D89" s="368" t="s">
        <v>9</v>
      </c>
      <c r="E89" s="374" t="s">
        <v>537</v>
      </c>
      <c r="F89" s="376">
        <v>6536.58</v>
      </c>
    </row>
    <row r="90" spans="1:6" ht="22.5">
      <c r="A90" s="370" t="s">
        <v>542</v>
      </c>
      <c r="B90" s="374">
        <v>19199</v>
      </c>
      <c r="C90" s="374" t="s">
        <v>543</v>
      </c>
      <c r="D90" s="368" t="s">
        <v>9</v>
      </c>
      <c r="E90" s="374" t="s">
        <v>537</v>
      </c>
      <c r="F90" s="376">
        <v>9768.98</v>
      </c>
    </row>
    <row r="91" spans="1:6" ht="22.5">
      <c r="A91" s="370" t="s">
        <v>544</v>
      </c>
      <c r="B91" s="374">
        <v>19200</v>
      </c>
      <c r="C91" s="374" t="s">
        <v>545</v>
      </c>
      <c r="D91" s="368" t="s">
        <v>9</v>
      </c>
      <c r="E91" s="374" t="s">
        <v>537</v>
      </c>
      <c r="F91" s="376">
        <v>12410.99</v>
      </c>
    </row>
    <row r="92" spans="1:6" ht="22.5">
      <c r="A92" s="370" t="s">
        <v>546</v>
      </c>
      <c r="B92" s="374">
        <v>19196</v>
      </c>
      <c r="C92" s="374" t="s">
        <v>547</v>
      </c>
      <c r="D92" s="368" t="s">
        <v>9</v>
      </c>
      <c r="E92" s="374" t="s">
        <v>537</v>
      </c>
      <c r="F92" s="376">
        <v>7203.58</v>
      </c>
    </row>
    <row r="93" spans="1:6">
      <c r="A93" s="370" t="s">
        <v>548</v>
      </c>
      <c r="B93" s="374">
        <v>16281</v>
      </c>
      <c r="C93" s="374" t="s">
        <v>549</v>
      </c>
      <c r="D93" s="368" t="s">
        <v>9</v>
      </c>
      <c r="E93" s="374" t="s">
        <v>496</v>
      </c>
      <c r="F93" s="376">
        <v>7596.91</v>
      </c>
    </row>
    <row r="94" spans="1:6">
      <c r="A94" s="370" t="s">
        <v>550</v>
      </c>
      <c r="B94" s="374">
        <v>16282</v>
      </c>
      <c r="C94" s="374" t="s">
        <v>551</v>
      </c>
      <c r="D94" s="368" t="s">
        <v>9</v>
      </c>
      <c r="E94" s="374" t="s">
        <v>496</v>
      </c>
      <c r="F94" s="376">
        <v>6740.91</v>
      </c>
    </row>
    <row r="95" spans="1:6">
      <c r="A95" s="370" t="s">
        <v>552</v>
      </c>
      <c r="B95" s="374">
        <v>16283</v>
      </c>
      <c r="C95" s="374" t="s">
        <v>553</v>
      </c>
      <c r="D95" s="368" t="s">
        <v>9</v>
      </c>
      <c r="E95" s="374" t="s">
        <v>496</v>
      </c>
      <c r="F95" s="376">
        <v>6740.91</v>
      </c>
    </row>
    <row r="96" spans="1:6">
      <c r="A96" s="370" t="s">
        <v>554</v>
      </c>
      <c r="B96" s="374">
        <v>16284</v>
      </c>
      <c r="C96" s="374" t="s">
        <v>555</v>
      </c>
      <c r="D96" s="368" t="s">
        <v>9</v>
      </c>
      <c r="E96" s="374" t="s">
        <v>496</v>
      </c>
      <c r="F96" s="376">
        <v>6740.91</v>
      </c>
    </row>
    <row r="97" spans="1:6">
      <c r="A97" s="370" t="s">
        <v>556</v>
      </c>
      <c r="B97" s="374">
        <v>16285</v>
      </c>
      <c r="C97" s="374" t="s">
        <v>557</v>
      </c>
      <c r="D97" s="368" t="s">
        <v>9</v>
      </c>
      <c r="E97" s="374" t="s">
        <v>496</v>
      </c>
      <c r="F97" s="376">
        <v>6740.91</v>
      </c>
    </row>
    <row r="98" spans="1:6">
      <c r="A98" s="370" t="s">
        <v>558</v>
      </c>
      <c r="B98" s="374">
        <v>16394</v>
      </c>
      <c r="C98" s="374" t="s">
        <v>559</v>
      </c>
      <c r="D98" s="368" t="s">
        <v>9</v>
      </c>
      <c r="E98" s="374" t="s">
        <v>496</v>
      </c>
      <c r="F98" s="376">
        <v>16545.919999999998</v>
      </c>
    </row>
    <row r="99" spans="1:6">
      <c r="A99" s="370" t="s">
        <v>560</v>
      </c>
      <c r="B99" s="374">
        <v>19021</v>
      </c>
      <c r="C99" s="374" t="s">
        <v>561</v>
      </c>
      <c r="D99" s="368" t="s">
        <v>9</v>
      </c>
      <c r="E99" s="374" t="s">
        <v>562</v>
      </c>
      <c r="F99" s="376">
        <v>19988.77</v>
      </c>
    </row>
    <row r="100" spans="1:6">
      <c r="A100" s="370" t="s">
        <v>563</v>
      </c>
      <c r="B100" s="374">
        <v>17066</v>
      </c>
      <c r="C100" s="374" t="s">
        <v>564</v>
      </c>
      <c r="D100" s="368" t="s">
        <v>9</v>
      </c>
      <c r="E100" s="374" t="s">
        <v>496</v>
      </c>
      <c r="F100" s="376">
        <v>7256.04</v>
      </c>
    </row>
    <row r="101" spans="1:6">
      <c r="A101" s="370" t="s">
        <v>565</v>
      </c>
      <c r="B101" s="374">
        <v>17065</v>
      </c>
      <c r="C101" s="374" t="s">
        <v>566</v>
      </c>
      <c r="D101" s="368" t="s">
        <v>9</v>
      </c>
      <c r="E101" s="374" t="s">
        <v>496</v>
      </c>
      <c r="F101" s="376">
        <v>6873.11</v>
      </c>
    </row>
    <row r="102" spans="1:6">
      <c r="A102" s="370" t="s">
        <v>567</v>
      </c>
      <c r="B102" s="374">
        <v>17064</v>
      </c>
      <c r="C102" s="374" t="s">
        <v>568</v>
      </c>
      <c r="D102" s="368" t="s">
        <v>9</v>
      </c>
      <c r="E102" s="374" t="s">
        <v>496</v>
      </c>
      <c r="F102" s="376">
        <v>6882.18</v>
      </c>
    </row>
    <row r="103" spans="1:6">
      <c r="A103" s="370" t="s">
        <v>569</v>
      </c>
      <c r="B103" s="374">
        <v>17059</v>
      </c>
      <c r="C103" s="374" t="s">
        <v>570</v>
      </c>
      <c r="D103" s="368" t="s">
        <v>9</v>
      </c>
      <c r="E103" s="374" t="s">
        <v>496</v>
      </c>
      <c r="F103" s="376">
        <v>6559.44</v>
      </c>
    </row>
    <row r="104" spans="1:6">
      <c r="A104" s="370" t="s">
        <v>571</v>
      </c>
      <c r="B104" s="374">
        <v>17076</v>
      </c>
      <c r="C104" s="374" t="s">
        <v>572</v>
      </c>
      <c r="D104" s="368" t="s">
        <v>9</v>
      </c>
      <c r="E104" s="374" t="s">
        <v>496</v>
      </c>
      <c r="F104" s="376">
        <v>32201.919999999998</v>
      </c>
    </row>
    <row r="105" spans="1:6">
      <c r="A105" s="370" t="s">
        <v>573</v>
      </c>
      <c r="B105" s="374">
        <v>17071</v>
      </c>
      <c r="C105" s="374" t="s">
        <v>574</v>
      </c>
      <c r="D105" s="368" t="s">
        <v>9</v>
      </c>
      <c r="E105" s="374" t="s">
        <v>496</v>
      </c>
      <c r="F105" s="376">
        <v>9051.4</v>
      </c>
    </row>
    <row r="106" spans="1:6">
      <c r="A106" s="370" t="s">
        <v>575</v>
      </c>
      <c r="B106" s="374">
        <v>17070</v>
      </c>
      <c r="C106" s="374" t="s">
        <v>576</v>
      </c>
      <c r="D106" s="368" t="s">
        <v>9</v>
      </c>
      <c r="E106" s="374" t="s">
        <v>496</v>
      </c>
      <c r="F106" s="376">
        <v>7351.78</v>
      </c>
    </row>
    <row r="107" spans="1:6">
      <c r="A107" s="370" t="s">
        <v>577</v>
      </c>
      <c r="B107" s="374">
        <v>17072</v>
      </c>
      <c r="C107" s="374" t="s">
        <v>578</v>
      </c>
      <c r="D107" s="368" t="s">
        <v>9</v>
      </c>
      <c r="E107" s="374" t="s">
        <v>496</v>
      </c>
      <c r="F107" s="376">
        <v>10815.64</v>
      </c>
    </row>
    <row r="108" spans="1:6">
      <c r="A108" s="370" t="s">
        <v>579</v>
      </c>
      <c r="B108" s="374">
        <v>17063</v>
      </c>
      <c r="C108" s="374" t="s">
        <v>580</v>
      </c>
      <c r="D108" s="368" t="s">
        <v>9</v>
      </c>
      <c r="E108" s="374" t="s">
        <v>496</v>
      </c>
      <c r="F108" s="376">
        <v>6675.99</v>
      </c>
    </row>
    <row r="109" spans="1:6">
      <c r="A109" s="370" t="s">
        <v>581</v>
      </c>
      <c r="B109" s="374">
        <v>17073</v>
      </c>
      <c r="C109" s="374" t="s">
        <v>582</v>
      </c>
      <c r="D109" s="368" t="s">
        <v>9</v>
      </c>
      <c r="E109" s="374" t="s">
        <v>496</v>
      </c>
      <c r="F109" s="376">
        <v>14355.65</v>
      </c>
    </row>
    <row r="110" spans="1:6">
      <c r="A110" s="370" t="s">
        <v>583</v>
      </c>
      <c r="B110" s="374">
        <v>17074</v>
      </c>
      <c r="C110" s="374" t="s">
        <v>584</v>
      </c>
      <c r="D110" s="368" t="s">
        <v>9</v>
      </c>
      <c r="E110" s="374" t="s">
        <v>496</v>
      </c>
      <c r="F110" s="376">
        <v>20742.2</v>
      </c>
    </row>
    <row r="111" spans="1:6">
      <c r="A111" s="370" t="s">
        <v>585</v>
      </c>
      <c r="B111" s="374">
        <v>17075</v>
      </c>
      <c r="C111" s="374" t="s">
        <v>586</v>
      </c>
      <c r="D111" s="368" t="s">
        <v>9</v>
      </c>
      <c r="E111" s="374" t="s">
        <v>496</v>
      </c>
      <c r="F111" s="376">
        <v>21329.8</v>
      </c>
    </row>
    <row r="112" spans="1:6">
      <c r="A112" s="370" t="s">
        <v>587</v>
      </c>
      <c r="B112" s="374">
        <v>11088</v>
      </c>
      <c r="C112" s="374" t="s">
        <v>588</v>
      </c>
      <c r="D112" s="368" t="s">
        <v>6</v>
      </c>
      <c r="E112" s="374" t="s">
        <v>589</v>
      </c>
      <c r="F112" s="376">
        <v>37198.99</v>
      </c>
    </row>
    <row r="113" spans="1:6">
      <c r="A113" s="370" t="s">
        <v>590</v>
      </c>
      <c r="B113" s="374">
        <v>11378</v>
      </c>
      <c r="C113" s="374" t="s">
        <v>591</v>
      </c>
      <c r="D113" s="368" t="s">
        <v>8</v>
      </c>
      <c r="E113" s="374" t="s">
        <v>589</v>
      </c>
      <c r="F113" s="376">
        <v>32435.22</v>
      </c>
    </row>
    <row r="114" spans="1:6">
      <c r="A114" s="370" t="s">
        <v>592</v>
      </c>
      <c r="B114" s="374">
        <v>11379</v>
      </c>
      <c r="C114" s="374" t="s">
        <v>593</v>
      </c>
      <c r="D114" s="368" t="s">
        <v>6</v>
      </c>
      <c r="E114" s="374" t="s">
        <v>589</v>
      </c>
      <c r="F114" s="376">
        <v>28908.13</v>
      </c>
    </row>
    <row r="115" spans="1:6">
      <c r="A115" s="370" t="s">
        <v>594</v>
      </c>
      <c r="B115" s="374">
        <v>11380</v>
      </c>
      <c r="C115" s="374" t="s">
        <v>595</v>
      </c>
      <c r="D115" s="368" t="s">
        <v>8</v>
      </c>
      <c r="E115" s="374" t="s">
        <v>589</v>
      </c>
      <c r="F115" s="376">
        <v>34872.22</v>
      </c>
    </row>
    <row r="116" spans="1:6">
      <c r="A116" s="370" t="s">
        <v>596</v>
      </c>
      <c r="B116" s="374">
        <v>14554</v>
      </c>
      <c r="C116" s="374" t="s">
        <v>597</v>
      </c>
      <c r="D116" s="368" t="s">
        <v>6</v>
      </c>
      <c r="E116" s="374" t="s">
        <v>598</v>
      </c>
      <c r="F116" s="376">
        <v>161019.99</v>
      </c>
    </row>
    <row r="117" spans="1:6">
      <c r="A117" s="370" t="s">
        <v>599</v>
      </c>
      <c r="B117" s="374">
        <v>18550</v>
      </c>
      <c r="C117" s="374" t="s">
        <v>600</v>
      </c>
      <c r="D117" s="368" t="s">
        <v>6</v>
      </c>
      <c r="E117" s="374" t="s">
        <v>598</v>
      </c>
      <c r="F117" s="376">
        <v>32063.22</v>
      </c>
    </row>
    <row r="118" spans="1:6">
      <c r="A118" s="370" t="s">
        <v>601</v>
      </c>
      <c r="B118" s="374">
        <v>18342</v>
      </c>
      <c r="C118" s="374" t="s">
        <v>602</v>
      </c>
      <c r="D118" s="368" t="s">
        <v>6</v>
      </c>
      <c r="E118" s="374" t="s">
        <v>603</v>
      </c>
      <c r="F118" s="376">
        <v>51685.26</v>
      </c>
    </row>
    <row r="119" spans="1:6">
      <c r="A119" s="370" t="s">
        <v>604</v>
      </c>
      <c r="B119" s="374">
        <v>18315</v>
      </c>
      <c r="C119" s="374" t="s">
        <v>605</v>
      </c>
      <c r="D119" s="368" t="s">
        <v>6</v>
      </c>
      <c r="E119" s="374" t="s">
        <v>603</v>
      </c>
      <c r="F119" s="376">
        <v>237888.78</v>
      </c>
    </row>
    <row r="120" spans="1:6">
      <c r="A120" s="370" t="s">
        <v>606</v>
      </c>
      <c r="B120" s="374">
        <v>18259</v>
      </c>
      <c r="C120" s="374" t="s">
        <v>607</v>
      </c>
      <c r="D120" s="368" t="s">
        <v>6</v>
      </c>
      <c r="E120" s="374" t="s">
        <v>603</v>
      </c>
      <c r="F120" s="376">
        <v>4721.47</v>
      </c>
    </row>
    <row r="121" spans="1:6">
      <c r="A121" s="370" t="s">
        <v>608</v>
      </c>
      <c r="B121" s="374">
        <v>10047</v>
      </c>
      <c r="C121" s="374" t="s">
        <v>609</v>
      </c>
      <c r="D121" s="368" t="s">
        <v>9</v>
      </c>
      <c r="E121" s="374" t="s">
        <v>610</v>
      </c>
      <c r="F121" s="376">
        <v>193130.02</v>
      </c>
    </row>
    <row r="122" spans="1:6" ht="22.5">
      <c r="A122" s="370" t="s">
        <v>611</v>
      </c>
      <c r="B122" s="374">
        <v>19236</v>
      </c>
      <c r="C122" s="374" t="s">
        <v>612</v>
      </c>
      <c r="D122" s="368" t="s">
        <v>9</v>
      </c>
      <c r="E122" s="374" t="s">
        <v>359</v>
      </c>
      <c r="F122" s="376">
        <v>2430319.4700000002</v>
      </c>
    </row>
    <row r="123" spans="1:6">
      <c r="A123" s="370" t="s">
        <v>613</v>
      </c>
      <c r="B123" s="374">
        <v>10508</v>
      </c>
      <c r="C123" s="374" t="s">
        <v>614</v>
      </c>
      <c r="D123" s="368" t="s">
        <v>9</v>
      </c>
      <c r="E123" s="374" t="s">
        <v>615</v>
      </c>
      <c r="F123" s="376">
        <v>2918773.76</v>
      </c>
    </row>
    <row r="124" spans="1:6">
      <c r="A124" s="370" t="s">
        <v>616</v>
      </c>
      <c r="B124" s="374">
        <v>10607</v>
      </c>
      <c r="C124" s="374" t="s">
        <v>617</v>
      </c>
      <c r="D124" s="368" t="s">
        <v>9</v>
      </c>
      <c r="E124" s="374" t="s">
        <v>615</v>
      </c>
      <c r="F124" s="376">
        <v>6522175.9100000001</v>
      </c>
    </row>
    <row r="125" spans="1:6" ht="22.5">
      <c r="A125" s="370" t="s">
        <v>618</v>
      </c>
      <c r="B125" s="374">
        <v>16179</v>
      </c>
      <c r="C125" s="374" t="s">
        <v>619</v>
      </c>
      <c r="D125" s="368" t="s">
        <v>9</v>
      </c>
      <c r="E125" s="374" t="s">
        <v>537</v>
      </c>
      <c r="F125" s="376">
        <v>17227.23</v>
      </c>
    </row>
    <row r="126" spans="1:6" ht="22.5">
      <c r="A126" s="370" t="s">
        <v>620</v>
      </c>
      <c r="B126" s="374">
        <v>19284</v>
      </c>
      <c r="C126" s="374" t="s">
        <v>621</v>
      </c>
      <c r="D126" s="368" t="s">
        <v>9</v>
      </c>
      <c r="E126" s="374" t="s">
        <v>537</v>
      </c>
      <c r="F126" s="376">
        <v>7998.26</v>
      </c>
    </row>
    <row r="127" spans="1:6">
      <c r="A127" s="370" t="s">
        <v>622</v>
      </c>
      <c r="B127" s="374">
        <v>17304</v>
      </c>
      <c r="C127" s="374" t="s">
        <v>623</v>
      </c>
      <c r="D127" s="368" t="s">
        <v>9</v>
      </c>
      <c r="E127" s="374" t="s">
        <v>522</v>
      </c>
      <c r="F127" s="376">
        <v>13629.84</v>
      </c>
    </row>
    <row r="128" spans="1:6">
      <c r="A128" s="370" t="s">
        <v>624</v>
      </c>
      <c r="B128" s="374">
        <v>17302</v>
      </c>
      <c r="C128" s="374" t="s">
        <v>625</v>
      </c>
      <c r="D128" s="368" t="s">
        <v>9</v>
      </c>
      <c r="E128" s="374" t="s">
        <v>522</v>
      </c>
      <c r="F128" s="376">
        <v>8839.07</v>
      </c>
    </row>
    <row r="129" spans="1:6">
      <c r="A129" s="370" t="s">
        <v>626</v>
      </c>
      <c r="B129" s="374">
        <v>17300</v>
      </c>
      <c r="C129" s="374" t="s">
        <v>627</v>
      </c>
      <c r="D129" s="368" t="s">
        <v>9</v>
      </c>
      <c r="E129" s="374" t="s">
        <v>522</v>
      </c>
      <c r="F129" s="376">
        <v>6658.13</v>
      </c>
    </row>
    <row r="130" spans="1:6">
      <c r="A130" s="370" t="s">
        <v>628</v>
      </c>
      <c r="B130" s="374">
        <v>17295</v>
      </c>
      <c r="C130" s="374" t="s">
        <v>629</v>
      </c>
      <c r="D130" s="368" t="s">
        <v>9</v>
      </c>
      <c r="E130" s="374" t="s">
        <v>496</v>
      </c>
      <c r="F130" s="376">
        <v>3734.07</v>
      </c>
    </row>
    <row r="131" spans="1:6">
      <c r="A131" s="370" t="s">
        <v>630</v>
      </c>
      <c r="B131" s="374">
        <v>17306</v>
      </c>
      <c r="C131" s="374" t="s">
        <v>631</v>
      </c>
      <c r="D131" s="368" t="s">
        <v>9</v>
      </c>
      <c r="E131" s="374" t="s">
        <v>522</v>
      </c>
      <c r="F131" s="376">
        <v>13005.21</v>
      </c>
    </row>
    <row r="132" spans="1:6">
      <c r="A132" s="370" t="s">
        <v>632</v>
      </c>
      <c r="B132" s="374">
        <v>17308</v>
      </c>
      <c r="C132" s="374" t="s">
        <v>633</v>
      </c>
      <c r="D132" s="368" t="s">
        <v>9</v>
      </c>
      <c r="E132" s="374" t="s">
        <v>522</v>
      </c>
      <c r="F132" s="376">
        <v>46303.79</v>
      </c>
    </row>
    <row r="133" spans="1:6">
      <c r="A133" s="370" t="s">
        <v>634</v>
      </c>
      <c r="B133" s="374">
        <v>17297</v>
      </c>
      <c r="C133" s="374" t="s">
        <v>635</v>
      </c>
      <c r="D133" s="368" t="s">
        <v>9</v>
      </c>
      <c r="E133" s="374" t="s">
        <v>522</v>
      </c>
      <c r="F133" s="376">
        <v>4491.51</v>
      </c>
    </row>
    <row r="134" spans="1:6">
      <c r="A134" s="370" t="s">
        <v>636</v>
      </c>
      <c r="B134" s="374">
        <v>17861</v>
      </c>
      <c r="C134" s="374" t="s">
        <v>637</v>
      </c>
      <c r="D134" s="368" t="s">
        <v>9</v>
      </c>
      <c r="E134" s="374" t="s">
        <v>496</v>
      </c>
      <c r="F134" s="376">
        <v>14738.84</v>
      </c>
    </row>
    <row r="135" spans="1:6">
      <c r="A135" s="370" t="s">
        <v>638</v>
      </c>
      <c r="B135" s="374">
        <v>17094</v>
      </c>
      <c r="C135" s="374" t="s">
        <v>639</v>
      </c>
      <c r="D135" s="368" t="s">
        <v>9</v>
      </c>
      <c r="E135" s="374" t="s">
        <v>496</v>
      </c>
      <c r="F135" s="376">
        <v>17536.7</v>
      </c>
    </row>
    <row r="136" spans="1:6">
      <c r="A136" s="370" t="s">
        <v>640</v>
      </c>
      <c r="B136" s="374">
        <v>17864</v>
      </c>
      <c r="C136" s="374" t="s">
        <v>641</v>
      </c>
      <c r="D136" s="368" t="s">
        <v>9</v>
      </c>
      <c r="E136" s="374" t="s">
        <v>496</v>
      </c>
      <c r="F136" s="376">
        <v>74941.69</v>
      </c>
    </row>
    <row r="137" spans="1:6">
      <c r="A137" s="370" t="s">
        <v>642</v>
      </c>
      <c r="B137" s="374">
        <v>17099</v>
      </c>
      <c r="C137" s="374" t="s">
        <v>643</v>
      </c>
      <c r="D137" s="368" t="s">
        <v>9</v>
      </c>
      <c r="E137" s="374" t="s">
        <v>496</v>
      </c>
      <c r="F137" s="376">
        <v>109373.56</v>
      </c>
    </row>
    <row r="138" spans="1:6" ht="22.5">
      <c r="A138" s="370" t="s">
        <v>644</v>
      </c>
      <c r="B138" s="374">
        <v>16186</v>
      </c>
      <c r="C138" s="374" t="s">
        <v>645</v>
      </c>
      <c r="D138" s="368" t="s">
        <v>9</v>
      </c>
      <c r="E138" s="374" t="s">
        <v>537</v>
      </c>
      <c r="F138" s="376">
        <v>14064.73</v>
      </c>
    </row>
    <row r="139" spans="1:6">
      <c r="A139" s="370" t="s">
        <v>646</v>
      </c>
      <c r="B139" s="374">
        <v>16322</v>
      </c>
      <c r="C139" s="374" t="s">
        <v>647</v>
      </c>
      <c r="D139" s="368" t="s">
        <v>9</v>
      </c>
      <c r="E139" s="374" t="s">
        <v>648</v>
      </c>
      <c r="F139" s="376">
        <v>19211.150000000001</v>
      </c>
    </row>
    <row r="140" spans="1:6">
      <c r="A140" s="370" t="s">
        <v>649</v>
      </c>
      <c r="B140" s="374">
        <v>16326</v>
      </c>
      <c r="C140" s="374" t="s">
        <v>650</v>
      </c>
      <c r="D140" s="368" t="s">
        <v>9</v>
      </c>
      <c r="E140" s="374" t="s">
        <v>648</v>
      </c>
      <c r="F140" s="376">
        <v>31635.54</v>
      </c>
    </row>
    <row r="141" spans="1:6">
      <c r="A141" s="370" t="s">
        <v>651</v>
      </c>
      <c r="B141" s="374">
        <v>16324</v>
      </c>
      <c r="C141" s="374" t="s">
        <v>652</v>
      </c>
      <c r="D141" s="368" t="s">
        <v>9</v>
      </c>
      <c r="E141" s="374" t="s">
        <v>648</v>
      </c>
      <c r="F141" s="376">
        <v>24567.88</v>
      </c>
    </row>
    <row r="142" spans="1:6">
      <c r="A142" s="370" t="s">
        <v>653</v>
      </c>
      <c r="B142" s="374">
        <v>16339</v>
      </c>
      <c r="C142" s="374" t="s">
        <v>654</v>
      </c>
      <c r="D142" s="368" t="s">
        <v>9</v>
      </c>
      <c r="E142" s="374" t="s">
        <v>648</v>
      </c>
      <c r="F142" s="376">
        <v>43904.71</v>
      </c>
    </row>
    <row r="143" spans="1:6">
      <c r="A143" s="370" t="s">
        <v>655</v>
      </c>
      <c r="B143" s="374">
        <v>16327</v>
      </c>
      <c r="C143" s="374" t="s">
        <v>656</v>
      </c>
      <c r="D143" s="368" t="s">
        <v>9</v>
      </c>
      <c r="E143" s="374" t="s">
        <v>648</v>
      </c>
      <c r="F143" s="376">
        <v>47367.87</v>
      </c>
    </row>
    <row r="144" spans="1:6">
      <c r="A144" s="370" t="s">
        <v>657</v>
      </c>
      <c r="B144" s="374">
        <v>16330</v>
      </c>
      <c r="C144" s="374" t="s">
        <v>658</v>
      </c>
      <c r="D144" s="368" t="s">
        <v>9</v>
      </c>
      <c r="E144" s="374" t="s">
        <v>648</v>
      </c>
      <c r="F144" s="376">
        <v>23082.71</v>
      </c>
    </row>
    <row r="145" spans="1:6">
      <c r="A145" s="370" t="s">
        <v>659</v>
      </c>
      <c r="B145" s="374">
        <v>17201</v>
      </c>
      <c r="C145" s="374" t="s">
        <v>660</v>
      </c>
      <c r="D145" s="368" t="s">
        <v>9</v>
      </c>
      <c r="E145" s="374" t="s">
        <v>648</v>
      </c>
      <c r="F145" s="376">
        <v>42555.96</v>
      </c>
    </row>
    <row r="146" spans="1:6">
      <c r="A146" s="370" t="s">
        <v>661</v>
      </c>
      <c r="B146" s="374">
        <v>16986</v>
      </c>
      <c r="C146" s="374" t="s">
        <v>662</v>
      </c>
      <c r="D146" s="368" t="s">
        <v>9</v>
      </c>
      <c r="E146" s="374" t="s">
        <v>496</v>
      </c>
      <c r="F146" s="376">
        <v>6926.1</v>
      </c>
    </row>
    <row r="147" spans="1:6">
      <c r="A147" s="370" t="s">
        <v>663</v>
      </c>
      <c r="B147" s="374">
        <v>17009</v>
      </c>
      <c r="C147" s="374" t="s">
        <v>664</v>
      </c>
      <c r="D147" s="368" t="s">
        <v>9</v>
      </c>
      <c r="E147" s="374" t="s">
        <v>496</v>
      </c>
      <c r="F147" s="376">
        <v>10275.81</v>
      </c>
    </row>
    <row r="148" spans="1:6">
      <c r="A148" s="370" t="s">
        <v>665</v>
      </c>
      <c r="B148" s="374">
        <v>17018</v>
      </c>
      <c r="C148" s="374" t="s">
        <v>666</v>
      </c>
      <c r="D148" s="368" t="s">
        <v>9</v>
      </c>
      <c r="E148" s="374" t="s">
        <v>496</v>
      </c>
      <c r="F148" s="376">
        <v>13827.01</v>
      </c>
    </row>
    <row r="149" spans="1:6" ht="22.5">
      <c r="A149" s="370" t="s">
        <v>667</v>
      </c>
      <c r="B149" s="374">
        <v>18650</v>
      </c>
      <c r="C149" s="374" t="s">
        <v>668</v>
      </c>
      <c r="D149" s="368" t="s">
        <v>9</v>
      </c>
      <c r="E149" s="374" t="s">
        <v>537</v>
      </c>
      <c r="F149" s="376">
        <v>23858.29</v>
      </c>
    </row>
    <row r="150" spans="1:6" ht="22.5">
      <c r="A150" s="370" t="s">
        <v>669</v>
      </c>
      <c r="B150" s="374">
        <v>16379</v>
      </c>
      <c r="C150" s="374" t="s">
        <v>670</v>
      </c>
      <c r="D150" s="368" t="s">
        <v>9</v>
      </c>
      <c r="E150" s="374" t="s">
        <v>537</v>
      </c>
      <c r="F150" s="376">
        <v>37694.25</v>
      </c>
    </row>
    <row r="151" spans="1:6" ht="22.5">
      <c r="A151" s="370" t="s">
        <v>671</v>
      </c>
      <c r="B151" s="374">
        <v>16181</v>
      </c>
      <c r="C151" s="374" t="s">
        <v>672</v>
      </c>
      <c r="D151" s="368" t="s">
        <v>9</v>
      </c>
      <c r="E151" s="374" t="s">
        <v>537</v>
      </c>
      <c r="F151" s="376">
        <v>15887.42</v>
      </c>
    </row>
    <row r="152" spans="1:6" ht="22.5">
      <c r="A152" s="370" t="s">
        <v>673</v>
      </c>
      <c r="B152" s="374">
        <v>16405</v>
      </c>
      <c r="C152" s="374" t="s">
        <v>674</v>
      </c>
      <c r="D152" s="368" t="s">
        <v>9</v>
      </c>
      <c r="E152" s="374" t="s">
        <v>537</v>
      </c>
      <c r="F152" s="376">
        <v>23158.9</v>
      </c>
    </row>
    <row r="153" spans="1:6" ht="22.5">
      <c r="A153" s="370" t="s">
        <v>675</v>
      </c>
      <c r="B153" s="374">
        <v>16175</v>
      </c>
      <c r="C153" s="374" t="s">
        <v>676</v>
      </c>
      <c r="D153" s="368" t="s">
        <v>9</v>
      </c>
      <c r="E153" s="374" t="s">
        <v>537</v>
      </c>
      <c r="F153" s="376">
        <v>28100.29</v>
      </c>
    </row>
    <row r="154" spans="1:6" ht="22.5">
      <c r="A154" s="370" t="s">
        <v>677</v>
      </c>
      <c r="B154" s="374">
        <v>16177</v>
      </c>
      <c r="C154" s="374" t="s">
        <v>678</v>
      </c>
      <c r="D154" s="368" t="s">
        <v>9</v>
      </c>
      <c r="E154" s="374" t="s">
        <v>537</v>
      </c>
      <c r="F154" s="376">
        <v>22059.119999999999</v>
      </c>
    </row>
    <row r="155" spans="1:6">
      <c r="A155" s="370" t="s">
        <v>679</v>
      </c>
      <c r="B155" s="374">
        <v>17842</v>
      </c>
      <c r="C155" s="374" t="s">
        <v>680</v>
      </c>
      <c r="D155" s="368" t="s">
        <v>8</v>
      </c>
      <c r="E155" s="374" t="s">
        <v>496</v>
      </c>
      <c r="F155" s="376">
        <v>6286.23</v>
      </c>
    </row>
    <row r="156" spans="1:6">
      <c r="A156" s="370" t="s">
        <v>681</v>
      </c>
      <c r="B156" s="374">
        <v>17840</v>
      </c>
      <c r="C156" s="374" t="s">
        <v>682</v>
      </c>
      <c r="D156" s="368" t="s">
        <v>9</v>
      </c>
      <c r="E156" s="374" t="s">
        <v>496</v>
      </c>
      <c r="F156" s="376">
        <v>3366.88</v>
      </c>
    </row>
    <row r="157" spans="1:6" ht="22.5">
      <c r="A157" s="370" t="s">
        <v>683</v>
      </c>
      <c r="B157" s="374">
        <v>16893</v>
      </c>
      <c r="C157" s="374" t="s">
        <v>684</v>
      </c>
      <c r="D157" s="368" t="s">
        <v>9</v>
      </c>
      <c r="E157" s="374" t="s">
        <v>537</v>
      </c>
      <c r="F157" s="376">
        <v>3647.33</v>
      </c>
    </row>
    <row r="158" spans="1:6" ht="22.5">
      <c r="A158" s="370" t="s">
        <v>685</v>
      </c>
      <c r="B158" s="374">
        <v>16880</v>
      </c>
      <c r="C158" s="374" t="s">
        <v>686</v>
      </c>
      <c r="D158" s="368" t="s">
        <v>9</v>
      </c>
      <c r="E158" s="374" t="s">
        <v>537</v>
      </c>
      <c r="F158" s="376">
        <v>3296.26</v>
      </c>
    </row>
    <row r="159" spans="1:6" ht="22.5">
      <c r="A159" s="370" t="s">
        <v>687</v>
      </c>
      <c r="B159" s="374">
        <v>16896</v>
      </c>
      <c r="C159" s="374" t="s">
        <v>688</v>
      </c>
      <c r="D159" s="368" t="s">
        <v>9</v>
      </c>
      <c r="E159" s="374" t="s">
        <v>537</v>
      </c>
      <c r="F159" s="376">
        <v>41597.67</v>
      </c>
    </row>
    <row r="160" spans="1:6" ht="22.5">
      <c r="A160" s="370" t="s">
        <v>689</v>
      </c>
      <c r="B160" s="374">
        <v>16899</v>
      </c>
      <c r="C160" s="374" t="s">
        <v>690</v>
      </c>
      <c r="D160" s="368" t="s">
        <v>9</v>
      </c>
      <c r="E160" s="374" t="s">
        <v>537</v>
      </c>
      <c r="F160" s="376">
        <v>48676.73</v>
      </c>
    </row>
    <row r="161" spans="1:6" ht="22.5">
      <c r="A161" s="370" t="s">
        <v>691</v>
      </c>
      <c r="B161" s="374">
        <v>17843</v>
      </c>
      <c r="C161" s="374" t="s">
        <v>690</v>
      </c>
      <c r="D161" s="368" t="s">
        <v>9</v>
      </c>
      <c r="E161" s="374" t="s">
        <v>537</v>
      </c>
      <c r="F161" s="376">
        <v>47819.13</v>
      </c>
    </row>
    <row r="162" spans="1:6" ht="22.5">
      <c r="A162" s="370" t="s">
        <v>692</v>
      </c>
      <c r="B162" s="374">
        <v>16902</v>
      </c>
      <c r="C162" s="374" t="s">
        <v>693</v>
      </c>
      <c r="D162" s="368" t="s">
        <v>9</v>
      </c>
      <c r="E162" s="374" t="s">
        <v>537</v>
      </c>
      <c r="F162" s="376">
        <v>8997.98</v>
      </c>
    </row>
    <row r="163" spans="1:6">
      <c r="A163" s="370" t="s">
        <v>694</v>
      </c>
      <c r="B163" s="374">
        <v>17826</v>
      </c>
      <c r="C163" s="374" t="s">
        <v>695</v>
      </c>
      <c r="D163" s="368" t="s">
        <v>9</v>
      </c>
      <c r="E163" s="374" t="s">
        <v>496</v>
      </c>
      <c r="F163" s="376">
        <v>357869.89</v>
      </c>
    </row>
    <row r="164" spans="1:6">
      <c r="A164" s="370" t="s">
        <v>696</v>
      </c>
      <c r="B164" s="374">
        <v>17847</v>
      </c>
      <c r="C164" s="374" t="s">
        <v>695</v>
      </c>
      <c r="D164" s="368" t="s">
        <v>9</v>
      </c>
      <c r="E164" s="374" t="s">
        <v>496</v>
      </c>
      <c r="F164" s="376">
        <v>343330.76</v>
      </c>
    </row>
    <row r="165" spans="1:6">
      <c r="A165" s="370" t="s">
        <v>697</v>
      </c>
      <c r="B165" s="374">
        <v>18774</v>
      </c>
      <c r="C165" s="374" t="s">
        <v>695</v>
      </c>
      <c r="D165" s="368" t="s">
        <v>9</v>
      </c>
      <c r="E165" s="374" t="s">
        <v>496</v>
      </c>
      <c r="F165" s="376">
        <v>220259.82</v>
      </c>
    </row>
    <row r="166" spans="1:6">
      <c r="A166" s="370" t="s">
        <v>698</v>
      </c>
      <c r="B166" s="374">
        <v>17047</v>
      </c>
      <c r="C166" s="374" t="s">
        <v>699</v>
      </c>
      <c r="D166" s="368" t="s">
        <v>9</v>
      </c>
      <c r="E166" s="374" t="s">
        <v>496</v>
      </c>
      <c r="F166" s="376">
        <v>153487.18</v>
      </c>
    </row>
    <row r="167" spans="1:6">
      <c r="A167" s="370" t="s">
        <v>700</v>
      </c>
      <c r="B167" s="374">
        <v>17846</v>
      </c>
      <c r="C167" s="374" t="s">
        <v>699</v>
      </c>
      <c r="D167" s="368" t="s">
        <v>9</v>
      </c>
      <c r="E167" s="374" t="s">
        <v>496</v>
      </c>
      <c r="F167" s="376">
        <v>146004.85999999999</v>
      </c>
    </row>
    <row r="168" spans="1:6">
      <c r="A168" s="370" t="s">
        <v>701</v>
      </c>
      <c r="B168" s="374">
        <v>19147</v>
      </c>
      <c r="C168" s="374" t="s">
        <v>702</v>
      </c>
      <c r="D168" s="368" t="s">
        <v>9</v>
      </c>
      <c r="E168" s="374" t="s">
        <v>648</v>
      </c>
      <c r="F168" s="376">
        <v>222801.85</v>
      </c>
    </row>
    <row r="169" spans="1:6">
      <c r="A169" s="370" t="s">
        <v>703</v>
      </c>
      <c r="B169" s="374">
        <v>15091</v>
      </c>
      <c r="C169" s="374" t="s">
        <v>704</v>
      </c>
      <c r="D169" s="368" t="s">
        <v>9</v>
      </c>
      <c r="E169" s="374" t="s">
        <v>648</v>
      </c>
      <c r="F169" s="376">
        <v>32946.1</v>
      </c>
    </row>
    <row r="170" spans="1:6" ht="22.5">
      <c r="A170" s="370" t="s">
        <v>705</v>
      </c>
      <c r="B170" s="374">
        <v>16387</v>
      </c>
      <c r="C170" s="374" t="s">
        <v>706</v>
      </c>
      <c r="D170" s="368" t="s">
        <v>9</v>
      </c>
      <c r="E170" s="374" t="s">
        <v>537</v>
      </c>
      <c r="F170" s="376">
        <v>7848.11</v>
      </c>
    </row>
    <row r="171" spans="1:6" ht="22.5">
      <c r="A171" s="370" t="s">
        <v>707</v>
      </c>
      <c r="B171" s="374">
        <v>16384</v>
      </c>
      <c r="C171" s="374" t="s">
        <v>708</v>
      </c>
      <c r="D171" s="368" t="s">
        <v>9</v>
      </c>
      <c r="E171" s="374" t="s">
        <v>537</v>
      </c>
      <c r="F171" s="376">
        <v>21605.68</v>
      </c>
    </row>
    <row r="172" spans="1:6" ht="22.5">
      <c r="A172" s="370" t="s">
        <v>709</v>
      </c>
      <c r="B172" s="374">
        <v>16191</v>
      </c>
      <c r="C172" s="374" t="s">
        <v>710</v>
      </c>
      <c r="D172" s="368" t="s">
        <v>9</v>
      </c>
      <c r="E172" s="374" t="s">
        <v>537</v>
      </c>
      <c r="F172" s="376">
        <v>48379.11</v>
      </c>
    </row>
    <row r="173" spans="1:6" ht="22.5">
      <c r="A173" s="370" t="s">
        <v>711</v>
      </c>
      <c r="B173" s="374">
        <v>16184</v>
      </c>
      <c r="C173" s="374" t="s">
        <v>712</v>
      </c>
      <c r="D173" s="368" t="s">
        <v>9</v>
      </c>
      <c r="E173" s="374" t="s">
        <v>537</v>
      </c>
      <c r="F173" s="376">
        <v>67974.960000000006</v>
      </c>
    </row>
    <row r="174" spans="1:6">
      <c r="A174" s="370" t="s">
        <v>713</v>
      </c>
      <c r="B174" s="374">
        <v>19161</v>
      </c>
      <c r="C174" s="374" t="s">
        <v>714</v>
      </c>
      <c r="D174" s="368" t="s">
        <v>9</v>
      </c>
      <c r="E174" s="374" t="s">
        <v>648</v>
      </c>
      <c r="F174" s="376">
        <v>728219.27</v>
      </c>
    </row>
    <row r="175" spans="1:6" ht="22.5">
      <c r="A175" s="370" t="s">
        <v>715</v>
      </c>
      <c r="B175" s="374">
        <v>12777</v>
      </c>
      <c r="C175" s="374" t="s">
        <v>716</v>
      </c>
      <c r="D175" s="368" t="s">
        <v>8</v>
      </c>
      <c r="E175" s="374" t="s">
        <v>537</v>
      </c>
      <c r="F175" s="376">
        <v>4505.43</v>
      </c>
    </row>
    <row r="176" spans="1:6" ht="22.5">
      <c r="A176" s="370" t="s">
        <v>717</v>
      </c>
      <c r="B176" s="374">
        <v>13107</v>
      </c>
      <c r="C176" s="374" t="s">
        <v>718</v>
      </c>
      <c r="D176" s="368" t="s">
        <v>8</v>
      </c>
      <c r="E176" s="374" t="s">
        <v>537</v>
      </c>
      <c r="F176" s="376">
        <v>4714.54</v>
      </c>
    </row>
    <row r="177" spans="1:6">
      <c r="A177" s="370" t="s">
        <v>719</v>
      </c>
      <c r="B177" s="374">
        <v>13710</v>
      </c>
      <c r="C177" s="374" t="s">
        <v>720</v>
      </c>
      <c r="D177" s="368" t="s">
        <v>9</v>
      </c>
      <c r="E177" s="374" t="s">
        <v>496</v>
      </c>
      <c r="F177" s="376">
        <v>6239.72</v>
      </c>
    </row>
    <row r="178" spans="1:6" ht="22.5">
      <c r="A178" s="370" t="s">
        <v>721</v>
      </c>
      <c r="B178" s="374">
        <v>13716</v>
      </c>
      <c r="C178" s="374" t="s">
        <v>722</v>
      </c>
      <c r="D178" s="368" t="s">
        <v>9</v>
      </c>
      <c r="E178" s="374" t="s">
        <v>537</v>
      </c>
      <c r="F178" s="376">
        <v>35447.25</v>
      </c>
    </row>
    <row r="179" spans="1:6" ht="22.5">
      <c r="A179" s="370" t="s">
        <v>723</v>
      </c>
      <c r="B179" s="374">
        <v>14523</v>
      </c>
      <c r="C179" s="374" t="s">
        <v>724</v>
      </c>
      <c r="D179" s="368" t="s">
        <v>9</v>
      </c>
      <c r="E179" s="374" t="s">
        <v>537</v>
      </c>
      <c r="F179" s="376">
        <v>4542.71</v>
      </c>
    </row>
    <row r="180" spans="1:6" ht="22.5">
      <c r="A180" s="370" t="s">
        <v>725</v>
      </c>
      <c r="B180" s="374">
        <v>16492</v>
      </c>
      <c r="C180" s="374" t="s">
        <v>726</v>
      </c>
      <c r="D180" s="368" t="s">
        <v>9</v>
      </c>
      <c r="E180" s="374" t="s">
        <v>537</v>
      </c>
      <c r="F180" s="376">
        <v>7122.29</v>
      </c>
    </row>
    <row r="181" spans="1:6" ht="22.5">
      <c r="A181" s="370" t="s">
        <v>727</v>
      </c>
      <c r="B181" s="374">
        <v>16490</v>
      </c>
      <c r="C181" s="374" t="s">
        <v>728</v>
      </c>
      <c r="D181" s="368" t="s">
        <v>9</v>
      </c>
      <c r="E181" s="374" t="s">
        <v>537</v>
      </c>
      <c r="F181" s="376">
        <v>9109.43</v>
      </c>
    </row>
    <row r="182" spans="1:6" ht="22.5">
      <c r="A182" s="370" t="s">
        <v>729</v>
      </c>
      <c r="B182" s="374">
        <v>16491</v>
      </c>
      <c r="C182" s="374" t="s">
        <v>730</v>
      </c>
      <c r="D182" s="368" t="s">
        <v>9</v>
      </c>
      <c r="E182" s="374" t="s">
        <v>537</v>
      </c>
      <c r="F182" s="376">
        <v>3821.59</v>
      </c>
    </row>
    <row r="183" spans="1:6" ht="22.5">
      <c r="A183" s="370" t="s">
        <v>731</v>
      </c>
      <c r="B183" s="374">
        <v>16494</v>
      </c>
      <c r="C183" s="374" t="s">
        <v>732</v>
      </c>
      <c r="D183" s="368" t="s">
        <v>9</v>
      </c>
      <c r="E183" s="374" t="s">
        <v>537</v>
      </c>
      <c r="F183" s="376">
        <v>7206.81</v>
      </c>
    </row>
    <row r="184" spans="1:6" ht="22.5">
      <c r="A184" s="370" t="s">
        <v>733</v>
      </c>
      <c r="B184" s="374">
        <v>16487</v>
      </c>
      <c r="C184" s="374" t="s">
        <v>734</v>
      </c>
      <c r="D184" s="368" t="s">
        <v>9</v>
      </c>
      <c r="E184" s="374" t="s">
        <v>537</v>
      </c>
      <c r="F184" s="376">
        <v>9316.85</v>
      </c>
    </row>
    <row r="185" spans="1:6" ht="22.5">
      <c r="A185" s="370" t="s">
        <v>735</v>
      </c>
      <c r="B185" s="374">
        <v>16489</v>
      </c>
      <c r="C185" s="374" t="s">
        <v>736</v>
      </c>
      <c r="D185" s="368" t="s">
        <v>9</v>
      </c>
      <c r="E185" s="374" t="s">
        <v>537</v>
      </c>
      <c r="F185" s="376">
        <v>33321.89</v>
      </c>
    </row>
    <row r="186" spans="1:6" ht="22.5">
      <c r="A186" s="370" t="s">
        <v>737</v>
      </c>
      <c r="B186" s="374">
        <v>16493</v>
      </c>
      <c r="C186" s="374" t="s">
        <v>738</v>
      </c>
      <c r="D186" s="368" t="s">
        <v>9</v>
      </c>
      <c r="E186" s="374" t="s">
        <v>537</v>
      </c>
      <c r="F186" s="376">
        <v>9424.18</v>
      </c>
    </row>
    <row r="187" spans="1:6" ht="22.5">
      <c r="A187" s="370" t="s">
        <v>739</v>
      </c>
      <c r="B187" s="374">
        <v>17517</v>
      </c>
      <c r="C187" s="374" t="s">
        <v>740</v>
      </c>
      <c r="D187" s="368" t="s">
        <v>9</v>
      </c>
      <c r="E187" s="374" t="s">
        <v>359</v>
      </c>
      <c r="F187" s="376">
        <v>25060.02</v>
      </c>
    </row>
    <row r="188" spans="1:6" ht="22.5">
      <c r="A188" s="370" t="s">
        <v>741</v>
      </c>
      <c r="B188" s="374">
        <v>16501</v>
      </c>
      <c r="C188" s="374" t="s">
        <v>742</v>
      </c>
      <c r="D188" s="368" t="s">
        <v>9</v>
      </c>
      <c r="E188" s="374" t="s">
        <v>537</v>
      </c>
      <c r="F188" s="376">
        <v>31717.599999999999</v>
      </c>
    </row>
    <row r="189" spans="1:6" ht="22.5">
      <c r="A189" s="370" t="s">
        <v>743</v>
      </c>
      <c r="B189" s="374">
        <v>16502</v>
      </c>
      <c r="C189" s="374" t="s">
        <v>744</v>
      </c>
      <c r="D189" s="368" t="s">
        <v>9</v>
      </c>
      <c r="E189" s="374" t="s">
        <v>537</v>
      </c>
      <c r="F189" s="376">
        <v>25461.67</v>
      </c>
    </row>
    <row r="190" spans="1:6" ht="22.5">
      <c r="A190" s="370" t="s">
        <v>745</v>
      </c>
      <c r="B190" s="374">
        <v>19312</v>
      </c>
      <c r="C190" s="374" t="s">
        <v>746</v>
      </c>
      <c r="D190" s="368" t="s">
        <v>9</v>
      </c>
      <c r="E190" s="374" t="s">
        <v>537</v>
      </c>
      <c r="F190" s="376">
        <v>12079.96</v>
      </c>
    </row>
    <row r="191" spans="1:6" ht="22.5">
      <c r="A191" s="370" t="s">
        <v>747</v>
      </c>
      <c r="B191" s="374">
        <v>18807</v>
      </c>
      <c r="C191" s="374" t="s">
        <v>748</v>
      </c>
      <c r="D191" s="368" t="s">
        <v>9</v>
      </c>
      <c r="E191" s="374" t="s">
        <v>537</v>
      </c>
      <c r="F191" s="376">
        <v>20855.849999999999</v>
      </c>
    </row>
    <row r="192" spans="1:6" ht="22.5">
      <c r="A192" s="370" t="s">
        <v>749</v>
      </c>
      <c r="B192" s="374">
        <v>16414</v>
      </c>
      <c r="C192" s="374" t="s">
        <v>750</v>
      </c>
      <c r="D192" s="368" t="s">
        <v>9</v>
      </c>
      <c r="E192" s="374" t="s">
        <v>537</v>
      </c>
      <c r="F192" s="376">
        <v>33153.24</v>
      </c>
    </row>
    <row r="193" spans="1:6" ht="22.5">
      <c r="A193" s="370" t="s">
        <v>751</v>
      </c>
      <c r="B193" s="374">
        <v>16562</v>
      </c>
      <c r="C193" s="374" t="s">
        <v>752</v>
      </c>
      <c r="D193" s="368" t="s">
        <v>9</v>
      </c>
      <c r="E193" s="374" t="s">
        <v>537</v>
      </c>
      <c r="F193" s="376">
        <v>18863.66</v>
      </c>
    </row>
    <row r="194" spans="1:6" ht="22.5">
      <c r="A194" s="370" t="s">
        <v>753</v>
      </c>
      <c r="B194" s="374">
        <v>16504</v>
      </c>
      <c r="C194" s="374" t="s">
        <v>754</v>
      </c>
      <c r="D194" s="368" t="s">
        <v>9</v>
      </c>
      <c r="E194" s="374" t="s">
        <v>537</v>
      </c>
      <c r="F194" s="376">
        <v>11313.12</v>
      </c>
    </row>
    <row r="195" spans="1:6" ht="22.5">
      <c r="A195" s="370" t="s">
        <v>755</v>
      </c>
      <c r="B195" s="374">
        <v>19305</v>
      </c>
      <c r="C195" s="374" t="s">
        <v>756</v>
      </c>
      <c r="D195" s="368" t="s">
        <v>9</v>
      </c>
      <c r="E195" s="374" t="s">
        <v>537</v>
      </c>
      <c r="F195" s="376">
        <v>9321.66</v>
      </c>
    </row>
    <row r="196" spans="1:6" ht="22.5">
      <c r="A196" s="370" t="s">
        <v>757</v>
      </c>
      <c r="B196" s="374">
        <v>16412</v>
      </c>
      <c r="C196" s="374" t="s">
        <v>758</v>
      </c>
      <c r="D196" s="368" t="s">
        <v>9</v>
      </c>
      <c r="E196" s="374" t="s">
        <v>537</v>
      </c>
      <c r="F196" s="376">
        <v>70371.5</v>
      </c>
    </row>
    <row r="197" spans="1:6" ht="22.5">
      <c r="A197" s="370" t="s">
        <v>759</v>
      </c>
      <c r="B197" s="374">
        <v>16561</v>
      </c>
      <c r="C197" s="374" t="s">
        <v>760</v>
      </c>
      <c r="D197" s="368" t="s">
        <v>9</v>
      </c>
      <c r="E197" s="374" t="s">
        <v>537</v>
      </c>
      <c r="F197" s="376">
        <v>60717.86</v>
      </c>
    </row>
    <row r="198" spans="1:6" ht="22.5">
      <c r="A198" s="370" t="s">
        <v>761</v>
      </c>
      <c r="B198" s="374">
        <v>17824</v>
      </c>
      <c r="C198" s="374" t="s">
        <v>762</v>
      </c>
      <c r="D198" s="368" t="s">
        <v>9</v>
      </c>
      <c r="E198" s="374" t="s">
        <v>537</v>
      </c>
      <c r="F198" s="376">
        <v>45448.24</v>
      </c>
    </row>
    <row r="199" spans="1:6" ht="22.5">
      <c r="A199" s="370" t="s">
        <v>763</v>
      </c>
      <c r="B199" s="374">
        <v>16410</v>
      </c>
      <c r="C199" s="374" t="s">
        <v>764</v>
      </c>
      <c r="D199" s="368" t="s">
        <v>9</v>
      </c>
      <c r="E199" s="374" t="s">
        <v>537</v>
      </c>
      <c r="F199" s="376">
        <v>67982.09</v>
      </c>
    </row>
    <row r="200" spans="1:6" ht="22.5">
      <c r="A200" s="370" t="s">
        <v>765</v>
      </c>
      <c r="B200" s="374">
        <v>16503</v>
      </c>
      <c r="C200" s="374" t="s">
        <v>766</v>
      </c>
      <c r="D200" s="368" t="s">
        <v>9</v>
      </c>
      <c r="E200" s="374" t="s">
        <v>537</v>
      </c>
      <c r="F200" s="376">
        <v>14073.82</v>
      </c>
    </row>
    <row r="201" spans="1:6" ht="22.5">
      <c r="A201" s="370" t="s">
        <v>767</v>
      </c>
      <c r="B201" s="374">
        <v>19308</v>
      </c>
      <c r="C201" s="374" t="s">
        <v>768</v>
      </c>
      <c r="D201" s="368" t="s">
        <v>9</v>
      </c>
      <c r="E201" s="374" t="s">
        <v>537</v>
      </c>
      <c r="F201" s="376">
        <v>8246.06</v>
      </c>
    </row>
    <row r="202" spans="1:6" ht="22.5">
      <c r="A202" s="370" t="s">
        <v>769</v>
      </c>
      <c r="B202" s="374">
        <v>19310</v>
      </c>
      <c r="C202" s="374" t="s">
        <v>770</v>
      </c>
      <c r="D202" s="368" t="s">
        <v>9</v>
      </c>
      <c r="E202" s="374" t="s">
        <v>537</v>
      </c>
      <c r="F202" s="376">
        <v>10243.09</v>
      </c>
    </row>
    <row r="203" spans="1:6">
      <c r="A203" s="370" t="s">
        <v>771</v>
      </c>
      <c r="B203" s="374">
        <v>807</v>
      </c>
      <c r="C203" s="374" t="s">
        <v>772</v>
      </c>
      <c r="D203" s="368" t="s">
        <v>9</v>
      </c>
      <c r="E203" s="374" t="s">
        <v>773</v>
      </c>
      <c r="F203" s="376">
        <v>33668.07</v>
      </c>
    </row>
    <row r="204" spans="1:6">
      <c r="A204" s="370" t="s">
        <v>774</v>
      </c>
      <c r="B204" s="374">
        <v>11071</v>
      </c>
      <c r="C204" s="374" t="s">
        <v>775</v>
      </c>
      <c r="D204" s="368" t="s">
        <v>9</v>
      </c>
      <c r="E204" s="374" t="s">
        <v>496</v>
      </c>
      <c r="F204" s="376">
        <v>11088.29</v>
      </c>
    </row>
    <row r="205" spans="1:6">
      <c r="A205" s="370" t="s">
        <v>776</v>
      </c>
      <c r="B205" s="374">
        <v>11073</v>
      </c>
      <c r="C205" s="374" t="s">
        <v>777</v>
      </c>
      <c r="D205" s="368" t="s">
        <v>9</v>
      </c>
      <c r="E205" s="374" t="s">
        <v>496</v>
      </c>
      <c r="F205" s="376">
        <v>13622.4</v>
      </c>
    </row>
    <row r="206" spans="1:6">
      <c r="A206" s="370" t="s">
        <v>778</v>
      </c>
      <c r="B206" s="374">
        <v>10964</v>
      </c>
      <c r="C206" s="374" t="s">
        <v>779</v>
      </c>
      <c r="D206" s="368" t="s">
        <v>9</v>
      </c>
      <c r="E206" s="374" t="s">
        <v>496</v>
      </c>
      <c r="F206" s="376">
        <v>15072.05</v>
      </c>
    </row>
    <row r="207" spans="1:6">
      <c r="A207" s="370" t="s">
        <v>780</v>
      </c>
      <c r="B207" s="374">
        <v>10965</v>
      </c>
      <c r="C207" s="374" t="s">
        <v>781</v>
      </c>
      <c r="D207" s="368" t="s">
        <v>9</v>
      </c>
      <c r="E207" s="374" t="s">
        <v>496</v>
      </c>
      <c r="F207" s="376">
        <v>25730.29</v>
      </c>
    </row>
    <row r="208" spans="1:6" ht="22.5">
      <c r="A208" s="370" t="s">
        <v>782</v>
      </c>
      <c r="B208" s="374">
        <v>18772</v>
      </c>
      <c r="C208" s="374" t="s">
        <v>783</v>
      </c>
      <c r="D208" s="368" t="s">
        <v>9</v>
      </c>
      <c r="E208" s="374" t="s">
        <v>537</v>
      </c>
      <c r="F208" s="376">
        <v>17779.7</v>
      </c>
    </row>
    <row r="209" spans="1:6">
      <c r="A209" s="370" t="s">
        <v>784</v>
      </c>
      <c r="B209" s="374">
        <v>11072</v>
      </c>
      <c r="C209" s="374" t="s">
        <v>785</v>
      </c>
      <c r="D209" s="368" t="s">
        <v>9</v>
      </c>
      <c r="E209" s="374" t="s">
        <v>496</v>
      </c>
      <c r="F209" s="376">
        <v>5399.57</v>
      </c>
    </row>
    <row r="210" spans="1:6">
      <c r="A210" s="370" t="s">
        <v>786</v>
      </c>
      <c r="B210" s="374">
        <v>10599</v>
      </c>
      <c r="C210" s="374" t="s">
        <v>787</v>
      </c>
      <c r="D210" s="368" t="s">
        <v>9</v>
      </c>
      <c r="E210" s="374" t="s">
        <v>496</v>
      </c>
      <c r="F210" s="376">
        <v>18876.86</v>
      </c>
    </row>
    <row r="211" spans="1:6">
      <c r="A211" s="370" t="s">
        <v>788</v>
      </c>
      <c r="B211" s="374">
        <v>10601</v>
      </c>
      <c r="C211" s="374" t="s">
        <v>789</v>
      </c>
      <c r="D211" s="368" t="s">
        <v>9</v>
      </c>
      <c r="E211" s="374" t="s">
        <v>496</v>
      </c>
      <c r="F211" s="376">
        <v>28396.51</v>
      </c>
    </row>
    <row r="212" spans="1:6">
      <c r="A212" s="370" t="s">
        <v>790</v>
      </c>
      <c r="B212" s="374">
        <v>10645</v>
      </c>
      <c r="C212" s="374" t="s">
        <v>791</v>
      </c>
      <c r="D212" s="368" t="s">
        <v>9</v>
      </c>
      <c r="E212" s="374" t="s">
        <v>496</v>
      </c>
      <c r="F212" s="376">
        <v>67321.919999999998</v>
      </c>
    </row>
    <row r="213" spans="1:6">
      <c r="A213" s="370" t="s">
        <v>792</v>
      </c>
      <c r="B213" s="374">
        <v>19194</v>
      </c>
      <c r="C213" s="374" t="s">
        <v>793</v>
      </c>
      <c r="D213" s="368" t="s">
        <v>9</v>
      </c>
      <c r="E213" s="374" t="s">
        <v>496</v>
      </c>
      <c r="F213" s="376">
        <v>293926.81</v>
      </c>
    </row>
    <row r="214" spans="1:6">
      <c r="A214" s="370" t="s">
        <v>794</v>
      </c>
      <c r="B214" s="374">
        <v>19885</v>
      </c>
      <c r="C214" s="374" t="s">
        <v>795</v>
      </c>
      <c r="D214" s="368" t="s">
        <v>9</v>
      </c>
      <c r="E214" s="374" t="s">
        <v>496</v>
      </c>
      <c r="F214" s="376">
        <v>143729.72</v>
      </c>
    </row>
    <row r="215" spans="1:6">
      <c r="A215" s="370" t="s">
        <v>796</v>
      </c>
      <c r="B215" s="374">
        <v>11062</v>
      </c>
      <c r="C215" s="374" t="s">
        <v>797</v>
      </c>
      <c r="D215" s="368" t="s">
        <v>9</v>
      </c>
      <c r="E215" s="374" t="s">
        <v>496</v>
      </c>
      <c r="F215" s="376">
        <v>15786.9</v>
      </c>
    </row>
    <row r="216" spans="1:6">
      <c r="A216" s="370" t="s">
        <v>798</v>
      </c>
      <c r="B216" s="374">
        <v>12747</v>
      </c>
      <c r="C216" s="374" t="s">
        <v>799</v>
      </c>
      <c r="D216" s="368" t="s">
        <v>9</v>
      </c>
      <c r="E216" s="374" t="s">
        <v>496</v>
      </c>
      <c r="F216" s="376">
        <v>29881.1</v>
      </c>
    </row>
    <row r="217" spans="1:6">
      <c r="A217" s="370" t="s">
        <v>800</v>
      </c>
      <c r="B217" s="374">
        <v>13120</v>
      </c>
      <c r="C217" s="374" t="s">
        <v>801</v>
      </c>
      <c r="D217" s="368" t="s">
        <v>9</v>
      </c>
      <c r="E217" s="374" t="s">
        <v>496</v>
      </c>
      <c r="F217" s="376">
        <v>7699.53</v>
      </c>
    </row>
    <row r="218" spans="1:6">
      <c r="A218" s="370" t="s">
        <v>802</v>
      </c>
      <c r="B218" s="374">
        <v>10587</v>
      </c>
      <c r="C218" s="374" t="s">
        <v>803</v>
      </c>
      <c r="D218" s="368" t="s">
        <v>9</v>
      </c>
      <c r="E218" s="374" t="s">
        <v>496</v>
      </c>
      <c r="F218" s="376">
        <v>3478.83</v>
      </c>
    </row>
    <row r="219" spans="1:6">
      <c r="A219" s="370" t="s">
        <v>804</v>
      </c>
      <c r="B219" s="374">
        <v>10586</v>
      </c>
      <c r="C219" s="374" t="s">
        <v>805</v>
      </c>
      <c r="D219" s="368" t="s">
        <v>9</v>
      </c>
      <c r="E219" s="374" t="s">
        <v>496</v>
      </c>
      <c r="F219" s="376">
        <v>4023.4</v>
      </c>
    </row>
    <row r="220" spans="1:6">
      <c r="A220" s="370" t="s">
        <v>806</v>
      </c>
      <c r="B220" s="374">
        <v>10585</v>
      </c>
      <c r="C220" s="374" t="s">
        <v>807</v>
      </c>
      <c r="D220" s="368" t="s">
        <v>9</v>
      </c>
      <c r="E220" s="374" t="s">
        <v>496</v>
      </c>
      <c r="F220" s="376">
        <v>6676.85</v>
      </c>
    </row>
    <row r="221" spans="1:6">
      <c r="A221" s="370" t="s">
        <v>808</v>
      </c>
      <c r="B221" s="374">
        <v>15853</v>
      </c>
      <c r="C221" s="374" t="s">
        <v>809</v>
      </c>
      <c r="D221" s="368" t="s">
        <v>9</v>
      </c>
      <c r="E221" s="374" t="s">
        <v>496</v>
      </c>
      <c r="F221" s="376">
        <v>8868.83</v>
      </c>
    </row>
    <row r="222" spans="1:6" ht="22.5">
      <c r="A222" s="370" t="s">
        <v>810</v>
      </c>
      <c r="B222" s="374">
        <v>18615</v>
      </c>
      <c r="C222" s="374" t="s">
        <v>811</v>
      </c>
      <c r="D222" s="368" t="s">
        <v>9</v>
      </c>
      <c r="E222" s="374" t="s">
        <v>537</v>
      </c>
      <c r="F222" s="376">
        <v>105040.49</v>
      </c>
    </row>
    <row r="223" spans="1:6">
      <c r="A223" s="370" t="s">
        <v>812</v>
      </c>
      <c r="B223" s="374">
        <v>11060</v>
      </c>
      <c r="C223" s="374" t="s">
        <v>813</v>
      </c>
      <c r="D223" s="368" t="s">
        <v>9</v>
      </c>
      <c r="E223" s="374" t="s">
        <v>496</v>
      </c>
      <c r="F223" s="376">
        <v>50568.85</v>
      </c>
    </row>
    <row r="224" spans="1:6">
      <c r="A224" s="370" t="s">
        <v>814</v>
      </c>
      <c r="B224" s="374">
        <v>15857</v>
      </c>
      <c r="C224" s="374" t="s">
        <v>815</v>
      </c>
      <c r="D224" s="368" t="s">
        <v>9</v>
      </c>
      <c r="E224" s="374" t="s">
        <v>496</v>
      </c>
      <c r="F224" s="376">
        <v>53213.36</v>
      </c>
    </row>
    <row r="225" spans="1:6">
      <c r="A225" s="370" t="s">
        <v>816</v>
      </c>
      <c r="B225" s="374">
        <v>15856</v>
      </c>
      <c r="C225" s="374" t="s">
        <v>817</v>
      </c>
      <c r="D225" s="368" t="s">
        <v>9</v>
      </c>
      <c r="E225" s="374" t="s">
        <v>496</v>
      </c>
      <c r="F225" s="376">
        <v>19008.080000000002</v>
      </c>
    </row>
    <row r="226" spans="1:6">
      <c r="A226" s="370" t="s">
        <v>818</v>
      </c>
      <c r="B226" s="374">
        <v>10582</v>
      </c>
      <c r="C226" s="374" t="s">
        <v>819</v>
      </c>
      <c r="D226" s="368" t="s">
        <v>9</v>
      </c>
      <c r="E226" s="374" t="s">
        <v>496</v>
      </c>
      <c r="F226" s="376">
        <v>16668.88</v>
      </c>
    </row>
    <row r="227" spans="1:6">
      <c r="A227" s="370" t="s">
        <v>820</v>
      </c>
      <c r="B227" s="374">
        <v>15858</v>
      </c>
      <c r="C227" s="374" t="s">
        <v>821</v>
      </c>
      <c r="D227" s="368" t="s">
        <v>9</v>
      </c>
      <c r="E227" s="374" t="s">
        <v>496</v>
      </c>
      <c r="F227" s="376">
        <v>51259.82</v>
      </c>
    </row>
    <row r="228" spans="1:6">
      <c r="A228" s="370" t="s">
        <v>822</v>
      </c>
      <c r="B228" s="374">
        <v>10581</v>
      </c>
      <c r="C228" s="374" t="s">
        <v>823</v>
      </c>
      <c r="D228" s="368" t="s">
        <v>9</v>
      </c>
      <c r="E228" s="374" t="s">
        <v>496</v>
      </c>
      <c r="F228" s="376">
        <v>49187.21</v>
      </c>
    </row>
    <row r="229" spans="1:6">
      <c r="A229" s="370" t="s">
        <v>824</v>
      </c>
      <c r="B229" s="374">
        <v>19264</v>
      </c>
      <c r="C229" s="374" t="s">
        <v>825</v>
      </c>
      <c r="D229" s="368" t="s">
        <v>9</v>
      </c>
      <c r="E229" s="374" t="s">
        <v>496</v>
      </c>
      <c r="F229" s="376">
        <v>52276.69</v>
      </c>
    </row>
    <row r="230" spans="1:6">
      <c r="A230" s="370" t="s">
        <v>826</v>
      </c>
      <c r="B230" s="374">
        <v>19141</v>
      </c>
      <c r="C230" s="374" t="s">
        <v>827</v>
      </c>
      <c r="D230" s="368" t="s">
        <v>9</v>
      </c>
      <c r="E230" s="374" t="s">
        <v>374</v>
      </c>
      <c r="F230" s="376">
        <v>28778.67</v>
      </c>
    </row>
    <row r="231" spans="1:6">
      <c r="A231" s="370" t="s">
        <v>828</v>
      </c>
      <c r="B231" s="374">
        <v>15859</v>
      </c>
      <c r="C231" s="374" t="s">
        <v>829</v>
      </c>
      <c r="D231" s="368" t="s">
        <v>9</v>
      </c>
      <c r="E231" s="374" t="s">
        <v>496</v>
      </c>
      <c r="F231" s="376">
        <v>73552.179999999993</v>
      </c>
    </row>
    <row r="232" spans="1:6">
      <c r="A232" s="370" t="s">
        <v>830</v>
      </c>
      <c r="B232" s="374">
        <v>11063</v>
      </c>
      <c r="C232" s="374" t="s">
        <v>831</v>
      </c>
      <c r="D232" s="368" t="s">
        <v>9</v>
      </c>
      <c r="E232" s="374" t="s">
        <v>496</v>
      </c>
      <c r="F232" s="376">
        <v>67428.44</v>
      </c>
    </row>
    <row r="233" spans="1:6">
      <c r="A233" s="370" t="s">
        <v>832</v>
      </c>
      <c r="B233" s="374">
        <v>15860</v>
      </c>
      <c r="C233" s="374" t="s">
        <v>833</v>
      </c>
      <c r="D233" s="368" t="s">
        <v>9</v>
      </c>
      <c r="E233" s="374" t="s">
        <v>496</v>
      </c>
      <c r="F233" s="376">
        <v>128318.18</v>
      </c>
    </row>
    <row r="234" spans="1:6">
      <c r="A234" s="370" t="s">
        <v>834</v>
      </c>
      <c r="B234" s="374">
        <v>15840</v>
      </c>
      <c r="C234" s="374" t="s">
        <v>835</v>
      </c>
      <c r="D234" s="368" t="s">
        <v>9</v>
      </c>
      <c r="E234" s="374" t="s">
        <v>496</v>
      </c>
      <c r="F234" s="376">
        <v>128819.21</v>
      </c>
    </row>
    <row r="235" spans="1:6" ht="22.5">
      <c r="A235" s="370" t="s">
        <v>836</v>
      </c>
      <c r="B235" s="374">
        <v>18535</v>
      </c>
      <c r="C235" s="374" t="s">
        <v>837</v>
      </c>
      <c r="D235" s="368" t="s">
        <v>9</v>
      </c>
      <c r="E235" s="374" t="s">
        <v>537</v>
      </c>
      <c r="F235" s="376">
        <v>26262.78</v>
      </c>
    </row>
    <row r="236" spans="1:6">
      <c r="A236" s="370" t="s">
        <v>838</v>
      </c>
      <c r="B236" s="374">
        <v>15855</v>
      </c>
      <c r="C236" s="374" t="s">
        <v>839</v>
      </c>
      <c r="D236" s="368" t="s">
        <v>9</v>
      </c>
      <c r="E236" s="374" t="s">
        <v>496</v>
      </c>
      <c r="F236" s="376">
        <v>15975.83</v>
      </c>
    </row>
    <row r="237" spans="1:6">
      <c r="A237" s="370" t="s">
        <v>840</v>
      </c>
      <c r="B237" s="374">
        <v>10584</v>
      </c>
      <c r="C237" s="374" t="s">
        <v>841</v>
      </c>
      <c r="D237" s="368" t="s">
        <v>9</v>
      </c>
      <c r="E237" s="374" t="s">
        <v>496</v>
      </c>
      <c r="F237" s="376">
        <v>14478.13</v>
      </c>
    </row>
    <row r="238" spans="1:6">
      <c r="A238" s="370" t="s">
        <v>842</v>
      </c>
      <c r="B238" s="374">
        <v>10583</v>
      </c>
      <c r="C238" s="374" t="s">
        <v>843</v>
      </c>
      <c r="D238" s="368" t="s">
        <v>9</v>
      </c>
      <c r="E238" s="374" t="s">
        <v>496</v>
      </c>
      <c r="F238" s="376">
        <v>10643.23</v>
      </c>
    </row>
    <row r="239" spans="1:6">
      <c r="A239" s="370" t="s">
        <v>844</v>
      </c>
      <c r="B239" s="374">
        <v>15854</v>
      </c>
      <c r="C239" s="374" t="s">
        <v>845</v>
      </c>
      <c r="D239" s="368" t="s">
        <v>9</v>
      </c>
      <c r="E239" s="374" t="s">
        <v>496</v>
      </c>
      <c r="F239" s="376">
        <v>11894.49</v>
      </c>
    </row>
    <row r="240" spans="1:6">
      <c r="A240" s="370" t="s">
        <v>846</v>
      </c>
      <c r="B240" s="374">
        <v>19007</v>
      </c>
      <c r="C240" s="374" t="s">
        <v>847</v>
      </c>
      <c r="D240" s="368" t="s">
        <v>9</v>
      </c>
      <c r="E240" s="374" t="s">
        <v>562</v>
      </c>
      <c r="F240" s="376">
        <v>2497421.2999999998</v>
      </c>
    </row>
    <row r="241" spans="1:6">
      <c r="A241" s="370" t="s">
        <v>848</v>
      </c>
      <c r="B241" s="374">
        <v>16318</v>
      </c>
      <c r="C241" s="374" t="s">
        <v>849</v>
      </c>
      <c r="D241" s="368" t="s">
        <v>9</v>
      </c>
      <c r="E241" s="374" t="s">
        <v>648</v>
      </c>
      <c r="F241" s="376">
        <v>7025.31</v>
      </c>
    </row>
    <row r="242" spans="1:6">
      <c r="A242" s="370" t="s">
        <v>850</v>
      </c>
      <c r="B242" s="374">
        <v>16320</v>
      </c>
      <c r="C242" s="374" t="s">
        <v>851</v>
      </c>
      <c r="D242" s="368" t="s">
        <v>9</v>
      </c>
      <c r="E242" s="374" t="s">
        <v>648</v>
      </c>
      <c r="F242" s="376">
        <v>5185.3100000000004</v>
      </c>
    </row>
    <row r="243" spans="1:6">
      <c r="A243" s="370" t="s">
        <v>852</v>
      </c>
      <c r="B243" s="374">
        <v>15245</v>
      </c>
      <c r="C243" s="374" t="s">
        <v>853</v>
      </c>
      <c r="D243" s="368" t="s">
        <v>457</v>
      </c>
      <c r="E243" s="374" t="s">
        <v>854</v>
      </c>
      <c r="F243" s="376">
        <v>12251.64</v>
      </c>
    </row>
    <row r="244" spans="1:6">
      <c r="A244" s="370" t="s">
        <v>855</v>
      </c>
      <c r="B244" s="374">
        <v>11774</v>
      </c>
      <c r="C244" s="374" t="s">
        <v>856</v>
      </c>
      <c r="D244" s="368" t="s">
        <v>457</v>
      </c>
      <c r="E244" s="374" t="s">
        <v>857</v>
      </c>
      <c r="F244" s="376">
        <v>6131.42</v>
      </c>
    </row>
    <row r="245" spans="1:6">
      <c r="A245" s="370" t="s">
        <v>858</v>
      </c>
      <c r="B245" s="374">
        <v>11772</v>
      </c>
      <c r="C245" s="374" t="s">
        <v>859</v>
      </c>
      <c r="D245" s="368" t="s">
        <v>457</v>
      </c>
      <c r="E245" s="374" t="s">
        <v>860</v>
      </c>
      <c r="F245" s="376">
        <v>23418.98</v>
      </c>
    </row>
    <row r="246" spans="1:6">
      <c r="A246" s="370" t="s">
        <v>861</v>
      </c>
      <c r="B246" s="374">
        <v>11270</v>
      </c>
      <c r="C246" s="374" t="s">
        <v>862</v>
      </c>
      <c r="D246" s="368" t="s">
        <v>457</v>
      </c>
      <c r="E246" s="374" t="s">
        <v>458</v>
      </c>
      <c r="F246" s="376">
        <v>15808.18</v>
      </c>
    </row>
    <row r="247" spans="1:6">
      <c r="A247" s="370" t="s">
        <v>863</v>
      </c>
      <c r="B247" s="374">
        <v>13002</v>
      </c>
      <c r="C247" s="374" t="s">
        <v>864</v>
      </c>
      <c r="D247" s="368" t="s">
        <v>457</v>
      </c>
      <c r="E247" s="374" t="s">
        <v>860</v>
      </c>
      <c r="F247" s="376">
        <v>23201.79</v>
      </c>
    </row>
    <row r="248" spans="1:6">
      <c r="A248" s="370" t="s">
        <v>865</v>
      </c>
      <c r="B248" s="374">
        <v>10333</v>
      </c>
      <c r="C248" s="374" t="s">
        <v>866</v>
      </c>
      <c r="D248" s="368" t="s">
        <v>457</v>
      </c>
      <c r="E248" s="374" t="s">
        <v>458</v>
      </c>
      <c r="F248" s="376">
        <v>11504.34</v>
      </c>
    </row>
    <row r="249" spans="1:6">
      <c r="A249" s="370" t="s">
        <v>867</v>
      </c>
      <c r="B249" s="374">
        <v>10204</v>
      </c>
      <c r="C249" s="374" t="s">
        <v>868</v>
      </c>
      <c r="D249" s="368" t="s">
        <v>457</v>
      </c>
      <c r="E249" s="374" t="s">
        <v>458</v>
      </c>
      <c r="F249" s="376">
        <v>14937.78</v>
      </c>
    </row>
    <row r="250" spans="1:6">
      <c r="A250" s="370" t="s">
        <v>869</v>
      </c>
      <c r="B250" s="374">
        <v>10111</v>
      </c>
      <c r="C250" s="374" t="s">
        <v>870</v>
      </c>
      <c r="D250" s="368" t="s">
        <v>457</v>
      </c>
      <c r="E250" s="374" t="s">
        <v>458</v>
      </c>
      <c r="F250" s="376">
        <v>31625.33</v>
      </c>
    </row>
    <row r="251" spans="1:6">
      <c r="A251" s="370" t="s">
        <v>871</v>
      </c>
      <c r="B251" s="374">
        <v>13823</v>
      </c>
      <c r="C251" s="374" t="s">
        <v>872</v>
      </c>
      <c r="D251" s="368" t="s">
        <v>457</v>
      </c>
      <c r="E251" s="374" t="s">
        <v>458</v>
      </c>
      <c r="F251" s="376">
        <v>31184.5</v>
      </c>
    </row>
    <row r="252" spans="1:6">
      <c r="A252" s="370" t="s">
        <v>873</v>
      </c>
      <c r="B252" s="374">
        <v>10205</v>
      </c>
      <c r="C252" s="374" t="s">
        <v>874</v>
      </c>
      <c r="D252" s="368" t="s">
        <v>457</v>
      </c>
      <c r="E252" s="374" t="s">
        <v>860</v>
      </c>
      <c r="F252" s="376">
        <v>30718.77</v>
      </c>
    </row>
    <row r="253" spans="1:6">
      <c r="A253" s="370" t="s">
        <v>875</v>
      </c>
      <c r="B253" s="374">
        <v>11564</v>
      </c>
      <c r="C253" s="374" t="s">
        <v>876</v>
      </c>
      <c r="D253" s="368" t="s">
        <v>457</v>
      </c>
      <c r="E253" s="374" t="s">
        <v>458</v>
      </c>
      <c r="F253" s="376">
        <v>14906.54</v>
      </c>
    </row>
    <row r="254" spans="1:6">
      <c r="A254" s="370" t="s">
        <v>877</v>
      </c>
      <c r="B254" s="374">
        <v>15159</v>
      </c>
      <c r="C254" s="374" t="s">
        <v>878</v>
      </c>
      <c r="D254" s="368" t="s">
        <v>6</v>
      </c>
      <c r="E254" s="374" t="s">
        <v>879</v>
      </c>
      <c r="F254" s="376">
        <v>113004.8</v>
      </c>
    </row>
    <row r="255" spans="1:6" ht="22.5">
      <c r="A255" s="370" t="s">
        <v>880</v>
      </c>
      <c r="B255" s="374">
        <v>14507</v>
      </c>
      <c r="C255" s="374" t="s">
        <v>881</v>
      </c>
      <c r="D255" s="368" t="s">
        <v>8</v>
      </c>
      <c r="E255" s="374" t="s">
        <v>359</v>
      </c>
      <c r="F255" s="376">
        <v>12107.59</v>
      </c>
    </row>
    <row r="256" spans="1:6">
      <c r="A256" s="370" t="s">
        <v>882</v>
      </c>
      <c r="B256" s="374">
        <v>12152</v>
      </c>
      <c r="C256" s="374" t="s">
        <v>883</v>
      </c>
      <c r="D256" s="368" t="s">
        <v>8</v>
      </c>
      <c r="E256" s="374" t="s">
        <v>884</v>
      </c>
      <c r="F256" s="376">
        <v>44632.86</v>
      </c>
    </row>
    <row r="257" spans="1:6" ht="22.5">
      <c r="A257" s="370" t="s">
        <v>885</v>
      </c>
      <c r="B257" s="374">
        <v>12233</v>
      </c>
      <c r="C257" s="374" t="s">
        <v>886</v>
      </c>
      <c r="D257" s="368" t="s">
        <v>8</v>
      </c>
      <c r="E257" s="374" t="s">
        <v>359</v>
      </c>
      <c r="F257" s="376">
        <v>683029.12</v>
      </c>
    </row>
    <row r="258" spans="1:6" ht="22.5">
      <c r="A258" s="370" t="s">
        <v>887</v>
      </c>
      <c r="B258" s="374">
        <v>12232</v>
      </c>
      <c r="C258" s="374" t="s">
        <v>888</v>
      </c>
      <c r="D258" s="368" t="s">
        <v>8</v>
      </c>
      <c r="E258" s="374" t="s">
        <v>359</v>
      </c>
      <c r="F258" s="376">
        <v>728908.76</v>
      </c>
    </row>
    <row r="259" spans="1:6" ht="22.5">
      <c r="A259" s="370" t="s">
        <v>889</v>
      </c>
      <c r="B259" s="374">
        <v>16216</v>
      </c>
      <c r="C259" s="374" t="s">
        <v>890</v>
      </c>
      <c r="D259" s="368" t="s">
        <v>8</v>
      </c>
      <c r="E259" s="374" t="s">
        <v>359</v>
      </c>
      <c r="F259" s="376">
        <v>210481.38</v>
      </c>
    </row>
    <row r="260" spans="1:6">
      <c r="A260" s="370" t="s">
        <v>891</v>
      </c>
      <c r="B260" s="374">
        <v>15677</v>
      </c>
      <c r="C260" s="374" t="s">
        <v>892</v>
      </c>
      <c r="D260" s="368" t="s">
        <v>8</v>
      </c>
      <c r="E260" s="374" t="s">
        <v>884</v>
      </c>
      <c r="F260" s="376">
        <v>194133.6</v>
      </c>
    </row>
    <row r="261" spans="1:6">
      <c r="A261" s="370" t="s">
        <v>893</v>
      </c>
      <c r="B261" s="374">
        <v>15676</v>
      </c>
      <c r="C261" s="374" t="s">
        <v>894</v>
      </c>
      <c r="D261" s="368" t="s">
        <v>8</v>
      </c>
      <c r="E261" s="374" t="s">
        <v>884</v>
      </c>
      <c r="F261" s="376">
        <v>187108.43</v>
      </c>
    </row>
    <row r="262" spans="1:6">
      <c r="A262" s="370" t="s">
        <v>895</v>
      </c>
      <c r="B262" s="374">
        <v>15431</v>
      </c>
      <c r="C262" s="374" t="s">
        <v>896</v>
      </c>
      <c r="D262" s="368" t="s">
        <v>8</v>
      </c>
      <c r="E262" s="374" t="s">
        <v>884</v>
      </c>
      <c r="F262" s="376">
        <v>150772.22</v>
      </c>
    </row>
    <row r="263" spans="1:6">
      <c r="A263" s="370" t="s">
        <v>897</v>
      </c>
      <c r="B263" s="374">
        <v>15432</v>
      </c>
      <c r="C263" s="374" t="s">
        <v>898</v>
      </c>
      <c r="D263" s="368" t="s">
        <v>8</v>
      </c>
      <c r="E263" s="374" t="s">
        <v>884</v>
      </c>
      <c r="F263" s="376">
        <v>169611.18</v>
      </c>
    </row>
    <row r="264" spans="1:6">
      <c r="A264" s="370" t="s">
        <v>899</v>
      </c>
      <c r="B264" s="374">
        <v>11629</v>
      </c>
      <c r="C264" s="374" t="s">
        <v>900</v>
      </c>
      <c r="D264" s="368" t="s">
        <v>8</v>
      </c>
      <c r="E264" s="374" t="s">
        <v>884</v>
      </c>
      <c r="F264" s="376">
        <v>19456.939999999999</v>
      </c>
    </row>
    <row r="265" spans="1:6" ht="22.5">
      <c r="A265" s="370" t="s">
        <v>901</v>
      </c>
      <c r="B265" s="374">
        <v>527</v>
      </c>
      <c r="C265" s="374" t="s">
        <v>902</v>
      </c>
      <c r="D265" s="368" t="s">
        <v>8</v>
      </c>
      <c r="E265" s="374" t="s">
        <v>359</v>
      </c>
      <c r="F265" s="376">
        <v>25011.57</v>
      </c>
    </row>
    <row r="266" spans="1:6" ht="22.5">
      <c r="A266" s="370" t="s">
        <v>903</v>
      </c>
      <c r="B266" s="374">
        <v>15434</v>
      </c>
      <c r="C266" s="374" t="s">
        <v>904</v>
      </c>
      <c r="D266" s="368" t="s">
        <v>8</v>
      </c>
      <c r="E266" s="374" t="s">
        <v>359</v>
      </c>
      <c r="F266" s="376">
        <v>18234.3</v>
      </c>
    </row>
    <row r="267" spans="1:6" ht="22.5">
      <c r="A267" s="370" t="s">
        <v>905</v>
      </c>
      <c r="B267" s="374">
        <v>14515</v>
      </c>
      <c r="C267" s="374" t="s">
        <v>906</v>
      </c>
      <c r="D267" s="368" t="s">
        <v>8</v>
      </c>
      <c r="E267" s="374" t="s">
        <v>359</v>
      </c>
      <c r="F267" s="376">
        <v>17523.48</v>
      </c>
    </row>
    <row r="268" spans="1:6" ht="22.5">
      <c r="A268" s="370" t="s">
        <v>907</v>
      </c>
      <c r="B268" s="374">
        <v>14516</v>
      </c>
      <c r="C268" s="374" t="s">
        <v>908</v>
      </c>
      <c r="D268" s="368" t="s">
        <v>8</v>
      </c>
      <c r="E268" s="374" t="s">
        <v>359</v>
      </c>
      <c r="F268" s="376">
        <v>39244.75</v>
      </c>
    </row>
    <row r="269" spans="1:6" ht="22.5">
      <c r="A269" s="370" t="s">
        <v>909</v>
      </c>
      <c r="B269" s="374">
        <v>14508</v>
      </c>
      <c r="C269" s="374" t="s">
        <v>910</v>
      </c>
      <c r="D269" s="368" t="s">
        <v>8</v>
      </c>
      <c r="E269" s="374" t="s">
        <v>359</v>
      </c>
      <c r="F269" s="376">
        <v>18769.5</v>
      </c>
    </row>
    <row r="270" spans="1:6">
      <c r="A270" s="370" t="s">
        <v>911</v>
      </c>
      <c r="B270" s="374">
        <v>14934</v>
      </c>
      <c r="C270" s="374" t="s">
        <v>912</v>
      </c>
      <c r="D270" s="368" t="s">
        <v>8</v>
      </c>
      <c r="E270" s="374" t="s">
        <v>884</v>
      </c>
      <c r="F270" s="376">
        <v>141150.43</v>
      </c>
    </row>
    <row r="271" spans="1:6">
      <c r="A271" s="370" t="s">
        <v>913</v>
      </c>
      <c r="B271" s="374">
        <v>14671</v>
      </c>
      <c r="C271" s="374" t="s">
        <v>914</v>
      </c>
      <c r="D271" s="368" t="s">
        <v>8</v>
      </c>
      <c r="E271" s="374" t="s">
        <v>884</v>
      </c>
      <c r="F271" s="376">
        <v>134235.95000000001</v>
      </c>
    </row>
    <row r="272" spans="1:6">
      <c r="A272" s="370" t="s">
        <v>915</v>
      </c>
      <c r="B272" s="374">
        <v>13585</v>
      </c>
      <c r="C272" s="374" t="s">
        <v>916</v>
      </c>
      <c r="D272" s="368" t="s">
        <v>8</v>
      </c>
      <c r="E272" s="374" t="s">
        <v>884</v>
      </c>
      <c r="F272" s="376">
        <v>122267.01</v>
      </c>
    </row>
    <row r="273" spans="1:6" ht="22.5">
      <c r="A273" s="370" t="s">
        <v>917</v>
      </c>
      <c r="B273" s="374">
        <v>1005</v>
      </c>
      <c r="C273" s="374" t="s">
        <v>918</v>
      </c>
      <c r="D273" s="368" t="s">
        <v>8</v>
      </c>
      <c r="E273" s="374" t="s">
        <v>359</v>
      </c>
      <c r="F273" s="376">
        <v>122680.58</v>
      </c>
    </row>
    <row r="274" spans="1:6">
      <c r="A274" s="370" t="s">
        <v>919</v>
      </c>
      <c r="B274" s="374">
        <v>11713</v>
      </c>
      <c r="C274" s="374" t="s">
        <v>920</v>
      </c>
      <c r="D274" s="368" t="s">
        <v>8</v>
      </c>
      <c r="E274" s="374" t="s">
        <v>884</v>
      </c>
      <c r="F274" s="376">
        <v>101666.75</v>
      </c>
    </row>
    <row r="275" spans="1:6">
      <c r="A275" s="370" t="s">
        <v>921</v>
      </c>
      <c r="B275" s="374">
        <v>11631</v>
      </c>
      <c r="C275" s="374" t="s">
        <v>922</v>
      </c>
      <c r="D275" s="368" t="s">
        <v>8</v>
      </c>
      <c r="E275" s="374" t="s">
        <v>884</v>
      </c>
      <c r="F275" s="376">
        <v>100336.85</v>
      </c>
    </row>
    <row r="276" spans="1:6" ht="22.5">
      <c r="A276" s="370" t="s">
        <v>923</v>
      </c>
      <c r="B276" s="374">
        <v>20789</v>
      </c>
      <c r="C276" s="374" t="s">
        <v>924</v>
      </c>
      <c r="D276" s="368" t="s">
        <v>8</v>
      </c>
      <c r="E276" s="374" t="s">
        <v>359</v>
      </c>
      <c r="F276" s="376">
        <v>153127.35</v>
      </c>
    </row>
    <row r="277" spans="1:6">
      <c r="A277" s="370" t="s">
        <v>925</v>
      </c>
      <c r="B277" s="374">
        <v>11637</v>
      </c>
      <c r="C277" s="374" t="s">
        <v>926</v>
      </c>
      <c r="D277" s="368" t="s">
        <v>8</v>
      </c>
      <c r="E277" s="374" t="s">
        <v>884</v>
      </c>
      <c r="F277" s="376">
        <v>74694.8</v>
      </c>
    </row>
    <row r="278" spans="1:6">
      <c r="A278" s="370" t="s">
        <v>927</v>
      </c>
      <c r="B278" s="374">
        <v>11714</v>
      </c>
      <c r="C278" s="374" t="s">
        <v>928</v>
      </c>
      <c r="D278" s="368" t="s">
        <v>8</v>
      </c>
      <c r="E278" s="374" t="s">
        <v>884</v>
      </c>
      <c r="F278" s="376">
        <v>55561.760000000002</v>
      </c>
    </row>
    <row r="279" spans="1:6">
      <c r="A279" s="370" t="s">
        <v>929</v>
      </c>
      <c r="B279" s="374">
        <v>13889</v>
      </c>
      <c r="C279" s="374" t="s">
        <v>930</v>
      </c>
      <c r="D279" s="368" t="s">
        <v>8</v>
      </c>
      <c r="E279" s="374" t="s">
        <v>884</v>
      </c>
      <c r="F279" s="376">
        <v>108501.99</v>
      </c>
    </row>
    <row r="280" spans="1:6">
      <c r="A280" s="370" t="s">
        <v>931</v>
      </c>
      <c r="B280" s="374">
        <v>11632</v>
      </c>
      <c r="C280" s="374" t="s">
        <v>932</v>
      </c>
      <c r="D280" s="368" t="s">
        <v>8</v>
      </c>
      <c r="E280" s="374" t="s">
        <v>884</v>
      </c>
      <c r="F280" s="376">
        <v>71116.61</v>
      </c>
    </row>
    <row r="281" spans="1:6">
      <c r="A281" s="370" t="s">
        <v>933</v>
      </c>
      <c r="B281" s="374">
        <v>14121</v>
      </c>
      <c r="C281" s="374" t="s">
        <v>934</v>
      </c>
      <c r="D281" s="368" t="s">
        <v>8</v>
      </c>
      <c r="E281" s="374" t="s">
        <v>884</v>
      </c>
      <c r="F281" s="376">
        <v>18348.78</v>
      </c>
    </row>
    <row r="282" spans="1:6" ht="22.5">
      <c r="A282" s="370" t="s">
        <v>935</v>
      </c>
      <c r="B282" s="374">
        <v>16212</v>
      </c>
      <c r="C282" s="374" t="s">
        <v>936</v>
      </c>
      <c r="D282" s="368" t="s">
        <v>8</v>
      </c>
      <c r="E282" s="374" t="s">
        <v>359</v>
      </c>
      <c r="F282" s="376">
        <v>370493.68</v>
      </c>
    </row>
    <row r="283" spans="1:6">
      <c r="A283" s="370" t="s">
        <v>937</v>
      </c>
      <c r="B283" s="374">
        <v>11634</v>
      </c>
      <c r="C283" s="374" t="s">
        <v>938</v>
      </c>
      <c r="D283" s="368" t="s">
        <v>8</v>
      </c>
      <c r="E283" s="374" t="s">
        <v>884</v>
      </c>
      <c r="F283" s="376">
        <v>323737.65000000002</v>
      </c>
    </row>
    <row r="284" spans="1:6">
      <c r="A284" s="370" t="s">
        <v>939</v>
      </c>
      <c r="B284" s="374">
        <v>14659</v>
      </c>
      <c r="C284" s="374" t="s">
        <v>940</v>
      </c>
      <c r="D284" s="368" t="s">
        <v>8</v>
      </c>
      <c r="E284" s="374" t="s">
        <v>884</v>
      </c>
      <c r="F284" s="376">
        <v>89506</v>
      </c>
    </row>
    <row r="285" spans="1:6">
      <c r="A285" s="370" t="s">
        <v>941</v>
      </c>
      <c r="B285" s="374">
        <v>13586</v>
      </c>
      <c r="C285" s="374" t="s">
        <v>942</v>
      </c>
      <c r="D285" s="368" t="s">
        <v>8</v>
      </c>
      <c r="E285" s="374" t="s">
        <v>884</v>
      </c>
      <c r="F285" s="376">
        <v>83900.07</v>
      </c>
    </row>
    <row r="286" spans="1:6">
      <c r="A286" s="370" t="s">
        <v>943</v>
      </c>
      <c r="B286" s="374">
        <v>20701</v>
      </c>
      <c r="C286" s="374" t="s">
        <v>944</v>
      </c>
      <c r="D286" s="368" t="s">
        <v>8</v>
      </c>
      <c r="E286" s="374" t="s">
        <v>884</v>
      </c>
      <c r="F286" s="376">
        <v>23889.19</v>
      </c>
    </row>
    <row r="287" spans="1:6">
      <c r="A287" s="370" t="s">
        <v>945</v>
      </c>
      <c r="B287" s="374">
        <v>14935</v>
      </c>
      <c r="C287" s="374" t="s">
        <v>946</v>
      </c>
      <c r="D287" s="368" t="s">
        <v>8</v>
      </c>
      <c r="E287" s="374" t="s">
        <v>884</v>
      </c>
      <c r="F287" s="376">
        <v>65469.55</v>
      </c>
    </row>
    <row r="288" spans="1:6" ht="22.5">
      <c r="A288" s="370" t="s">
        <v>947</v>
      </c>
      <c r="B288" s="374">
        <v>16509</v>
      </c>
      <c r="C288" s="374" t="s">
        <v>948</v>
      </c>
      <c r="D288" s="368" t="s">
        <v>8</v>
      </c>
      <c r="E288" s="374" t="s">
        <v>359</v>
      </c>
      <c r="F288" s="376">
        <v>66852.83</v>
      </c>
    </row>
    <row r="289" spans="1:6">
      <c r="A289" s="370" t="s">
        <v>949</v>
      </c>
      <c r="B289" s="374">
        <v>13587</v>
      </c>
      <c r="C289" s="374" t="s">
        <v>950</v>
      </c>
      <c r="D289" s="368" t="s">
        <v>8</v>
      </c>
      <c r="E289" s="374" t="s">
        <v>884</v>
      </c>
      <c r="F289" s="376">
        <v>54418.07</v>
      </c>
    </row>
    <row r="290" spans="1:6">
      <c r="A290" s="370" t="s">
        <v>951</v>
      </c>
      <c r="B290" s="374">
        <v>14668</v>
      </c>
      <c r="C290" s="374" t="s">
        <v>952</v>
      </c>
      <c r="D290" s="368" t="s">
        <v>8</v>
      </c>
      <c r="E290" s="374" t="s">
        <v>884</v>
      </c>
      <c r="F290" s="376">
        <v>62129.59</v>
      </c>
    </row>
    <row r="291" spans="1:6" ht="22.5">
      <c r="A291" s="370" t="s">
        <v>953</v>
      </c>
      <c r="B291" s="374">
        <v>529</v>
      </c>
      <c r="C291" s="374" t="s">
        <v>954</v>
      </c>
      <c r="D291" s="368" t="s">
        <v>8</v>
      </c>
      <c r="E291" s="374" t="s">
        <v>359</v>
      </c>
      <c r="F291" s="376">
        <v>45549.91</v>
      </c>
    </row>
    <row r="292" spans="1:6">
      <c r="A292" s="370" t="s">
        <v>955</v>
      </c>
      <c r="B292" s="374">
        <v>10747</v>
      </c>
      <c r="C292" s="374" t="s">
        <v>956</v>
      </c>
      <c r="D292" s="368" t="s">
        <v>8</v>
      </c>
      <c r="E292" s="374" t="s">
        <v>884</v>
      </c>
      <c r="F292" s="376">
        <v>42940.89</v>
      </c>
    </row>
    <row r="293" spans="1:6">
      <c r="A293" s="370" t="s">
        <v>957</v>
      </c>
      <c r="B293" s="374">
        <v>14654</v>
      </c>
      <c r="C293" s="374" t="s">
        <v>958</v>
      </c>
      <c r="D293" s="368" t="s">
        <v>8</v>
      </c>
      <c r="E293" s="374" t="s">
        <v>884</v>
      </c>
      <c r="F293" s="376">
        <v>24421.25</v>
      </c>
    </row>
    <row r="294" spans="1:6">
      <c r="A294" s="370" t="s">
        <v>959</v>
      </c>
      <c r="B294" s="374">
        <v>16773</v>
      </c>
      <c r="C294" s="374" t="s">
        <v>960</v>
      </c>
      <c r="D294" s="368" t="s">
        <v>8</v>
      </c>
      <c r="E294" s="374" t="s">
        <v>884</v>
      </c>
      <c r="F294" s="376">
        <v>43183.91</v>
      </c>
    </row>
    <row r="295" spans="1:6" ht="22.5">
      <c r="A295" s="370" t="s">
        <v>961</v>
      </c>
      <c r="B295" s="374">
        <v>20790</v>
      </c>
      <c r="C295" s="374" t="s">
        <v>962</v>
      </c>
      <c r="D295" s="368" t="s">
        <v>8</v>
      </c>
      <c r="E295" s="374" t="s">
        <v>359</v>
      </c>
      <c r="F295" s="376">
        <v>332752.15000000002</v>
      </c>
    </row>
    <row r="296" spans="1:6" ht="22.5">
      <c r="A296" s="370" t="s">
        <v>963</v>
      </c>
      <c r="B296" s="374">
        <v>15433</v>
      </c>
      <c r="C296" s="374" t="s">
        <v>964</v>
      </c>
      <c r="D296" s="368" t="s">
        <v>8</v>
      </c>
      <c r="E296" s="374" t="s">
        <v>359</v>
      </c>
      <c r="F296" s="376">
        <v>20189.45</v>
      </c>
    </row>
    <row r="297" spans="1:6" ht="22.5">
      <c r="A297" s="370" t="s">
        <v>965</v>
      </c>
      <c r="B297" s="374">
        <v>1006</v>
      </c>
      <c r="C297" s="374" t="s">
        <v>966</v>
      </c>
      <c r="D297" s="368" t="s">
        <v>8</v>
      </c>
      <c r="E297" s="374" t="s">
        <v>359</v>
      </c>
      <c r="F297" s="376">
        <v>18519.169999999998</v>
      </c>
    </row>
    <row r="298" spans="1:6" ht="22.5">
      <c r="A298" s="370" t="s">
        <v>967</v>
      </c>
      <c r="B298" s="374">
        <v>12234</v>
      </c>
      <c r="C298" s="374" t="s">
        <v>968</v>
      </c>
      <c r="D298" s="368" t="s">
        <v>8</v>
      </c>
      <c r="E298" s="374" t="s">
        <v>359</v>
      </c>
      <c r="F298" s="376">
        <v>67920.62</v>
      </c>
    </row>
    <row r="299" spans="1:6" ht="22.5">
      <c r="A299" s="370" t="s">
        <v>969</v>
      </c>
      <c r="B299" s="374">
        <v>525</v>
      </c>
      <c r="C299" s="374" t="s">
        <v>970</v>
      </c>
      <c r="D299" s="368" t="s">
        <v>9</v>
      </c>
      <c r="E299" s="374" t="s">
        <v>359</v>
      </c>
      <c r="F299" s="376">
        <v>362962.12</v>
      </c>
    </row>
    <row r="300" spans="1:6" ht="22.5">
      <c r="A300" s="370" t="s">
        <v>971</v>
      </c>
      <c r="B300" s="374">
        <v>526</v>
      </c>
      <c r="C300" s="374" t="s">
        <v>972</v>
      </c>
      <c r="D300" s="368" t="s">
        <v>9</v>
      </c>
      <c r="E300" s="374" t="s">
        <v>359</v>
      </c>
      <c r="F300" s="376">
        <v>371881.34</v>
      </c>
    </row>
    <row r="301" spans="1:6" ht="22.5">
      <c r="A301" s="370" t="s">
        <v>973</v>
      </c>
      <c r="B301" s="374">
        <v>11960</v>
      </c>
      <c r="C301" s="374" t="s">
        <v>974</v>
      </c>
      <c r="D301" s="368" t="s">
        <v>8</v>
      </c>
      <c r="E301" s="374" t="s">
        <v>359</v>
      </c>
      <c r="F301" s="376">
        <v>313484.57</v>
      </c>
    </row>
    <row r="302" spans="1:6" ht="22.5">
      <c r="A302" s="370" t="s">
        <v>975</v>
      </c>
      <c r="B302" s="374">
        <v>11959</v>
      </c>
      <c r="C302" s="374" t="s">
        <v>976</v>
      </c>
      <c r="D302" s="368" t="s">
        <v>8</v>
      </c>
      <c r="E302" s="374" t="s">
        <v>359</v>
      </c>
      <c r="F302" s="376">
        <v>345530.78</v>
      </c>
    </row>
    <row r="303" spans="1:6" ht="22.5">
      <c r="A303" s="370" t="s">
        <v>977</v>
      </c>
      <c r="B303" s="374">
        <v>9006</v>
      </c>
      <c r="C303" s="374" t="s">
        <v>978</v>
      </c>
      <c r="D303" s="368" t="s">
        <v>8</v>
      </c>
      <c r="E303" s="374" t="s">
        <v>359</v>
      </c>
      <c r="F303" s="376">
        <v>0</v>
      </c>
    </row>
    <row r="304" spans="1:6" ht="22.5">
      <c r="A304" s="370" t="s">
        <v>979</v>
      </c>
      <c r="B304" s="374">
        <v>15324</v>
      </c>
      <c r="C304" s="374" t="s">
        <v>980</v>
      </c>
      <c r="D304" s="368" t="s">
        <v>8</v>
      </c>
      <c r="E304" s="374" t="s">
        <v>359</v>
      </c>
      <c r="F304" s="376">
        <v>343934.07</v>
      </c>
    </row>
    <row r="305" spans="1:6" ht="22.5">
      <c r="A305" s="370" t="s">
        <v>981</v>
      </c>
      <c r="B305" s="374">
        <v>11958</v>
      </c>
      <c r="C305" s="374" t="s">
        <v>982</v>
      </c>
      <c r="D305" s="368" t="s">
        <v>8</v>
      </c>
      <c r="E305" s="374" t="s">
        <v>359</v>
      </c>
      <c r="F305" s="376">
        <v>443090</v>
      </c>
    </row>
    <row r="306" spans="1:6" ht="22.5">
      <c r="A306" s="370" t="s">
        <v>983</v>
      </c>
      <c r="B306" s="374">
        <v>9005</v>
      </c>
      <c r="C306" s="374" t="s">
        <v>984</v>
      </c>
      <c r="D306" s="368" t="s">
        <v>8</v>
      </c>
      <c r="E306" s="374" t="s">
        <v>359</v>
      </c>
      <c r="F306" s="376">
        <v>0</v>
      </c>
    </row>
    <row r="307" spans="1:6" ht="22.5">
      <c r="A307" s="370" t="s">
        <v>985</v>
      </c>
      <c r="B307" s="374" t="s">
        <v>985</v>
      </c>
      <c r="C307" s="374" t="s">
        <v>986</v>
      </c>
      <c r="D307" s="368" t="s">
        <v>8</v>
      </c>
      <c r="E307" s="374" t="s">
        <v>359</v>
      </c>
      <c r="F307" s="376">
        <v>28398.71</v>
      </c>
    </row>
    <row r="308" spans="1:6">
      <c r="A308" s="370" t="s">
        <v>987</v>
      </c>
      <c r="B308" s="374">
        <v>15675</v>
      </c>
      <c r="C308" s="374" t="s">
        <v>988</v>
      </c>
      <c r="D308" s="368" t="s">
        <v>8</v>
      </c>
      <c r="E308" s="374" t="s">
        <v>884</v>
      </c>
      <c r="F308" s="376">
        <v>47901.75</v>
      </c>
    </row>
    <row r="309" spans="1:6">
      <c r="A309" s="370" t="s">
        <v>989</v>
      </c>
      <c r="B309" s="374">
        <v>15673</v>
      </c>
      <c r="C309" s="374" t="s">
        <v>990</v>
      </c>
      <c r="D309" s="368" t="s">
        <v>8</v>
      </c>
      <c r="E309" s="374" t="s">
        <v>884</v>
      </c>
      <c r="F309" s="376">
        <v>33529.300000000003</v>
      </c>
    </row>
    <row r="310" spans="1:6">
      <c r="A310" s="370" t="s">
        <v>991</v>
      </c>
      <c r="B310" s="374">
        <v>16774</v>
      </c>
      <c r="C310" s="374" t="s">
        <v>992</v>
      </c>
      <c r="D310" s="368" t="s">
        <v>8</v>
      </c>
      <c r="E310" s="374" t="s">
        <v>884</v>
      </c>
      <c r="F310" s="376">
        <v>13006.94</v>
      </c>
    </row>
    <row r="311" spans="1:6">
      <c r="A311" s="370" t="s">
        <v>993</v>
      </c>
      <c r="B311" s="374">
        <v>15671</v>
      </c>
      <c r="C311" s="374" t="s">
        <v>994</v>
      </c>
      <c r="D311" s="368" t="s">
        <v>8</v>
      </c>
      <c r="E311" s="374" t="s">
        <v>884</v>
      </c>
      <c r="F311" s="376">
        <v>21368.16</v>
      </c>
    </row>
    <row r="312" spans="1:6">
      <c r="A312" s="370" t="s">
        <v>995</v>
      </c>
      <c r="B312" s="374">
        <v>15301</v>
      </c>
      <c r="C312" s="374" t="s">
        <v>996</v>
      </c>
      <c r="D312" s="368" t="s">
        <v>8</v>
      </c>
      <c r="E312" s="374" t="s">
        <v>884</v>
      </c>
      <c r="F312" s="376">
        <v>13285.47</v>
      </c>
    </row>
    <row r="313" spans="1:6" ht="22.5">
      <c r="A313" s="370" t="s">
        <v>997</v>
      </c>
      <c r="B313" s="374">
        <v>16716</v>
      </c>
      <c r="C313" s="374" t="s">
        <v>998</v>
      </c>
      <c r="D313" s="368" t="s">
        <v>8</v>
      </c>
      <c r="E313" s="374" t="s">
        <v>359</v>
      </c>
      <c r="F313" s="376">
        <v>9727.2000000000007</v>
      </c>
    </row>
    <row r="314" spans="1:6" ht="22.5">
      <c r="A314" s="370" t="s">
        <v>999</v>
      </c>
      <c r="B314" s="374">
        <v>16301</v>
      </c>
      <c r="C314" s="374" t="s">
        <v>1000</v>
      </c>
      <c r="D314" s="368" t="s">
        <v>9</v>
      </c>
      <c r="E314" s="374" t="s">
        <v>359</v>
      </c>
      <c r="F314" s="376">
        <v>160659.96</v>
      </c>
    </row>
    <row r="315" spans="1:6">
      <c r="A315" s="370" t="s">
        <v>1001</v>
      </c>
      <c r="B315" s="374">
        <v>18010</v>
      </c>
      <c r="C315" s="374" t="s">
        <v>1002</v>
      </c>
      <c r="D315" s="368" t="s">
        <v>8</v>
      </c>
      <c r="E315" s="374" t="s">
        <v>371</v>
      </c>
      <c r="F315" s="376">
        <v>53288.959999999999</v>
      </c>
    </row>
    <row r="316" spans="1:6" ht="22.5">
      <c r="A316" s="370" t="s">
        <v>1003</v>
      </c>
      <c r="B316" s="374">
        <v>15732</v>
      </c>
      <c r="C316" s="374" t="s">
        <v>1004</v>
      </c>
      <c r="D316" s="368" t="s">
        <v>8</v>
      </c>
      <c r="E316" s="374" t="s">
        <v>359</v>
      </c>
      <c r="F316" s="376">
        <v>48484.89</v>
      </c>
    </row>
    <row r="317" spans="1:6" ht="22.5">
      <c r="A317" s="370" t="s">
        <v>1005</v>
      </c>
      <c r="B317" s="374">
        <v>19006</v>
      </c>
      <c r="C317" s="374" t="s">
        <v>1006</v>
      </c>
      <c r="D317" s="368" t="s">
        <v>8</v>
      </c>
      <c r="E317" s="374" t="s">
        <v>359</v>
      </c>
      <c r="F317" s="376">
        <v>93621.68</v>
      </c>
    </row>
    <row r="318" spans="1:6">
      <c r="A318" s="370" t="s">
        <v>1007</v>
      </c>
      <c r="B318" s="374">
        <v>11638</v>
      </c>
      <c r="C318" s="374" t="s">
        <v>1008</v>
      </c>
      <c r="D318" s="368" t="s">
        <v>8</v>
      </c>
      <c r="E318" s="374" t="s">
        <v>884</v>
      </c>
      <c r="F318" s="376">
        <v>50041.1</v>
      </c>
    </row>
    <row r="319" spans="1:6">
      <c r="A319" s="370" t="s">
        <v>1009</v>
      </c>
      <c r="B319" s="374">
        <v>16805</v>
      </c>
      <c r="C319" s="374" t="s">
        <v>1008</v>
      </c>
      <c r="D319" s="368" t="s">
        <v>8</v>
      </c>
      <c r="E319" s="374" t="s">
        <v>884</v>
      </c>
      <c r="F319" s="376">
        <v>53304.28</v>
      </c>
    </row>
    <row r="320" spans="1:6">
      <c r="A320" s="370" t="s">
        <v>1010</v>
      </c>
      <c r="B320" s="374">
        <v>13890</v>
      </c>
      <c r="C320" s="374" t="s">
        <v>1011</v>
      </c>
      <c r="D320" s="368" t="s">
        <v>8</v>
      </c>
      <c r="E320" s="374" t="s">
        <v>884</v>
      </c>
      <c r="F320" s="376">
        <v>95106.91</v>
      </c>
    </row>
    <row r="321" spans="1:6">
      <c r="A321" s="370" t="s">
        <v>1012</v>
      </c>
      <c r="B321" s="374">
        <v>15200</v>
      </c>
      <c r="C321" s="374" t="s">
        <v>1013</v>
      </c>
      <c r="D321" s="368" t="s">
        <v>8</v>
      </c>
      <c r="E321" s="374" t="s">
        <v>884</v>
      </c>
      <c r="F321" s="376">
        <v>40557.199999999997</v>
      </c>
    </row>
    <row r="322" spans="1:6">
      <c r="A322" s="370" t="s">
        <v>1014</v>
      </c>
      <c r="B322" s="374">
        <v>12238</v>
      </c>
      <c r="C322" s="374" t="s">
        <v>1015</v>
      </c>
      <c r="D322" s="368" t="s">
        <v>8</v>
      </c>
      <c r="E322" s="374" t="s">
        <v>884</v>
      </c>
      <c r="F322" s="376">
        <v>41193.94</v>
      </c>
    </row>
    <row r="323" spans="1:6">
      <c r="A323" s="370" t="s">
        <v>1016</v>
      </c>
      <c r="B323" s="374">
        <v>16507</v>
      </c>
      <c r="C323" s="374" t="s">
        <v>1017</v>
      </c>
      <c r="D323" s="368" t="s">
        <v>8</v>
      </c>
      <c r="E323" s="374" t="s">
        <v>884</v>
      </c>
      <c r="F323" s="376">
        <v>34223.65</v>
      </c>
    </row>
    <row r="324" spans="1:6">
      <c r="A324" s="370" t="s">
        <v>1018</v>
      </c>
      <c r="B324" s="374">
        <v>13103</v>
      </c>
      <c r="C324" s="374" t="s">
        <v>1019</v>
      </c>
      <c r="D324" s="368" t="s">
        <v>8</v>
      </c>
      <c r="E324" s="374" t="s">
        <v>884</v>
      </c>
      <c r="F324" s="376">
        <v>111380.6</v>
      </c>
    </row>
    <row r="325" spans="1:6">
      <c r="A325" s="370" t="s">
        <v>1020</v>
      </c>
      <c r="B325" s="374">
        <v>11633</v>
      </c>
      <c r="C325" s="374" t="s">
        <v>1021</v>
      </c>
      <c r="D325" s="368" t="s">
        <v>8</v>
      </c>
      <c r="E325" s="374" t="s">
        <v>884</v>
      </c>
      <c r="F325" s="376">
        <v>16558.099999999999</v>
      </c>
    </row>
    <row r="326" spans="1:6">
      <c r="A326" s="370" t="s">
        <v>1022</v>
      </c>
      <c r="B326" s="374">
        <v>13181</v>
      </c>
      <c r="C326" s="374" t="s">
        <v>1023</v>
      </c>
      <c r="D326" s="368" t="s">
        <v>8</v>
      </c>
      <c r="E326" s="374" t="s">
        <v>884</v>
      </c>
      <c r="F326" s="376">
        <v>26137.85</v>
      </c>
    </row>
    <row r="327" spans="1:6">
      <c r="A327" s="370" t="s">
        <v>1024</v>
      </c>
      <c r="B327" s="374">
        <v>11715</v>
      </c>
      <c r="C327" s="374" t="s">
        <v>1025</v>
      </c>
      <c r="D327" s="368" t="s">
        <v>8</v>
      </c>
      <c r="E327" s="374" t="s">
        <v>884</v>
      </c>
      <c r="F327" s="376">
        <v>44845.34</v>
      </c>
    </row>
    <row r="328" spans="1:6">
      <c r="A328" s="370" t="s">
        <v>1026</v>
      </c>
      <c r="B328" s="374">
        <v>13052</v>
      </c>
      <c r="C328" s="374" t="s">
        <v>1027</v>
      </c>
      <c r="D328" s="368" t="s">
        <v>8</v>
      </c>
      <c r="E328" s="374" t="s">
        <v>884</v>
      </c>
      <c r="F328" s="376">
        <v>13285.47</v>
      </c>
    </row>
    <row r="329" spans="1:6">
      <c r="A329" s="370" t="s">
        <v>1028</v>
      </c>
      <c r="B329" s="374">
        <v>15203</v>
      </c>
      <c r="C329" s="374" t="s">
        <v>1029</v>
      </c>
      <c r="D329" s="368" t="s">
        <v>8</v>
      </c>
      <c r="E329" s="374" t="s">
        <v>884</v>
      </c>
      <c r="F329" s="376">
        <v>32171.18</v>
      </c>
    </row>
    <row r="330" spans="1:6">
      <c r="A330" s="370" t="s">
        <v>1030</v>
      </c>
      <c r="B330" s="374">
        <v>15198</v>
      </c>
      <c r="C330" s="374" t="s">
        <v>1031</v>
      </c>
      <c r="D330" s="368" t="s">
        <v>8</v>
      </c>
      <c r="E330" s="374" t="s">
        <v>884</v>
      </c>
      <c r="F330" s="376">
        <v>127651.75</v>
      </c>
    </row>
    <row r="331" spans="1:6">
      <c r="A331" s="370" t="s">
        <v>1032</v>
      </c>
      <c r="B331" s="374">
        <v>15199</v>
      </c>
      <c r="C331" s="374" t="s">
        <v>1033</v>
      </c>
      <c r="D331" s="368" t="s">
        <v>8</v>
      </c>
      <c r="E331" s="374" t="s">
        <v>884</v>
      </c>
      <c r="F331" s="376">
        <v>113618.9</v>
      </c>
    </row>
    <row r="332" spans="1:6">
      <c r="A332" s="370" t="s">
        <v>1034</v>
      </c>
      <c r="B332" s="374">
        <v>14936</v>
      </c>
      <c r="C332" s="374" t="s">
        <v>1035</v>
      </c>
      <c r="D332" s="368" t="s">
        <v>8</v>
      </c>
      <c r="E332" s="374" t="s">
        <v>884</v>
      </c>
      <c r="F332" s="376">
        <v>42298.38</v>
      </c>
    </row>
    <row r="333" spans="1:6" ht="22.5">
      <c r="A333" s="370" t="s">
        <v>1036</v>
      </c>
      <c r="B333" s="374">
        <v>17541</v>
      </c>
      <c r="C333" s="374" t="s">
        <v>1037</v>
      </c>
      <c r="D333" s="368" t="s">
        <v>8</v>
      </c>
      <c r="E333" s="374" t="s">
        <v>359</v>
      </c>
      <c r="F333" s="376">
        <v>55301.02</v>
      </c>
    </row>
    <row r="334" spans="1:6" ht="22.5">
      <c r="A334" s="370" t="s">
        <v>1038</v>
      </c>
      <c r="B334" s="374">
        <v>17551</v>
      </c>
      <c r="C334" s="374" t="s">
        <v>1039</v>
      </c>
      <c r="D334" s="368" t="s">
        <v>8</v>
      </c>
      <c r="E334" s="374" t="s">
        <v>359</v>
      </c>
      <c r="F334" s="376">
        <v>62819.02</v>
      </c>
    </row>
    <row r="335" spans="1:6" ht="22.5">
      <c r="A335" s="370" t="s">
        <v>1040</v>
      </c>
      <c r="B335" s="374">
        <v>17542</v>
      </c>
      <c r="C335" s="374" t="s">
        <v>1041</v>
      </c>
      <c r="D335" s="368" t="s">
        <v>8</v>
      </c>
      <c r="E335" s="374" t="s">
        <v>359</v>
      </c>
      <c r="F335" s="376">
        <v>38806.54</v>
      </c>
    </row>
    <row r="336" spans="1:6" ht="22.5">
      <c r="A336" s="370" t="s">
        <v>1042</v>
      </c>
      <c r="B336" s="374">
        <v>17554</v>
      </c>
      <c r="C336" s="374" t="s">
        <v>1043</v>
      </c>
      <c r="D336" s="368" t="s">
        <v>8</v>
      </c>
      <c r="E336" s="374" t="s">
        <v>359</v>
      </c>
      <c r="F336" s="376">
        <v>29038.52</v>
      </c>
    </row>
    <row r="337" spans="1:6" ht="22.5">
      <c r="A337" s="370" t="s">
        <v>1044</v>
      </c>
      <c r="B337" s="374">
        <v>17552</v>
      </c>
      <c r="C337" s="374" t="s">
        <v>1045</v>
      </c>
      <c r="D337" s="368" t="s">
        <v>8</v>
      </c>
      <c r="E337" s="374" t="s">
        <v>359</v>
      </c>
      <c r="F337" s="376">
        <v>27813.52</v>
      </c>
    </row>
    <row r="338" spans="1:6" ht="22.5">
      <c r="A338" s="370" t="s">
        <v>1046</v>
      </c>
      <c r="B338" s="374">
        <v>17555</v>
      </c>
      <c r="C338" s="374" t="s">
        <v>1047</v>
      </c>
      <c r="D338" s="368" t="s">
        <v>8</v>
      </c>
      <c r="E338" s="374" t="s">
        <v>359</v>
      </c>
      <c r="F338" s="376">
        <v>183614.04</v>
      </c>
    </row>
    <row r="339" spans="1:6" ht="22.5">
      <c r="A339" s="370" t="s">
        <v>1048</v>
      </c>
      <c r="B339" s="374">
        <v>17557</v>
      </c>
      <c r="C339" s="374" t="s">
        <v>1049</v>
      </c>
      <c r="D339" s="368" t="s">
        <v>8</v>
      </c>
      <c r="E339" s="374" t="s">
        <v>359</v>
      </c>
      <c r="F339" s="376">
        <v>24905.02</v>
      </c>
    </row>
    <row r="340" spans="1:6" ht="22.5">
      <c r="A340" s="370" t="s">
        <v>1050</v>
      </c>
      <c r="B340" s="374">
        <v>17560</v>
      </c>
      <c r="C340" s="374" t="s">
        <v>1051</v>
      </c>
      <c r="D340" s="368" t="s">
        <v>8</v>
      </c>
      <c r="E340" s="374" t="s">
        <v>359</v>
      </c>
      <c r="F340" s="376">
        <v>344674.05</v>
      </c>
    </row>
    <row r="341" spans="1:6" ht="22.5">
      <c r="A341" s="370" t="s">
        <v>1052</v>
      </c>
      <c r="B341" s="374">
        <v>17559</v>
      </c>
      <c r="C341" s="374" t="s">
        <v>1053</v>
      </c>
      <c r="D341" s="368" t="s">
        <v>8</v>
      </c>
      <c r="E341" s="374" t="s">
        <v>359</v>
      </c>
      <c r="F341" s="376">
        <v>183614.04</v>
      </c>
    </row>
    <row r="342" spans="1:6" ht="22.5">
      <c r="A342" s="370" t="s">
        <v>1054</v>
      </c>
      <c r="B342" s="374">
        <v>17543</v>
      </c>
      <c r="C342" s="374" t="s">
        <v>1055</v>
      </c>
      <c r="D342" s="368" t="s">
        <v>8</v>
      </c>
      <c r="E342" s="374" t="s">
        <v>359</v>
      </c>
      <c r="F342" s="376">
        <v>344674.05</v>
      </c>
    </row>
    <row r="343" spans="1:6" ht="22.5">
      <c r="A343" s="370" t="s">
        <v>1056</v>
      </c>
      <c r="B343" s="374">
        <v>17558</v>
      </c>
      <c r="C343" s="374" t="s">
        <v>1057</v>
      </c>
      <c r="D343" s="368" t="s">
        <v>8</v>
      </c>
      <c r="E343" s="374" t="s">
        <v>359</v>
      </c>
      <c r="F343" s="376">
        <v>55301.02</v>
      </c>
    </row>
    <row r="344" spans="1:6">
      <c r="A344" s="370" t="s">
        <v>1058</v>
      </c>
      <c r="B344" s="374">
        <v>16689</v>
      </c>
      <c r="C344" s="374" t="s">
        <v>1059</v>
      </c>
      <c r="D344" s="368" t="s">
        <v>8</v>
      </c>
      <c r="E344" s="374" t="s">
        <v>884</v>
      </c>
      <c r="F344" s="376">
        <v>45391.35</v>
      </c>
    </row>
    <row r="345" spans="1:6">
      <c r="A345" s="370" t="s">
        <v>1060</v>
      </c>
      <c r="B345" s="374">
        <v>20815</v>
      </c>
      <c r="C345" s="374" t="s">
        <v>1061</v>
      </c>
      <c r="D345" s="368" t="s">
        <v>8</v>
      </c>
      <c r="E345" s="374" t="s">
        <v>884</v>
      </c>
      <c r="F345" s="376">
        <v>31115.46</v>
      </c>
    </row>
    <row r="346" spans="1:6">
      <c r="A346" s="370" t="s">
        <v>1062</v>
      </c>
      <c r="B346" s="374">
        <v>16686</v>
      </c>
      <c r="C346" s="374" t="s">
        <v>1063</v>
      </c>
      <c r="D346" s="368" t="s">
        <v>8</v>
      </c>
      <c r="E346" s="374" t="s">
        <v>884</v>
      </c>
      <c r="F346" s="376">
        <v>192475.73</v>
      </c>
    </row>
    <row r="347" spans="1:6" ht="22.5">
      <c r="A347" s="370" t="s">
        <v>1064</v>
      </c>
      <c r="B347" s="374">
        <v>425</v>
      </c>
      <c r="C347" s="374" t="s">
        <v>1065</v>
      </c>
      <c r="D347" s="368" t="s">
        <v>9</v>
      </c>
      <c r="E347" s="374" t="s">
        <v>537</v>
      </c>
      <c r="F347" s="376">
        <v>600957.30000000005</v>
      </c>
    </row>
    <row r="348" spans="1:6">
      <c r="A348" s="370" t="s">
        <v>1066</v>
      </c>
      <c r="B348" s="374">
        <v>711</v>
      </c>
      <c r="C348" s="374" t="s">
        <v>1067</v>
      </c>
      <c r="D348" s="368" t="s">
        <v>9</v>
      </c>
      <c r="E348" s="374" t="s">
        <v>522</v>
      </c>
      <c r="F348" s="376">
        <v>217323.16</v>
      </c>
    </row>
    <row r="349" spans="1:6" ht="22.5">
      <c r="A349" s="370" t="s">
        <v>1068</v>
      </c>
      <c r="B349" s="374">
        <v>17544</v>
      </c>
      <c r="C349" s="374" t="s">
        <v>1069</v>
      </c>
      <c r="D349" s="368" t="s">
        <v>8</v>
      </c>
      <c r="E349" s="374" t="s">
        <v>359</v>
      </c>
      <c r="F349" s="376">
        <v>137186.68</v>
      </c>
    </row>
    <row r="350" spans="1:6" ht="22.5">
      <c r="A350" s="370" t="s">
        <v>1070</v>
      </c>
      <c r="B350" s="374">
        <v>17545</v>
      </c>
      <c r="C350" s="374" t="s">
        <v>1071</v>
      </c>
      <c r="D350" s="368" t="s">
        <v>8</v>
      </c>
      <c r="E350" s="374" t="s">
        <v>359</v>
      </c>
      <c r="F350" s="376">
        <v>377252.08</v>
      </c>
    </row>
    <row r="351" spans="1:6" ht="22.5">
      <c r="A351" s="370" t="s">
        <v>1072</v>
      </c>
      <c r="B351" s="374">
        <v>19366</v>
      </c>
      <c r="C351" s="374" t="s">
        <v>1073</v>
      </c>
      <c r="D351" s="368" t="s">
        <v>8</v>
      </c>
      <c r="E351" s="374" t="s">
        <v>359</v>
      </c>
      <c r="F351" s="376">
        <v>726601.73</v>
      </c>
    </row>
    <row r="352" spans="1:6" ht="22.5">
      <c r="A352" s="370" t="s">
        <v>1074</v>
      </c>
      <c r="B352" s="374">
        <v>13100</v>
      </c>
      <c r="C352" s="374" t="s">
        <v>1075</v>
      </c>
      <c r="D352" s="368" t="s">
        <v>8</v>
      </c>
      <c r="E352" s="374" t="s">
        <v>359</v>
      </c>
      <c r="F352" s="376">
        <v>84861.16</v>
      </c>
    </row>
    <row r="353" spans="1:6">
      <c r="A353" s="370" t="s">
        <v>1076</v>
      </c>
      <c r="B353" s="374">
        <v>11834</v>
      </c>
      <c r="C353" s="374" t="s">
        <v>1077</v>
      </c>
      <c r="D353" s="368" t="s">
        <v>8</v>
      </c>
      <c r="E353" s="374" t="s">
        <v>884</v>
      </c>
      <c r="F353" s="376">
        <v>95806.94</v>
      </c>
    </row>
    <row r="354" spans="1:6">
      <c r="A354" s="370" t="s">
        <v>1078</v>
      </c>
      <c r="B354" s="374">
        <v>11835</v>
      </c>
      <c r="C354" s="374" t="s">
        <v>1079</v>
      </c>
      <c r="D354" s="368" t="s">
        <v>8</v>
      </c>
      <c r="E354" s="374" t="s">
        <v>884</v>
      </c>
      <c r="F354" s="376">
        <v>328141.89</v>
      </c>
    </row>
    <row r="355" spans="1:6">
      <c r="A355" s="370" t="s">
        <v>1080</v>
      </c>
      <c r="B355" s="374">
        <v>12343</v>
      </c>
      <c r="C355" s="374" t="s">
        <v>1081</v>
      </c>
      <c r="D355" s="368" t="s">
        <v>8</v>
      </c>
      <c r="E355" s="374" t="s">
        <v>884</v>
      </c>
      <c r="F355" s="376">
        <v>5210.87</v>
      </c>
    </row>
    <row r="356" spans="1:6" ht="22.5">
      <c r="A356" s="370" t="s">
        <v>1082</v>
      </c>
      <c r="B356" s="374">
        <v>426</v>
      </c>
      <c r="C356" s="374" t="s">
        <v>1083</v>
      </c>
      <c r="D356" s="368" t="s">
        <v>9</v>
      </c>
      <c r="E356" s="374" t="s">
        <v>537</v>
      </c>
      <c r="F356" s="376">
        <v>243526.1</v>
      </c>
    </row>
    <row r="357" spans="1:6" ht="22.5">
      <c r="A357" s="370" t="s">
        <v>1084</v>
      </c>
      <c r="B357" s="374">
        <v>427</v>
      </c>
      <c r="C357" s="374" t="s">
        <v>1085</v>
      </c>
      <c r="D357" s="368" t="s">
        <v>9</v>
      </c>
      <c r="E357" s="374" t="s">
        <v>537</v>
      </c>
      <c r="F357" s="376">
        <v>545834.86</v>
      </c>
    </row>
    <row r="358" spans="1:6" ht="22.5">
      <c r="A358" s="370" t="s">
        <v>1086</v>
      </c>
      <c r="B358" s="374">
        <v>11102</v>
      </c>
      <c r="C358" s="374" t="s">
        <v>1087</v>
      </c>
      <c r="D358" s="368" t="s">
        <v>9</v>
      </c>
      <c r="E358" s="374" t="s">
        <v>537</v>
      </c>
      <c r="F358" s="376">
        <v>622525.14</v>
      </c>
    </row>
    <row r="359" spans="1:6">
      <c r="A359" s="370" t="s">
        <v>1088</v>
      </c>
      <c r="B359" s="374">
        <v>10624</v>
      </c>
      <c r="C359" s="374" t="s">
        <v>1089</v>
      </c>
      <c r="D359" s="368" t="s">
        <v>8</v>
      </c>
      <c r="E359" s="374" t="s">
        <v>496</v>
      </c>
      <c r="F359" s="376">
        <v>55075.65</v>
      </c>
    </row>
    <row r="360" spans="1:6">
      <c r="A360" s="370" t="s">
        <v>1090</v>
      </c>
      <c r="B360" s="374">
        <v>10588</v>
      </c>
      <c r="C360" s="374" t="s">
        <v>1091</v>
      </c>
      <c r="D360" s="368" t="s">
        <v>8</v>
      </c>
      <c r="E360" s="374" t="s">
        <v>496</v>
      </c>
      <c r="F360" s="376">
        <v>53557.440000000002</v>
      </c>
    </row>
    <row r="361" spans="1:6">
      <c r="A361" s="370" t="s">
        <v>1092</v>
      </c>
      <c r="B361" s="374">
        <v>19342</v>
      </c>
      <c r="C361" s="374" t="s">
        <v>1093</v>
      </c>
      <c r="D361" s="368" t="s">
        <v>9</v>
      </c>
      <c r="E361" s="374" t="s">
        <v>496</v>
      </c>
      <c r="F361" s="376">
        <v>1239013.81</v>
      </c>
    </row>
    <row r="362" spans="1:6">
      <c r="A362" s="370" t="s">
        <v>1094</v>
      </c>
      <c r="B362" s="374">
        <v>12359</v>
      </c>
      <c r="C362" s="374" t="s">
        <v>1095</v>
      </c>
      <c r="D362" s="368" t="s">
        <v>8</v>
      </c>
      <c r="E362" s="374" t="s">
        <v>884</v>
      </c>
      <c r="F362" s="376">
        <v>78258.58</v>
      </c>
    </row>
    <row r="363" spans="1:6">
      <c r="A363" s="370" t="s">
        <v>1096</v>
      </c>
      <c r="B363" s="374">
        <v>11844</v>
      </c>
      <c r="C363" s="374" t="s">
        <v>1097</v>
      </c>
      <c r="D363" s="368" t="s">
        <v>8</v>
      </c>
      <c r="E363" s="374" t="s">
        <v>884</v>
      </c>
      <c r="F363" s="376">
        <v>13006.94</v>
      </c>
    </row>
    <row r="364" spans="1:6">
      <c r="A364" s="370" t="s">
        <v>1098</v>
      </c>
      <c r="B364" s="374">
        <v>11825</v>
      </c>
      <c r="C364" s="374" t="s">
        <v>1099</v>
      </c>
      <c r="D364" s="368" t="s">
        <v>9</v>
      </c>
      <c r="E364" s="374" t="s">
        <v>773</v>
      </c>
      <c r="F364" s="376">
        <v>709273.27</v>
      </c>
    </row>
    <row r="365" spans="1:6">
      <c r="A365" s="370" t="s">
        <v>1100</v>
      </c>
      <c r="B365" s="374">
        <v>11823</v>
      </c>
      <c r="C365" s="374" t="s">
        <v>1101</v>
      </c>
      <c r="D365" s="368" t="s">
        <v>9</v>
      </c>
      <c r="E365" s="374" t="s">
        <v>773</v>
      </c>
      <c r="F365" s="376">
        <v>377180.1</v>
      </c>
    </row>
    <row r="366" spans="1:6" ht="22.5">
      <c r="A366" s="370" t="s">
        <v>1102</v>
      </c>
      <c r="B366" s="374">
        <v>15033</v>
      </c>
      <c r="C366" s="374" t="s">
        <v>1103</v>
      </c>
      <c r="D366" s="368" t="s">
        <v>8</v>
      </c>
      <c r="E366" s="374" t="s">
        <v>359</v>
      </c>
      <c r="F366" s="376">
        <v>34318.370000000003</v>
      </c>
    </row>
    <row r="367" spans="1:6" ht="22.5">
      <c r="A367" s="370" t="s">
        <v>1104</v>
      </c>
      <c r="B367" s="374">
        <v>11898</v>
      </c>
      <c r="C367" s="374" t="s">
        <v>1105</v>
      </c>
      <c r="D367" s="368" t="s">
        <v>9</v>
      </c>
      <c r="E367" s="374" t="s">
        <v>359</v>
      </c>
      <c r="F367" s="376">
        <v>0</v>
      </c>
    </row>
    <row r="368" spans="1:6" ht="22.5">
      <c r="A368" s="370" t="s">
        <v>1106</v>
      </c>
      <c r="B368" s="374">
        <v>15335</v>
      </c>
      <c r="C368" s="374" t="s">
        <v>1107</v>
      </c>
      <c r="D368" s="368" t="s">
        <v>8</v>
      </c>
      <c r="E368" s="374" t="s">
        <v>359</v>
      </c>
      <c r="F368" s="376">
        <v>30959.59</v>
      </c>
    </row>
    <row r="369" spans="1:6" ht="22.5">
      <c r="A369" s="370" t="s">
        <v>1108</v>
      </c>
      <c r="B369" s="374">
        <v>15334</v>
      </c>
      <c r="C369" s="374" t="s">
        <v>1109</v>
      </c>
      <c r="D369" s="368" t="s">
        <v>8</v>
      </c>
      <c r="E369" s="374" t="s">
        <v>359</v>
      </c>
      <c r="F369" s="376">
        <v>15086.8</v>
      </c>
    </row>
    <row r="370" spans="1:6" ht="22.5">
      <c r="A370" s="370" t="s">
        <v>1110</v>
      </c>
      <c r="B370" s="374">
        <v>15332</v>
      </c>
      <c r="C370" s="374" t="s">
        <v>1111</v>
      </c>
      <c r="D370" s="368" t="s">
        <v>8</v>
      </c>
      <c r="E370" s="374" t="s">
        <v>359</v>
      </c>
      <c r="F370" s="376">
        <v>49046.21</v>
      </c>
    </row>
    <row r="371" spans="1:6" ht="22.5">
      <c r="A371" s="370" t="s">
        <v>1112</v>
      </c>
      <c r="B371" s="374">
        <v>15331</v>
      </c>
      <c r="C371" s="374" t="s">
        <v>1113</v>
      </c>
      <c r="D371" s="368" t="s">
        <v>8</v>
      </c>
      <c r="E371" s="374" t="s">
        <v>359</v>
      </c>
      <c r="F371" s="376">
        <v>37597.25</v>
      </c>
    </row>
    <row r="372" spans="1:6" ht="22.5">
      <c r="A372" s="370" t="s">
        <v>1114</v>
      </c>
      <c r="B372" s="374">
        <v>15333</v>
      </c>
      <c r="C372" s="374" t="s">
        <v>1115</v>
      </c>
      <c r="D372" s="368" t="s">
        <v>8</v>
      </c>
      <c r="E372" s="374" t="s">
        <v>359</v>
      </c>
      <c r="F372" s="376">
        <v>29616.799999999999</v>
      </c>
    </row>
    <row r="373" spans="1:6" ht="22.5">
      <c r="A373" s="370" t="s">
        <v>1116</v>
      </c>
      <c r="B373" s="374">
        <v>13185</v>
      </c>
      <c r="C373" s="374" t="s">
        <v>1117</v>
      </c>
      <c r="D373" s="368" t="s">
        <v>8</v>
      </c>
      <c r="E373" s="374" t="s">
        <v>359</v>
      </c>
      <c r="F373" s="376">
        <v>259764.92</v>
      </c>
    </row>
    <row r="374" spans="1:6" ht="22.5">
      <c r="A374" s="370" t="s">
        <v>1118</v>
      </c>
      <c r="B374" s="374">
        <v>13183</v>
      </c>
      <c r="C374" s="374" t="s">
        <v>1119</v>
      </c>
      <c r="D374" s="368" t="s">
        <v>8</v>
      </c>
      <c r="E374" s="374" t="s">
        <v>359</v>
      </c>
      <c r="F374" s="376">
        <v>131598.60999999999</v>
      </c>
    </row>
    <row r="375" spans="1:6" ht="22.5">
      <c r="A375" s="370" t="s">
        <v>1120</v>
      </c>
      <c r="B375" s="374">
        <v>15328</v>
      </c>
      <c r="C375" s="374" t="s">
        <v>1121</v>
      </c>
      <c r="D375" s="368" t="s">
        <v>8</v>
      </c>
      <c r="E375" s="374" t="s">
        <v>359</v>
      </c>
      <c r="F375" s="376">
        <v>88126.92</v>
      </c>
    </row>
    <row r="376" spans="1:6" ht="22.5">
      <c r="A376" s="370" t="s">
        <v>1122</v>
      </c>
      <c r="B376" s="374">
        <v>15329</v>
      </c>
      <c r="C376" s="374" t="s">
        <v>1123</v>
      </c>
      <c r="D376" s="368" t="s">
        <v>8</v>
      </c>
      <c r="E376" s="374" t="s">
        <v>359</v>
      </c>
      <c r="F376" s="376">
        <v>70783.16</v>
      </c>
    </row>
    <row r="377" spans="1:6" ht="22.5">
      <c r="A377" s="370" t="s">
        <v>1124</v>
      </c>
      <c r="B377" s="374">
        <v>13186</v>
      </c>
      <c r="C377" s="374" t="s">
        <v>1125</v>
      </c>
      <c r="D377" s="368" t="s">
        <v>8</v>
      </c>
      <c r="E377" s="374" t="s">
        <v>359</v>
      </c>
      <c r="F377" s="376">
        <v>121358.19</v>
      </c>
    </row>
    <row r="378" spans="1:6" ht="22.5">
      <c r="A378" s="370" t="s">
        <v>1126</v>
      </c>
      <c r="B378" s="374">
        <v>13184</v>
      </c>
      <c r="C378" s="374" t="s">
        <v>1127</v>
      </c>
      <c r="D378" s="368" t="s">
        <v>8</v>
      </c>
      <c r="E378" s="374" t="s">
        <v>359</v>
      </c>
      <c r="F378" s="376">
        <v>108011.31</v>
      </c>
    </row>
    <row r="379" spans="1:6" ht="22.5">
      <c r="A379" s="370" t="s">
        <v>1128</v>
      </c>
      <c r="B379" s="374">
        <v>15330</v>
      </c>
      <c r="C379" s="374" t="s">
        <v>1129</v>
      </c>
      <c r="D379" s="368" t="s">
        <v>8</v>
      </c>
      <c r="E379" s="374" t="s">
        <v>359</v>
      </c>
      <c r="F379" s="376">
        <v>32930.839999999997</v>
      </c>
    </row>
    <row r="380" spans="1:6" ht="22.5">
      <c r="A380" s="370" t="s">
        <v>1130</v>
      </c>
      <c r="B380" s="374">
        <v>16223</v>
      </c>
      <c r="C380" s="374" t="s">
        <v>1131</v>
      </c>
      <c r="D380" s="368" t="s">
        <v>8</v>
      </c>
      <c r="E380" s="374" t="s">
        <v>359</v>
      </c>
      <c r="F380" s="376">
        <v>27889.53</v>
      </c>
    </row>
    <row r="381" spans="1:6" ht="22.5">
      <c r="A381" s="370" t="s">
        <v>1132</v>
      </c>
      <c r="B381" s="374">
        <v>16221</v>
      </c>
      <c r="C381" s="374" t="s">
        <v>1133</v>
      </c>
      <c r="D381" s="368" t="s">
        <v>8</v>
      </c>
      <c r="E381" s="374" t="s">
        <v>359</v>
      </c>
      <c r="F381" s="376">
        <v>43390.92</v>
      </c>
    </row>
    <row r="382" spans="1:6" ht="22.5">
      <c r="A382" s="370" t="s">
        <v>1134</v>
      </c>
      <c r="B382" s="374">
        <v>18598</v>
      </c>
      <c r="C382" s="374" t="s">
        <v>1135</v>
      </c>
      <c r="D382" s="368" t="s">
        <v>9</v>
      </c>
      <c r="E382" s="374" t="s">
        <v>359</v>
      </c>
      <c r="F382" s="376">
        <v>436857.03</v>
      </c>
    </row>
    <row r="383" spans="1:6">
      <c r="A383" s="370" t="s">
        <v>1136</v>
      </c>
      <c r="B383" s="374">
        <v>13142</v>
      </c>
      <c r="C383" s="374" t="s">
        <v>1137</v>
      </c>
      <c r="D383" s="368" t="s">
        <v>9</v>
      </c>
      <c r="E383" s="374" t="s">
        <v>366</v>
      </c>
      <c r="F383" s="376">
        <v>86310.03</v>
      </c>
    </row>
    <row r="384" spans="1:6">
      <c r="A384" s="370" t="s">
        <v>1138</v>
      </c>
      <c r="B384" s="374">
        <v>14503</v>
      </c>
      <c r="C384" s="374" t="s">
        <v>1139</v>
      </c>
      <c r="D384" s="368" t="s">
        <v>8</v>
      </c>
      <c r="E384" s="374" t="s">
        <v>884</v>
      </c>
      <c r="F384" s="376">
        <v>19896.03</v>
      </c>
    </row>
    <row r="385" spans="1:6" ht="22.5">
      <c r="A385" s="370" t="s">
        <v>1140</v>
      </c>
      <c r="B385" s="374">
        <v>15323</v>
      </c>
      <c r="C385" s="374" t="s">
        <v>1141</v>
      </c>
      <c r="D385" s="368" t="s">
        <v>8</v>
      </c>
      <c r="E385" s="374" t="s">
        <v>359</v>
      </c>
      <c r="F385" s="376">
        <v>263930.81</v>
      </c>
    </row>
    <row r="386" spans="1:6" ht="22.5">
      <c r="A386" s="370" t="s">
        <v>1142</v>
      </c>
      <c r="B386" s="374">
        <v>16209</v>
      </c>
      <c r="C386" s="374" t="s">
        <v>1143</v>
      </c>
      <c r="D386" s="368" t="s">
        <v>8</v>
      </c>
      <c r="E386" s="374" t="s">
        <v>359</v>
      </c>
      <c r="F386" s="376">
        <v>104245.35</v>
      </c>
    </row>
    <row r="387" spans="1:6" ht="22.5">
      <c r="A387" s="370" t="s">
        <v>1144</v>
      </c>
      <c r="B387" s="374">
        <v>16224</v>
      </c>
      <c r="C387" s="374" t="s">
        <v>1145</v>
      </c>
      <c r="D387" s="368" t="s">
        <v>8</v>
      </c>
      <c r="E387" s="374" t="s">
        <v>359</v>
      </c>
      <c r="F387" s="376">
        <v>31883.23</v>
      </c>
    </row>
    <row r="388" spans="1:6" ht="22.5">
      <c r="A388" s="370" t="s">
        <v>1146</v>
      </c>
      <c r="B388" s="374">
        <v>16218</v>
      </c>
      <c r="C388" s="374" t="s">
        <v>1147</v>
      </c>
      <c r="D388" s="368" t="s">
        <v>8</v>
      </c>
      <c r="E388" s="374" t="s">
        <v>359</v>
      </c>
      <c r="F388" s="376">
        <v>135039.72</v>
      </c>
    </row>
    <row r="389" spans="1:6" ht="22.5">
      <c r="A389" s="370" t="s">
        <v>1148</v>
      </c>
      <c r="B389" s="374">
        <v>16219</v>
      </c>
      <c r="C389" s="374" t="s">
        <v>1149</v>
      </c>
      <c r="D389" s="368" t="s">
        <v>8</v>
      </c>
      <c r="E389" s="374" t="s">
        <v>359</v>
      </c>
      <c r="F389" s="376">
        <v>87200.47</v>
      </c>
    </row>
    <row r="390" spans="1:6" ht="22.5">
      <c r="A390" s="370" t="s">
        <v>1150</v>
      </c>
      <c r="B390" s="374">
        <v>16220</v>
      </c>
      <c r="C390" s="374" t="s">
        <v>1151</v>
      </c>
      <c r="D390" s="368" t="s">
        <v>8</v>
      </c>
      <c r="E390" s="374" t="s">
        <v>359</v>
      </c>
      <c r="F390" s="376">
        <v>60506.73</v>
      </c>
    </row>
    <row r="391" spans="1:6" ht="22.5">
      <c r="A391" s="370" t="s">
        <v>1152</v>
      </c>
      <c r="B391" s="374">
        <v>16222</v>
      </c>
      <c r="C391" s="374" t="s">
        <v>1153</v>
      </c>
      <c r="D391" s="368" t="s">
        <v>8</v>
      </c>
      <c r="E391" s="374" t="s">
        <v>359</v>
      </c>
      <c r="F391" s="376">
        <v>35900.36</v>
      </c>
    </row>
    <row r="392" spans="1:6" ht="22.5">
      <c r="A392" s="370" t="s">
        <v>1154</v>
      </c>
      <c r="B392" s="374">
        <v>16213</v>
      </c>
      <c r="C392" s="374" t="s">
        <v>1155</v>
      </c>
      <c r="D392" s="368" t="s">
        <v>8</v>
      </c>
      <c r="E392" s="374" t="s">
        <v>359</v>
      </c>
      <c r="F392" s="376">
        <v>428344.62</v>
      </c>
    </row>
    <row r="393" spans="1:6">
      <c r="A393" s="370" t="s">
        <v>1156</v>
      </c>
      <c r="B393" s="374">
        <v>14702</v>
      </c>
      <c r="C393" s="374" t="s">
        <v>263</v>
      </c>
      <c r="D393" s="368" t="s">
        <v>9</v>
      </c>
      <c r="E393" s="374" t="s">
        <v>491</v>
      </c>
      <c r="F393" s="376">
        <v>115200.24</v>
      </c>
    </row>
    <row r="394" spans="1:6">
      <c r="A394" s="370" t="s">
        <v>1157</v>
      </c>
      <c r="B394" s="374">
        <v>12875</v>
      </c>
      <c r="C394" s="374" t="s">
        <v>1158</v>
      </c>
      <c r="D394" s="368" t="s">
        <v>9</v>
      </c>
      <c r="E394" s="374" t="s">
        <v>615</v>
      </c>
      <c r="F394" s="376">
        <v>72054</v>
      </c>
    </row>
    <row r="395" spans="1:6">
      <c r="A395" s="370" t="s">
        <v>1159</v>
      </c>
      <c r="B395" s="374">
        <v>14780</v>
      </c>
      <c r="C395" s="374" t="s">
        <v>1160</v>
      </c>
      <c r="D395" s="368" t="s">
        <v>9</v>
      </c>
      <c r="E395" s="374" t="s">
        <v>491</v>
      </c>
      <c r="F395" s="376">
        <v>128741.83</v>
      </c>
    </row>
    <row r="396" spans="1:6" ht="22.5">
      <c r="A396" s="370" t="s">
        <v>1161</v>
      </c>
      <c r="B396" s="374">
        <v>16925</v>
      </c>
      <c r="C396" s="374" t="s">
        <v>1162</v>
      </c>
      <c r="D396" s="368" t="s">
        <v>9</v>
      </c>
      <c r="E396" s="374" t="s">
        <v>537</v>
      </c>
      <c r="F396" s="376">
        <v>31199.68</v>
      </c>
    </row>
    <row r="397" spans="1:6">
      <c r="A397" s="370" t="s">
        <v>1163</v>
      </c>
      <c r="B397" s="374">
        <v>14618</v>
      </c>
      <c r="C397" s="374" t="s">
        <v>1164</v>
      </c>
      <c r="D397" s="368" t="s">
        <v>9</v>
      </c>
      <c r="E397" s="374" t="s">
        <v>491</v>
      </c>
      <c r="F397" s="376">
        <v>94637.54</v>
      </c>
    </row>
    <row r="398" spans="1:6">
      <c r="A398" s="370" t="s">
        <v>1165</v>
      </c>
      <c r="B398" s="374">
        <v>14786</v>
      </c>
      <c r="C398" s="374" t="s">
        <v>1166</v>
      </c>
      <c r="D398" s="368" t="s">
        <v>9</v>
      </c>
      <c r="E398" s="374" t="s">
        <v>491</v>
      </c>
      <c r="F398" s="376">
        <v>117269.35</v>
      </c>
    </row>
    <row r="399" spans="1:6">
      <c r="A399" s="370" t="s">
        <v>1167</v>
      </c>
      <c r="B399" s="374">
        <v>14708</v>
      </c>
      <c r="C399" s="374" t="s">
        <v>1168</v>
      </c>
      <c r="D399" s="368" t="s">
        <v>9</v>
      </c>
      <c r="E399" s="374" t="s">
        <v>491</v>
      </c>
      <c r="F399" s="376">
        <v>226414.48</v>
      </c>
    </row>
    <row r="400" spans="1:6">
      <c r="A400" s="370" t="s">
        <v>1169</v>
      </c>
      <c r="B400" s="374">
        <v>14867</v>
      </c>
      <c r="C400" s="374" t="s">
        <v>1170</v>
      </c>
      <c r="D400" s="368" t="s">
        <v>9</v>
      </c>
      <c r="E400" s="374" t="s">
        <v>491</v>
      </c>
      <c r="F400" s="376">
        <v>253376.44</v>
      </c>
    </row>
    <row r="401" spans="1:6">
      <c r="A401" s="370" t="s">
        <v>1171</v>
      </c>
      <c r="B401" s="374">
        <v>14394</v>
      </c>
      <c r="C401" s="374" t="s">
        <v>1172</v>
      </c>
      <c r="D401" s="368" t="s">
        <v>6</v>
      </c>
      <c r="E401" s="374" t="s">
        <v>366</v>
      </c>
      <c r="F401" s="376">
        <v>93553</v>
      </c>
    </row>
    <row r="402" spans="1:6">
      <c r="A402" s="370" t="s">
        <v>1173</v>
      </c>
      <c r="B402" s="374">
        <v>11930</v>
      </c>
      <c r="C402" s="374" t="s">
        <v>1174</v>
      </c>
      <c r="D402" s="368" t="s">
        <v>9</v>
      </c>
      <c r="E402" s="374" t="s">
        <v>773</v>
      </c>
      <c r="F402" s="376">
        <v>43543.03</v>
      </c>
    </row>
    <row r="403" spans="1:6">
      <c r="A403" s="370" t="s">
        <v>1175</v>
      </c>
      <c r="B403" s="374">
        <v>10454</v>
      </c>
      <c r="C403" s="374" t="s">
        <v>1176</v>
      </c>
      <c r="D403" s="368" t="s">
        <v>9</v>
      </c>
      <c r="E403" s="374" t="s">
        <v>610</v>
      </c>
      <c r="F403" s="376">
        <v>5624.52</v>
      </c>
    </row>
    <row r="404" spans="1:6">
      <c r="A404" s="370" t="s">
        <v>1177</v>
      </c>
      <c r="B404" s="374">
        <v>10456</v>
      </c>
      <c r="C404" s="374" t="s">
        <v>1178</v>
      </c>
      <c r="D404" s="368" t="s">
        <v>9</v>
      </c>
      <c r="E404" s="374" t="s">
        <v>610</v>
      </c>
      <c r="F404" s="376">
        <v>6947.39</v>
      </c>
    </row>
    <row r="405" spans="1:6">
      <c r="A405" s="370" t="s">
        <v>1179</v>
      </c>
      <c r="B405" s="374">
        <v>10367</v>
      </c>
      <c r="C405" s="374" t="s">
        <v>1180</v>
      </c>
      <c r="D405" s="368" t="s">
        <v>9</v>
      </c>
      <c r="E405" s="374" t="s">
        <v>610</v>
      </c>
      <c r="F405" s="376">
        <v>83483.53</v>
      </c>
    </row>
    <row r="406" spans="1:6">
      <c r="A406" s="370" t="s">
        <v>1181</v>
      </c>
      <c r="B406" s="374">
        <v>10455</v>
      </c>
      <c r="C406" s="374" t="s">
        <v>1180</v>
      </c>
      <c r="D406" s="368" t="s">
        <v>9</v>
      </c>
      <c r="E406" s="374" t="s">
        <v>610</v>
      </c>
      <c r="F406" s="376">
        <v>46638.18</v>
      </c>
    </row>
    <row r="407" spans="1:6">
      <c r="A407" s="370" t="s">
        <v>1182</v>
      </c>
      <c r="B407" s="374">
        <v>10078</v>
      </c>
      <c r="C407" s="374" t="s">
        <v>1183</v>
      </c>
      <c r="D407" s="368" t="s">
        <v>9</v>
      </c>
      <c r="E407" s="374" t="s">
        <v>610</v>
      </c>
      <c r="F407" s="376">
        <v>46638.18</v>
      </c>
    </row>
    <row r="408" spans="1:6">
      <c r="A408" s="370" t="s">
        <v>1184</v>
      </c>
      <c r="B408" s="374">
        <v>10512</v>
      </c>
      <c r="C408" s="374" t="s">
        <v>1185</v>
      </c>
      <c r="D408" s="368" t="s">
        <v>9</v>
      </c>
      <c r="E408" s="374" t="s">
        <v>496</v>
      </c>
      <c r="F408" s="376">
        <v>27783.07</v>
      </c>
    </row>
    <row r="409" spans="1:6">
      <c r="A409" s="370" t="s">
        <v>1186</v>
      </c>
      <c r="B409" s="374">
        <v>10513</v>
      </c>
      <c r="C409" s="374" t="s">
        <v>1187</v>
      </c>
      <c r="D409" s="368" t="s">
        <v>9</v>
      </c>
      <c r="E409" s="374" t="s">
        <v>496</v>
      </c>
      <c r="F409" s="376">
        <v>24894.98</v>
      </c>
    </row>
    <row r="410" spans="1:6">
      <c r="A410" s="370" t="s">
        <v>1188</v>
      </c>
      <c r="B410" s="374">
        <v>10514</v>
      </c>
      <c r="C410" s="374" t="s">
        <v>1189</v>
      </c>
      <c r="D410" s="368" t="s">
        <v>9</v>
      </c>
      <c r="E410" s="374" t="s">
        <v>496</v>
      </c>
      <c r="F410" s="376">
        <v>29147.1</v>
      </c>
    </row>
    <row r="411" spans="1:6">
      <c r="A411" s="370" t="s">
        <v>1190</v>
      </c>
      <c r="B411" s="374">
        <v>10515</v>
      </c>
      <c r="C411" s="374" t="s">
        <v>1191</v>
      </c>
      <c r="D411" s="368" t="s">
        <v>9</v>
      </c>
      <c r="E411" s="374" t="s">
        <v>496</v>
      </c>
      <c r="F411" s="376">
        <v>24619.119999999999</v>
      </c>
    </row>
    <row r="412" spans="1:6">
      <c r="A412" s="370" t="s">
        <v>1192</v>
      </c>
      <c r="B412" s="374">
        <v>10466</v>
      </c>
      <c r="C412" s="374" t="s">
        <v>1193</v>
      </c>
      <c r="D412" s="368" t="s">
        <v>9</v>
      </c>
      <c r="E412" s="374" t="s">
        <v>496</v>
      </c>
      <c r="F412" s="376">
        <v>24619.119999999999</v>
      </c>
    </row>
    <row r="413" spans="1:6">
      <c r="A413" s="370" t="s">
        <v>1194</v>
      </c>
      <c r="B413" s="374">
        <v>17130</v>
      </c>
      <c r="C413" s="374" t="s">
        <v>1195</v>
      </c>
      <c r="D413" s="368" t="s">
        <v>9</v>
      </c>
      <c r="E413" s="374" t="s">
        <v>496</v>
      </c>
      <c r="F413" s="376">
        <v>2245.9699999999998</v>
      </c>
    </row>
    <row r="414" spans="1:6">
      <c r="A414" s="370" t="s">
        <v>1196</v>
      </c>
      <c r="B414" s="374">
        <v>17135</v>
      </c>
      <c r="C414" s="374" t="s">
        <v>1197</v>
      </c>
      <c r="D414" s="368" t="s">
        <v>9</v>
      </c>
      <c r="E414" s="374" t="s">
        <v>496</v>
      </c>
      <c r="F414" s="376">
        <v>3182.2</v>
      </c>
    </row>
    <row r="415" spans="1:6">
      <c r="A415" s="370" t="s">
        <v>1198</v>
      </c>
      <c r="B415" s="374">
        <v>12769</v>
      </c>
      <c r="C415" s="374" t="s">
        <v>1199</v>
      </c>
      <c r="D415" s="368" t="s">
        <v>9</v>
      </c>
      <c r="E415" s="374" t="s">
        <v>615</v>
      </c>
      <c r="F415" s="376">
        <v>4037361.08</v>
      </c>
    </row>
    <row r="416" spans="1:6" ht="33.75">
      <c r="A416" s="370" t="s">
        <v>1200</v>
      </c>
      <c r="B416" s="374">
        <v>20791</v>
      </c>
      <c r="C416" s="374" t="s">
        <v>1201</v>
      </c>
      <c r="D416" s="368" t="s">
        <v>9</v>
      </c>
      <c r="E416" s="374" t="s">
        <v>1202</v>
      </c>
      <c r="F416" s="376">
        <v>691598.53</v>
      </c>
    </row>
    <row r="417" spans="1:6">
      <c r="A417" s="370" t="s">
        <v>1203</v>
      </c>
      <c r="B417" s="374">
        <v>12167</v>
      </c>
      <c r="C417" s="374" t="s">
        <v>1204</v>
      </c>
      <c r="D417" s="368" t="s">
        <v>8</v>
      </c>
      <c r="E417" s="374" t="s">
        <v>615</v>
      </c>
      <c r="F417" s="376">
        <v>609911.09</v>
      </c>
    </row>
    <row r="418" spans="1:6">
      <c r="A418" s="370" t="s">
        <v>1205</v>
      </c>
      <c r="B418" s="374">
        <v>16440</v>
      </c>
      <c r="C418" s="374" t="s">
        <v>1206</v>
      </c>
      <c r="D418" s="368" t="s">
        <v>8</v>
      </c>
      <c r="E418" s="374" t="s">
        <v>1207</v>
      </c>
      <c r="F418" s="376">
        <v>10130.41</v>
      </c>
    </row>
    <row r="419" spans="1:6">
      <c r="A419" s="370" t="s">
        <v>1208</v>
      </c>
      <c r="B419" s="374">
        <v>15806</v>
      </c>
      <c r="C419" s="374" t="s">
        <v>1209</v>
      </c>
      <c r="D419" s="368" t="s">
        <v>9</v>
      </c>
      <c r="E419" s="374" t="s">
        <v>1210</v>
      </c>
      <c r="F419" s="376">
        <v>51767.28</v>
      </c>
    </row>
    <row r="420" spans="1:6">
      <c r="A420" s="370" t="s">
        <v>1211</v>
      </c>
      <c r="B420" s="374">
        <v>11660</v>
      </c>
      <c r="C420" s="374" t="s">
        <v>1212</v>
      </c>
      <c r="D420" s="368" t="s">
        <v>6</v>
      </c>
      <c r="E420" s="374" t="s">
        <v>1213</v>
      </c>
      <c r="F420" s="376">
        <v>1493.87</v>
      </c>
    </row>
    <row r="421" spans="1:6">
      <c r="A421" s="370" t="s">
        <v>1214</v>
      </c>
      <c r="B421" s="374">
        <v>10781</v>
      </c>
      <c r="C421" s="374" t="s">
        <v>1215</v>
      </c>
      <c r="D421" s="368" t="s">
        <v>6</v>
      </c>
      <c r="E421" s="374" t="s">
        <v>1216</v>
      </c>
      <c r="F421" s="376">
        <v>252224.6</v>
      </c>
    </row>
    <row r="422" spans="1:6">
      <c r="A422" s="370" t="s">
        <v>1217</v>
      </c>
      <c r="B422" s="374">
        <v>10532</v>
      </c>
      <c r="C422" s="374" t="s">
        <v>1218</v>
      </c>
      <c r="D422" s="368" t="s">
        <v>6</v>
      </c>
      <c r="E422" s="374" t="s">
        <v>1216</v>
      </c>
      <c r="F422" s="376">
        <v>252490.04</v>
      </c>
    </row>
    <row r="423" spans="1:6">
      <c r="A423" s="370" t="s">
        <v>1219</v>
      </c>
      <c r="B423" s="374">
        <v>12888</v>
      </c>
      <c r="C423" s="374" t="s">
        <v>1220</v>
      </c>
      <c r="D423" s="368" t="s">
        <v>6</v>
      </c>
      <c r="E423" s="374" t="s">
        <v>1216</v>
      </c>
      <c r="F423" s="376">
        <v>288386.67</v>
      </c>
    </row>
    <row r="424" spans="1:6">
      <c r="A424" s="370" t="s">
        <v>1221</v>
      </c>
      <c r="B424" s="374">
        <v>10800</v>
      </c>
      <c r="C424" s="374" t="s">
        <v>1222</v>
      </c>
      <c r="D424" s="368" t="s">
        <v>6</v>
      </c>
      <c r="E424" s="374" t="s">
        <v>1216</v>
      </c>
      <c r="F424" s="376">
        <v>313890.31</v>
      </c>
    </row>
    <row r="425" spans="1:6">
      <c r="A425" s="370" t="s">
        <v>1223</v>
      </c>
      <c r="B425" s="374">
        <v>10551</v>
      </c>
      <c r="C425" s="374" t="s">
        <v>1224</v>
      </c>
      <c r="D425" s="368" t="s">
        <v>6</v>
      </c>
      <c r="E425" s="374" t="s">
        <v>1216</v>
      </c>
      <c r="F425" s="376">
        <v>255825.37</v>
      </c>
    </row>
    <row r="426" spans="1:6">
      <c r="A426" s="370" t="s">
        <v>1225</v>
      </c>
      <c r="B426" s="374">
        <v>10552</v>
      </c>
      <c r="C426" s="374" t="s">
        <v>1226</v>
      </c>
      <c r="D426" s="368" t="s">
        <v>6</v>
      </c>
      <c r="E426" s="374" t="s">
        <v>1216</v>
      </c>
      <c r="F426" s="376">
        <v>240772.73</v>
      </c>
    </row>
    <row r="427" spans="1:6">
      <c r="A427" s="370" t="s">
        <v>1227</v>
      </c>
      <c r="B427" s="374">
        <v>10553</v>
      </c>
      <c r="C427" s="374" t="s">
        <v>1228</v>
      </c>
      <c r="D427" s="368" t="s">
        <v>6</v>
      </c>
      <c r="E427" s="374" t="s">
        <v>1216</v>
      </c>
      <c r="F427" s="376">
        <v>242419.34</v>
      </c>
    </row>
    <row r="428" spans="1:6">
      <c r="A428" s="370" t="s">
        <v>1229</v>
      </c>
      <c r="B428" s="374">
        <v>10442</v>
      </c>
      <c r="C428" s="374" t="s">
        <v>1230</v>
      </c>
      <c r="D428" s="368" t="s">
        <v>6</v>
      </c>
      <c r="E428" s="374" t="s">
        <v>1216</v>
      </c>
      <c r="F428" s="376">
        <v>241061.63</v>
      </c>
    </row>
    <row r="429" spans="1:6">
      <c r="A429" s="370" t="s">
        <v>1231</v>
      </c>
      <c r="B429" s="374">
        <v>15194</v>
      </c>
      <c r="C429" s="374" t="s">
        <v>1232</v>
      </c>
      <c r="D429" s="368" t="s">
        <v>6</v>
      </c>
      <c r="E429" s="374" t="s">
        <v>1213</v>
      </c>
      <c r="F429" s="376">
        <v>119524.13</v>
      </c>
    </row>
    <row r="430" spans="1:6">
      <c r="A430" s="370" t="s">
        <v>1233</v>
      </c>
      <c r="B430" s="374">
        <v>11407</v>
      </c>
      <c r="C430" s="374" t="s">
        <v>1234</v>
      </c>
      <c r="D430" s="368" t="s">
        <v>6</v>
      </c>
      <c r="E430" s="374" t="s">
        <v>1213</v>
      </c>
      <c r="F430" s="376">
        <v>82008.58</v>
      </c>
    </row>
    <row r="431" spans="1:6">
      <c r="A431" s="370" t="s">
        <v>1235</v>
      </c>
      <c r="B431" s="374">
        <v>10631</v>
      </c>
      <c r="C431" s="374" t="s">
        <v>1236</v>
      </c>
      <c r="D431" s="368" t="s">
        <v>6</v>
      </c>
      <c r="E431" s="374" t="s">
        <v>1213</v>
      </c>
      <c r="F431" s="376">
        <v>1791.84</v>
      </c>
    </row>
    <row r="432" spans="1:6">
      <c r="A432" s="370" t="s">
        <v>1237</v>
      </c>
      <c r="B432" s="374">
        <v>10434</v>
      </c>
      <c r="C432" s="374" t="s">
        <v>293</v>
      </c>
      <c r="D432" s="368" t="s">
        <v>6</v>
      </c>
      <c r="E432" s="374" t="s">
        <v>1213</v>
      </c>
      <c r="F432" s="376">
        <v>99839.43</v>
      </c>
    </row>
    <row r="433" spans="1:6">
      <c r="A433" s="370" t="s">
        <v>1238</v>
      </c>
      <c r="B433" s="374">
        <v>17345</v>
      </c>
      <c r="C433" s="374" t="s">
        <v>1239</v>
      </c>
      <c r="D433" s="368" t="s">
        <v>6</v>
      </c>
      <c r="E433" s="374" t="s">
        <v>1213</v>
      </c>
      <c r="F433" s="376">
        <v>103250.42</v>
      </c>
    </row>
    <row r="434" spans="1:6">
      <c r="A434" s="370" t="s">
        <v>1240</v>
      </c>
      <c r="B434" s="374">
        <v>14213</v>
      </c>
      <c r="C434" s="374" t="s">
        <v>1241</v>
      </c>
      <c r="D434" s="368" t="s">
        <v>6</v>
      </c>
      <c r="E434" s="374" t="s">
        <v>1213</v>
      </c>
      <c r="F434" s="376">
        <v>47629.48</v>
      </c>
    </row>
    <row r="435" spans="1:6">
      <c r="A435" s="370" t="s">
        <v>1242</v>
      </c>
      <c r="B435" s="374">
        <v>14215</v>
      </c>
      <c r="C435" s="374" t="s">
        <v>1241</v>
      </c>
      <c r="D435" s="368" t="s">
        <v>6</v>
      </c>
      <c r="E435" s="374" t="s">
        <v>1213</v>
      </c>
      <c r="F435" s="376">
        <v>47629.48</v>
      </c>
    </row>
    <row r="436" spans="1:6">
      <c r="A436" s="370" t="s">
        <v>1243</v>
      </c>
      <c r="B436" s="374">
        <v>787</v>
      </c>
      <c r="C436" s="374" t="s">
        <v>1244</v>
      </c>
      <c r="D436" s="368" t="s">
        <v>6</v>
      </c>
      <c r="E436" s="374" t="s">
        <v>1213</v>
      </c>
      <c r="F436" s="376">
        <v>60869.65</v>
      </c>
    </row>
    <row r="437" spans="1:6">
      <c r="A437" s="370" t="s">
        <v>1245</v>
      </c>
      <c r="B437" s="374">
        <v>10435</v>
      </c>
      <c r="C437" s="374" t="s">
        <v>1246</v>
      </c>
      <c r="D437" s="368" t="s">
        <v>6</v>
      </c>
      <c r="E437" s="374" t="s">
        <v>1213</v>
      </c>
      <c r="F437" s="376">
        <v>150203.82999999999</v>
      </c>
    </row>
    <row r="438" spans="1:6">
      <c r="A438" s="370" t="s">
        <v>1247</v>
      </c>
      <c r="B438" s="374">
        <v>11691</v>
      </c>
      <c r="C438" s="374" t="s">
        <v>1248</v>
      </c>
      <c r="D438" s="368" t="s">
        <v>6</v>
      </c>
      <c r="E438" s="374" t="s">
        <v>1216</v>
      </c>
      <c r="F438" s="376">
        <v>316295.44</v>
      </c>
    </row>
    <row r="439" spans="1:6">
      <c r="A439" s="370" t="s">
        <v>1249</v>
      </c>
      <c r="B439" s="374">
        <v>14933</v>
      </c>
      <c r="C439" s="374" t="s">
        <v>1250</v>
      </c>
      <c r="D439" s="368" t="s">
        <v>6</v>
      </c>
      <c r="E439" s="374" t="s">
        <v>1213</v>
      </c>
      <c r="F439" s="376">
        <v>119291.72</v>
      </c>
    </row>
    <row r="440" spans="1:6">
      <c r="A440" s="370" t="s">
        <v>1251</v>
      </c>
      <c r="B440" s="374">
        <v>14611</v>
      </c>
      <c r="C440" s="374" t="s">
        <v>1252</v>
      </c>
      <c r="D440" s="368" t="s">
        <v>6</v>
      </c>
      <c r="E440" s="374" t="s">
        <v>1213</v>
      </c>
      <c r="F440" s="376">
        <v>136352.54</v>
      </c>
    </row>
    <row r="441" spans="1:6">
      <c r="A441" s="370" t="s">
        <v>1253</v>
      </c>
      <c r="B441" s="374">
        <v>294</v>
      </c>
      <c r="C441" s="374" t="s">
        <v>1254</v>
      </c>
      <c r="D441" s="368" t="s">
        <v>6</v>
      </c>
      <c r="E441" s="374" t="s">
        <v>1213</v>
      </c>
      <c r="F441" s="376">
        <v>75920.72</v>
      </c>
    </row>
    <row r="442" spans="1:6">
      <c r="A442" s="370" t="s">
        <v>1255</v>
      </c>
      <c r="B442" s="374">
        <v>295</v>
      </c>
      <c r="C442" s="374" t="s">
        <v>1256</v>
      </c>
      <c r="D442" s="368" t="s">
        <v>6</v>
      </c>
      <c r="E442" s="374" t="s">
        <v>1213</v>
      </c>
      <c r="F442" s="376">
        <v>130645.67</v>
      </c>
    </row>
    <row r="443" spans="1:6">
      <c r="A443" s="370" t="s">
        <v>1257</v>
      </c>
      <c r="B443" s="374">
        <v>15492</v>
      </c>
      <c r="C443" s="374" t="s">
        <v>1258</v>
      </c>
      <c r="D443" s="368" t="s">
        <v>6</v>
      </c>
      <c r="E443" s="374" t="s">
        <v>1259</v>
      </c>
      <c r="F443" s="376">
        <v>110621.78</v>
      </c>
    </row>
    <row r="444" spans="1:6">
      <c r="A444" s="370" t="s">
        <v>1260</v>
      </c>
      <c r="B444" s="374">
        <v>16731</v>
      </c>
      <c r="C444" s="374" t="s">
        <v>1261</v>
      </c>
      <c r="D444" s="368" t="s">
        <v>6</v>
      </c>
      <c r="E444" s="374" t="s">
        <v>1259</v>
      </c>
      <c r="F444" s="376">
        <v>369661.24</v>
      </c>
    </row>
    <row r="445" spans="1:6">
      <c r="A445" s="370" t="s">
        <v>1262</v>
      </c>
      <c r="B445" s="374">
        <v>13940</v>
      </c>
      <c r="C445" s="374" t="s">
        <v>1263</v>
      </c>
      <c r="D445" s="368" t="s">
        <v>6</v>
      </c>
      <c r="E445" s="374" t="s">
        <v>1213</v>
      </c>
      <c r="F445" s="376">
        <v>129094.33</v>
      </c>
    </row>
    <row r="446" spans="1:6">
      <c r="A446" s="370" t="s">
        <v>1264</v>
      </c>
      <c r="B446" s="374">
        <v>296</v>
      </c>
      <c r="C446" s="374" t="s">
        <v>1265</v>
      </c>
      <c r="D446" s="368" t="s">
        <v>6</v>
      </c>
      <c r="E446" s="374" t="s">
        <v>1213</v>
      </c>
      <c r="F446" s="376">
        <v>62342.77</v>
      </c>
    </row>
    <row r="447" spans="1:6">
      <c r="A447" s="370" t="s">
        <v>1266</v>
      </c>
      <c r="B447" s="374">
        <v>10218</v>
      </c>
      <c r="C447" s="374" t="s">
        <v>1267</v>
      </c>
      <c r="D447" s="368" t="s">
        <v>6</v>
      </c>
      <c r="E447" s="374" t="s">
        <v>1213</v>
      </c>
      <c r="F447" s="376">
        <v>106271.59</v>
      </c>
    </row>
    <row r="448" spans="1:6">
      <c r="A448" s="370" t="s">
        <v>1268</v>
      </c>
      <c r="B448" s="374">
        <v>13855</v>
      </c>
      <c r="C448" s="374" t="s">
        <v>1269</v>
      </c>
      <c r="D448" s="368" t="s">
        <v>6</v>
      </c>
      <c r="E448" s="374" t="s">
        <v>1213</v>
      </c>
      <c r="F448" s="376">
        <v>120831.7</v>
      </c>
    </row>
    <row r="449" spans="1:6">
      <c r="A449" s="370" t="s">
        <v>1270</v>
      </c>
      <c r="B449" s="374">
        <v>11658</v>
      </c>
      <c r="C449" s="374" t="s">
        <v>1271</v>
      </c>
      <c r="D449" s="368" t="s">
        <v>6</v>
      </c>
      <c r="E449" s="374" t="s">
        <v>1213</v>
      </c>
      <c r="F449" s="376">
        <v>47629.48</v>
      </c>
    </row>
    <row r="450" spans="1:6">
      <c r="A450" s="370" t="s">
        <v>1272</v>
      </c>
      <c r="B450" s="374">
        <v>944</v>
      </c>
      <c r="C450" s="374" t="s">
        <v>1273</v>
      </c>
      <c r="D450" s="368" t="s">
        <v>6</v>
      </c>
      <c r="E450" s="374" t="s">
        <v>1213</v>
      </c>
      <c r="F450" s="376">
        <v>77924.61</v>
      </c>
    </row>
    <row r="451" spans="1:6">
      <c r="A451" s="370" t="s">
        <v>1274</v>
      </c>
      <c r="B451" s="374">
        <v>945</v>
      </c>
      <c r="C451" s="374" t="s">
        <v>1275</v>
      </c>
      <c r="D451" s="368" t="s">
        <v>6</v>
      </c>
      <c r="E451" s="374" t="s">
        <v>1213</v>
      </c>
      <c r="F451" s="376">
        <v>29961.33</v>
      </c>
    </row>
    <row r="452" spans="1:6">
      <c r="A452" s="370" t="s">
        <v>1276</v>
      </c>
      <c r="B452" s="374">
        <v>959</v>
      </c>
      <c r="C452" s="374" t="s">
        <v>1277</v>
      </c>
      <c r="D452" s="368" t="s">
        <v>6</v>
      </c>
      <c r="E452" s="374" t="s">
        <v>1213</v>
      </c>
      <c r="F452" s="376">
        <v>29961.33</v>
      </c>
    </row>
    <row r="453" spans="1:6">
      <c r="A453" s="370" t="s">
        <v>1278</v>
      </c>
      <c r="B453" s="374">
        <v>946</v>
      </c>
      <c r="C453" s="374" t="s">
        <v>1279</v>
      </c>
      <c r="D453" s="368" t="s">
        <v>6</v>
      </c>
      <c r="E453" s="374" t="s">
        <v>1213</v>
      </c>
      <c r="F453" s="376">
        <v>29961.33</v>
      </c>
    </row>
    <row r="454" spans="1:6">
      <c r="A454" s="370" t="s">
        <v>1280</v>
      </c>
      <c r="B454" s="374">
        <v>947</v>
      </c>
      <c r="C454" s="374" t="s">
        <v>1281</v>
      </c>
      <c r="D454" s="368" t="s">
        <v>6</v>
      </c>
      <c r="E454" s="374" t="s">
        <v>1213</v>
      </c>
      <c r="F454" s="376">
        <v>29961.33</v>
      </c>
    </row>
    <row r="455" spans="1:6">
      <c r="A455" s="370" t="s">
        <v>1282</v>
      </c>
      <c r="B455" s="374">
        <v>15493</v>
      </c>
      <c r="C455" s="374" t="s">
        <v>1283</v>
      </c>
      <c r="D455" s="368" t="s">
        <v>6</v>
      </c>
      <c r="E455" s="374" t="s">
        <v>1259</v>
      </c>
      <c r="F455" s="376">
        <v>162237.68</v>
      </c>
    </row>
    <row r="456" spans="1:6">
      <c r="A456" s="370" t="s">
        <v>1284</v>
      </c>
      <c r="B456" s="374">
        <v>15494</v>
      </c>
      <c r="C456" s="374" t="s">
        <v>1285</v>
      </c>
      <c r="D456" s="368" t="s">
        <v>6</v>
      </c>
      <c r="E456" s="374" t="s">
        <v>1259</v>
      </c>
      <c r="F456" s="376">
        <v>110621.78</v>
      </c>
    </row>
    <row r="457" spans="1:6">
      <c r="A457" s="370" t="s">
        <v>1286</v>
      </c>
      <c r="B457" s="374">
        <v>12001</v>
      </c>
      <c r="C457" s="374" t="s">
        <v>1287</v>
      </c>
      <c r="D457" s="368" t="s">
        <v>6</v>
      </c>
      <c r="E457" s="374" t="s">
        <v>1216</v>
      </c>
      <c r="F457" s="376">
        <v>259241.05</v>
      </c>
    </row>
    <row r="458" spans="1:6">
      <c r="A458" s="370" t="s">
        <v>1288</v>
      </c>
      <c r="B458" s="374">
        <v>10160</v>
      </c>
      <c r="C458" s="374" t="s">
        <v>1289</v>
      </c>
      <c r="D458" s="368" t="s">
        <v>6</v>
      </c>
      <c r="E458" s="374" t="s">
        <v>1216</v>
      </c>
      <c r="F458" s="376">
        <v>286578.89</v>
      </c>
    </row>
    <row r="459" spans="1:6">
      <c r="A459" s="370" t="s">
        <v>1290</v>
      </c>
      <c r="B459" s="374">
        <v>11322</v>
      </c>
      <c r="C459" s="374" t="s">
        <v>1291</v>
      </c>
      <c r="D459" s="368" t="s">
        <v>6</v>
      </c>
      <c r="E459" s="374" t="s">
        <v>1216</v>
      </c>
      <c r="F459" s="376">
        <v>284633.75</v>
      </c>
    </row>
    <row r="460" spans="1:6">
      <c r="A460" s="370" t="s">
        <v>1292</v>
      </c>
      <c r="B460" s="374">
        <v>12003</v>
      </c>
      <c r="C460" s="374" t="s">
        <v>1293</v>
      </c>
      <c r="D460" s="368" t="s">
        <v>6</v>
      </c>
      <c r="E460" s="374" t="s">
        <v>1216</v>
      </c>
      <c r="F460" s="376">
        <v>299739.39</v>
      </c>
    </row>
    <row r="461" spans="1:6">
      <c r="A461" s="370" t="s">
        <v>1294</v>
      </c>
      <c r="B461" s="374">
        <v>12009</v>
      </c>
      <c r="C461" s="374" t="s">
        <v>1295</v>
      </c>
      <c r="D461" s="368" t="s">
        <v>6</v>
      </c>
      <c r="E461" s="374" t="s">
        <v>1216</v>
      </c>
      <c r="F461" s="376">
        <v>237288.54</v>
      </c>
    </row>
    <row r="462" spans="1:6">
      <c r="A462" s="370" t="s">
        <v>1296</v>
      </c>
      <c r="B462" s="374">
        <v>12015</v>
      </c>
      <c r="C462" s="374" t="s">
        <v>1297</v>
      </c>
      <c r="D462" s="368" t="s">
        <v>6</v>
      </c>
      <c r="E462" s="374" t="s">
        <v>1216</v>
      </c>
      <c r="F462" s="376">
        <v>228808.95999999999</v>
      </c>
    </row>
    <row r="463" spans="1:6">
      <c r="A463" s="370" t="s">
        <v>1298</v>
      </c>
      <c r="B463" s="374">
        <v>10142</v>
      </c>
      <c r="C463" s="374" t="s">
        <v>1299</v>
      </c>
      <c r="D463" s="368" t="s">
        <v>6</v>
      </c>
      <c r="E463" s="374" t="s">
        <v>1216</v>
      </c>
      <c r="F463" s="376">
        <v>216325.55</v>
      </c>
    </row>
    <row r="464" spans="1:6">
      <c r="A464" s="370" t="s">
        <v>1300</v>
      </c>
      <c r="B464" s="374">
        <v>10537</v>
      </c>
      <c r="C464" s="374" t="s">
        <v>1301</v>
      </c>
      <c r="D464" s="368" t="s">
        <v>6</v>
      </c>
      <c r="E464" s="374" t="s">
        <v>1216</v>
      </c>
      <c r="F464" s="376">
        <v>238579.44</v>
      </c>
    </row>
    <row r="465" spans="1:6">
      <c r="A465" s="370" t="s">
        <v>1302</v>
      </c>
      <c r="B465" s="374">
        <v>12007</v>
      </c>
      <c r="C465" s="374" t="s">
        <v>1303</v>
      </c>
      <c r="D465" s="368" t="s">
        <v>6</v>
      </c>
      <c r="E465" s="374" t="s">
        <v>1216</v>
      </c>
      <c r="F465" s="376">
        <v>239557.76000000001</v>
      </c>
    </row>
    <row r="466" spans="1:6">
      <c r="A466" s="370" t="s">
        <v>1304</v>
      </c>
      <c r="B466" s="374">
        <v>10922</v>
      </c>
      <c r="C466" s="374" t="s">
        <v>1305</v>
      </c>
      <c r="D466" s="368" t="s">
        <v>6</v>
      </c>
      <c r="E466" s="374" t="s">
        <v>1216</v>
      </c>
      <c r="F466" s="376">
        <v>239717.99</v>
      </c>
    </row>
    <row r="467" spans="1:6">
      <c r="A467" s="370" t="s">
        <v>1306</v>
      </c>
      <c r="B467" s="374">
        <v>15786</v>
      </c>
      <c r="C467" s="374" t="s">
        <v>1307</v>
      </c>
      <c r="D467" s="368" t="s">
        <v>6</v>
      </c>
      <c r="E467" s="374" t="s">
        <v>1216</v>
      </c>
      <c r="F467" s="376">
        <v>133843.25</v>
      </c>
    </row>
    <row r="468" spans="1:6">
      <c r="A468" s="370" t="s">
        <v>1308</v>
      </c>
      <c r="B468" s="374">
        <v>12002</v>
      </c>
      <c r="C468" s="374" t="s">
        <v>1309</v>
      </c>
      <c r="D468" s="368" t="s">
        <v>6</v>
      </c>
      <c r="E468" s="374" t="s">
        <v>1216</v>
      </c>
      <c r="F468" s="376">
        <v>226774.51</v>
      </c>
    </row>
    <row r="469" spans="1:6">
      <c r="A469" s="370" t="s">
        <v>1310</v>
      </c>
      <c r="B469" s="374">
        <v>12008</v>
      </c>
      <c r="C469" s="374" t="s">
        <v>1311</v>
      </c>
      <c r="D469" s="368" t="s">
        <v>6</v>
      </c>
      <c r="E469" s="374" t="s">
        <v>1216</v>
      </c>
      <c r="F469" s="376">
        <v>211184</v>
      </c>
    </row>
    <row r="470" spans="1:6">
      <c r="A470" s="370" t="s">
        <v>1312</v>
      </c>
      <c r="B470" s="374">
        <v>12014</v>
      </c>
      <c r="C470" s="374" t="s">
        <v>1313</v>
      </c>
      <c r="D470" s="368" t="s">
        <v>6</v>
      </c>
      <c r="E470" s="374" t="s">
        <v>1216</v>
      </c>
      <c r="F470" s="376">
        <v>211279.08</v>
      </c>
    </row>
    <row r="471" spans="1:6">
      <c r="A471" s="370" t="s">
        <v>1314</v>
      </c>
      <c r="B471" s="374">
        <v>11183</v>
      </c>
      <c r="C471" s="374" t="s">
        <v>1315</v>
      </c>
      <c r="D471" s="368" t="s">
        <v>6</v>
      </c>
      <c r="E471" s="374" t="s">
        <v>1216</v>
      </c>
      <c r="F471" s="376">
        <v>298851.63</v>
      </c>
    </row>
    <row r="472" spans="1:6">
      <c r="A472" s="370" t="s">
        <v>1316</v>
      </c>
      <c r="B472" s="374">
        <v>12013</v>
      </c>
      <c r="C472" s="374" t="s">
        <v>1317</v>
      </c>
      <c r="D472" s="368" t="s">
        <v>6</v>
      </c>
      <c r="E472" s="374" t="s">
        <v>1216</v>
      </c>
      <c r="F472" s="376">
        <v>224488.55</v>
      </c>
    </row>
    <row r="473" spans="1:6">
      <c r="A473" s="370" t="s">
        <v>1318</v>
      </c>
      <c r="B473" s="374">
        <v>12005</v>
      </c>
      <c r="C473" s="374" t="s">
        <v>297</v>
      </c>
      <c r="D473" s="368" t="s">
        <v>6</v>
      </c>
      <c r="E473" s="374" t="s">
        <v>1216</v>
      </c>
      <c r="F473" s="376">
        <v>270433.91999999998</v>
      </c>
    </row>
    <row r="474" spans="1:6">
      <c r="A474" s="370" t="s">
        <v>1319</v>
      </c>
      <c r="B474" s="374">
        <v>12006</v>
      </c>
      <c r="C474" s="374" t="s">
        <v>1320</v>
      </c>
      <c r="D474" s="368" t="s">
        <v>6</v>
      </c>
      <c r="E474" s="374" t="s">
        <v>1216</v>
      </c>
      <c r="F474" s="376">
        <v>236621.8</v>
      </c>
    </row>
    <row r="475" spans="1:6">
      <c r="A475" s="370" t="s">
        <v>1321</v>
      </c>
      <c r="B475" s="374">
        <v>12012</v>
      </c>
      <c r="C475" s="374" t="s">
        <v>1322</v>
      </c>
      <c r="D475" s="368" t="s">
        <v>6</v>
      </c>
      <c r="E475" s="374" t="s">
        <v>1216</v>
      </c>
      <c r="F475" s="376">
        <v>249821.27</v>
      </c>
    </row>
    <row r="476" spans="1:6">
      <c r="A476" s="370" t="s">
        <v>1323</v>
      </c>
      <c r="B476" s="374">
        <v>10846</v>
      </c>
      <c r="C476" s="374" t="s">
        <v>1324</v>
      </c>
      <c r="D476" s="368" t="s">
        <v>6</v>
      </c>
      <c r="E476" s="374" t="s">
        <v>1216</v>
      </c>
      <c r="F476" s="376">
        <v>253432.15</v>
      </c>
    </row>
    <row r="477" spans="1:6">
      <c r="A477" s="370" t="s">
        <v>1325</v>
      </c>
      <c r="B477" s="374">
        <v>11179</v>
      </c>
      <c r="C477" s="374" t="s">
        <v>1326</v>
      </c>
      <c r="D477" s="368" t="s">
        <v>6</v>
      </c>
      <c r="E477" s="374" t="s">
        <v>1216</v>
      </c>
      <c r="F477" s="376">
        <v>303089.36</v>
      </c>
    </row>
    <row r="478" spans="1:6">
      <c r="A478" s="370" t="s">
        <v>1327</v>
      </c>
      <c r="B478" s="374">
        <v>12011</v>
      </c>
      <c r="C478" s="374" t="s">
        <v>1328</v>
      </c>
      <c r="D478" s="368" t="s">
        <v>6</v>
      </c>
      <c r="E478" s="374" t="s">
        <v>1216</v>
      </c>
      <c r="F478" s="376">
        <v>245551.58</v>
      </c>
    </row>
    <row r="479" spans="1:6">
      <c r="A479" s="370" t="s">
        <v>1329</v>
      </c>
      <c r="B479" s="374">
        <v>10385</v>
      </c>
      <c r="C479" s="374" t="s">
        <v>1330</v>
      </c>
      <c r="D479" s="368" t="s">
        <v>6</v>
      </c>
      <c r="E479" s="374" t="s">
        <v>1216</v>
      </c>
      <c r="F479" s="376">
        <v>259453.95</v>
      </c>
    </row>
    <row r="480" spans="1:6">
      <c r="A480" s="370" t="s">
        <v>1331</v>
      </c>
      <c r="B480" s="374">
        <v>11536</v>
      </c>
      <c r="C480" s="374" t="s">
        <v>1332</v>
      </c>
      <c r="D480" s="368" t="s">
        <v>6</v>
      </c>
      <c r="E480" s="374" t="s">
        <v>1216</v>
      </c>
      <c r="F480" s="376">
        <v>223007.5</v>
      </c>
    </row>
    <row r="481" spans="1:6">
      <c r="A481" s="370" t="s">
        <v>1333</v>
      </c>
      <c r="B481" s="374">
        <v>10866</v>
      </c>
      <c r="C481" s="374" t="s">
        <v>1334</v>
      </c>
      <c r="D481" s="368" t="s">
        <v>6</v>
      </c>
      <c r="E481" s="374" t="s">
        <v>1216</v>
      </c>
      <c r="F481" s="376">
        <v>196465.41</v>
      </c>
    </row>
    <row r="482" spans="1:6">
      <c r="A482" s="370" t="s">
        <v>1335</v>
      </c>
      <c r="B482" s="374">
        <v>11735</v>
      </c>
      <c r="C482" s="374" t="s">
        <v>1336</v>
      </c>
      <c r="D482" s="368" t="s">
        <v>6</v>
      </c>
      <c r="E482" s="374" t="s">
        <v>1216</v>
      </c>
      <c r="F482" s="376">
        <v>299909.09999999998</v>
      </c>
    </row>
    <row r="483" spans="1:6">
      <c r="A483" s="370" t="s">
        <v>1337</v>
      </c>
      <c r="B483" s="374">
        <v>15294</v>
      </c>
      <c r="C483" s="374" t="s">
        <v>1338</v>
      </c>
      <c r="D483" s="368" t="s">
        <v>6</v>
      </c>
      <c r="E483" s="374" t="s">
        <v>1216</v>
      </c>
      <c r="F483" s="376">
        <v>236028.66</v>
      </c>
    </row>
    <row r="484" spans="1:6">
      <c r="A484" s="370" t="s">
        <v>1339</v>
      </c>
      <c r="B484" s="374">
        <v>10801</v>
      </c>
      <c r="C484" s="374" t="s">
        <v>1340</v>
      </c>
      <c r="D484" s="368" t="s">
        <v>6</v>
      </c>
      <c r="E484" s="374" t="s">
        <v>1216</v>
      </c>
      <c r="F484" s="376">
        <v>99116.24</v>
      </c>
    </row>
    <row r="485" spans="1:6">
      <c r="A485" s="370" t="s">
        <v>1341</v>
      </c>
      <c r="B485" s="374">
        <v>12004</v>
      </c>
      <c r="C485" s="374" t="s">
        <v>1342</v>
      </c>
      <c r="D485" s="368" t="s">
        <v>6</v>
      </c>
      <c r="E485" s="374" t="s">
        <v>1216</v>
      </c>
      <c r="F485" s="376">
        <v>243322.76</v>
      </c>
    </row>
    <row r="486" spans="1:6">
      <c r="A486" s="370" t="s">
        <v>1343</v>
      </c>
      <c r="B486" s="374">
        <v>12010</v>
      </c>
      <c r="C486" s="374" t="s">
        <v>1344</v>
      </c>
      <c r="D486" s="368" t="s">
        <v>6</v>
      </c>
      <c r="E486" s="374" t="s">
        <v>1216</v>
      </c>
      <c r="F486" s="376">
        <v>212607.48</v>
      </c>
    </row>
    <row r="487" spans="1:6">
      <c r="A487" s="370" t="s">
        <v>1345</v>
      </c>
      <c r="B487" s="374">
        <v>12016</v>
      </c>
      <c r="C487" s="374" t="s">
        <v>1346</v>
      </c>
      <c r="D487" s="368" t="s">
        <v>6</v>
      </c>
      <c r="E487" s="374" t="s">
        <v>1216</v>
      </c>
      <c r="F487" s="376">
        <v>200644.54</v>
      </c>
    </row>
    <row r="488" spans="1:6">
      <c r="A488" s="370" t="s">
        <v>1347</v>
      </c>
      <c r="B488" s="374">
        <v>10147</v>
      </c>
      <c r="C488" s="374" t="s">
        <v>1348</v>
      </c>
      <c r="D488" s="368" t="s">
        <v>6</v>
      </c>
      <c r="E488" s="374" t="s">
        <v>1216</v>
      </c>
      <c r="F488" s="376">
        <v>247207.96</v>
      </c>
    </row>
    <row r="489" spans="1:6">
      <c r="A489" s="370" t="s">
        <v>1349</v>
      </c>
      <c r="B489" s="374">
        <v>12546</v>
      </c>
      <c r="C489" s="374" t="s">
        <v>1350</v>
      </c>
      <c r="D489" s="368" t="s">
        <v>6</v>
      </c>
      <c r="E489" s="374" t="s">
        <v>1216</v>
      </c>
      <c r="F489" s="376">
        <v>273962.55</v>
      </c>
    </row>
    <row r="490" spans="1:6">
      <c r="A490" s="370" t="s">
        <v>1351</v>
      </c>
      <c r="B490" s="374">
        <v>14450</v>
      </c>
      <c r="C490" s="374" t="s">
        <v>1352</v>
      </c>
      <c r="D490" s="368" t="s">
        <v>6</v>
      </c>
      <c r="E490" s="374" t="s">
        <v>1216</v>
      </c>
      <c r="F490" s="376">
        <v>238880.22</v>
      </c>
    </row>
    <row r="491" spans="1:6">
      <c r="A491" s="370" t="s">
        <v>1353</v>
      </c>
      <c r="B491" s="374">
        <v>15293</v>
      </c>
      <c r="C491" s="374" t="s">
        <v>1354</v>
      </c>
      <c r="D491" s="368" t="s">
        <v>6</v>
      </c>
      <c r="E491" s="374" t="s">
        <v>1216</v>
      </c>
      <c r="F491" s="376">
        <v>212001.6</v>
      </c>
    </row>
    <row r="492" spans="1:6">
      <c r="A492" s="370" t="s">
        <v>1355</v>
      </c>
      <c r="B492" s="374">
        <v>15495</v>
      </c>
      <c r="C492" s="374" t="s">
        <v>1356</v>
      </c>
      <c r="D492" s="368" t="s">
        <v>6</v>
      </c>
      <c r="E492" s="374" t="s">
        <v>1216</v>
      </c>
      <c r="F492" s="376">
        <v>236106.29</v>
      </c>
    </row>
    <row r="493" spans="1:6">
      <c r="A493" s="370" t="s">
        <v>1357</v>
      </c>
      <c r="B493" s="374">
        <v>12958</v>
      </c>
      <c r="C493" s="374" t="s">
        <v>1358</v>
      </c>
      <c r="D493" s="368" t="s">
        <v>6</v>
      </c>
      <c r="E493" s="374" t="s">
        <v>1216</v>
      </c>
      <c r="F493" s="376">
        <v>276418.12</v>
      </c>
    </row>
    <row r="494" spans="1:6">
      <c r="A494" s="370" t="s">
        <v>1359</v>
      </c>
      <c r="B494" s="374">
        <v>15290</v>
      </c>
      <c r="C494" s="374" t="s">
        <v>1360</v>
      </c>
      <c r="D494" s="368" t="s">
        <v>6</v>
      </c>
      <c r="E494" s="374" t="s">
        <v>1216</v>
      </c>
      <c r="F494" s="376">
        <v>231574.56</v>
      </c>
    </row>
    <row r="495" spans="1:6">
      <c r="A495" s="370" t="s">
        <v>1361</v>
      </c>
      <c r="B495" s="374">
        <v>15716</v>
      </c>
      <c r="C495" s="374" t="s">
        <v>1362</v>
      </c>
      <c r="D495" s="368" t="s">
        <v>6</v>
      </c>
      <c r="E495" s="374" t="s">
        <v>1216</v>
      </c>
      <c r="F495" s="376">
        <v>225820.1</v>
      </c>
    </row>
    <row r="496" spans="1:6">
      <c r="A496" s="370" t="s">
        <v>1363</v>
      </c>
      <c r="B496" s="374">
        <v>15715</v>
      </c>
      <c r="C496" s="374" t="s">
        <v>1364</v>
      </c>
      <c r="D496" s="368" t="s">
        <v>6</v>
      </c>
      <c r="E496" s="374" t="s">
        <v>1216</v>
      </c>
      <c r="F496" s="376">
        <v>282840.45</v>
      </c>
    </row>
    <row r="497" spans="1:6">
      <c r="A497" s="370" t="s">
        <v>1365</v>
      </c>
      <c r="B497" s="374">
        <v>16733</v>
      </c>
      <c r="C497" s="374" t="s">
        <v>1366</v>
      </c>
      <c r="D497" s="368" t="s">
        <v>6</v>
      </c>
      <c r="E497" s="374" t="s">
        <v>1259</v>
      </c>
      <c r="F497" s="376">
        <v>361250.57</v>
      </c>
    </row>
    <row r="498" spans="1:6">
      <c r="A498" s="370" t="s">
        <v>1367</v>
      </c>
      <c r="B498" s="374">
        <v>16732</v>
      </c>
      <c r="C498" s="374" t="s">
        <v>1368</v>
      </c>
      <c r="D498" s="368" t="s">
        <v>6</v>
      </c>
      <c r="E498" s="374" t="s">
        <v>1259</v>
      </c>
      <c r="F498" s="376">
        <v>303364.57</v>
      </c>
    </row>
    <row r="499" spans="1:6">
      <c r="A499" s="370" t="s">
        <v>1369</v>
      </c>
      <c r="B499" s="374">
        <v>16740</v>
      </c>
      <c r="C499" s="374" t="s">
        <v>1370</v>
      </c>
      <c r="D499" s="368" t="s">
        <v>6</v>
      </c>
      <c r="E499" s="374" t="s">
        <v>1259</v>
      </c>
      <c r="F499" s="376">
        <v>361250.57</v>
      </c>
    </row>
    <row r="500" spans="1:6">
      <c r="A500" s="370" t="s">
        <v>1371</v>
      </c>
      <c r="B500" s="374">
        <v>12050</v>
      </c>
      <c r="C500" s="374" t="s">
        <v>1372</v>
      </c>
      <c r="D500" s="368" t="s">
        <v>6</v>
      </c>
      <c r="E500" s="374" t="s">
        <v>1216</v>
      </c>
      <c r="F500" s="376">
        <v>274065.78000000003</v>
      </c>
    </row>
    <row r="501" spans="1:6">
      <c r="A501" s="370" t="s">
        <v>1373</v>
      </c>
      <c r="B501" s="374">
        <v>12036</v>
      </c>
      <c r="C501" s="374" t="s">
        <v>1374</v>
      </c>
      <c r="D501" s="368" t="s">
        <v>6</v>
      </c>
      <c r="E501" s="374" t="s">
        <v>1216</v>
      </c>
      <c r="F501" s="376">
        <v>299698.74</v>
      </c>
    </row>
    <row r="502" spans="1:6">
      <c r="A502" s="370" t="s">
        <v>1375</v>
      </c>
      <c r="B502" s="374">
        <v>12048</v>
      </c>
      <c r="C502" s="374" t="s">
        <v>1376</v>
      </c>
      <c r="D502" s="368" t="s">
        <v>6</v>
      </c>
      <c r="E502" s="374" t="s">
        <v>1216</v>
      </c>
      <c r="F502" s="376">
        <v>272593.89</v>
      </c>
    </row>
    <row r="503" spans="1:6">
      <c r="A503" s="370" t="s">
        <v>1377</v>
      </c>
      <c r="B503" s="374">
        <v>12046</v>
      </c>
      <c r="C503" s="374" t="s">
        <v>1378</v>
      </c>
      <c r="D503" s="368" t="s">
        <v>6</v>
      </c>
      <c r="E503" s="374" t="s">
        <v>1216</v>
      </c>
      <c r="F503" s="376">
        <v>297350.74</v>
      </c>
    </row>
    <row r="504" spans="1:6">
      <c r="A504" s="370" t="s">
        <v>1379</v>
      </c>
      <c r="B504" s="374">
        <v>11828</v>
      </c>
      <c r="C504" s="374" t="s">
        <v>1380</v>
      </c>
      <c r="D504" s="368" t="s">
        <v>6</v>
      </c>
      <c r="E504" s="374" t="s">
        <v>1216</v>
      </c>
      <c r="F504" s="376">
        <v>266023.37</v>
      </c>
    </row>
    <row r="505" spans="1:6">
      <c r="A505" s="370" t="s">
        <v>1381</v>
      </c>
      <c r="B505" s="374">
        <v>12037</v>
      </c>
      <c r="C505" s="374" t="s">
        <v>1382</v>
      </c>
      <c r="D505" s="368" t="s">
        <v>6</v>
      </c>
      <c r="E505" s="374" t="s">
        <v>1216</v>
      </c>
      <c r="F505" s="376">
        <v>312494.34000000003</v>
      </c>
    </row>
    <row r="506" spans="1:6">
      <c r="A506" s="370" t="s">
        <v>1383</v>
      </c>
      <c r="B506" s="374">
        <v>10293</v>
      </c>
      <c r="C506" s="374" t="s">
        <v>1384</v>
      </c>
      <c r="D506" s="368" t="s">
        <v>6</v>
      </c>
      <c r="E506" s="374" t="s">
        <v>1216</v>
      </c>
      <c r="F506" s="376">
        <v>246365.64</v>
      </c>
    </row>
    <row r="507" spans="1:6">
      <c r="A507" s="370" t="s">
        <v>1385</v>
      </c>
      <c r="B507" s="374">
        <v>11324</v>
      </c>
      <c r="C507" s="374" t="s">
        <v>1384</v>
      </c>
      <c r="D507" s="368" t="s">
        <v>6</v>
      </c>
      <c r="E507" s="374" t="s">
        <v>1216</v>
      </c>
      <c r="F507" s="376">
        <v>249541.2</v>
      </c>
    </row>
    <row r="508" spans="1:6">
      <c r="A508" s="370" t="s">
        <v>1386</v>
      </c>
      <c r="B508" s="374">
        <v>10322</v>
      </c>
      <c r="C508" s="374" t="s">
        <v>1387</v>
      </c>
      <c r="D508" s="368" t="s">
        <v>6</v>
      </c>
      <c r="E508" s="374" t="s">
        <v>1216</v>
      </c>
      <c r="F508" s="376">
        <v>231825.54</v>
      </c>
    </row>
    <row r="509" spans="1:6">
      <c r="A509" s="370" t="s">
        <v>1388</v>
      </c>
      <c r="B509" s="374">
        <v>12035</v>
      </c>
      <c r="C509" s="374" t="s">
        <v>1389</v>
      </c>
      <c r="D509" s="368" t="s">
        <v>6</v>
      </c>
      <c r="E509" s="374" t="s">
        <v>1216</v>
      </c>
      <c r="F509" s="376">
        <v>311463.7</v>
      </c>
    </row>
    <row r="510" spans="1:6">
      <c r="A510" s="370" t="s">
        <v>1390</v>
      </c>
      <c r="B510" s="374">
        <v>12041</v>
      </c>
      <c r="C510" s="374" t="s">
        <v>1391</v>
      </c>
      <c r="D510" s="368" t="s">
        <v>6</v>
      </c>
      <c r="E510" s="374" t="s">
        <v>1216</v>
      </c>
      <c r="F510" s="376">
        <v>293680.96999999997</v>
      </c>
    </row>
    <row r="511" spans="1:6">
      <c r="A511" s="370" t="s">
        <v>1392</v>
      </c>
      <c r="B511" s="374">
        <v>12043</v>
      </c>
      <c r="C511" s="374" t="s">
        <v>1393</v>
      </c>
      <c r="D511" s="368" t="s">
        <v>6</v>
      </c>
      <c r="E511" s="374" t="s">
        <v>1216</v>
      </c>
      <c r="F511" s="376">
        <v>296069.77</v>
      </c>
    </row>
    <row r="512" spans="1:6">
      <c r="A512" s="370" t="s">
        <v>1394</v>
      </c>
      <c r="B512" s="374">
        <v>12049</v>
      </c>
      <c r="C512" s="374" t="s">
        <v>1395</v>
      </c>
      <c r="D512" s="368" t="s">
        <v>6</v>
      </c>
      <c r="E512" s="374" t="s">
        <v>1216</v>
      </c>
      <c r="F512" s="376">
        <v>284195.75</v>
      </c>
    </row>
    <row r="513" spans="1:6">
      <c r="A513" s="370" t="s">
        <v>1396</v>
      </c>
      <c r="B513" s="374">
        <v>12038</v>
      </c>
      <c r="C513" s="374" t="s">
        <v>1397</v>
      </c>
      <c r="D513" s="368" t="s">
        <v>6</v>
      </c>
      <c r="E513" s="374" t="s">
        <v>1216</v>
      </c>
      <c r="F513" s="376">
        <v>302436.56</v>
      </c>
    </row>
    <row r="514" spans="1:6">
      <c r="A514" s="370" t="s">
        <v>1398</v>
      </c>
      <c r="B514" s="374">
        <v>12042</v>
      </c>
      <c r="C514" s="374" t="s">
        <v>1399</v>
      </c>
      <c r="D514" s="368" t="s">
        <v>6</v>
      </c>
      <c r="E514" s="374" t="s">
        <v>1216</v>
      </c>
      <c r="F514" s="376">
        <v>283555.90999999997</v>
      </c>
    </row>
    <row r="515" spans="1:6">
      <c r="A515" s="370" t="s">
        <v>1400</v>
      </c>
      <c r="B515" s="374">
        <v>12039</v>
      </c>
      <c r="C515" s="374" t="s">
        <v>1401</v>
      </c>
      <c r="D515" s="368" t="s">
        <v>6</v>
      </c>
      <c r="E515" s="374" t="s">
        <v>1216</v>
      </c>
      <c r="F515" s="376">
        <v>313259.09000000003</v>
      </c>
    </row>
    <row r="516" spans="1:6">
      <c r="A516" s="370" t="s">
        <v>1402</v>
      </c>
      <c r="B516" s="374">
        <v>12045</v>
      </c>
      <c r="C516" s="374" t="s">
        <v>1403</v>
      </c>
      <c r="D516" s="368" t="s">
        <v>6</v>
      </c>
      <c r="E516" s="374" t="s">
        <v>1216</v>
      </c>
      <c r="F516" s="376">
        <v>296069.77</v>
      </c>
    </row>
    <row r="517" spans="1:6">
      <c r="A517" s="370" t="s">
        <v>1404</v>
      </c>
      <c r="B517" s="374">
        <v>12044</v>
      </c>
      <c r="C517" s="374" t="s">
        <v>1405</v>
      </c>
      <c r="D517" s="368" t="s">
        <v>6</v>
      </c>
      <c r="E517" s="374" t="s">
        <v>1216</v>
      </c>
      <c r="F517" s="376">
        <v>285538.89</v>
      </c>
    </row>
    <row r="518" spans="1:6">
      <c r="A518" s="370" t="s">
        <v>1406</v>
      </c>
      <c r="B518" s="374">
        <v>13196</v>
      </c>
      <c r="C518" s="374" t="s">
        <v>1407</v>
      </c>
      <c r="D518" s="368" t="s">
        <v>6</v>
      </c>
      <c r="E518" s="374" t="s">
        <v>1216</v>
      </c>
      <c r="F518" s="376">
        <v>226734.4</v>
      </c>
    </row>
    <row r="519" spans="1:6">
      <c r="A519" s="370" t="s">
        <v>1408</v>
      </c>
      <c r="B519" s="374">
        <v>11115</v>
      </c>
      <c r="C519" s="374" t="s">
        <v>1409</v>
      </c>
      <c r="D519" s="368" t="s">
        <v>6</v>
      </c>
      <c r="E519" s="374" t="s">
        <v>1216</v>
      </c>
      <c r="F519" s="376">
        <v>105445.75999999999</v>
      </c>
    </row>
    <row r="520" spans="1:6">
      <c r="A520" s="370" t="s">
        <v>1410</v>
      </c>
      <c r="B520" s="374">
        <v>12047</v>
      </c>
      <c r="C520" s="374" t="s">
        <v>1411</v>
      </c>
      <c r="D520" s="368" t="s">
        <v>6</v>
      </c>
      <c r="E520" s="374" t="s">
        <v>1216</v>
      </c>
      <c r="F520" s="376">
        <v>266395.71999999997</v>
      </c>
    </row>
    <row r="521" spans="1:6">
      <c r="A521" s="370" t="s">
        <v>1412</v>
      </c>
      <c r="B521" s="374">
        <v>12040</v>
      </c>
      <c r="C521" s="374" t="s">
        <v>1413</v>
      </c>
      <c r="D521" s="368" t="s">
        <v>6</v>
      </c>
      <c r="E521" s="374" t="s">
        <v>1216</v>
      </c>
      <c r="F521" s="376">
        <v>328497.82</v>
      </c>
    </row>
    <row r="522" spans="1:6">
      <c r="A522" s="370" t="s">
        <v>1414</v>
      </c>
      <c r="B522" s="374">
        <v>11118</v>
      </c>
      <c r="C522" s="374" t="s">
        <v>1415</v>
      </c>
      <c r="D522" s="368" t="s">
        <v>6</v>
      </c>
      <c r="E522" s="374" t="s">
        <v>1216</v>
      </c>
      <c r="F522" s="376">
        <v>144434.57</v>
      </c>
    </row>
    <row r="523" spans="1:6">
      <c r="A523" s="370" t="s">
        <v>1416</v>
      </c>
      <c r="B523" s="374">
        <v>11325</v>
      </c>
      <c r="C523" s="374" t="s">
        <v>1417</v>
      </c>
      <c r="D523" s="368" t="s">
        <v>6</v>
      </c>
      <c r="E523" s="374" t="s">
        <v>1216</v>
      </c>
      <c r="F523" s="376">
        <v>398288.2</v>
      </c>
    </row>
    <row r="524" spans="1:6">
      <c r="A524" s="370" t="s">
        <v>1418</v>
      </c>
      <c r="B524" s="374">
        <v>11117</v>
      </c>
      <c r="C524" s="374" t="s">
        <v>1419</v>
      </c>
      <c r="D524" s="368" t="s">
        <v>6</v>
      </c>
      <c r="E524" s="374" t="s">
        <v>1216</v>
      </c>
      <c r="F524" s="376">
        <v>193417.15</v>
      </c>
    </row>
    <row r="525" spans="1:6">
      <c r="A525" s="370" t="s">
        <v>1420</v>
      </c>
      <c r="B525" s="374">
        <v>11134</v>
      </c>
      <c r="C525" s="374" t="s">
        <v>1421</v>
      </c>
      <c r="D525" s="368" t="s">
        <v>6</v>
      </c>
      <c r="E525" s="374" t="s">
        <v>1216</v>
      </c>
      <c r="F525" s="376">
        <v>139988.59</v>
      </c>
    </row>
    <row r="526" spans="1:6">
      <c r="A526" s="370" t="s">
        <v>1422</v>
      </c>
      <c r="B526" s="374">
        <v>18761</v>
      </c>
      <c r="C526" s="374" t="s">
        <v>1423</v>
      </c>
      <c r="D526" s="368" t="s">
        <v>6</v>
      </c>
      <c r="E526" s="374" t="s">
        <v>1216</v>
      </c>
      <c r="F526" s="376">
        <v>237590.42</v>
      </c>
    </row>
    <row r="527" spans="1:6">
      <c r="A527" s="370" t="s">
        <v>1424</v>
      </c>
      <c r="B527" s="374">
        <v>10798</v>
      </c>
      <c r="C527" s="374" t="s">
        <v>1425</v>
      </c>
      <c r="D527" s="368" t="s">
        <v>6</v>
      </c>
      <c r="E527" s="374" t="s">
        <v>1216</v>
      </c>
      <c r="F527" s="376">
        <v>300784.59000000003</v>
      </c>
    </row>
    <row r="528" spans="1:6">
      <c r="A528" s="370" t="s">
        <v>1426</v>
      </c>
      <c r="B528" s="374">
        <v>15292</v>
      </c>
      <c r="C528" s="374" t="s">
        <v>1427</v>
      </c>
      <c r="D528" s="368" t="s">
        <v>6</v>
      </c>
      <c r="E528" s="374" t="s">
        <v>1216</v>
      </c>
      <c r="F528" s="376">
        <v>238089.37</v>
      </c>
    </row>
    <row r="529" spans="1:6">
      <c r="A529" s="370" t="s">
        <v>1428</v>
      </c>
      <c r="B529" s="374">
        <v>15291</v>
      </c>
      <c r="C529" s="374" t="s">
        <v>1429</v>
      </c>
      <c r="D529" s="368" t="s">
        <v>6</v>
      </c>
      <c r="E529" s="374" t="s">
        <v>1216</v>
      </c>
      <c r="F529" s="376">
        <v>280634.03999999998</v>
      </c>
    </row>
    <row r="530" spans="1:6">
      <c r="A530" s="370" t="s">
        <v>1430</v>
      </c>
      <c r="B530" s="374">
        <v>16246</v>
      </c>
      <c r="C530" s="374" t="s">
        <v>1431</v>
      </c>
      <c r="D530" s="368" t="s">
        <v>6</v>
      </c>
      <c r="E530" s="374" t="s">
        <v>1216</v>
      </c>
      <c r="F530" s="376">
        <v>241122.53</v>
      </c>
    </row>
    <row r="531" spans="1:6">
      <c r="A531" s="370" t="s">
        <v>1432</v>
      </c>
      <c r="B531" s="374">
        <v>16442</v>
      </c>
      <c r="C531" s="374" t="s">
        <v>1433</v>
      </c>
      <c r="D531" s="368" t="s">
        <v>6</v>
      </c>
      <c r="E531" s="374" t="s">
        <v>1216</v>
      </c>
      <c r="F531" s="376">
        <v>153257.37</v>
      </c>
    </row>
    <row r="532" spans="1:6">
      <c r="A532" s="370" t="s">
        <v>1434</v>
      </c>
      <c r="B532" s="374">
        <v>16793</v>
      </c>
      <c r="C532" s="374" t="s">
        <v>1435</v>
      </c>
      <c r="D532" s="368" t="s">
        <v>6</v>
      </c>
      <c r="E532" s="374" t="s">
        <v>1216</v>
      </c>
      <c r="F532" s="376">
        <v>206866.96</v>
      </c>
    </row>
    <row r="533" spans="1:6">
      <c r="A533" s="370" t="s">
        <v>1436</v>
      </c>
      <c r="B533" s="374">
        <v>16443</v>
      </c>
      <c r="C533" s="374" t="s">
        <v>1437</v>
      </c>
      <c r="D533" s="368" t="s">
        <v>6</v>
      </c>
      <c r="E533" s="374" t="s">
        <v>1216</v>
      </c>
      <c r="F533" s="376">
        <v>140176.37</v>
      </c>
    </row>
    <row r="534" spans="1:6">
      <c r="A534" s="370" t="s">
        <v>1438</v>
      </c>
      <c r="B534" s="374">
        <v>16245</v>
      </c>
      <c r="C534" s="374" t="s">
        <v>1439</v>
      </c>
      <c r="D534" s="368" t="s">
        <v>6</v>
      </c>
      <c r="E534" s="374" t="s">
        <v>1216</v>
      </c>
      <c r="F534" s="376">
        <v>254203.53</v>
      </c>
    </row>
    <row r="535" spans="1:6">
      <c r="A535" s="370" t="s">
        <v>1440</v>
      </c>
      <c r="B535" s="374">
        <v>195</v>
      </c>
      <c r="C535" s="374" t="s">
        <v>1441</v>
      </c>
      <c r="D535" s="368" t="s">
        <v>6</v>
      </c>
      <c r="E535" s="374" t="s">
        <v>1442</v>
      </c>
      <c r="F535" s="376">
        <v>52187.31</v>
      </c>
    </row>
    <row r="536" spans="1:6">
      <c r="A536" s="370" t="s">
        <v>1443</v>
      </c>
      <c r="B536" s="374">
        <v>18065</v>
      </c>
      <c r="C536" s="374" t="s">
        <v>1444</v>
      </c>
      <c r="D536" s="368" t="s">
        <v>6</v>
      </c>
      <c r="E536" s="374" t="s">
        <v>1445</v>
      </c>
      <c r="F536" s="376">
        <v>45483.68</v>
      </c>
    </row>
    <row r="537" spans="1:6">
      <c r="A537" s="370" t="s">
        <v>1446</v>
      </c>
      <c r="B537" s="374">
        <v>299</v>
      </c>
      <c r="C537" s="374" t="s">
        <v>1447</v>
      </c>
      <c r="D537" s="368" t="s">
        <v>6</v>
      </c>
      <c r="E537" s="374" t="s">
        <v>1213</v>
      </c>
      <c r="F537" s="376">
        <v>50782.61</v>
      </c>
    </row>
    <row r="538" spans="1:6">
      <c r="A538" s="370" t="s">
        <v>1448</v>
      </c>
      <c r="B538" s="374">
        <v>10566</v>
      </c>
      <c r="C538" s="374" t="s">
        <v>1449</v>
      </c>
      <c r="D538" s="368" t="s">
        <v>6</v>
      </c>
      <c r="E538" s="374" t="s">
        <v>1213</v>
      </c>
      <c r="F538" s="376">
        <v>59253.14</v>
      </c>
    </row>
    <row r="539" spans="1:6">
      <c r="A539" s="370" t="s">
        <v>1450</v>
      </c>
      <c r="B539" s="374">
        <v>186</v>
      </c>
      <c r="C539" s="374" t="s">
        <v>1451</v>
      </c>
      <c r="D539" s="368" t="s">
        <v>6</v>
      </c>
      <c r="E539" s="374" t="s">
        <v>1213</v>
      </c>
      <c r="F539" s="376">
        <v>28177.279999999999</v>
      </c>
    </row>
    <row r="540" spans="1:6">
      <c r="A540" s="370" t="s">
        <v>1452</v>
      </c>
      <c r="B540" s="374">
        <v>701</v>
      </c>
      <c r="C540" s="374" t="s">
        <v>1453</v>
      </c>
      <c r="D540" s="368" t="s">
        <v>8</v>
      </c>
      <c r="E540" s="374" t="s">
        <v>1213</v>
      </c>
      <c r="F540" s="376">
        <v>19969.52</v>
      </c>
    </row>
    <row r="541" spans="1:6">
      <c r="A541" s="370" t="s">
        <v>1454</v>
      </c>
      <c r="B541" s="374">
        <v>302</v>
      </c>
      <c r="C541" s="374" t="s">
        <v>1455</v>
      </c>
      <c r="D541" s="368" t="s">
        <v>6</v>
      </c>
      <c r="E541" s="374" t="s">
        <v>1213</v>
      </c>
      <c r="F541" s="376">
        <v>47797.38</v>
      </c>
    </row>
    <row r="542" spans="1:6">
      <c r="A542" s="370" t="s">
        <v>1456</v>
      </c>
      <c r="B542" s="374">
        <v>303</v>
      </c>
      <c r="C542" s="374" t="s">
        <v>1457</v>
      </c>
      <c r="D542" s="368" t="s">
        <v>6</v>
      </c>
      <c r="E542" s="374" t="s">
        <v>1213</v>
      </c>
      <c r="F542" s="376">
        <v>36268.31</v>
      </c>
    </row>
    <row r="543" spans="1:6">
      <c r="A543" s="370" t="s">
        <v>1458</v>
      </c>
      <c r="B543" s="374">
        <v>300</v>
      </c>
      <c r="C543" s="374" t="s">
        <v>1459</v>
      </c>
      <c r="D543" s="368" t="s">
        <v>6</v>
      </c>
      <c r="E543" s="374" t="s">
        <v>1213</v>
      </c>
      <c r="F543" s="376">
        <v>35681.699999999997</v>
      </c>
    </row>
    <row r="544" spans="1:6">
      <c r="A544" s="370" t="s">
        <v>1460</v>
      </c>
      <c r="B544" s="374">
        <v>13879</v>
      </c>
      <c r="C544" s="374" t="s">
        <v>1461</v>
      </c>
      <c r="D544" s="368" t="s">
        <v>6</v>
      </c>
      <c r="E544" s="374" t="s">
        <v>589</v>
      </c>
      <c r="F544" s="376">
        <v>35302.089999999997</v>
      </c>
    </row>
    <row r="545" spans="1:6">
      <c r="A545" s="370" t="s">
        <v>1462</v>
      </c>
      <c r="B545" s="374">
        <v>301</v>
      </c>
      <c r="C545" s="374" t="s">
        <v>1463</v>
      </c>
      <c r="D545" s="368" t="s">
        <v>6</v>
      </c>
      <c r="E545" s="374" t="s">
        <v>1213</v>
      </c>
      <c r="F545" s="376">
        <v>40318.230000000003</v>
      </c>
    </row>
    <row r="546" spans="1:6">
      <c r="A546" s="370" t="s">
        <v>1464</v>
      </c>
      <c r="B546" s="374">
        <v>748</v>
      </c>
      <c r="C546" s="374" t="s">
        <v>1465</v>
      </c>
      <c r="D546" s="368" t="s">
        <v>6</v>
      </c>
      <c r="E546" s="374" t="s">
        <v>1213</v>
      </c>
      <c r="F546" s="376">
        <v>31055.37</v>
      </c>
    </row>
    <row r="547" spans="1:6">
      <c r="A547" s="370" t="s">
        <v>1466</v>
      </c>
      <c r="B547" s="374">
        <v>13966</v>
      </c>
      <c r="C547" s="374" t="s">
        <v>1467</v>
      </c>
      <c r="D547" s="368" t="s">
        <v>6</v>
      </c>
      <c r="E547" s="374" t="s">
        <v>1213</v>
      </c>
      <c r="F547" s="376">
        <v>44479.74</v>
      </c>
    </row>
    <row r="548" spans="1:6">
      <c r="A548" s="370" t="s">
        <v>1468</v>
      </c>
      <c r="B548" s="374">
        <v>18038</v>
      </c>
      <c r="C548" s="374" t="s">
        <v>1469</v>
      </c>
      <c r="D548" s="368" t="s">
        <v>6</v>
      </c>
      <c r="E548" s="374" t="s">
        <v>1213</v>
      </c>
      <c r="F548" s="376">
        <v>45474.22</v>
      </c>
    </row>
    <row r="549" spans="1:6">
      <c r="A549" s="370" t="s">
        <v>1470</v>
      </c>
      <c r="B549" s="374">
        <v>11568</v>
      </c>
      <c r="C549" s="374" t="s">
        <v>1471</v>
      </c>
      <c r="D549" s="368" t="s">
        <v>6</v>
      </c>
      <c r="E549" s="374" t="s">
        <v>589</v>
      </c>
      <c r="F549" s="376">
        <v>42345.25</v>
      </c>
    </row>
    <row r="550" spans="1:6">
      <c r="A550" s="370" t="s">
        <v>1472</v>
      </c>
      <c r="B550" s="374">
        <v>10116</v>
      </c>
      <c r="C550" s="374" t="s">
        <v>1473</v>
      </c>
      <c r="D550" s="368" t="s">
        <v>6</v>
      </c>
      <c r="E550" s="374" t="s">
        <v>589</v>
      </c>
      <c r="F550" s="376">
        <v>53275.65</v>
      </c>
    </row>
    <row r="551" spans="1:6">
      <c r="A551" s="370" t="s">
        <v>1474</v>
      </c>
      <c r="B551" s="374">
        <v>10816</v>
      </c>
      <c r="C551" s="374" t="s">
        <v>1475</v>
      </c>
      <c r="D551" s="368" t="s">
        <v>6</v>
      </c>
      <c r="E551" s="374" t="s">
        <v>589</v>
      </c>
      <c r="F551" s="376">
        <v>61406.62</v>
      </c>
    </row>
    <row r="552" spans="1:6">
      <c r="A552" s="370" t="s">
        <v>1476</v>
      </c>
      <c r="B552" s="374">
        <v>10492</v>
      </c>
      <c r="C552" s="374" t="s">
        <v>1477</v>
      </c>
      <c r="D552" s="368" t="s">
        <v>6</v>
      </c>
      <c r="E552" s="374" t="s">
        <v>589</v>
      </c>
      <c r="F552" s="376">
        <v>59383.27</v>
      </c>
    </row>
    <row r="553" spans="1:6">
      <c r="A553" s="370" t="s">
        <v>1478</v>
      </c>
      <c r="B553" s="374">
        <v>14011</v>
      </c>
      <c r="C553" s="374" t="s">
        <v>1477</v>
      </c>
      <c r="D553" s="368" t="s">
        <v>6</v>
      </c>
      <c r="E553" s="374" t="s">
        <v>589</v>
      </c>
      <c r="F553" s="376">
        <v>54366.05</v>
      </c>
    </row>
    <row r="554" spans="1:6">
      <c r="A554" s="370" t="s">
        <v>1479</v>
      </c>
      <c r="B554" s="374">
        <v>747</v>
      </c>
      <c r="C554" s="374" t="s">
        <v>1480</v>
      </c>
      <c r="D554" s="368" t="s">
        <v>6</v>
      </c>
      <c r="E554" s="374" t="s">
        <v>1213</v>
      </c>
      <c r="F554" s="376">
        <v>40094.06</v>
      </c>
    </row>
    <row r="555" spans="1:6">
      <c r="A555" s="370" t="s">
        <v>1481</v>
      </c>
      <c r="B555" s="374">
        <v>11086</v>
      </c>
      <c r="C555" s="374" t="s">
        <v>1482</v>
      </c>
      <c r="D555" s="368" t="s">
        <v>6</v>
      </c>
      <c r="E555" s="374" t="s">
        <v>589</v>
      </c>
      <c r="F555" s="376">
        <v>55720.22</v>
      </c>
    </row>
    <row r="556" spans="1:6" ht="22.5">
      <c r="A556" s="370" t="s">
        <v>1483</v>
      </c>
      <c r="B556" s="374">
        <v>11201</v>
      </c>
      <c r="C556" s="374" t="s">
        <v>1484</v>
      </c>
      <c r="D556" s="368" t="s">
        <v>8</v>
      </c>
      <c r="E556" s="374" t="s">
        <v>359</v>
      </c>
      <c r="F556" s="376">
        <v>66582.27</v>
      </c>
    </row>
    <row r="557" spans="1:6" ht="22.5">
      <c r="A557" s="370" t="s">
        <v>1485</v>
      </c>
      <c r="B557" s="374">
        <v>11594</v>
      </c>
      <c r="C557" s="374" t="s">
        <v>1486</v>
      </c>
      <c r="D557" s="368" t="s">
        <v>8</v>
      </c>
      <c r="E557" s="374" t="s">
        <v>359</v>
      </c>
      <c r="F557" s="376">
        <v>42039.57</v>
      </c>
    </row>
    <row r="558" spans="1:6" ht="22.5">
      <c r="A558" s="370" t="s">
        <v>1487</v>
      </c>
      <c r="B558" s="374">
        <v>10823</v>
      </c>
      <c r="C558" s="374" t="s">
        <v>1488</v>
      </c>
      <c r="D558" s="368" t="s">
        <v>8</v>
      </c>
      <c r="E558" s="374" t="s">
        <v>359</v>
      </c>
      <c r="F558" s="376">
        <v>108542.91</v>
      </c>
    </row>
    <row r="559" spans="1:6" ht="22.5">
      <c r="A559" s="370" t="s">
        <v>1489</v>
      </c>
      <c r="B559" s="374">
        <v>12392</v>
      </c>
      <c r="C559" s="374" t="s">
        <v>1490</v>
      </c>
      <c r="D559" s="368" t="s">
        <v>8</v>
      </c>
      <c r="E559" s="374" t="s">
        <v>359</v>
      </c>
      <c r="F559" s="376">
        <v>201540.38</v>
      </c>
    </row>
    <row r="560" spans="1:6">
      <c r="A560" s="370" t="s">
        <v>1491</v>
      </c>
      <c r="B560" s="374">
        <v>18323</v>
      </c>
      <c r="C560" s="374" t="s">
        <v>1492</v>
      </c>
      <c r="D560" s="368" t="s">
        <v>6</v>
      </c>
      <c r="E560" s="374" t="s">
        <v>603</v>
      </c>
      <c r="F560" s="376">
        <v>246506.8</v>
      </c>
    </row>
    <row r="561" spans="1:6">
      <c r="A561" s="370" t="s">
        <v>1493</v>
      </c>
      <c r="B561" s="374">
        <v>18286</v>
      </c>
      <c r="C561" s="374" t="s">
        <v>1494</v>
      </c>
      <c r="D561" s="368" t="s">
        <v>6</v>
      </c>
      <c r="E561" s="374" t="s">
        <v>603</v>
      </c>
      <c r="F561" s="376">
        <v>13339.49</v>
      </c>
    </row>
    <row r="562" spans="1:6">
      <c r="A562" s="370" t="s">
        <v>1495</v>
      </c>
      <c r="B562" s="374">
        <v>12550</v>
      </c>
      <c r="C562" s="374" t="s">
        <v>1496</v>
      </c>
      <c r="D562" s="368" t="s">
        <v>9</v>
      </c>
      <c r="E562" s="374" t="s">
        <v>615</v>
      </c>
      <c r="F562" s="376">
        <v>150387.4</v>
      </c>
    </row>
    <row r="563" spans="1:6">
      <c r="A563" s="370" t="s">
        <v>1497</v>
      </c>
      <c r="B563" s="374">
        <v>12552</v>
      </c>
      <c r="C563" s="374" t="s">
        <v>1498</v>
      </c>
      <c r="D563" s="368" t="s">
        <v>9</v>
      </c>
      <c r="E563" s="374" t="s">
        <v>615</v>
      </c>
      <c r="F563" s="376">
        <v>41082.629999999997</v>
      </c>
    </row>
    <row r="564" spans="1:6">
      <c r="A564" s="370" t="s">
        <v>1499</v>
      </c>
      <c r="B564" s="374">
        <v>14704</v>
      </c>
      <c r="C564" s="374" t="s">
        <v>1500</v>
      </c>
      <c r="D564" s="368" t="s">
        <v>9</v>
      </c>
      <c r="E564" s="374" t="s">
        <v>491</v>
      </c>
      <c r="F564" s="376">
        <v>146879.60999999999</v>
      </c>
    </row>
    <row r="565" spans="1:6">
      <c r="A565" s="370" t="s">
        <v>1501</v>
      </c>
      <c r="B565" s="374">
        <v>14863</v>
      </c>
      <c r="C565" s="374" t="s">
        <v>1502</v>
      </c>
      <c r="D565" s="368" t="s">
        <v>9</v>
      </c>
      <c r="E565" s="374" t="s">
        <v>491</v>
      </c>
      <c r="F565" s="376">
        <v>163163.35</v>
      </c>
    </row>
    <row r="566" spans="1:6">
      <c r="A566" s="370" t="s">
        <v>1503</v>
      </c>
      <c r="B566" s="374">
        <v>14628</v>
      </c>
      <c r="C566" s="374" t="s">
        <v>1504</v>
      </c>
      <c r="D566" s="368" t="s">
        <v>9</v>
      </c>
      <c r="E566" s="374" t="s">
        <v>491</v>
      </c>
      <c r="F566" s="376">
        <v>133041.63</v>
      </c>
    </row>
    <row r="567" spans="1:6">
      <c r="A567" s="370" t="s">
        <v>1505</v>
      </c>
      <c r="B567" s="374">
        <v>14795</v>
      </c>
      <c r="C567" s="374" t="s">
        <v>1506</v>
      </c>
      <c r="D567" s="368" t="s">
        <v>9</v>
      </c>
      <c r="E567" s="374" t="s">
        <v>491</v>
      </c>
      <c r="F567" s="376">
        <v>140055.51999999999</v>
      </c>
    </row>
    <row r="568" spans="1:6">
      <c r="A568" s="370" t="s">
        <v>1507</v>
      </c>
      <c r="B568" s="374">
        <v>15785</v>
      </c>
      <c r="C568" s="374" t="s">
        <v>1508</v>
      </c>
      <c r="D568" s="368" t="s">
        <v>9</v>
      </c>
      <c r="E568" s="374" t="s">
        <v>1442</v>
      </c>
      <c r="F568" s="376">
        <v>0</v>
      </c>
    </row>
    <row r="569" spans="1:6">
      <c r="A569" s="370" t="s">
        <v>1509</v>
      </c>
      <c r="B569" s="374">
        <v>10734</v>
      </c>
      <c r="C569" s="374" t="s">
        <v>1510</v>
      </c>
      <c r="D569" s="368" t="s">
        <v>6</v>
      </c>
      <c r="E569" s="374" t="s">
        <v>496</v>
      </c>
      <c r="F569" s="376">
        <v>1314.55</v>
      </c>
    </row>
    <row r="570" spans="1:6" ht="22.5">
      <c r="A570" s="370" t="s">
        <v>1511</v>
      </c>
      <c r="B570" s="374">
        <v>20640</v>
      </c>
      <c r="C570" s="374" t="s">
        <v>1512</v>
      </c>
      <c r="D570" s="368" t="s">
        <v>9</v>
      </c>
      <c r="E570" s="374" t="s">
        <v>371</v>
      </c>
      <c r="F570" s="376">
        <v>3449350.09</v>
      </c>
    </row>
    <row r="571" spans="1:6">
      <c r="A571" s="370" t="s">
        <v>1513</v>
      </c>
      <c r="B571" s="374">
        <v>879</v>
      </c>
      <c r="C571" s="374" t="s">
        <v>1514</v>
      </c>
      <c r="D571" s="368" t="s">
        <v>6</v>
      </c>
      <c r="E571" s="374" t="s">
        <v>1515</v>
      </c>
      <c r="F571" s="376">
        <v>63190.45</v>
      </c>
    </row>
    <row r="572" spans="1:6">
      <c r="A572" s="370" t="s">
        <v>1516</v>
      </c>
      <c r="B572" s="374">
        <v>2024</v>
      </c>
      <c r="C572" s="374" t="s">
        <v>1517</v>
      </c>
      <c r="D572" s="368" t="s">
        <v>9</v>
      </c>
      <c r="E572" s="374" t="s">
        <v>610</v>
      </c>
      <c r="F572" s="376">
        <v>48918.71</v>
      </c>
    </row>
    <row r="573" spans="1:6">
      <c r="A573" s="370" t="s">
        <v>1518</v>
      </c>
      <c r="B573" s="374">
        <v>20644</v>
      </c>
      <c r="C573" s="374" t="s">
        <v>1519</v>
      </c>
      <c r="D573" s="368" t="s">
        <v>9</v>
      </c>
      <c r="E573" s="374" t="s">
        <v>1520</v>
      </c>
      <c r="F573" s="376">
        <v>79917.710000000006</v>
      </c>
    </row>
    <row r="574" spans="1:6" ht="22.5">
      <c r="A574" s="370" t="s">
        <v>1521</v>
      </c>
      <c r="B574" s="374">
        <v>16189</v>
      </c>
      <c r="C574" s="374" t="s">
        <v>1522</v>
      </c>
      <c r="D574" s="368" t="s">
        <v>8</v>
      </c>
      <c r="E574" s="374" t="s">
        <v>359</v>
      </c>
      <c r="F574" s="376">
        <v>14857.55</v>
      </c>
    </row>
    <row r="575" spans="1:6">
      <c r="A575" s="370" t="s">
        <v>1523</v>
      </c>
      <c r="B575" s="374">
        <v>17194</v>
      </c>
      <c r="C575" s="374" t="s">
        <v>1524</v>
      </c>
      <c r="D575" s="368" t="s">
        <v>6</v>
      </c>
      <c r="E575" s="374" t="s">
        <v>371</v>
      </c>
      <c r="F575" s="376">
        <v>34597.75</v>
      </c>
    </row>
    <row r="576" spans="1:6">
      <c r="A576" s="370" t="s">
        <v>1525</v>
      </c>
      <c r="B576" s="374">
        <v>18409</v>
      </c>
      <c r="C576" s="374" t="s">
        <v>1526</v>
      </c>
      <c r="D576" s="368" t="s">
        <v>6</v>
      </c>
      <c r="E576" s="374" t="s">
        <v>371</v>
      </c>
      <c r="F576" s="376">
        <v>110883.54</v>
      </c>
    </row>
    <row r="577" spans="1:6">
      <c r="A577" s="370" t="s">
        <v>1527</v>
      </c>
      <c r="B577" s="374">
        <v>18076</v>
      </c>
      <c r="C577" s="374" t="s">
        <v>1528</v>
      </c>
      <c r="D577" s="368" t="s">
        <v>6</v>
      </c>
      <c r="E577" s="374" t="s">
        <v>371</v>
      </c>
      <c r="F577" s="376">
        <v>87623.75</v>
      </c>
    </row>
    <row r="578" spans="1:6" ht="22.5">
      <c r="A578" s="370" t="s">
        <v>1529</v>
      </c>
      <c r="B578" s="374">
        <v>10051</v>
      </c>
      <c r="C578" s="374" t="s">
        <v>1530</v>
      </c>
      <c r="D578" s="368" t="s">
        <v>6</v>
      </c>
      <c r="E578" s="374" t="s">
        <v>537</v>
      </c>
      <c r="F578" s="376">
        <v>10891.63</v>
      </c>
    </row>
    <row r="579" spans="1:6" ht="22.5">
      <c r="A579" s="370" t="s">
        <v>1531</v>
      </c>
      <c r="B579" s="374">
        <v>12788</v>
      </c>
      <c r="C579" s="374" t="s">
        <v>1532</v>
      </c>
      <c r="D579" s="368" t="s">
        <v>6</v>
      </c>
      <c r="E579" s="374" t="s">
        <v>359</v>
      </c>
      <c r="F579" s="376">
        <v>47934.01</v>
      </c>
    </row>
    <row r="580" spans="1:6">
      <c r="A580" s="370" t="s">
        <v>1533</v>
      </c>
      <c r="B580" s="374">
        <v>13667</v>
      </c>
      <c r="C580" s="374" t="s">
        <v>1534</v>
      </c>
      <c r="D580" s="368" t="s">
        <v>6</v>
      </c>
      <c r="E580" s="374" t="s">
        <v>1535</v>
      </c>
      <c r="F580" s="376">
        <v>14805.96</v>
      </c>
    </row>
    <row r="581" spans="1:6">
      <c r="A581" s="370" t="s">
        <v>1536</v>
      </c>
      <c r="B581" s="374">
        <v>16472</v>
      </c>
      <c r="C581" s="374" t="s">
        <v>1537</v>
      </c>
      <c r="D581" s="368" t="s">
        <v>8</v>
      </c>
      <c r="E581" s="374" t="s">
        <v>1535</v>
      </c>
      <c r="F581" s="376">
        <v>13689.11</v>
      </c>
    </row>
    <row r="582" spans="1:6">
      <c r="A582" s="370" t="s">
        <v>1538</v>
      </c>
      <c r="B582" s="374">
        <v>13166</v>
      </c>
      <c r="C582" s="374" t="s">
        <v>1539</v>
      </c>
      <c r="D582" s="368" t="s">
        <v>9</v>
      </c>
      <c r="E582" s="374" t="s">
        <v>366</v>
      </c>
      <c r="F582" s="376">
        <v>5486.14</v>
      </c>
    </row>
    <row r="583" spans="1:6">
      <c r="A583" s="370" t="s">
        <v>1540</v>
      </c>
      <c r="B583" s="374">
        <v>11110</v>
      </c>
      <c r="C583" s="374" t="s">
        <v>1541</v>
      </c>
      <c r="D583" s="368" t="s">
        <v>8</v>
      </c>
      <c r="E583" s="374" t="s">
        <v>1216</v>
      </c>
      <c r="F583" s="376">
        <v>43213.86</v>
      </c>
    </row>
    <row r="584" spans="1:6" ht="22.5">
      <c r="A584" s="370" t="s">
        <v>1542</v>
      </c>
      <c r="B584" s="374">
        <v>16206</v>
      </c>
      <c r="C584" s="374" t="s">
        <v>1543</v>
      </c>
      <c r="D584" s="368" t="s">
        <v>9</v>
      </c>
      <c r="E584" s="374" t="s">
        <v>359</v>
      </c>
      <c r="F584" s="376">
        <v>780416.06</v>
      </c>
    </row>
    <row r="585" spans="1:6" ht="22.5">
      <c r="A585" s="370" t="s">
        <v>1544</v>
      </c>
      <c r="B585" s="374">
        <v>13009</v>
      </c>
      <c r="C585" s="374" t="s">
        <v>1545</v>
      </c>
      <c r="D585" s="368" t="s">
        <v>8</v>
      </c>
      <c r="E585" s="374" t="s">
        <v>359</v>
      </c>
      <c r="F585" s="376">
        <v>10173.17</v>
      </c>
    </row>
    <row r="586" spans="1:6" ht="22.5">
      <c r="A586" s="370" t="s">
        <v>1546</v>
      </c>
      <c r="B586" s="374">
        <v>12192</v>
      </c>
      <c r="C586" s="374" t="s">
        <v>1547</v>
      </c>
      <c r="D586" s="368" t="s">
        <v>8</v>
      </c>
      <c r="E586" s="374" t="s">
        <v>359</v>
      </c>
      <c r="F586" s="376">
        <v>13533.18</v>
      </c>
    </row>
    <row r="587" spans="1:6">
      <c r="A587" s="370" t="s">
        <v>1548</v>
      </c>
      <c r="B587" s="374">
        <v>12217</v>
      </c>
      <c r="C587" s="374" t="s">
        <v>1549</v>
      </c>
      <c r="D587" s="368" t="s">
        <v>8</v>
      </c>
      <c r="E587" s="374" t="s">
        <v>884</v>
      </c>
      <c r="F587" s="376">
        <v>14716.56</v>
      </c>
    </row>
    <row r="588" spans="1:6" ht="22.5">
      <c r="A588" s="370" t="s">
        <v>1550</v>
      </c>
      <c r="B588" s="374">
        <v>12193</v>
      </c>
      <c r="C588" s="374" t="s">
        <v>1551</v>
      </c>
      <c r="D588" s="368" t="s">
        <v>8</v>
      </c>
      <c r="E588" s="374" t="s">
        <v>359</v>
      </c>
      <c r="F588" s="376">
        <v>9035.91</v>
      </c>
    </row>
    <row r="589" spans="1:6">
      <c r="A589" s="370" t="s">
        <v>1552</v>
      </c>
      <c r="B589" s="374">
        <v>13318</v>
      </c>
      <c r="C589" s="374" t="s">
        <v>1553</v>
      </c>
      <c r="D589" s="368" t="s">
        <v>8</v>
      </c>
      <c r="E589" s="374" t="s">
        <v>366</v>
      </c>
      <c r="F589" s="376">
        <v>8496.7900000000009</v>
      </c>
    </row>
    <row r="590" spans="1:6">
      <c r="A590" s="370" t="s">
        <v>1554</v>
      </c>
      <c r="B590" s="374">
        <v>15839</v>
      </c>
      <c r="C590" s="374" t="s">
        <v>1553</v>
      </c>
      <c r="D590" s="368" t="s">
        <v>8</v>
      </c>
      <c r="E590" s="374" t="s">
        <v>366</v>
      </c>
      <c r="F590" s="376">
        <v>8496.7900000000009</v>
      </c>
    </row>
    <row r="591" spans="1:6" ht="22.5">
      <c r="A591" s="370" t="s">
        <v>1555</v>
      </c>
      <c r="B591" s="374">
        <v>13599</v>
      </c>
      <c r="C591" s="374" t="s">
        <v>1556</v>
      </c>
      <c r="D591" s="368" t="s">
        <v>8</v>
      </c>
      <c r="E591" s="374" t="s">
        <v>359</v>
      </c>
      <c r="F591" s="376">
        <v>5444.22</v>
      </c>
    </row>
    <row r="592" spans="1:6">
      <c r="A592" s="370" t="s">
        <v>1557</v>
      </c>
      <c r="B592" s="374">
        <v>12337</v>
      </c>
      <c r="C592" s="374" t="s">
        <v>1558</v>
      </c>
      <c r="D592" s="368" t="s">
        <v>8</v>
      </c>
      <c r="E592" s="374" t="s">
        <v>884</v>
      </c>
      <c r="F592" s="376">
        <v>5202.7700000000004</v>
      </c>
    </row>
    <row r="593" spans="1:6" ht="22.5">
      <c r="A593" s="370" t="s">
        <v>1559</v>
      </c>
      <c r="B593" s="374">
        <v>17512</v>
      </c>
      <c r="C593" s="374" t="s">
        <v>1560</v>
      </c>
      <c r="D593" s="368" t="s">
        <v>8</v>
      </c>
      <c r="E593" s="374" t="s">
        <v>359</v>
      </c>
      <c r="F593" s="376">
        <v>6121.07</v>
      </c>
    </row>
    <row r="594" spans="1:6">
      <c r="A594" s="370" t="s">
        <v>1561</v>
      </c>
      <c r="B594" s="374">
        <v>17579</v>
      </c>
      <c r="C594" s="374" t="s">
        <v>1562</v>
      </c>
      <c r="D594" s="368" t="s">
        <v>9</v>
      </c>
      <c r="E594" s="374" t="s">
        <v>562</v>
      </c>
      <c r="F594" s="376">
        <v>9478284.0299999993</v>
      </c>
    </row>
    <row r="595" spans="1:6">
      <c r="A595" s="370" t="s">
        <v>1563</v>
      </c>
      <c r="B595" s="374">
        <v>10110</v>
      </c>
      <c r="C595" s="374" t="s">
        <v>1564</v>
      </c>
      <c r="D595" s="368" t="s">
        <v>8</v>
      </c>
      <c r="E595" s="374" t="s">
        <v>458</v>
      </c>
      <c r="F595" s="376">
        <v>221956.56</v>
      </c>
    </row>
    <row r="596" spans="1:6">
      <c r="A596" s="370" t="s">
        <v>1565</v>
      </c>
      <c r="B596" s="374">
        <v>196</v>
      </c>
      <c r="C596" s="374" t="s">
        <v>1566</v>
      </c>
      <c r="D596" s="368" t="s">
        <v>6</v>
      </c>
      <c r="E596" s="374" t="s">
        <v>1442</v>
      </c>
      <c r="F596" s="376">
        <v>65649.89</v>
      </c>
    </row>
    <row r="597" spans="1:6">
      <c r="A597" s="370" t="s">
        <v>1567</v>
      </c>
      <c r="B597" s="374">
        <v>10524</v>
      </c>
      <c r="C597" s="374" t="s">
        <v>1568</v>
      </c>
      <c r="D597" s="368" t="s">
        <v>8</v>
      </c>
      <c r="E597" s="374" t="s">
        <v>589</v>
      </c>
      <c r="F597" s="376">
        <v>139373.01</v>
      </c>
    </row>
    <row r="598" spans="1:6">
      <c r="A598" s="370" t="s">
        <v>1569</v>
      </c>
      <c r="B598" s="374">
        <v>10109</v>
      </c>
      <c r="C598" s="374" t="s">
        <v>1570</v>
      </c>
      <c r="D598" s="368" t="s">
        <v>8</v>
      </c>
      <c r="E598" s="374" t="s">
        <v>458</v>
      </c>
      <c r="F598" s="376">
        <v>299034.03000000003</v>
      </c>
    </row>
    <row r="599" spans="1:6">
      <c r="A599" s="370" t="s">
        <v>1571</v>
      </c>
      <c r="B599" s="374">
        <v>121</v>
      </c>
      <c r="C599" s="374" t="s">
        <v>1572</v>
      </c>
      <c r="D599" s="368" t="s">
        <v>8</v>
      </c>
      <c r="E599" s="374" t="s">
        <v>1573</v>
      </c>
      <c r="F599" s="376">
        <v>79699.05</v>
      </c>
    </row>
    <row r="600" spans="1:6">
      <c r="A600" s="370" t="s">
        <v>1574</v>
      </c>
      <c r="B600" s="374">
        <v>10614</v>
      </c>
      <c r="C600" s="374" t="s">
        <v>1575</v>
      </c>
      <c r="D600" s="368" t="s">
        <v>8</v>
      </c>
      <c r="E600" s="374" t="s">
        <v>1573</v>
      </c>
      <c r="F600" s="376">
        <v>44438.87</v>
      </c>
    </row>
    <row r="601" spans="1:6">
      <c r="A601" s="370" t="s">
        <v>1576</v>
      </c>
      <c r="B601" s="374">
        <v>122</v>
      </c>
      <c r="C601" s="374" t="s">
        <v>1577</v>
      </c>
      <c r="D601" s="368" t="s">
        <v>8</v>
      </c>
      <c r="E601" s="374" t="s">
        <v>1573</v>
      </c>
      <c r="F601" s="376">
        <v>74465.19</v>
      </c>
    </row>
    <row r="602" spans="1:6">
      <c r="A602" s="370" t="s">
        <v>1578</v>
      </c>
      <c r="B602" s="374">
        <v>19294</v>
      </c>
      <c r="C602" s="374" t="s">
        <v>1579</v>
      </c>
      <c r="D602" s="368" t="s">
        <v>8</v>
      </c>
      <c r="E602" s="374" t="s">
        <v>1573</v>
      </c>
      <c r="F602" s="376">
        <v>76332.259999999995</v>
      </c>
    </row>
    <row r="603" spans="1:6">
      <c r="A603" s="370" t="s">
        <v>1580</v>
      </c>
      <c r="B603" s="374">
        <v>13311</v>
      </c>
      <c r="C603" s="374" t="s">
        <v>1581</v>
      </c>
      <c r="D603" s="368" t="s">
        <v>8</v>
      </c>
      <c r="E603" s="374" t="s">
        <v>366</v>
      </c>
      <c r="F603" s="376">
        <v>33124.35</v>
      </c>
    </row>
    <row r="604" spans="1:6">
      <c r="A604" s="370" t="s">
        <v>1582</v>
      </c>
      <c r="B604" s="374">
        <v>123</v>
      </c>
      <c r="C604" s="374" t="s">
        <v>1583</v>
      </c>
      <c r="D604" s="368" t="s">
        <v>8</v>
      </c>
      <c r="E604" s="374" t="s">
        <v>1573</v>
      </c>
      <c r="F604" s="376">
        <v>74292.67</v>
      </c>
    </row>
    <row r="605" spans="1:6">
      <c r="A605" s="370" t="s">
        <v>1584</v>
      </c>
      <c r="B605" s="374">
        <v>120</v>
      </c>
      <c r="C605" s="374" t="s">
        <v>1585</v>
      </c>
      <c r="D605" s="368" t="s">
        <v>8</v>
      </c>
      <c r="E605" s="374" t="s">
        <v>1573</v>
      </c>
      <c r="F605" s="376">
        <v>21680</v>
      </c>
    </row>
    <row r="606" spans="1:6">
      <c r="A606" s="370" t="s">
        <v>1586</v>
      </c>
      <c r="B606" s="374">
        <v>13345</v>
      </c>
      <c r="C606" s="374" t="s">
        <v>1587</v>
      </c>
      <c r="D606" s="368" t="s">
        <v>8</v>
      </c>
      <c r="E606" s="374" t="s">
        <v>366</v>
      </c>
      <c r="F606" s="376">
        <v>30451.48</v>
      </c>
    </row>
    <row r="607" spans="1:6">
      <c r="A607" s="370" t="s">
        <v>1588</v>
      </c>
      <c r="B607" s="374">
        <v>14392</v>
      </c>
      <c r="C607" s="374" t="s">
        <v>1589</v>
      </c>
      <c r="D607" s="368" t="s">
        <v>8</v>
      </c>
      <c r="E607" s="374" t="s">
        <v>366</v>
      </c>
      <c r="F607" s="376">
        <v>0</v>
      </c>
    </row>
    <row r="608" spans="1:6">
      <c r="A608" s="370" t="s">
        <v>1590</v>
      </c>
      <c r="B608" s="374">
        <v>11556</v>
      </c>
      <c r="C608" s="374" t="s">
        <v>1591</v>
      </c>
      <c r="D608" s="368" t="s">
        <v>6</v>
      </c>
      <c r="E608" s="374" t="s">
        <v>857</v>
      </c>
      <c r="F608" s="376">
        <v>97368.76</v>
      </c>
    </row>
    <row r="609" spans="1:6">
      <c r="A609" s="370" t="s">
        <v>1592</v>
      </c>
      <c r="B609" s="374">
        <v>19281</v>
      </c>
      <c r="C609" s="374" t="s">
        <v>1593</v>
      </c>
      <c r="D609" s="368" t="s">
        <v>7</v>
      </c>
      <c r="E609" s="374" t="s">
        <v>857</v>
      </c>
      <c r="F609" s="376">
        <v>218423.72</v>
      </c>
    </row>
    <row r="610" spans="1:6">
      <c r="A610" s="370" t="s">
        <v>1594</v>
      </c>
      <c r="B610" s="374">
        <v>11049</v>
      </c>
      <c r="C610" s="374" t="s">
        <v>1595</v>
      </c>
      <c r="D610" s="368" t="s">
        <v>7</v>
      </c>
      <c r="E610" s="374" t="s">
        <v>857</v>
      </c>
      <c r="F610" s="376">
        <v>215581.44</v>
      </c>
    </row>
    <row r="611" spans="1:6">
      <c r="A611" s="370" t="s">
        <v>1596</v>
      </c>
      <c r="B611" s="374">
        <v>15481</v>
      </c>
      <c r="C611" s="374" t="s">
        <v>1597</v>
      </c>
      <c r="D611" s="368" t="s">
        <v>7</v>
      </c>
      <c r="E611" s="374" t="s">
        <v>857</v>
      </c>
      <c r="F611" s="376">
        <v>599783.55000000005</v>
      </c>
    </row>
    <row r="612" spans="1:6" ht="22.5">
      <c r="A612" s="370" t="s">
        <v>1598</v>
      </c>
      <c r="B612" s="374">
        <v>17396</v>
      </c>
      <c r="C612" s="374" t="s">
        <v>1599</v>
      </c>
      <c r="D612" s="368" t="s">
        <v>8</v>
      </c>
      <c r="E612" s="374" t="s">
        <v>359</v>
      </c>
      <c r="F612" s="376">
        <v>28309.62</v>
      </c>
    </row>
    <row r="613" spans="1:6" ht="22.5">
      <c r="A613" s="370" t="s">
        <v>1600</v>
      </c>
      <c r="B613" s="374">
        <v>16821</v>
      </c>
      <c r="C613" s="374" t="s">
        <v>1601</v>
      </c>
      <c r="D613" s="368" t="s">
        <v>9</v>
      </c>
      <c r="E613" s="374" t="s">
        <v>359</v>
      </c>
      <c r="F613" s="376">
        <v>12477.29</v>
      </c>
    </row>
    <row r="614" spans="1:6" ht="22.5">
      <c r="A614" s="370" t="s">
        <v>1602</v>
      </c>
      <c r="B614" s="374">
        <v>16820</v>
      </c>
      <c r="C614" s="374" t="s">
        <v>1603</v>
      </c>
      <c r="D614" s="368" t="s">
        <v>9</v>
      </c>
      <c r="E614" s="374" t="s">
        <v>359</v>
      </c>
      <c r="F614" s="376">
        <v>12477.29</v>
      </c>
    </row>
    <row r="615" spans="1:6" ht="22.5">
      <c r="A615" s="370" t="s">
        <v>1604</v>
      </c>
      <c r="B615" s="374">
        <v>16936</v>
      </c>
      <c r="C615" s="374" t="s">
        <v>1605</v>
      </c>
      <c r="D615" s="368" t="s">
        <v>9</v>
      </c>
      <c r="E615" s="374" t="s">
        <v>359</v>
      </c>
      <c r="F615" s="376">
        <v>197306.49</v>
      </c>
    </row>
    <row r="616" spans="1:6" ht="22.5">
      <c r="A616" s="370" t="s">
        <v>1606</v>
      </c>
      <c r="B616" s="374">
        <v>16881</v>
      </c>
      <c r="C616" s="374" t="s">
        <v>1607</v>
      </c>
      <c r="D616" s="368" t="s">
        <v>9</v>
      </c>
      <c r="E616" s="374" t="s">
        <v>359</v>
      </c>
      <c r="F616" s="376">
        <v>2077165.79</v>
      </c>
    </row>
    <row r="617" spans="1:6" ht="22.5">
      <c r="A617" s="370" t="s">
        <v>1608</v>
      </c>
      <c r="B617" s="374">
        <v>17945</v>
      </c>
      <c r="C617" s="374" t="s">
        <v>1609</v>
      </c>
      <c r="D617" s="368" t="s">
        <v>9</v>
      </c>
      <c r="E617" s="374" t="s">
        <v>359</v>
      </c>
      <c r="F617" s="376">
        <v>22456</v>
      </c>
    </row>
    <row r="618" spans="1:6" ht="22.5">
      <c r="A618" s="370" t="s">
        <v>1610</v>
      </c>
      <c r="B618" s="374">
        <v>16891</v>
      </c>
      <c r="C618" s="374" t="s">
        <v>1611</v>
      </c>
      <c r="D618" s="368" t="s">
        <v>9</v>
      </c>
      <c r="E618" s="374" t="s">
        <v>359</v>
      </c>
      <c r="F618" s="376">
        <v>80847.69</v>
      </c>
    </row>
    <row r="619" spans="1:6" ht="22.5">
      <c r="A619" s="370" t="s">
        <v>1612</v>
      </c>
      <c r="B619" s="374">
        <v>16945</v>
      </c>
      <c r="C619" s="374" t="s">
        <v>1613</v>
      </c>
      <c r="D619" s="368" t="s">
        <v>9</v>
      </c>
      <c r="E619" s="374" t="s">
        <v>359</v>
      </c>
      <c r="F619" s="376">
        <v>45593.58</v>
      </c>
    </row>
    <row r="620" spans="1:6" ht="22.5">
      <c r="A620" s="370" t="s">
        <v>1614</v>
      </c>
      <c r="B620" s="374">
        <v>16933</v>
      </c>
      <c r="C620" s="374" t="s">
        <v>1615</v>
      </c>
      <c r="D620" s="368" t="s">
        <v>9</v>
      </c>
      <c r="E620" s="374" t="s">
        <v>359</v>
      </c>
      <c r="F620" s="376">
        <v>58451.8</v>
      </c>
    </row>
    <row r="621" spans="1:6" ht="22.5">
      <c r="A621" s="370" t="s">
        <v>1616</v>
      </c>
      <c r="B621" s="374">
        <v>16944</v>
      </c>
      <c r="C621" s="374" t="s">
        <v>1617</v>
      </c>
      <c r="D621" s="368" t="s">
        <v>9</v>
      </c>
      <c r="E621" s="374" t="s">
        <v>359</v>
      </c>
      <c r="F621" s="376">
        <v>59773.43</v>
      </c>
    </row>
    <row r="622" spans="1:6" ht="22.5">
      <c r="A622" s="370" t="s">
        <v>1618</v>
      </c>
      <c r="B622" s="374">
        <v>16942</v>
      </c>
      <c r="C622" s="374" t="s">
        <v>1619</v>
      </c>
      <c r="D622" s="368" t="s">
        <v>9</v>
      </c>
      <c r="E622" s="374" t="s">
        <v>359</v>
      </c>
      <c r="F622" s="376">
        <v>117002.74</v>
      </c>
    </row>
    <row r="623" spans="1:6" ht="22.5">
      <c r="A623" s="370" t="s">
        <v>1620</v>
      </c>
      <c r="B623" s="374">
        <v>16926</v>
      </c>
      <c r="C623" s="374" t="s">
        <v>1621</v>
      </c>
      <c r="D623" s="368" t="s">
        <v>9</v>
      </c>
      <c r="E623" s="374" t="s">
        <v>359</v>
      </c>
      <c r="F623" s="376">
        <v>235123.65</v>
      </c>
    </row>
    <row r="624" spans="1:6" ht="22.5">
      <c r="A624" s="370" t="s">
        <v>1622</v>
      </c>
      <c r="B624" s="374">
        <v>16941</v>
      </c>
      <c r="C624" s="374" t="s">
        <v>1623</v>
      </c>
      <c r="D624" s="368" t="s">
        <v>9</v>
      </c>
      <c r="E624" s="374" t="s">
        <v>359</v>
      </c>
      <c r="F624" s="376">
        <v>54533.69</v>
      </c>
    </row>
    <row r="625" spans="1:6" ht="22.5">
      <c r="A625" s="370" t="s">
        <v>1624</v>
      </c>
      <c r="B625" s="374">
        <v>16897</v>
      </c>
      <c r="C625" s="374" t="s">
        <v>1625</v>
      </c>
      <c r="D625" s="368" t="s">
        <v>9</v>
      </c>
      <c r="E625" s="374" t="s">
        <v>359</v>
      </c>
      <c r="F625" s="376">
        <v>43564.61</v>
      </c>
    </row>
    <row r="626" spans="1:6" ht="22.5">
      <c r="A626" s="370" t="s">
        <v>1626</v>
      </c>
      <c r="B626" s="374">
        <v>16920</v>
      </c>
      <c r="C626" s="374" t="s">
        <v>1627</v>
      </c>
      <c r="D626" s="368" t="s">
        <v>9</v>
      </c>
      <c r="E626" s="374" t="s">
        <v>359</v>
      </c>
      <c r="F626" s="376">
        <v>150128.32999999999</v>
      </c>
    </row>
    <row r="627" spans="1:6" ht="22.5">
      <c r="A627" s="370" t="s">
        <v>1628</v>
      </c>
      <c r="B627" s="374">
        <v>16949</v>
      </c>
      <c r="C627" s="374" t="s">
        <v>1629</v>
      </c>
      <c r="D627" s="368" t="s">
        <v>9</v>
      </c>
      <c r="E627" s="374" t="s">
        <v>359</v>
      </c>
      <c r="F627" s="376">
        <v>20414.689999999999</v>
      </c>
    </row>
    <row r="628" spans="1:6" ht="22.5">
      <c r="A628" s="370" t="s">
        <v>1630</v>
      </c>
      <c r="B628" s="374">
        <v>16922</v>
      </c>
      <c r="C628" s="374" t="s">
        <v>1631</v>
      </c>
      <c r="D628" s="368" t="s">
        <v>9</v>
      </c>
      <c r="E628" s="374" t="s">
        <v>359</v>
      </c>
      <c r="F628" s="376">
        <v>68799.55</v>
      </c>
    </row>
    <row r="629" spans="1:6" ht="22.5">
      <c r="A629" s="370" t="s">
        <v>1632</v>
      </c>
      <c r="B629" s="374">
        <v>16939</v>
      </c>
      <c r="C629" s="374" t="s">
        <v>1633</v>
      </c>
      <c r="D629" s="368" t="s">
        <v>9</v>
      </c>
      <c r="E629" s="374" t="s">
        <v>359</v>
      </c>
      <c r="F629" s="376">
        <v>25771.73</v>
      </c>
    </row>
    <row r="630" spans="1:6" ht="22.5">
      <c r="A630" s="370" t="s">
        <v>1634</v>
      </c>
      <c r="B630" s="374">
        <v>16940</v>
      </c>
      <c r="C630" s="374" t="s">
        <v>1635</v>
      </c>
      <c r="D630" s="368" t="s">
        <v>9</v>
      </c>
      <c r="E630" s="374" t="s">
        <v>359</v>
      </c>
      <c r="F630" s="376">
        <v>76708.429999999993</v>
      </c>
    </row>
    <row r="631" spans="1:6" ht="22.5">
      <c r="A631" s="370" t="s">
        <v>1636</v>
      </c>
      <c r="B631" s="374">
        <v>16938</v>
      </c>
      <c r="C631" s="374" t="s">
        <v>1637</v>
      </c>
      <c r="D631" s="368" t="s">
        <v>9</v>
      </c>
      <c r="E631" s="374" t="s">
        <v>359</v>
      </c>
      <c r="F631" s="376">
        <v>33807.29</v>
      </c>
    </row>
    <row r="632" spans="1:6" ht="22.5">
      <c r="A632" s="370" t="s">
        <v>1638</v>
      </c>
      <c r="B632" s="374">
        <v>16894</v>
      </c>
      <c r="C632" s="374" t="s">
        <v>1639</v>
      </c>
      <c r="D632" s="368" t="s">
        <v>9</v>
      </c>
      <c r="E632" s="374" t="s">
        <v>359</v>
      </c>
      <c r="F632" s="376">
        <v>199529.18</v>
      </c>
    </row>
    <row r="633" spans="1:6" ht="22.5">
      <c r="A633" s="370" t="s">
        <v>1640</v>
      </c>
      <c r="B633" s="374">
        <v>16928</v>
      </c>
      <c r="C633" s="374" t="s">
        <v>1641</v>
      </c>
      <c r="D633" s="368" t="s">
        <v>9</v>
      </c>
      <c r="E633" s="374" t="s">
        <v>359</v>
      </c>
      <c r="F633" s="376">
        <v>270352.59999999998</v>
      </c>
    </row>
    <row r="634" spans="1:6" ht="22.5">
      <c r="A634" s="370" t="s">
        <v>1642</v>
      </c>
      <c r="B634" s="374">
        <v>16931</v>
      </c>
      <c r="C634" s="374" t="s">
        <v>1643</v>
      </c>
      <c r="D634" s="368" t="s">
        <v>9</v>
      </c>
      <c r="E634" s="374" t="s">
        <v>359</v>
      </c>
      <c r="F634" s="376">
        <v>322809.90000000002</v>
      </c>
    </row>
    <row r="635" spans="1:6">
      <c r="A635" s="370" t="s">
        <v>1644</v>
      </c>
      <c r="B635" s="374">
        <v>18965</v>
      </c>
      <c r="C635" s="374" t="s">
        <v>1645</v>
      </c>
      <c r="D635" s="368" t="s">
        <v>8</v>
      </c>
      <c r="E635" s="374" t="s">
        <v>366</v>
      </c>
      <c r="F635" s="376">
        <v>111435.23</v>
      </c>
    </row>
    <row r="636" spans="1:6" ht="22.5">
      <c r="A636" s="370" t="s">
        <v>1646</v>
      </c>
      <c r="B636" s="374">
        <v>17061</v>
      </c>
      <c r="C636" s="374" t="s">
        <v>1647</v>
      </c>
      <c r="D636" s="368" t="s">
        <v>9</v>
      </c>
      <c r="E636" s="374" t="s">
        <v>359</v>
      </c>
      <c r="F636" s="376">
        <v>10240.790000000001</v>
      </c>
    </row>
    <row r="637" spans="1:6" ht="22.5">
      <c r="A637" s="370" t="s">
        <v>1648</v>
      </c>
      <c r="B637" s="374">
        <v>17058</v>
      </c>
      <c r="C637" s="374" t="s">
        <v>1649</v>
      </c>
      <c r="D637" s="368" t="s">
        <v>9</v>
      </c>
      <c r="E637" s="374" t="s">
        <v>359</v>
      </c>
      <c r="F637" s="376">
        <v>12477.29</v>
      </c>
    </row>
    <row r="638" spans="1:6">
      <c r="A638" s="370" t="s">
        <v>1650</v>
      </c>
      <c r="B638" s="374">
        <v>18955</v>
      </c>
      <c r="C638" s="374" t="s">
        <v>1651</v>
      </c>
      <c r="D638" s="368" t="s">
        <v>8</v>
      </c>
      <c r="E638" s="374" t="s">
        <v>366</v>
      </c>
      <c r="F638" s="376">
        <v>304638.08000000002</v>
      </c>
    </row>
    <row r="639" spans="1:6" ht="22.5">
      <c r="A639" s="370" t="s">
        <v>1652</v>
      </c>
      <c r="B639" s="374">
        <v>18172</v>
      </c>
      <c r="C639" s="374" t="s">
        <v>1653</v>
      </c>
      <c r="D639" s="368" t="s">
        <v>8</v>
      </c>
      <c r="E639" s="374" t="s">
        <v>359</v>
      </c>
      <c r="F639" s="376">
        <v>34320.879999999997</v>
      </c>
    </row>
    <row r="640" spans="1:6" ht="22.5">
      <c r="A640" s="370" t="s">
        <v>1654</v>
      </c>
      <c r="B640" s="374">
        <v>19173</v>
      </c>
      <c r="C640" s="374" t="s">
        <v>1655</v>
      </c>
      <c r="D640" s="368" t="s">
        <v>8</v>
      </c>
      <c r="E640" s="374" t="s">
        <v>359</v>
      </c>
      <c r="F640" s="376">
        <v>32130.799999999999</v>
      </c>
    </row>
    <row r="641" spans="1:6">
      <c r="A641" s="370" t="s">
        <v>1656</v>
      </c>
      <c r="B641" s="374">
        <v>18996</v>
      </c>
      <c r="C641" s="374" t="s">
        <v>1657</v>
      </c>
      <c r="D641" s="368" t="s">
        <v>8</v>
      </c>
      <c r="E641" s="374" t="s">
        <v>366</v>
      </c>
      <c r="F641" s="376">
        <v>27249.41</v>
      </c>
    </row>
    <row r="642" spans="1:6">
      <c r="A642" s="370" t="s">
        <v>1658</v>
      </c>
      <c r="B642" s="374">
        <v>18599</v>
      </c>
      <c r="C642" s="374" t="s">
        <v>1659</v>
      </c>
      <c r="D642" s="368" t="s">
        <v>8</v>
      </c>
      <c r="E642" s="374" t="s">
        <v>366</v>
      </c>
      <c r="F642" s="376">
        <v>60275.93</v>
      </c>
    </row>
    <row r="643" spans="1:6" ht="22.5">
      <c r="A643" s="370" t="s">
        <v>1660</v>
      </c>
      <c r="B643" s="374">
        <v>18175</v>
      </c>
      <c r="C643" s="374" t="s">
        <v>1661</v>
      </c>
      <c r="D643" s="368" t="s">
        <v>8</v>
      </c>
      <c r="E643" s="374" t="s">
        <v>359</v>
      </c>
      <c r="F643" s="376">
        <v>619579.6</v>
      </c>
    </row>
    <row r="644" spans="1:6" ht="22.5">
      <c r="A644" s="370" t="s">
        <v>1662</v>
      </c>
      <c r="B644" s="374">
        <v>18604</v>
      </c>
      <c r="C644" s="374" t="s">
        <v>1663</v>
      </c>
      <c r="D644" s="368" t="s">
        <v>8</v>
      </c>
      <c r="E644" s="374" t="s">
        <v>359</v>
      </c>
      <c r="F644" s="376">
        <v>556936.36</v>
      </c>
    </row>
    <row r="645" spans="1:6">
      <c r="A645" s="370" t="s">
        <v>1664</v>
      </c>
      <c r="B645" s="374">
        <v>18969</v>
      </c>
      <c r="C645" s="374" t="s">
        <v>1665</v>
      </c>
      <c r="D645" s="368" t="s">
        <v>8</v>
      </c>
      <c r="E645" s="374" t="s">
        <v>366</v>
      </c>
      <c r="F645" s="376">
        <v>34545.17</v>
      </c>
    </row>
    <row r="646" spans="1:6">
      <c r="A646" s="370" t="s">
        <v>1666</v>
      </c>
      <c r="B646" s="374">
        <v>19022</v>
      </c>
      <c r="C646" s="374" t="s">
        <v>1667</v>
      </c>
      <c r="D646" s="368" t="s">
        <v>8</v>
      </c>
      <c r="E646" s="374" t="s">
        <v>366</v>
      </c>
      <c r="F646" s="376">
        <v>80491.64</v>
      </c>
    </row>
    <row r="647" spans="1:6">
      <c r="A647" s="370" t="s">
        <v>1668</v>
      </c>
      <c r="B647" s="374">
        <v>18992</v>
      </c>
      <c r="C647" s="374" t="s">
        <v>1669</v>
      </c>
      <c r="D647" s="368" t="s">
        <v>8</v>
      </c>
      <c r="E647" s="374" t="s">
        <v>366</v>
      </c>
      <c r="F647" s="376">
        <v>133394.96</v>
      </c>
    </row>
    <row r="648" spans="1:6" ht="22.5">
      <c r="A648" s="370" t="s">
        <v>1670</v>
      </c>
      <c r="B648" s="374">
        <v>10479</v>
      </c>
      <c r="C648" s="374" t="s">
        <v>1671</v>
      </c>
      <c r="D648" s="368" t="s">
        <v>8</v>
      </c>
      <c r="E648" s="374" t="s">
        <v>366</v>
      </c>
      <c r="F648" s="376">
        <v>36086.22</v>
      </c>
    </row>
    <row r="649" spans="1:6">
      <c r="A649" s="370" t="s">
        <v>1672</v>
      </c>
      <c r="B649" s="374">
        <v>18607</v>
      </c>
      <c r="C649" s="374" t="s">
        <v>1673</v>
      </c>
      <c r="D649" s="368" t="s">
        <v>8</v>
      </c>
      <c r="E649" s="374" t="s">
        <v>366</v>
      </c>
      <c r="F649" s="376">
        <v>57635.69</v>
      </c>
    </row>
    <row r="650" spans="1:6">
      <c r="A650" s="370" t="s">
        <v>1674</v>
      </c>
      <c r="B650" s="374">
        <v>18171</v>
      </c>
      <c r="C650" s="374" t="s">
        <v>1675</v>
      </c>
      <c r="D650" s="368" t="s">
        <v>8</v>
      </c>
      <c r="E650" s="374" t="s">
        <v>366</v>
      </c>
      <c r="F650" s="376">
        <v>61453.3</v>
      </c>
    </row>
    <row r="651" spans="1:6">
      <c r="A651" s="370" t="s">
        <v>1676</v>
      </c>
      <c r="B651" s="374">
        <v>18993</v>
      </c>
      <c r="C651" s="374" t="s">
        <v>1677</v>
      </c>
      <c r="D651" s="368" t="s">
        <v>8</v>
      </c>
      <c r="E651" s="374" t="s">
        <v>366</v>
      </c>
      <c r="F651" s="376">
        <v>241244.32</v>
      </c>
    </row>
    <row r="652" spans="1:6">
      <c r="A652" s="370" t="s">
        <v>1678</v>
      </c>
      <c r="B652" s="374">
        <v>18994</v>
      </c>
      <c r="C652" s="374" t="s">
        <v>1679</v>
      </c>
      <c r="D652" s="368" t="s">
        <v>8</v>
      </c>
      <c r="E652" s="374" t="s">
        <v>366</v>
      </c>
      <c r="F652" s="376">
        <v>87048.87</v>
      </c>
    </row>
    <row r="653" spans="1:6">
      <c r="A653" s="370" t="s">
        <v>1680</v>
      </c>
      <c r="B653" s="374">
        <v>18961</v>
      </c>
      <c r="C653" s="374" t="s">
        <v>1681</v>
      </c>
      <c r="D653" s="368" t="s">
        <v>8</v>
      </c>
      <c r="E653" s="374" t="s">
        <v>366</v>
      </c>
      <c r="F653" s="376">
        <v>157554.19</v>
      </c>
    </row>
    <row r="654" spans="1:6">
      <c r="A654" s="370" t="s">
        <v>1682</v>
      </c>
      <c r="B654" s="374">
        <v>12213</v>
      </c>
      <c r="C654" s="374" t="s">
        <v>1683</v>
      </c>
      <c r="D654" s="368" t="s">
        <v>8</v>
      </c>
      <c r="E654" s="374" t="s">
        <v>366</v>
      </c>
      <c r="F654" s="376">
        <v>36634.03</v>
      </c>
    </row>
    <row r="655" spans="1:6" ht="22.5">
      <c r="A655" s="370" t="s">
        <v>1684</v>
      </c>
      <c r="B655" s="374">
        <v>18603</v>
      </c>
      <c r="C655" s="374" t="s">
        <v>1685</v>
      </c>
      <c r="D655" s="368" t="s">
        <v>8</v>
      </c>
      <c r="E655" s="374" t="s">
        <v>359</v>
      </c>
      <c r="F655" s="376">
        <v>242100.72</v>
      </c>
    </row>
    <row r="656" spans="1:6">
      <c r="A656" s="370" t="s">
        <v>1686</v>
      </c>
      <c r="B656" s="374">
        <v>18975</v>
      </c>
      <c r="C656" s="374" t="s">
        <v>1687</v>
      </c>
      <c r="D656" s="368" t="s">
        <v>8</v>
      </c>
      <c r="E656" s="374" t="s">
        <v>366</v>
      </c>
      <c r="F656" s="376">
        <v>188787.75</v>
      </c>
    </row>
    <row r="657" spans="1:6" ht="22.5">
      <c r="A657" s="370" t="s">
        <v>1688</v>
      </c>
      <c r="B657" s="374">
        <v>151132</v>
      </c>
      <c r="C657" s="374" t="s">
        <v>1689</v>
      </c>
      <c r="D657" s="368" t="s">
        <v>8</v>
      </c>
      <c r="E657" s="374" t="s">
        <v>359</v>
      </c>
      <c r="F657" s="376">
        <v>122601.92</v>
      </c>
    </row>
    <row r="658" spans="1:6" ht="22.5">
      <c r="A658" s="370" t="s">
        <v>1690</v>
      </c>
      <c r="B658" s="374">
        <v>18601</v>
      </c>
      <c r="C658" s="374" t="s">
        <v>1691</v>
      </c>
      <c r="D658" s="368" t="s">
        <v>8</v>
      </c>
      <c r="E658" s="374" t="s">
        <v>359</v>
      </c>
      <c r="F658" s="376">
        <v>298605.88</v>
      </c>
    </row>
    <row r="659" spans="1:6">
      <c r="A659" s="370" t="s">
        <v>1692</v>
      </c>
      <c r="B659" s="374">
        <v>18967</v>
      </c>
      <c r="C659" s="374" t="s">
        <v>1693</v>
      </c>
      <c r="D659" s="368" t="s">
        <v>8</v>
      </c>
      <c r="E659" s="374" t="s">
        <v>366</v>
      </c>
      <c r="F659" s="376">
        <v>128548.98</v>
      </c>
    </row>
    <row r="660" spans="1:6">
      <c r="A660" s="370" t="s">
        <v>1694</v>
      </c>
      <c r="B660" s="374">
        <v>18963</v>
      </c>
      <c r="C660" s="374" t="s">
        <v>1695</v>
      </c>
      <c r="D660" s="368" t="s">
        <v>8</v>
      </c>
      <c r="E660" s="374" t="s">
        <v>366</v>
      </c>
      <c r="F660" s="376">
        <v>82400.61</v>
      </c>
    </row>
    <row r="661" spans="1:6">
      <c r="A661" s="370" t="s">
        <v>1696</v>
      </c>
      <c r="B661" s="374">
        <v>18988</v>
      </c>
      <c r="C661" s="374" t="s">
        <v>1697</v>
      </c>
      <c r="D661" s="368" t="s">
        <v>8</v>
      </c>
      <c r="E661" s="374" t="s">
        <v>366</v>
      </c>
      <c r="F661" s="376">
        <v>2051683.59</v>
      </c>
    </row>
    <row r="662" spans="1:6">
      <c r="A662" s="370" t="s">
        <v>1698</v>
      </c>
      <c r="B662" s="374">
        <v>18981</v>
      </c>
      <c r="C662" s="374" t="s">
        <v>1699</v>
      </c>
      <c r="D662" s="368" t="s">
        <v>8</v>
      </c>
      <c r="E662" s="374" t="s">
        <v>366</v>
      </c>
      <c r="F662" s="376">
        <v>201918.56</v>
      </c>
    </row>
    <row r="663" spans="1:6">
      <c r="A663" s="370" t="s">
        <v>1700</v>
      </c>
      <c r="B663" s="374">
        <v>18957</v>
      </c>
      <c r="C663" s="374" t="s">
        <v>1701</v>
      </c>
      <c r="D663" s="368" t="s">
        <v>1702</v>
      </c>
      <c r="E663" s="374" t="s">
        <v>366</v>
      </c>
      <c r="F663" s="376">
        <v>218974.57</v>
      </c>
    </row>
    <row r="664" spans="1:6">
      <c r="A664" s="370" t="s">
        <v>1703</v>
      </c>
      <c r="B664" s="374">
        <v>18998</v>
      </c>
      <c r="C664" s="374" t="s">
        <v>1704</v>
      </c>
      <c r="D664" s="368" t="s">
        <v>8</v>
      </c>
      <c r="E664" s="374" t="s">
        <v>366</v>
      </c>
      <c r="F664" s="376">
        <v>46981.65</v>
      </c>
    </row>
    <row r="665" spans="1:6" ht="22.5">
      <c r="A665" s="370" t="s">
        <v>1705</v>
      </c>
      <c r="B665" s="374">
        <v>19183</v>
      </c>
      <c r="C665" s="374" t="s">
        <v>1706</v>
      </c>
      <c r="D665" s="368" t="s">
        <v>8</v>
      </c>
      <c r="E665" s="374" t="s">
        <v>366</v>
      </c>
      <c r="F665" s="376">
        <v>25337.16</v>
      </c>
    </row>
    <row r="666" spans="1:6">
      <c r="A666" s="370" t="s">
        <v>1707</v>
      </c>
      <c r="B666" s="374">
        <v>18966</v>
      </c>
      <c r="C666" s="374" t="s">
        <v>1708</v>
      </c>
      <c r="D666" s="368" t="s">
        <v>8</v>
      </c>
      <c r="E666" s="374" t="s">
        <v>366</v>
      </c>
      <c r="F666" s="376">
        <v>92684.02</v>
      </c>
    </row>
    <row r="667" spans="1:6">
      <c r="A667" s="370" t="s">
        <v>1709</v>
      </c>
      <c r="B667" s="374">
        <v>18997</v>
      </c>
      <c r="C667" s="374" t="s">
        <v>1710</v>
      </c>
      <c r="D667" s="368" t="s">
        <v>8</v>
      </c>
      <c r="E667" s="374" t="s">
        <v>366</v>
      </c>
      <c r="F667" s="376">
        <v>29875.58</v>
      </c>
    </row>
    <row r="668" spans="1:6" ht="22.5">
      <c r="A668" s="370" t="s">
        <v>1711</v>
      </c>
      <c r="B668" s="374">
        <v>19177</v>
      </c>
      <c r="C668" s="374" t="s">
        <v>1712</v>
      </c>
      <c r="D668" s="368" t="s">
        <v>8</v>
      </c>
      <c r="E668" s="374" t="s">
        <v>359</v>
      </c>
      <c r="F668" s="376">
        <v>96856.28</v>
      </c>
    </row>
    <row r="669" spans="1:6">
      <c r="A669" s="370" t="s">
        <v>1713</v>
      </c>
      <c r="B669" s="374">
        <v>18949</v>
      </c>
      <c r="C669" s="374" t="s">
        <v>1714</v>
      </c>
      <c r="D669" s="368" t="s">
        <v>8</v>
      </c>
      <c r="E669" s="374" t="s">
        <v>366</v>
      </c>
      <c r="F669" s="376">
        <v>246416.56</v>
      </c>
    </row>
    <row r="670" spans="1:6" ht="22.5">
      <c r="A670" s="370" t="s">
        <v>1715</v>
      </c>
      <c r="B670" s="374">
        <v>15639</v>
      </c>
      <c r="C670" s="374" t="s">
        <v>1716</v>
      </c>
      <c r="D670" s="368" t="s">
        <v>8</v>
      </c>
      <c r="E670" s="374" t="s">
        <v>359</v>
      </c>
      <c r="F670" s="376">
        <v>9367.0499999999993</v>
      </c>
    </row>
    <row r="671" spans="1:6" ht="22.5">
      <c r="A671" s="370" t="s">
        <v>1717</v>
      </c>
      <c r="B671" s="374">
        <v>15627</v>
      </c>
      <c r="C671" s="374" t="s">
        <v>1718</v>
      </c>
      <c r="D671" s="368" t="s">
        <v>8</v>
      </c>
      <c r="E671" s="374" t="s">
        <v>359</v>
      </c>
      <c r="F671" s="376">
        <v>11322.39</v>
      </c>
    </row>
    <row r="672" spans="1:6" ht="22.5">
      <c r="A672" s="370" t="s">
        <v>1719</v>
      </c>
      <c r="B672" s="374">
        <v>19244</v>
      </c>
      <c r="C672" s="374" t="s">
        <v>1720</v>
      </c>
      <c r="D672" s="368" t="s">
        <v>9</v>
      </c>
      <c r="E672" s="374" t="s">
        <v>359</v>
      </c>
      <c r="F672" s="376">
        <v>246707.41</v>
      </c>
    </row>
    <row r="673" spans="1:6" ht="22.5">
      <c r="A673" s="370" t="s">
        <v>1721</v>
      </c>
      <c r="B673" s="374">
        <v>18168</v>
      </c>
      <c r="C673" s="374" t="s">
        <v>1722</v>
      </c>
      <c r="D673" s="368" t="s">
        <v>8</v>
      </c>
      <c r="E673" s="374" t="s">
        <v>359</v>
      </c>
      <c r="F673" s="376">
        <v>87730.73</v>
      </c>
    </row>
    <row r="674" spans="1:6" ht="22.5">
      <c r="A674" s="370" t="s">
        <v>1723</v>
      </c>
      <c r="B674" s="374">
        <v>19234</v>
      </c>
      <c r="C674" s="374" t="s">
        <v>1724</v>
      </c>
      <c r="D674" s="368" t="s">
        <v>9</v>
      </c>
      <c r="E674" s="374" t="s">
        <v>359</v>
      </c>
      <c r="F674" s="376">
        <v>288511.93</v>
      </c>
    </row>
    <row r="675" spans="1:6" ht="22.5">
      <c r="A675" s="370" t="s">
        <v>1725</v>
      </c>
      <c r="B675" s="374">
        <v>19166</v>
      </c>
      <c r="C675" s="374" t="s">
        <v>1726</v>
      </c>
      <c r="D675" s="368" t="s">
        <v>8</v>
      </c>
      <c r="E675" s="374" t="s">
        <v>359</v>
      </c>
      <c r="F675" s="376">
        <v>209024.79</v>
      </c>
    </row>
    <row r="676" spans="1:6" ht="22.5">
      <c r="A676" s="370" t="s">
        <v>1727</v>
      </c>
      <c r="B676" s="374">
        <v>19170</v>
      </c>
      <c r="C676" s="374" t="s">
        <v>1728</v>
      </c>
      <c r="D676" s="368" t="s">
        <v>8</v>
      </c>
      <c r="E676" s="374" t="s">
        <v>359</v>
      </c>
      <c r="F676" s="376">
        <v>91991.77</v>
      </c>
    </row>
    <row r="677" spans="1:6">
      <c r="A677" s="370" t="s">
        <v>1729</v>
      </c>
      <c r="B677" s="374">
        <v>18968</v>
      </c>
      <c r="C677" s="374" t="s">
        <v>1730</v>
      </c>
      <c r="D677" s="368" t="s">
        <v>8</v>
      </c>
      <c r="E677" s="374" t="s">
        <v>366</v>
      </c>
      <c r="F677" s="376">
        <v>117619.08</v>
      </c>
    </row>
    <row r="678" spans="1:6" ht="22.5">
      <c r="A678" s="370" t="s">
        <v>1731</v>
      </c>
      <c r="B678" s="374">
        <v>19179</v>
      </c>
      <c r="C678" s="374" t="s">
        <v>1732</v>
      </c>
      <c r="D678" s="368" t="s">
        <v>8</v>
      </c>
      <c r="E678" s="374" t="s">
        <v>366</v>
      </c>
      <c r="F678" s="376">
        <v>31202.240000000002</v>
      </c>
    </row>
    <row r="679" spans="1:6">
      <c r="A679" s="370" t="s">
        <v>1733</v>
      </c>
      <c r="B679" s="374">
        <v>19239</v>
      </c>
      <c r="C679" s="374" t="s">
        <v>1734</v>
      </c>
      <c r="D679" s="368" t="s">
        <v>8</v>
      </c>
      <c r="E679" s="374" t="s">
        <v>366</v>
      </c>
      <c r="F679" s="376">
        <v>282721.98</v>
      </c>
    </row>
    <row r="680" spans="1:6" ht="22.5">
      <c r="A680" s="370" t="s">
        <v>1735</v>
      </c>
      <c r="B680" s="374">
        <v>19237</v>
      </c>
      <c r="C680" s="374" t="s">
        <v>1736</v>
      </c>
      <c r="D680" s="368" t="s">
        <v>9</v>
      </c>
      <c r="E680" s="374" t="s">
        <v>359</v>
      </c>
      <c r="F680" s="376">
        <v>61864.97</v>
      </c>
    </row>
    <row r="681" spans="1:6">
      <c r="A681" s="370" t="s">
        <v>1737</v>
      </c>
      <c r="B681" s="374">
        <v>19238</v>
      </c>
      <c r="C681" s="374" t="s">
        <v>1738</v>
      </c>
      <c r="D681" s="368" t="s">
        <v>8</v>
      </c>
      <c r="E681" s="374" t="s">
        <v>366</v>
      </c>
      <c r="F681" s="376">
        <v>380457.17</v>
      </c>
    </row>
    <row r="682" spans="1:6" ht="22.5">
      <c r="A682" s="370" t="s">
        <v>1739</v>
      </c>
      <c r="B682" s="374">
        <v>18167</v>
      </c>
      <c r="C682" s="374" t="s">
        <v>1740</v>
      </c>
      <c r="D682" s="368" t="s">
        <v>9</v>
      </c>
      <c r="E682" s="374" t="s">
        <v>359</v>
      </c>
      <c r="F682" s="376">
        <v>2139411.15</v>
      </c>
    </row>
    <row r="683" spans="1:6" ht="22.5">
      <c r="A683" s="370" t="s">
        <v>1741</v>
      </c>
      <c r="B683" s="374">
        <v>19243</v>
      </c>
      <c r="C683" s="374" t="s">
        <v>1742</v>
      </c>
      <c r="D683" s="368" t="s">
        <v>9</v>
      </c>
      <c r="E683" s="374" t="s">
        <v>359</v>
      </c>
      <c r="F683" s="376">
        <v>274388.02</v>
      </c>
    </row>
    <row r="684" spans="1:6" ht="22.5">
      <c r="A684" s="370" t="s">
        <v>1743</v>
      </c>
      <c r="B684" s="374">
        <v>19242</v>
      </c>
      <c r="C684" s="374" t="s">
        <v>1744</v>
      </c>
      <c r="D684" s="368" t="s">
        <v>9</v>
      </c>
      <c r="E684" s="374" t="s">
        <v>359</v>
      </c>
      <c r="F684" s="376">
        <v>312526.65000000002</v>
      </c>
    </row>
    <row r="685" spans="1:6" ht="22.5">
      <c r="A685" s="370" t="s">
        <v>1745</v>
      </c>
      <c r="B685" s="374">
        <v>19235</v>
      </c>
      <c r="C685" s="374" t="s">
        <v>1746</v>
      </c>
      <c r="D685" s="368" t="s">
        <v>9</v>
      </c>
      <c r="E685" s="374" t="s">
        <v>359</v>
      </c>
      <c r="F685" s="376">
        <v>278954.45</v>
      </c>
    </row>
    <row r="686" spans="1:6">
      <c r="A686" s="370" t="s">
        <v>1747</v>
      </c>
      <c r="B686" s="374">
        <v>18980</v>
      </c>
      <c r="C686" s="374" t="s">
        <v>1748</v>
      </c>
      <c r="D686" s="368" t="s">
        <v>8</v>
      </c>
      <c r="E686" s="374" t="s">
        <v>366</v>
      </c>
      <c r="F686" s="376">
        <v>379273.07</v>
      </c>
    </row>
    <row r="687" spans="1:6">
      <c r="A687" s="370" t="s">
        <v>1749</v>
      </c>
      <c r="B687" s="374">
        <v>10630</v>
      </c>
      <c r="C687" s="374" t="s">
        <v>1750</v>
      </c>
      <c r="D687" s="368" t="s">
        <v>6</v>
      </c>
      <c r="E687" s="374" t="s">
        <v>1751</v>
      </c>
      <c r="F687" s="376">
        <v>152856.99</v>
      </c>
    </row>
    <row r="688" spans="1:6">
      <c r="A688" s="370" t="s">
        <v>1752</v>
      </c>
      <c r="B688" s="374">
        <v>11590</v>
      </c>
      <c r="C688" s="374" t="s">
        <v>1753</v>
      </c>
      <c r="D688" s="368" t="s">
        <v>6</v>
      </c>
      <c r="E688" s="374" t="s">
        <v>1751</v>
      </c>
      <c r="F688" s="376">
        <v>58591.34</v>
      </c>
    </row>
    <row r="689" spans="1:6">
      <c r="A689" s="370" t="s">
        <v>1754</v>
      </c>
      <c r="B689" s="374">
        <v>10632</v>
      </c>
      <c r="C689" s="374" t="s">
        <v>1755</v>
      </c>
      <c r="D689" s="368" t="s">
        <v>6</v>
      </c>
      <c r="E689" s="374" t="s">
        <v>1751</v>
      </c>
      <c r="F689" s="376">
        <v>152856.99</v>
      </c>
    </row>
    <row r="690" spans="1:6">
      <c r="A690" s="370" t="s">
        <v>1756</v>
      </c>
      <c r="B690" s="374">
        <v>995</v>
      </c>
      <c r="C690" s="374" t="s">
        <v>1757</v>
      </c>
      <c r="D690" s="368" t="s">
        <v>6</v>
      </c>
      <c r="E690" s="374" t="s">
        <v>1515</v>
      </c>
      <c r="F690" s="376">
        <v>69920.100000000006</v>
      </c>
    </row>
    <row r="691" spans="1:6">
      <c r="A691" s="370" t="s">
        <v>1758</v>
      </c>
      <c r="B691" s="374">
        <v>16627</v>
      </c>
      <c r="C691" s="374" t="s">
        <v>1759</v>
      </c>
      <c r="D691" s="368" t="s">
        <v>6</v>
      </c>
      <c r="E691" s="374" t="s">
        <v>1213</v>
      </c>
      <c r="F691" s="376">
        <v>34386.910000000003</v>
      </c>
    </row>
    <row r="692" spans="1:6">
      <c r="A692" s="370" t="s">
        <v>1760</v>
      </c>
      <c r="B692" s="374">
        <v>12534</v>
      </c>
      <c r="C692" s="374" t="s">
        <v>1761</v>
      </c>
      <c r="D692" s="368" t="s">
        <v>6</v>
      </c>
      <c r="E692" s="374" t="s">
        <v>1213</v>
      </c>
      <c r="F692" s="376">
        <v>38705.449999999997</v>
      </c>
    </row>
    <row r="693" spans="1:6">
      <c r="A693" s="370" t="s">
        <v>1762</v>
      </c>
      <c r="B693" s="374">
        <v>18508</v>
      </c>
      <c r="C693" s="374" t="s">
        <v>1763</v>
      </c>
      <c r="D693" s="368" t="s">
        <v>6</v>
      </c>
      <c r="E693" s="374" t="s">
        <v>1213</v>
      </c>
      <c r="F693" s="376">
        <v>41050.699999999997</v>
      </c>
    </row>
    <row r="694" spans="1:6">
      <c r="A694" s="370" t="s">
        <v>1764</v>
      </c>
      <c r="B694" s="374">
        <v>13874</v>
      </c>
      <c r="C694" s="374" t="s">
        <v>1765</v>
      </c>
      <c r="D694" s="368" t="s">
        <v>9</v>
      </c>
      <c r="E694" s="374" t="s">
        <v>1766</v>
      </c>
      <c r="F694" s="376">
        <v>7400.18</v>
      </c>
    </row>
    <row r="695" spans="1:6">
      <c r="A695" s="370" t="s">
        <v>1767</v>
      </c>
      <c r="B695" s="374">
        <v>13873</v>
      </c>
      <c r="C695" s="374" t="s">
        <v>1768</v>
      </c>
      <c r="D695" s="368" t="s">
        <v>9</v>
      </c>
      <c r="E695" s="374" t="s">
        <v>1766</v>
      </c>
      <c r="F695" s="376">
        <v>7561.03</v>
      </c>
    </row>
    <row r="696" spans="1:6">
      <c r="A696" s="370" t="s">
        <v>1769</v>
      </c>
      <c r="B696" s="374">
        <v>11289</v>
      </c>
      <c r="C696" s="374" t="s">
        <v>1770</v>
      </c>
      <c r="D696" s="368" t="s">
        <v>1771</v>
      </c>
      <c r="E696" s="374" t="s">
        <v>374</v>
      </c>
      <c r="F696" s="376">
        <v>14260.6</v>
      </c>
    </row>
    <row r="697" spans="1:6">
      <c r="A697" s="370" t="s">
        <v>1772</v>
      </c>
      <c r="B697" s="374">
        <v>11574</v>
      </c>
      <c r="C697" s="374" t="s">
        <v>1773</v>
      </c>
      <c r="D697" s="368" t="s">
        <v>14</v>
      </c>
      <c r="E697" s="374" t="s">
        <v>1774</v>
      </c>
      <c r="F697" s="376">
        <v>4270119.83</v>
      </c>
    </row>
    <row r="698" spans="1:6" ht="22.5">
      <c r="A698" s="370" t="s">
        <v>1775</v>
      </c>
      <c r="B698" s="374">
        <v>17744</v>
      </c>
      <c r="C698" s="374" t="s">
        <v>1776</v>
      </c>
      <c r="D698" s="368" t="s">
        <v>9</v>
      </c>
      <c r="E698" s="374" t="s">
        <v>359</v>
      </c>
      <c r="F698" s="376">
        <v>66315.539999999994</v>
      </c>
    </row>
    <row r="699" spans="1:6" ht="22.5">
      <c r="A699" s="370" t="s">
        <v>1777</v>
      </c>
      <c r="B699" s="374">
        <v>17745</v>
      </c>
      <c r="C699" s="374" t="s">
        <v>1778</v>
      </c>
      <c r="D699" s="368" t="s">
        <v>9</v>
      </c>
      <c r="E699" s="374" t="s">
        <v>359</v>
      </c>
      <c r="F699" s="376">
        <v>204047.83</v>
      </c>
    </row>
    <row r="700" spans="1:6" ht="22.5">
      <c r="A700" s="370" t="s">
        <v>1779</v>
      </c>
      <c r="B700" s="374">
        <v>18460</v>
      </c>
      <c r="C700" s="374" t="s">
        <v>1780</v>
      </c>
      <c r="D700" s="368" t="s">
        <v>9</v>
      </c>
      <c r="E700" s="374" t="s">
        <v>359</v>
      </c>
      <c r="F700" s="376">
        <v>0</v>
      </c>
    </row>
    <row r="701" spans="1:6" ht="22.5">
      <c r="A701" s="370" t="s">
        <v>1781</v>
      </c>
      <c r="B701" s="374">
        <v>18462</v>
      </c>
      <c r="C701" s="374" t="s">
        <v>1782</v>
      </c>
      <c r="D701" s="368" t="s">
        <v>9</v>
      </c>
      <c r="E701" s="374" t="s">
        <v>359</v>
      </c>
      <c r="F701" s="376">
        <v>0</v>
      </c>
    </row>
    <row r="702" spans="1:6">
      <c r="A702" s="370" t="s">
        <v>1783</v>
      </c>
      <c r="B702" s="374">
        <v>18471</v>
      </c>
      <c r="C702" s="374" t="s">
        <v>1784</v>
      </c>
      <c r="D702" s="368" t="s">
        <v>9</v>
      </c>
      <c r="E702" s="374" t="s">
        <v>366</v>
      </c>
      <c r="F702" s="376">
        <v>0</v>
      </c>
    </row>
    <row r="703" spans="1:6">
      <c r="A703" s="370" t="s">
        <v>1785</v>
      </c>
      <c r="B703" s="374">
        <v>18475</v>
      </c>
      <c r="C703" s="374" t="s">
        <v>1786</v>
      </c>
      <c r="D703" s="368" t="s">
        <v>9</v>
      </c>
      <c r="E703" s="374" t="s">
        <v>366</v>
      </c>
      <c r="F703" s="376">
        <v>0</v>
      </c>
    </row>
    <row r="704" spans="1:6">
      <c r="A704" s="370" t="s">
        <v>1787</v>
      </c>
      <c r="B704" s="374">
        <v>18479</v>
      </c>
      <c r="C704" s="374" t="s">
        <v>1788</v>
      </c>
      <c r="D704" s="368" t="s">
        <v>9</v>
      </c>
      <c r="E704" s="374" t="s">
        <v>366</v>
      </c>
      <c r="F704" s="376">
        <v>0</v>
      </c>
    </row>
    <row r="705" spans="1:6" ht="22.5">
      <c r="A705" s="370" t="s">
        <v>1789</v>
      </c>
      <c r="B705" s="374">
        <v>17741</v>
      </c>
      <c r="C705" s="374" t="s">
        <v>1790</v>
      </c>
      <c r="D705" s="368" t="s">
        <v>9</v>
      </c>
      <c r="E705" s="374" t="s">
        <v>359</v>
      </c>
      <c r="F705" s="376">
        <v>66315.539999999994</v>
      </c>
    </row>
    <row r="706" spans="1:6">
      <c r="A706" s="370" t="s">
        <v>1791</v>
      </c>
      <c r="B706" s="374">
        <v>796</v>
      </c>
      <c r="C706" s="374" t="s">
        <v>1792</v>
      </c>
      <c r="D706" s="368" t="s">
        <v>9</v>
      </c>
      <c r="E706" s="374" t="s">
        <v>1793</v>
      </c>
      <c r="F706" s="376">
        <v>371487.91</v>
      </c>
    </row>
    <row r="707" spans="1:6">
      <c r="A707" s="370" t="s">
        <v>1794</v>
      </c>
      <c r="B707" s="374">
        <v>11154</v>
      </c>
      <c r="C707" s="374" t="s">
        <v>1795</v>
      </c>
      <c r="D707" s="368" t="s">
        <v>9</v>
      </c>
      <c r="E707" s="374" t="s">
        <v>1793</v>
      </c>
      <c r="F707" s="376">
        <v>170924.44</v>
      </c>
    </row>
    <row r="708" spans="1:6" ht="22.5">
      <c r="A708" s="370" t="s">
        <v>1796</v>
      </c>
      <c r="B708" s="374">
        <v>15876</v>
      </c>
      <c r="C708" s="374" t="s">
        <v>1797</v>
      </c>
      <c r="D708" s="368" t="s">
        <v>9</v>
      </c>
      <c r="E708" s="374" t="s">
        <v>359</v>
      </c>
      <c r="F708" s="376">
        <v>913799.9</v>
      </c>
    </row>
    <row r="709" spans="1:6">
      <c r="A709" s="370" t="s">
        <v>1798</v>
      </c>
      <c r="B709" s="374">
        <v>18789</v>
      </c>
      <c r="C709" s="374" t="s">
        <v>1799</v>
      </c>
      <c r="D709" s="368" t="s">
        <v>8</v>
      </c>
      <c r="E709" s="374" t="s">
        <v>496</v>
      </c>
      <c r="F709" s="376">
        <v>108819.53</v>
      </c>
    </row>
    <row r="710" spans="1:6" ht="22.5">
      <c r="A710" s="370" t="s">
        <v>1800</v>
      </c>
      <c r="B710" s="374">
        <v>14048</v>
      </c>
      <c r="C710" s="374" t="s">
        <v>1801</v>
      </c>
      <c r="D710" s="368" t="s">
        <v>9</v>
      </c>
      <c r="E710" s="374" t="s">
        <v>359</v>
      </c>
      <c r="F710" s="376">
        <v>321.07</v>
      </c>
    </row>
    <row r="711" spans="1:6">
      <c r="A711" s="370" t="s">
        <v>1802</v>
      </c>
      <c r="B711" s="374">
        <v>16173</v>
      </c>
      <c r="C711" s="374" t="s">
        <v>1803</v>
      </c>
      <c r="D711" s="368" t="s">
        <v>9</v>
      </c>
      <c r="E711" s="374" t="s">
        <v>366</v>
      </c>
      <c r="F711" s="376">
        <v>147269.12</v>
      </c>
    </row>
    <row r="712" spans="1:6">
      <c r="A712" s="370" t="s">
        <v>1804</v>
      </c>
      <c r="B712" s="374">
        <v>15527</v>
      </c>
      <c r="C712" s="374" t="s">
        <v>1805</v>
      </c>
      <c r="D712" s="368" t="s">
        <v>9</v>
      </c>
      <c r="E712" s="374" t="s">
        <v>366</v>
      </c>
      <c r="F712" s="376">
        <v>0</v>
      </c>
    </row>
    <row r="713" spans="1:6" ht="22.5">
      <c r="A713" s="370" t="s">
        <v>1806</v>
      </c>
      <c r="B713" s="374">
        <v>18466</v>
      </c>
      <c r="C713" s="374" t="s">
        <v>1807</v>
      </c>
      <c r="D713" s="368" t="s">
        <v>9</v>
      </c>
      <c r="E713" s="374" t="s">
        <v>359</v>
      </c>
      <c r="F713" s="376">
        <v>0</v>
      </c>
    </row>
    <row r="714" spans="1:6">
      <c r="A714" s="370" t="s">
        <v>1808</v>
      </c>
      <c r="B714" s="374">
        <v>18480</v>
      </c>
      <c r="C714" s="374" t="s">
        <v>1809</v>
      </c>
      <c r="D714" s="368" t="s">
        <v>9</v>
      </c>
      <c r="E714" s="374" t="s">
        <v>366</v>
      </c>
      <c r="F714" s="376">
        <v>0</v>
      </c>
    </row>
    <row r="715" spans="1:6" ht="22.5">
      <c r="A715" s="370" t="s">
        <v>1810</v>
      </c>
      <c r="B715" s="374">
        <v>18465</v>
      </c>
      <c r="C715" s="374" t="s">
        <v>1811</v>
      </c>
      <c r="D715" s="368" t="s">
        <v>9</v>
      </c>
      <c r="E715" s="374" t="s">
        <v>359</v>
      </c>
      <c r="F715" s="376">
        <v>0</v>
      </c>
    </row>
    <row r="716" spans="1:6" ht="22.5">
      <c r="A716" s="370" t="s">
        <v>1812</v>
      </c>
      <c r="B716" s="374">
        <v>18457</v>
      </c>
      <c r="C716" s="374" t="s">
        <v>1813</v>
      </c>
      <c r="D716" s="368" t="s">
        <v>9</v>
      </c>
      <c r="E716" s="374" t="s">
        <v>359</v>
      </c>
      <c r="F716" s="376">
        <v>0</v>
      </c>
    </row>
    <row r="717" spans="1:6" ht="22.5">
      <c r="A717" s="370" t="s">
        <v>1814</v>
      </c>
      <c r="B717" s="374">
        <v>18458</v>
      </c>
      <c r="C717" s="374" t="s">
        <v>1815</v>
      </c>
      <c r="D717" s="368" t="s">
        <v>9</v>
      </c>
      <c r="E717" s="374" t="s">
        <v>359</v>
      </c>
      <c r="F717" s="376">
        <v>0</v>
      </c>
    </row>
    <row r="718" spans="1:6" ht="22.5">
      <c r="A718" s="370" t="s">
        <v>1816</v>
      </c>
      <c r="B718" s="374">
        <v>17739</v>
      </c>
      <c r="C718" s="374" t="s">
        <v>1817</v>
      </c>
      <c r="D718" s="368" t="s">
        <v>9</v>
      </c>
      <c r="E718" s="374" t="s">
        <v>359</v>
      </c>
      <c r="F718" s="376">
        <v>10246017.470000001</v>
      </c>
    </row>
    <row r="719" spans="1:6">
      <c r="A719" s="370" t="s">
        <v>1818</v>
      </c>
      <c r="B719" s="374">
        <v>15157</v>
      </c>
      <c r="C719" s="374" t="s">
        <v>1819</v>
      </c>
      <c r="D719" s="368" t="s">
        <v>9</v>
      </c>
      <c r="E719" s="374" t="s">
        <v>1766</v>
      </c>
      <c r="F719" s="376">
        <v>57019.72</v>
      </c>
    </row>
    <row r="720" spans="1:6">
      <c r="A720" s="370" t="s">
        <v>1820</v>
      </c>
      <c r="B720" s="374">
        <v>15153</v>
      </c>
      <c r="C720" s="374" t="s">
        <v>1821</v>
      </c>
      <c r="D720" s="368" t="s">
        <v>9</v>
      </c>
      <c r="E720" s="374" t="s">
        <v>1766</v>
      </c>
      <c r="F720" s="376">
        <v>25833.66</v>
      </c>
    </row>
    <row r="721" spans="1:6">
      <c r="A721" s="370" t="s">
        <v>1822</v>
      </c>
      <c r="B721" s="374">
        <v>15155</v>
      </c>
      <c r="C721" s="374" t="s">
        <v>1823</v>
      </c>
      <c r="D721" s="368" t="s">
        <v>9</v>
      </c>
      <c r="E721" s="374" t="s">
        <v>1766</v>
      </c>
      <c r="F721" s="376">
        <v>34397.85</v>
      </c>
    </row>
    <row r="722" spans="1:6">
      <c r="A722" s="370" t="s">
        <v>1824</v>
      </c>
      <c r="B722" s="374">
        <v>15152</v>
      </c>
      <c r="C722" s="374" t="s">
        <v>1825</v>
      </c>
      <c r="D722" s="368" t="s">
        <v>9</v>
      </c>
      <c r="E722" s="374" t="s">
        <v>1766</v>
      </c>
      <c r="F722" s="376">
        <v>21618.42</v>
      </c>
    </row>
    <row r="723" spans="1:6">
      <c r="A723" s="370" t="s">
        <v>1826</v>
      </c>
      <c r="B723" s="374">
        <v>15154</v>
      </c>
      <c r="C723" s="374" t="s">
        <v>1827</v>
      </c>
      <c r="D723" s="368" t="s">
        <v>9</v>
      </c>
      <c r="E723" s="374" t="s">
        <v>1766</v>
      </c>
      <c r="F723" s="376">
        <v>30595.55</v>
      </c>
    </row>
    <row r="724" spans="1:6">
      <c r="A724" s="370" t="s">
        <v>1828</v>
      </c>
      <c r="B724" s="374">
        <v>15156</v>
      </c>
      <c r="C724" s="374" t="s">
        <v>1829</v>
      </c>
      <c r="D724" s="368" t="s">
        <v>9</v>
      </c>
      <c r="E724" s="374" t="s">
        <v>1766</v>
      </c>
      <c r="F724" s="376">
        <v>48799.18</v>
      </c>
    </row>
    <row r="725" spans="1:6">
      <c r="A725" s="370" t="s">
        <v>1830</v>
      </c>
      <c r="B725" s="374">
        <v>11397</v>
      </c>
      <c r="C725" s="374" t="s">
        <v>1831</v>
      </c>
      <c r="D725" s="368" t="s">
        <v>9</v>
      </c>
      <c r="E725" s="374" t="s">
        <v>1766</v>
      </c>
      <c r="F725" s="376">
        <v>6239.42</v>
      </c>
    </row>
    <row r="726" spans="1:6">
      <c r="A726" s="370" t="s">
        <v>1832</v>
      </c>
      <c r="B726" s="374">
        <v>11886</v>
      </c>
      <c r="C726" s="374" t="s">
        <v>1833</v>
      </c>
      <c r="D726" s="368" t="s">
        <v>8</v>
      </c>
      <c r="E726" s="374" t="s">
        <v>854</v>
      </c>
      <c r="F726" s="376">
        <v>297399.25</v>
      </c>
    </row>
    <row r="727" spans="1:6">
      <c r="A727" s="370" t="s">
        <v>1834</v>
      </c>
      <c r="B727" s="374">
        <v>10126</v>
      </c>
      <c r="C727" s="374" t="s">
        <v>1835</v>
      </c>
      <c r="D727" s="368" t="s">
        <v>9</v>
      </c>
      <c r="E727" s="374" t="s">
        <v>1766</v>
      </c>
      <c r="F727" s="376">
        <v>117468.03</v>
      </c>
    </row>
    <row r="728" spans="1:6">
      <c r="A728" s="370" t="s">
        <v>1836</v>
      </c>
      <c r="B728" s="374">
        <v>17501</v>
      </c>
      <c r="C728" s="374" t="s">
        <v>1837</v>
      </c>
      <c r="D728" s="368" t="s">
        <v>9</v>
      </c>
      <c r="E728" s="374" t="s">
        <v>562</v>
      </c>
      <c r="F728" s="376">
        <v>2235476.2000000002</v>
      </c>
    </row>
    <row r="729" spans="1:6">
      <c r="A729" s="370" t="s">
        <v>1838</v>
      </c>
      <c r="B729" s="374">
        <v>14069</v>
      </c>
      <c r="C729" s="374" t="s">
        <v>1839</v>
      </c>
      <c r="D729" s="368" t="s">
        <v>9</v>
      </c>
      <c r="E729" s="374" t="s">
        <v>491</v>
      </c>
      <c r="F729" s="376">
        <v>26809.1</v>
      </c>
    </row>
    <row r="730" spans="1:6">
      <c r="A730" s="370" t="s">
        <v>1840</v>
      </c>
      <c r="B730" s="374">
        <v>14100</v>
      </c>
      <c r="C730" s="374" t="s">
        <v>1841</v>
      </c>
      <c r="D730" s="368" t="s">
        <v>9</v>
      </c>
      <c r="E730" s="374" t="s">
        <v>491</v>
      </c>
      <c r="F730" s="376">
        <v>41901.5</v>
      </c>
    </row>
    <row r="731" spans="1:6">
      <c r="A731" s="370" t="s">
        <v>1842</v>
      </c>
      <c r="B731" s="374">
        <v>14262</v>
      </c>
      <c r="C731" s="374" t="s">
        <v>1843</v>
      </c>
      <c r="D731" s="368" t="s">
        <v>9</v>
      </c>
      <c r="E731" s="374" t="s">
        <v>491</v>
      </c>
      <c r="F731" s="376">
        <v>47303</v>
      </c>
    </row>
    <row r="732" spans="1:6">
      <c r="A732" s="370" t="s">
        <v>1844</v>
      </c>
      <c r="B732" s="374">
        <v>13579</v>
      </c>
      <c r="C732" s="374" t="s">
        <v>1845</v>
      </c>
      <c r="D732" s="368" t="s">
        <v>9</v>
      </c>
      <c r="E732" s="374" t="s">
        <v>1766</v>
      </c>
      <c r="F732" s="376">
        <v>11103.77</v>
      </c>
    </row>
    <row r="733" spans="1:6">
      <c r="A733" s="370" t="s">
        <v>1846</v>
      </c>
      <c r="B733" s="374">
        <v>12367</v>
      </c>
      <c r="C733" s="374" t="s">
        <v>1847</v>
      </c>
      <c r="D733" s="368" t="s">
        <v>9</v>
      </c>
      <c r="E733" s="374" t="s">
        <v>1766</v>
      </c>
      <c r="F733" s="376">
        <v>160846.54</v>
      </c>
    </row>
    <row r="734" spans="1:6">
      <c r="A734" s="370" t="s">
        <v>1848</v>
      </c>
      <c r="B734" s="374">
        <v>13763</v>
      </c>
      <c r="C734" s="374" t="s">
        <v>1849</v>
      </c>
      <c r="D734" s="368" t="s">
        <v>9</v>
      </c>
      <c r="E734" s="374" t="s">
        <v>1766</v>
      </c>
      <c r="F734" s="376">
        <v>15127.48</v>
      </c>
    </row>
    <row r="735" spans="1:6">
      <c r="A735" s="370" t="s">
        <v>1850</v>
      </c>
      <c r="B735" s="374">
        <v>11159</v>
      </c>
      <c r="C735" s="374" t="s">
        <v>1851</v>
      </c>
      <c r="D735" s="368" t="s">
        <v>9</v>
      </c>
      <c r="E735" s="374" t="s">
        <v>1766</v>
      </c>
      <c r="F735" s="376">
        <v>19611.439999999999</v>
      </c>
    </row>
    <row r="736" spans="1:6">
      <c r="A736" s="370" t="s">
        <v>1852</v>
      </c>
      <c r="B736" s="374">
        <v>12525</v>
      </c>
      <c r="C736" s="374" t="s">
        <v>1853</v>
      </c>
      <c r="D736" s="368" t="s">
        <v>9</v>
      </c>
      <c r="E736" s="374" t="s">
        <v>1766</v>
      </c>
      <c r="F736" s="376">
        <v>33548.67</v>
      </c>
    </row>
    <row r="737" spans="1:6">
      <c r="A737" s="370" t="s">
        <v>1854</v>
      </c>
      <c r="B737" s="374">
        <v>13910</v>
      </c>
      <c r="C737" s="374" t="s">
        <v>1855</v>
      </c>
      <c r="D737" s="368" t="s">
        <v>9</v>
      </c>
      <c r="E737" s="374" t="s">
        <v>1766</v>
      </c>
      <c r="F737" s="376">
        <v>37918.78</v>
      </c>
    </row>
    <row r="738" spans="1:6">
      <c r="A738" s="370" t="s">
        <v>1856</v>
      </c>
      <c r="B738" s="374">
        <v>15362</v>
      </c>
      <c r="C738" s="374" t="s">
        <v>1857</v>
      </c>
      <c r="D738" s="368" t="s">
        <v>9</v>
      </c>
      <c r="E738" s="374" t="s">
        <v>1766</v>
      </c>
      <c r="F738" s="376">
        <v>16935.939999999999</v>
      </c>
    </row>
    <row r="739" spans="1:6">
      <c r="A739" s="370" t="s">
        <v>1858</v>
      </c>
      <c r="B739" s="374">
        <v>13450</v>
      </c>
      <c r="C739" s="374" t="s">
        <v>1859</v>
      </c>
      <c r="D739" s="368" t="s">
        <v>9</v>
      </c>
      <c r="E739" s="374" t="s">
        <v>1766</v>
      </c>
      <c r="F739" s="376">
        <v>20821.68</v>
      </c>
    </row>
    <row r="740" spans="1:6">
      <c r="A740" s="370" t="s">
        <v>1860</v>
      </c>
      <c r="B740" s="374">
        <v>14768</v>
      </c>
      <c r="C740" s="374" t="s">
        <v>1861</v>
      </c>
      <c r="D740" s="368" t="s">
        <v>9</v>
      </c>
      <c r="E740" s="374" t="s">
        <v>1766</v>
      </c>
      <c r="F740" s="376">
        <v>22113.74</v>
      </c>
    </row>
    <row r="741" spans="1:6">
      <c r="A741" s="370" t="s">
        <v>1862</v>
      </c>
      <c r="B741" s="374">
        <v>10363</v>
      </c>
      <c r="C741" s="374" t="s">
        <v>1863</v>
      </c>
      <c r="D741" s="368" t="s">
        <v>9</v>
      </c>
      <c r="E741" s="374" t="s">
        <v>1766</v>
      </c>
      <c r="F741" s="376">
        <v>21513.77</v>
      </c>
    </row>
    <row r="742" spans="1:6">
      <c r="A742" s="370" t="s">
        <v>1864</v>
      </c>
      <c r="B742" s="374">
        <v>13911</v>
      </c>
      <c r="C742" s="374" t="s">
        <v>1865</v>
      </c>
      <c r="D742" s="368" t="s">
        <v>9</v>
      </c>
      <c r="E742" s="374" t="s">
        <v>1766</v>
      </c>
      <c r="F742" s="376">
        <v>36872.050000000003</v>
      </c>
    </row>
    <row r="743" spans="1:6">
      <c r="A743" s="370" t="s">
        <v>1866</v>
      </c>
      <c r="B743" s="374">
        <v>15169</v>
      </c>
      <c r="C743" s="374" t="s">
        <v>1867</v>
      </c>
      <c r="D743" s="368" t="s">
        <v>9</v>
      </c>
      <c r="E743" s="374" t="s">
        <v>1766</v>
      </c>
      <c r="F743" s="376">
        <v>38867.360000000001</v>
      </c>
    </row>
    <row r="744" spans="1:6">
      <c r="A744" s="370" t="s">
        <v>1868</v>
      </c>
      <c r="B744" s="374">
        <v>10994</v>
      </c>
      <c r="C744" s="374" t="s">
        <v>1869</v>
      </c>
      <c r="D744" s="368" t="s">
        <v>9</v>
      </c>
      <c r="E744" s="374" t="s">
        <v>1766</v>
      </c>
      <c r="F744" s="376">
        <v>40645.39</v>
      </c>
    </row>
    <row r="745" spans="1:6">
      <c r="A745" s="370" t="s">
        <v>1870</v>
      </c>
      <c r="B745" s="374">
        <v>13913</v>
      </c>
      <c r="C745" s="374" t="s">
        <v>1871</v>
      </c>
      <c r="D745" s="368" t="s">
        <v>9</v>
      </c>
      <c r="E745" s="374" t="s">
        <v>1766</v>
      </c>
      <c r="F745" s="376">
        <v>75607.149999999994</v>
      </c>
    </row>
    <row r="746" spans="1:6">
      <c r="A746" s="370" t="s">
        <v>1872</v>
      </c>
      <c r="B746" s="374">
        <v>10574</v>
      </c>
      <c r="C746" s="374" t="s">
        <v>1873</v>
      </c>
      <c r="D746" s="368" t="s">
        <v>9</v>
      </c>
      <c r="E746" s="374" t="s">
        <v>1766</v>
      </c>
      <c r="F746" s="376">
        <v>13626.55</v>
      </c>
    </row>
    <row r="747" spans="1:6">
      <c r="A747" s="370" t="s">
        <v>1874</v>
      </c>
      <c r="B747" s="374">
        <v>11579</v>
      </c>
      <c r="C747" s="374" t="s">
        <v>1875</v>
      </c>
      <c r="D747" s="368" t="s">
        <v>9</v>
      </c>
      <c r="E747" s="374" t="s">
        <v>1766</v>
      </c>
      <c r="F747" s="376">
        <v>20163.84</v>
      </c>
    </row>
    <row r="748" spans="1:6">
      <c r="A748" s="370" t="s">
        <v>1876</v>
      </c>
      <c r="B748" s="374">
        <v>13293</v>
      </c>
      <c r="C748" s="374" t="s">
        <v>1877</v>
      </c>
      <c r="D748" s="368" t="s">
        <v>9</v>
      </c>
      <c r="E748" s="374" t="s">
        <v>1766</v>
      </c>
      <c r="F748" s="376">
        <v>10492.31</v>
      </c>
    </row>
    <row r="749" spans="1:6">
      <c r="A749" s="370" t="s">
        <v>1878</v>
      </c>
      <c r="B749" s="374">
        <v>11010</v>
      </c>
      <c r="C749" s="374" t="s">
        <v>1879</v>
      </c>
      <c r="D749" s="368" t="s">
        <v>9</v>
      </c>
      <c r="E749" s="374" t="s">
        <v>1766</v>
      </c>
      <c r="F749" s="376">
        <v>17061.87</v>
      </c>
    </row>
    <row r="750" spans="1:6">
      <c r="A750" s="370" t="s">
        <v>1880</v>
      </c>
      <c r="B750" s="374">
        <v>11576</v>
      </c>
      <c r="C750" s="374" t="s">
        <v>1881</v>
      </c>
      <c r="D750" s="368" t="s">
        <v>9</v>
      </c>
      <c r="E750" s="374" t="s">
        <v>1766</v>
      </c>
      <c r="F750" s="376">
        <v>25519.37</v>
      </c>
    </row>
    <row r="751" spans="1:6">
      <c r="A751" s="370" t="s">
        <v>1882</v>
      </c>
      <c r="B751" s="374">
        <v>12526</v>
      </c>
      <c r="C751" s="374" t="s">
        <v>1883</v>
      </c>
      <c r="D751" s="368" t="s">
        <v>9</v>
      </c>
      <c r="E751" s="374" t="s">
        <v>1766</v>
      </c>
      <c r="F751" s="376">
        <v>12154.9</v>
      </c>
    </row>
    <row r="752" spans="1:6">
      <c r="A752" s="370" t="s">
        <v>1884</v>
      </c>
      <c r="B752" s="374">
        <v>10992</v>
      </c>
      <c r="C752" s="374" t="s">
        <v>1885</v>
      </c>
      <c r="D752" s="368" t="s">
        <v>9</v>
      </c>
      <c r="E752" s="374" t="s">
        <v>1766</v>
      </c>
      <c r="F752" s="376">
        <v>18048.46</v>
      </c>
    </row>
    <row r="753" spans="1:6">
      <c r="A753" s="370" t="s">
        <v>1886</v>
      </c>
      <c r="B753" s="374">
        <v>11428</v>
      </c>
      <c r="C753" s="374" t="s">
        <v>1887</v>
      </c>
      <c r="D753" s="368" t="s">
        <v>9</v>
      </c>
      <c r="E753" s="374" t="s">
        <v>1766</v>
      </c>
      <c r="F753" s="376">
        <v>26883.43</v>
      </c>
    </row>
    <row r="754" spans="1:6">
      <c r="A754" s="370" t="s">
        <v>1888</v>
      </c>
      <c r="B754" s="374">
        <v>11457</v>
      </c>
      <c r="C754" s="374" t="s">
        <v>1889</v>
      </c>
      <c r="D754" s="368" t="s">
        <v>9</v>
      </c>
      <c r="E754" s="374" t="s">
        <v>1766</v>
      </c>
      <c r="F754" s="376">
        <v>23569.15</v>
      </c>
    </row>
    <row r="755" spans="1:6">
      <c r="A755" s="370" t="s">
        <v>1890</v>
      </c>
      <c r="B755" s="374">
        <v>13795</v>
      </c>
      <c r="C755" s="374" t="s">
        <v>1891</v>
      </c>
      <c r="D755" s="368" t="s">
        <v>9</v>
      </c>
      <c r="E755" s="374" t="s">
        <v>1766</v>
      </c>
      <c r="F755" s="376">
        <v>34878.1</v>
      </c>
    </row>
    <row r="756" spans="1:6">
      <c r="A756" s="370" t="s">
        <v>1892</v>
      </c>
      <c r="B756" s="374">
        <v>11458</v>
      </c>
      <c r="C756" s="374" t="s">
        <v>1893</v>
      </c>
      <c r="D756" s="368" t="s">
        <v>9</v>
      </c>
      <c r="E756" s="374" t="s">
        <v>1766</v>
      </c>
      <c r="F756" s="376">
        <v>51243</v>
      </c>
    </row>
    <row r="757" spans="1:6">
      <c r="A757" s="370" t="s">
        <v>1894</v>
      </c>
      <c r="B757" s="374">
        <v>13906</v>
      </c>
      <c r="C757" s="374" t="s">
        <v>1895</v>
      </c>
      <c r="D757" s="368" t="s">
        <v>9</v>
      </c>
      <c r="E757" s="374" t="s">
        <v>1766</v>
      </c>
      <c r="F757" s="376">
        <v>58750.1</v>
      </c>
    </row>
    <row r="758" spans="1:6">
      <c r="A758" s="370" t="s">
        <v>1896</v>
      </c>
      <c r="B758" s="374">
        <v>13762</v>
      </c>
      <c r="C758" s="374" t="s">
        <v>1897</v>
      </c>
      <c r="D758" s="368" t="s">
        <v>9</v>
      </c>
      <c r="E758" s="374" t="s">
        <v>1766</v>
      </c>
      <c r="F758" s="376">
        <v>14869.81</v>
      </c>
    </row>
    <row r="759" spans="1:6">
      <c r="A759" s="370" t="s">
        <v>1898</v>
      </c>
      <c r="B759" s="374">
        <v>11158</v>
      </c>
      <c r="C759" s="374" t="s">
        <v>1899</v>
      </c>
      <c r="D759" s="368" t="s">
        <v>9</v>
      </c>
      <c r="E759" s="374" t="s">
        <v>1766</v>
      </c>
      <c r="F759" s="376">
        <v>13220.25</v>
      </c>
    </row>
    <row r="760" spans="1:6">
      <c r="A760" s="370" t="s">
        <v>1900</v>
      </c>
      <c r="B760" s="374">
        <v>10362</v>
      </c>
      <c r="C760" s="374" t="s">
        <v>1901</v>
      </c>
      <c r="D760" s="368" t="s">
        <v>9</v>
      </c>
      <c r="E760" s="374" t="s">
        <v>1766</v>
      </c>
      <c r="F760" s="376">
        <v>19200.46</v>
      </c>
    </row>
    <row r="761" spans="1:6">
      <c r="A761" s="370" t="s">
        <v>1902</v>
      </c>
      <c r="B761" s="374">
        <v>14414</v>
      </c>
      <c r="C761" s="374" t="s">
        <v>1903</v>
      </c>
      <c r="D761" s="368" t="s">
        <v>9</v>
      </c>
      <c r="E761" s="374" t="s">
        <v>1766</v>
      </c>
      <c r="F761" s="376">
        <v>21353.83</v>
      </c>
    </row>
    <row r="762" spans="1:6">
      <c r="A762" s="370" t="s">
        <v>1904</v>
      </c>
      <c r="B762" s="374">
        <v>11012</v>
      </c>
      <c r="C762" s="374" t="s">
        <v>1905</v>
      </c>
      <c r="D762" s="368" t="s">
        <v>9</v>
      </c>
      <c r="E762" s="374" t="s">
        <v>1766</v>
      </c>
      <c r="F762" s="376">
        <v>21905.3</v>
      </c>
    </row>
    <row r="763" spans="1:6">
      <c r="A763" s="370" t="s">
        <v>1906</v>
      </c>
      <c r="B763" s="374">
        <v>10711</v>
      </c>
      <c r="C763" s="374" t="s">
        <v>1907</v>
      </c>
      <c r="D763" s="368" t="s">
        <v>9</v>
      </c>
      <c r="E763" s="374" t="s">
        <v>1766</v>
      </c>
      <c r="F763" s="376">
        <v>31636.02</v>
      </c>
    </row>
    <row r="764" spans="1:6">
      <c r="A764" s="370" t="s">
        <v>1908</v>
      </c>
      <c r="B764" s="374">
        <v>13914</v>
      </c>
      <c r="C764" s="374" t="s">
        <v>1909</v>
      </c>
      <c r="D764" s="368" t="s">
        <v>9</v>
      </c>
      <c r="E764" s="374" t="s">
        <v>1766</v>
      </c>
      <c r="F764" s="376">
        <v>30236.49</v>
      </c>
    </row>
    <row r="765" spans="1:6">
      <c r="A765" s="370" t="s">
        <v>1910</v>
      </c>
      <c r="B765" s="374">
        <v>15170</v>
      </c>
      <c r="C765" s="374" t="s">
        <v>1911</v>
      </c>
      <c r="D765" s="368" t="s">
        <v>9</v>
      </c>
      <c r="E765" s="374" t="s">
        <v>1766</v>
      </c>
      <c r="F765" s="376">
        <v>41388.33</v>
      </c>
    </row>
    <row r="766" spans="1:6">
      <c r="A766" s="370" t="s">
        <v>1912</v>
      </c>
      <c r="B766" s="374">
        <v>11160</v>
      </c>
      <c r="C766" s="374" t="s">
        <v>1913</v>
      </c>
      <c r="D766" s="368" t="s">
        <v>9</v>
      </c>
      <c r="E766" s="374" t="s">
        <v>1766</v>
      </c>
      <c r="F766" s="376">
        <v>36320.18</v>
      </c>
    </row>
    <row r="767" spans="1:6">
      <c r="A767" s="370" t="s">
        <v>1914</v>
      </c>
      <c r="B767" s="374">
        <v>11577</v>
      </c>
      <c r="C767" s="374" t="s">
        <v>1915</v>
      </c>
      <c r="D767" s="368" t="s">
        <v>9</v>
      </c>
      <c r="E767" s="374" t="s">
        <v>1766</v>
      </c>
      <c r="F767" s="376">
        <v>25092.35</v>
      </c>
    </row>
    <row r="768" spans="1:6">
      <c r="A768" s="370" t="s">
        <v>1916</v>
      </c>
      <c r="B768" s="374">
        <v>10993</v>
      </c>
      <c r="C768" s="374" t="s">
        <v>1917</v>
      </c>
      <c r="D768" s="368" t="s">
        <v>9</v>
      </c>
      <c r="E768" s="374" t="s">
        <v>1766</v>
      </c>
      <c r="F768" s="376">
        <v>38163.32</v>
      </c>
    </row>
    <row r="769" spans="1:6">
      <c r="A769" s="370" t="s">
        <v>1918</v>
      </c>
      <c r="B769" s="374">
        <v>11578</v>
      </c>
      <c r="C769" s="374" t="s">
        <v>1919</v>
      </c>
      <c r="D769" s="368" t="s">
        <v>9</v>
      </c>
      <c r="E769" s="374" t="s">
        <v>1766</v>
      </c>
      <c r="F769" s="376">
        <v>41116.639999999999</v>
      </c>
    </row>
    <row r="770" spans="1:6">
      <c r="A770" s="370" t="s">
        <v>1920</v>
      </c>
      <c r="B770" s="374">
        <v>13912</v>
      </c>
      <c r="C770" s="374" t="s">
        <v>1921</v>
      </c>
      <c r="D770" s="368" t="s">
        <v>9</v>
      </c>
      <c r="E770" s="374" t="s">
        <v>1766</v>
      </c>
      <c r="F770" s="376">
        <v>97074.99</v>
      </c>
    </row>
    <row r="771" spans="1:6">
      <c r="A771" s="370" t="s">
        <v>1922</v>
      </c>
      <c r="B771" s="374">
        <v>15150</v>
      </c>
      <c r="C771" s="374" t="s">
        <v>1923</v>
      </c>
      <c r="D771" s="368" t="s">
        <v>9</v>
      </c>
      <c r="E771" s="374" t="s">
        <v>1766</v>
      </c>
      <c r="F771" s="376">
        <v>56895.89</v>
      </c>
    </row>
    <row r="772" spans="1:6">
      <c r="A772" s="370" t="s">
        <v>1924</v>
      </c>
      <c r="B772" s="374">
        <v>15146</v>
      </c>
      <c r="C772" s="374" t="s">
        <v>1925</v>
      </c>
      <c r="D772" s="368" t="s">
        <v>9</v>
      </c>
      <c r="E772" s="374" t="s">
        <v>1766</v>
      </c>
      <c r="F772" s="376">
        <v>24697.66</v>
      </c>
    </row>
    <row r="773" spans="1:6">
      <c r="A773" s="370" t="s">
        <v>1926</v>
      </c>
      <c r="B773" s="374">
        <v>10991</v>
      </c>
      <c r="C773" s="374" t="s">
        <v>1927</v>
      </c>
      <c r="D773" s="368" t="s">
        <v>9</v>
      </c>
      <c r="E773" s="374" t="s">
        <v>1766</v>
      </c>
      <c r="F773" s="376">
        <v>25389.22</v>
      </c>
    </row>
    <row r="774" spans="1:6">
      <c r="A774" s="370" t="s">
        <v>1928</v>
      </c>
      <c r="B774" s="374">
        <v>14186</v>
      </c>
      <c r="C774" s="374" t="s">
        <v>1929</v>
      </c>
      <c r="D774" s="368" t="s">
        <v>9</v>
      </c>
      <c r="E774" s="374" t="s">
        <v>1766</v>
      </c>
      <c r="F774" s="376">
        <v>36741.99</v>
      </c>
    </row>
    <row r="775" spans="1:6">
      <c r="A775" s="370" t="s">
        <v>1930</v>
      </c>
      <c r="B775" s="374">
        <v>15168</v>
      </c>
      <c r="C775" s="374" t="s">
        <v>1931</v>
      </c>
      <c r="D775" s="368" t="s">
        <v>9</v>
      </c>
      <c r="E775" s="374" t="s">
        <v>1766</v>
      </c>
      <c r="F775" s="376">
        <v>25984.25</v>
      </c>
    </row>
    <row r="776" spans="1:6">
      <c r="A776" s="370" t="s">
        <v>1932</v>
      </c>
      <c r="B776" s="374">
        <v>13768</v>
      </c>
      <c r="C776" s="374" t="s">
        <v>1933</v>
      </c>
      <c r="D776" s="368" t="s">
        <v>9</v>
      </c>
      <c r="E776" s="374" t="s">
        <v>1766</v>
      </c>
      <c r="F776" s="376">
        <v>8837.33</v>
      </c>
    </row>
    <row r="777" spans="1:6">
      <c r="A777" s="370" t="s">
        <v>1934</v>
      </c>
      <c r="B777" s="374">
        <v>13772</v>
      </c>
      <c r="C777" s="374" t="s">
        <v>1935</v>
      </c>
      <c r="D777" s="368" t="s">
        <v>9</v>
      </c>
      <c r="E777" s="374" t="s">
        <v>1766</v>
      </c>
      <c r="F777" s="376">
        <v>10298.209999999999</v>
      </c>
    </row>
    <row r="778" spans="1:6">
      <c r="A778" s="370" t="s">
        <v>1936</v>
      </c>
      <c r="B778" s="374">
        <v>17168</v>
      </c>
      <c r="C778" s="374" t="s">
        <v>1935</v>
      </c>
      <c r="D778" s="368" t="s">
        <v>9</v>
      </c>
      <c r="E778" s="374" t="s">
        <v>1766</v>
      </c>
      <c r="F778" s="376">
        <v>9894.19</v>
      </c>
    </row>
    <row r="779" spans="1:6">
      <c r="A779" s="370" t="s">
        <v>1937</v>
      </c>
      <c r="B779" s="374">
        <v>18282</v>
      </c>
      <c r="C779" s="374" t="s">
        <v>1935</v>
      </c>
      <c r="D779" s="368" t="s">
        <v>9</v>
      </c>
      <c r="E779" s="374" t="s">
        <v>1766</v>
      </c>
      <c r="F779" s="376">
        <v>11652.21</v>
      </c>
    </row>
    <row r="780" spans="1:6">
      <c r="A780" s="370" t="s">
        <v>1938</v>
      </c>
      <c r="B780" s="374">
        <v>11011</v>
      </c>
      <c r="C780" s="374" t="s">
        <v>1939</v>
      </c>
      <c r="D780" s="368" t="s">
        <v>9</v>
      </c>
      <c r="E780" s="374" t="s">
        <v>1766</v>
      </c>
      <c r="F780" s="376">
        <v>23380.18</v>
      </c>
    </row>
    <row r="781" spans="1:6">
      <c r="A781" s="370" t="s">
        <v>1940</v>
      </c>
      <c r="B781" s="374">
        <v>15148</v>
      </c>
      <c r="C781" s="374" t="s">
        <v>1941</v>
      </c>
      <c r="D781" s="368" t="s">
        <v>9</v>
      </c>
      <c r="E781" s="374" t="s">
        <v>1766</v>
      </c>
      <c r="F781" s="376">
        <v>32380.799999999999</v>
      </c>
    </row>
    <row r="782" spans="1:6">
      <c r="A782" s="370" t="s">
        <v>1942</v>
      </c>
      <c r="B782" s="374">
        <v>15140</v>
      </c>
      <c r="C782" s="374" t="s">
        <v>1943</v>
      </c>
      <c r="D782" s="368" t="s">
        <v>9</v>
      </c>
      <c r="E782" s="374" t="s">
        <v>1766</v>
      </c>
      <c r="F782" s="376">
        <v>20667.849999999999</v>
      </c>
    </row>
    <row r="783" spans="1:6">
      <c r="A783" s="370" t="s">
        <v>1944</v>
      </c>
      <c r="B783" s="374">
        <v>13770</v>
      </c>
      <c r="C783" s="374" t="s">
        <v>1945</v>
      </c>
      <c r="D783" s="368" t="s">
        <v>9</v>
      </c>
      <c r="E783" s="374" t="s">
        <v>1766</v>
      </c>
      <c r="F783" s="376">
        <v>8828.01</v>
      </c>
    </row>
    <row r="784" spans="1:6">
      <c r="A784" s="370" t="s">
        <v>1946</v>
      </c>
      <c r="B784" s="374">
        <v>14191</v>
      </c>
      <c r="C784" s="374" t="s">
        <v>1947</v>
      </c>
      <c r="D784" s="368" t="s">
        <v>9</v>
      </c>
      <c r="E784" s="374" t="s">
        <v>1766</v>
      </c>
      <c r="F784" s="376">
        <v>9030.77</v>
      </c>
    </row>
    <row r="785" spans="1:6">
      <c r="A785" s="370" t="s">
        <v>1948</v>
      </c>
      <c r="B785" s="374">
        <v>13771</v>
      </c>
      <c r="C785" s="374" t="s">
        <v>1949</v>
      </c>
      <c r="D785" s="368" t="s">
        <v>9</v>
      </c>
      <c r="E785" s="374" t="s">
        <v>1766</v>
      </c>
      <c r="F785" s="376">
        <v>10640.94</v>
      </c>
    </row>
    <row r="786" spans="1:6">
      <c r="A786" s="370" t="s">
        <v>1950</v>
      </c>
      <c r="B786" s="374">
        <v>14192</v>
      </c>
      <c r="C786" s="374" t="s">
        <v>1951</v>
      </c>
      <c r="D786" s="368" t="s">
        <v>9</v>
      </c>
      <c r="E786" s="374" t="s">
        <v>1766</v>
      </c>
      <c r="F786" s="376">
        <v>12570.71</v>
      </c>
    </row>
    <row r="787" spans="1:6">
      <c r="A787" s="370" t="s">
        <v>1952</v>
      </c>
      <c r="B787" s="374">
        <v>15270</v>
      </c>
      <c r="C787" s="374" t="s">
        <v>1953</v>
      </c>
      <c r="D787" s="368" t="s">
        <v>9</v>
      </c>
      <c r="E787" s="374" t="s">
        <v>1766</v>
      </c>
      <c r="F787" s="376">
        <v>10655</v>
      </c>
    </row>
    <row r="788" spans="1:6">
      <c r="A788" s="370" t="s">
        <v>1954</v>
      </c>
      <c r="B788" s="374">
        <v>15147</v>
      </c>
      <c r="C788" s="374" t="s">
        <v>1955</v>
      </c>
      <c r="D788" s="368" t="s">
        <v>9</v>
      </c>
      <c r="E788" s="374" t="s">
        <v>1766</v>
      </c>
      <c r="F788" s="376">
        <v>28556</v>
      </c>
    </row>
    <row r="789" spans="1:6">
      <c r="A789" s="370" t="s">
        <v>1956</v>
      </c>
      <c r="B789" s="374">
        <v>15149</v>
      </c>
      <c r="C789" s="374" t="s">
        <v>1957</v>
      </c>
      <c r="D789" s="368" t="s">
        <v>9</v>
      </c>
      <c r="E789" s="374" t="s">
        <v>1766</v>
      </c>
      <c r="F789" s="376">
        <v>44738.94</v>
      </c>
    </row>
    <row r="790" spans="1:6">
      <c r="A790" s="370" t="s">
        <v>1958</v>
      </c>
      <c r="B790" s="374">
        <v>13729</v>
      </c>
      <c r="C790" s="374" t="s">
        <v>1959</v>
      </c>
      <c r="D790" s="368" t="s">
        <v>9</v>
      </c>
      <c r="E790" s="374" t="s">
        <v>1766</v>
      </c>
      <c r="F790" s="376">
        <v>2963.76</v>
      </c>
    </row>
    <row r="791" spans="1:6">
      <c r="A791" s="370" t="s">
        <v>1960</v>
      </c>
      <c r="B791" s="374">
        <v>14661</v>
      </c>
      <c r="C791" s="374" t="s">
        <v>1961</v>
      </c>
      <c r="D791" s="368" t="s">
        <v>9</v>
      </c>
      <c r="E791" s="374" t="s">
        <v>491</v>
      </c>
      <c r="F791" s="376">
        <v>89204.5</v>
      </c>
    </row>
    <row r="792" spans="1:6">
      <c r="A792" s="370" t="s">
        <v>1962</v>
      </c>
      <c r="B792" s="374">
        <v>14828</v>
      </c>
      <c r="C792" s="374" t="s">
        <v>1963</v>
      </c>
      <c r="D792" s="368" t="s">
        <v>9</v>
      </c>
      <c r="E792" s="374" t="s">
        <v>491</v>
      </c>
      <c r="F792" s="376">
        <v>116013.6</v>
      </c>
    </row>
    <row r="793" spans="1:6">
      <c r="A793" s="370" t="s">
        <v>1964</v>
      </c>
      <c r="B793" s="374">
        <v>13723</v>
      </c>
      <c r="C793" s="374" t="s">
        <v>1965</v>
      </c>
      <c r="D793" s="368" t="s">
        <v>9</v>
      </c>
      <c r="E793" s="374" t="s">
        <v>884</v>
      </c>
      <c r="F793" s="376">
        <v>3946.74</v>
      </c>
    </row>
    <row r="794" spans="1:6">
      <c r="A794" s="370" t="s">
        <v>1966</v>
      </c>
      <c r="B794" s="374">
        <v>15117</v>
      </c>
      <c r="C794" s="374" t="s">
        <v>1967</v>
      </c>
      <c r="D794" s="368" t="s">
        <v>8</v>
      </c>
      <c r="E794" s="374" t="s">
        <v>1766</v>
      </c>
      <c r="F794" s="376">
        <v>282615.40999999997</v>
      </c>
    </row>
    <row r="795" spans="1:6">
      <c r="A795" s="370" t="s">
        <v>1968</v>
      </c>
      <c r="B795" s="374">
        <v>15118</v>
      </c>
      <c r="C795" s="374" t="s">
        <v>1969</v>
      </c>
      <c r="D795" s="368" t="s">
        <v>8</v>
      </c>
      <c r="E795" s="374" t="s">
        <v>1766</v>
      </c>
      <c r="F795" s="376">
        <v>275313.53000000003</v>
      </c>
    </row>
    <row r="796" spans="1:6">
      <c r="A796" s="370" t="s">
        <v>1970</v>
      </c>
      <c r="B796" s="374">
        <v>14224</v>
      </c>
      <c r="C796" s="374" t="s">
        <v>1971</v>
      </c>
      <c r="D796" s="368" t="s">
        <v>8</v>
      </c>
      <c r="E796" s="374" t="s">
        <v>1766</v>
      </c>
      <c r="F796" s="376">
        <v>155275.07</v>
      </c>
    </row>
    <row r="797" spans="1:6">
      <c r="A797" s="370" t="s">
        <v>1972</v>
      </c>
      <c r="B797" s="374">
        <v>14421</v>
      </c>
      <c r="C797" s="374" t="s">
        <v>1973</v>
      </c>
      <c r="D797" s="368" t="s">
        <v>8</v>
      </c>
      <c r="E797" s="374" t="s">
        <v>1766</v>
      </c>
      <c r="F797" s="376">
        <v>147592.32000000001</v>
      </c>
    </row>
    <row r="798" spans="1:6">
      <c r="A798" s="370" t="s">
        <v>1974</v>
      </c>
      <c r="B798" s="374">
        <v>12647</v>
      </c>
      <c r="C798" s="374" t="s">
        <v>1975</v>
      </c>
      <c r="D798" s="368" t="s">
        <v>9</v>
      </c>
      <c r="E798" s="374" t="s">
        <v>884</v>
      </c>
      <c r="F798" s="376">
        <v>19374.88</v>
      </c>
    </row>
    <row r="799" spans="1:6">
      <c r="A799" s="370" t="s">
        <v>1976</v>
      </c>
      <c r="B799" s="374">
        <v>11047</v>
      </c>
      <c r="C799" s="374" t="s">
        <v>1977</v>
      </c>
      <c r="D799" s="368" t="s">
        <v>9</v>
      </c>
      <c r="E799" s="374" t="s">
        <v>1766</v>
      </c>
      <c r="F799" s="376">
        <v>10356.09</v>
      </c>
    </row>
    <row r="800" spans="1:6">
      <c r="A800" s="370" t="s">
        <v>1978</v>
      </c>
      <c r="B800" s="374">
        <v>709</v>
      </c>
      <c r="C800" s="374" t="s">
        <v>1979</v>
      </c>
      <c r="D800" s="368" t="s">
        <v>1771</v>
      </c>
      <c r="E800" s="374" t="s">
        <v>1774</v>
      </c>
      <c r="F800" s="376">
        <v>50813.22</v>
      </c>
    </row>
    <row r="801" spans="1:6">
      <c r="A801" s="370" t="s">
        <v>1980</v>
      </c>
      <c r="B801" s="374">
        <v>11546</v>
      </c>
      <c r="C801" s="374" t="s">
        <v>1981</v>
      </c>
      <c r="D801" s="368" t="s">
        <v>14</v>
      </c>
      <c r="E801" s="374" t="s">
        <v>1774</v>
      </c>
      <c r="F801" s="376">
        <v>3736485.5</v>
      </c>
    </row>
    <row r="802" spans="1:6">
      <c r="A802" s="370" t="s">
        <v>1982</v>
      </c>
      <c r="B802" s="374">
        <v>707</v>
      </c>
      <c r="C802" s="374" t="s">
        <v>1983</v>
      </c>
      <c r="D802" s="368" t="s">
        <v>1984</v>
      </c>
      <c r="E802" s="374" t="s">
        <v>1774</v>
      </c>
      <c r="F802" s="376">
        <v>587989.43999999994</v>
      </c>
    </row>
    <row r="803" spans="1:6">
      <c r="A803" s="370" t="s">
        <v>1985</v>
      </c>
      <c r="B803" s="374">
        <v>708</v>
      </c>
      <c r="C803" s="374" t="s">
        <v>1986</v>
      </c>
      <c r="D803" s="368" t="s">
        <v>14</v>
      </c>
      <c r="E803" s="374" t="s">
        <v>1774</v>
      </c>
      <c r="F803" s="376">
        <v>438979.32</v>
      </c>
    </row>
    <row r="804" spans="1:6">
      <c r="A804" s="370" t="s">
        <v>1987</v>
      </c>
      <c r="B804" s="374">
        <v>11163</v>
      </c>
      <c r="C804" s="374" t="s">
        <v>1988</v>
      </c>
      <c r="D804" s="368" t="s">
        <v>6</v>
      </c>
      <c r="E804" s="374" t="s">
        <v>1774</v>
      </c>
      <c r="F804" s="376">
        <v>4004.33</v>
      </c>
    </row>
    <row r="805" spans="1:6">
      <c r="A805" s="370" t="s">
        <v>1989</v>
      </c>
      <c r="B805" s="374">
        <v>656</v>
      </c>
      <c r="C805" s="374" t="s">
        <v>1990</v>
      </c>
      <c r="D805" s="368" t="s">
        <v>6</v>
      </c>
      <c r="E805" s="374" t="s">
        <v>1991</v>
      </c>
      <c r="F805" s="376">
        <v>41321.589999999997</v>
      </c>
    </row>
    <row r="806" spans="1:6">
      <c r="A806" s="370" t="s">
        <v>1992</v>
      </c>
      <c r="B806" s="374">
        <v>786</v>
      </c>
      <c r="C806" s="374" t="s">
        <v>1993</v>
      </c>
      <c r="D806" s="368" t="s">
        <v>6</v>
      </c>
      <c r="E806" s="374" t="s">
        <v>1991</v>
      </c>
      <c r="F806" s="376">
        <v>148650.42000000001</v>
      </c>
    </row>
    <row r="807" spans="1:6">
      <c r="A807" s="370" t="s">
        <v>1994</v>
      </c>
      <c r="B807" s="374">
        <v>15262</v>
      </c>
      <c r="C807" s="374" t="s">
        <v>1995</v>
      </c>
      <c r="D807" s="368" t="s">
        <v>6</v>
      </c>
      <c r="E807" s="374" t="s">
        <v>1991</v>
      </c>
      <c r="F807" s="376">
        <v>197930.43</v>
      </c>
    </row>
    <row r="808" spans="1:6">
      <c r="A808" s="370" t="s">
        <v>1996</v>
      </c>
      <c r="B808" s="374">
        <v>10445</v>
      </c>
      <c r="C808" s="374" t="s">
        <v>1997</v>
      </c>
      <c r="D808" s="368" t="s">
        <v>6</v>
      </c>
      <c r="E808" s="374" t="s">
        <v>1991</v>
      </c>
      <c r="F808" s="376">
        <v>215904.1</v>
      </c>
    </row>
    <row r="809" spans="1:6">
      <c r="A809" s="370" t="s">
        <v>1998</v>
      </c>
      <c r="B809" s="374">
        <v>10913</v>
      </c>
      <c r="C809" s="374" t="s">
        <v>1999</v>
      </c>
      <c r="D809" s="368" t="s">
        <v>6</v>
      </c>
      <c r="E809" s="374" t="s">
        <v>374</v>
      </c>
      <c r="F809" s="376">
        <v>77792.62</v>
      </c>
    </row>
    <row r="810" spans="1:6">
      <c r="A810" s="370" t="s">
        <v>2000</v>
      </c>
      <c r="B810" s="374">
        <v>11652</v>
      </c>
      <c r="C810" s="374" t="s">
        <v>2001</v>
      </c>
      <c r="D810" s="368" t="s">
        <v>6</v>
      </c>
      <c r="E810" s="374" t="s">
        <v>374</v>
      </c>
      <c r="F810" s="376">
        <v>88631.75</v>
      </c>
    </row>
    <row r="811" spans="1:6">
      <c r="A811" s="370" t="s">
        <v>2002</v>
      </c>
      <c r="B811" s="374">
        <v>13077</v>
      </c>
      <c r="C811" s="374" t="s">
        <v>2003</v>
      </c>
      <c r="D811" s="368" t="s">
        <v>6</v>
      </c>
      <c r="E811" s="374" t="s">
        <v>374</v>
      </c>
      <c r="F811" s="376">
        <v>79972.55</v>
      </c>
    </row>
    <row r="812" spans="1:6">
      <c r="A812" s="370" t="s">
        <v>2004</v>
      </c>
      <c r="B812" s="374">
        <v>10366</v>
      </c>
      <c r="C812" s="374" t="s">
        <v>2005</v>
      </c>
      <c r="D812" s="368" t="s">
        <v>6</v>
      </c>
      <c r="E812" s="374" t="s">
        <v>374</v>
      </c>
      <c r="F812" s="376">
        <v>152332.01999999999</v>
      </c>
    </row>
    <row r="813" spans="1:6">
      <c r="A813" s="370" t="s">
        <v>2006</v>
      </c>
      <c r="B813" s="374">
        <v>726</v>
      </c>
      <c r="C813" s="374" t="s">
        <v>2007</v>
      </c>
      <c r="D813" s="368" t="s">
        <v>6</v>
      </c>
      <c r="E813" s="374" t="s">
        <v>374</v>
      </c>
      <c r="F813" s="376">
        <v>73895.070000000007</v>
      </c>
    </row>
    <row r="814" spans="1:6">
      <c r="A814" s="370" t="s">
        <v>2008</v>
      </c>
      <c r="B814" s="374">
        <v>727</v>
      </c>
      <c r="C814" s="374" t="s">
        <v>2009</v>
      </c>
      <c r="D814" s="368" t="s">
        <v>6</v>
      </c>
      <c r="E814" s="374" t="s">
        <v>374</v>
      </c>
      <c r="F814" s="376">
        <v>74518.3</v>
      </c>
    </row>
    <row r="815" spans="1:6">
      <c r="A815" s="370" t="s">
        <v>2010</v>
      </c>
      <c r="B815" s="374">
        <v>728</v>
      </c>
      <c r="C815" s="374" t="s">
        <v>2011</v>
      </c>
      <c r="D815" s="368" t="s">
        <v>6</v>
      </c>
      <c r="E815" s="374" t="s">
        <v>374</v>
      </c>
      <c r="F815" s="376">
        <v>73473.070000000007</v>
      </c>
    </row>
    <row r="816" spans="1:6">
      <c r="A816" s="370" t="s">
        <v>2012</v>
      </c>
      <c r="B816" s="374">
        <v>11974</v>
      </c>
      <c r="C816" s="374" t="s">
        <v>2011</v>
      </c>
      <c r="D816" s="368" t="s">
        <v>6</v>
      </c>
      <c r="E816" s="374" t="s">
        <v>374</v>
      </c>
      <c r="F816" s="376">
        <v>73473.070000000007</v>
      </c>
    </row>
    <row r="817" spans="1:6">
      <c r="A817" s="370" t="s">
        <v>2013</v>
      </c>
      <c r="B817" s="374">
        <v>729</v>
      </c>
      <c r="C817" s="374" t="s">
        <v>2014</v>
      </c>
      <c r="D817" s="368" t="s">
        <v>6</v>
      </c>
      <c r="E817" s="374" t="s">
        <v>374</v>
      </c>
      <c r="F817" s="376">
        <v>67342.509999999995</v>
      </c>
    </row>
    <row r="818" spans="1:6">
      <c r="A818" s="370" t="s">
        <v>2015</v>
      </c>
      <c r="B818" s="374">
        <v>10853</v>
      </c>
      <c r="C818" s="374" t="s">
        <v>2016</v>
      </c>
      <c r="D818" s="368" t="s">
        <v>6</v>
      </c>
      <c r="E818" s="374" t="s">
        <v>1216</v>
      </c>
      <c r="F818" s="376">
        <v>284234.43</v>
      </c>
    </row>
    <row r="819" spans="1:6">
      <c r="A819" s="370" t="s">
        <v>2017</v>
      </c>
      <c r="B819" s="374">
        <v>10159</v>
      </c>
      <c r="C819" s="374" t="s">
        <v>2018</v>
      </c>
      <c r="D819" s="368" t="s">
        <v>6</v>
      </c>
      <c r="E819" s="374" t="s">
        <v>1216</v>
      </c>
      <c r="F819" s="376">
        <v>369892.32</v>
      </c>
    </row>
    <row r="820" spans="1:6">
      <c r="A820" s="370" t="s">
        <v>2019</v>
      </c>
      <c r="B820" s="374">
        <v>10321</v>
      </c>
      <c r="C820" s="374" t="s">
        <v>2020</v>
      </c>
      <c r="D820" s="368" t="s">
        <v>6</v>
      </c>
      <c r="E820" s="374" t="s">
        <v>1991</v>
      </c>
      <c r="F820" s="376">
        <v>178305.17</v>
      </c>
    </row>
    <row r="821" spans="1:6">
      <c r="A821" s="370" t="s">
        <v>2021</v>
      </c>
      <c r="B821" s="374">
        <v>12030</v>
      </c>
      <c r="C821" s="374" t="s">
        <v>2022</v>
      </c>
      <c r="D821" s="368" t="s">
        <v>6</v>
      </c>
      <c r="E821" s="374" t="s">
        <v>1216</v>
      </c>
      <c r="F821" s="376">
        <v>241927.86</v>
      </c>
    </row>
    <row r="822" spans="1:6">
      <c r="A822" s="370" t="s">
        <v>2023</v>
      </c>
      <c r="B822" s="374">
        <v>12032</v>
      </c>
      <c r="C822" s="374" t="s">
        <v>2024</v>
      </c>
      <c r="D822" s="368" t="s">
        <v>6</v>
      </c>
      <c r="E822" s="374" t="s">
        <v>1216</v>
      </c>
      <c r="F822" s="376">
        <v>226288.26</v>
      </c>
    </row>
    <row r="823" spans="1:6">
      <c r="A823" s="370" t="s">
        <v>2025</v>
      </c>
      <c r="B823" s="374">
        <v>12029</v>
      </c>
      <c r="C823" s="374" t="s">
        <v>350</v>
      </c>
      <c r="D823" s="368" t="s">
        <v>6</v>
      </c>
      <c r="E823" s="374" t="s">
        <v>1216</v>
      </c>
      <c r="F823" s="376">
        <v>288288.21999999997</v>
      </c>
    </row>
    <row r="824" spans="1:6">
      <c r="A824" s="370" t="s">
        <v>2026</v>
      </c>
      <c r="B824" s="374">
        <v>12031</v>
      </c>
      <c r="C824" s="374" t="s">
        <v>2027</v>
      </c>
      <c r="D824" s="368" t="s">
        <v>6</v>
      </c>
      <c r="E824" s="374" t="s">
        <v>1216</v>
      </c>
      <c r="F824" s="376">
        <v>267218.2</v>
      </c>
    </row>
    <row r="825" spans="1:6">
      <c r="A825" s="370" t="s">
        <v>2028</v>
      </c>
      <c r="B825" s="374">
        <v>11195</v>
      </c>
      <c r="C825" s="374" t="s">
        <v>2029</v>
      </c>
      <c r="D825" s="368" t="s">
        <v>6</v>
      </c>
      <c r="E825" s="374" t="s">
        <v>1216</v>
      </c>
      <c r="F825" s="376">
        <v>86027.199999999997</v>
      </c>
    </row>
    <row r="826" spans="1:6">
      <c r="A826" s="370" t="s">
        <v>2030</v>
      </c>
      <c r="B826" s="374">
        <v>11194</v>
      </c>
      <c r="C826" s="374" t="s">
        <v>2031</v>
      </c>
      <c r="D826" s="368" t="s">
        <v>6</v>
      </c>
      <c r="E826" s="374" t="s">
        <v>1216</v>
      </c>
      <c r="F826" s="376">
        <v>87066.38</v>
      </c>
    </row>
    <row r="827" spans="1:6">
      <c r="A827" s="370" t="s">
        <v>2032</v>
      </c>
      <c r="B827" s="374">
        <v>12024</v>
      </c>
      <c r="C827" s="374" t="s">
        <v>2033</v>
      </c>
      <c r="D827" s="368" t="s">
        <v>6</v>
      </c>
      <c r="E827" s="374" t="s">
        <v>1216</v>
      </c>
      <c r="F827" s="376">
        <v>254444.97</v>
      </c>
    </row>
    <row r="828" spans="1:6">
      <c r="A828" s="370" t="s">
        <v>2034</v>
      </c>
      <c r="B828" s="374">
        <v>12026</v>
      </c>
      <c r="C828" s="374" t="s">
        <v>2035</v>
      </c>
      <c r="D828" s="368" t="s">
        <v>6</v>
      </c>
      <c r="E828" s="374" t="s">
        <v>1216</v>
      </c>
      <c r="F828" s="376">
        <v>237804.12</v>
      </c>
    </row>
    <row r="829" spans="1:6">
      <c r="A829" s="370" t="s">
        <v>2036</v>
      </c>
      <c r="B829" s="374">
        <v>12028</v>
      </c>
      <c r="C829" s="374" t="s">
        <v>2037</v>
      </c>
      <c r="D829" s="368" t="s">
        <v>6</v>
      </c>
      <c r="E829" s="374" t="s">
        <v>1216</v>
      </c>
      <c r="F829" s="376">
        <v>220287.95</v>
      </c>
    </row>
    <row r="830" spans="1:6">
      <c r="A830" s="370" t="s">
        <v>2038</v>
      </c>
      <c r="B830" s="374">
        <v>10157</v>
      </c>
      <c r="C830" s="374" t="s">
        <v>2039</v>
      </c>
      <c r="D830" s="368" t="s">
        <v>6</v>
      </c>
      <c r="E830" s="374" t="s">
        <v>1216</v>
      </c>
      <c r="F830" s="376">
        <v>257435.9</v>
      </c>
    </row>
    <row r="831" spans="1:6">
      <c r="A831" s="370" t="s">
        <v>2040</v>
      </c>
      <c r="B831" s="374">
        <v>10678</v>
      </c>
      <c r="C831" s="374" t="s">
        <v>2041</v>
      </c>
      <c r="D831" s="368" t="s">
        <v>6</v>
      </c>
      <c r="E831" s="374" t="s">
        <v>1216</v>
      </c>
      <c r="F831" s="376">
        <v>293434.08</v>
      </c>
    </row>
    <row r="832" spans="1:6">
      <c r="A832" s="370" t="s">
        <v>2042</v>
      </c>
      <c r="B832" s="374">
        <v>12023</v>
      </c>
      <c r="C832" s="374" t="s">
        <v>2043</v>
      </c>
      <c r="D832" s="368" t="s">
        <v>6</v>
      </c>
      <c r="E832" s="374" t="s">
        <v>1216</v>
      </c>
      <c r="F832" s="376">
        <v>298664.48</v>
      </c>
    </row>
    <row r="833" spans="1:6">
      <c r="A833" s="370" t="s">
        <v>2044</v>
      </c>
      <c r="B833" s="374">
        <v>12025</v>
      </c>
      <c r="C833" s="374" t="s">
        <v>2045</v>
      </c>
      <c r="D833" s="368" t="s">
        <v>6</v>
      </c>
      <c r="E833" s="374" t="s">
        <v>1216</v>
      </c>
      <c r="F833" s="376">
        <v>288675.67</v>
      </c>
    </row>
    <row r="834" spans="1:6">
      <c r="A834" s="370" t="s">
        <v>2046</v>
      </c>
      <c r="B834" s="374">
        <v>12027</v>
      </c>
      <c r="C834" s="374" t="s">
        <v>2047</v>
      </c>
      <c r="D834" s="368" t="s">
        <v>6</v>
      </c>
      <c r="E834" s="374" t="s">
        <v>1216</v>
      </c>
      <c r="F834" s="376">
        <v>277452.57</v>
      </c>
    </row>
    <row r="835" spans="1:6">
      <c r="A835" s="370" t="s">
        <v>2048</v>
      </c>
      <c r="B835" s="374">
        <v>12033</v>
      </c>
      <c r="C835" s="374" t="s">
        <v>2049</v>
      </c>
      <c r="D835" s="368" t="s">
        <v>6</v>
      </c>
      <c r="E835" s="374" t="s">
        <v>1216</v>
      </c>
      <c r="F835" s="376">
        <v>271958.74</v>
      </c>
    </row>
    <row r="836" spans="1:6">
      <c r="A836" s="370" t="s">
        <v>2050</v>
      </c>
      <c r="B836" s="374">
        <v>10158</v>
      </c>
      <c r="C836" s="374" t="s">
        <v>2051</v>
      </c>
      <c r="D836" s="368" t="s">
        <v>6</v>
      </c>
      <c r="E836" s="374" t="s">
        <v>1216</v>
      </c>
      <c r="F836" s="376">
        <v>319905.67</v>
      </c>
    </row>
    <row r="837" spans="1:6">
      <c r="A837" s="370" t="s">
        <v>2052</v>
      </c>
      <c r="B837" s="374">
        <v>12034</v>
      </c>
      <c r="C837" s="374" t="s">
        <v>2053</v>
      </c>
      <c r="D837" s="368" t="s">
        <v>6</v>
      </c>
      <c r="E837" s="374" t="s">
        <v>1216</v>
      </c>
      <c r="F837" s="376">
        <v>214400.23</v>
      </c>
    </row>
    <row r="838" spans="1:6">
      <c r="A838" s="370" t="s">
        <v>2054</v>
      </c>
      <c r="B838" s="374">
        <v>10122</v>
      </c>
      <c r="C838" s="374" t="s">
        <v>2055</v>
      </c>
      <c r="D838" s="368" t="s">
        <v>6</v>
      </c>
      <c r="E838" s="374" t="s">
        <v>1991</v>
      </c>
      <c r="F838" s="376">
        <v>139559.92000000001</v>
      </c>
    </row>
    <row r="839" spans="1:6">
      <c r="A839" s="370" t="s">
        <v>2056</v>
      </c>
      <c r="B839" s="374">
        <v>15003</v>
      </c>
      <c r="C839" s="374" t="s">
        <v>2057</v>
      </c>
      <c r="D839" s="368" t="s">
        <v>6</v>
      </c>
      <c r="E839" s="374" t="s">
        <v>496</v>
      </c>
      <c r="F839" s="376">
        <v>278094.15999999997</v>
      </c>
    </row>
    <row r="840" spans="1:6">
      <c r="A840" s="370" t="s">
        <v>2058</v>
      </c>
      <c r="B840" s="374">
        <v>15004</v>
      </c>
      <c r="C840" s="374" t="s">
        <v>2059</v>
      </c>
      <c r="D840" s="368" t="s">
        <v>6</v>
      </c>
      <c r="E840" s="374" t="s">
        <v>1216</v>
      </c>
      <c r="F840" s="376">
        <v>262877.32</v>
      </c>
    </row>
    <row r="841" spans="1:6">
      <c r="A841" s="370" t="s">
        <v>2060</v>
      </c>
      <c r="B841" s="374">
        <v>15000</v>
      </c>
      <c r="C841" s="374" t="s">
        <v>2061</v>
      </c>
      <c r="D841" s="368" t="s">
        <v>6</v>
      </c>
      <c r="E841" s="374" t="s">
        <v>496</v>
      </c>
      <c r="F841" s="376">
        <v>268842.39</v>
      </c>
    </row>
    <row r="842" spans="1:6">
      <c r="A842" s="370" t="s">
        <v>2062</v>
      </c>
      <c r="B842" s="374">
        <v>15001</v>
      </c>
      <c r="C842" s="374" t="s">
        <v>2063</v>
      </c>
      <c r="D842" s="368" t="s">
        <v>6</v>
      </c>
      <c r="E842" s="374" t="s">
        <v>496</v>
      </c>
      <c r="F842" s="376">
        <v>252999.84</v>
      </c>
    </row>
    <row r="843" spans="1:6">
      <c r="A843" s="370" t="s">
        <v>2064</v>
      </c>
      <c r="B843" s="374">
        <v>15002</v>
      </c>
      <c r="C843" s="374" t="s">
        <v>2065</v>
      </c>
      <c r="D843" s="368" t="s">
        <v>6</v>
      </c>
      <c r="E843" s="374" t="s">
        <v>496</v>
      </c>
      <c r="F843" s="376">
        <v>240954.86</v>
      </c>
    </row>
    <row r="844" spans="1:6">
      <c r="A844" s="370" t="s">
        <v>2066</v>
      </c>
      <c r="B844" s="374">
        <v>10592</v>
      </c>
      <c r="C844" s="374" t="s">
        <v>2067</v>
      </c>
      <c r="D844" s="368" t="s">
        <v>6</v>
      </c>
      <c r="E844" s="374" t="s">
        <v>496</v>
      </c>
      <c r="F844" s="376">
        <v>287369.51</v>
      </c>
    </row>
    <row r="845" spans="1:6">
      <c r="A845" s="370" t="s">
        <v>2068</v>
      </c>
      <c r="B845" s="374">
        <v>11182</v>
      </c>
      <c r="C845" s="374" t="s">
        <v>2069</v>
      </c>
      <c r="D845" s="368" t="s">
        <v>6</v>
      </c>
      <c r="E845" s="374" t="s">
        <v>496</v>
      </c>
      <c r="F845" s="376">
        <v>377635.34</v>
      </c>
    </row>
    <row r="846" spans="1:6">
      <c r="A846" s="370" t="s">
        <v>2070</v>
      </c>
      <c r="B846" s="374">
        <v>16693</v>
      </c>
      <c r="C846" s="374" t="s">
        <v>2071</v>
      </c>
      <c r="D846" s="368" t="s">
        <v>6</v>
      </c>
      <c r="E846" s="374" t="s">
        <v>496</v>
      </c>
      <c r="F846" s="376">
        <v>240354</v>
      </c>
    </row>
    <row r="847" spans="1:6">
      <c r="A847" s="370" t="s">
        <v>2072</v>
      </c>
      <c r="B847" s="374">
        <v>15005</v>
      </c>
      <c r="C847" s="374" t="s">
        <v>2073</v>
      </c>
      <c r="D847" s="368" t="s">
        <v>6</v>
      </c>
      <c r="E847" s="374" t="s">
        <v>496</v>
      </c>
      <c r="F847" s="376">
        <v>255107.24</v>
      </c>
    </row>
    <row r="848" spans="1:6">
      <c r="A848" s="370" t="s">
        <v>2074</v>
      </c>
      <c r="B848" s="374">
        <v>12668</v>
      </c>
      <c r="C848" s="374" t="s">
        <v>2075</v>
      </c>
      <c r="D848" s="368" t="s">
        <v>6</v>
      </c>
      <c r="E848" s="374" t="s">
        <v>496</v>
      </c>
      <c r="F848" s="376">
        <v>281625.12</v>
      </c>
    </row>
    <row r="849" spans="1:6">
      <c r="A849" s="370" t="s">
        <v>2076</v>
      </c>
      <c r="B849" s="374">
        <v>17344</v>
      </c>
      <c r="C849" s="374" t="s">
        <v>2077</v>
      </c>
      <c r="D849" s="368" t="s">
        <v>6</v>
      </c>
      <c r="E849" s="374" t="s">
        <v>374</v>
      </c>
      <c r="F849" s="376">
        <v>88126.02</v>
      </c>
    </row>
    <row r="850" spans="1:6">
      <c r="A850" s="370" t="s">
        <v>2078</v>
      </c>
      <c r="B850" s="374">
        <v>13379</v>
      </c>
      <c r="C850" s="374" t="s">
        <v>2079</v>
      </c>
      <c r="D850" s="368" t="s">
        <v>6</v>
      </c>
      <c r="E850" s="374" t="s">
        <v>366</v>
      </c>
      <c r="F850" s="376">
        <v>16774.169999999998</v>
      </c>
    </row>
    <row r="851" spans="1:6">
      <c r="A851" s="370" t="s">
        <v>2080</v>
      </c>
      <c r="B851" s="374">
        <v>13374</v>
      </c>
      <c r="C851" s="374" t="s">
        <v>2081</v>
      </c>
      <c r="D851" s="368" t="s">
        <v>8</v>
      </c>
      <c r="E851" s="374" t="s">
        <v>507</v>
      </c>
      <c r="F851" s="376">
        <v>61222.94</v>
      </c>
    </row>
    <row r="852" spans="1:6">
      <c r="A852" s="370" t="s">
        <v>2082</v>
      </c>
      <c r="B852" s="374">
        <v>15371</v>
      </c>
      <c r="C852" s="374" t="s">
        <v>2083</v>
      </c>
      <c r="D852" s="368" t="s">
        <v>8</v>
      </c>
      <c r="E852" s="374" t="s">
        <v>507</v>
      </c>
      <c r="F852" s="376">
        <v>66876.679999999993</v>
      </c>
    </row>
    <row r="853" spans="1:6">
      <c r="A853" s="370" t="s">
        <v>2084</v>
      </c>
      <c r="B853" s="374">
        <v>13654</v>
      </c>
      <c r="C853" s="374" t="s">
        <v>2085</v>
      </c>
      <c r="D853" s="368" t="s">
        <v>8</v>
      </c>
      <c r="E853" s="374" t="s">
        <v>507</v>
      </c>
      <c r="F853" s="376">
        <v>66169.009999999995</v>
      </c>
    </row>
    <row r="854" spans="1:6">
      <c r="A854" s="370" t="s">
        <v>2086</v>
      </c>
      <c r="B854" s="374">
        <v>13559</v>
      </c>
      <c r="C854" s="374" t="s">
        <v>314</v>
      </c>
      <c r="D854" s="368" t="s">
        <v>8</v>
      </c>
      <c r="E854" s="374" t="s">
        <v>507</v>
      </c>
      <c r="F854" s="376">
        <v>53488.17</v>
      </c>
    </row>
    <row r="855" spans="1:6">
      <c r="A855" s="370" t="s">
        <v>2087</v>
      </c>
      <c r="B855" s="374">
        <v>13632</v>
      </c>
      <c r="C855" s="374" t="s">
        <v>2088</v>
      </c>
      <c r="D855" s="368" t="s">
        <v>8</v>
      </c>
      <c r="E855" s="374" t="s">
        <v>507</v>
      </c>
      <c r="F855" s="376">
        <v>73909.36</v>
      </c>
    </row>
    <row r="856" spans="1:6">
      <c r="A856" s="370" t="s">
        <v>2089</v>
      </c>
      <c r="B856" s="374">
        <v>13697</v>
      </c>
      <c r="C856" s="374" t="s">
        <v>2090</v>
      </c>
      <c r="D856" s="368" t="s">
        <v>8</v>
      </c>
      <c r="E856" s="374" t="s">
        <v>507</v>
      </c>
      <c r="F856" s="376">
        <v>75132.55</v>
      </c>
    </row>
    <row r="857" spans="1:6">
      <c r="A857" s="370" t="s">
        <v>2091</v>
      </c>
      <c r="B857" s="374">
        <v>13058</v>
      </c>
      <c r="C857" s="374" t="s">
        <v>2092</v>
      </c>
      <c r="D857" s="368" t="s">
        <v>9</v>
      </c>
      <c r="E857" s="374" t="s">
        <v>507</v>
      </c>
      <c r="F857" s="376">
        <v>12645.06</v>
      </c>
    </row>
    <row r="858" spans="1:6">
      <c r="A858" s="370" t="s">
        <v>2093</v>
      </c>
      <c r="B858" s="374">
        <v>13560</v>
      </c>
      <c r="C858" s="374" t="s">
        <v>2094</v>
      </c>
      <c r="D858" s="368" t="s">
        <v>8</v>
      </c>
      <c r="E858" s="374" t="s">
        <v>507</v>
      </c>
      <c r="F858" s="376">
        <v>56577.4</v>
      </c>
    </row>
    <row r="859" spans="1:6">
      <c r="A859" s="370" t="s">
        <v>2095</v>
      </c>
      <c r="B859" s="374">
        <v>18145</v>
      </c>
      <c r="C859" s="374" t="s">
        <v>2096</v>
      </c>
      <c r="D859" s="368" t="s">
        <v>9</v>
      </c>
      <c r="E859" s="374" t="s">
        <v>2097</v>
      </c>
      <c r="F859" s="376">
        <v>0</v>
      </c>
    </row>
    <row r="860" spans="1:6">
      <c r="A860" s="370" t="s">
        <v>2098</v>
      </c>
      <c r="B860" s="374">
        <v>11153</v>
      </c>
      <c r="C860" s="374" t="s">
        <v>2099</v>
      </c>
      <c r="D860" s="368" t="s">
        <v>7</v>
      </c>
      <c r="E860" s="374" t="s">
        <v>857</v>
      </c>
      <c r="F860" s="376">
        <v>1725918.57</v>
      </c>
    </row>
    <row r="861" spans="1:6" ht="22.5">
      <c r="A861" s="370" t="s">
        <v>2100</v>
      </c>
      <c r="B861" s="374">
        <v>17690</v>
      </c>
      <c r="C861" s="374" t="s">
        <v>2101</v>
      </c>
      <c r="D861" s="368" t="s">
        <v>9</v>
      </c>
      <c r="E861" s="374" t="s">
        <v>359</v>
      </c>
      <c r="F861" s="376">
        <v>0</v>
      </c>
    </row>
    <row r="862" spans="1:6" ht="22.5">
      <c r="A862" s="370" t="s">
        <v>2102</v>
      </c>
      <c r="B862" s="374">
        <v>17696</v>
      </c>
      <c r="C862" s="374" t="s">
        <v>2103</v>
      </c>
      <c r="D862" s="368" t="s">
        <v>9</v>
      </c>
      <c r="E862" s="374" t="s">
        <v>359</v>
      </c>
      <c r="F862" s="376">
        <v>0</v>
      </c>
    </row>
    <row r="863" spans="1:6" ht="22.5">
      <c r="A863" s="370" t="s">
        <v>2104</v>
      </c>
      <c r="B863" s="374">
        <v>18445</v>
      </c>
      <c r="C863" s="374" t="s">
        <v>2105</v>
      </c>
      <c r="D863" s="368" t="s">
        <v>9</v>
      </c>
      <c r="E863" s="374" t="s">
        <v>359</v>
      </c>
      <c r="F863" s="376">
        <v>90005.09</v>
      </c>
    </row>
    <row r="864" spans="1:6">
      <c r="A864" s="370" t="s">
        <v>2106</v>
      </c>
      <c r="B864" s="374">
        <v>13218</v>
      </c>
      <c r="C864" s="374" t="s">
        <v>2107</v>
      </c>
      <c r="D864" s="368" t="s">
        <v>6</v>
      </c>
      <c r="E864" s="374" t="s">
        <v>2108</v>
      </c>
      <c r="F864" s="376">
        <v>23955.01</v>
      </c>
    </row>
    <row r="865" spans="1:6">
      <c r="A865" s="370" t="s">
        <v>2109</v>
      </c>
      <c r="B865" s="374">
        <v>15762</v>
      </c>
      <c r="C865" s="374" t="s">
        <v>2110</v>
      </c>
      <c r="D865" s="368" t="s">
        <v>457</v>
      </c>
      <c r="E865" s="374" t="s">
        <v>2108</v>
      </c>
      <c r="F865" s="376">
        <v>2700.6</v>
      </c>
    </row>
    <row r="866" spans="1:6">
      <c r="A866" s="370" t="s">
        <v>2111</v>
      </c>
      <c r="B866" s="374">
        <v>15780</v>
      </c>
      <c r="C866" s="374" t="s">
        <v>2112</v>
      </c>
      <c r="D866" s="368" t="s">
        <v>457</v>
      </c>
      <c r="E866" s="374" t="s">
        <v>2108</v>
      </c>
      <c r="F866" s="376">
        <v>1173.42</v>
      </c>
    </row>
    <row r="867" spans="1:6">
      <c r="A867" s="370" t="s">
        <v>2113</v>
      </c>
      <c r="B867" s="374">
        <v>620</v>
      </c>
      <c r="C867" s="374" t="s">
        <v>2114</v>
      </c>
      <c r="D867" s="368" t="s">
        <v>8</v>
      </c>
      <c r="E867" s="374" t="s">
        <v>2108</v>
      </c>
      <c r="F867" s="376">
        <v>7835.7</v>
      </c>
    </row>
    <row r="868" spans="1:6">
      <c r="A868" s="370" t="s">
        <v>2115</v>
      </c>
      <c r="B868" s="374">
        <v>621</v>
      </c>
      <c r="C868" s="374" t="s">
        <v>2116</v>
      </c>
      <c r="D868" s="368" t="s">
        <v>6</v>
      </c>
      <c r="E868" s="374" t="s">
        <v>2108</v>
      </c>
      <c r="F868" s="376">
        <v>4604.1099999999997</v>
      </c>
    </row>
    <row r="869" spans="1:6">
      <c r="A869" s="370" t="s">
        <v>2117</v>
      </c>
      <c r="B869" s="374">
        <v>622</v>
      </c>
      <c r="C869" s="374" t="s">
        <v>2118</v>
      </c>
      <c r="D869" s="368" t="s">
        <v>6</v>
      </c>
      <c r="E869" s="374" t="s">
        <v>2108</v>
      </c>
      <c r="F869" s="376">
        <v>14431.4</v>
      </c>
    </row>
    <row r="870" spans="1:6" ht="22.5">
      <c r="A870" s="370" t="s">
        <v>2119</v>
      </c>
      <c r="B870" s="374">
        <v>17711</v>
      </c>
      <c r="C870" s="374" t="s">
        <v>2120</v>
      </c>
      <c r="D870" s="368" t="s">
        <v>9</v>
      </c>
      <c r="E870" s="374" t="s">
        <v>359</v>
      </c>
      <c r="F870" s="376">
        <v>82575.45</v>
      </c>
    </row>
    <row r="871" spans="1:6" ht="22.5">
      <c r="A871" s="370" t="s">
        <v>2121</v>
      </c>
      <c r="B871" s="374">
        <v>12658</v>
      </c>
      <c r="C871" s="374" t="s">
        <v>2122</v>
      </c>
      <c r="D871" s="368" t="s">
        <v>9</v>
      </c>
      <c r="E871" s="374" t="s">
        <v>537</v>
      </c>
      <c r="F871" s="376">
        <v>67922.02</v>
      </c>
    </row>
    <row r="872" spans="1:6">
      <c r="A872" s="370" t="s">
        <v>2123</v>
      </c>
      <c r="B872" s="374">
        <v>17438</v>
      </c>
      <c r="C872" s="374" t="s">
        <v>2124</v>
      </c>
      <c r="D872" s="368" t="s">
        <v>6</v>
      </c>
      <c r="E872" s="374" t="s">
        <v>1210</v>
      </c>
      <c r="F872" s="376">
        <v>160000</v>
      </c>
    </row>
    <row r="873" spans="1:6" ht="22.5">
      <c r="A873" s="370" t="s">
        <v>2125</v>
      </c>
      <c r="B873" s="374">
        <v>15205</v>
      </c>
      <c r="C873" s="374" t="s">
        <v>2126</v>
      </c>
      <c r="D873" s="368" t="s">
        <v>9</v>
      </c>
      <c r="E873" s="374" t="s">
        <v>359</v>
      </c>
      <c r="F873" s="376">
        <v>33818.03</v>
      </c>
    </row>
    <row r="874" spans="1:6" ht="22.5">
      <c r="A874" s="370" t="s">
        <v>2127</v>
      </c>
      <c r="B874" s="374">
        <v>15054</v>
      </c>
      <c r="C874" s="374" t="s">
        <v>2128</v>
      </c>
      <c r="D874" s="368" t="s">
        <v>9</v>
      </c>
      <c r="E874" s="374" t="s">
        <v>359</v>
      </c>
      <c r="F874" s="376">
        <v>109978.03</v>
      </c>
    </row>
    <row r="875" spans="1:6" ht="22.5">
      <c r="A875" s="370" t="s">
        <v>2129</v>
      </c>
      <c r="B875" s="374">
        <v>19212</v>
      </c>
      <c r="C875" s="374" t="s">
        <v>2130</v>
      </c>
      <c r="D875" s="368" t="s">
        <v>9</v>
      </c>
      <c r="E875" s="374" t="s">
        <v>359</v>
      </c>
      <c r="F875" s="376">
        <v>1524400.46</v>
      </c>
    </row>
    <row r="876" spans="1:6">
      <c r="A876" s="370" t="s">
        <v>2131</v>
      </c>
      <c r="B876" s="374">
        <v>11200</v>
      </c>
      <c r="C876" s="374" t="s">
        <v>2132</v>
      </c>
      <c r="D876" s="368" t="s">
        <v>9</v>
      </c>
      <c r="E876" s="374" t="s">
        <v>854</v>
      </c>
      <c r="F876" s="376">
        <v>62883.72</v>
      </c>
    </row>
    <row r="877" spans="1:6">
      <c r="A877" s="370" t="s">
        <v>2133</v>
      </c>
      <c r="B877" s="374">
        <v>12940</v>
      </c>
      <c r="C877" s="374" t="s">
        <v>2134</v>
      </c>
      <c r="D877" s="368" t="s">
        <v>8</v>
      </c>
      <c r="E877" s="374" t="s">
        <v>615</v>
      </c>
      <c r="F877" s="376">
        <v>28170.05</v>
      </c>
    </row>
    <row r="878" spans="1:6">
      <c r="A878" s="370" t="s">
        <v>2135</v>
      </c>
      <c r="B878" s="374">
        <v>11426</v>
      </c>
      <c r="C878" s="374" t="s">
        <v>2136</v>
      </c>
      <c r="D878" s="368" t="s">
        <v>6</v>
      </c>
      <c r="E878" s="374" t="s">
        <v>1442</v>
      </c>
      <c r="F878" s="376">
        <v>8887.39</v>
      </c>
    </row>
    <row r="879" spans="1:6">
      <c r="A879" s="370" t="s">
        <v>2137</v>
      </c>
      <c r="B879" s="374">
        <v>11588</v>
      </c>
      <c r="C879" s="374" t="s">
        <v>2138</v>
      </c>
      <c r="D879" s="368" t="s">
        <v>6</v>
      </c>
      <c r="E879" s="374" t="s">
        <v>1442</v>
      </c>
      <c r="F879" s="376">
        <v>17588.32</v>
      </c>
    </row>
    <row r="880" spans="1:6">
      <c r="A880" s="370" t="s">
        <v>2139</v>
      </c>
      <c r="B880" s="374">
        <v>12829</v>
      </c>
      <c r="C880" s="374" t="s">
        <v>2140</v>
      </c>
      <c r="D880" s="368" t="s">
        <v>6</v>
      </c>
      <c r="E880" s="374" t="s">
        <v>879</v>
      </c>
      <c r="F880" s="376">
        <v>16345.5</v>
      </c>
    </row>
    <row r="881" spans="1:6" ht="22.5">
      <c r="A881" s="370" t="s">
        <v>2141</v>
      </c>
      <c r="B881" s="374">
        <v>10580</v>
      </c>
      <c r="C881" s="374" t="s">
        <v>2142</v>
      </c>
      <c r="D881" s="368" t="s">
        <v>9</v>
      </c>
      <c r="E881" s="374" t="s">
        <v>359</v>
      </c>
      <c r="F881" s="376">
        <v>34666</v>
      </c>
    </row>
    <row r="882" spans="1:6">
      <c r="A882" s="370" t="s">
        <v>2143</v>
      </c>
      <c r="B882" s="374">
        <v>16146</v>
      </c>
      <c r="C882" s="374" t="s">
        <v>2144</v>
      </c>
      <c r="D882" s="368" t="s">
        <v>9</v>
      </c>
      <c r="E882" s="374" t="s">
        <v>491</v>
      </c>
      <c r="F882" s="376">
        <v>1864430.4</v>
      </c>
    </row>
    <row r="883" spans="1:6">
      <c r="A883" s="370" t="s">
        <v>2145</v>
      </c>
      <c r="B883" s="374">
        <v>14201</v>
      </c>
      <c r="C883" s="374" t="s">
        <v>2146</v>
      </c>
      <c r="D883" s="368" t="s">
        <v>9</v>
      </c>
      <c r="E883" s="374" t="s">
        <v>2147</v>
      </c>
      <c r="F883" s="376">
        <v>245090.58</v>
      </c>
    </row>
    <row r="884" spans="1:6">
      <c r="A884" s="370" t="s">
        <v>2148</v>
      </c>
      <c r="B884" s="374">
        <v>12395</v>
      </c>
      <c r="C884" s="374" t="s">
        <v>2149</v>
      </c>
      <c r="D884" s="368" t="s">
        <v>9</v>
      </c>
      <c r="E884" s="374" t="s">
        <v>2147</v>
      </c>
      <c r="F884" s="376">
        <v>247066.46</v>
      </c>
    </row>
    <row r="885" spans="1:6" ht="22.5">
      <c r="A885" s="370" t="s">
        <v>2150</v>
      </c>
      <c r="B885" s="374">
        <v>20739</v>
      </c>
      <c r="C885" s="374" t="s">
        <v>2151</v>
      </c>
      <c r="D885" s="368" t="s">
        <v>9</v>
      </c>
      <c r="E885" s="374" t="s">
        <v>2147</v>
      </c>
      <c r="F885" s="376">
        <v>290374.58</v>
      </c>
    </row>
    <row r="886" spans="1:6">
      <c r="A886" s="370" t="s">
        <v>2152</v>
      </c>
      <c r="B886" s="374">
        <v>11264</v>
      </c>
      <c r="C886" s="374" t="s">
        <v>2153</v>
      </c>
      <c r="D886" s="368" t="s">
        <v>9</v>
      </c>
      <c r="E886" s="374" t="s">
        <v>2147</v>
      </c>
      <c r="F886" s="376">
        <v>287747.58</v>
      </c>
    </row>
    <row r="887" spans="1:6" ht="22.5">
      <c r="A887" s="370" t="s">
        <v>2154</v>
      </c>
      <c r="B887" s="374">
        <v>20737</v>
      </c>
      <c r="C887" s="374" t="s">
        <v>2155</v>
      </c>
      <c r="D887" s="368" t="s">
        <v>9</v>
      </c>
      <c r="E887" s="374" t="s">
        <v>2147</v>
      </c>
      <c r="F887" s="376">
        <v>286590.86</v>
      </c>
    </row>
    <row r="888" spans="1:6">
      <c r="A888" s="370" t="s">
        <v>2156</v>
      </c>
      <c r="B888" s="374">
        <v>11244</v>
      </c>
      <c r="C888" s="374" t="s">
        <v>2157</v>
      </c>
      <c r="D888" s="368" t="s">
        <v>9</v>
      </c>
      <c r="E888" s="374" t="s">
        <v>2147</v>
      </c>
      <c r="F888" s="376">
        <v>275048.58</v>
      </c>
    </row>
    <row r="889" spans="1:6">
      <c r="A889" s="370" t="s">
        <v>2158</v>
      </c>
      <c r="B889" s="374">
        <v>18199</v>
      </c>
      <c r="C889" s="374" t="s">
        <v>2159</v>
      </c>
      <c r="D889" s="368" t="s">
        <v>9</v>
      </c>
      <c r="E889" s="374" t="s">
        <v>603</v>
      </c>
      <c r="F889" s="376">
        <v>283963.86</v>
      </c>
    </row>
    <row r="890" spans="1:6" ht="22.5">
      <c r="A890" s="370" t="s">
        <v>2160</v>
      </c>
      <c r="B890" s="374">
        <v>20743</v>
      </c>
      <c r="C890" s="374" t="s">
        <v>2161</v>
      </c>
      <c r="D890" s="368" t="s">
        <v>9</v>
      </c>
      <c r="E890" s="374" t="s">
        <v>2147</v>
      </c>
      <c r="F890" s="376">
        <v>269649.58</v>
      </c>
    </row>
    <row r="891" spans="1:6">
      <c r="A891" s="370" t="s">
        <v>2162</v>
      </c>
      <c r="B891" s="374">
        <v>11533</v>
      </c>
      <c r="C891" s="374" t="s">
        <v>2163</v>
      </c>
      <c r="D891" s="368" t="s">
        <v>9</v>
      </c>
      <c r="E891" s="374" t="s">
        <v>2147</v>
      </c>
      <c r="F891" s="376">
        <v>265338.46000000002</v>
      </c>
    </row>
    <row r="892" spans="1:6" ht="22.5">
      <c r="A892" s="370" t="s">
        <v>2164</v>
      </c>
      <c r="B892" s="374">
        <v>20738</v>
      </c>
      <c r="C892" s="374" t="s">
        <v>2165</v>
      </c>
      <c r="D892" s="368" t="s">
        <v>9</v>
      </c>
      <c r="E892" s="374" t="s">
        <v>2147</v>
      </c>
      <c r="F892" s="376">
        <v>274632.58</v>
      </c>
    </row>
    <row r="893" spans="1:6">
      <c r="A893" s="370" t="s">
        <v>2166</v>
      </c>
      <c r="B893" s="374">
        <v>11251</v>
      </c>
      <c r="C893" s="374" t="s">
        <v>2167</v>
      </c>
      <c r="D893" s="368" t="s">
        <v>9</v>
      </c>
      <c r="E893" s="374" t="s">
        <v>2147</v>
      </c>
      <c r="F893" s="376">
        <v>272005.58</v>
      </c>
    </row>
    <row r="894" spans="1:6">
      <c r="A894" s="370" t="s">
        <v>2168</v>
      </c>
      <c r="B894" s="374">
        <v>11242</v>
      </c>
      <c r="C894" s="374" t="s">
        <v>2169</v>
      </c>
      <c r="D894" s="368" t="s">
        <v>9</v>
      </c>
      <c r="E894" s="374" t="s">
        <v>2147</v>
      </c>
      <c r="F894" s="376">
        <v>263353.58</v>
      </c>
    </row>
    <row r="895" spans="1:6">
      <c r="A895" s="370" t="s">
        <v>2170</v>
      </c>
      <c r="B895" s="374">
        <v>11253</v>
      </c>
      <c r="C895" s="374" t="s">
        <v>2171</v>
      </c>
      <c r="D895" s="368" t="s">
        <v>9</v>
      </c>
      <c r="E895" s="374" t="s">
        <v>2147</v>
      </c>
      <c r="F895" s="376">
        <v>268642.76</v>
      </c>
    </row>
    <row r="896" spans="1:6" ht="22.5">
      <c r="A896" s="370" t="s">
        <v>2172</v>
      </c>
      <c r="B896" s="374">
        <v>20742</v>
      </c>
      <c r="C896" s="374" t="s">
        <v>2173</v>
      </c>
      <c r="D896" s="368" t="s">
        <v>9</v>
      </c>
      <c r="E896" s="374" t="s">
        <v>2147</v>
      </c>
      <c r="F896" s="376">
        <v>270971.44</v>
      </c>
    </row>
    <row r="897" spans="1:6">
      <c r="A897" s="370" t="s">
        <v>2174</v>
      </c>
      <c r="B897" s="374">
        <v>15374</v>
      </c>
      <c r="C897" s="374" t="s">
        <v>2175</v>
      </c>
      <c r="D897" s="368" t="s">
        <v>9</v>
      </c>
      <c r="E897" s="374" t="s">
        <v>603</v>
      </c>
      <c r="F897" s="376">
        <v>272399</v>
      </c>
    </row>
    <row r="898" spans="1:6">
      <c r="A898" s="370" t="s">
        <v>2176</v>
      </c>
      <c r="B898" s="374">
        <v>17796</v>
      </c>
      <c r="C898" s="374" t="s">
        <v>2175</v>
      </c>
      <c r="D898" s="368" t="s">
        <v>9</v>
      </c>
      <c r="E898" s="374" t="s">
        <v>603</v>
      </c>
      <c r="F898" s="376">
        <v>281314.28000000003</v>
      </c>
    </row>
    <row r="899" spans="1:6">
      <c r="A899" s="370" t="s">
        <v>2177</v>
      </c>
      <c r="B899" s="374">
        <v>18742</v>
      </c>
      <c r="C899" s="374" t="s">
        <v>2178</v>
      </c>
      <c r="D899" s="368" t="s">
        <v>9</v>
      </c>
      <c r="E899" s="374" t="s">
        <v>2147</v>
      </c>
      <c r="F899" s="376">
        <v>279052.46000000002</v>
      </c>
    </row>
    <row r="900" spans="1:6">
      <c r="A900" s="370" t="s">
        <v>2179</v>
      </c>
      <c r="B900" s="374">
        <v>11238</v>
      </c>
      <c r="C900" s="374" t="s">
        <v>2180</v>
      </c>
      <c r="D900" s="368" t="s">
        <v>9</v>
      </c>
      <c r="E900" s="374" t="s">
        <v>603</v>
      </c>
      <c r="F900" s="376">
        <v>268344.44</v>
      </c>
    </row>
    <row r="901" spans="1:6">
      <c r="A901" s="370" t="s">
        <v>2181</v>
      </c>
      <c r="B901" s="374">
        <v>15678</v>
      </c>
      <c r="C901" s="374" t="s">
        <v>2182</v>
      </c>
      <c r="D901" s="368" t="s">
        <v>9</v>
      </c>
      <c r="E901" s="374" t="s">
        <v>2147</v>
      </c>
      <c r="F901" s="376">
        <v>248554.58</v>
      </c>
    </row>
    <row r="902" spans="1:6">
      <c r="A902" s="370" t="s">
        <v>2183</v>
      </c>
      <c r="B902" s="374">
        <v>11255</v>
      </c>
      <c r="C902" s="374" t="s">
        <v>2184</v>
      </c>
      <c r="D902" s="368" t="s">
        <v>9</v>
      </c>
      <c r="E902" s="374" t="s">
        <v>2147</v>
      </c>
      <c r="F902" s="376">
        <v>263866.58</v>
      </c>
    </row>
    <row r="903" spans="1:6">
      <c r="A903" s="370" t="s">
        <v>2185</v>
      </c>
      <c r="B903" s="374">
        <v>15268</v>
      </c>
      <c r="C903" s="374" t="s">
        <v>2186</v>
      </c>
      <c r="D903" s="368" t="s">
        <v>9</v>
      </c>
      <c r="E903" s="374" t="s">
        <v>2147</v>
      </c>
      <c r="F903" s="376">
        <v>278238.58</v>
      </c>
    </row>
    <row r="904" spans="1:6" ht="22.5">
      <c r="A904" s="370" t="s">
        <v>2187</v>
      </c>
      <c r="B904" s="374">
        <v>20712</v>
      </c>
      <c r="C904" s="374" t="s">
        <v>2188</v>
      </c>
      <c r="D904" s="368" t="s">
        <v>9</v>
      </c>
      <c r="E904" s="374" t="s">
        <v>603</v>
      </c>
      <c r="F904" s="376">
        <v>290451.8</v>
      </c>
    </row>
    <row r="905" spans="1:6">
      <c r="A905" s="370" t="s">
        <v>2189</v>
      </c>
      <c r="B905" s="374">
        <v>20850</v>
      </c>
      <c r="C905" s="374" t="s">
        <v>2190</v>
      </c>
      <c r="D905" s="368" t="s">
        <v>9</v>
      </c>
      <c r="E905" s="374" t="s">
        <v>2147</v>
      </c>
      <c r="F905" s="376">
        <v>227347.99</v>
      </c>
    </row>
    <row r="906" spans="1:6">
      <c r="A906" s="370" t="s">
        <v>2191</v>
      </c>
      <c r="B906" s="374">
        <v>11237</v>
      </c>
      <c r="C906" s="374" t="s">
        <v>2192</v>
      </c>
      <c r="D906" s="368" t="s">
        <v>9</v>
      </c>
      <c r="E906" s="374" t="s">
        <v>2147</v>
      </c>
      <c r="F906" s="376">
        <v>286140.68</v>
      </c>
    </row>
    <row r="907" spans="1:6">
      <c r="A907" s="370" t="s">
        <v>2193</v>
      </c>
      <c r="B907" s="374">
        <v>17797</v>
      </c>
      <c r="C907" s="374" t="s">
        <v>2192</v>
      </c>
      <c r="D907" s="368" t="s">
        <v>9</v>
      </c>
      <c r="E907" s="374" t="s">
        <v>2147</v>
      </c>
      <c r="F907" s="376">
        <v>288402.5</v>
      </c>
    </row>
    <row r="908" spans="1:6">
      <c r="A908" s="370" t="s">
        <v>2194</v>
      </c>
      <c r="B908" s="374">
        <v>18195</v>
      </c>
      <c r="C908" s="374" t="s">
        <v>2195</v>
      </c>
      <c r="D908" s="368" t="s">
        <v>9</v>
      </c>
      <c r="E908" s="374" t="s">
        <v>603</v>
      </c>
      <c r="F908" s="376">
        <v>296740.08</v>
      </c>
    </row>
    <row r="909" spans="1:6">
      <c r="A909" s="370" t="s">
        <v>2196</v>
      </c>
      <c r="B909" s="374">
        <v>11239</v>
      </c>
      <c r="C909" s="374" t="s">
        <v>2197</v>
      </c>
      <c r="D909" s="368" t="s">
        <v>9</v>
      </c>
      <c r="E909" s="374" t="s">
        <v>2147</v>
      </c>
      <c r="F909" s="376">
        <v>265595.58</v>
      </c>
    </row>
    <row r="910" spans="1:6" ht="22.5">
      <c r="A910" s="370" t="s">
        <v>2198</v>
      </c>
      <c r="B910" s="374">
        <v>20713</v>
      </c>
      <c r="C910" s="374" t="s">
        <v>2199</v>
      </c>
      <c r="D910" s="368" t="s">
        <v>9</v>
      </c>
      <c r="E910" s="374" t="s">
        <v>603</v>
      </c>
      <c r="F910" s="376">
        <v>257205.58</v>
      </c>
    </row>
    <row r="911" spans="1:6">
      <c r="A911" s="370" t="s">
        <v>2200</v>
      </c>
      <c r="B911" s="374">
        <v>11316</v>
      </c>
      <c r="C911" s="374" t="s">
        <v>2201</v>
      </c>
      <c r="D911" s="368" t="s">
        <v>9</v>
      </c>
      <c r="E911" s="374" t="s">
        <v>603</v>
      </c>
      <c r="F911" s="376">
        <v>254578.58</v>
      </c>
    </row>
    <row r="912" spans="1:6">
      <c r="A912" s="370" t="s">
        <v>2202</v>
      </c>
      <c r="B912" s="374">
        <v>17799</v>
      </c>
      <c r="C912" s="374" t="s">
        <v>2201</v>
      </c>
      <c r="D912" s="368" t="s">
        <v>9</v>
      </c>
      <c r="E912" s="374" t="s">
        <v>603</v>
      </c>
      <c r="F912" s="376">
        <v>255156.28</v>
      </c>
    </row>
    <row r="913" spans="1:6">
      <c r="A913" s="370" t="s">
        <v>2203</v>
      </c>
      <c r="B913" s="374">
        <v>15679</v>
      </c>
      <c r="C913" s="374" t="s">
        <v>2204</v>
      </c>
      <c r="D913" s="368" t="s">
        <v>9</v>
      </c>
      <c r="E913" s="374" t="s">
        <v>2147</v>
      </c>
      <c r="F913" s="376">
        <v>277689.58</v>
      </c>
    </row>
    <row r="914" spans="1:6" ht="22.5">
      <c r="A914" s="370" t="s">
        <v>2205</v>
      </c>
      <c r="B914" s="374">
        <v>20714</v>
      </c>
      <c r="C914" s="374" t="s">
        <v>2206</v>
      </c>
      <c r="D914" s="368" t="s">
        <v>9</v>
      </c>
      <c r="E914" s="374" t="s">
        <v>603</v>
      </c>
      <c r="F914" s="376">
        <v>280316.58</v>
      </c>
    </row>
    <row r="915" spans="1:6">
      <c r="A915" s="370" t="s">
        <v>2207</v>
      </c>
      <c r="B915" s="374">
        <v>15269</v>
      </c>
      <c r="C915" s="374" t="s">
        <v>2208</v>
      </c>
      <c r="D915" s="368" t="s">
        <v>9</v>
      </c>
      <c r="E915" s="374" t="s">
        <v>2147</v>
      </c>
      <c r="F915" s="376">
        <v>274794.58</v>
      </c>
    </row>
    <row r="916" spans="1:6">
      <c r="A916" s="370" t="s">
        <v>2209</v>
      </c>
      <c r="B916" s="374">
        <v>11266</v>
      </c>
      <c r="C916" s="374" t="s">
        <v>2210</v>
      </c>
      <c r="D916" s="368" t="s">
        <v>9</v>
      </c>
      <c r="E916" s="374" t="s">
        <v>2147</v>
      </c>
      <c r="F916" s="376">
        <v>315185.58</v>
      </c>
    </row>
    <row r="917" spans="1:6" ht="22.5">
      <c r="A917" s="370" t="s">
        <v>2211</v>
      </c>
      <c r="B917" s="374">
        <v>20698</v>
      </c>
      <c r="C917" s="374" t="s">
        <v>2212</v>
      </c>
      <c r="D917" s="368" t="s">
        <v>9</v>
      </c>
      <c r="E917" s="374" t="s">
        <v>2147</v>
      </c>
      <c r="F917" s="376">
        <v>281511.58</v>
      </c>
    </row>
    <row r="918" spans="1:6" ht="22.5">
      <c r="A918" s="370" t="s">
        <v>2213</v>
      </c>
      <c r="B918" s="374">
        <v>20736</v>
      </c>
      <c r="C918" s="374" t="s">
        <v>2214</v>
      </c>
      <c r="D918" s="368" t="s">
        <v>9</v>
      </c>
      <c r="E918" s="374" t="s">
        <v>2147</v>
      </c>
      <c r="F918" s="376">
        <v>259159.58</v>
      </c>
    </row>
    <row r="919" spans="1:6">
      <c r="A919" s="370" t="s">
        <v>2215</v>
      </c>
      <c r="B919" s="374">
        <v>13064</v>
      </c>
      <c r="C919" s="374" t="s">
        <v>2216</v>
      </c>
      <c r="D919" s="368" t="s">
        <v>9</v>
      </c>
      <c r="E919" s="374" t="s">
        <v>2147</v>
      </c>
      <c r="F919" s="376">
        <v>254848.46</v>
      </c>
    </row>
    <row r="920" spans="1:6">
      <c r="A920" s="370" t="s">
        <v>2217</v>
      </c>
      <c r="B920" s="374">
        <v>13065</v>
      </c>
      <c r="C920" s="374" t="s">
        <v>2218</v>
      </c>
      <c r="D920" s="368" t="s">
        <v>9</v>
      </c>
      <c r="E920" s="374" t="s">
        <v>2147</v>
      </c>
      <c r="F920" s="376">
        <v>271547.46000000002</v>
      </c>
    </row>
    <row r="921" spans="1:6" ht="22.5">
      <c r="A921" s="370" t="s">
        <v>2219</v>
      </c>
      <c r="B921" s="374">
        <v>20715</v>
      </c>
      <c r="C921" s="374" t="s">
        <v>2220</v>
      </c>
      <c r="D921" s="368" t="s">
        <v>9</v>
      </c>
      <c r="E921" s="374" t="s">
        <v>603</v>
      </c>
      <c r="F921" s="376">
        <v>250809.25</v>
      </c>
    </row>
    <row r="922" spans="1:6">
      <c r="A922" s="370" t="s">
        <v>2221</v>
      </c>
      <c r="B922" s="374">
        <v>11688</v>
      </c>
      <c r="C922" s="374" t="s">
        <v>2222</v>
      </c>
      <c r="D922" s="368" t="s">
        <v>9</v>
      </c>
      <c r="E922" s="374" t="s">
        <v>2147</v>
      </c>
      <c r="F922" s="376">
        <v>277326.46000000002</v>
      </c>
    </row>
    <row r="923" spans="1:6">
      <c r="A923" s="370" t="s">
        <v>2223</v>
      </c>
      <c r="B923" s="374">
        <v>11248</v>
      </c>
      <c r="C923" s="374" t="s">
        <v>2224</v>
      </c>
      <c r="D923" s="368" t="s">
        <v>9</v>
      </c>
      <c r="E923" s="374" t="s">
        <v>2147</v>
      </c>
      <c r="F923" s="376">
        <v>245351.58</v>
      </c>
    </row>
    <row r="924" spans="1:6">
      <c r="A924" s="370" t="s">
        <v>2225</v>
      </c>
      <c r="B924" s="374">
        <v>11249</v>
      </c>
      <c r="C924" s="374" t="s">
        <v>2224</v>
      </c>
      <c r="D924" s="368" t="s">
        <v>9</v>
      </c>
      <c r="E924" s="374" t="s">
        <v>2147</v>
      </c>
      <c r="F924" s="376">
        <v>245351.58</v>
      </c>
    </row>
    <row r="925" spans="1:6">
      <c r="A925" s="370" t="s">
        <v>2226</v>
      </c>
      <c r="B925" s="374">
        <v>11236</v>
      </c>
      <c r="C925" s="374" t="s">
        <v>2227</v>
      </c>
      <c r="D925" s="368" t="s">
        <v>9</v>
      </c>
      <c r="E925" s="374" t="s">
        <v>2147</v>
      </c>
      <c r="F925" s="376">
        <v>269768.58</v>
      </c>
    </row>
    <row r="926" spans="1:6">
      <c r="A926" s="370" t="s">
        <v>2228</v>
      </c>
      <c r="B926" s="374">
        <v>17800</v>
      </c>
      <c r="C926" s="374" t="s">
        <v>2227</v>
      </c>
      <c r="D926" s="368" t="s">
        <v>9</v>
      </c>
      <c r="E926" s="374" t="s">
        <v>2147</v>
      </c>
      <c r="F926" s="376">
        <v>270346.28000000003</v>
      </c>
    </row>
    <row r="927" spans="1:6">
      <c r="A927" s="370" t="s">
        <v>2229</v>
      </c>
      <c r="B927" s="374">
        <v>18244</v>
      </c>
      <c r="C927" s="374" t="s">
        <v>2230</v>
      </c>
      <c r="D927" s="368" t="s">
        <v>9</v>
      </c>
      <c r="E927" s="374" t="s">
        <v>603</v>
      </c>
      <c r="F927" s="376">
        <v>278683.86</v>
      </c>
    </row>
    <row r="928" spans="1:6" ht="22.5">
      <c r="A928" s="370" t="s">
        <v>2231</v>
      </c>
      <c r="B928" s="374">
        <v>20718</v>
      </c>
      <c r="C928" s="374" t="s">
        <v>2232</v>
      </c>
      <c r="D928" s="368" t="s">
        <v>9</v>
      </c>
      <c r="E928" s="374" t="s">
        <v>603</v>
      </c>
      <c r="F928" s="376">
        <v>253585.86</v>
      </c>
    </row>
    <row r="929" spans="1:6">
      <c r="A929" s="370" t="s">
        <v>2233</v>
      </c>
      <c r="B929" s="374">
        <v>11246</v>
      </c>
      <c r="C929" s="374" t="s">
        <v>2234</v>
      </c>
      <c r="D929" s="368" t="s">
        <v>9</v>
      </c>
      <c r="E929" s="374" t="s">
        <v>2147</v>
      </c>
      <c r="F929" s="376">
        <v>259773.58</v>
      </c>
    </row>
    <row r="930" spans="1:6" ht="22.5">
      <c r="A930" s="370" t="s">
        <v>2235</v>
      </c>
      <c r="B930" s="374">
        <v>20716</v>
      </c>
      <c r="C930" s="374" t="s">
        <v>2236</v>
      </c>
      <c r="D930" s="368" t="s">
        <v>9</v>
      </c>
      <c r="E930" s="374" t="s">
        <v>603</v>
      </c>
      <c r="F930" s="376">
        <v>259067.58</v>
      </c>
    </row>
    <row r="931" spans="1:6">
      <c r="A931" s="370" t="s">
        <v>2237</v>
      </c>
      <c r="B931" s="374">
        <v>15662</v>
      </c>
      <c r="C931" s="374" t="s">
        <v>2238</v>
      </c>
      <c r="D931" s="368" t="s">
        <v>9</v>
      </c>
      <c r="E931" s="374" t="s">
        <v>2147</v>
      </c>
      <c r="F931" s="376">
        <v>220213.4</v>
      </c>
    </row>
    <row r="932" spans="1:6">
      <c r="A932" s="370" t="s">
        <v>2239</v>
      </c>
      <c r="B932" s="374">
        <v>17798</v>
      </c>
      <c r="C932" s="374" t="s">
        <v>2238</v>
      </c>
      <c r="D932" s="368" t="s">
        <v>9</v>
      </c>
      <c r="E932" s="374" t="s">
        <v>2147</v>
      </c>
      <c r="F932" s="376">
        <v>257018.28</v>
      </c>
    </row>
    <row r="933" spans="1:6">
      <c r="A933" s="370" t="s">
        <v>2240</v>
      </c>
      <c r="B933" s="374">
        <v>13944</v>
      </c>
      <c r="C933" s="374" t="s">
        <v>2241</v>
      </c>
      <c r="D933" s="368" t="s">
        <v>9</v>
      </c>
      <c r="E933" s="374" t="s">
        <v>2147</v>
      </c>
      <c r="F933" s="376">
        <v>220213.4</v>
      </c>
    </row>
    <row r="934" spans="1:6">
      <c r="A934" s="370" t="s">
        <v>2242</v>
      </c>
      <c r="B934" s="374">
        <v>18278</v>
      </c>
      <c r="C934" s="374" t="s">
        <v>2243</v>
      </c>
      <c r="D934" s="368" t="s">
        <v>9</v>
      </c>
      <c r="E934" s="374" t="s">
        <v>603</v>
      </c>
      <c r="F934" s="376">
        <v>230475.98</v>
      </c>
    </row>
    <row r="935" spans="1:6" ht="22.5">
      <c r="A935" s="370" t="s">
        <v>2244</v>
      </c>
      <c r="B935" s="374">
        <v>20740</v>
      </c>
      <c r="C935" s="374" t="s">
        <v>2245</v>
      </c>
      <c r="D935" s="368" t="s">
        <v>9</v>
      </c>
      <c r="E935" s="374" t="s">
        <v>2147</v>
      </c>
      <c r="F935" s="376">
        <v>275642.58</v>
      </c>
    </row>
    <row r="936" spans="1:6">
      <c r="A936" s="370" t="s">
        <v>2246</v>
      </c>
      <c r="B936" s="374">
        <v>11245</v>
      </c>
      <c r="C936" s="374" t="s">
        <v>2247</v>
      </c>
      <c r="D936" s="368" t="s">
        <v>9</v>
      </c>
      <c r="E936" s="374" t="s">
        <v>2147</v>
      </c>
      <c r="F936" s="376">
        <v>273015.58</v>
      </c>
    </row>
    <row r="937" spans="1:6">
      <c r="A937" s="370" t="s">
        <v>2248</v>
      </c>
      <c r="B937" s="374">
        <v>14453</v>
      </c>
      <c r="C937" s="374" t="s">
        <v>2249</v>
      </c>
      <c r="D937" s="368" t="s">
        <v>9</v>
      </c>
      <c r="E937" s="374" t="s">
        <v>2147</v>
      </c>
      <c r="F937" s="376">
        <v>292632.58</v>
      </c>
    </row>
    <row r="938" spans="1:6">
      <c r="A938" s="370" t="s">
        <v>2250</v>
      </c>
      <c r="B938" s="374">
        <v>11250</v>
      </c>
      <c r="C938" s="374" t="s">
        <v>2251</v>
      </c>
      <c r="D938" s="368" t="s">
        <v>9</v>
      </c>
      <c r="E938" s="374" t="s">
        <v>2147</v>
      </c>
      <c r="F938" s="376">
        <v>261287.58</v>
      </c>
    </row>
    <row r="939" spans="1:6">
      <c r="A939" s="370" t="s">
        <v>2252</v>
      </c>
      <c r="B939" s="374">
        <v>14203</v>
      </c>
      <c r="C939" s="374" t="s">
        <v>2253</v>
      </c>
      <c r="D939" s="368" t="s">
        <v>9</v>
      </c>
      <c r="E939" s="374" t="s">
        <v>2147</v>
      </c>
      <c r="F939" s="376">
        <v>257370.58</v>
      </c>
    </row>
    <row r="940" spans="1:6">
      <c r="A940" s="370" t="s">
        <v>2254</v>
      </c>
      <c r="B940" s="374">
        <v>11687</v>
      </c>
      <c r="C940" s="374" t="s">
        <v>2255</v>
      </c>
      <c r="D940" s="368" t="s">
        <v>9</v>
      </c>
      <c r="E940" s="374" t="s">
        <v>2147</v>
      </c>
      <c r="F940" s="376">
        <v>257924.46</v>
      </c>
    </row>
    <row r="941" spans="1:6">
      <c r="A941" s="370" t="s">
        <v>2256</v>
      </c>
      <c r="B941" s="374">
        <v>16247</v>
      </c>
      <c r="C941" s="374" t="s">
        <v>2257</v>
      </c>
      <c r="D941" s="368" t="s">
        <v>9</v>
      </c>
      <c r="E941" s="374" t="s">
        <v>603</v>
      </c>
      <c r="F941" s="376">
        <v>239793.18</v>
      </c>
    </row>
    <row r="942" spans="1:6">
      <c r="A942" s="370" t="s">
        <v>2258</v>
      </c>
      <c r="B942" s="374">
        <v>18326</v>
      </c>
      <c r="C942" s="374" t="s">
        <v>2259</v>
      </c>
      <c r="D942" s="368" t="s">
        <v>9</v>
      </c>
      <c r="E942" s="374" t="s">
        <v>603</v>
      </c>
      <c r="F942" s="376">
        <v>272396.40000000002</v>
      </c>
    </row>
    <row r="943" spans="1:6">
      <c r="A943" s="370" t="s">
        <v>2260</v>
      </c>
      <c r="B943" s="374">
        <v>11305</v>
      </c>
      <c r="C943" s="374" t="s">
        <v>2261</v>
      </c>
      <c r="D943" s="368" t="s">
        <v>9</v>
      </c>
      <c r="E943" s="374" t="s">
        <v>2147</v>
      </c>
      <c r="F943" s="376">
        <v>263481.12</v>
      </c>
    </row>
    <row r="944" spans="1:6" ht="22.5">
      <c r="A944" s="370" t="s">
        <v>2262</v>
      </c>
      <c r="B944" s="374">
        <v>20744</v>
      </c>
      <c r="C944" s="374" t="s">
        <v>2263</v>
      </c>
      <c r="D944" s="368" t="s">
        <v>9</v>
      </c>
      <c r="E944" s="374" t="s">
        <v>2147</v>
      </c>
      <c r="F944" s="376">
        <v>250473.12</v>
      </c>
    </row>
    <row r="945" spans="1:6">
      <c r="A945" s="370" t="s">
        <v>2264</v>
      </c>
      <c r="B945" s="374">
        <v>11987</v>
      </c>
      <c r="C945" s="374" t="s">
        <v>2265</v>
      </c>
      <c r="D945" s="368" t="s">
        <v>9</v>
      </c>
      <c r="E945" s="374" t="s">
        <v>2147</v>
      </c>
      <c r="F945" s="376">
        <v>500233.46</v>
      </c>
    </row>
    <row r="946" spans="1:6">
      <c r="A946" s="370" t="s">
        <v>2266</v>
      </c>
      <c r="B946" s="374">
        <v>15289</v>
      </c>
      <c r="C946" s="374" t="s">
        <v>2267</v>
      </c>
      <c r="D946" s="368" t="s">
        <v>9</v>
      </c>
      <c r="E946" s="374" t="s">
        <v>603</v>
      </c>
      <c r="F946" s="376">
        <v>247846.12</v>
      </c>
    </row>
    <row r="947" spans="1:6" ht="22.5">
      <c r="A947" s="370" t="s">
        <v>2268</v>
      </c>
      <c r="B947" s="374">
        <v>20745</v>
      </c>
      <c r="C947" s="374" t="s">
        <v>2269</v>
      </c>
      <c r="D947" s="368" t="s">
        <v>9</v>
      </c>
      <c r="E947" s="374" t="s">
        <v>2147</v>
      </c>
      <c r="F947" s="376">
        <v>275869.58</v>
      </c>
    </row>
    <row r="948" spans="1:6">
      <c r="A948" s="370" t="s">
        <v>2270</v>
      </c>
      <c r="B948" s="374">
        <v>15096</v>
      </c>
      <c r="C948" s="374" t="s">
        <v>2271</v>
      </c>
      <c r="D948" s="368" t="s">
        <v>9</v>
      </c>
      <c r="E948" s="374" t="s">
        <v>2147</v>
      </c>
      <c r="F948" s="376">
        <v>273242.58</v>
      </c>
    </row>
    <row r="949" spans="1:6">
      <c r="A949" s="370" t="s">
        <v>2272</v>
      </c>
      <c r="B949" s="374">
        <v>17801</v>
      </c>
      <c r="C949" s="374" t="s">
        <v>2271</v>
      </c>
      <c r="D949" s="368" t="s">
        <v>9</v>
      </c>
      <c r="E949" s="374" t="s">
        <v>2147</v>
      </c>
      <c r="F949" s="376">
        <v>273820.28000000003</v>
      </c>
    </row>
    <row r="950" spans="1:6">
      <c r="A950" s="370" t="s">
        <v>2273</v>
      </c>
      <c r="B950" s="374">
        <v>11252</v>
      </c>
      <c r="C950" s="374" t="s">
        <v>2274</v>
      </c>
      <c r="D950" s="368" t="s">
        <v>9</v>
      </c>
      <c r="E950" s="374" t="s">
        <v>2147</v>
      </c>
      <c r="F950" s="376">
        <v>253731.58</v>
      </c>
    </row>
    <row r="951" spans="1:6">
      <c r="A951" s="370" t="s">
        <v>2275</v>
      </c>
      <c r="B951" s="374">
        <v>14202</v>
      </c>
      <c r="C951" s="374" t="s">
        <v>2276</v>
      </c>
      <c r="D951" s="368" t="s">
        <v>9</v>
      </c>
      <c r="E951" s="374" t="s">
        <v>2147</v>
      </c>
      <c r="F951" s="376">
        <v>232801.58</v>
      </c>
    </row>
    <row r="952" spans="1:6">
      <c r="A952" s="370" t="s">
        <v>2277</v>
      </c>
      <c r="B952" s="374">
        <v>13969</v>
      </c>
      <c r="C952" s="374" t="s">
        <v>2278</v>
      </c>
      <c r="D952" s="368" t="s">
        <v>9</v>
      </c>
      <c r="E952" s="374" t="s">
        <v>2147</v>
      </c>
      <c r="F952" s="376">
        <v>277084.46000000002</v>
      </c>
    </row>
    <row r="953" spans="1:6">
      <c r="A953" s="370" t="s">
        <v>2279</v>
      </c>
      <c r="B953" s="374">
        <v>18329</v>
      </c>
      <c r="C953" s="374" t="s">
        <v>2280</v>
      </c>
      <c r="D953" s="368" t="s">
        <v>9</v>
      </c>
      <c r="E953" s="374" t="s">
        <v>603</v>
      </c>
      <c r="F953" s="376">
        <v>287683.86</v>
      </c>
    </row>
    <row r="954" spans="1:6" ht="22.5">
      <c r="A954" s="370" t="s">
        <v>2281</v>
      </c>
      <c r="B954" s="374">
        <v>20746</v>
      </c>
      <c r="C954" s="374" t="s">
        <v>2282</v>
      </c>
      <c r="D954" s="368" t="s">
        <v>9</v>
      </c>
      <c r="E954" s="374" t="s">
        <v>2147</v>
      </c>
      <c r="F954" s="376">
        <v>281395.58</v>
      </c>
    </row>
    <row r="955" spans="1:6">
      <c r="A955" s="370" t="s">
        <v>2283</v>
      </c>
      <c r="B955" s="374">
        <v>11985</v>
      </c>
      <c r="C955" s="374" t="s">
        <v>2284</v>
      </c>
      <c r="D955" s="368" t="s">
        <v>9</v>
      </c>
      <c r="E955" s="374" t="s">
        <v>2147</v>
      </c>
      <c r="F955" s="376">
        <v>342904.46</v>
      </c>
    </row>
    <row r="956" spans="1:6">
      <c r="A956" s="370" t="s">
        <v>2285</v>
      </c>
      <c r="B956" s="374">
        <v>12069</v>
      </c>
      <c r="C956" s="374" t="s">
        <v>2286</v>
      </c>
      <c r="D956" s="368" t="s">
        <v>9</v>
      </c>
      <c r="E956" s="374" t="s">
        <v>2147</v>
      </c>
      <c r="F956" s="376">
        <v>375117.46</v>
      </c>
    </row>
    <row r="957" spans="1:6">
      <c r="A957" s="370" t="s">
        <v>2287</v>
      </c>
      <c r="B957" s="374">
        <v>18331</v>
      </c>
      <c r="C957" s="374" t="s">
        <v>2288</v>
      </c>
      <c r="D957" s="368" t="s">
        <v>9</v>
      </c>
      <c r="E957" s="374" t="s">
        <v>603</v>
      </c>
      <c r="F957" s="376">
        <v>385716.86</v>
      </c>
    </row>
    <row r="958" spans="1:6">
      <c r="A958" s="370" t="s">
        <v>2289</v>
      </c>
      <c r="B958" s="374">
        <v>11254</v>
      </c>
      <c r="C958" s="374" t="s">
        <v>2290</v>
      </c>
      <c r="D958" s="368" t="s">
        <v>9</v>
      </c>
      <c r="E958" s="374" t="s">
        <v>2147</v>
      </c>
      <c r="F958" s="376">
        <v>376801.58</v>
      </c>
    </row>
    <row r="959" spans="1:6">
      <c r="A959" s="370" t="s">
        <v>2291</v>
      </c>
      <c r="B959" s="374">
        <v>18332</v>
      </c>
      <c r="C959" s="374" t="s">
        <v>2292</v>
      </c>
      <c r="D959" s="368" t="s">
        <v>9</v>
      </c>
      <c r="E959" s="374" t="s">
        <v>603</v>
      </c>
      <c r="F959" s="376">
        <v>396050.86</v>
      </c>
    </row>
    <row r="960" spans="1:6">
      <c r="A960" s="370" t="s">
        <v>2293</v>
      </c>
      <c r="B960" s="374">
        <v>11243</v>
      </c>
      <c r="C960" s="374" t="s">
        <v>2294</v>
      </c>
      <c r="D960" s="368" t="s">
        <v>9</v>
      </c>
      <c r="E960" s="374" t="s">
        <v>2147</v>
      </c>
      <c r="F960" s="376">
        <v>387135.58</v>
      </c>
    </row>
    <row r="961" spans="1:6">
      <c r="A961" s="370" t="s">
        <v>2295</v>
      </c>
      <c r="B961" s="374">
        <v>15281</v>
      </c>
      <c r="C961" s="374" t="s">
        <v>2296</v>
      </c>
      <c r="D961" s="368" t="s">
        <v>8</v>
      </c>
      <c r="E961" s="374" t="s">
        <v>603</v>
      </c>
      <c r="F961" s="376">
        <v>132846.07999999999</v>
      </c>
    </row>
    <row r="962" spans="1:6">
      <c r="A962" s="370" t="s">
        <v>2297</v>
      </c>
      <c r="B962" s="374">
        <v>15276</v>
      </c>
      <c r="C962" s="374" t="s">
        <v>2298</v>
      </c>
      <c r="D962" s="368" t="s">
        <v>6</v>
      </c>
      <c r="E962" s="374" t="s">
        <v>2147</v>
      </c>
      <c r="F962" s="376">
        <v>175563.32</v>
      </c>
    </row>
    <row r="963" spans="1:6">
      <c r="A963" s="370" t="s">
        <v>2299</v>
      </c>
      <c r="B963" s="374">
        <v>18333</v>
      </c>
      <c r="C963" s="374" t="s">
        <v>2300</v>
      </c>
      <c r="D963" s="368" t="s">
        <v>9</v>
      </c>
      <c r="E963" s="374" t="s">
        <v>603</v>
      </c>
      <c r="F963" s="376">
        <v>280593.86</v>
      </c>
    </row>
    <row r="964" spans="1:6">
      <c r="A964" s="370" t="s">
        <v>2301</v>
      </c>
      <c r="B964" s="374">
        <v>15684</v>
      </c>
      <c r="C964" s="374" t="s">
        <v>2302</v>
      </c>
      <c r="D964" s="368" t="s">
        <v>9</v>
      </c>
      <c r="E964" s="374" t="s">
        <v>2147</v>
      </c>
      <c r="F964" s="376">
        <v>271678.58</v>
      </c>
    </row>
    <row r="965" spans="1:6">
      <c r="A965" s="370" t="s">
        <v>2303</v>
      </c>
      <c r="B965" s="374">
        <v>18741</v>
      </c>
      <c r="C965" s="374" t="s">
        <v>2304</v>
      </c>
      <c r="D965" s="368" t="s">
        <v>9</v>
      </c>
      <c r="E965" s="374" t="s">
        <v>2147</v>
      </c>
      <c r="F965" s="376">
        <v>283450.46000000002</v>
      </c>
    </row>
    <row r="966" spans="1:6" ht="22.5">
      <c r="A966" s="370" t="s">
        <v>2305</v>
      </c>
      <c r="B966" s="374">
        <v>20717</v>
      </c>
      <c r="C966" s="374" t="s">
        <v>2306</v>
      </c>
      <c r="D966" s="368" t="s">
        <v>9</v>
      </c>
      <c r="E966" s="374" t="s">
        <v>603</v>
      </c>
      <c r="F966" s="376">
        <v>254216.58</v>
      </c>
    </row>
    <row r="967" spans="1:6">
      <c r="A967" s="370" t="s">
        <v>2307</v>
      </c>
      <c r="B967" s="374">
        <v>11265</v>
      </c>
      <c r="C967" s="374" t="s">
        <v>2308</v>
      </c>
      <c r="D967" s="368" t="s">
        <v>9</v>
      </c>
      <c r="E967" s="374" t="s">
        <v>2147</v>
      </c>
      <c r="F967" s="376">
        <v>255155.69</v>
      </c>
    </row>
    <row r="968" spans="1:6">
      <c r="A968" s="370" t="s">
        <v>2309</v>
      </c>
      <c r="B968" s="374">
        <v>18336</v>
      </c>
      <c r="C968" s="374" t="s">
        <v>2310</v>
      </c>
      <c r="D968" s="368" t="s">
        <v>9</v>
      </c>
      <c r="E968" s="374" t="s">
        <v>603</v>
      </c>
      <c r="F968" s="376">
        <v>260504.86</v>
      </c>
    </row>
    <row r="969" spans="1:6">
      <c r="A969" s="370" t="s">
        <v>2311</v>
      </c>
      <c r="B969" s="374">
        <v>11240</v>
      </c>
      <c r="C969" s="374" t="s">
        <v>2312</v>
      </c>
      <c r="D969" s="368" t="s">
        <v>9</v>
      </c>
      <c r="E969" s="374" t="s">
        <v>2147</v>
      </c>
      <c r="F969" s="376">
        <v>249097.58</v>
      </c>
    </row>
    <row r="970" spans="1:6" ht="22.5">
      <c r="A970" s="370" t="s">
        <v>2313</v>
      </c>
      <c r="B970" s="374">
        <v>20693</v>
      </c>
      <c r="C970" s="374" t="s">
        <v>2314</v>
      </c>
      <c r="D970" s="368" t="s">
        <v>9</v>
      </c>
      <c r="E970" s="374" t="s">
        <v>2147</v>
      </c>
      <c r="F970" s="376">
        <v>251724.58</v>
      </c>
    </row>
    <row r="971" spans="1:6">
      <c r="A971" s="370" t="s">
        <v>2315</v>
      </c>
      <c r="B971" s="374">
        <v>11241</v>
      </c>
      <c r="C971" s="374" t="s">
        <v>2316</v>
      </c>
      <c r="D971" s="368" t="s">
        <v>9</v>
      </c>
      <c r="E971" s="374" t="s">
        <v>2147</v>
      </c>
      <c r="F971" s="376">
        <v>288950.53999999998</v>
      </c>
    </row>
    <row r="972" spans="1:6" ht="22.5">
      <c r="A972" s="370" t="s">
        <v>2317</v>
      </c>
      <c r="B972" s="374">
        <v>20724</v>
      </c>
      <c r="C972" s="374" t="s">
        <v>2318</v>
      </c>
      <c r="D972" s="368" t="s">
        <v>9</v>
      </c>
      <c r="E972" s="374" t="s">
        <v>603</v>
      </c>
      <c r="F972" s="376">
        <v>291577.53999999998</v>
      </c>
    </row>
    <row r="973" spans="1:6">
      <c r="A973" s="370" t="s">
        <v>2319</v>
      </c>
      <c r="B973" s="374">
        <v>15279</v>
      </c>
      <c r="C973" s="374" t="s">
        <v>2320</v>
      </c>
      <c r="D973" s="368" t="s">
        <v>9</v>
      </c>
      <c r="E973" s="374" t="s">
        <v>2147</v>
      </c>
      <c r="F973" s="376">
        <v>232801.58</v>
      </c>
    </row>
    <row r="974" spans="1:6" ht="22.5">
      <c r="A974" s="370" t="s">
        <v>2321</v>
      </c>
      <c r="B974" s="374">
        <v>20723</v>
      </c>
      <c r="C974" s="374" t="s">
        <v>2322</v>
      </c>
      <c r="D974" s="368" t="s">
        <v>9</v>
      </c>
      <c r="E974" s="374" t="s">
        <v>603</v>
      </c>
      <c r="F974" s="376">
        <v>268659.58</v>
      </c>
    </row>
    <row r="975" spans="1:6">
      <c r="A975" s="370" t="s">
        <v>2323</v>
      </c>
      <c r="B975" s="374">
        <v>11247</v>
      </c>
      <c r="C975" s="374" t="s">
        <v>2324</v>
      </c>
      <c r="D975" s="368" t="s">
        <v>9</v>
      </c>
      <c r="E975" s="374" t="s">
        <v>2147</v>
      </c>
      <c r="F975" s="376">
        <v>267613.34000000003</v>
      </c>
    </row>
    <row r="976" spans="1:6">
      <c r="A976" s="370" t="s">
        <v>2325</v>
      </c>
      <c r="B976" s="374">
        <v>20851</v>
      </c>
      <c r="C976" s="374" t="s">
        <v>2326</v>
      </c>
      <c r="D976" s="368" t="s">
        <v>9</v>
      </c>
      <c r="E976" s="374" t="s">
        <v>2147</v>
      </c>
      <c r="F976" s="376">
        <v>211926.99</v>
      </c>
    </row>
    <row r="977" spans="1:6" ht="22.5">
      <c r="A977" s="370" t="s">
        <v>2327</v>
      </c>
      <c r="B977" s="374">
        <v>20741</v>
      </c>
      <c r="C977" s="374" t="s">
        <v>2328</v>
      </c>
      <c r="D977" s="368" t="s">
        <v>9</v>
      </c>
      <c r="E977" s="374" t="s">
        <v>2147</v>
      </c>
      <c r="F977" s="376">
        <v>265974.58</v>
      </c>
    </row>
    <row r="978" spans="1:6">
      <c r="A978" s="370" t="s">
        <v>2329</v>
      </c>
      <c r="B978" s="374">
        <v>15267</v>
      </c>
      <c r="C978" s="374" t="s">
        <v>2330</v>
      </c>
      <c r="D978" s="368" t="s">
        <v>9</v>
      </c>
      <c r="E978" s="374" t="s">
        <v>2147</v>
      </c>
      <c r="F978" s="376">
        <v>263347.58</v>
      </c>
    </row>
    <row r="979" spans="1:6" ht="22.5">
      <c r="A979" s="370" t="s">
        <v>2331</v>
      </c>
      <c r="B979" s="374">
        <v>20719</v>
      </c>
      <c r="C979" s="374" t="s">
        <v>2332</v>
      </c>
      <c r="D979" s="368" t="s">
        <v>9</v>
      </c>
      <c r="E979" s="374" t="s">
        <v>603</v>
      </c>
      <c r="F979" s="376">
        <v>296838.58</v>
      </c>
    </row>
    <row r="980" spans="1:6">
      <c r="A980" s="370" t="s">
        <v>2333</v>
      </c>
      <c r="B980" s="374">
        <v>18738</v>
      </c>
      <c r="C980" s="374" t="s">
        <v>2334</v>
      </c>
      <c r="D980" s="368" t="s">
        <v>9</v>
      </c>
      <c r="E980" s="374" t="s">
        <v>2147</v>
      </c>
      <c r="F980" s="376">
        <v>292527.46000000002</v>
      </c>
    </row>
    <row r="981" spans="1:6">
      <c r="A981" s="370" t="s">
        <v>2335</v>
      </c>
      <c r="B981" s="374">
        <v>18737</v>
      </c>
      <c r="C981" s="374" t="s">
        <v>2336</v>
      </c>
      <c r="D981" s="368" t="s">
        <v>9</v>
      </c>
      <c r="E981" s="374" t="s">
        <v>2147</v>
      </c>
      <c r="F981" s="376">
        <v>292527.46000000002</v>
      </c>
    </row>
    <row r="982" spans="1:6" ht="22.5">
      <c r="A982" s="370" t="s">
        <v>2337</v>
      </c>
      <c r="B982" s="374">
        <v>20735</v>
      </c>
      <c r="C982" s="374" t="s">
        <v>2338</v>
      </c>
      <c r="D982" s="368" t="s">
        <v>9</v>
      </c>
      <c r="E982" s="374" t="s">
        <v>2147</v>
      </c>
      <c r="F982" s="376">
        <v>277465.58</v>
      </c>
    </row>
    <row r="983" spans="1:6" ht="22.5">
      <c r="A983" s="370" t="s">
        <v>2339</v>
      </c>
      <c r="B983" s="374">
        <v>20708</v>
      </c>
      <c r="C983" s="374" t="s">
        <v>2340</v>
      </c>
      <c r="D983" s="368" t="s">
        <v>9</v>
      </c>
      <c r="E983" s="374" t="s">
        <v>2147</v>
      </c>
      <c r="F983" s="376">
        <v>252629.29</v>
      </c>
    </row>
    <row r="984" spans="1:6" ht="22.5">
      <c r="A984" s="370" t="s">
        <v>2341</v>
      </c>
      <c r="B984" s="374">
        <v>20734</v>
      </c>
      <c r="C984" s="374" t="s">
        <v>2342</v>
      </c>
      <c r="D984" s="368" t="s">
        <v>9</v>
      </c>
      <c r="E984" s="374" t="s">
        <v>2147</v>
      </c>
      <c r="F984" s="376">
        <v>259938.66</v>
      </c>
    </row>
    <row r="985" spans="1:6">
      <c r="A985" s="370" t="s">
        <v>2343</v>
      </c>
      <c r="B985" s="374">
        <v>11267</v>
      </c>
      <c r="C985" s="374" t="s">
        <v>2344</v>
      </c>
      <c r="D985" s="368" t="s">
        <v>9</v>
      </c>
      <c r="E985" s="374" t="s">
        <v>2147</v>
      </c>
      <c r="F985" s="376">
        <v>237839.46</v>
      </c>
    </row>
    <row r="986" spans="1:6">
      <c r="A986" s="370" t="s">
        <v>2345</v>
      </c>
      <c r="B986" s="374">
        <v>12315</v>
      </c>
      <c r="C986" s="374" t="s">
        <v>2346</v>
      </c>
      <c r="D986" s="368" t="s">
        <v>6</v>
      </c>
      <c r="E986" s="374" t="s">
        <v>598</v>
      </c>
      <c r="F986" s="376">
        <v>0</v>
      </c>
    </row>
    <row r="987" spans="1:6">
      <c r="A987" s="370" t="s">
        <v>2347</v>
      </c>
      <c r="B987" s="374">
        <v>12312</v>
      </c>
      <c r="C987" s="374" t="s">
        <v>2348</v>
      </c>
      <c r="D987" s="368" t="s">
        <v>6</v>
      </c>
      <c r="E987" s="374" t="s">
        <v>598</v>
      </c>
      <c r="F987" s="376">
        <v>0</v>
      </c>
    </row>
    <row r="988" spans="1:6">
      <c r="A988" s="370" t="s">
        <v>2349</v>
      </c>
      <c r="B988" s="374">
        <v>12588</v>
      </c>
      <c r="C988" s="374" t="s">
        <v>2350</v>
      </c>
      <c r="D988" s="368" t="s">
        <v>9</v>
      </c>
      <c r="E988" s="374" t="s">
        <v>589</v>
      </c>
      <c r="F988" s="376">
        <v>0</v>
      </c>
    </row>
    <row r="989" spans="1:6">
      <c r="A989" s="370" t="s">
        <v>2351</v>
      </c>
      <c r="B989" s="374">
        <v>125</v>
      </c>
      <c r="C989" s="374" t="s">
        <v>2352</v>
      </c>
      <c r="D989" s="368" t="s">
        <v>8</v>
      </c>
      <c r="E989" s="374" t="s">
        <v>1573</v>
      </c>
      <c r="F989" s="376">
        <v>167799.84</v>
      </c>
    </row>
    <row r="990" spans="1:6">
      <c r="A990" s="370" t="s">
        <v>2353</v>
      </c>
      <c r="B990" s="374">
        <v>15966</v>
      </c>
      <c r="C990" s="374" t="s">
        <v>2354</v>
      </c>
      <c r="D990" s="368" t="s">
        <v>2355</v>
      </c>
      <c r="E990" s="374" t="s">
        <v>491</v>
      </c>
      <c r="F990" s="376">
        <v>4549407.3600000003</v>
      </c>
    </row>
    <row r="991" spans="1:6">
      <c r="A991" s="370" t="s">
        <v>2356</v>
      </c>
      <c r="B991" s="374">
        <v>15965</v>
      </c>
      <c r="C991" s="374" t="s">
        <v>2357</v>
      </c>
      <c r="D991" s="368" t="s">
        <v>2355</v>
      </c>
      <c r="E991" s="374" t="s">
        <v>491</v>
      </c>
      <c r="F991" s="376">
        <v>3144132.08</v>
      </c>
    </row>
    <row r="992" spans="1:6">
      <c r="A992" s="370" t="s">
        <v>2358</v>
      </c>
      <c r="B992" s="374">
        <v>15506</v>
      </c>
      <c r="C992" s="374" t="s">
        <v>2359</v>
      </c>
      <c r="D992" s="368" t="s">
        <v>9</v>
      </c>
      <c r="E992" s="374" t="s">
        <v>491</v>
      </c>
      <c r="F992" s="376">
        <v>1873292.84</v>
      </c>
    </row>
    <row r="993" spans="1:6">
      <c r="A993" s="370" t="s">
        <v>2360</v>
      </c>
      <c r="B993" s="374">
        <v>12457</v>
      </c>
      <c r="C993" s="374" t="s">
        <v>2361</v>
      </c>
      <c r="D993" s="368" t="s">
        <v>7</v>
      </c>
      <c r="E993" s="374" t="s">
        <v>2362</v>
      </c>
      <c r="F993" s="376">
        <v>359498.58</v>
      </c>
    </row>
    <row r="994" spans="1:6">
      <c r="A994" s="370" t="s">
        <v>2363</v>
      </c>
      <c r="B994" s="374">
        <v>15299</v>
      </c>
      <c r="C994" s="374" t="s">
        <v>2364</v>
      </c>
      <c r="D994" s="368" t="s">
        <v>6</v>
      </c>
      <c r="E994" s="374" t="s">
        <v>374</v>
      </c>
      <c r="F994" s="376">
        <v>135639.26</v>
      </c>
    </row>
    <row r="995" spans="1:6">
      <c r="A995" s="370" t="s">
        <v>2365</v>
      </c>
      <c r="B995" s="374">
        <v>15400</v>
      </c>
      <c r="C995" s="374" t="s">
        <v>2366</v>
      </c>
      <c r="D995" s="368" t="s">
        <v>7</v>
      </c>
      <c r="E995" s="374" t="s">
        <v>374</v>
      </c>
      <c r="F995" s="376">
        <v>223594.97</v>
      </c>
    </row>
    <row r="996" spans="1:6">
      <c r="A996" s="370" t="s">
        <v>2367</v>
      </c>
      <c r="B996" s="374">
        <v>17536</v>
      </c>
      <c r="C996" s="374" t="s">
        <v>2368</v>
      </c>
      <c r="D996" s="368" t="s">
        <v>9</v>
      </c>
      <c r="E996" s="374" t="s">
        <v>562</v>
      </c>
      <c r="F996" s="376">
        <v>1313850.45</v>
      </c>
    </row>
    <row r="997" spans="1:6">
      <c r="A997" s="370" t="s">
        <v>2369</v>
      </c>
      <c r="B997" s="374">
        <v>11370</v>
      </c>
      <c r="C997" s="374" t="s">
        <v>2370</v>
      </c>
      <c r="D997" s="368" t="s">
        <v>7</v>
      </c>
      <c r="E997" s="374" t="s">
        <v>374</v>
      </c>
      <c r="F997" s="376">
        <v>416287.01</v>
      </c>
    </row>
    <row r="998" spans="1:6">
      <c r="A998" s="370" t="s">
        <v>2371</v>
      </c>
      <c r="B998" s="374">
        <v>14723</v>
      </c>
      <c r="C998" s="374" t="s">
        <v>2372</v>
      </c>
      <c r="D998" s="368" t="s">
        <v>9</v>
      </c>
      <c r="E998" s="374" t="s">
        <v>491</v>
      </c>
      <c r="F998" s="376">
        <v>19626.91</v>
      </c>
    </row>
    <row r="999" spans="1:6">
      <c r="A999" s="370" t="s">
        <v>2373</v>
      </c>
      <c r="B999" s="374">
        <v>14880</v>
      </c>
      <c r="C999" s="374" t="s">
        <v>2374</v>
      </c>
      <c r="D999" s="368" t="s">
        <v>9</v>
      </c>
      <c r="E999" s="374" t="s">
        <v>491</v>
      </c>
      <c r="F999" s="376">
        <v>28634.59</v>
      </c>
    </row>
    <row r="1000" spans="1:6">
      <c r="A1000" s="370" t="s">
        <v>2375</v>
      </c>
      <c r="B1000" s="374">
        <v>164</v>
      </c>
      <c r="C1000" s="374" t="s">
        <v>2376</v>
      </c>
      <c r="D1000" s="368" t="s">
        <v>6</v>
      </c>
      <c r="E1000" s="374" t="s">
        <v>2377</v>
      </c>
      <c r="F1000" s="376">
        <v>44612.44</v>
      </c>
    </row>
    <row r="1001" spans="1:6" ht="22.5">
      <c r="A1001" s="370" t="s">
        <v>2378</v>
      </c>
      <c r="B1001" s="374">
        <v>15358</v>
      </c>
      <c r="C1001" s="374" t="s">
        <v>2379</v>
      </c>
      <c r="D1001" s="368" t="s">
        <v>9</v>
      </c>
      <c r="E1001" s="374" t="s">
        <v>359</v>
      </c>
      <c r="F1001" s="376">
        <v>5942711.5700000003</v>
      </c>
    </row>
    <row r="1002" spans="1:6">
      <c r="A1002" s="370" t="s">
        <v>2380</v>
      </c>
      <c r="B1002" s="374">
        <v>11935</v>
      </c>
      <c r="C1002" s="374" t="s">
        <v>2381</v>
      </c>
      <c r="D1002" s="368" t="s">
        <v>9</v>
      </c>
      <c r="E1002" s="374" t="s">
        <v>615</v>
      </c>
      <c r="F1002" s="376">
        <v>211408.43</v>
      </c>
    </row>
    <row r="1003" spans="1:6">
      <c r="A1003" s="370" t="s">
        <v>2382</v>
      </c>
      <c r="B1003" s="374">
        <v>18314</v>
      </c>
      <c r="C1003" s="374" t="s">
        <v>2383</v>
      </c>
      <c r="D1003" s="368" t="s">
        <v>6</v>
      </c>
      <c r="E1003" s="374" t="s">
        <v>603</v>
      </c>
      <c r="F1003" s="376">
        <v>237888.78</v>
      </c>
    </row>
    <row r="1004" spans="1:6">
      <c r="A1004" s="370" t="s">
        <v>2384</v>
      </c>
      <c r="B1004" s="374">
        <v>18313</v>
      </c>
      <c r="C1004" s="374" t="s">
        <v>2385</v>
      </c>
      <c r="D1004" s="368" t="s">
        <v>6</v>
      </c>
      <c r="E1004" s="374" t="s">
        <v>603</v>
      </c>
      <c r="F1004" s="376">
        <v>237888.78</v>
      </c>
    </row>
    <row r="1005" spans="1:6">
      <c r="A1005" s="370" t="s">
        <v>2386</v>
      </c>
      <c r="B1005" s="374">
        <v>18344</v>
      </c>
      <c r="C1005" s="374" t="s">
        <v>2387</v>
      </c>
      <c r="D1005" s="368" t="s">
        <v>6</v>
      </c>
      <c r="E1005" s="374" t="s">
        <v>603</v>
      </c>
      <c r="F1005" s="376">
        <v>51685.26</v>
      </c>
    </row>
    <row r="1006" spans="1:6">
      <c r="A1006" s="370" t="s">
        <v>2388</v>
      </c>
      <c r="B1006" s="374">
        <v>18267</v>
      </c>
      <c r="C1006" s="374" t="s">
        <v>2389</v>
      </c>
      <c r="D1006" s="368" t="s">
        <v>6</v>
      </c>
      <c r="E1006" s="374" t="s">
        <v>603</v>
      </c>
      <c r="F1006" s="376">
        <v>4721.47</v>
      </c>
    </row>
    <row r="1007" spans="1:6">
      <c r="A1007" s="370" t="s">
        <v>2390</v>
      </c>
      <c r="B1007" s="374">
        <v>15507</v>
      </c>
      <c r="C1007" s="374" t="s">
        <v>2391</v>
      </c>
      <c r="D1007" s="368" t="s">
        <v>9</v>
      </c>
      <c r="E1007" s="374" t="s">
        <v>491</v>
      </c>
      <c r="F1007" s="376">
        <v>911997.39</v>
      </c>
    </row>
    <row r="1008" spans="1:6" ht="22.5">
      <c r="A1008" s="370" t="s">
        <v>2392</v>
      </c>
      <c r="B1008" s="374">
        <v>18446</v>
      </c>
      <c r="C1008" s="374" t="s">
        <v>2393</v>
      </c>
      <c r="D1008" s="368" t="s">
        <v>9</v>
      </c>
      <c r="E1008" s="374" t="s">
        <v>359</v>
      </c>
      <c r="F1008" s="376">
        <v>88201.5</v>
      </c>
    </row>
    <row r="1009" spans="1:6">
      <c r="A1009" s="370" t="s">
        <v>2394</v>
      </c>
      <c r="B1009" s="374">
        <v>17563</v>
      </c>
      <c r="C1009" s="374" t="s">
        <v>2395</v>
      </c>
      <c r="D1009" s="368" t="s">
        <v>9</v>
      </c>
      <c r="E1009" s="374" t="s">
        <v>562</v>
      </c>
      <c r="F1009" s="376">
        <v>127921.32</v>
      </c>
    </row>
    <row r="1010" spans="1:6">
      <c r="A1010" s="370" t="s">
        <v>2396</v>
      </c>
      <c r="B1010" s="374">
        <v>18370</v>
      </c>
      <c r="C1010" s="374" t="s">
        <v>2397</v>
      </c>
      <c r="D1010" s="368" t="s">
        <v>9</v>
      </c>
      <c r="E1010" s="374" t="s">
        <v>884</v>
      </c>
      <c r="F1010" s="376">
        <v>105482.68</v>
      </c>
    </row>
    <row r="1011" spans="1:6">
      <c r="A1011" s="370" t="s">
        <v>2398</v>
      </c>
      <c r="B1011" s="374">
        <v>12804</v>
      </c>
      <c r="C1011" s="374" t="s">
        <v>2399</v>
      </c>
      <c r="D1011" s="368" t="s">
        <v>8</v>
      </c>
      <c r="E1011" s="374" t="s">
        <v>879</v>
      </c>
      <c r="F1011" s="376">
        <v>39461.760000000002</v>
      </c>
    </row>
    <row r="1012" spans="1:6">
      <c r="A1012" s="370" t="s">
        <v>2400</v>
      </c>
      <c r="B1012" s="374">
        <v>13368</v>
      </c>
      <c r="C1012" s="374" t="s">
        <v>2401</v>
      </c>
      <c r="D1012" s="368" t="s">
        <v>9</v>
      </c>
      <c r="E1012" s="374" t="s">
        <v>366</v>
      </c>
      <c r="F1012" s="376">
        <v>1467388.7</v>
      </c>
    </row>
    <row r="1013" spans="1:6">
      <c r="A1013" s="370" t="s">
        <v>2402</v>
      </c>
      <c r="B1013" s="374">
        <v>12626</v>
      </c>
      <c r="C1013" s="374" t="s">
        <v>2403</v>
      </c>
      <c r="D1013" s="368" t="s">
        <v>8</v>
      </c>
      <c r="E1013" s="374" t="s">
        <v>615</v>
      </c>
      <c r="F1013" s="376">
        <v>69580.789999999994</v>
      </c>
    </row>
    <row r="1014" spans="1:6">
      <c r="A1014" s="370" t="s">
        <v>2404</v>
      </c>
      <c r="B1014" s="374">
        <v>10155</v>
      </c>
      <c r="C1014" s="374" t="s">
        <v>2405</v>
      </c>
      <c r="D1014" s="368" t="s">
        <v>9</v>
      </c>
      <c r="E1014" s="374" t="s">
        <v>615</v>
      </c>
      <c r="F1014" s="376">
        <v>2411555.71</v>
      </c>
    </row>
    <row r="1015" spans="1:6">
      <c r="A1015" s="370" t="s">
        <v>2406</v>
      </c>
      <c r="B1015" s="374">
        <v>14716</v>
      </c>
      <c r="C1015" s="374" t="s">
        <v>2407</v>
      </c>
      <c r="D1015" s="368" t="s">
        <v>9</v>
      </c>
      <c r="E1015" s="374" t="s">
        <v>491</v>
      </c>
      <c r="F1015" s="376">
        <v>828704.1</v>
      </c>
    </row>
    <row r="1016" spans="1:6">
      <c r="A1016" s="370" t="s">
        <v>2408</v>
      </c>
      <c r="B1016" s="374">
        <v>14874</v>
      </c>
      <c r="C1016" s="374" t="s">
        <v>2409</v>
      </c>
      <c r="D1016" s="368" t="s">
        <v>9</v>
      </c>
      <c r="E1016" s="374" t="s">
        <v>491</v>
      </c>
      <c r="F1016" s="376">
        <v>875807.37</v>
      </c>
    </row>
    <row r="1017" spans="1:6">
      <c r="A1017" s="370" t="s">
        <v>2410</v>
      </c>
      <c r="B1017" s="374">
        <v>18142</v>
      </c>
      <c r="C1017" s="374" t="s">
        <v>2411</v>
      </c>
      <c r="D1017" s="368" t="s">
        <v>9</v>
      </c>
      <c r="E1017" s="374" t="s">
        <v>2412</v>
      </c>
      <c r="F1017" s="376">
        <v>2102070.81</v>
      </c>
    </row>
    <row r="1018" spans="1:6">
      <c r="A1018" s="370" t="s">
        <v>2413</v>
      </c>
      <c r="B1018" s="374">
        <v>11926</v>
      </c>
      <c r="C1018" s="374" t="s">
        <v>2414</v>
      </c>
      <c r="D1018" s="368" t="s">
        <v>9</v>
      </c>
      <c r="E1018" s="374" t="s">
        <v>2412</v>
      </c>
      <c r="F1018" s="376">
        <v>144906300</v>
      </c>
    </row>
    <row r="1019" spans="1:6">
      <c r="A1019" s="370" t="s">
        <v>2415</v>
      </c>
      <c r="B1019" s="374">
        <v>685</v>
      </c>
      <c r="C1019" s="374" t="s">
        <v>2416</v>
      </c>
      <c r="D1019" s="368" t="s">
        <v>9</v>
      </c>
      <c r="E1019" s="374" t="s">
        <v>2412</v>
      </c>
      <c r="F1019" s="376">
        <v>0</v>
      </c>
    </row>
    <row r="1020" spans="1:6">
      <c r="A1020" s="370" t="s">
        <v>2417</v>
      </c>
      <c r="B1020" s="374">
        <v>12239</v>
      </c>
      <c r="C1020" s="374" t="s">
        <v>2418</v>
      </c>
      <c r="D1020" s="368" t="s">
        <v>9</v>
      </c>
      <c r="E1020" s="374" t="s">
        <v>2412</v>
      </c>
      <c r="F1020" s="376">
        <v>129186400</v>
      </c>
    </row>
    <row r="1021" spans="1:6">
      <c r="A1021" s="370" t="s">
        <v>2419</v>
      </c>
      <c r="B1021" s="374">
        <v>15478</v>
      </c>
      <c r="C1021" s="374" t="s">
        <v>2420</v>
      </c>
      <c r="D1021" s="368" t="s">
        <v>9</v>
      </c>
      <c r="E1021" s="374" t="s">
        <v>366</v>
      </c>
      <c r="F1021" s="376">
        <v>42266.39</v>
      </c>
    </row>
    <row r="1022" spans="1:6">
      <c r="A1022" s="370" t="s">
        <v>2421</v>
      </c>
      <c r="B1022" s="374">
        <v>730</v>
      </c>
      <c r="C1022" s="374" t="s">
        <v>2422</v>
      </c>
      <c r="D1022" s="368" t="s">
        <v>6</v>
      </c>
      <c r="E1022" s="374" t="s">
        <v>374</v>
      </c>
      <c r="F1022" s="376">
        <v>11872.71</v>
      </c>
    </row>
    <row r="1023" spans="1:6">
      <c r="A1023" s="370" t="s">
        <v>2423</v>
      </c>
      <c r="B1023" s="374">
        <v>18659</v>
      </c>
      <c r="C1023" s="374" t="s">
        <v>2424</v>
      </c>
      <c r="D1023" s="368" t="s">
        <v>6</v>
      </c>
      <c r="E1023" s="374" t="s">
        <v>374</v>
      </c>
      <c r="F1023" s="376">
        <v>11980.48</v>
      </c>
    </row>
    <row r="1024" spans="1:6">
      <c r="A1024" s="370" t="s">
        <v>2425</v>
      </c>
      <c r="B1024" s="374">
        <v>14703</v>
      </c>
      <c r="C1024" s="374" t="s">
        <v>2426</v>
      </c>
      <c r="D1024" s="368" t="s">
        <v>9</v>
      </c>
      <c r="E1024" s="374" t="s">
        <v>491</v>
      </c>
      <c r="F1024" s="376">
        <v>213224.15</v>
      </c>
    </row>
    <row r="1025" spans="1:6">
      <c r="A1025" s="370" t="s">
        <v>2427</v>
      </c>
      <c r="B1025" s="374">
        <v>14862</v>
      </c>
      <c r="C1025" s="374" t="s">
        <v>2428</v>
      </c>
      <c r="D1025" s="368" t="s">
        <v>9</v>
      </c>
      <c r="E1025" s="374" t="s">
        <v>491</v>
      </c>
      <c r="F1025" s="376">
        <v>230436.66</v>
      </c>
    </row>
    <row r="1026" spans="1:6">
      <c r="A1026" s="370" t="s">
        <v>2429</v>
      </c>
      <c r="B1026" s="374">
        <v>14707</v>
      </c>
      <c r="C1026" s="374" t="s">
        <v>2430</v>
      </c>
      <c r="D1026" s="368" t="s">
        <v>9</v>
      </c>
      <c r="E1026" s="374" t="s">
        <v>491</v>
      </c>
      <c r="F1026" s="376">
        <v>207904.49</v>
      </c>
    </row>
    <row r="1027" spans="1:6">
      <c r="A1027" s="370" t="s">
        <v>2431</v>
      </c>
      <c r="B1027" s="374">
        <v>14866</v>
      </c>
      <c r="C1027" s="374" t="s">
        <v>2432</v>
      </c>
      <c r="D1027" s="368" t="s">
        <v>9</v>
      </c>
      <c r="E1027" s="374" t="s">
        <v>491</v>
      </c>
      <c r="F1027" s="376">
        <v>223520.34</v>
      </c>
    </row>
    <row r="1028" spans="1:6">
      <c r="A1028" s="370" t="s">
        <v>2433</v>
      </c>
      <c r="B1028" s="374">
        <v>14617</v>
      </c>
      <c r="C1028" s="374" t="s">
        <v>264</v>
      </c>
      <c r="D1028" s="368" t="s">
        <v>9</v>
      </c>
      <c r="E1028" s="374" t="s">
        <v>491</v>
      </c>
      <c r="F1028" s="376">
        <v>157508.04</v>
      </c>
    </row>
    <row r="1029" spans="1:6">
      <c r="A1029" s="370" t="s">
        <v>2434</v>
      </c>
      <c r="B1029" s="374">
        <v>14785</v>
      </c>
      <c r="C1029" s="374" t="s">
        <v>2435</v>
      </c>
      <c r="D1029" s="368" t="s">
        <v>9</v>
      </c>
      <c r="E1029" s="374" t="s">
        <v>491</v>
      </c>
      <c r="F1029" s="376">
        <v>173716.95</v>
      </c>
    </row>
    <row r="1030" spans="1:6" ht="22.5">
      <c r="A1030" s="370" t="s">
        <v>2436</v>
      </c>
      <c r="B1030" s="374">
        <v>20684</v>
      </c>
      <c r="C1030" s="374" t="s">
        <v>2437</v>
      </c>
      <c r="D1030" s="368" t="s">
        <v>9</v>
      </c>
      <c r="E1030" s="374" t="s">
        <v>491</v>
      </c>
      <c r="F1030" s="376">
        <v>3158406</v>
      </c>
    </row>
    <row r="1031" spans="1:6">
      <c r="A1031" s="370" t="s">
        <v>2438</v>
      </c>
      <c r="B1031" s="374">
        <v>12404</v>
      </c>
      <c r="C1031" s="374" t="s">
        <v>2439</v>
      </c>
      <c r="D1031" s="368" t="s">
        <v>9</v>
      </c>
      <c r="E1031" s="374" t="s">
        <v>615</v>
      </c>
      <c r="F1031" s="376">
        <v>104864.07</v>
      </c>
    </row>
    <row r="1032" spans="1:6">
      <c r="A1032" s="370" t="s">
        <v>2440</v>
      </c>
      <c r="B1032" s="374">
        <v>14199</v>
      </c>
      <c r="C1032" s="374" t="s">
        <v>2441</v>
      </c>
      <c r="D1032" s="368" t="s">
        <v>9</v>
      </c>
      <c r="E1032" s="374" t="s">
        <v>615</v>
      </c>
      <c r="F1032" s="376">
        <v>104864.07</v>
      </c>
    </row>
    <row r="1033" spans="1:6">
      <c r="A1033" s="370" t="s">
        <v>2442</v>
      </c>
      <c r="B1033" s="374">
        <v>14300</v>
      </c>
      <c r="C1033" s="374" t="s">
        <v>2443</v>
      </c>
      <c r="D1033" s="368" t="s">
        <v>1702</v>
      </c>
      <c r="E1033" s="374" t="s">
        <v>491</v>
      </c>
      <c r="F1033" s="376">
        <v>0</v>
      </c>
    </row>
    <row r="1034" spans="1:6" ht="22.5">
      <c r="A1034" s="370" t="s">
        <v>2444</v>
      </c>
      <c r="B1034" s="374">
        <v>12472</v>
      </c>
      <c r="C1034" s="374" t="s">
        <v>2445</v>
      </c>
      <c r="D1034" s="368" t="s">
        <v>9</v>
      </c>
      <c r="E1034" s="374" t="s">
        <v>537</v>
      </c>
      <c r="F1034" s="376">
        <v>77101.83</v>
      </c>
    </row>
    <row r="1035" spans="1:6" ht="22.5">
      <c r="A1035" s="370" t="s">
        <v>2446</v>
      </c>
      <c r="B1035" s="374">
        <v>12470</v>
      </c>
      <c r="C1035" s="374" t="s">
        <v>2447</v>
      </c>
      <c r="D1035" s="368" t="s">
        <v>9</v>
      </c>
      <c r="E1035" s="374" t="s">
        <v>537</v>
      </c>
      <c r="F1035" s="376">
        <v>350657.84</v>
      </c>
    </row>
    <row r="1036" spans="1:6" ht="22.5">
      <c r="A1036" s="370" t="s">
        <v>2448</v>
      </c>
      <c r="B1036" s="374">
        <v>12471</v>
      </c>
      <c r="C1036" s="374" t="s">
        <v>2449</v>
      </c>
      <c r="D1036" s="368" t="s">
        <v>9</v>
      </c>
      <c r="E1036" s="374" t="s">
        <v>537</v>
      </c>
      <c r="F1036" s="376">
        <v>146843.35999999999</v>
      </c>
    </row>
    <row r="1037" spans="1:6" ht="22.5">
      <c r="A1037" s="370" t="s">
        <v>2450</v>
      </c>
      <c r="B1037" s="374">
        <v>12479</v>
      </c>
      <c r="C1037" s="374" t="s">
        <v>2451</v>
      </c>
      <c r="D1037" s="368" t="s">
        <v>9</v>
      </c>
      <c r="E1037" s="374" t="s">
        <v>537</v>
      </c>
      <c r="F1037" s="376">
        <v>756788.78</v>
      </c>
    </row>
    <row r="1038" spans="1:6">
      <c r="A1038" s="370" t="s">
        <v>2452</v>
      </c>
      <c r="B1038" s="374">
        <v>10637</v>
      </c>
      <c r="C1038" s="374" t="s">
        <v>2453</v>
      </c>
      <c r="D1038" s="368" t="s">
        <v>9</v>
      </c>
      <c r="E1038" s="374" t="s">
        <v>884</v>
      </c>
      <c r="F1038" s="376">
        <v>436480.64</v>
      </c>
    </row>
    <row r="1039" spans="1:6">
      <c r="A1039" s="370" t="s">
        <v>2454</v>
      </c>
      <c r="B1039" s="374">
        <v>10014</v>
      </c>
      <c r="C1039" s="374" t="s">
        <v>2455</v>
      </c>
      <c r="D1039" s="368" t="s">
        <v>9</v>
      </c>
      <c r="E1039" s="374" t="s">
        <v>884</v>
      </c>
      <c r="F1039" s="376">
        <v>540787.30000000005</v>
      </c>
    </row>
    <row r="1040" spans="1:6">
      <c r="A1040" s="370" t="s">
        <v>2456</v>
      </c>
      <c r="B1040" s="374">
        <v>10621</v>
      </c>
      <c r="C1040" s="374" t="s">
        <v>2457</v>
      </c>
      <c r="D1040" s="368" t="s">
        <v>9</v>
      </c>
      <c r="E1040" s="374" t="s">
        <v>496</v>
      </c>
      <c r="F1040" s="376">
        <v>256837.79</v>
      </c>
    </row>
    <row r="1041" spans="1:6">
      <c r="A1041" s="370" t="s">
        <v>2458</v>
      </c>
      <c r="B1041" s="374">
        <v>40</v>
      </c>
      <c r="C1041" s="374" t="s">
        <v>2459</v>
      </c>
      <c r="D1041" s="368" t="s">
        <v>9</v>
      </c>
      <c r="E1041" s="374" t="s">
        <v>773</v>
      </c>
      <c r="F1041" s="376">
        <v>69440.34</v>
      </c>
    </row>
    <row r="1042" spans="1:6">
      <c r="A1042" s="370" t="s">
        <v>2460</v>
      </c>
      <c r="B1042" s="374">
        <v>10830</v>
      </c>
      <c r="C1042" s="374" t="s">
        <v>2461</v>
      </c>
      <c r="D1042" s="368" t="s">
        <v>8</v>
      </c>
      <c r="E1042" s="374" t="s">
        <v>1445</v>
      </c>
      <c r="F1042" s="376">
        <v>49894.54</v>
      </c>
    </row>
    <row r="1043" spans="1:6">
      <c r="A1043" s="370" t="s">
        <v>2462</v>
      </c>
      <c r="B1043" s="374">
        <v>18560</v>
      </c>
      <c r="C1043" s="374" t="s">
        <v>2463</v>
      </c>
      <c r="D1043" s="368" t="s">
        <v>9</v>
      </c>
      <c r="E1043" s="374" t="s">
        <v>507</v>
      </c>
      <c r="F1043" s="376">
        <v>8831.14</v>
      </c>
    </row>
    <row r="1044" spans="1:6">
      <c r="A1044" s="370" t="s">
        <v>2464</v>
      </c>
      <c r="B1044" s="374">
        <v>15994</v>
      </c>
      <c r="C1044" s="374" t="s">
        <v>2465</v>
      </c>
      <c r="D1044" s="368" t="s">
        <v>9</v>
      </c>
      <c r="E1044" s="374" t="s">
        <v>491</v>
      </c>
      <c r="F1044" s="376">
        <v>3684184.92</v>
      </c>
    </row>
    <row r="1045" spans="1:6" ht="22.5">
      <c r="A1045" s="370" t="s">
        <v>2466</v>
      </c>
      <c r="B1045" s="374">
        <v>12248</v>
      </c>
      <c r="C1045" s="374" t="s">
        <v>2467</v>
      </c>
      <c r="D1045" s="368" t="s">
        <v>9</v>
      </c>
      <c r="E1045" s="374" t="s">
        <v>359</v>
      </c>
      <c r="F1045" s="376">
        <v>127215.48</v>
      </c>
    </row>
    <row r="1046" spans="1:6">
      <c r="A1046" s="370" t="s">
        <v>2468</v>
      </c>
      <c r="B1046" s="374">
        <v>16165</v>
      </c>
      <c r="C1046" s="374" t="s">
        <v>2469</v>
      </c>
      <c r="D1046" s="368" t="s">
        <v>9</v>
      </c>
      <c r="E1046" s="374" t="s">
        <v>1210</v>
      </c>
      <c r="F1046" s="376">
        <v>142348.37</v>
      </c>
    </row>
    <row r="1047" spans="1:6">
      <c r="A1047" s="370" t="s">
        <v>2470</v>
      </c>
      <c r="B1047" s="374">
        <v>16031</v>
      </c>
      <c r="C1047" s="374" t="s">
        <v>2471</v>
      </c>
      <c r="D1047" s="368" t="s">
        <v>9</v>
      </c>
      <c r="E1047" s="374" t="s">
        <v>1210</v>
      </c>
      <c r="F1047" s="376">
        <v>788157.62</v>
      </c>
    </row>
    <row r="1048" spans="1:6">
      <c r="A1048" s="370" t="s">
        <v>2472</v>
      </c>
      <c r="B1048" s="374">
        <v>793</v>
      </c>
      <c r="C1048" s="374" t="s">
        <v>2473</v>
      </c>
      <c r="D1048" s="368" t="s">
        <v>14</v>
      </c>
      <c r="E1048" s="374" t="s">
        <v>2474</v>
      </c>
      <c r="F1048" s="376">
        <v>1423500</v>
      </c>
    </row>
    <row r="1049" spans="1:6">
      <c r="A1049" s="370" t="s">
        <v>2475</v>
      </c>
      <c r="B1049" s="374">
        <v>18564</v>
      </c>
      <c r="C1049" s="374" t="s">
        <v>2476</v>
      </c>
      <c r="D1049" s="368" t="s">
        <v>9</v>
      </c>
      <c r="E1049" s="374" t="s">
        <v>507</v>
      </c>
      <c r="F1049" s="376">
        <v>8831.14</v>
      </c>
    </row>
    <row r="1050" spans="1:6">
      <c r="A1050" s="370" t="s">
        <v>2477</v>
      </c>
      <c r="B1050" s="374">
        <v>13524</v>
      </c>
      <c r="C1050" s="374" t="s">
        <v>2478</v>
      </c>
      <c r="D1050" s="368" t="s">
        <v>8</v>
      </c>
      <c r="E1050" s="374" t="s">
        <v>496</v>
      </c>
      <c r="F1050" s="376">
        <v>25083.09</v>
      </c>
    </row>
    <row r="1051" spans="1:6">
      <c r="A1051" s="370" t="s">
        <v>2479</v>
      </c>
      <c r="B1051" s="374">
        <v>13522</v>
      </c>
      <c r="C1051" s="374" t="s">
        <v>2480</v>
      </c>
      <c r="D1051" s="368" t="s">
        <v>8</v>
      </c>
      <c r="E1051" s="374" t="s">
        <v>496</v>
      </c>
      <c r="F1051" s="376">
        <v>30816.74</v>
      </c>
    </row>
    <row r="1052" spans="1:6">
      <c r="A1052" s="370" t="s">
        <v>2481</v>
      </c>
      <c r="B1052" s="374">
        <v>13525</v>
      </c>
      <c r="C1052" s="374" t="s">
        <v>2482</v>
      </c>
      <c r="D1052" s="368" t="s">
        <v>8</v>
      </c>
      <c r="E1052" s="374" t="s">
        <v>496</v>
      </c>
      <c r="F1052" s="376">
        <v>35375.519999999997</v>
      </c>
    </row>
    <row r="1053" spans="1:6">
      <c r="A1053" s="370" t="s">
        <v>2483</v>
      </c>
      <c r="B1053" s="374">
        <v>12123</v>
      </c>
      <c r="C1053" s="374" t="s">
        <v>2484</v>
      </c>
      <c r="D1053" s="368" t="s">
        <v>8</v>
      </c>
      <c r="E1053" s="374" t="s">
        <v>496</v>
      </c>
      <c r="F1053" s="376">
        <v>41109.17</v>
      </c>
    </row>
    <row r="1054" spans="1:6" ht="22.5">
      <c r="A1054" s="370" t="s">
        <v>2485</v>
      </c>
      <c r="B1054" s="374">
        <v>428</v>
      </c>
      <c r="C1054" s="374" t="s">
        <v>2486</v>
      </c>
      <c r="D1054" s="368" t="s">
        <v>8</v>
      </c>
      <c r="E1054" s="374" t="s">
        <v>537</v>
      </c>
      <c r="F1054" s="376">
        <v>33152.629999999997</v>
      </c>
    </row>
    <row r="1055" spans="1:6" ht="22.5">
      <c r="A1055" s="370" t="s">
        <v>2487</v>
      </c>
      <c r="B1055" s="374">
        <v>429</v>
      </c>
      <c r="C1055" s="374" t="s">
        <v>2488</v>
      </c>
      <c r="D1055" s="368" t="s">
        <v>8</v>
      </c>
      <c r="E1055" s="374" t="s">
        <v>537</v>
      </c>
      <c r="F1055" s="376">
        <v>37476.78</v>
      </c>
    </row>
    <row r="1056" spans="1:6" ht="22.5">
      <c r="A1056" s="370" t="s">
        <v>2489</v>
      </c>
      <c r="B1056" s="374">
        <v>11193</v>
      </c>
      <c r="C1056" s="374" t="s">
        <v>2490</v>
      </c>
      <c r="D1056" s="368" t="s">
        <v>8</v>
      </c>
      <c r="E1056" s="374" t="s">
        <v>537</v>
      </c>
      <c r="F1056" s="376">
        <v>33188.559999999998</v>
      </c>
    </row>
    <row r="1057" spans="1:6" ht="22.5">
      <c r="A1057" s="370" t="s">
        <v>2491</v>
      </c>
      <c r="B1057" s="374">
        <v>430</v>
      </c>
      <c r="C1057" s="374" t="s">
        <v>2492</v>
      </c>
      <c r="D1057" s="368" t="s">
        <v>8</v>
      </c>
      <c r="E1057" s="374" t="s">
        <v>537</v>
      </c>
      <c r="F1057" s="376">
        <v>25083.09</v>
      </c>
    </row>
    <row r="1058" spans="1:6" ht="22.5">
      <c r="A1058" s="370" t="s">
        <v>2493</v>
      </c>
      <c r="B1058" s="374">
        <v>431</v>
      </c>
      <c r="C1058" s="374" t="s">
        <v>2494</v>
      </c>
      <c r="D1058" s="368" t="s">
        <v>8</v>
      </c>
      <c r="E1058" s="374" t="s">
        <v>537</v>
      </c>
      <c r="F1058" s="376">
        <v>35375.519999999997</v>
      </c>
    </row>
    <row r="1059" spans="1:6" ht="22.5">
      <c r="A1059" s="370" t="s">
        <v>2495</v>
      </c>
      <c r="B1059" s="374">
        <v>432</v>
      </c>
      <c r="C1059" s="374" t="s">
        <v>2496</v>
      </c>
      <c r="D1059" s="368" t="s">
        <v>8</v>
      </c>
      <c r="E1059" s="374" t="s">
        <v>537</v>
      </c>
      <c r="F1059" s="376">
        <v>61517.29</v>
      </c>
    </row>
    <row r="1060" spans="1:6" ht="22.5">
      <c r="A1060" s="370" t="s">
        <v>2497</v>
      </c>
      <c r="B1060" s="374">
        <v>15439</v>
      </c>
      <c r="C1060" s="374" t="s">
        <v>2498</v>
      </c>
      <c r="D1060" s="368" t="s">
        <v>8</v>
      </c>
      <c r="E1060" s="374" t="s">
        <v>359</v>
      </c>
      <c r="F1060" s="376">
        <v>75930.570000000007</v>
      </c>
    </row>
    <row r="1061" spans="1:6" ht="22.5">
      <c r="A1061" s="370" t="s">
        <v>2499</v>
      </c>
      <c r="B1061" s="374">
        <v>20700</v>
      </c>
      <c r="C1061" s="374" t="s">
        <v>2500</v>
      </c>
      <c r="D1061" s="368" t="s">
        <v>8</v>
      </c>
      <c r="E1061" s="374" t="s">
        <v>359</v>
      </c>
      <c r="F1061" s="376">
        <v>553778.15</v>
      </c>
    </row>
    <row r="1062" spans="1:6" ht="22.5">
      <c r="A1062" s="370" t="s">
        <v>2501</v>
      </c>
      <c r="B1062" s="374">
        <v>433</v>
      </c>
      <c r="C1062" s="374" t="s">
        <v>2502</v>
      </c>
      <c r="D1062" s="368" t="s">
        <v>8</v>
      </c>
      <c r="E1062" s="374" t="s">
        <v>537</v>
      </c>
      <c r="F1062" s="376">
        <v>36478.589999999997</v>
      </c>
    </row>
    <row r="1063" spans="1:6" ht="22.5">
      <c r="A1063" s="370" t="s">
        <v>2503</v>
      </c>
      <c r="B1063" s="374">
        <v>434</v>
      </c>
      <c r="C1063" s="374" t="s">
        <v>2504</v>
      </c>
      <c r="D1063" s="368" t="s">
        <v>8</v>
      </c>
      <c r="E1063" s="374" t="s">
        <v>537</v>
      </c>
      <c r="F1063" s="376">
        <v>32313.83</v>
      </c>
    </row>
    <row r="1064" spans="1:6" ht="22.5">
      <c r="A1064" s="370" t="s">
        <v>2505</v>
      </c>
      <c r="B1064" s="374">
        <v>11421</v>
      </c>
      <c r="C1064" s="374" t="s">
        <v>2506</v>
      </c>
      <c r="D1064" s="368" t="s">
        <v>8</v>
      </c>
      <c r="E1064" s="374" t="s">
        <v>537</v>
      </c>
      <c r="F1064" s="376">
        <v>67201.02</v>
      </c>
    </row>
    <row r="1065" spans="1:6" ht="22.5">
      <c r="A1065" s="370" t="s">
        <v>2507</v>
      </c>
      <c r="B1065" s="374">
        <v>10511</v>
      </c>
      <c r="C1065" s="374" t="s">
        <v>2508</v>
      </c>
      <c r="D1065" s="368" t="s">
        <v>8</v>
      </c>
      <c r="E1065" s="374" t="s">
        <v>537</v>
      </c>
      <c r="F1065" s="376">
        <v>46988.65</v>
      </c>
    </row>
    <row r="1066" spans="1:6" ht="22.5">
      <c r="A1066" s="370" t="s">
        <v>2509</v>
      </c>
      <c r="B1066" s="374">
        <v>17519</v>
      </c>
      <c r="C1066" s="374" t="s">
        <v>2510</v>
      </c>
      <c r="D1066" s="368" t="s">
        <v>8</v>
      </c>
      <c r="E1066" s="374" t="s">
        <v>359</v>
      </c>
      <c r="F1066" s="376">
        <v>26641.18</v>
      </c>
    </row>
    <row r="1067" spans="1:6" ht="22.5">
      <c r="A1067" s="370" t="s">
        <v>2511</v>
      </c>
      <c r="B1067" s="374">
        <v>16698</v>
      </c>
      <c r="C1067" s="374" t="s">
        <v>2512</v>
      </c>
      <c r="D1067" s="368" t="s">
        <v>9</v>
      </c>
      <c r="E1067" s="374" t="s">
        <v>359</v>
      </c>
      <c r="F1067" s="376">
        <v>744135.41</v>
      </c>
    </row>
    <row r="1068" spans="1:6" ht="22.5">
      <c r="A1068" s="370" t="s">
        <v>2513</v>
      </c>
      <c r="B1068" s="374">
        <v>16705</v>
      </c>
      <c r="C1068" s="374" t="s">
        <v>2514</v>
      </c>
      <c r="D1068" s="368" t="s">
        <v>8</v>
      </c>
      <c r="E1068" s="374" t="s">
        <v>359</v>
      </c>
      <c r="F1068" s="376">
        <v>185.99</v>
      </c>
    </row>
    <row r="1069" spans="1:6">
      <c r="A1069" s="370" t="s">
        <v>2515</v>
      </c>
      <c r="B1069" s="374">
        <v>15326</v>
      </c>
      <c r="C1069" s="374" t="s">
        <v>2516</v>
      </c>
      <c r="D1069" s="368" t="s">
        <v>9</v>
      </c>
      <c r="E1069" s="374" t="s">
        <v>366</v>
      </c>
      <c r="F1069" s="376">
        <v>46044.62</v>
      </c>
    </row>
    <row r="1070" spans="1:6" ht="22.5">
      <c r="A1070" s="370" t="s">
        <v>2517</v>
      </c>
      <c r="B1070" s="374">
        <v>816</v>
      </c>
      <c r="C1070" s="374" t="s">
        <v>2518</v>
      </c>
      <c r="D1070" s="368" t="s">
        <v>9</v>
      </c>
      <c r="E1070" s="374" t="s">
        <v>359</v>
      </c>
      <c r="F1070" s="376">
        <v>34036.1</v>
      </c>
    </row>
    <row r="1071" spans="1:6">
      <c r="A1071" s="370" t="s">
        <v>2519</v>
      </c>
      <c r="B1071" s="374">
        <v>13171</v>
      </c>
      <c r="C1071" s="374" t="s">
        <v>2520</v>
      </c>
      <c r="D1071" s="368" t="s">
        <v>9</v>
      </c>
      <c r="E1071" s="374" t="s">
        <v>366</v>
      </c>
      <c r="F1071" s="376">
        <v>19946</v>
      </c>
    </row>
    <row r="1072" spans="1:6" ht="22.5">
      <c r="A1072" s="370" t="s">
        <v>2521</v>
      </c>
      <c r="B1072" s="374">
        <v>12797</v>
      </c>
      <c r="C1072" s="374" t="s">
        <v>2522</v>
      </c>
      <c r="D1072" s="368" t="s">
        <v>9</v>
      </c>
      <c r="E1072" s="374" t="s">
        <v>359</v>
      </c>
      <c r="F1072" s="376">
        <v>28615.25</v>
      </c>
    </row>
    <row r="1073" spans="1:6">
      <c r="A1073" s="370" t="s">
        <v>2523</v>
      </c>
      <c r="B1073" s="374">
        <v>14687</v>
      </c>
      <c r="C1073" s="374" t="s">
        <v>2524</v>
      </c>
      <c r="D1073" s="368" t="s">
        <v>8</v>
      </c>
      <c r="E1073" s="374" t="s">
        <v>884</v>
      </c>
      <c r="F1073" s="376">
        <v>160117.63</v>
      </c>
    </row>
    <row r="1074" spans="1:6" ht="22.5">
      <c r="A1074" s="370" t="s">
        <v>2525</v>
      </c>
      <c r="B1074" s="374">
        <v>817</v>
      </c>
      <c r="C1074" s="374" t="s">
        <v>2526</v>
      </c>
      <c r="D1074" s="368" t="s">
        <v>9</v>
      </c>
      <c r="E1074" s="374" t="s">
        <v>359</v>
      </c>
      <c r="F1074" s="376">
        <v>33063.64</v>
      </c>
    </row>
    <row r="1075" spans="1:6" ht="22.5">
      <c r="A1075" s="370" t="s">
        <v>2527</v>
      </c>
      <c r="B1075" s="374">
        <v>12194</v>
      </c>
      <c r="C1075" s="374" t="s">
        <v>2528</v>
      </c>
      <c r="D1075" s="368" t="s">
        <v>9</v>
      </c>
      <c r="E1075" s="374" t="s">
        <v>359</v>
      </c>
      <c r="F1075" s="376">
        <v>31588.27</v>
      </c>
    </row>
    <row r="1076" spans="1:6" ht="22.5">
      <c r="A1076" s="370" t="s">
        <v>2529</v>
      </c>
      <c r="B1076" s="374">
        <v>19030</v>
      </c>
      <c r="C1076" s="374" t="s">
        <v>2530</v>
      </c>
      <c r="D1076" s="368" t="s">
        <v>9</v>
      </c>
      <c r="E1076" s="374" t="s">
        <v>359</v>
      </c>
      <c r="F1076" s="376">
        <v>2494212.2000000002</v>
      </c>
    </row>
    <row r="1077" spans="1:6" ht="22.5">
      <c r="A1077" s="370" t="s">
        <v>2531</v>
      </c>
      <c r="B1077" s="374">
        <v>15229</v>
      </c>
      <c r="C1077" s="374" t="s">
        <v>2532</v>
      </c>
      <c r="D1077" s="368" t="s">
        <v>9</v>
      </c>
      <c r="E1077" s="374" t="s">
        <v>359</v>
      </c>
      <c r="F1077" s="376">
        <v>142286.99</v>
      </c>
    </row>
    <row r="1078" spans="1:6" ht="22.5">
      <c r="A1078" s="370" t="s">
        <v>2533</v>
      </c>
      <c r="B1078" s="374">
        <v>19203</v>
      </c>
      <c r="C1078" s="374" t="s">
        <v>2534</v>
      </c>
      <c r="D1078" s="368" t="s">
        <v>9</v>
      </c>
      <c r="E1078" s="374" t="s">
        <v>359</v>
      </c>
      <c r="F1078" s="376">
        <v>182565.35</v>
      </c>
    </row>
    <row r="1079" spans="1:6" ht="22.5">
      <c r="A1079" s="370" t="s">
        <v>2535</v>
      </c>
      <c r="B1079" s="374">
        <v>14427</v>
      </c>
      <c r="C1079" s="374" t="s">
        <v>2536</v>
      </c>
      <c r="D1079" s="368" t="s">
        <v>9</v>
      </c>
      <c r="E1079" s="374" t="s">
        <v>359</v>
      </c>
      <c r="F1079" s="376">
        <v>194979.96</v>
      </c>
    </row>
    <row r="1080" spans="1:6" ht="22.5">
      <c r="A1080" s="370" t="s">
        <v>2537</v>
      </c>
      <c r="B1080" s="374">
        <v>19028</v>
      </c>
      <c r="C1080" s="374" t="s">
        <v>2538</v>
      </c>
      <c r="D1080" s="368" t="s">
        <v>9</v>
      </c>
      <c r="E1080" s="374" t="s">
        <v>359</v>
      </c>
      <c r="F1080" s="376">
        <v>130765.97</v>
      </c>
    </row>
    <row r="1081" spans="1:6" ht="22.5">
      <c r="A1081" s="370" t="s">
        <v>2539</v>
      </c>
      <c r="B1081" s="374">
        <v>14425</v>
      </c>
      <c r="C1081" s="374" t="s">
        <v>2540</v>
      </c>
      <c r="D1081" s="368" t="s">
        <v>9</v>
      </c>
      <c r="E1081" s="374" t="s">
        <v>359</v>
      </c>
      <c r="F1081" s="376">
        <v>220125.85</v>
      </c>
    </row>
    <row r="1082" spans="1:6" ht="22.5">
      <c r="A1082" s="370" t="s">
        <v>2541</v>
      </c>
      <c r="B1082" s="374">
        <v>11415</v>
      </c>
      <c r="C1082" s="374" t="s">
        <v>2542</v>
      </c>
      <c r="D1082" s="368" t="s">
        <v>9</v>
      </c>
      <c r="E1082" s="374" t="s">
        <v>359</v>
      </c>
      <c r="F1082" s="376">
        <v>180711.67</v>
      </c>
    </row>
    <row r="1083" spans="1:6">
      <c r="A1083" s="370" t="s">
        <v>2543</v>
      </c>
      <c r="B1083" s="374">
        <v>13139</v>
      </c>
      <c r="C1083" s="374" t="s">
        <v>2544</v>
      </c>
      <c r="D1083" s="368" t="s">
        <v>9</v>
      </c>
      <c r="E1083" s="374" t="s">
        <v>366</v>
      </c>
      <c r="F1083" s="376">
        <v>187770.37</v>
      </c>
    </row>
    <row r="1084" spans="1:6" ht="22.5">
      <c r="A1084" s="370" t="s">
        <v>2545</v>
      </c>
      <c r="B1084" s="374">
        <v>11802</v>
      </c>
      <c r="C1084" s="374" t="s">
        <v>2546</v>
      </c>
      <c r="D1084" s="368" t="s">
        <v>9</v>
      </c>
      <c r="E1084" s="374" t="s">
        <v>359</v>
      </c>
      <c r="F1084" s="376">
        <v>32075.1</v>
      </c>
    </row>
    <row r="1085" spans="1:6" ht="22.5">
      <c r="A1085" s="370" t="s">
        <v>2547</v>
      </c>
      <c r="B1085" s="374">
        <v>15325</v>
      </c>
      <c r="C1085" s="374" t="s">
        <v>2548</v>
      </c>
      <c r="D1085" s="368" t="s">
        <v>9</v>
      </c>
      <c r="E1085" s="374" t="s">
        <v>359</v>
      </c>
      <c r="F1085" s="376">
        <v>46044.62</v>
      </c>
    </row>
    <row r="1086" spans="1:6" ht="22.5">
      <c r="A1086" s="370" t="s">
        <v>2549</v>
      </c>
      <c r="B1086" s="374">
        <v>18612</v>
      </c>
      <c r="C1086" s="374" t="s">
        <v>2550</v>
      </c>
      <c r="D1086" s="368" t="s">
        <v>2551</v>
      </c>
      <c r="E1086" s="374" t="s">
        <v>371</v>
      </c>
      <c r="F1086" s="376">
        <v>3942271.17</v>
      </c>
    </row>
    <row r="1087" spans="1:6">
      <c r="A1087" s="370" t="s">
        <v>2552</v>
      </c>
      <c r="B1087" s="374">
        <v>19344</v>
      </c>
      <c r="C1087" s="374" t="s">
        <v>2553</v>
      </c>
      <c r="D1087" s="368" t="s">
        <v>2551</v>
      </c>
      <c r="E1087" s="374" t="s">
        <v>366</v>
      </c>
      <c r="F1087" s="376">
        <v>4180181.04</v>
      </c>
    </row>
    <row r="1088" spans="1:6">
      <c r="A1088" s="370" t="s">
        <v>2554</v>
      </c>
      <c r="B1088" s="374">
        <v>15217</v>
      </c>
      <c r="C1088" s="374" t="s">
        <v>2555</v>
      </c>
      <c r="D1088" s="368" t="s">
        <v>9</v>
      </c>
      <c r="E1088" s="374" t="s">
        <v>491</v>
      </c>
      <c r="F1088" s="376">
        <v>0</v>
      </c>
    </row>
    <row r="1089" spans="1:6">
      <c r="A1089" s="370" t="s">
        <v>2556</v>
      </c>
      <c r="B1089" s="374">
        <v>14714</v>
      </c>
      <c r="C1089" s="374" t="s">
        <v>2557</v>
      </c>
      <c r="D1089" s="368" t="s">
        <v>9</v>
      </c>
      <c r="E1089" s="374" t="s">
        <v>491</v>
      </c>
      <c r="F1089" s="376">
        <v>1379497.4</v>
      </c>
    </row>
    <row r="1090" spans="1:6">
      <c r="A1090" s="370" t="s">
        <v>2558</v>
      </c>
      <c r="B1090" s="374">
        <v>14873</v>
      </c>
      <c r="C1090" s="374" t="s">
        <v>2559</v>
      </c>
      <c r="D1090" s="368" t="s">
        <v>9</v>
      </c>
      <c r="E1090" s="374" t="s">
        <v>491</v>
      </c>
      <c r="F1090" s="376">
        <v>1608331.84</v>
      </c>
    </row>
    <row r="1091" spans="1:6">
      <c r="A1091" s="370" t="s">
        <v>2560</v>
      </c>
      <c r="B1091" s="374">
        <v>16050</v>
      </c>
      <c r="C1091" s="374" t="s">
        <v>2561</v>
      </c>
      <c r="D1091" s="368" t="s">
        <v>9</v>
      </c>
      <c r="E1091" s="374" t="s">
        <v>879</v>
      </c>
      <c r="F1091" s="376">
        <v>64651.68</v>
      </c>
    </row>
    <row r="1092" spans="1:6">
      <c r="A1092" s="370" t="s">
        <v>2562</v>
      </c>
      <c r="B1092" s="374">
        <v>14697</v>
      </c>
      <c r="C1092" s="374" t="s">
        <v>2563</v>
      </c>
      <c r="D1092" s="368" t="s">
        <v>9</v>
      </c>
      <c r="E1092" s="374" t="s">
        <v>491</v>
      </c>
      <c r="F1092" s="376">
        <v>1342970.98</v>
      </c>
    </row>
    <row r="1093" spans="1:6">
      <c r="A1093" s="370" t="s">
        <v>2564</v>
      </c>
      <c r="B1093" s="374">
        <v>14858</v>
      </c>
      <c r="C1093" s="374" t="s">
        <v>2565</v>
      </c>
      <c r="D1093" s="368" t="s">
        <v>9</v>
      </c>
      <c r="E1093" s="374" t="s">
        <v>491</v>
      </c>
      <c r="F1093" s="376">
        <v>1407622.66</v>
      </c>
    </row>
    <row r="1094" spans="1:6">
      <c r="A1094" s="370" t="s">
        <v>2566</v>
      </c>
      <c r="B1094" s="374">
        <v>14698</v>
      </c>
      <c r="C1094" s="374" t="s">
        <v>2567</v>
      </c>
      <c r="D1094" s="368" t="s">
        <v>9</v>
      </c>
      <c r="E1094" s="374" t="s">
        <v>491</v>
      </c>
      <c r="F1094" s="376">
        <v>1640383.97</v>
      </c>
    </row>
    <row r="1095" spans="1:6">
      <c r="A1095" s="370" t="s">
        <v>2568</v>
      </c>
      <c r="B1095" s="374">
        <v>14859</v>
      </c>
      <c r="C1095" s="374" t="s">
        <v>2569</v>
      </c>
      <c r="D1095" s="368" t="s">
        <v>9</v>
      </c>
      <c r="E1095" s="374" t="s">
        <v>491</v>
      </c>
      <c r="F1095" s="376">
        <v>1705035.65</v>
      </c>
    </row>
    <row r="1096" spans="1:6" ht="22.5">
      <c r="A1096" s="370" t="s">
        <v>2570</v>
      </c>
      <c r="B1096" s="374">
        <v>13063</v>
      </c>
      <c r="C1096" s="374" t="s">
        <v>2571</v>
      </c>
      <c r="D1096" s="368" t="s">
        <v>9</v>
      </c>
      <c r="E1096" s="374" t="s">
        <v>359</v>
      </c>
      <c r="F1096" s="376">
        <v>35996.11</v>
      </c>
    </row>
    <row r="1097" spans="1:6">
      <c r="A1097" s="370" t="s">
        <v>2572</v>
      </c>
      <c r="B1097" s="374">
        <v>12289</v>
      </c>
      <c r="C1097" s="374" t="s">
        <v>2573</v>
      </c>
      <c r="D1097" s="368" t="s">
        <v>6</v>
      </c>
      <c r="E1097" s="374" t="s">
        <v>1213</v>
      </c>
      <c r="F1097" s="376">
        <v>48638.01</v>
      </c>
    </row>
    <row r="1098" spans="1:6">
      <c r="A1098" s="370" t="s">
        <v>2574</v>
      </c>
      <c r="B1098" s="374">
        <v>19359</v>
      </c>
      <c r="C1098" s="374" t="s">
        <v>2575</v>
      </c>
      <c r="D1098" s="368" t="s">
        <v>6</v>
      </c>
      <c r="E1098" s="374" t="s">
        <v>1259</v>
      </c>
      <c r="F1098" s="376">
        <v>339550.99</v>
      </c>
    </row>
    <row r="1099" spans="1:6">
      <c r="A1099" s="370" t="s">
        <v>2576</v>
      </c>
      <c r="B1099" s="374">
        <v>18579</v>
      </c>
      <c r="C1099" s="374" t="s">
        <v>2577</v>
      </c>
      <c r="D1099" s="368" t="s">
        <v>6</v>
      </c>
      <c r="E1099" s="374" t="s">
        <v>1213</v>
      </c>
      <c r="F1099" s="376">
        <v>50266.51</v>
      </c>
    </row>
    <row r="1100" spans="1:6">
      <c r="A1100" s="370" t="s">
        <v>2578</v>
      </c>
      <c r="B1100" s="374">
        <v>14298</v>
      </c>
      <c r="C1100" s="374" t="s">
        <v>2579</v>
      </c>
      <c r="D1100" s="368" t="s">
        <v>9</v>
      </c>
      <c r="E1100" s="374" t="s">
        <v>589</v>
      </c>
      <c r="F1100" s="376">
        <v>175658.84</v>
      </c>
    </row>
    <row r="1101" spans="1:6">
      <c r="A1101" s="370" t="s">
        <v>2580</v>
      </c>
      <c r="B1101" s="374">
        <v>20733</v>
      </c>
      <c r="C1101" s="374" t="s">
        <v>2581</v>
      </c>
      <c r="D1101" s="368" t="s">
        <v>9</v>
      </c>
      <c r="E1101" s="374" t="s">
        <v>491</v>
      </c>
      <c r="F1101" s="376">
        <v>4585522.99</v>
      </c>
    </row>
    <row r="1102" spans="1:6">
      <c r="A1102" s="370" t="s">
        <v>2582</v>
      </c>
      <c r="B1102" s="374">
        <v>18716</v>
      </c>
      <c r="C1102" s="374" t="s">
        <v>2583</v>
      </c>
      <c r="D1102" s="368" t="s">
        <v>9</v>
      </c>
      <c r="E1102" s="374" t="s">
        <v>491</v>
      </c>
      <c r="F1102" s="376">
        <v>15610.89</v>
      </c>
    </row>
    <row r="1103" spans="1:6">
      <c r="A1103" s="370" t="s">
        <v>2584</v>
      </c>
      <c r="B1103" s="374">
        <v>17369</v>
      </c>
      <c r="C1103" s="374" t="s">
        <v>2585</v>
      </c>
      <c r="D1103" s="368" t="s">
        <v>9</v>
      </c>
      <c r="E1103" s="374" t="s">
        <v>491</v>
      </c>
      <c r="F1103" s="376">
        <v>1346480.47</v>
      </c>
    </row>
    <row r="1104" spans="1:6">
      <c r="A1104" s="370" t="s">
        <v>2586</v>
      </c>
      <c r="B1104" s="374">
        <v>17368</v>
      </c>
      <c r="C1104" s="374" t="s">
        <v>2587</v>
      </c>
      <c r="D1104" s="368" t="s">
        <v>9</v>
      </c>
      <c r="E1104" s="374" t="s">
        <v>491</v>
      </c>
      <c r="F1104" s="376">
        <v>2296058.9300000002</v>
      </c>
    </row>
    <row r="1105" spans="1:6">
      <c r="A1105" s="370" t="s">
        <v>2588</v>
      </c>
      <c r="B1105" s="374">
        <v>17367</v>
      </c>
      <c r="C1105" s="374" t="s">
        <v>2589</v>
      </c>
      <c r="D1105" s="368" t="s">
        <v>9</v>
      </c>
      <c r="E1105" s="374" t="s">
        <v>491</v>
      </c>
      <c r="F1105" s="376">
        <v>3018066.22</v>
      </c>
    </row>
    <row r="1106" spans="1:6">
      <c r="A1106" s="370" t="s">
        <v>2590</v>
      </c>
      <c r="B1106" s="374">
        <v>17020</v>
      </c>
      <c r="C1106" s="374" t="s">
        <v>2591</v>
      </c>
      <c r="D1106" s="368" t="s">
        <v>8</v>
      </c>
      <c r="E1106" s="374" t="s">
        <v>374</v>
      </c>
      <c r="F1106" s="376">
        <v>216812.09</v>
      </c>
    </row>
    <row r="1107" spans="1:6">
      <c r="A1107" s="370" t="s">
        <v>2592</v>
      </c>
      <c r="B1107" s="374">
        <v>20759</v>
      </c>
      <c r="C1107" s="374" t="s">
        <v>2593</v>
      </c>
      <c r="D1107" s="368" t="s">
        <v>9</v>
      </c>
      <c r="E1107" s="374" t="s">
        <v>491</v>
      </c>
      <c r="F1107" s="376">
        <v>2391174.2599999998</v>
      </c>
    </row>
    <row r="1108" spans="1:6">
      <c r="A1108" s="370" t="s">
        <v>2594</v>
      </c>
      <c r="B1108" s="374">
        <v>17012</v>
      </c>
      <c r="C1108" s="374" t="s">
        <v>2595</v>
      </c>
      <c r="D1108" s="368" t="s">
        <v>9</v>
      </c>
      <c r="E1108" s="374" t="s">
        <v>374</v>
      </c>
      <c r="F1108" s="376">
        <v>758415.12</v>
      </c>
    </row>
    <row r="1109" spans="1:6">
      <c r="A1109" s="370" t="s">
        <v>2596</v>
      </c>
      <c r="B1109" s="374">
        <v>17016</v>
      </c>
      <c r="C1109" s="374" t="s">
        <v>2597</v>
      </c>
      <c r="D1109" s="368" t="s">
        <v>9</v>
      </c>
      <c r="E1109" s="374" t="s">
        <v>374</v>
      </c>
      <c r="F1109" s="376">
        <v>1569452.03</v>
      </c>
    </row>
    <row r="1110" spans="1:6">
      <c r="A1110" s="370" t="s">
        <v>2598</v>
      </c>
      <c r="B1110" s="374">
        <v>18706</v>
      </c>
      <c r="C1110" s="374" t="s">
        <v>2599</v>
      </c>
      <c r="D1110" s="368" t="s">
        <v>8</v>
      </c>
      <c r="E1110" s="374" t="s">
        <v>491</v>
      </c>
      <c r="F1110" s="376">
        <v>398169.18</v>
      </c>
    </row>
    <row r="1111" spans="1:6">
      <c r="A1111" s="370" t="s">
        <v>2600</v>
      </c>
      <c r="B1111" s="374">
        <v>16735</v>
      </c>
      <c r="C1111" s="374" t="s">
        <v>2601</v>
      </c>
      <c r="D1111" s="368" t="s">
        <v>9</v>
      </c>
      <c r="E1111" s="374" t="s">
        <v>491</v>
      </c>
      <c r="F1111" s="376">
        <v>369620.2</v>
      </c>
    </row>
    <row r="1112" spans="1:6">
      <c r="A1112" s="370" t="s">
        <v>2602</v>
      </c>
      <c r="B1112" s="374">
        <v>15849</v>
      </c>
      <c r="C1112" s="374" t="s">
        <v>2603</v>
      </c>
      <c r="D1112" s="368" t="s">
        <v>9</v>
      </c>
      <c r="E1112" s="374" t="s">
        <v>491</v>
      </c>
      <c r="F1112" s="376">
        <v>1047565.26</v>
      </c>
    </row>
    <row r="1113" spans="1:6">
      <c r="A1113" s="370" t="s">
        <v>2604</v>
      </c>
      <c r="B1113" s="374">
        <v>14657</v>
      </c>
      <c r="C1113" s="374" t="s">
        <v>2605</v>
      </c>
      <c r="D1113" s="368" t="s">
        <v>9</v>
      </c>
      <c r="E1113" s="374" t="s">
        <v>491</v>
      </c>
      <c r="F1113" s="376">
        <v>847748.2</v>
      </c>
    </row>
    <row r="1114" spans="1:6">
      <c r="A1114" s="370" t="s">
        <v>2606</v>
      </c>
      <c r="B1114" s="374">
        <v>12981</v>
      </c>
      <c r="C1114" s="374" t="s">
        <v>2607</v>
      </c>
      <c r="D1114" s="368" t="s">
        <v>9</v>
      </c>
      <c r="E1114" s="374" t="s">
        <v>491</v>
      </c>
      <c r="F1114" s="376">
        <v>56688.32</v>
      </c>
    </row>
    <row r="1115" spans="1:6">
      <c r="A1115" s="370" t="s">
        <v>2608</v>
      </c>
      <c r="B1115" s="374">
        <v>12982</v>
      </c>
      <c r="C1115" s="374" t="s">
        <v>2609</v>
      </c>
      <c r="D1115" s="368" t="s">
        <v>9</v>
      </c>
      <c r="E1115" s="374" t="s">
        <v>491</v>
      </c>
      <c r="F1115" s="376">
        <v>184229.2</v>
      </c>
    </row>
    <row r="1116" spans="1:6">
      <c r="A1116" s="370" t="s">
        <v>2610</v>
      </c>
      <c r="B1116" s="374">
        <v>12953</v>
      </c>
      <c r="C1116" s="374" t="s">
        <v>2611</v>
      </c>
      <c r="D1116" s="368" t="s">
        <v>9</v>
      </c>
      <c r="E1116" s="374" t="s">
        <v>374</v>
      </c>
      <c r="F1116" s="376">
        <v>663519</v>
      </c>
    </row>
    <row r="1117" spans="1:6">
      <c r="A1117" s="370" t="s">
        <v>2612</v>
      </c>
      <c r="B1117" s="374">
        <v>14825</v>
      </c>
      <c r="C1117" s="374" t="s">
        <v>2613</v>
      </c>
      <c r="D1117" s="368" t="s">
        <v>9</v>
      </c>
      <c r="E1117" s="374" t="s">
        <v>491</v>
      </c>
      <c r="F1117" s="376">
        <v>904436.52</v>
      </c>
    </row>
    <row r="1118" spans="1:6">
      <c r="A1118" s="370" t="s">
        <v>2614</v>
      </c>
      <c r="B1118" s="374">
        <v>16559</v>
      </c>
      <c r="C1118" s="374" t="s">
        <v>2615</v>
      </c>
      <c r="D1118" s="368" t="s">
        <v>8</v>
      </c>
      <c r="E1118" s="374" t="s">
        <v>507</v>
      </c>
      <c r="F1118" s="376">
        <v>246682.99</v>
      </c>
    </row>
    <row r="1119" spans="1:6">
      <c r="A1119" s="370" t="s">
        <v>2616</v>
      </c>
      <c r="B1119" s="374">
        <v>18590</v>
      </c>
      <c r="C1119" s="374" t="s">
        <v>2617</v>
      </c>
      <c r="D1119" s="368" t="s">
        <v>8</v>
      </c>
      <c r="E1119" s="374" t="s">
        <v>491</v>
      </c>
      <c r="F1119" s="376">
        <v>81125.47</v>
      </c>
    </row>
    <row r="1120" spans="1:6">
      <c r="A1120" s="370" t="s">
        <v>2618</v>
      </c>
      <c r="B1120" s="374">
        <v>19340</v>
      </c>
      <c r="C1120" s="374" t="s">
        <v>2619</v>
      </c>
      <c r="D1120" s="368" t="s">
        <v>9</v>
      </c>
      <c r="E1120" s="374" t="s">
        <v>366</v>
      </c>
      <c r="F1120" s="376">
        <v>236825.06</v>
      </c>
    </row>
    <row r="1121" spans="1:6">
      <c r="A1121" s="370" t="s">
        <v>2620</v>
      </c>
      <c r="B1121" s="374">
        <v>18127</v>
      </c>
      <c r="C1121" s="374" t="s">
        <v>2621</v>
      </c>
      <c r="D1121" s="368" t="s">
        <v>8</v>
      </c>
      <c r="E1121" s="374" t="s">
        <v>491</v>
      </c>
      <c r="F1121" s="376">
        <v>208433.6</v>
      </c>
    </row>
    <row r="1122" spans="1:6">
      <c r="A1122" s="370" t="s">
        <v>2622</v>
      </c>
      <c r="B1122" s="374">
        <v>18151</v>
      </c>
      <c r="C1122" s="374" t="s">
        <v>2623</v>
      </c>
      <c r="D1122" s="368" t="s">
        <v>8</v>
      </c>
      <c r="E1122" s="374" t="s">
        <v>491</v>
      </c>
      <c r="F1122" s="376">
        <v>226402.48</v>
      </c>
    </row>
    <row r="1123" spans="1:6">
      <c r="A1123" s="370" t="s">
        <v>2624</v>
      </c>
      <c r="B1123" s="374">
        <v>15488</v>
      </c>
      <c r="C1123" s="374" t="s">
        <v>2625</v>
      </c>
      <c r="D1123" s="368" t="s">
        <v>8</v>
      </c>
      <c r="E1123" s="374" t="s">
        <v>615</v>
      </c>
      <c r="F1123" s="376">
        <v>0</v>
      </c>
    </row>
    <row r="1124" spans="1:6">
      <c r="A1124" s="370" t="s">
        <v>2626</v>
      </c>
      <c r="B1124" s="374">
        <v>14656</v>
      </c>
      <c r="C1124" s="374" t="s">
        <v>2627</v>
      </c>
      <c r="D1124" s="368" t="s">
        <v>9</v>
      </c>
      <c r="E1124" s="374" t="s">
        <v>491</v>
      </c>
      <c r="F1124" s="376">
        <v>662421.78</v>
      </c>
    </row>
    <row r="1125" spans="1:6">
      <c r="A1125" s="370" t="s">
        <v>2628</v>
      </c>
      <c r="B1125" s="374">
        <v>12978</v>
      </c>
      <c r="C1125" s="374" t="s">
        <v>2629</v>
      </c>
      <c r="D1125" s="368" t="s">
        <v>9</v>
      </c>
      <c r="E1125" s="374" t="s">
        <v>491</v>
      </c>
      <c r="F1125" s="376">
        <v>83917.86</v>
      </c>
    </row>
    <row r="1126" spans="1:6">
      <c r="A1126" s="370" t="s">
        <v>2630</v>
      </c>
      <c r="B1126" s="374">
        <v>12979</v>
      </c>
      <c r="C1126" s="374" t="s">
        <v>2631</v>
      </c>
      <c r="D1126" s="368" t="s">
        <v>9</v>
      </c>
      <c r="E1126" s="374" t="s">
        <v>491</v>
      </c>
      <c r="F1126" s="376">
        <v>192835.78</v>
      </c>
    </row>
    <row r="1127" spans="1:6">
      <c r="A1127" s="370" t="s">
        <v>2632</v>
      </c>
      <c r="B1127" s="374">
        <v>12980</v>
      </c>
      <c r="C1127" s="374" t="s">
        <v>2633</v>
      </c>
      <c r="D1127" s="368" t="s">
        <v>9</v>
      </c>
      <c r="E1127" s="374" t="s">
        <v>491</v>
      </c>
      <c r="F1127" s="376">
        <v>469586</v>
      </c>
    </row>
    <row r="1128" spans="1:6">
      <c r="A1128" s="370" t="s">
        <v>2634</v>
      </c>
      <c r="B1128" s="374">
        <v>14824</v>
      </c>
      <c r="C1128" s="374" t="s">
        <v>2635</v>
      </c>
      <c r="D1128" s="368" t="s">
        <v>9</v>
      </c>
      <c r="E1128" s="374" t="s">
        <v>491</v>
      </c>
      <c r="F1128" s="376">
        <v>746339.64</v>
      </c>
    </row>
    <row r="1129" spans="1:6">
      <c r="A1129" s="370" t="s">
        <v>2636</v>
      </c>
      <c r="B1129" s="374">
        <v>14732</v>
      </c>
      <c r="C1129" s="374" t="s">
        <v>2637</v>
      </c>
      <c r="D1129" s="368" t="s">
        <v>9</v>
      </c>
      <c r="E1129" s="374" t="s">
        <v>491</v>
      </c>
      <c r="F1129" s="376">
        <v>288397.83</v>
      </c>
    </row>
    <row r="1130" spans="1:6">
      <c r="A1130" s="370" t="s">
        <v>2638</v>
      </c>
      <c r="B1130" s="374">
        <v>15382</v>
      </c>
      <c r="C1130" s="374" t="s">
        <v>2639</v>
      </c>
      <c r="D1130" s="368" t="s">
        <v>9</v>
      </c>
      <c r="E1130" s="374" t="s">
        <v>491</v>
      </c>
      <c r="F1130" s="376">
        <v>341984.17</v>
      </c>
    </row>
    <row r="1131" spans="1:6">
      <c r="A1131" s="370" t="s">
        <v>2640</v>
      </c>
      <c r="B1131" s="374">
        <v>13917</v>
      </c>
      <c r="C1131" s="374" t="s">
        <v>2641</v>
      </c>
      <c r="D1131" s="368" t="s">
        <v>9</v>
      </c>
      <c r="E1131" s="374" t="s">
        <v>491</v>
      </c>
      <c r="F1131" s="376">
        <v>53586.34</v>
      </c>
    </row>
    <row r="1132" spans="1:6">
      <c r="A1132" s="370" t="s">
        <v>2642</v>
      </c>
      <c r="B1132" s="374">
        <v>14888</v>
      </c>
      <c r="C1132" s="374" t="s">
        <v>2643</v>
      </c>
      <c r="D1132" s="368" t="s">
        <v>9</v>
      </c>
      <c r="E1132" s="374" t="s">
        <v>491</v>
      </c>
      <c r="F1132" s="376">
        <v>341984.17</v>
      </c>
    </row>
    <row r="1133" spans="1:6">
      <c r="A1133" s="370" t="s">
        <v>2644</v>
      </c>
      <c r="B1133" s="374">
        <v>10917</v>
      </c>
      <c r="C1133" s="374" t="s">
        <v>2645</v>
      </c>
      <c r="D1133" s="368" t="s">
        <v>9</v>
      </c>
      <c r="E1133" s="374" t="s">
        <v>589</v>
      </c>
      <c r="F1133" s="376">
        <v>934500.12</v>
      </c>
    </row>
    <row r="1134" spans="1:6">
      <c r="A1134" s="370" t="s">
        <v>2646</v>
      </c>
      <c r="B1134" s="374">
        <v>10892</v>
      </c>
      <c r="C1134" s="374" t="s">
        <v>2647</v>
      </c>
      <c r="D1134" s="368" t="s">
        <v>9</v>
      </c>
      <c r="E1134" s="374" t="s">
        <v>589</v>
      </c>
      <c r="F1134" s="376">
        <v>793601.99</v>
      </c>
    </row>
    <row r="1135" spans="1:6">
      <c r="A1135" s="370" t="s">
        <v>2648</v>
      </c>
      <c r="B1135" s="374">
        <v>11830</v>
      </c>
      <c r="C1135" s="374" t="s">
        <v>2649</v>
      </c>
      <c r="D1135" s="368" t="s">
        <v>6</v>
      </c>
      <c r="E1135" s="374" t="s">
        <v>1216</v>
      </c>
      <c r="F1135" s="376">
        <v>110349.64</v>
      </c>
    </row>
    <row r="1136" spans="1:6">
      <c r="A1136" s="370" t="s">
        <v>2650</v>
      </c>
      <c r="B1136" s="374">
        <v>11124</v>
      </c>
      <c r="C1136" s="374" t="s">
        <v>327</v>
      </c>
      <c r="D1136" s="368" t="s">
        <v>9</v>
      </c>
      <c r="E1136" s="374" t="s">
        <v>589</v>
      </c>
      <c r="F1136" s="376">
        <v>989233.45</v>
      </c>
    </row>
    <row r="1137" spans="1:6">
      <c r="A1137" s="370" t="s">
        <v>2651</v>
      </c>
      <c r="B1137" s="374">
        <v>11126</v>
      </c>
      <c r="C1137" s="374" t="s">
        <v>327</v>
      </c>
      <c r="D1137" s="368" t="s">
        <v>9</v>
      </c>
      <c r="E1137" s="374" t="s">
        <v>589</v>
      </c>
      <c r="F1137" s="376">
        <v>989233.45</v>
      </c>
    </row>
    <row r="1138" spans="1:6">
      <c r="A1138" s="370" t="s">
        <v>2652</v>
      </c>
      <c r="B1138" s="374">
        <v>10248</v>
      </c>
      <c r="C1138" s="374" t="s">
        <v>2653</v>
      </c>
      <c r="D1138" s="368" t="s">
        <v>9</v>
      </c>
      <c r="E1138" s="374" t="s">
        <v>615</v>
      </c>
      <c r="F1138" s="376">
        <v>1401206.47</v>
      </c>
    </row>
    <row r="1139" spans="1:6">
      <c r="A1139" s="370" t="s">
        <v>2654</v>
      </c>
      <c r="B1139" s="374">
        <v>10427</v>
      </c>
      <c r="C1139" s="374" t="s">
        <v>2655</v>
      </c>
      <c r="D1139" s="368" t="s">
        <v>9</v>
      </c>
      <c r="E1139" s="374" t="s">
        <v>589</v>
      </c>
      <c r="F1139" s="376">
        <v>681102.6</v>
      </c>
    </row>
    <row r="1140" spans="1:6">
      <c r="A1140" s="370" t="s">
        <v>2656</v>
      </c>
      <c r="B1140" s="374">
        <v>10086</v>
      </c>
      <c r="C1140" s="374" t="s">
        <v>271</v>
      </c>
      <c r="D1140" s="368" t="s">
        <v>9</v>
      </c>
      <c r="E1140" s="374" t="s">
        <v>589</v>
      </c>
      <c r="F1140" s="376">
        <v>1323086.19</v>
      </c>
    </row>
    <row r="1141" spans="1:6">
      <c r="A1141" s="370" t="s">
        <v>2657</v>
      </c>
      <c r="B1141" s="374">
        <v>10313</v>
      </c>
      <c r="C1141" s="374" t="s">
        <v>2658</v>
      </c>
      <c r="D1141" s="368" t="s">
        <v>9</v>
      </c>
      <c r="E1141" s="374" t="s">
        <v>589</v>
      </c>
      <c r="F1141" s="376">
        <v>593718.9</v>
      </c>
    </row>
    <row r="1142" spans="1:6">
      <c r="A1142" s="370" t="s">
        <v>2659</v>
      </c>
      <c r="B1142" s="374">
        <v>10271</v>
      </c>
      <c r="C1142" s="374" t="s">
        <v>2660</v>
      </c>
      <c r="D1142" s="368" t="s">
        <v>9</v>
      </c>
      <c r="E1142" s="374" t="s">
        <v>589</v>
      </c>
      <c r="F1142" s="376">
        <v>324789.26</v>
      </c>
    </row>
    <row r="1143" spans="1:6">
      <c r="A1143" s="370" t="s">
        <v>2661</v>
      </c>
      <c r="B1143" s="374">
        <v>13916</v>
      </c>
      <c r="C1143" s="374" t="s">
        <v>2662</v>
      </c>
      <c r="D1143" s="368" t="s">
        <v>9</v>
      </c>
      <c r="E1143" s="374" t="s">
        <v>589</v>
      </c>
      <c r="F1143" s="376">
        <v>112738.99</v>
      </c>
    </row>
    <row r="1144" spans="1:6">
      <c r="A1144" s="370" t="s">
        <v>2663</v>
      </c>
      <c r="B1144" s="374">
        <v>13915</v>
      </c>
      <c r="C1144" s="374" t="s">
        <v>2664</v>
      </c>
      <c r="D1144" s="368" t="s">
        <v>9</v>
      </c>
      <c r="E1144" s="374" t="s">
        <v>589</v>
      </c>
      <c r="F1144" s="376">
        <v>223709.5</v>
      </c>
    </row>
    <row r="1145" spans="1:6">
      <c r="A1145" s="370" t="s">
        <v>2665</v>
      </c>
      <c r="B1145" s="374">
        <v>15417</v>
      </c>
      <c r="C1145" s="374" t="s">
        <v>2666</v>
      </c>
      <c r="D1145" s="368" t="s">
        <v>9</v>
      </c>
      <c r="E1145" s="374" t="s">
        <v>589</v>
      </c>
      <c r="F1145" s="376">
        <v>48050.66</v>
      </c>
    </row>
    <row r="1146" spans="1:6">
      <c r="A1146" s="370" t="s">
        <v>2667</v>
      </c>
      <c r="B1146" s="374">
        <v>11125</v>
      </c>
      <c r="C1146" s="374" t="s">
        <v>2668</v>
      </c>
      <c r="D1146" s="368" t="s">
        <v>9</v>
      </c>
      <c r="E1146" s="374" t="s">
        <v>589</v>
      </c>
      <c r="F1146" s="376">
        <v>988329.04</v>
      </c>
    </row>
    <row r="1147" spans="1:6">
      <c r="A1147" s="370" t="s">
        <v>2669</v>
      </c>
      <c r="B1147" s="374">
        <v>18695</v>
      </c>
      <c r="C1147" s="374" t="s">
        <v>2670</v>
      </c>
      <c r="D1147" s="368" t="s">
        <v>9</v>
      </c>
      <c r="E1147" s="374" t="s">
        <v>491</v>
      </c>
      <c r="F1147" s="376">
        <v>587932.87</v>
      </c>
    </row>
    <row r="1148" spans="1:6">
      <c r="A1148" s="370" t="s">
        <v>2671</v>
      </c>
      <c r="B1148" s="374">
        <v>17366</v>
      </c>
      <c r="C1148" s="374" t="s">
        <v>2672</v>
      </c>
      <c r="D1148" s="368" t="s">
        <v>9</v>
      </c>
      <c r="E1148" s="374" t="s">
        <v>589</v>
      </c>
      <c r="F1148" s="376">
        <v>1808198.08</v>
      </c>
    </row>
    <row r="1149" spans="1:6">
      <c r="A1149" s="370" t="s">
        <v>2673</v>
      </c>
      <c r="B1149" s="374">
        <v>19333</v>
      </c>
      <c r="C1149" s="374" t="s">
        <v>2674</v>
      </c>
      <c r="D1149" s="368" t="s">
        <v>8</v>
      </c>
      <c r="E1149" s="374" t="s">
        <v>491</v>
      </c>
      <c r="F1149" s="376">
        <v>198945.64</v>
      </c>
    </row>
    <row r="1150" spans="1:6">
      <c r="A1150" s="370" t="s">
        <v>2675</v>
      </c>
      <c r="B1150" s="374">
        <v>11831</v>
      </c>
      <c r="C1150" s="374" t="s">
        <v>2676</v>
      </c>
      <c r="D1150" s="368" t="s">
        <v>8</v>
      </c>
      <c r="E1150" s="374" t="s">
        <v>491</v>
      </c>
      <c r="F1150" s="376">
        <v>436004.61</v>
      </c>
    </row>
    <row r="1151" spans="1:6">
      <c r="A1151" s="370" t="s">
        <v>2677</v>
      </c>
      <c r="B1151" s="374">
        <v>18228</v>
      </c>
      <c r="C1151" s="374" t="s">
        <v>2678</v>
      </c>
      <c r="D1151" s="368" t="s">
        <v>8</v>
      </c>
      <c r="E1151" s="374" t="s">
        <v>507</v>
      </c>
      <c r="F1151" s="376">
        <v>91158.28</v>
      </c>
    </row>
    <row r="1152" spans="1:6">
      <c r="A1152" s="370" t="s">
        <v>2679</v>
      </c>
      <c r="B1152" s="374">
        <v>19309</v>
      </c>
      <c r="C1152" s="374" t="s">
        <v>2680</v>
      </c>
      <c r="D1152" s="368" t="s">
        <v>9</v>
      </c>
      <c r="E1152" s="374" t="s">
        <v>491</v>
      </c>
      <c r="F1152" s="376">
        <v>204740</v>
      </c>
    </row>
    <row r="1153" spans="1:6">
      <c r="A1153" s="370" t="s">
        <v>2681</v>
      </c>
      <c r="B1153" s="374">
        <v>18232</v>
      </c>
      <c r="C1153" s="374" t="s">
        <v>2682</v>
      </c>
      <c r="D1153" s="368" t="s">
        <v>8</v>
      </c>
      <c r="E1153" s="374" t="s">
        <v>507</v>
      </c>
      <c r="F1153" s="376">
        <v>140617.57999999999</v>
      </c>
    </row>
    <row r="1154" spans="1:6">
      <c r="A1154" s="370" t="s">
        <v>2683</v>
      </c>
      <c r="B1154" s="374">
        <v>18233</v>
      </c>
      <c r="C1154" s="374" t="s">
        <v>2684</v>
      </c>
      <c r="D1154" s="368" t="s">
        <v>8</v>
      </c>
      <c r="E1154" s="374" t="s">
        <v>507</v>
      </c>
      <c r="F1154" s="376">
        <v>81221.919999999998</v>
      </c>
    </row>
    <row r="1155" spans="1:6">
      <c r="A1155" s="370" t="s">
        <v>2685</v>
      </c>
      <c r="B1155" s="374">
        <v>18241</v>
      </c>
      <c r="C1155" s="374" t="s">
        <v>2686</v>
      </c>
      <c r="D1155" s="368" t="s">
        <v>8</v>
      </c>
      <c r="E1155" s="374" t="s">
        <v>507</v>
      </c>
      <c r="F1155" s="376">
        <v>1195638.5</v>
      </c>
    </row>
    <row r="1156" spans="1:6">
      <c r="A1156" s="370" t="s">
        <v>2687</v>
      </c>
      <c r="B1156" s="374">
        <v>18245</v>
      </c>
      <c r="C1156" s="374" t="s">
        <v>2688</v>
      </c>
      <c r="D1156" s="368" t="s">
        <v>8</v>
      </c>
      <c r="E1156" s="374" t="s">
        <v>507</v>
      </c>
      <c r="F1156" s="376">
        <v>106472.03</v>
      </c>
    </row>
    <row r="1157" spans="1:6">
      <c r="A1157" s="370" t="s">
        <v>2689</v>
      </c>
      <c r="B1157" s="374">
        <v>18238</v>
      </c>
      <c r="C1157" s="374" t="s">
        <v>2690</v>
      </c>
      <c r="D1157" s="368" t="s">
        <v>8</v>
      </c>
      <c r="E1157" s="374" t="s">
        <v>507</v>
      </c>
      <c r="F1157" s="376">
        <v>633138.5</v>
      </c>
    </row>
    <row r="1158" spans="1:6">
      <c r="A1158" s="370" t="s">
        <v>2691</v>
      </c>
      <c r="B1158" s="374">
        <v>17003</v>
      </c>
      <c r="C1158" s="374" t="s">
        <v>2692</v>
      </c>
      <c r="D1158" s="368" t="s">
        <v>9</v>
      </c>
      <c r="E1158" s="374" t="s">
        <v>374</v>
      </c>
      <c r="F1158" s="376">
        <v>450077.27</v>
      </c>
    </row>
    <row r="1159" spans="1:6">
      <c r="A1159" s="370" t="s">
        <v>2693</v>
      </c>
      <c r="B1159" s="374">
        <v>17026</v>
      </c>
      <c r="C1159" s="374" t="s">
        <v>2694</v>
      </c>
      <c r="D1159" s="368" t="s">
        <v>8</v>
      </c>
      <c r="E1159" s="374" t="s">
        <v>374</v>
      </c>
      <c r="F1159" s="376">
        <v>189343.61</v>
      </c>
    </row>
    <row r="1160" spans="1:6">
      <c r="A1160" s="370" t="s">
        <v>2695</v>
      </c>
      <c r="B1160" s="374">
        <v>18953</v>
      </c>
      <c r="C1160" s="374" t="s">
        <v>2696</v>
      </c>
      <c r="D1160" s="368" t="s">
        <v>9</v>
      </c>
      <c r="E1160" s="374" t="s">
        <v>2412</v>
      </c>
      <c r="F1160" s="376">
        <v>14192309.470000001</v>
      </c>
    </row>
    <row r="1161" spans="1:6" ht="22.5">
      <c r="A1161" s="370" t="s">
        <v>2697</v>
      </c>
      <c r="B1161" s="374">
        <v>17483</v>
      </c>
      <c r="C1161" s="374" t="s">
        <v>2698</v>
      </c>
      <c r="D1161" s="368" t="s">
        <v>9</v>
      </c>
      <c r="E1161" s="374" t="s">
        <v>359</v>
      </c>
      <c r="F1161" s="376">
        <v>12250367.07</v>
      </c>
    </row>
    <row r="1162" spans="1:6" ht="22.5">
      <c r="A1162" s="370" t="s">
        <v>2699</v>
      </c>
      <c r="B1162" s="374">
        <v>18544</v>
      </c>
      <c r="C1162" s="374" t="s">
        <v>2700</v>
      </c>
      <c r="D1162" s="368" t="s">
        <v>9</v>
      </c>
      <c r="E1162" s="374" t="s">
        <v>359</v>
      </c>
      <c r="F1162" s="376">
        <v>161396.28</v>
      </c>
    </row>
    <row r="1163" spans="1:6" ht="22.5">
      <c r="A1163" s="370" t="s">
        <v>2701</v>
      </c>
      <c r="B1163" s="374">
        <v>20674</v>
      </c>
      <c r="C1163" s="374" t="s">
        <v>2702</v>
      </c>
      <c r="D1163" s="368" t="s">
        <v>9</v>
      </c>
      <c r="E1163" s="374" t="s">
        <v>491</v>
      </c>
      <c r="F1163" s="376">
        <v>12481102.68</v>
      </c>
    </row>
    <row r="1164" spans="1:6">
      <c r="A1164" s="370" t="s">
        <v>2703</v>
      </c>
      <c r="B1164" s="374">
        <v>20673</v>
      </c>
      <c r="C1164" s="374" t="s">
        <v>2704</v>
      </c>
      <c r="D1164" s="368" t="s">
        <v>9</v>
      </c>
      <c r="E1164" s="374" t="s">
        <v>491</v>
      </c>
      <c r="F1164" s="376">
        <v>3686039.35</v>
      </c>
    </row>
    <row r="1165" spans="1:6" ht="22.5">
      <c r="A1165" s="370" t="s">
        <v>2705</v>
      </c>
      <c r="B1165" s="374">
        <v>18575</v>
      </c>
      <c r="C1165" s="374" t="s">
        <v>2706</v>
      </c>
      <c r="D1165" s="368" t="s">
        <v>9</v>
      </c>
      <c r="E1165" s="374" t="s">
        <v>359</v>
      </c>
      <c r="F1165" s="376">
        <v>82054.58</v>
      </c>
    </row>
    <row r="1166" spans="1:6" ht="22.5">
      <c r="A1166" s="370" t="s">
        <v>2707</v>
      </c>
      <c r="B1166" s="374">
        <v>18576</v>
      </c>
      <c r="C1166" s="374" t="s">
        <v>2708</v>
      </c>
      <c r="D1166" s="368" t="s">
        <v>9</v>
      </c>
      <c r="E1166" s="374" t="s">
        <v>359</v>
      </c>
      <c r="F1166" s="376">
        <v>107127.32</v>
      </c>
    </row>
    <row r="1167" spans="1:6" ht="22.5">
      <c r="A1167" s="370" t="s">
        <v>2709</v>
      </c>
      <c r="B1167" s="374">
        <v>18587</v>
      </c>
      <c r="C1167" s="374" t="s">
        <v>2710</v>
      </c>
      <c r="D1167" s="368" t="s">
        <v>9</v>
      </c>
      <c r="E1167" s="374" t="s">
        <v>359</v>
      </c>
      <c r="F1167" s="376">
        <v>110207.18</v>
      </c>
    </row>
    <row r="1168" spans="1:6" ht="22.5">
      <c r="A1168" s="370" t="s">
        <v>2711</v>
      </c>
      <c r="B1168" s="374">
        <v>18578</v>
      </c>
      <c r="C1168" s="374" t="s">
        <v>2712</v>
      </c>
      <c r="D1168" s="368" t="s">
        <v>9</v>
      </c>
      <c r="E1168" s="374" t="s">
        <v>359</v>
      </c>
      <c r="F1168" s="376">
        <v>157793.25</v>
      </c>
    </row>
    <row r="1169" spans="1:6" ht="22.5">
      <c r="A1169" s="370" t="s">
        <v>2713</v>
      </c>
      <c r="B1169" s="374">
        <v>18581</v>
      </c>
      <c r="C1169" s="374" t="s">
        <v>2714</v>
      </c>
      <c r="D1169" s="368" t="s">
        <v>9</v>
      </c>
      <c r="E1169" s="374" t="s">
        <v>359</v>
      </c>
      <c r="F1169" s="376">
        <v>192824.87</v>
      </c>
    </row>
    <row r="1170" spans="1:6" ht="22.5">
      <c r="A1170" s="370" t="s">
        <v>2715</v>
      </c>
      <c r="B1170" s="374">
        <v>18583</v>
      </c>
      <c r="C1170" s="374" t="s">
        <v>2716</v>
      </c>
      <c r="D1170" s="368" t="s">
        <v>9</v>
      </c>
      <c r="E1170" s="374" t="s">
        <v>359</v>
      </c>
      <c r="F1170" s="376">
        <v>243490.82</v>
      </c>
    </row>
    <row r="1171" spans="1:6">
      <c r="A1171" s="370" t="s">
        <v>2717</v>
      </c>
      <c r="B1171" s="374">
        <v>11671</v>
      </c>
      <c r="C1171" s="374" t="s">
        <v>2718</v>
      </c>
      <c r="D1171" s="368" t="s">
        <v>9</v>
      </c>
      <c r="E1171" s="374" t="s">
        <v>610</v>
      </c>
      <c r="F1171" s="376">
        <v>230150.13</v>
      </c>
    </row>
    <row r="1172" spans="1:6" ht="22.5">
      <c r="A1172" s="370" t="s">
        <v>2719</v>
      </c>
      <c r="B1172" s="374">
        <v>17676</v>
      </c>
      <c r="C1172" s="374" t="s">
        <v>2720</v>
      </c>
      <c r="D1172" s="368" t="s">
        <v>9</v>
      </c>
      <c r="E1172" s="374" t="s">
        <v>359</v>
      </c>
      <c r="F1172" s="376">
        <v>195468.21</v>
      </c>
    </row>
    <row r="1173" spans="1:6" ht="22.5">
      <c r="A1173" s="370" t="s">
        <v>2721</v>
      </c>
      <c r="B1173" s="374">
        <v>16275</v>
      </c>
      <c r="C1173" s="374" t="s">
        <v>2722</v>
      </c>
      <c r="D1173" s="368" t="s">
        <v>9</v>
      </c>
      <c r="E1173" s="374" t="s">
        <v>359</v>
      </c>
      <c r="F1173" s="376">
        <v>13006.94</v>
      </c>
    </row>
    <row r="1174" spans="1:6">
      <c r="A1174" s="370" t="s">
        <v>2723</v>
      </c>
      <c r="B1174" s="374">
        <v>12623</v>
      </c>
      <c r="C1174" s="374" t="s">
        <v>2724</v>
      </c>
      <c r="D1174" s="368" t="s">
        <v>8</v>
      </c>
      <c r="E1174" s="374" t="s">
        <v>610</v>
      </c>
      <c r="F1174" s="376">
        <v>170317.07</v>
      </c>
    </row>
    <row r="1175" spans="1:6">
      <c r="A1175" s="370" t="s">
        <v>2725</v>
      </c>
      <c r="B1175" s="374">
        <v>12708</v>
      </c>
      <c r="C1175" s="374" t="s">
        <v>2726</v>
      </c>
      <c r="D1175" s="368" t="s">
        <v>8</v>
      </c>
      <c r="E1175" s="374" t="s">
        <v>610</v>
      </c>
      <c r="F1175" s="376">
        <v>165025.21</v>
      </c>
    </row>
    <row r="1176" spans="1:6" ht="22.5">
      <c r="A1176" s="370" t="s">
        <v>2727</v>
      </c>
      <c r="B1176" s="374">
        <v>18543</v>
      </c>
      <c r="C1176" s="374" t="s">
        <v>2728</v>
      </c>
      <c r="D1176" s="368" t="s">
        <v>9</v>
      </c>
      <c r="E1176" s="374" t="s">
        <v>359</v>
      </c>
      <c r="F1176" s="376">
        <v>59817.4</v>
      </c>
    </row>
    <row r="1177" spans="1:6" ht="22.5">
      <c r="A1177" s="370" t="s">
        <v>2729</v>
      </c>
      <c r="B1177" s="374">
        <v>17033</v>
      </c>
      <c r="C1177" s="374" t="s">
        <v>2730</v>
      </c>
      <c r="D1177" s="368" t="s">
        <v>9</v>
      </c>
      <c r="E1177" s="374" t="s">
        <v>359</v>
      </c>
      <c r="F1177" s="376">
        <v>134910.15</v>
      </c>
    </row>
    <row r="1178" spans="1:6">
      <c r="A1178" s="370" t="s">
        <v>2731</v>
      </c>
      <c r="B1178" s="374">
        <v>475</v>
      </c>
      <c r="C1178" s="374" t="s">
        <v>2732</v>
      </c>
      <c r="D1178" s="368" t="s">
        <v>8</v>
      </c>
      <c r="E1178" s="374" t="s">
        <v>610</v>
      </c>
      <c r="F1178" s="376">
        <v>178804.99</v>
      </c>
    </row>
    <row r="1179" spans="1:6">
      <c r="A1179" s="370" t="s">
        <v>2733</v>
      </c>
      <c r="B1179" s="374">
        <v>10046</v>
      </c>
      <c r="C1179" s="374" t="s">
        <v>2734</v>
      </c>
      <c r="D1179" s="368" t="s">
        <v>8</v>
      </c>
      <c r="E1179" s="374" t="s">
        <v>610</v>
      </c>
      <c r="F1179" s="376">
        <v>153797.87</v>
      </c>
    </row>
    <row r="1180" spans="1:6" ht="22.5">
      <c r="A1180" s="370" t="s">
        <v>2735</v>
      </c>
      <c r="B1180" s="374">
        <v>17522</v>
      </c>
      <c r="C1180" s="374" t="s">
        <v>2736</v>
      </c>
      <c r="D1180" s="368" t="s">
        <v>8</v>
      </c>
      <c r="E1180" s="374" t="s">
        <v>359</v>
      </c>
      <c r="F1180" s="376">
        <v>45108.04</v>
      </c>
    </row>
    <row r="1181" spans="1:6" ht="22.5">
      <c r="A1181" s="370" t="s">
        <v>2737</v>
      </c>
      <c r="B1181" s="374">
        <v>17523</v>
      </c>
      <c r="C1181" s="374" t="s">
        <v>2738</v>
      </c>
      <c r="D1181" s="368" t="s">
        <v>8</v>
      </c>
      <c r="E1181" s="374" t="s">
        <v>359</v>
      </c>
      <c r="F1181" s="376">
        <v>45108.04</v>
      </c>
    </row>
    <row r="1182" spans="1:6">
      <c r="A1182" s="370" t="s">
        <v>2739</v>
      </c>
      <c r="B1182" s="374">
        <v>13859</v>
      </c>
      <c r="C1182" s="374" t="s">
        <v>2740</v>
      </c>
      <c r="D1182" s="368" t="s">
        <v>9</v>
      </c>
      <c r="E1182" s="374" t="s">
        <v>507</v>
      </c>
      <c r="F1182" s="376">
        <v>4514919.42</v>
      </c>
    </row>
    <row r="1183" spans="1:6">
      <c r="A1183" s="370" t="s">
        <v>2741</v>
      </c>
      <c r="B1183" s="374">
        <v>13857</v>
      </c>
      <c r="C1183" s="374" t="s">
        <v>2742</v>
      </c>
      <c r="D1183" s="368" t="s">
        <v>9</v>
      </c>
      <c r="E1183" s="374" t="s">
        <v>507</v>
      </c>
      <c r="F1183" s="376">
        <v>4965495.62</v>
      </c>
    </row>
    <row r="1184" spans="1:6">
      <c r="A1184" s="370" t="s">
        <v>2743</v>
      </c>
      <c r="B1184" s="374">
        <v>13856</v>
      </c>
      <c r="C1184" s="374" t="s">
        <v>2744</v>
      </c>
      <c r="D1184" s="368" t="s">
        <v>9</v>
      </c>
      <c r="E1184" s="374" t="s">
        <v>507</v>
      </c>
      <c r="F1184" s="376">
        <v>6400892.3099999996</v>
      </c>
    </row>
    <row r="1185" spans="1:6">
      <c r="A1185" s="370" t="s">
        <v>2745</v>
      </c>
      <c r="B1185" s="374">
        <v>16037</v>
      </c>
      <c r="C1185" s="374" t="s">
        <v>2746</v>
      </c>
      <c r="D1185" s="368" t="s">
        <v>9</v>
      </c>
      <c r="E1185" s="374" t="s">
        <v>1210</v>
      </c>
      <c r="F1185" s="376">
        <v>255133.65</v>
      </c>
    </row>
    <row r="1186" spans="1:6">
      <c r="A1186" s="370" t="s">
        <v>2747</v>
      </c>
      <c r="B1186" s="374">
        <v>12436</v>
      </c>
      <c r="C1186" s="374" t="s">
        <v>2748</v>
      </c>
      <c r="D1186" s="368" t="s">
        <v>2355</v>
      </c>
      <c r="E1186" s="374" t="s">
        <v>615</v>
      </c>
      <c r="F1186" s="376">
        <v>683948.58</v>
      </c>
    </row>
    <row r="1187" spans="1:6" ht="22.5">
      <c r="A1187" s="370" t="s">
        <v>2749</v>
      </c>
      <c r="B1187" s="374">
        <v>19215</v>
      </c>
      <c r="C1187" s="374" t="s">
        <v>2750</v>
      </c>
      <c r="D1187" s="368" t="s">
        <v>9</v>
      </c>
      <c r="E1187" s="374" t="s">
        <v>359</v>
      </c>
      <c r="F1187" s="376">
        <v>384388.93</v>
      </c>
    </row>
    <row r="1188" spans="1:6">
      <c r="A1188" s="370" t="s">
        <v>2751</v>
      </c>
      <c r="B1188" s="374">
        <v>13521</v>
      </c>
      <c r="C1188" s="374" t="s">
        <v>2752</v>
      </c>
      <c r="D1188" s="368" t="s">
        <v>14</v>
      </c>
      <c r="E1188" s="374" t="s">
        <v>1793</v>
      </c>
      <c r="F1188" s="376">
        <v>988594.88</v>
      </c>
    </row>
    <row r="1189" spans="1:6">
      <c r="A1189" s="370" t="s">
        <v>2753</v>
      </c>
      <c r="B1189" s="374">
        <v>1037</v>
      </c>
      <c r="C1189" s="374" t="s">
        <v>2754</v>
      </c>
      <c r="D1189" s="368" t="s">
        <v>9</v>
      </c>
      <c r="E1189" s="374" t="s">
        <v>1793</v>
      </c>
      <c r="F1189" s="376">
        <v>2980263.87</v>
      </c>
    </row>
    <row r="1190" spans="1:6">
      <c r="A1190" s="370" t="s">
        <v>2755</v>
      </c>
      <c r="B1190" s="374">
        <v>1036</v>
      </c>
      <c r="C1190" s="374" t="s">
        <v>2756</v>
      </c>
      <c r="D1190" s="368" t="s">
        <v>9</v>
      </c>
      <c r="E1190" s="374" t="s">
        <v>1793</v>
      </c>
      <c r="F1190" s="376">
        <v>1844125.38</v>
      </c>
    </row>
    <row r="1191" spans="1:6">
      <c r="A1191" s="370" t="s">
        <v>2757</v>
      </c>
      <c r="B1191" s="374">
        <v>10634</v>
      </c>
      <c r="C1191" s="374" t="s">
        <v>2758</v>
      </c>
      <c r="D1191" s="368" t="s">
        <v>8</v>
      </c>
      <c r="E1191" s="374" t="s">
        <v>615</v>
      </c>
      <c r="F1191" s="376">
        <v>31487.39</v>
      </c>
    </row>
    <row r="1192" spans="1:6">
      <c r="A1192" s="370" t="s">
        <v>2759</v>
      </c>
      <c r="B1192" s="374">
        <v>15048</v>
      </c>
      <c r="C1192" s="374" t="s">
        <v>2760</v>
      </c>
      <c r="D1192" s="368" t="s">
        <v>8</v>
      </c>
      <c r="E1192" s="374" t="s">
        <v>507</v>
      </c>
      <c r="F1192" s="376">
        <v>291134.31</v>
      </c>
    </row>
    <row r="1193" spans="1:6">
      <c r="A1193" s="370" t="s">
        <v>2761</v>
      </c>
      <c r="B1193" s="374">
        <v>14811</v>
      </c>
      <c r="C1193" s="374" t="s">
        <v>2762</v>
      </c>
      <c r="D1193" s="368" t="s">
        <v>8</v>
      </c>
      <c r="E1193" s="374" t="s">
        <v>491</v>
      </c>
      <c r="F1193" s="376">
        <v>695510.74</v>
      </c>
    </row>
    <row r="1194" spans="1:6">
      <c r="A1194" s="370" t="s">
        <v>2763</v>
      </c>
      <c r="B1194" s="374">
        <v>14642</v>
      </c>
      <c r="C1194" s="374" t="s">
        <v>2764</v>
      </c>
      <c r="D1194" s="368" t="s">
        <v>8</v>
      </c>
      <c r="E1194" s="374" t="s">
        <v>491</v>
      </c>
      <c r="F1194" s="376">
        <v>677202.13</v>
      </c>
    </row>
    <row r="1195" spans="1:6">
      <c r="A1195" s="370" t="s">
        <v>2765</v>
      </c>
      <c r="B1195" s="374">
        <v>13359</v>
      </c>
      <c r="C1195" s="374" t="s">
        <v>2766</v>
      </c>
      <c r="D1195" s="368" t="s">
        <v>8</v>
      </c>
      <c r="E1195" s="374" t="s">
        <v>615</v>
      </c>
      <c r="F1195" s="376">
        <v>273623.36</v>
      </c>
    </row>
    <row r="1196" spans="1:6">
      <c r="A1196" s="370" t="s">
        <v>2767</v>
      </c>
      <c r="B1196" s="374">
        <v>12904</v>
      </c>
      <c r="C1196" s="374" t="s">
        <v>2768</v>
      </c>
      <c r="D1196" s="368" t="s">
        <v>8</v>
      </c>
      <c r="E1196" s="374" t="s">
        <v>615</v>
      </c>
      <c r="F1196" s="376">
        <v>265274.15999999997</v>
      </c>
    </row>
    <row r="1197" spans="1:6">
      <c r="A1197" s="370" t="s">
        <v>2769</v>
      </c>
      <c r="B1197" s="374">
        <v>11433</v>
      </c>
      <c r="C1197" s="374" t="s">
        <v>2770</v>
      </c>
      <c r="D1197" s="368" t="s">
        <v>9</v>
      </c>
      <c r="E1197" s="374" t="s">
        <v>496</v>
      </c>
      <c r="F1197" s="376">
        <v>66572.62</v>
      </c>
    </row>
    <row r="1198" spans="1:6">
      <c r="A1198" s="370" t="s">
        <v>2771</v>
      </c>
      <c r="B1198" s="374">
        <v>10877</v>
      </c>
      <c r="C1198" s="374" t="s">
        <v>2772</v>
      </c>
      <c r="D1198" s="368" t="s">
        <v>8</v>
      </c>
      <c r="E1198" s="374" t="s">
        <v>496</v>
      </c>
      <c r="F1198" s="376">
        <v>265274.15999999997</v>
      </c>
    </row>
    <row r="1199" spans="1:6">
      <c r="A1199" s="370" t="s">
        <v>2773</v>
      </c>
      <c r="B1199" s="374">
        <v>14644</v>
      </c>
      <c r="C1199" s="374" t="s">
        <v>2774</v>
      </c>
      <c r="D1199" s="368" t="s">
        <v>8</v>
      </c>
      <c r="E1199" s="374" t="s">
        <v>491</v>
      </c>
      <c r="F1199" s="376">
        <v>320224.15999999997</v>
      </c>
    </row>
    <row r="1200" spans="1:6">
      <c r="A1200" s="370" t="s">
        <v>2775</v>
      </c>
      <c r="B1200" s="374">
        <v>14813</v>
      </c>
      <c r="C1200" s="374" t="s">
        <v>2776</v>
      </c>
      <c r="D1200" s="368" t="s">
        <v>8</v>
      </c>
      <c r="E1200" s="374" t="s">
        <v>491</v>
      </c>
      <c r="F1200" s="376">
        <v>343961.94</v>
      </c>
    </row>
    <row r="1201" spans="1:6">
      <c r="A1201" s="370" t="s">
        <v>2777</v>
      </c>
      <c r="B1201" s="374">
        <v>15385</v>
      </c>
      <c r="C1201" s="374" t="s">
        <v>2778</v>
      </c>
      <c r="D1201" s="368" t="s">
        <v>8</v>
      </c>
      <c r="E1201" s="374" t="s">
        <v>491</v>
      </c>
      <c r="F1201" s="376">
        <v>0</v>
      </c>
    </row>
    <row r="1202" spans="1:6">
      <c r="A1202" s="370" t="s">
        <v>2779</v>
      </c>
      <c r="B1202" s="374">
        <v>14735</v>
      </c>
      <c r="C1202" s="374" t="s">
        <v>2780</v>
      </c>
      <c r="D1202" s="368" t="s">
        <v>8</v>
      </c>
      <c r="E1202" s="374" t="s">
        <v>491</v>
      </c>
      <c r="F1202" s="376">
        <v>447639.18</v>
      </c>
    </row>
    <row r="1203" spans="1:6">
      <c r="A1203" s="370" t="s">
        <v>2781</v>
      </c>
      <c r="B1203" s="374">
        <v>14891</v>
      </c>
      <c r="C1203" s="374" t="s">
        <v>2782</v>
      </c>
      <c r="D1203" s="368" t="s">
        <v>8</v>
      </c>
      <c r="E1203" s="374" t="s">
        <v>491</v>
      </c>
      <c r="F1203" s="376">
        <v>471376.96</v>
      </c>
    </row>
    <row r="1204" spans="1:6">
      <c r="A1204" s="370" t="s">
        <v>2783</v>
      </c>
      <c r="B1204" s="374">
        <v>15046</v>
      </c>
      <c r="C1204" s="374" t="s">
        <v>2784</v>
      </c>
      <c r="D1204" s="368" t="s">
        <v>8</v>
      </c>
      <c r="E1204" s="374" t="s">
        <v>615</v>
      </c>
      <c r="F1204" s="376">
        <v>224238.81</v>
      </c>
    </row>
    <row r="1205" spans="1:6">
      <c r="A1205" s="370" t="s">
        <v>2785</v>
      </c>
      <c r="B1205" s="374">
        <v>13182</v>
      </c>
      <c r="C1205" s="374" t="s">
        <v>2786</v>
      </c>
      <c r="D1205" s="368" t="s">
        <v>8</v>
      </c>
      <c r="E1205" s="374" t="s">
        <v>615</v>
      </c>
      <c r="F1205" s="376">
        <v>360831.35</v>
      </c>
    </row>
    <row r="1206" spans="1:6">
      <c r="A1206" s="370" t="s">
        <v>2787</v>
      </c>
      <c r="B1206" s="374">
        <v>10292</v>
      </c>
      <c r="C1206" s="374" t="s">
        <v>2788</v>
      </c>
      <c r="D1206" s="368" t="s">
        <v>8</v>
      </c>
      <c r="E1206" s="374" t="s">
        <v>615</v>
      </c>
      <c r="F1206" s="376">
        <v>614289.36</v>
      </c>
    </row>
    <row r="1207" spans="1:6">
      <c r="A1207" s="370" t="s">
        <v>2789</v>
      </c>
      <c r="B1207" s="374">
        <v>13959</v>
      </c>
      <c r="C1207" s="374" t="s">
        <v>2790</v>
      </c>
      <c r="D1207" s="368" t="s">
        <v>8</v>
      </c>
      <c r="E1207" s="374" t="s">
        <v>615</v>
      </c>
      <c r="F1207" s="376">
        <v>566094.79</v>
      </c>
    </row>
    <row r="1208" spans="1:6">
      <c r="A1208" s="370" t="s">
        <v>2791</v>
      </c>
      <c r="B1208" s="374">
        <v>10203</v>
      </c>
      <c r="C1208" s="374" t="s">
        <v>2792</v>
      </c>
      <c r="D1208" s="368" t="s">
        <v>8</v>
      </c>
      <c r="E1208" s="374" t="s">
        <v>615</v>
      </c>
      <c r="F1208" s="376">
        <v>682181.73</v>
      </c>
    </row>
    <row r="1209" spans="1:6">
      <c r="A1209" s="370" t="s">
        <v>2793</v>
      </c>
      <c r="B1209" s="374">
        <v>12427</v>
      </c>
      <c r="C1209" s="374" t="s">
        <v>2794</v>
      </c>
      <c r="D1209" s="368" t="s">
        <v>8</v>
      </c>
      <c r="E1209" s="374" t="s">
        <v>615</v>
      </c>
      <c r="F1209" s="376">
        <v>499443.13</v>
      </c>
    </row>
    <row r="1210" spans="1:6" ht="22.5">
      <c r="A1210" s="370" t="s">
        <v>2795</v>
      </c>
      <c r="B1210" s="374">
        <v>11542</v>
      </c>
      <c r="C1210" s="374" t="s">
        <v>2796</v>
      </c>
      <c r="D1210" s="368" t="s">
        <v>8</v>
      </c>
      <c r="E1210" s="374" t="s">
        <v>615</v>
      </c>
      <c r="F1210" s="376">
        <v>349663.76</v>
      </c>
    </row>
    <row r="1211" spans="1:6">
      <c r="A1211" s="370" t="s">
        <v>2797</v>
      </c>
      <c r="B1211" s="374">
        <v>11540</v>
      </c>
      <c r="C1211" s="374" t="s">
        <v>2798</v>
      </c>
      <c r="D1211" s="368" t="s">
        <v>8</v>
      </c>
      <c r="E1211" s="374" t="s">
        <v>615</v>
      </c>
      <c r="F1211" s="376">
        <v>641953.01</v>
      </c>
    </row>
    <row r="1212" spans="1:6">
      <c r="A1212" s="370" t="s">
        <v>2799</v>
      </c>
      <c r="B1212" s="374">
        <v>13976</v>
      </c>
      <c r="C1212" s="374" t="s">
        <v>2800</v>
      </c>
      <c r="D1212" s="368" t="s">
        <v>8</v>
      </c>
      <c r="E1212" s="374" t="s">
        <v>491</v>
      </c>
      <c r="F1212" s="376">
        <v>384554.23</v>
      </c>
    </row>
    <row r="1213" spans="1:6">
      <c r="A1213" s="370" t="s">
        <v>2801</v>
      </c>
      <c r="B1213" s="374">
        <v>20822</v>
      </c>
      <c r="C1213" s="374" t="s">
        <v>2802</v>
      </c>
      <c r="D1213" s="368" t="s">
        <v>8</v>
      </c>
      <c r="E1213" s="374" t="s">
        <v>615</v>
      </c>
      <c r="F1213" s="376">
        <v>470925.02</v>
      </c>
    </row>
    <row r="1214" spans="1:6">
      <c r="A1214" s="370" t="s">
        <v>2803</v>
      </c>
      <c r="B1214" s="374">
        <v>16085</v>
      </c>
      <c r="C1214" s="374" t="s">
        <v>2804</v>
      </c>
      <c r="D1214" s="368" t="s">
        <v>8</v>
      </c>
      <c r="E1214" s="374" t="s">
        <v>615</v>
      </c>
      <c r="F1214" s="376">
        <v>275302.06</v>
      </c>
    </row>
    <row r="1215" spans="1:6" ht="22.5">
      <c r="A1215" s="370" t="s">
        <v>2805</v>
      </c>
      <c r="B1215" s="374">
        <v>10598</v>
      </c>
      <c r="C1215" s="374" t="s">
        <v>2806</v>
      </c>
      <c r="D1215" s="368" t="s">
        <v>8</v>
      </c>
      <c r="E1215" s="374" t="s">
        <v>615</v>
      </c>
      <c r="F1215" s="376">
        <v>1040791.8</v>
      </c>
    </row>
    <row r="1216" spans="1:6">
      <c r="A1216" s="370" t="s">
        <v>2807</v>
      </c>
      <c r="B1216" s="374">
        <v>13467</v>
      </c>
      <c r="C1216" s="374" t="s">
        <v>2808</v>
      </c>
      <c r="D1216" s="368" t="s">
        <v>8</v>
      </c>
      <c r="E1216" s="374" t="s">
        <v>374</v>
      </c>
      <c r="F1216" s="376">
        <v>70405.91</v>
      </c>
    </row>
    <row r="1217" spans="1:6">
      <c r="A1217" s="370" t="s">
        <v>2809</v>
      </c>
      <c r="B1217" s="374">
        <v>14436</v>
      </c>
      <c r="C1217" s="374" t="s">
        <v>2810</v>
      </c>
      <c r="D1217" s="368" t="s">
        <v>8</v>
      </c>
      <c r="E1217" s="374" t="s">
        <v>374</v>
      </c>
      <c r="F1217" s="376">
        <v>126813.89</v>
      </c>
    </row>
    <row r="1218" spans="1:6">
      <c r="A1218" s="370" t="s">
        <v>2811</v>
      </c>
      <c r="B1218" s="374">
        <v>13469</v>
      </c>
      <c r="C1218" s="374" t="s">
        <v>2812</v>
      </c>
      <c r="D1218" s="368" t="s">
        <v>8</v>
      </c>
      <c r="E1218" s="374" t="s">
        <v>374</v>
      </c>
      <c r="F1218" s="376">
        <v>135939.9</v>
      </c>
    </row>
    <row r="1219" spans="1:6">
      <c r="A1219" s="370" t="s">
        <v>2813</v>
      </c>
      <c r="B1219" s="374">
        <v>20633</v>
      </c>
      <c r="C1219" s="374" t="s">
        <v>2814</v>
      </c>
      <c r="D1219" s="368" t="s">
        <v>8</v>
      </c>
      <c r="E1219" s="374" t="s">
        <v>1207</v>
      </c>
      <c r="F1219" s="376">
        <v>143854.57</v>
      </c>
    </row>
    <row r="1220" spans="1:6">
      <c r="A1220" s="370" t="s">
        <v>2815</v>
      </c>
      <c r="B1220" s="374">
        <v>10599</v>
      </c>
      <c r="C1220" s="374" t="s">
        <v>2816</v>
      </c>
      <c r="D1220" s="368" t="s">
        <v>8</v>
      </c>
      <c r="E1220" s="374" t="s">
        <v>374</v>
      </c>
      <c r="F1220" s="376">
        <v>19721.28</v>
      </c>
    </row>
    <row r="1221" spans="1:6" ht="22.5">
      <c r="A1221" s="370" t="s">
        <v>2817</v>
      </c>
      <c r="B1221" s="374">
        <v>20756</v>
      </c>
      <c r="C1221" s="374" t="s">
        <v>2818</v>
      </c>
      <c r="D1221" s="368" t="s">
        <v>2819</v>
      </c>
      <c r="E1221" s="374" t="s">
        <v>615</v>
      </c>
      <c r="F1221" s="376">
        <v>211834.57</v>
      </c>
    </row>
    <row r="1222" spans="1:6" ht="22.5">
      <c r="A1222" s="370" t="s">
        <v>2820</v>
      </c>
      <c r="B1222" s="374">
        <v>20757</v>
      </c>
      <c r="C1222" s="374" t="s">
        <v>2821</v>
      </c>
      <c r="D1222" s="368" t="s">
        <v>2819</v>
      </c>
      <c r="E1222" s="374" t="s">
        <v>860</v>
      </c>
      <c r="F1222" s="376">
        <v>647018.64</v>
      </c>
    </row>
    <row r="1223" spans="1:6">
      <c r="A1223" s="370" t="s">
        <v>2822</v>
      </c>
      <c r="B1223" s="374">
        <v>20821</v>
      </c>
      <c r="C1223" s="374" t="s">
        <v>2823</v>
      </c>
      <c r="D1223" s="368" t="s">
        <v>8</v>
      </c>
      <c r="E1223" s="374" t="s">
        <v>491</v>
      </c>
      <c r="F1223" s="376">
        <v>375581.43</v>
      </c>
    </row>
    <row r="1224" spans="1:6">
      <c r="A1224" s="370" t="s">
        <v>2824</v>
      </c>
      <c r="B1224" s="374">
        <v>15372</v>
      </c>
      <c r="C1224" s="374" t="s">
        <v>2825</v>
      </c>
      <c r="D1224" s="368" t="s">
        <v>9</v>
      </c>
      <c r="E1224" s="374" t="s">
        <v>491</v>
      </c>
      <c r="F1224" s="376">
        <v>2957561.22</v>
      </c>
    </row>
    <row r="1225" spans="1:6">
      <c r="A1225" s="370" t="s">
        <v>2826</v>
      </c>
      <c r="B1225" s="374">
        <v>13031</v>
      </c>
      <c r="C1225" s="374" t="s">
        <v>2827</v>
      </c>
      <c r="D1225" s="368" t="s">
        <v>8</v>
      </c>
      <c r="E1225" s="374" t="s">
        <v>615</v>
      </c>
      <c r="F1225" s="376">
        <v>226715.1</v>
      </c>
    </row>
    <row r="1226" spans="1:6">
      <c r="A1226" s="370" t="s">
        <v>2828</v>
      </c>
      <c r="B1226" s="374">
        <v>15061</v>
      </c>
      <c r="C1226" s="374" t="s">
        <v>2829</v>
      </c>
      <c r="D1226" s="368" t="s">
        <v>8</v>
      </c>
      <c r="E1226" s="374" t="s">
        <v>615</v>
      </c>
      <c r="F1226" s="376">
        <v>110930.67</v>
      </c>
    </row>
    <row r="1227" spans="1:6">
      <c r="A1227" s="370" t="s">
        <v>2830</v>
      </c>
      <c r="B1227" s="374">
        <v>15063</v>
      </c>
      <c r="C1227" s="374" t="s">
        <v>2831</v>
      </c>
      <c r="D1227" s="368" t="s">
        <v>8</v>
      </c>
      <c r="E1227" s="374" t="s">
        <v>615</v>
      </c>
      <c r="F1227" s="376">
        <v>197116.24</v>
      </c>
    </row>
    <row r="1228" spans="1:6">
      <c r="A1228" s="370" t="s">
        <v>2832</v>
      </c>
      <c r="B1228" s="374">
        <v>14625</v>
      </c>
      <c r="C1228" s="374" t="s">
        <v>270</v>
      </c>
      <c r="D1228" s="368" t="s">
        <v>8</v>
      </c>
      <c r="E1228" s="374" t="s">
        <v>491</v>
      </c>
      <c r="F1228" s="376">
        <v>588596.96</v>
      </c>
    </row>
    <row r="1229" spans="1:6">
      <c r="A1229" s="370" t="s">
        <v>2833</v>
      </c>
      <c r="B1229" s="374">
        <v>14793</v>
      </c>
      <c r="C1229" s="374" t="s">
        <v>2834</v>
      </c>
      <c r="D1229" s="368" t="s">
        <v>8</v>
      </c>
      <c r="E1229" s="374" t="s">
        <v>491</v>
      </c>
      <c r="F1229" s="376">
        <v>610959.14</v>
      </c>
    </row>
    <row r="1230" spans="1:6">
      <c r="A1230" s="370" t="s">
        <v>2835</v>
      </c>
      <c r="B1230" s="374">
        <v>18541</v>
      </c>
      <c r="C1230" s="374" t="s">
        <v>2836</v>
      </c>
      <c r="D1230" s="368" t="s">
        <v>8</v>
      </c>
      <c r="E1230" s="374" t="s">
        <v>507</v>
      </c>
      <c r="F1230" s="376">
        <v>339675.54</v>
      </c>
    </row>
    <row r="1231" spans="1:6">
      <c r="A1231" s="370" t="s">
        <v>2837</v>
      </c>
      <c r="B1231" s="374">
        <v>623</v>
      </c>
      <c r="C1231" s="374" t="s">
        <v>2838</v>
      </c>
      <c r="D1231" s="368" t="s">
        <v>6</v>
      </c>
      <c r="E1231" s="374" t="s">
        <v>2108</v>
      </c>
      <c r="F1231" s="376">
        <v>13432.89</v>
      </c>
    </row>
    <row r="1232" spans="1:6">
      <c r="A1232" s="370" t="s">
        <v>2839</v>
      </c>
      <c r="B1232" s="374">
        <v>18943</v>
      </c>
      <c r="C1232" s="374" t="s">
        <v>2840</v>
      </c>
      <c r="D1232" s="368" t="s">
        <v>9</v>
      </c>
      <c r="E1232" s="374" t="s">
        <v>2841</v>
      </c>
      <c r="F1232" s="376">
        <v>19317.78</v>
      </c>
    </row>
    <row r="1233" spans="1:6">
      <c r="A1233" s="370" t="s">
        <v>2842</v>
      </c>
      <c r="B1233" s="374">
        <v>18654</v>
      </c>
      <c r="C1233" s="374" t="s">
        <v>2843</v>
      </c>
      <c r="D1233" s="368" t="s">
        <v>9</v>
      </c>
      <c r="E1233" s="374" t="s">
        <v>598</v>
      </c>
      <c r="F1233" s="376">
        <v>257123.44</v>
      </c>
    </row>
    <row r="1234" spans="1:6">
      <c r="A1234" s="370" t="s">
        <v>2844</v>
      </c>
      <c r="B1234" s="374">
        <v>16608</v>
      </c>
      <c r="C1234" s="374" t="s">
        <v>2845</v>
      </c>
      <c r="D1234" s="368" t="s">
        <v>9</v>
      </c>
      <c r="E1234" s="374" t="s">
        <v>491</v>
      </c>
      <c r="F1234" s="376">
        <v>117961.17</v>
      </c>
    </row>
    <row r="1235" spans="1:6">
      <c r="A1235" s="370" t="s">
        <v>2846</v>
      </c>
      <c r="B1235" s="374">
        <v>14052</v>
      </c>
      <c r="C1235" s="374" t="s">
        <v>2847</v>
      </c>
      <c r="D1235" s="368" t="s">
        <v>9</v>
      </c>
      <c r="E1235" s="374" t="s">
        <v>598</v>
      </c>
      <c r="F1235" s="376">
        <v>49459.05</v>
      </c>
    </row>
    <row r="1236" spans="1:6">
      <c r="A1236" s="370" t="s">
        <v>2848</v>
      </c>
      <c r="B1236" s="374">
        <v>18655</v>
      </c>
      <c r="C1236" s="374" t="s">
        <v>2849</v>
      </c>
      <c r="D1236" s="368" t="s">
        <v>9</v>
      </c>
      <c r="E1236" s="374" t="s">
        <v>598</v>
      </c>
      <c r="F1236" s="376">
        <v>40514.44</v>
      </c>
    </row>
    <row r="1237" spans="1:6">
      <c r="A1237" s="370" t="s">
        <v>2850</v>
      </c>
      <c r="B1237" s="374">
        <v>14051</v>
      </c>
      <c r="C1237" s="374" t="s">
        <v>2851</v>
      </c>
      <c r="D1237" s="368" t="s">
        <v>9</v>
      </c>
      <c r="E1237" s="374" t="s">
        <v>598</v>
      </c>
      <c r="F1237" s="376">
        <v>256188.88</v>
      </c>
    </row>
    <row r="1238" spans="1:6">
      <c r="A1238" s="370" t="s">
        <v>2852</v>
      </c>
      <c r="B1238" s="374">
        <v>17360</v>
      </c>
      <c r="C1238" s="374" t="s">
        <v>2853</v>
      </c>
      <c r="D1238" s="368" t="s">
        <v>9</v>
      </c>
      <c r="E1238" s="374" t="s">
        <v>598</v>
      </c>
      <c r="F1238" s="376">
        <v>118715.22</v>
      </c>
    </row>
    <row r="1239" spans="1:6">
      <c r="A1239" s="370" t="s">
        <v>2854</v>
      </c>
      <c r="B1239" s="374">
        <v>20685</v>
      </c>
      <c r="C1239" s="374" t="s">
        <v>2855</v>
      </c>
      <c r="D1239" s="368" t="s">
        <v>9</v>
      </c>
      <c r="E1239" s="374" t="s">
        <v>491</v>
      </c>
      <c r="F1239" s="376">
        <v>770530</v>
      </c>
    </row>
    <row r="1240" spans="1:6">
      <c r="A1240" s="370" t="s">
        <v>2856</v>
      </c>
      <c r="B1240" s="374">
        <v>16601</v>
      </c>
      <c r="C1240" s="374" t="s">
        <v>2857</v>
      </c>
      <c r="D1240" s="368" t="s">
        <v>9</v>
      </c>
      <c r="E1240" s="374" t="s">
        <v>491</v>
      </c>
      <c r="F1240" s="376">
        <v>117753.46</v>
      </c>
    </row>
    <row r="1241" spans="1:6">
      <c r="A1241" s="370" t="s">
        <v>2858</v>
      </c>
      <c r="B1241" s="374">
        <v>15049</v>
      </c>
      <c r="C1241" s="374" t="s">
        <v>2859</v>
      </c>
      <c r="D1241" s="368" t="s">
        <v>9</v>
      </c>
      <c r="E1241" s="374" t="s">
        <v>598</v>
      </c>
      <c r="F1241" s="376">
        <v>256336.69</v>
      </c>
    </row>
    <row r="1242" spans="1:6">
      <c r="A1242" s="370" t="s">
        <v>2860</v>
      </c>
      <c r="B1242" s="374">
        <v>14534</v>
      </c>
      <c r="C1242" s="374" t="s">
        <v>2861</v>
      </c>
      <c r="D1242" s="368" t="s">
        <v>9</v>
      </c>
      <c r="E1242" s="374" t="s">
        <v>598</v>
      </c>
      <c r="F1242" s="376">
        <v>255209.25</v>
      </c>
    </row>
    <row r="1243" spans="1:6">
      <c r="A1243" s="370" t="s">
        <v>2862</v>
      </c>
      <c r="B1243" s="374">
        <v>14465</v>
      </c>
      <c r="C1243" s="374" t="s">
        <v>2863</v>
      </c>
      <c r="D1243" s="368" t="s">
        <v>9</v>
      </c>
      <c r="E1243" s="374" t="s">
        <v>598</v>
      </c>
      <c r="F1243" s="376">
        <v>19858.88</v>
      </c>
    </row>
    <row r="1244" spans="1:6" ht="22.5">
      <c r="A1244" s="370" t="s">
        <v>2864</v>
      </c>
      <c r="B1244" s="374">
        <v>12252</v>
      </c>
      <c r="C1244" s="374" t="s">
        <v>2865</v>
      </c>
      <c r="D1244" s="368" t="s">
        <v>9</v>
      </c>
      <c r="E1244" s="374" t="s">
        <v>537</v>
      </c>
      <c r="F1244" s="376">
        <v>118715.22</v>
      </c>
    </row>
    <row r="1245" spans="1:6" ht="22.5">
      <c r="A1245" s="370" t="s">
        <v>2866</v>
      </c>
      <c r="B1245" s="374">
        <v>16514</v>
      </c>
      <c r="C1245" s="374" t="s">
        <v>2867</v>
      </c>
      <c r="D1245" s="368" t="s">
        <v>9</v>
      </c>
      <c r="E1245" s="374" t="s">
        <v>537</v>
      </c>
      <c r="F1245" s="376">
        <v>103706.24000000001</v>
      </c>
    </row>
    <row r="1246" spans="1:6" ht="22.5">
      <c r="A1246" s="370" t="s">
        <v>2868</v>
      </c>
      <c r="B1246" s="374">
        <v>12250</v>
      </c>
      <c r="C1246" s="374" t="s">
        <v>2869</v>
      </c>
      <c r="D1246" s="368" t="s">
        <v>9</v>
      </c>
      <c r="E1246" s="374" t="s">
        <v>537</v>
      </c>
      <c r="F1246" s="376">
        <v>538958.71</v>
      </c>
    </row>
    <row r="1247" spans="1:6" ht="22.5">
      <c r="A1247" s="370" t="s">
        <v>2870</v>
      </c>
      <c r="B1247" s="374">
        <v>12251</v>
      </c>
      <c r="C1247" s="374" t="s">
        <v>2871</v>
      </c>
      <c r="D1247" s="368" t="s">
        <v>9</v>
      </c>
      <c r="E1247" s="374" t="s">
        <v>537</v>
      </c>
      <c r="F1247" s="376">
        <v>338834.21</v>
      </c>
    </row>
    <row r="1248" spans="1:6" ht="22.5">
      <c r="A1248" s="370" t="s">
        <v>2872</v>
      </c>
      <c r="B1248" s="374">
        <v>11873</v>
      </c>
      <c r="C1248" s="374" t="s">
        <v>2873</v>
      </c>
      <c r="D1248" s="368" t="s">
        <v>9</v>
      </c>
      <c r="E1248" s="374" t="s">
        <v>359</v>
      </c>
      <c r="F1248" s="376">
        <v>418834.94</v>
      </c>
    </row>
    <row r="1249" spans="1:6">
      <c r="A1249" s="370" t="s">
        <v>2874</v>
      </c>
      <c r="B1249" s="374">
        <v>14361</v>
      </c>
      <c r="C1249" s="374" t="s">
        <v>2875</v>
      </c>
      <c r="D1249" s="368" t="s">
        <v>9</v>
      </c>
      <c r="E1249" s="374" t="s">
        <v>491</v>
      </c>
      <c r="F1249" s="376">
        <v>1891853</v>
      </c>
    </row>
    <row r="1250" spans="1:6">
      <c r="A1250" s="370" t="s">
        <v>2876</v>
      </c>
      <c r="B1250" s="374">
        <v>14624</v>
      </c>
      <c r="C1250" s="374" t="s">
        <v>2877</v>
      </c>
      <c r="D1250" s="368" t="s">
        <v>9</v>
      </c>
      <c r="E1250" s="374" t="s">
        <v>491</v>
      </c>
      <c r="F1250" s="376">
        <v>224588.95</v>
      </c>
    </row>
    <row r="1251" spans="1:6">
      <c r="A1251" s="370" t="s">
        <v>2878</v>
      </c>
      <c r="B1251" s="374">
        <v>14792</v>
      </c>
      <c r="C1251" s="374" t="s">
        <v>2879</v>
      </c>
      <c r="D1251" s="368" t="s">
        <v>9</v>
      </c>
      <c r="E1251" s="374" t="s">
        <v>491</v>
      </c>
      <c r="F1251" s="376">
        <v>242478.55</v>
      </c>
    </row>
    <row r="1252" spans="1:6">
      <c r="A1252" s="370" t="s">
        <v>2880</v>
      </c>
      <c r="B1252" s="374">
        <v>12425</v>
      </c>
      <c r="C1252" s="374" t="s">
        <v>2881</v>
      </c>
      <c r="D1252" s="368" t="s">
        <v>9</v>
      </c>
      <c r="E1252" s="374" t="s">
        <v>589</v>
      </c>
      <c r="F1252" s="376">
        <v>191865</v>
      </c>
    </row>
    <row r="1253" spans="1:6">
      <c r="A1253" s="370" t="s">
        <v>2882</v>
      </c>
      <c r="B1253" s="374">
        <v>14623</v>
      </c>
      <c r="C1253" s="374" t="s">
        <v>2883</v>
      </c>
      <c r="D1253" s="368" t="s">
        <v>9</v>
      </c>
      <c r="E1253" s="374" t="s">
        <v>491</v>
      </c>
      <c r="F1253" s="376">
        <v>366193.03</v>
      </c>
    </row>
    <row r="1254" spans="1:6">
      <c r="A1254" s="370" t="s">
        <v>2884</v>
      </c>
      <c r="B1254" s="374">
        <v>14791</v>
      </c>
      <c r="C1254" s="374" t="s">
        <v>2885</v>
      </c>
      <c r="D1254" s="368" t="s">
        <v>9</v>
      </c>
      <c r="E1254" s="374" t="s">
        <v>491</v>
      </c>
      <c r="F1254" s="376">
        <v>391848.78</v>
      </c>
    </row>
    <row r="1255" spans="1:6">
      <c r="A1255" s="370" t="s">
        <v>2886</v>
      </c>
      <c r="B1255" s="374">
        <v>12422</v>
      </c>
      <c r="C1255" s="374" t="s">
        <v>2887</v>
      </c>
      <c r="D1255" s="368" t="s">
        <v>9</v>
      </c>
      <c r="E1255" s="374" t="s">
        <v>589</v>
      </c>
      <c r="F1255" s="376">
        <v>310522</v>
      </c>
    </row>
    <row r="1256" spans="1:6">
      <c r="A1256" s="370" t="s">
        <v>2888</v>
      </c>
      <c r="B1256" s="374">
        <v>13060</v>
      </c>
      <c r="C1256" s="374" t="s">
        <v>2889</v>
      </c>
      <c r="D1256" s="368" t="s">
        <v>9</v>
      </c>
      <c r="E1256" s="374" t="s">
        <v>491</v>
      </c>
      <c r="F1256" s="376">
        <v>108156.3</v>
      </c>
    </row>
    <row r="1257" spans="1:6">
      <c r="A1257" s="370" t="s">
        <v>2890</v>
      </c>
      <c r="B1257" s="374">
        <v>10419</v>
      </c>
      <c r="C1257" s="374" t="s">
        <v>2891</v>
      </c>
      <c r="D1257" s="368" t="s">
        <v>9</v>
      </c>
      <c r="E1257" s="374" t="s">
        <v>1216</v>
      </c>
      <c r="F1257" s="376">
        <v>55923.67</v>
      </c>
    </row>
    <row r="1258" spans="1:6">
      <c r="A1258" s="370" t="s">
        <v>2892</v>
      </c>
      <c r="B1258" s="374">
        <v>10420</v>
      </c>
      <c r="C1258" s="374" t="s">
        <v>2893</v>
      </c>
      <c r="D1258" s="368" t="s">
        <v>9</v>
      </c>
      <c r="E1258" s="374" t="s">
        <v>1216</v>
      </c>
      <c r="F1258" s="376">
        <v>55876.26</v>
      </c>
    </row>
    <row r="1259" spans="1:6">
      <c r="A1259" s="370" t="s">
        <v>2894</v>
      </c>
      <c r="B1259" s="374">
        <v>10421</v>
      </c>
      <c r="C1259" s="374" t="s">
        <v>2895</v>
      </c>
      <c r="D1259" s="368" t="s">
        <v>9</v>
      </c>
      <c r="E1259" s="374" t="s">
        <v>1216</v>
      </c>
      <c r="F1259" s="376">
        <v>55876.26</v>
      </c>
    </row>
    <row r="1260" spans="1:6">
      <c r="A1260" s="370" t="s">
        <v>2896</v>
      </c>
      <c r="B1260" s="374">
        <v>10422</v>
      </c>
      <c r="C1260" s="374" t="s">
        <v>2897</v>
      </c>
      <c r="D1260" s="368" t="s">
        <v>9</v>
      </c>
      <c r="E1260" s="374" t="s">
        <v>1216</v>
      </c>
      <c r="F1260" s="376">
        <v>55828.85</v>
      </c>
    </row>
    <row r="1261" spans="1:6">
      <c r="A1261" s="370" t="s">
        <v>2898</v>
      </c>
      <c r="B1261" s="374">
        <v>18023</v>
      </c>
      <c r="C1261" s="374" t="s">
        <v>2899</v>
      </c>
      <c r="D1261" s="368" t="s">
        <v>7</v>
      </c>
      <c r="E1261" s="374" t="s">
        <v>857</v>
      </c>
      <c r="F1261" s="376">
        <v>682597.11</v>
      </c>
    </row>
    <row r="1262" spans="1:6">
      <c r="A1262" s="370" t="s">
        <v>2900</v>
      </c>
      <c r="B1262" s="374">
        <v>66</v>
      </c>
      <c r="C1262" s="374" t="s">
        <v>2901</v>
      </c>
      <c r="D1262" s="368" t="s">
        <v>7</v>
      </c>
      <c r="E1262" s="374" t="s">
        <v>1213</v>
      </c>
      <c r="F1262" s="376">
        <v>432557.45</v>
      </c>
    </row>
    <row r="1263" spans="1:6">
      <c r="A1263" s="370" t="s">
        <v>2902</v>
      </c>
      <c r="B1263" s="374">
        <v>10407</v>
      </c>
      <c r="C1263" s="374" t="s">
        <v>2903</v>
      </c>
      <c r="D1263" s="368" t="s">
        <v>6</v>
      </c>
      <c r="E1263" s="374" t="s">
        <v>1216</v>
      </c>
      <c r="F1263" s="376">
        <v>69716.75</v>
      </c>
    </row>
    <row r="1264" spans="1:6">
      <c r="A1264" s="370" t="s">
        <v>2904</v>
      </c>
      <c r="B1264" s="374">
        <v>13755</v>
      </c>
      <c r="C1264" s="374" t="s">
        <v>2905</v>
      </c>
      <c r="D1264" s="368" t="s">
        <v>7</v>
      </c>
      <c r="E1264" s="374" t="s">
        <v>374</v>
      </c>
      <c r="F1264" s="376">
        <v>925445.08</v>
      </c>
    </row>
    <row r="1265" spans="1:6">
      <c r="A1265" s="370" t="s">
        <v>2906</v>
      </c>
      <c r="B1265" s="374">
        <v>13736</v>
      </c>
      <c r="C1265" s="374" t="s">
        <v>2907</v>
      </c>
      <c r="D1265" s="368" t="s">
        <v>7</v>
      </c>
      <c r="E1265" s="374" t="s">
        <v>374</v>
      </c>
      <c r="F1265" s="376">
        <v>766060.95</v>
      </c>
    </row>
    <row r="1266" spans="1:6">
      <c r="A1266" s="370" t="s">
        <v>2908</v>
      </c>
      <c r="B1266" s="374">
        <v>13738</v>
      </c>
      <c r="C1266" s="374" t="s">
        <v>2909</v>
      </c>
      <c r="D1266" s="368" t="s">
        <v>7</v>
      </c>
      <c r="E1266" s="374" t="s">
        <v>374</v>
      </c>
      <c r="F1266" s="376">
        <v>1009935.81</v>
      </c>
    </row>
    <row r="1267" spans="1:6">
      <c r="A1267" s="370" t="s">
        <v>2910</v>
      </c>
      <c r="B1267" s="374">
        <v>13737</v>
      </c>
      <c r="C1267" s="374" t="s">
        <v>2911</v>
      </c>
      <c r="D1267" s="368" t="s">
        <v>6</v>
      </c>
      <c r="E1267" s="374" t="s">
        <v>1216</v>
      </c>
      <c r="F1267" s="376">
        <v>65348.07</v>
      </c>
    </row>
    <row r="1268" spans="1:6">
      <c r="A1268" s="370" t="s">
        <v>2912</v>
      </c>
      <c r="B1268" s="374">
        <v>11559</v>
      </c>
      <c r="C1268" s="374" t="s">
        <v>2913</v>
      </c>
      <c r="D1268" s="368" t="s">
        <v>6</v>
      </c>
      <c r="E1268" s="374" t="s">
        <v>1216</v>
      </c>
      <c r="F1268" s="376">
        <v>73394.81</v>
      </c>
    </row>
    <row r="1269" spans="1:6">
      <c r="A1269" s="370" t="s">
        <v>2914</v>
      </c>
      <c r="B1269" s="374">
        <v>11931</v>
      </c>
      <c r="C1269" s="374" t="s">
        <v>2915</v>
      </c>
      <c r="D1269" s="368" t="s">
        <v>6</v>
      </c>
      <c r="E1269" s="374" t="s">
        <v>1216</v>
      </c>
      <c r="F1269" s="376">
        <v>90136.65</v>
      </c>
    </row>
    <row r="1270" spans="1:6">
      <c r="A1270" s="370" t="s">
        <v>2916</v>
      </c>
      <c r="B1270" s="374">
        <v>14256</v>
      </c>
      <c r="C1270" s="374" t="s">
        <v>2917</v>
      </c>
      <c r="D1270" s="368" t="s">
        <v>9</v>
      </c>
      <c r="E1270" s="374" t="s">
        <v>491</v>
      </c>
      <c r="F1270" s="376">
        <v>0</v>
      </c>
    </row>
    <row r="1271" spans="1:6">
      <c r="A1271" s="370" t="s">
        <v>2918</v>
      </c>
      <c r="B1271" s="374">
        <v>19137</v>
      </c>
      <c r="C1271" s="374" t="s">
        <v>2919</v>
      </c>
      <c r="D1271" s="368" t="s">
        <v>7</v>
      </c>
      <c r="E1271" s="374" t="s">
        <v>374</v>
      </c>
      <c r="F1271" s="376">
        <v>767584.14</v>
      </c>
    </row>
    <row r="1272" spans="1:6">
      <c r="A1272" s="370" t="s">
        <v>2920</v>
      </c>
      <c r="B1272" s="374">
        <v>17032</v>
      </c>
      <c r="C1272" s="374" t="s">
        <v>2921</v>
      </c>
      <c r="D1272" s="368" t="s">
        <v>8</v>
      </c>
      <c r="E1272" s="374" t="s">
        <v>374</v>
      </c>
      <c r="F1272" s="376">
        <v>436562.08</v>
      </c>
    </row>
    <row r="1273" spans="1:6">
      <c r="A1273" s="370" t="s">
        <v>2922</v>
      </c>
      <c r="B1273" s="374">
        <v>17028</v>
      </c>
      <c r="C1273" s="374" t="s">
        <v>2923</v>
      </c>
      <c r="D1273" s="368" t="s">
        <v>8</v>
      </c>
      <c r="E1273" s="374" t="s">
        <v>374</v>
      </c>
      <c r="F1273" s="376">
        <v>306387.67</v>
      </c>
    </row>
    <row r="1274" spans="1:6">
      <c r="A1274" s="370" t="s">
        <v>2924</v>
      </c>
      <c r="B1274" s="374">
        <v>12105</v>
      </c>
      <c r="C1274" s="374" t="s">
        <v>2925</v>
      </c>
      <c r="D1274" s="368" t="s">
        <v>8</v>
      </c>
      <c r="E1274" s="374" t="s">
        <v>857</v>
      </c>
      <c r="F1274" s="376">
        <v>57815.98</v>
      </c>
    </row>
    <row r="1275" spans="1:6">
      <c r="A1275" s="370" t="s">
        <v>2926</v>
      </c>
      <c r="B1275" s="374">
        <v>782</v>
      </c>
      <c r="C1275" s="374" t="s">
        <v>2927</v>
      </c>
      <c r="D1275" s="368" t="s">
        <v>6</v>
      </c>
      <c r="E1275" s="374" t="s">
        <v>1991</v>
      </c>
      <c r="F1275" s="376">
        <v>48809.41</v>
      </c>
    </row>
    <row r="1276" spans="1:6" ht="22.5">
      <c r="A1276" s="370" t="s">
        <v>2928</v>
      </c>
      <c r="B1276" s="374">
        <v>17723</v>
      </c>
      <c r="C1276" s="374" t="s">
        <v>2929</v>
      </c>
      <c r="D1276" s="368" t="s">
        <v>9</v>
      </c>
      <c r="E1276" s="374" t="s">
        <v>359</v>
      </c>
      <c r="F1276" s="376">
        <v>25022.86</v>
      </c>
    </row>
    <row r="1277" spans="1:6">
      <c r="A1277" s="370" t="s">
        <v>2930</v>
      </c>
      <c r="B1277" s="374">
        <v>17046</v>
      </c>
      <c r="C1277" s="374" t="s">
        <v>2931</v>
      </c>
      <c r="D1277" s="368" t="s">
        <v>8</v>
      </c>
      <c r="E1277" s="374" t="s">
        <v>374</v>
      </c>
      <c r="F1277" s="376">
        <v>207106.01</v>
      </c>
    </row>
    <row r="1278" spans="1:6">
      <c r="A1278" s="370" t="s">
        <v>2932</v>
      </c>
      <c r="B1278" s="374">
        <v>20848</v>
      </c>
      <c r="C1278" s="374" t="s">
        <v>2933</v>
      </c>
      <c r="D1278" s="368" t="s">
        <v>6</v>
      </c>
      <c r="E1278" s="374" t="s">
        <v>1216</v>
      </c>
      <c r="F1278" s="376">
        <v>206737.33</v>
      </c>
    </row>
    <row r="1279" spans="1:6">
      <c r="A1279" s="370" t="s">
        <v>2934</v>
      </c>
      <c r="B1279" s="374">
        <v>785</v>
      </c>
      <c r="C1279" s="374" t="s">
        <v>2935</v>
      </c>
      <c r="D1279" s="368" t="s">
        <v>7</v>
      </c>
      <c r="E1279" s="374" t="s">
        <v>1991</v>
      </c>
      <c r="F1279" s="376">
        <v>161298.38</v>
      </c>
    </row>
    <row r="1280" spans="1:6">
      <c r="A1280" s="370" t="s">
        <v>2936</v>
      </c>
      <c r="B1280" s="374">
        <v>13746</v>
      </c>
      <c r="C1280" s="374" t="s">
        <v>2937</v>
      </c>
      <c r="D1280" s="368" t="s">
        <v>7</v>
      </c>
      <c r="E1280" s="374" t="s">
        <v>1213</v>
      </c>
      <c r="F1280" s="376">
        <v>249226.59</v>
      </c>
    </row>
    <row r="1281" spans="1:6">
      <c r="A1281" s="370" t="s">
        <v>2938</v>
      </c>
      <c r="B1281" s="374">
        <v>13862</v>
      </c>
      <c r="C1281" s="374" t="s">
        <v>2939</v>
      </c>
      <c r="D1281" s="368" t="s">
        <v>7</v>
      </c>
      <c r="E1281" s="374" t="s">
        <v>1213</v>
      </c>
      <c r="F1281" s="376">
        <v>224273.13</v>
      </c>
    </row>
    <row r="1282" spans="1:6">
      <c r="A1282" s="370" t="s">
        <v>2940</v>
      </c>
      <c r="B1282" s="374">
        <v>839</v>
      </c>
      <c r="C1282" s="374" t="s">
        <v>2941</v>
      </c>
      <c r="D1282" s="368" t="s">
        <v>7</v>
      </c>
      <c r="E1282" s="374" t="s">
        <v>1213</v>
      </c>
      <c r="F1282" s="376">
        <v>169413.81</v>
      </c>
    </row>
    <row r="1283" spans="1:6">
      <c r="A1283" s="370" t="s">
        <v>2942</v>
      </c>
      <c r="B1283" s="374" t="s">
        <v>2942</v>
      </c>
      <c r="C1283" s="374" t="s">
        <v>2943</v>
      </c>
      <c r="D1283" s="368" t="s">
        <v>9</v>
      </c>
      <c r="E1283" s="374" t="s">
        <v>374</v>
      </c>
      <c r="F1283" s="376">
        <v>78089.429999999993</v>
      </c>
    </row>
    <row r="1284" spans="1:6">
      <c r="A1284" s="370" t="s">
        <v>2944</v>
      </c>
      <c r="B1284" s="374">
        <v>778</v>
      </c>
      <c r="C1284" s="374" t="s">
        <v>2945</v>
      </c>
      <c r="D1284" s="368" t="s">
        <v>8</v>
      </c>
      <c r="E1284" s="374" t="s">
        <v>2946</v>
      </c>
      <c r="F1284" s="376">
        <v>33328.06</v>
      </c>
    </row>
    <row r="1285" spans="1:6">
      <c r="A1285" s="370" t="s">
        <v>2947</v>
      </c>
      <c r="B1285" s="374">
        <v>13828</v>
      </c>
      <c r="C1285" s="374" t="s">
        <v>2948</v>
      </c>
      <c r="D1285" s="368" t="s">
        <v>9</v>
      </c>
      <c r="E1285" s="374" t="s">
        <v>507</v>
      </c>
      <c r="F1285" s="376">
        <v>25393851.280000001</v>
      </c>
    </row>
    <row r="1286" spans="1:6">
      <c r="A1286" s="370" t="s">
        <v>2949</v>
      </c>
      <c r="B1286" s="374">
        <v>67</v>
      </c>
      <c r="C1286" s="374" t="s">
        <v>2950</v>
      </c>
      <c r="D1286" s="368" t="s">
        <v>7</v>
      </c>
      <c r="E1286" s="374" t="s">
        <v>1213</v>
      </c>
      <c r="F1286" s="376">
        <v>698987.47</v>
      </c>
    </row>
    <row r="1287" spans="1:6">
      <c r="A1287" s="370" t="s">
        <v>2951</v>
      </c>
      <c r="B1287" s="374">
        <v>12524</v>
      </c>
      <c r="C1287" s="374" t="s">
        <v>2952</v>
      </c>
      <c r="D1287" s="368" t="s">
        <v>7</v>
      </c>
      <c r="E1287" s="374" t="s">
        <v>1213</v>
      </c>
      <c r="F1287" s="376">
        <v>734039.73</v>
      </c>
    </row>
    <row r="1288" spans="1:6">
      <c r="A1288" s="370" t="s">
        <v>2953</v>
      </c>
      <c r="B1288" s="374">
        <v>12497</v>
      </c>
      <c r="C1288" s="374" t="s">
        <v>2954</v>
      </c>
      <c r="D1288" s="368" t="s">
        <v>6</v>
      </c>
      <c r="E1288" s="374" t="s">
        <v>1213</v>
      </c>
      <c r="F1288" s="376">
        <v>25729.8</v>
      </c>
    </row>
    <row r="1289" spans="1:6">
      <c r="A1289" s="370" t="s">
        <v>2955</v>
      </c>
      <c r="B1289" s="374">
        <v>742</v>
      </c>
      <c r="C1289" s="374" t="s">
        <v>2956</v>
      </c>
      <c r="D1289" s="368" t="s">
        <v>6</v>
      </c>
      <c r="E1289" s="374" t="s">
        <v>1213</v>
      </c>
      <c r="F1289" s="376">
        <v>34655.65</v>
      </c>
    </row>
    <row r="1290" spans="1:6">
      <c r="A1290" s="370" t="s">
        <v>2957</v>
      </c>
      <c r="B1290" s="374">
        <v>11376</v>
      </c>
      <c r="C1290" s="374" t="s">
        <v>2958</v>
      </c>
      <c r="D1290" s="368" t="s">
        <v>6</v>
      </c>
      <c r="E1290" s="374" t="s">
        <v>1213</v>
      </c>
      <c r="F1290" s="376">
        <v>37414.94</v>
      </c>
    </row>
    <row r="1291" spans="1:6">
      <c r="A1291" s="370" t="s">
        <v>2959</v>
      </c>
      <c r="B1291" s="374">
        <v>11640</v>
      </c>
      <c r="C1291" s="374" t="s">
        <v>2960</v>
      </c>
      <c r="D1291" s="368" t="s">
        <v>6</v>
      </c>
      <c r="E1291" s="374" t="s">
        <v>1213</v>
      </c>
      <c r="F1291" s="376">
        <v>37967.82</v>
      </c>
    </row>
    <row r="1292" spans="1:6" ht="22.5">
      <c r="A1292" s="370" t="s">
        <v>2961</v>
      </c>
      <c r="B1292" s="374">
        <v>11780</v>
      </c>
      <c r="C1292" s="374" t="s">
        <v>2962</v>
      </c>
      <c r="D1292" s="368" t="s">
        <v>9</v>
      </c>
      <c r="E1292" s="374" t="s">
        <v>359</v>
      </c>
      <c r="F1292" s="376">
        <v>3902.08</v>
      </c>
    </row>
    <row r="1293" spans="1:6">
      <c r="A1293" s="370" t="s">
        <v>2963</v>
      </c>
      <c r="B1293" s="374">
        <v>14313</v>
      </c>
      <c r="C1293" s="374" t="s">
        <v>2964</v>
      </c>
      <c r="D1293" s="368" t="s">
        <v>9</v>
      </c>
      <c r="E1293" s="374" t="s">
        <v>491</v>
      </c>
      <c r="F1293" s="376">
        <v>0</v>
      </c>
    </row>
    <row r="1294" spans="1:6">
      <c r="A1294" s="370" t="s">
        <v>2965</v>
      </c>
      <c r="B1294" s="374">
        <v>68</v>
      </c>
      <c r="C1294" s="374" t="s">
        <v>2966</v>
      </c>
      <c r="D1294" s="368" t="s">
        <v>7</v>
      </c>
      <c r="E1294" s="374" t="s">
        <v>1213</v>
      </c>
      <c r="F1294" s="376">
        <v>160873.32</v>
      </c>
    </row>
    <row r="1295" spans="1:6">
      <c r="A1295" s="370" t="s">
        <v>2967</v>
      </c>
      <c r="B1295" s="374">
        <v>838</v>
      </c>
      <c r="C1295" s="374" t="s">
        <v>2968</v>
      </c>
      <c r="D1295" s="368" t="s">
        <v>7</v>
      </c>
      <c r="E1295" s="374" t="s">
        <v>1213</v>
      </c>
      <c r="F1295" s="376">
        <v>477195.49</v>
      </c>
    </row>
    <row r="1296" spans="1:6">
      <c r="A1296" s="370" t="s">
        <v>2969</v>
      </c>
      <c r="B1296" s="374">
        <v>69</v>
      </c>
      <c r="C1296" s="374" t="s">
        <v>2970</v>
      </c>
      <c r="D1296" s="368" t="s">
        <v>7</v>
      </c>
      <c r="E1296" s="374" t="s">
        <v>1213</v>
      </c>
      <c r="F1296" s="376">
        <v>204319.02</v>
      </c>
    </row>
    <row r="1297" spans="1:6">
      <c r="A1297" s="370" t="s">
        <v>2971</v>
      </c>
      <c r="B1297" s="374">
        <v>126</v>
      </c>
      <c r="C1297" s="374" t="s">
        <v>2972</v>
      </c>
      <c r="D1297" s="368" t="s">
        <v>8</v>
      </c>
      <c r="E1297" s="374" t="s">
        <v>1573</v>
      </c>
      <c r="F1297" s="376">
        <v>53255.73</v>
      </c>
    </row>
    <row r="1298" spans="1:6" ht="22.5">
      <c r="A1298" s="370" t="s">
        <v>2973</v>
      </c>
      <c r="B1298" s="374">
        <v>11782</v>
      </c>
      <c r="C1298" s="374" t="s">
        <v>2974</v>
      </c>
      <c r="D1298" s="368" t="s">
        <v>9</v>
      </c>
      <c r="E1298" s="374" t="s">
        <v>359</v>
      </c>
      <c r="F1298" s="376">
        <v>112520.08</v>
      </c>
    </row>
    <row r="1299" spans="1:6">
      <c r="A1299" s="370" t="s">
        <v>2975</v>
      </c>
      <c r="B1299" s="374">
        <v>13712</v>
      </c>
      <c r="C1299" s="374" t="s">
        <v>2976</v>
      </c>
      <c r="D1299" s="368" t="s">
        <v>9</v>
      </c>
      <c r="E1299" s="374" t="s">
        <v>615</v>
      </c>
      <c r="F1299" s="376">
        <v>87971.69</v>
      </c>
    </row>
    <row r="1300" spans="1:6">
      <c r="A1300" s="370" t="s">
        <v>2977</v>
      </c>
      <c r="B1300" s="374">
        <v>12688</v>
      </c>
      <c r="C1300" s="374" t="s">
        <v>2978</v>
      </c>
      <c r="D1300" s="368" t="s">
        <v>9</v>
      </c>
      <c r="E1300" s="374" t="s">
        <v>615</v>
      </c>
      <c r="F1300" s="376">
        <v>561471</v>
      </c>
    </row>
    <row r="1301" spans="1:6">
      <c r="A1301" s="370" t="s">
        <v>2979</v>
      </c>
      <c r="B1301" s="374">
        <v>17381</v>
      </c>
      <c r="C1301" s="374" t="s">
        <v>2980</v>
      </c>
      <c r="D1301" s="368" t="s">
        <v>9</v>
      </c>
      <c r="E1301" s="374" t="s">
        <v>615</v>
      </c>
      <c r="F1301" s="376">
        <v>473492.55</v>
      </c>
    </row>
    <row r="1302" spans="1:6">
      <c r="A1302" s="370" t="s">
        <v>2981</v>
      </c>
      <c r="B1302" s="374">
        <v>12092</v>
      </c>
      <c r="C1302" s="374" t="s">
        <v>2982</v>
      </c>
      <c r="D1302" s="368" t="s">
        <v>9</v>
      </c>
      <c r="E1302" s="374" t="s">
        <v>615</v>
      </c>
      <c r="F1302" s="376">
        <v>130510.65</v>
      </c>
    </row>
    <row r="1303" spans="1:6">
      <c r="A1303" s="370" t="s">
        <v>2983</v>
      </c>
      <c r="B1303" s="374">
        <v>10356</v>
      </c>
      <c r="C1303" s="374" t="s">
        <v>2984</v>
      </c>
      <c r="D1303" s="368" t="s">
        <v>9</v>
      </c>
      <c r="E1303" s="374" t="s">
        <v>615</v>
      </c>
      <c r="F1303" s="376">
        <v>469077.32</v>
      </c>
    </row>
    <row r="1304" spans="1:6">
      <c r="A1304" s="370" t="s">
        <v>2985</v>
      </c>
      <c r="B1304" s="374">
        <v>12318</v>
      </c>
      <c r="C1304" s="374" t="s">
        <v>2986</v>
      </c>
      <c r="D1304" s="368" t="s">
        <v>9</v>
      </c>
      <c r="E1304" s="374" t="s">
        <v>615</v>
      </c>
      <c r="F1304" s="376">
        <v>692929.23</v>
      </c>
    </row>
    <row r="1305" spans="1:6" ht="22.5">
      <c r="A1305" s="370" t="s">
        <v>2987</v>
      </c>
      <c r="B1305" s="374">
        <v>17733</v>
      </c>
      <c r="C1305" s="374" t="s">
        <v>2988</v>
      </c>
      <c r="D1305" s="368" t="s">
        <v>9</v>
      </c>
      <c r="E1305" s="374" t="s">
        <v>359</v>
      </c>
      <c r="F1305" s="376">
        <v>22297.599999999999</v>
      </c>
    </row>
    <row r="1306" spans="1:6">
      <c r="A1306" s="370" t="s">
        <v>2989</v>
      </c>
      <c r="B1306" s="374">
        <v>12919</v>
      </c>
      <c r="C1306" s="374" t="s">
        <v>2990</v>
      </c>
      <c r="D1306" s="368" t="s">
        <v>9</v>
      </c>
      <c r="E1306" s="374" t="s">
        <v>1774</v>
      </c>
      <c r="F1306" s="376">
        <v>20950.91</v>
      </c>
    </row>
    <row r="1307" spans="1:6" ht="22.5">
      <c r="A1307" s="370" t="s">
        <v>2991</v>
      </c>
      <c r="B1307" s="374">
        <v>17748</v>
      </c>
      <c r="C1307" s="374" t="s">
        <v>2992</v>
      </c>
      <c r="D1307" s="368" t="s">
        <v>9</v>
      </c>
      <c r="E1307" s="374" t="s">
        <v>359</v>
      </c>
      <c r="F1307" s="376">
        <v>17854.189999999999</v>
      </c>
    </row>
    <row r="1308" spans="1:6">
      <c r="A1308" s="370" t="s">
        <v>2993</v>
      </c>
      <c r="B1308" s="374">
        <v>11746</v>
      </c>
      <c r="C1308" s="374" t="s">
        <v>2994</v>
      </c>
      <c r="D1308" s="368" t="s">
        <v>9</v>
      </c>
      <c r="E1308" s="374" t="s">
        <v>615</v>
      </c>
      <c r="F1308" s="376">
        <v>3610204.99</v>
      </c>
    </row>
    <row r="1309" spans="1:6">
      <c r="A1309" s="370" t="s">
        <v>2995</v>
      </c>
      <c r="B1309" s="374">
        <v>15939</v>
      </c>
      <c r="C1309" s="374" t="s">
        <v>2996</v>
      </c>
      <c r="D1309" s="368" t="s">
        <v>9</v>
      </c>
      <c r="E1309" s="374" t="s">
        <v>491</v>
      </c>
      <c r="F1309" s="376">
        <v>2135378.7400000002</v>
      </c>
    </row>
    <row r="1310" spans="1:6" ht="22.5">
      <c r="A1310" s="370" t="s">
        <v>2997</v>
      </c>
      <c r="B1310" s="374">
        <v>16566</v>
      </c>
      <c r="C1310" s="374" t="s">
        <v>2998</v>
      </c>
      <c r="D1310" s="368" t="s">
        <v>9</v>
      </c>
      <c r="E1310" s="374" t="s">
        <v>537</v>
      </c>
      <c r="F1310" s="376">
        <v>217419.78</v>
      </c>
    </row>
    <row r="1311" spans="1:6">
      <c r="A1311" s="370" t="s">
        <v>2999</v>
      </c>
      <c r="B1311" s="374">
        <v>18317</v>
      </c>
      <c r="C1311" s="374" t="s">
        <v>3000</v>
      </c>
      <c r="D1311" s="368" t="s">
        <v>6</v>
      </c>
      <c r="E1311" s="374" t="s">
        <v>603</v>
      </c>
      <c r="F1311" s="376">
        <v>237888.78</v>
      </c>
    </row>
    <row r="1312" spans="1:6">
      <c r="A1312" s="370" t="s">
        <v>3001</v>
      </c>
      <c r="B1312" s="374">
        <v>18261</v>
      </c>
      <c r="C1312" s="374" t="s">
        <v>3002</v>
      </c>
      <c r="D1312" s="368" t="s">
        <v>6</v>
      </c>
      <c r="E1312" s="374" t="s">
        <v>603</v>
      </c>
      <c r="F1312" s="376">
        <v>4721.47</v>
      </c>
    </row>
    <row r="1313" spans="1:6">
      <c r="A1313" s="370" t="s">
        <v>3003</v>
      </c>
      <c r="B1313" s="374">
        <v>11020</v>
      </c>
      <c r="C1313" s="374" t="s">
        <v>3004</v>
      </c>
      <c r="D1313" s="368" t="s">
        <v>9</v>
      </c>
      <c r="E1313" s="374" t="s">
        <v>615</v>
      </c>
      <c r="F1313" s="376">
        <v>532488.06999999995</v>
      </c>
    </row>
    <row r="1314" spans="1:6">
      <c r="A1314" s="370" t="s">
        <v>3005</v>
      </c>
      <c r="B1314" s="374">
        <v>10450</v>
      </c>
      <c r="C1314" s="374" t="s">
        <v>3006</v>
      </c>
      <c r="D1314" s="368" t="s">
        <v>9</v>
      </c>
      <c r="E1314" s="374" t="s">
        <v>615</v>
      </c>
      <c r="F1314" s="376">
        <v>1224880.8</v>
      </c>
    </row>
    <row r="1315" spans="1:6">
      <c r="A1315" s="370" t="s">
        <v>3007</v>
      </c>
      <c r="B1315" s="374">
        <v>17380</v>
      </c>
      <c r="C1315" s="374" t="s">
        <v>3008</v>
      </c>
      <c r="D1315" s="368" t="s">
        <v>9</v>
      </c>
      <c r="E1315" s="374" t="s">
        <v>615</v>
      </c>
      <c r="F1315" s="376">
        <v>1225660.18</v>
      </c>
    </row>
    <row r="1316" spans="1:6">
      <c r="A1316" s="370" t="s">
        <v>3009</v>
      </c>
      <c r="B1316" s="374">
        <v>15489</v>
      </c>
      <c r="C1316" s="374" t="s">
        <v>3010</v>
      </c>
      <c r="D1316" s="368" t="s">
        <v>9</v>
      </c>
      <c r="E1316" s="374" t="s">
        <v>615</v>
      </c>
      <c r="F1316" s="376">
        <v>3265961.21</v>
      </c>
    </row>
    <row r="1317" spans="1:6" ht="22.5">
      <c r="A1317" s="370" t="s">
        <v>3011</v>
      </c>
      <c r="B1317" s="374">
        <v>435</v>
      </c>
      <c r="C1317" s="374" t="s">
        <v>3012</v>
      </c>
      <c r="D1317" s="368" t="s">
        <v>9</v>
      </c>
      <c r="E1317" s="374" t="s">
        <v>537</v>
      </c>
      <c r="F1317" s="376">
        <v>83228.55</v>
      </c>
    </row>
    <row r="1318" spans="1:6" ht="22.5">
      <c r="A1318" s="370" t="s">
        <v>3013</v>
      </c>
      <c r="B1318" s="374">
        <v>436</v>
      </c>
      <c r="C1318" s="374" t="s">
        <v>3014</v>
      </c>
      <c r="D1318" s="368" t="s">
        <v>9</v>
      </c>
      <c r="E1318" s="374" t="s">
        <v>537</v>
      </c>
      <c r="F1318" s="376">
        <v>83228.55</v>
      </c>
    </row>
    <row r="1319" spans="1:6" ht="22.5">
      <c r="A1319" s="370" t="s">
        <v>3015</v>
      </c>
      <c r="B1319" s="374">
        <v>437</v>
      </c>
      <c r="C1319" s="374" t="s">
        <v>3016</v>
      </c>
      <c r="D1319" s="368" t="s">
        <v>9</v>
      </c>
      <c r="E1319" s="374" t="s">
        <v>537</v>
      </c>
      <c r="F1319" s="376">
        <v>83228.55</v>
      </c>
    </row>
    <row r="1320" spans="1:6">
      <c r="A1320" s="370" t="s">
        <v>3017</v>
      </c>
      <c r="B1320" s="374">
        <v>12715</v>
      </c>
      <c r="C1320" s="374" t="s">
        <v>3018</v>
      </c>
      <c r="D1320" s="368" t="s">
        <v>8</v>
      </c>
      <c r="E1320" s="374" t="s">
        <v>879</v>
      </c>
      <c r="F1320" s="376">
        <v>146108.89000000001</v>
      </c>
    </row>
    <row r="1321" spans="1:6">
      <c r="A1321" s="370" t="s">
        <v>3019</v>
      </c>
      <c r="B1321" s="374">
        <v>14920</v>
      </c>
      <c r="C1321" s="374" t="s">
        <v>3020</v>
      </c>
      <c r="D1321" s="368" t="s">
        <v>9</v>
      </c>
      <c r="E1321" s="374" t="s">
        <v>2841</v>
      </c>
      <c r="F1321" s="376">
        <v>777303.21</v>
      </c>
    </row>
    <row r="1322" spans="1:6">
      <c r="A1322" s="370" t="s">
        <v>3021</v>
      </c>
      <c r="B1322" s="374">
        <v>648</v>
      </c>
      <c r="C1322" s="374" t="s">
        <v>3022</v>
      </c>
      <c r="D1322" s="368" t="s">
        <v>9</v>
      </c>
      <c r="E1322" s="374" t="s">
        <v>2841</v>
      </c>
      <c r="F1322" s="376">
        <v>12265.26</v>
      </c>
    </row>
    <row r="1323" spans="1:6">
      <c r="A1323" s="370" t="s">
        <v>3023</v>
      </c>
      <c r="B1323" s="374">
        <v>13682</v>
      </c>
      <c r="C1323" s="374" t="s">
        <v>3024</v>
      </c>
      <c r="D1323" s="368" t="s">
        <v>8</v>
      </c>
      <c r="E1323" s="374" t="s">
        <v>598</v>
      </c>
      <c r="F1323" s="376">
        <v>15286.02</v>
      </c>
    </row>
    <row r="1324" spans="1:6">
      <c r="A1324" s="370" t="s">
        <v>3025</v>
      </c>
      <c r="B1324" s="374">
        <v>16661</v>
      </c>
      <c r="C1324" s="374" t="s">
        <v>3026</v>
      </c>
      <c r="D1324" s="368" t="s">
        <v>6</v>
      </c>
      <c r="E1324" s="374" t="s">
        <v>1793</v>
      </c>
      <c r="F1324" s="376">
        <v>16780.36</v>
      </c>
    </row>
    <row r="1325" spans="1:6">
      <c r="A1325" s="370" t="s">
        <v>3027</v>
      </c>
      <c r="B1325" s="374">
        <v>11444</v>
      </c>
      <c r="C1325" s="374" t="s">
        <v>3028</v>
      </c>
      <c r="D1325" s="368" t="s">
        <v>6</v>
      </c>
      <c r="E1325" s="374" t="s">
        <v>1793</v>
      </c>
      <c r="F1325" s="376">
        <v>13948.49</v>
      </c>
    </row>
    <row r="1326" spans="1:6">
      <c r="A1326" s="370" t="s">
        <v>3029</v>
      </c>
      <c r="B1326" s="374">
        <v>979</v>
      </c>
      <c r="C1326" s="374" t="s">
        <v>3030</v>
      </c>
      <c r="D1326" s="368" t="s">
        <v>6</v>
      </c>
      <c r="E1326" s="374" t="s">
        <v>1573</v>
      </c>
      <c r="F1326" s="376">
        <v>55345.03</v>
      </c>
    </row>
    <row r="1327" spans="1:6">
      <c r="A1327" s="370" t="s">
        <v>3031</v>
      </c>
      <c r="B1327" s="374">
        <v>128</v>
      </c>
      <c r="C1327" s="374" t="s">
        <v>3032</v>
      </c>
      <c r="D1327" s="368" t="s">
        <v>6</v>
      </c>
      <c r="E1327" s="374" t="s">
        <v>1573</v>
      </c>
      <c r="F1327" s="376">
        <v>43968.43</v>
      </c>
    </row>
    <row r="1328" spans="1:6">
      <c r="A1328" s="370" t="s">
        <v>3033</v>
      </c>
      <c r="B1328" s="374">
        <v>127</v>
      </c>
      <c r="C1328" s="374" t="s">
        <v>3034</v>
      </c>
      <c r="D1328" s="368" t="s">
        <v>6</v>
      </c>
      <c r="E1328" s="374" t="s">
        <v>1573</v>
      </c>
      <c r="F1328" s="376">
        <v>29721.17</v>
      </c>
    </row>
    <row r="1329" spans="1:6">
      <c r="A1329" s="370" t="s">
        <v>3035</v>
      </c>
      <c r="B1329" s="374">
        <v>18748</v>
      </c>
      <c r="C1329" s="374" t="s">
        <v>3036</v>
      </c>
      <c r="D1329" s="368" t="s">
        <v>6</v>
      </c>
      <c r="E1329" s="374" t="s">
        <v>1573</v>
      </c>
      <c r="F1329" s="376">
        <v>59911.57</v>
      </c>
    </row>
    <row r="1330" spans="1:6">
      <c r="A1330" s="370" t="s">
        <v>3037</v>
      </c>
      <c r="B1330" s="374">
        <v>10652</v>
      </c>
      <c r="C1330" s="374" t="s">
        <v>3038</v>
      </c>
      <c r="D1330" s="368" t="s">
        <v>8</v>
      </c>
      <c r="E1330" s="374" t="s">
        <v>458</v>
      </c>
      <c r="F1330" s="376">
        <v>26889.06</v>
      </c>
    </row>
    <row r="1331" spans="1:6">
      <c r="A1331" s="370" t="s">
        <v>3039</v>
      </c>
      <c r="B1331" s="374">
        <v>12539</v>
      </c>
      <c r="C1331" s="374" t="s">
        <v>3040</v>
      </c>
      <c r="D1331" s="368" t="s">
        <v>6</v>
      </c>
      <c r="E1331" s="374" t="s">
        <v>1573</v>
      </c>
      <c r="F1331" s="376">
        <v>52895.92</v>
      </c>
    </row>
    <row r="1332" spans="1:6">
      <c r="A1332" s="370" t="s">
        <v>3041</v>
      </c>
      <c r="B1332" s="374">
        <v>905</v>
      </c>
      <c r="C1332" s="374" t="s">
        <v>3042</v>
      </c>
      <c r="D1332" s="368" t="s">
        <v>6</v>
      </c>
      <c r="E1332" s="374" t="s">
        <v>1573</v>
      </c>
      <c r="F1332" s="376">
        <v>75770.98</v>
      </c>
    </row>
    <row r="1333" spans="1:6">
      <c r="A1333" s="370" t="s">
        <v>3043</v>
      </c>
      <c r="B1333" s="374">
        <v>10605</v>
      </c>
      <c r="C1333" s="374" t="s">
        <v>3042</v>
      </c>
      <c r="D1333" s="368" t="s">
        <v>8</v>
      </c>
      <c r="E1333" s="374" t="s">
        <v>1573</v>
      </c>
      <c r="F1333" s="376">
        <v>169134.4</v>
      </c>
    </row>
    <row r="1334" spans="1:6">
      <c r="A1334" s="370" t="s">
        <v>3044</v>
      </c>
      <c r="B1334" s="374">
        <v>132</v>
      </c>
      <c r="C1334" s="374" t="s">
        <v>3045</v>
      </c>
      <c r="D1334" s="368" t="s">
        <v>6</v>
      </c>
      <c r="E1334" s="374" t="s">
        <v>1573</v>
      </c>
      <c r="F1334" s="376">
        <v>74848.210000000006</v>
      </c>
    </row>
    <row r="1335" spans="1:6">
      <c r="A1335" s="370" t="s">
        <v>3046</v>
      </c>
      <c r="B1335" s="374">
        <v>904</v>
      </c>
      <c r="C1335" s="374" t="s">
        <v>3047</v>
      </c>
      <c r="D1335" s="368" t="s">
        <v>6</v>
      </c>
      <c r="E1335" s="374" t="s">
        <v>1573</v>
      </c>
      <c r="F1335" s="376">
        <v>43901.73</v>
      </c>
    </row>
    <row r="1336" spans="1:6">
      <c r="A1336" s="370" t="s">
        <v>3048</v>
      </c>
      <c r="B1336" s="374">
        <v>129</v>
      </c>
      <c r="C1336" s="374" t="s">
        <v>3049</v>
      </c>
      <c r="D1336" s="368" t="s">
        <v>6</v>
      </c>
      <c r="E1336" s="374" t="s">
        <v>1573</v>
      </c>
      <c r="F1336" s="376">
        <v>27458.95</v>
      </c>
    </row>
    <row r="1337" spans="1:6">
      <c r="A1337" s="370" t="s">
        <v>3050</v>
      </c>
      <c r="B1337" s="374">
        <v>131</v>
      </c>
      <c r="C1337" s="374" t="s">
        <v>3051</v>
      </c>
      <c r="D1337" s="368" t="s">
        <v>6</v>
      </c>
      <c r="E1337" s="374" t="s">
        <v>1573</v>
      </c>
      <c r="F1337" s="376">
        <v>57117.08</v>
      </c>
    </row>
    <row r="1338" spans="1:6">
      <c r="A1338" s="370" t="s">
        <v>3052</v>
      </c>
      <c r="B1338" s="374">
        <v>130</v>
      </c>
      <c r="C1338" s="374" t="s">
        <v>3053</v>
      </c>
      <c r="D1338" s="368" t="s">
        <v>6</v>
      </c>
      <c r="E1338" s="374" t="s">
        <v>1573</v>
      </c>
      <c r="F1338" s="376">
        <v>50791.79</v>
      </c>
    </row>
    <row r="1339" spans="1:6">
      <c r="A1339" s="370" t="s">
        <v>3054</v>
      </c>
      <c r="B1339" s="374">
        <v>134</v>
      </c>
      <c r="C1339" s="374" t="s">
        <v>3055</v>
      </c>
      <c r="D1339" s="368" t="s">
        <v>6</v>
      </c>
      <c r="E1339" s="374" t="s">
        <v>1573</v>
      </c>
      <c r="F1339" s="376">
        <v>31065.09</v>
      </c>
    </row>
    <row r="1340" spans="1:6">
      <c r="A1340" s="370" t="s">
        <v>3056</v>
      </c>
      <c r="B1340" s="374">
        <v>750</v>
      </c>
      <c r="C1340" s="374" t="s">
        <v>3057</v>
      </c>
      <c r="D1340" s="368" t="s">
        <v>6</v>
      </c>
      <c r="E1340" s="374" t="s">
        <v>1573</v>
      </c>
      <c r="F1340" s="376">
        <v>31065.09</v>
      </c>
    </row>
    <row r="1341" spans="1:6">
      <c r="A1341" s="370" t="s">
        <v>3058</v>
      </c>
      <c r="B1341" s="374">
        <v>135</v>
      </c>
      <c r="C1341" s="374" t="s">
        <v>3059</v>
      </c>
      <c r="D1341" s="368" t="s">
        <v>6</v>
      </c>
      <c r="E1341" s="374" t="s">
        <v>1573</v>
      </c>
      <c r="F1341" s="376">
        <v>44808.76</v>
      </c>
    </row>
    <row r="1342" spans="1:6">
      <c r="A1342" s="370" t="s">
        <v>3060</v>
      </c>
      <c r="B1342" s="374">
        <v>903</v>
      </c>
      <c r="C1342" s="374" t="s">
        <v>3061</v>
      </c>
      <c r="D1342" s="368" t="s">
        <v>6</v>
      </c>
      <c r="E1342" s="374" t="s">
        <v>1213</v>
      </c>
      <c r="F1342" s="376">
        <v>86451.43</v>
      </c>
    </row>
    <row r="1343" spans="1:6">
      <c r="A1343" s="370" t="s">
        <v>3062</v>
      </c>
      <c r="B1343" s="374">
        <v>983</v>
      </c>
      <c r="C1343" s="374" t="s">
        <v>3063</v>
      </c>
      <c r="D1343" s="368" t="s">
        <v>6</v>
      </c>
      <c r="E1343" s="374" t="s">
        <v>1573</v>
      </c>
      <c r="F1343" s="376">
        <v>50156.37</v>
      </c>
    </row>
    <row r="1344" spans="1:6">
      <c r="A1344" s="370" t="s">
        <v>3064</v>
      </c>
      <c r="B1344" s="374">
        <v>989</v>
      </c>
      <c r="C1344" s="374" t="s">
        <v>3065</v>
      </c>
      <c r="D1344" s="368" t="s">
        <v>6</v>
      </c>
      <c r="E1344" s="374" t="s">
        <v>1573</v>
      </c>
      <c r="F1344" s="376">
        <v>31065.09</v>
      </c>
    </row>
    <row r="1345" spans="1:6">
      <c r="A1345" s="370" t="s">
        <v>3066</v>
      </c>
      <c r="B1345" s="374">
        <v>765</v>
      </c>
      <c r="C1345" s="374" t="s">
        <v>3067</v>
      </c>
      <c r="D1345" s="368" t="s">
        <v>6</v>
      </c>
      <c r="E1345" s="374" t="s">
        <v>1573</v>
      </c>
      <c r="F1345" s="376">
        <v>32084.34</v>
      </c>
    </row>
    <row r="1346" spans="1:6">
      <c r="A1346" s="370" t="s">
        <v>3068</v>
      </c>
      <c r="B1346" s="374">
        <v>14060</v>
      </c>
      <c r="C1346" s="374" t="s">
        <v>3069</v>
      </c>
      <c r="D1346" s="368" t="s">
        <v>6</v>
      </c>
      <c r="E1346" s="374" t="s">
        <v>1573</v>
      </c>
      <c r="F1346" s="376">
        <v>32859.89</v>
      </c>
    </row>
    <row r="1347" spans="1:6">
      <c r="A1347" s="370" t="s">
        <v>3070</v>
      </c>
      <c r="B1347" s="374">
        <v>17414</v>
      </c>
      <c r="C1347" s="374" t="s">
        <v>3071</v>
      </c>
      <c r="D1347" s="368" t="s">
        <v>9</v>
      </c>
      <c r="E1347" s="374" t="s">
        <v>603</v>
      </c>
      <c r="F1347" s="376">
        <v>250285.05</v>
      </c>
    </row>
    <row r="1348" spans="1:6">
      <c r="A1348" s="370" t="s">
        <v>3072</v>
      </c>
      <c r="B1348" s="374">
        <v>17409</v>
      </c>
      <c r="C1348" s="374" t="s">
        <v>3073</v>
      </c>
      <c r="D1348" s="368" t="s">
        <v>9</v>
      </c>
      <c r="E1348" s="374" t="s">
        <v>603</v>
      </c>
      <c r="F1348" s="376">
        <v>186073.25</v>
      </c>
    </row>
    <row r="1349" spans="1:6">
      <c r="A1349" s="370" t="s">
        <v>3074</v>
      </c>
      <c r="B1349" s="374">
        <v>15610</v>
      </c>
      <c r="C1349" s="374" t="s">
        <v>3075</v>
      </c>
      <c r="D1349" s="368" t="s">
        <v>9</v>
      </c>
      <c r="E1349" s="374" t="s">
        <v>603</v>
      </c>
      <c r="F1349" s="376">
        <v>0</v>
      </c>
    </row>
    <row r="1350" spans="1:6">
      <c r="A1350" s="370" t="s">
        <v>3076</v>
      </c>
      <c r="B1350" s="374">
        <v>15609</v>
      </c>
      <c r="C1350" s="374" t="s">
        <v>3077</v>
      </c>
      <c r="D1350" s="368" t="s">
        <v>9</v>
      </c>
      <c r="E1350" s="374" t="s">
        <v>603</v>
      </c>
      <c r="F1350" s="376">
        <v>510773</v>
      </c>
    </row>
    <row r="1351" spans="1:6">
      <c r="A1351" s="370" t="s">
        <v>3078</v>
      </c>
      <c r="B1351" s="374">
        <v>15607</v>
      </c>
      <c r="C1351" s="374" t="s">
        <v>3079</v>
      </c>
      <c r="D1351" s="368" t="s">
        <v>9</v>
      </c>
      <c r="E1351" s="374" t="s">
        <v>603</v>
      </c>
      <c r="F1351" s="376">
        <v>493660</v>
      </c>
    </row>
    <row r="1352" spans="1:6">
      <c r="A1352" s="370" t="s">
        <v>3080</v>
      </c>
      <c r="B1352" s="374">
        <v>18131</v>
      </c>
      <c r="C1352" s="374" t="s">
        <v>3081</v>
      </c>
      <c r="D1352" s="368" t="s">
        <v>2551</v>
      </c>
      <c r="E1352" s="374" t="s">
        <v>603</v>
      </c>
      <c r="F1352" s="376">
        <v>0</v>
      </c>
    </row>
    <row r="1353" spans="1:6">
      <c r="A1353" s="370" t="s">
        <v>3082</v>
      </c>
      <c r="B1353" s="374">
        <v>13210</v>
      </c>
      <c r="C1353" s="374" t="s">
        <v>3083</v>
      </c>
      <c r="D1353" s="368" t="s">
        <v>8</v>
      </c>
      <c r="E1353" s="374" t="s">
        <v>366</v>
      </c>
      <c r="F1353" s="376">
        <v>0</v>
      </c>
    </row>
    <row r="1354" spans="1:6">
      <c r="A1354" s="370" t="s">
        <v>3084</v>
      </c>
      <c r="B1354" s="374">
        <v>13546</v>
      </c>
      <c r="C1354" s="374" t="s">
        <v>3085</v>
      </c>
      <c r="D1354" s="368" t="s">
        <v>8</v>
      </c>
      <c r="E1354" s="374" t="s">
        <v>507</v>
      </c>
      <c r="F1354" s="376">
        <v>205050.4</v>
      </c>
    </row>
    <row r="1355" spans="1:6">
      <c r="A1355" s="370" t="s">
        <v>3086</v>
      </c>
      <c r="B1355" s="374">
        <v>14695</v>
      </c>
      <c r="C1355" s="374" t="s">
        <v>3087</v>
      </c>
      <c r="D1355" s="368" t="s">
        <v>9</v>
      </c>
      <c r="E1355" s="374" t="s">
        <v>491</v>
      </c>
      <c r="F1355" s="376">
        <v>351748.29</v>
      </c>
    </row>
    <row r="1356" spans="1:6">
      <c r="A1356" s="370" t="s">
        <v>3088</v>
      </c>
      <c r="B1356" s="374">
        <v>14856</v>
      </c>
      <c r="C1356" s="374" t="s">
        <v>3089</v>
      </c>
      <c r="D1356" s="368" t="s">
        <v>9</v>
      </c>
      <c r="E1356" s="374" t="s">
        <v>491</v>
      </c>
      <c r="F1356" s="376">
        <v>394374.61</v>
      </c>
    </row>
    <row r="1357" spans="1:6">
      <c r="A1357" s="370" t="s">
        <v>3090</v>
      </c>
      <c r="B1357" s="374">
        <v>14693</v>
      </c>
      <c r="C1357" s="374" t="s">
        <v>3091</v>
      </c>
      <c r="D1357" s="368" t="s">
        <v>9</v>
      </c>
      <c r="E1357" s="374" t="s">
        <v>491</v>
      </c>
      <c r="F1357" s="376">
        <v>179434.3</v>
      </c>
    </row>
    <row r="1358" spans="1:6">
      <c r="A1358" s="370" t="s">
        <v>3092</v>
      </c>
      <c r="B1358" s="374">
        <v>14854</v>
      </c>
      <c r="C1358" s="374" t="s">
        <v>3093</v>
      </c>
      <c r="D1358" s="368" t="s">
        <v>9</v>
      </c>
      <c r="E1358" s="374" t="s">
        <v>491</v>
      </c>
      <c r="F1358" s="376">
        <v>219700.48000000001</v>
      </c>
    </row>
    <row r="1359" spans="1:6">
      <c r="A1359" s="370" t="s">
        <v>3094</v>
      </c>
      <c r="B1359" s="374">
        <v>13724</v>
      </c>
      <c r="C1359" s="374" t="s">
        <v>3095</v>
      </c>
      <c r="D1359" s="368" t="s">
        <v>9</v>
      </c>
      <c r="E1359" s="374" t="s">
        <v>1766</v>
      </c>
      <c r="F1359" s="376">
        <v>139106.29</v>
      </c>
    </row>
    <row r="1360" spans="1:6">
      <c r="A1360" s="370" t="s">
        <v>3096</v>
      </c>
      <c r="B1360" s="374">
        <v>14274</v>
      </c>
      <c r="C1360" s="374" t="s">
        <v>3097</v>
      </c>
      <c r="D1360" s="368" t="s">
        <v>9</v>
      </c>
      <c r="E1360" s="374" t="s">
        <v>1766</v>
      </c>
      <c r="F1360" s="376">
        <v>40328.01</v>
      </c>
    </row>
    <row r="1361" spans="1:6">
      <c r="A1361" s="370" t="s">
        <v>3098</v>
      </c>
      <c r="B1361" s="374">
        <v>14694</v>
      </c>
      <c r="C1361" s="374" t="s">
        <v>3099</v>
      </c>
      <c r="D1361" s="368" t="s">
        <v>9</v>
      </c>
      <c r="E1361" s="374" t="s">
        <v>491</v>
      </c>
      <c r="F1361" s="376">
        <v>257640.99</v>
      </c>
    </row>
    <row r="1362" spans="1:6">
      <c r="A1362" s="370" t="s">
        <v>3100</v>
      </c>
      <c r="B1362" s="374">
        <v>14855</v>
      </c>
      <c r="C1362" s="374" t="s">
        <v>3101</v>
      </c>
      <c r="D1362" s="368" t="s">
        <v>9</v>
      </c>
      <c r="E1362" s="374" t="s">
        <v>491</v>
      </c>
      <c r="F1362" s="376">
        <v>294934.84999999998</v>
      </c>
    </row>
    <row r="1363" spans="1:6">
      <c r="A1363" s="370" t="s">
        <v>3102</v>
      </c>
      <c r="B1363" s="374">
        <v>14692</v>
      </c>
      <c r="C1363" s="374" t="s">
        <v>3103</v>
      </c>
      <c r="D1363" s="368" t="s">
        <v>9</v>
      </c>
      <c r="E1363" s="374" t="s">
        <v>491</v>
      </c>
      <c r="F1363" s="376">
        <v>179901.85</v>
      </c>
    </row>
    <row r="1364" spans="1:6">
      <c r="A1364" s="370" t="s">
        <v>3104</v>
      </c>
      <c r="B1364" s="374">
        <v>14853</v>
      </c>
      <c r="C1364" s="374" t="s">
        <v>3105</v>
      </c>
      <c r="D1364" s="368" t="s">
        <v>9</v>
      </c>
      <c r="E1364" s="374" t="s">
        <v>491</v>
      </c>
      <c r="F1364" s="376">
        <v>218228.44</v>
      </c>
    </row>
    <row r="1365" spans="1:6" ht="22.5">
      <c r="A1365" s="370" t="s">
        <v>3106</v>
      </c>
      <c r="B1365" s="374">
        <v>17212</v>
      </c>
      <c r="C1365" s="374" t="s">
        <v>3107</v>
      </c>
      <c r="D1365" s="368" t="s">
        <v>9</v>
      </c>
      <c r="E1365" s="374" t="s">
        <v>359</v>
      </c>
      <c r="F1365" s="376">
        <v>3319237.83</v>
      </c>
    </row>
    <row r="1366" spans="1:6">
      <c r="A1366" s="370" t="s">
        <v>3108</v>
      </c>
      <c r="B1366" s="374">
        <v>10252</v>
      </c>
      <c r="C1366" s="374" t="s">
        <v>3109</v>
      </c>
      <c r="D1366" s="368" t="s">
        <v>9</v>
      </c>
      <c r="E1366" s="374" t="s">
        <v>589</v>
      </c>
      <c r="F1366" s="376">
        <v>179901.85</v>
      </c>
    </row>
    <row r="1367" spans="1:6">
      <c r="A1367" s="370" t="s">
        <v>3110</v>
      </c>
      <c r="B1367" s="374">
        <v>14343</v>
      </c>
      <c r="C1367" s="374" t="s">
        <v>3111</v>
      </c>
      <c r="D1367" s="368" t="s">
        <v>9</v>
      </c>
      <c r="E1367" s="374" t="s">
        <v>589</v>
      </c>
      <c r="F1367" s="376">
        <v>74274</v>
      </c>
    </row>
    <row r="1368" spans="1:6">
      <c r="A1368" s="370" t="s">
        <v>3112</v>
      </c>
      <c r="B1368" s="374">
        <v>10428</v>
      </c>
      <c r="C1368" s="374" t="s">
        <v>3113</v>
      </c>
      <c r="D1368" s="368" t="s">
        <v>9</v>
      </c>
      <c r="E1368" s="374" t="s">
        <v>589</v>
      </c>
      <c r="F1368" s="376">
        <v>271242.83</v>
      </c>
    </row>
    <row r="1369" spans="1:6">
      <c r="A1369" s="370" t="s">
        <v>3114</v>
      </c>
      <c r="B1369" s="374">
        <v>12855</v>
      </c>
      <c r="C1369" s="374" t="s">
        <v>3115</v>
      </c>
      <c r="D1369" s="368" t="s">
        <v>9</v>
      </c>
      <c r="E1369" s="374" t="s">
        <v>589</v>
      </c>
      <c r="F1369" s="376">
        <v>212642</v>
      </c>
    </row>
    <row r="1370" spans="1:6">
      <c r="A1370" s="370" t="s">
        <v>3116</v>
      </c>
      <c r="B1370" s="374">
        <v>10085</v>
      </c>
      <c r="C1370" s="374" t="s">
        <v>3117</v>
      </c>
      <c r="D1370" s="368" t="s">
        <v>9</v>
      </c>
      <c r="E1370" s="374" t="s">
        <v>589</v>
      </c>
      <c r="F1370" s="376">
        <v>271633.34999999998</v>
      </c>
    </row>
    <row r="1371" spans="1:6">
      <c r="A1371" s="370" t="s">
        <v>3118</v>
      </c>
      <c r="B1371" s="374">
        <v>688</v>
      </c>
      <c r="C1371" s="374" t="s">
        <v>3119</v>
      </c>
      <c r="D1371" s="368" t="s">
        <v>9</v>
      </c>
      <c r="E1371" s="374" t="s">
        <v>2412</v>
      </c>
      <c r="F1371" s="376">
        <v>0</v>
      </c>
    </row>
    <row r="1372" spans="1:6">
      <c r="A1372" s="370" t="s">
        <v>3120</v>
      </c>
      <c r="B1372" s="374">
        <v>11359</v>
      </c>
      <c r="C1372" s="374" t="s">
        <v>3121</v>
      </c>
      <c r="D1372" s="368" t="s">
        <v>9</v>
      </c>
      <c r="E1372" s="374" t="s">
        <v>2412</v>
      </c>
      <c r="F1372" s="376">
        <v>753156.2</v>
      </c>
    </row>
    <row r="1373" spans="1:6">
      <c r="A1373" s="370" t="s">
        <v>3122</v>
      </c>
      <c r="B1373" s="374">
        <v>687</v>
      </c>
      <c r="C1373" s="374" t="s">
        <v>3123</v>
      </c>
      <c r="D1373" s="368" t="s">
        <v>9</v>
      </c>
      <c r="E1373" s="374" t="s">
        <v>2412</v>
      </c>
      <c r="F1373" s="376">
        <v>0</v>
      </c>
    </row>
    <row r="1374" spans="1:6">
      <c r="A1374" s="370" t="s">
        <v>3124</v>
      </c>
      <c r="B1374" s="374">
        <v>686</v>
      </c>
      <c r="C1374" s="374" t="s">
        <v>3125</v>
      </c>
      <c r="D1374" s="368" t="s">
        <v>9</v>
      </c>
      <c r="E1374" s="374" t="s">
        <v>2412</v>
      </c>
      <c r="F1374" s="376">
        <v>0</v>
      </c>
    </row>
    <row r="1375" spans="1:6">
      <c r="A1375" s="370" t="s">
        <v>3126</v>
      </c>
      <c r="B1375" s="374">
        <v>17287</v>
      </c>
      <c r="C1375" s="374" t="s">
        <v>3127</v>
      </c>
      <c r="D1375" s="368" t="s">
        <v>9</v>
      </c>
      <c r="E1375" s="374" t="s">
        <v>648</v>
      </c>
      <c r="F1375" s="376">
        <v>16622210.07</v>
      </c>
    </row>
    <row r="1376" spans="1:6">
      <c r="A1376" s="370" t="s">
        <v>3128</v>
      </c>
      <c r="B1376" s="374">
        <v>17910</v>
      </c>
      <c r="C1376" s="374" t="s">
        <v>3129</v>
      </c>
      <c r="D1376" s="368" t="s">
        <v>9</v>
      </c>
      <c r="E1376" s="374" t="s">
        <v>371</v>
      </c>
      <c r="F1376" s="376">
        <v>151592.49</v>
      </c>
    </row>
    <row r="1377" spans="1:6">
      <c r="A1377" s="370" t="s">
        <v>3130</v>
      </c>
      <c r="B1377" s="374">
        <v>17837</v>
      </c>
      <c r="C1377" s="374" t="s">
        <v>3131</v>
      </c>
      <c r="D1377" s="368" t="s">
        <v>9</v>
      </c>
      <c r="E1377" s="374" t="s">
        <v>496</v>
      </c>
      <c r="F1377" s="376">
        <v>368266.79</v>
      </c>
    </row>
    <row r="1378" spans="1:6">
      <c r="A1378" s="370" t="s">
        <v>3132</v>
      </c>
      <c r="B1378" s="374">
        <v>17289</v>
      </c>
      <c r="C1378" s="374" t="s">
        <v>3133</v>
      </c>
      <c r="D1378" s="368" t="s">
        <v>9</v>
      </c>
      <c r="E1378" s="374" t="s">
        <v>648</v>
      </c>
      <c r="F1378" s="376">
        <v>1293871.58</v>
      </c>
    </row>
    <row r="1379" spans="1:6" ht="22.5">
      <c r="A1379" s="370" t="s">
        <v>3134</v>
      </c>
      <c r="B1379" s="374">
        <v>20833</v>
      </c>
      <c r="C1379" s="374" t="s">
        <v>3135</v>
      </c>
      <c r="D1379" s="368" t="s">
        <v>9</v>
      </c>
      <c r="E1379" s="374" t="s">
        <v>537</v>
      </c>
      <c r="F1379" s="376">
        <v>1443371.59</v>
      </c>
    </row>
    <row r="1380" spans="1:6">
      <c r="A1380" s="370" t="s">
        <v>3136</v>
      </c>
      <c r="B1380" s="374">
        <v>19181</v>
      </c>
      <c r="C1380" s="374" t="s">
        <v>3137</v>
      </c>
      <c r="D1380" s="368" t="s">
        <v>9</v>
      </c>
      <c r="E1380" s="374" t="s">
        <v>562</v>
      </c>
      <c r="F1380" s="376">
        <v>9470113.1500000004</v>
      </c>
    </row>
    <row r="1381" spans="1:6">
      <c r="A1381" s="370" t="s">
        <v>3138</v>
      </c>
      <c r="B1381" s="374">
        <v>19011</v>
      </c>
      <c r="C1381" s="374" t="s">
        <v>3139</v>
      </c>
      <c r="D1381" s="368" t="s">
        <v>9</v>
      </c>
      <c r="E1381" s="374" t="s">
        <v>562</v>
      </c>
      <c r="F1381" s="376">
        <v>28024932.809999999</v>
      </c>
    </row>
    <row r="1382" spans="1:6" ht="22.5">
      <c r="A1382" s="370" t="s">
        <v>3140</v>
      </c>
      <c r="B1382" s="374">
        <v>18595</v>
      </c>
      <c r="C1382" s="374" t="s">
        <v>3141</v>
      </c>
      <c r="D1382" s="368" t="s">
        <v>1702</v>
      </c>
      <c r="E1382" s="374" t="s">
        <v>537</v>
      </c>
      <c r="F1382" s="376">
        <v>0</v>
      </c>
    </row>
    <row r="1383" spans="1:6">
      <c r="A1383" s="370" t="s">
        <v>3142</v>
      </c>
      <c r="B1383" s="374">
        <v>689</v>
      </c>
      <c r="C1383" s="374" t="s">
        <v>3143</v>
      </c>
      <c r="D1383" s="368" t="s">
        <v>9</v>
      </c>
      <c r="E1383" s="374" t="s">
        <v>2412</v>
      </c>
      <c r="F1383" s="376">
        <v>674725.36</v>
      </c>
    </row>
    <row r="1384" spans="1:6" ht="22.5">
      <c r="A1384" s="370" t="s">
        <v>3144</v>
      </c>
      <c r="B1384" s="374">
        <v>20646</v>
      </c>
      <c r="C1384" s="374" t="s">
        <v>3143</v>
      </c>
      <c r="D1384" s="368" t="s">
        <v>9</v>
      </c>
      <c r="E1384" s="374" t="s">
        <v>537</v>
      </c>
      <c r="F1384" s="376">
        <v>2597225.36</v>
      </c>
    </row>
    <row r="1385" spans="1:6" ht="22.5">
      <c r="A1385" s="370" t="s">
        <v>3145</v>
      </c>
      <c r="B1385" s="374">
        <v>14292</v>
      </c>
      <c r="C1385" s="374" t="s">
        <v>3146</v>
      </c>
      <c r="D1385" s="368" t="s">
        <v>9</v>
      </c>
      <c r="E1385" s="374" t="s">
        <v>359</v>
      </c>
      <c r="F1385" s="376">
        <v>257328.1</v>
      </c>
    </row>
    <row r="1386" spans="1:6" ht="22.5">
      <c r="A1386" s="370" t="s">
        <v>3147</v>
      </c>
      <c r="B1386" s="374">
        <v>13832</v>
      </c>
      <c r="C1386" s="374" t="s">
        <v>3148</v>
      </c>
      <c r="D1386" s="368" t="s">
        <v>9</v>
      </c>
      <c r="E1386" s="374" t="s">
        <v>359</v>
      </c>
      <c r="F1386" s="376">
        <v>245014</v>
      </c>
    </row>
    <row r="1387" spans="1:6" ht="22.5">
      <c r="A1387" s="370" t="s">
        <v>3149</v>
      </c>
      <c r="B1387" s="374">
        <v>13973</v>
      </c>
      <c r="C1387" s="374" t="s">
        <v>3150</v>
      </c>
      <c r="D1387" s="368" t="s">
        <v>9</v>
      </c>
      <c r="E1387" s="374" t="s">
        <v>359</v>
      </c>
      <c r="F1387" s="376">
        <v>362183.1</v>
      </c>
    </row>
    <row r="1388" spans="1:6" ht="22.5">
      <c r="A1388" s="370" t="s">
        <v>3151</v>
      </c>
      <c r="B1388" s="374">
        <v>14387</v>
      </c>
      <c r="C1388" s="374" t="s">
        <v>3152</v>
      </c>
      <c r="D1388" s="368" t="s">
        <v>9</v>
      </c>
      <c r="E1388" s="374" t="s">
        <v>359</v>
      </c>
      <c r="F1388" s="376">
        <v>290063.11</v>
      </c>
    </row>
    <row r="1389" spans="1:6" ht="22.5">
      <c r="A1389" s="370" t="s">
        <v>3153</v>
      </c>
      <c r="B1389" s="374">
        <v>14293</v>
      </c>
      <c r="C1389" s="374" t="s">
        <v>3154</v>
      </c>
      <c r="D1389" s="368" t="s">
        <v>9</v>
      </c>
      <c r="E1389" s="374" t="s">
        <v>359</v>
      </c>
      <c r="F1389" s="376">
        <v>262172.09999999998</v>
      </c>
    </row>
    <row r="1390" spans="1:6" ht="22.5">
      <c r="A1390" s="370" t="s">
        <v>3155</v>
      </c>
      <c r="B1390" s="374">
        <v>14291</v>
      </c>
      <c r="C1390" s="374" t="s">
        <v>3156</v>
      </c>
      <c r="D1390" s="368" t="s">
        <v>9</v>
      </c>
      <c r="E1390" s="374" t="s">
        <v>359</v>
      </c>
      <c r="F1390" s="376">
        <v>244787.1</v>
      </c>
    </row>
    <row r="1391" spans="1:6" ht="22.5">
      <c r="A1391" s="370" t="s">
        <v>3157</v>
      </c>
      <c r="B1391" s="374">
        <v>14252</v>
      </c>
      <c r="C1391" s="374" t="s">
        <v>3158</v>
      </c>
      <c r="D1391" s="368" t="s">
        <v>9</v>
      </c>
      <c r="E1391" s="374" t="s">
        <v>359</v>
      </c>
      <c r="F1391" s="376">
        <v>200292.1</v>
      </c>
    </row>
    <row r="1392" spans="1:6" ht="22.5">
      <c r="A1392" s="370" t="s">
        <v>3159</v>
      </c>
      <c r="B1392" s="374">
        <v>13834</v>
      </c>
      <c r="C1392" s="374" t="s">
        <v>3160</v>
      </c>
      <c r="D1392" s="368" t="s">
        <v>9</v>
      </c>
      <c r="E1392" s="374" t="s">
        <v>359</v>
      </c>
      <c r="F1392" s="376">
        <v>289758.09999999998</v>
      </c>
    </row>
    <row r="1393" spans="1:6">
      <c r="A1393" s="370" t="s">
        <v>3161</v>
      </c>
      <c r="B1393" s="374">
        <v>13831</v>
      </c>
      <c r="C1393" s="374" t="s">
        <v>3162</v>
      </c>
      <c r="D1393" s="368" t="s">
        <v>9</v>
      </c>
      <c r="E1393" s="374" t="s">
        <v>884</v>
      </c>
      <c r="F1393" s="376">
        <v>200292.1</v>
      </c>
    </row>
    <row r="1394" spans="1:6" ht="22.5">
      <c r="A1394" s="370" t="s">
        <v>3163</v>
      </c>
      <c r="B1394" s="374">
        <v>12760</v>
      </c>
      <c r="C1394" s="374" t="s">
        <v>3164</v>
      </c>
      <c r="D1394" s="368" t="s">
        <v>9</v>
      </c>
      <c r="E1394" s="374" t="s">
        <v>359</v>
      </c>
      <c r="F1394" s="376">
        <v>9104.85</v>
      </c>
    </row>
    <row r="1395" spans="1:6" ht="22.5">
      <c r="A1395" s="370" t="s">
        <v>3165</v>
      </c>
      <c r="B1395" s="374">
        <v>11524</v>
      </c>
      <c r="C1395" s="374" t="s">
        <v>3166</v>
      </c>
      <c r="D1395" s="368" t="s">
        <v>9</v>
      </c>
      <c r="E1395" s="374" t="s">
        <v>359</v>
      </c>
      <c r="F1395" s="376">
        <v>11723.23</v>
      </c>
    </row>
    <row r="1396" spans="1:6" ht="22.5">
      <c r="A1396" s="370" t="s">
        <v>3167</v>
      </c>
      <c r="B1396" s="374">
        <v>13653</v>
      </c>
      <c r="C1396" s="374" t="s">
        <v>3168</v>
      </c>
      <c r="D1396" s="368" t="s">
        <v>9</v>
      </c>
      <c r="E1396" s="374" t="s">
        <v>359</v>
      </c>
      <c r="F1396" s="376">
        <v>14493.48</v>
      </c>
    </row>
    <row r="1397" spans="1:6" ht="22.5">
      <c r="A1397" s="370" t="s">
        <v>3169</v>
      </c>
      <c r="B1397" s="374">
        <v>12761</v>
      </c>
      <c r="C1397" s="374" t="s">
        <v>3170</v>
      </c>
      <c r="D1397" s="368" t="s">
        <v>9</v>
      </c>
      <c r="E1397" s="374" t="s">
        <v>359</v>
      </c>
      <c r="F1397" s="376">
        <v>12201.93</v>
      </c>
    </row>
    <row r="1398" spans="1:6" ht="22.5">
      <c r="A1398" s="370" t="s">
        <v>3171</v>
      </c>
      <c r="B1398" s="374">
        <v>13145</v>
      </c>
      <c r="C1398" s="374" t="s">
        <v>3172</v>
      </c>
      <c r="D1398" s="368" t="s">
        <v>9</v>
      </c>
      <c r="E1398" s="374" t="s">
        <v>359</v>
      </c>
      <c r="F1398" s="376">
        <v>18320.91</v>
      </c>
    </row>
    <row r="1399" spans="1:6" ht="22.5">
      <c r="A1399" s="370" t="s">
        <v>3173</v>
      </c>
      <c r="B1399" s="374">
        <v>13134</v>
      </c>
      <c r="C1399" s="374" t="s">
        <v>3174</v>
      </c>
      <c r="D1399" s="368" t="s">
        <v>9</v>
      </c>
      <c r="E1399" s="374" t="s">
        <v>359</v>
      </c>
      <c r="F1399" s="376">
        <v>15535.46</v>
      </c>
    </row>
    <row r="1400" spans="1:6" ht="22.5">
      <c r="A1400" s="370" t="s">
        <v>3175</v>
      </c>
      <c r="B1400" s="374">
        <v>13146</v>
      </c>
      <c r="C1400" s="374" t="s">
        <v>3176</v>
      </c>
      <c r="D1400" s="368" t="s">
        <v>9</v>
      </c>
      <c r="E1400" s="374" t="s">
        <v>359</v>
      </c>
      <c r="F1400" s="376">
        <v>22836.26</v>
      </c>
    </row>
    <row r="1401" spans="1:6">
      <c r="A1401" s="370" t="s">
        <v>3177</v>
      </c>
      <c r="B1401" s="374">
        <v>19278</v>
      </c>
      <c r="C1401" s="374" t="s">
        <v>3178</v>
      </c>
      <c r="D1401" s="368" t="s">
        <v>9</v>
      </c>
      <c r="E1401" s="374" t="s">
        <v>562</v>
      </c>
      <c r="F1401" s="376">
        <v>732024.89</v>
      </c>
    </row>
    <row r="1402" spans="1:6">
      <c r="A1402" s="370" t="s">
        <v>3179</v>
      </c>
      <c r="B1402" s="374">
        <v>17498</v>
      </c>
      <c r="C1402" s="374" t="s">
        <v>3180</v>
      </c>
      <c r="D1402" s="368" t="s">
        <v>9</v>
      </c>
      <c r="E1402" s="374" t="s">
        <v>562</v>
      </c>
      <c r="F1402" s="376">
        <v>83044.03</v>
      </c>
    </row>
    <row r="1403" spans="1:6">
      <c r="A1403" s="370" t="s">
        <v>3181</v>
      </c>
      <c r="B1403" s="374">
        <v>17643</v>
      </c>
      <c r="C1403" s="374" t="s">
        <v>3182</v>
      </c>
      <c r="D1403" s="368" t="s">
        <v>9</v>
      </c>
      <c r="E1403" s="374" t="s">
        <v>562</v>
      </c>
      <c r="F1403" s="376">
        <v>77631.399999999994</v>
      </c>
    </row>
    <row r="1404" spans="1:6">
      <c r="A1404" s="370" t="s">
        <v>3183</v>
      </c>
      <c r="B1404" s="374">
        <v>19280</v>
      </c>
      <c r="C1404" s="374" t="s">
        <v>3184</v>
      </c>
      <c r="D1404" s="368" t="s">
        <v>9</v>
      </c>
      <c r="E1404" s="374" t="s">
        <v>562</v>
      </c>
      <c r="F1404" s="376">
        <v>378325.56</v>
      </c>
    </row>
    <row r="1405" spans="1:6">
      <c r="A1405" s="370" t="s">
        <v>3185</v>
      </c>
      <c r="B1405" s="374">
        <v>17500</v>
      </c>
      <c r="C1405" s="374" t="s">
        <v>3186</v>
      </c>
      <c r="D1405" s="368" t="s">
        <v>9</v>
      </c>
      <c r="E1405" s="374" t="s">
        <v>562</v>
      </c>
      <c r="F1405" s="376">
        <v>83044.03</v>
      </c>
    </row>
    <row r="1406" spans="1:6">
      <c r="A1406" s="370" t="s">
        <v>3187</v>
      </c>
      <c r="B1406" s="374">
        <v>18311</v>
      </c>
      <c r="C1406" s="374" t="s">
        <v>3188</v>
      </c>
      <c r="D1406" s="368" t="s">
        <v>9</v>
      </c>
      <c r="E1406" s="374" t="s">
        <v>562</v>
      </c>
      <c r="F1406" s="376">
        <v>42731.4</v>
      </c>
    </row>
    <row r="1407" spans="1:6" ht="22.5">
      <c r="A1407" s="370" t="s">
        <v>3189</v>
      </c>
      <c r="B1407" s="374">
        <v>19189</v>
      </c>
      <c r="C1407" s="374" t="s">
        <v>3190</v>
      </c>
      <c r="D1407" s="368" t="s">
        <v>9</v>
      </c>
      <c r="E1407" s="374" t="s">
        <v>537</v>
      </c>
      <c r="F1407" s="376">
        <v>350950.52</v>
      </c>
    </row>
    <row r="1408" spans="1:6">
      <c r="A1408" s="370" t="s">
        <v>3191</v>
      </c>
      <c r="B1408" s="374">
        <v>11879</v>
      </c>
      <c r="C1408" s="374" t="s">
        <v>3192</v>
      </c>
      <c r="D1408" s="368" t="s">
        <v>8</v>
      </c>
      <c r="E1408" s="374" t="s">
        <v>1216</v>
      </c>
      <c r="F1408" s="376">
        <v>220047.51</v>
      </c>
    </row>
    <row r="1409" spans="1:6">
      <c r="A1409" s="370" t="s">
        <v>3193</v>
      </c>
      <c r="B1409" s="374">
        <v>12484</v>
      </c>
      <c r="C1409" s="374" t="s">
        <v>3194</v>
      </c>
      <c r="D1409" s="368" t="s">
        <v>9</v>
      </c>
      <c r="E1409" s="374" t="s">
        <v>1793</v>
      </c>
      <c r="F1409" s="376">
        <v>12435.71</v>
      </c>
    </row>
    <row r="1410" spans="1:6">
      <c r="A1410" s="370" t="s">
        <v>3195</v>
      </c>
      <c r="B1410" s="374">
        <v>18762</v>
      </c>
      <c r="C1410" s="374" t="s">
        <v>3196</v>
      </c>
      <c r="D1410" s="368" t="s">
        <v>8</v>
      </c>
      <c r="E1410" s="374" t="s">
        <v>1216</v>
      </c>
      <c r="F1410" s="376">
        <v>308297.08</v>
      </c>
    </row>
    <row r="1411" spans="1:6">
      <c r="A1411" s="370" t="s">
        <v>3197</v>
      </c>
      <c r="B1411" s="374">
        <v>14380</v>
      </c>
      <c r="C1411" s="374" t="s">
        <v>3198</v>
      </c>
      <c r="D1411" s="368" t="s">
        <v>8</v>
      </c>
      <c r="E1411" s="374" t="s">
        <v>1216</v>
      </c>
      <c r="F1411" s="376">
        <v>57194.36</v>
      </c>
    </row>
    <row r="1412" spans="1:6">
      <c r="A1412" s="370" t="s">
        <v>3199</v>
      </c>
      <c r="B1412" s="374">
        <v>20847</v>
      </c>
      <c r="C1412" s="374" t="s">
        <v>3200</v>
      </c>
      <c r="D1412" s="368" t="s">
        <v>8</v>
      </c>
      <c r="E1412" s="374" t="s">
        <v>491</v>
      </c>
      <c r="F1412" s="376">
        <v>85432.05</v>
      </c>
    </row>
    <row r="1413" spans="1:6">
      <c r="A1413" s="370" t="s">
        <v>3201</v>
      </c>
      <c r="B1413" s="374">
        <v>10169</v>
      </c>
      <c r="C1413" s="374" t="s">
        <v>3202</v>
      </c>
      <c r="D1413" s="368" t="s">
        <v>8</v>
      </c>
      <c r="E1413" s="374" t="s">
        <v>1216</v>
      </c>
      <c r="F1413" s="376">
        <v>64401.32</v>
      </c>
    </row>
    <row r="1414" spans="1:6">
      <c r="A1414" s="370" t="s">
        <v>3203</v>
      </c>
      <c r="B1414" s="374">
        <v>11471</v>
      </c>
      <c r="C1414" s="374" t="s">
        <v>3204</v>
      </c>
      <c r="D1414" s="368" t="s">
        <v>8</v>
      </c>
      <c r="E1414" s="374" t="s">
        <v>1216</v>
      </c>
      <c r="F1414" s="376">
        <v>94195.65</v>
      </c>
    </row>
    <row r="1415" spans="1:6">
      <c r="A1415" s="370" t="s">
        <v>3205</v>
      </c>
      <c r="B1415" s="374">
        <v>11554</v>
      </c>
      <c r="C1415" s="374" t="s">
        <v>3206</v>
      </c>
      <c r="D1415" s="368" t="s">
        <v>8</v>
      </c>
      <c r="E1415" s="374" t="s">
        <v>1216</v>
      </c>
      <c r="F1415" s="376">
        <v>105256.37</v>
      </c>
    </row>
    <row r="1416" spans="1:6">
      <c r="A1416" s="370" t="s">
        <v>3207</v>
      </c>
      <c r="B1416" s="374">
        <v>11470</v>
      </c>
      <c r="C1416" s="374" t="s">
        <v>317</v>
      </c>
      <c r="D1416" s="368" t="s">
        <v>8</v>
      </c>
      <c r="E1416" s="374" t="s">
        <v>1216</v>
      </c>
      <c r="F1416" s="376">
        <v>79217.59</v>
      </c>
    </row>
    <row r="1417" spans="1:6">
      <c r="A1417" s="370" t="s">
        <v>3208</v>
      </c>
      <c r="B1417" s="374">
        <v>11111</v>
      </c>
      <c r="C1417" s="374" t="s">
        <v>3209</v>
      </c>
      <c r="D1417" s="368" t="s">
        <v>8</v>
      </c>
      <c r="E1417" s="374" t="s">
        <v>1216</v>
      </c>
      <c r="F1417" s="376">
        <v>63855.199999999997</v>
      </c>
    </row>
    <row r="1418" spans="1:6">
      <c r="A1418" s="370" t="s">
        <v>3210</v>
      </c>
      <c r="B1418" s="374">
        <v>11122</v>
      </c>
      <c r="C1418" s="374" t="s">
        <v>3211</v>
      </c>
      <c r="D1418" s="368" t="s">
        <v>8</v>
      </c>
      <c r="E1418" s="374" t="s">
        <v>1216</v>
      </c>
      <c r="F1418" s="376">
        <v>167424.10999999999</v>
      </c>
    </row>
    <row r="1419" spans="1:6">
      <c r="A1419" s="370" t="s">
        <v>3212</v>
      </c>
      <c r="B1419" s="374">
        <v>12066</v>
      </c>
      <c r="C1419" s="374" t="s">
        <v>3213</v>
      </c>
      <c r="D1419" s="368" t="s">
        <v>8</v>
      </c>
      <c r="E1419" s="374" t="s">
        <v>1216</v>
      </c>
      <c r="F1419" s="376">
        <v>125504.01</v>
      </c>
    </row>
    <row r="1420" spans="1:6">
      <c r="A1420" s="370" t="s">
        <v>3214</v>
      </c>
      <c r="B1420" s="374">
        <v>11079</v>
      </c>
      <c r="C1420" s="374" t="s">
        <v>3215</v>
      </c>
      <c r="D1420" s="368" t="s">
        <v>8</v>
      </c>
      <c r="E1420" s="374" t="s">
        <v>1216</v>
      </c>
      <c r="F1420" s="376">
        <v>117668.89</v>
      </c>
    </row>
    <row r="1421" spans="1:6">
      <c r="A1421" s="370" t="s">
        <v>3216</v>
      </c>
      <c r="B1421" s="374">
        <v>11080</v>
      </c>
      <c r="C1421" s="374" t="s">
        <v>3217</v>
      </c>
      <c r="D1421" s="368" t="s">
        <v>8</v>
      </c>
      <c r="E1421" s="374" t="s">
        <v>1216</v>
      </c>
      <c r="F1421" s="376">
        <v>127218.2</v>
      </c>
    </row>
    <row r="1422" spans="1:6">
      <c r="A1422" s="370" t="s">
        <v>3218</v>
      </c>
      <c r="B1422" s="374">
        <v>10417</v>
      </c>
      <c r="C1422" s="374" t="s">
        <v>3219</v>
      </c>
      <c r="D1422" s="368" t="s">
        <v>8</v>
      </c>
      <c r="E1422" s="374" t="s">
        <v>1216</v>
      </c>
      <c r="F1422" s="376">
        <v>70903.73</v>
      </c>
    </row>
    <row r="1423" spans="1:6">
      <c r="A1423" s="370" t="s">
        <v>3220</v>
      </c>
      <c r="B1423" s="374">
        <v>13281</v>
      </c>
      <c r="C1423" s="374" t="s">
        <v>3221</v>
      </c>
      <c r="D1423" s="368" t="s">
        <v>8</v>
      </c>
      <c r="E1423" s="374" t="s">
        <v>1216</v>
      </c>
      <c r="F1423" s="376">
        <v>130615.79</v>
      </c>
    </row>
    <row r="1424" spans="1:6">
      <c r="A1424" s="370" t="s">
        <v>3222</v>
      </c>
      <c r="B1424" s="374">
        <v>13943</v>
      </c>
      <c r="C1424" s="374" t="s">
        <v>3223</v>
      </c>
      <c r="D1424" s="368" t="s">
        <v>8</v>
      </c>
      <c r="E1424" s="374" t="s">
        <v>1216</v>
      </c>
      <c r="F1424" s="376">
        <v>88788.24</v>
      </c>
    </row>
    <row r="1425" spans="1:6">
      <c r="A1425" s="370" t="s">
        <v>3224</v>
      </c>
      <c r="B1425" s="374">
        <v>10761</v>
      </c>
      <c r="C1425" s="374" t="s">
        <v>3225</v>
      </c>
      <c r="D1425" s="368" t="s">
        <v>8</v>
      </c>
      <c r="E1425" s="374" t="s">
        <v>1216</v>
      </c>
      <c r="F1425" s="376">
        <v>129807.33</v>
      </c>
    </row>
    <row r="1426" spans="1:6">
      <c r="A1426" s="370" t="s">
        <v>3226</v>
      </c>
      <c r="B1426" s="374">
        <v>12543</v>
      </c>
      <c r="C1426" s="374" t="s">
        <v>3227</v>
      </c>
      <c r="D1426" s="368" t="s">
        <v>8</v>
      </c>
      <c r="E1426" s="374" t="s">
        <v>1216</v>
      </c>
      <c r="F1426" s="376">
        <v>148838.25</v>
      </c>
    </row>
    <row r="1427" spans="1:6">
      <c r="A1427" s="370" t="s">
        <v>3228</v>
      </c>
      <c r="B1427" s="374">
        <v>11112</v>
      </c>
      <c r="C1427" s="374" t="s">
        <v>3229</v>
      </c>
      <c r="D1427" s="368" t="s">
        <v>8</v>
      </c>
      <c r="E1427" s="374" t="s">
        <v>1216</v>
      </c>
      <c r="F1427" s="376">
        <v>324159.05</v>
      </c>
    </row>
    <row r="1428" spans="1:6">
      <c r="A1428" s="370" t="s">
        <v>3230</v>
      </c>
      <c r="B1428" s="374">
        <v>11113</v>
      </c>
      <c r="C1428" s="374" t="s">
        <v>3231</v>
      </c>
      <c r="D1428" s="368" t="s">
        <v>9</v>
      </c>
      <c r="E1428" s="374" t="s">
        <v>1216</v>
      </c>
      <c r="F1428" s="376">
        <v>1348972.12</v>
      </c>
    </row>
    <row r="1429" spans="1:6">
      <c r="A1429" s="370" t="s">
        <v>3232</v>
      </c>
      <c r="B1429" s="374">
        <v>15451</v>
      </c>
      <c r="C1429" s="374" t="s">
        <v>3233</v>
      </c>
      <c r="D1429" s="368" t="s">
        <v>9</v>
      </c>
      <c r="E1429" s="374" t="s">
        <v>1216</v>
      </c>
      <c r="F1429" s="376">
        <v>351682.5</v>
      </c>
    </row>
    <row r="1430" spans="1:6">
      <c r="A1430" s="370" t="s">
        <v>3234</v>
      </c>
      <c r="B1430" s="374">
        <v>11468</v>
      </c>
      <c r="C1430" s="374" t="s">
        <v>3235</v>
      </c>
      <c r="D1430" s="368" t="s">
        <v>8</v>
      </c>
      <c r="E1430" s="374" t="s">
        <v>1216</v>
      </c>
      <c r="F1430" s="376">
        <v>43150.74</v>
      </c>
    </row>
    <row r="1431" spans="1:6">
      <c r="A1431" s="370" t="s">
        <v>3236</v>
      </c>
      <c r="B1431" s="374">
        <v>11553</v>
      </c>
      <c r="C1431" s="374" t="s">
        <v>3237</v>
      </c>
      <c r="D1431" s="368" t="s">
        <v>8</v>
      </c>
      <c r="E1431" s="374" t="s">
        <v>1216</v>
      </c>
      <c r="F1431" s="376">
        <v>41596.239999999998</v>
      </c>
    </row>
    <row r="1432" spans="1:6">
      <c r="A1432" s="370" t="s">
        <v>3238</v>
      </c>
      <c r="B1432" s="374">
        <v>11469</v>
      </c>
      <c r="C1432" s="374" t="s">
        <v>3239</v>
      </c>
      <c r="D1432" s="368" t="s">
        <v>8</v>
      </c>
      <c r="E1432" s="374" t="s">
        <v>1216</v>
      </c>
      <c r="F1432" s="376">
        <v>114497.09</v>
      </c>
    </row>
    <row r="1433" spans="1:6">
      <c r="A1433" s="370" t="s">
        <v>3240</v>
      </c>
      <c r="B1433" s="374">
        <v>11555</v>
      </c>
      <c r="C1433" s="374" t="s">
        <v>3241</v>
      </c>
      <c r="D1433" s="368" t="s">
        <v>8</v>
      </c>
      <c r="E1433" s="374" t="s">
        <v>1216</v>
      </c>
      <c r="F1433" s="376">
        <v>43648.92</v>
      </c>
    </row>
    <row r="1434" spans="1:6">
      <c r="A1434" s="370" t="s">
        <v>3242</v>
      </c>
      <c r="B1434" s="374">
        <v>16082</v>
      </c>
      <c r="C1434" s="374" t="s">
        <v>3243</v>
      </c>
      <c r="D1434" s="368" t="s">
        <v>8</v>
      </c>
      <c r="E1434" s="374" t="s">
        <v>1259</v>
      </c>
      <c r="F1434" s="376">
        <v>99973.81</v>
      </c>
    </row>
    <row r="1435" spans="1:6">
      <c r="A1435" s="370" t="s">
        <v>3244</v>
      </c>
      <c r="B1435" s="374">
        <v>12053</v>
      </c>
      <c r="C1435" s="374" t="s">
        <v>3245</v>
      </c>
      <c r="D1435" s="368" t="s">
        <v>8</v>
      </c>
      <c r="E1435" s="374" t="s">
        <v>1216</v>
      </c>
      <c r="F1435" s="376">
        <v>100645.63</v>
      </c>
    </row>
    <row r="1436" spans="1:6">
      <c r="A1436" s="370" t="s">
        <v>3246</v>
      </c>
      <c r="B1436" s="374">
        <v>15423</v>
      </c>
      <c r="C1436" s="374" t="s">
        <v>3247</v>
      </c>
      <c r="D1436" s="368" t="s">
        <v>8</v>
      </c>
      <c r="E1436" s="374" t="s">
        <v>2946</v>
      </c>
      <c r="F1436" s="376">
        <v>30007.31</v>
      </c>
    </row>
    <row r="1437" spans="1:6">
      <c r="A1437" s="370" t="s">
        <v>3248</v>
      </c>
      <c r="B1437" s="374">
        <v>12667</v>
      </c>
      <c r="C1437" s="374" t="s">
        <v>3249</v>
      </c>
      <c r="D1437" s="368" t="s">
        <v>8</v>
      </c>
      <c r="E1437" s="374" t="s">
        <v>1216</v>
      </c>
      <c r="F1437" s="376">
        <v>69427.039999999994</v>
      </c>
    </row>
    <row r="1438" spans="1:6">
      <c r="A1438" s="370" t="s">
        <v>3250</v>
      </c>
      <c r="B1438" s="374">
        <v>10269</v>
      </c>
      <c r="C1438" s="374" t="s">
        <v>3251</v>
      </c>
      <c r="D1438" s="368" t="s">
        <v>8</v>
      </c>
      <c r="E1438" s="374" t="s">
        <v>1216</v>
      </c>
      <c r="F1438" s="376">
        <v>86539.83</v>
      </c>
    </row>
    <row r="1439" spans="1:6">
      <c r="A1439" s="370" t="s">
        <v>3252</v>
      </c>
      <c r="B1439" s="374">
        <v>16056</v>
      </c>
      <c r="C1439" s="374" t="s">
        <v>3253</v>
      </c>
      <c r="D1439" s="368" t="s">
        <v>8</v>
      </c>
      <c r="E1439" s="374" t="s">
        <v>1216</v>
      </c>
      <c r="F1439" s="376">
        <v>278336.94</v>
      </c>
    </row>
    <row r="1440" spans="1:6">
      <c r="A1440" s="370" t="s">
        <v>3254</v>
      </c>
      <c r="B1440" s="374">
        <v>17356</v>
      </c>
      <c r="C1440" s="374" t="s">
        <v>3255</v>
      </c>
      <c r="D1440" s="368" t="s">
        <v>8</v>
      </c>
      <c r="E1440" s="374" t="s">
        <v>1216</v>
      </c>
      <c r="F1440" s="376">
        <v>88536.14</v>
      </c>
    </row>
    <row r="1441" spans="1:6">
      <c r="A1441" s="370" t="s">
        <v>3256</v>
      </c>
      <c r="B1441" s="374">
        <v>12065</v>
      </c>
      <c r="C1441" s="374" t="s">
        <v>294</v>
      </c>
      <c r="D1441" s="368" t="s">
        <v>8</v>
      </c>
      <c r="E1441" s="374" t="s">
        <v>1216</v>
      </c>
      <c r="F1441" s="376">
        <v>127438.36</v>
      </c>
    </row>
    <row r="1442" spans="1:6">
      <c r="A1442" s="370" t="s">
        <v>3257</v>
      </c>
      <c r="B1442" s="374">
        <v>13824</v>
      </c>
      <c r="C1442" s="374" t="s">
        <v>3258</v>
      </c>
      <c r="D1442" s="368" t="s">
        <v>8</v>
      </c>
      <c r="E1442" s="374" t="s">
        <v>1216</v>
      </c>
      <c r="F1442" s="376">
        <v>65394.7</v>
      </c>
    </row>
    <row r="1443" spans="1:6">
      <c r="A1443" s="370" t="s">
        <v>3259</v>
      </c>
      <c r="B1443" s="374">
        <v>10418</v>
      </c>
      <c r="C1443" s="374" t="s">
        <v>3260</v>
      </c>
      <c r="D1443" s="368" t="s">
        <v>9</v>
      </c>
      <c r="E1443" s="374" t="s">
        <v>1216</v>
      </c>
      <c r="F1443" s="376">
        <v>21275.81</v>
      </c>
    </row>
    <row r="1444" spans="1:6">
      <c r="A1444" s="370" t="s">
        <v>3261</v>
      </c>
      <c r="B1444" s="374">
        <v>16080</v>
      </c>
      <c r="C1444" s="374" t="s">
        <v>3262</v>
      </c>
      <c r="D1444" s="368" t="s">
        <v>8</v>
      </c>
      <c r="E1444" s="374" t="s">
        <v>1259</v>
      </c>
      <c r="F1444" s="376">
        <v>236051.42</v>
      </c>
    </row>
    <row r="1445" spans="1:6">
      <c r="A1445" s="370" t="s">
        <v>3263</v>
      </c>
      <c r="B1445" s="374">
        <v>10708</v>
      </c>
      <c r="C1445" s="374" t="s">
        <v>3264</v>
      </c>
      <c r="D1445" s="368" t="s">
        <v>8</v>
      </c>
      <c r="E1445" s="374" t="s">
        <v>1216</v>
      </c>
      <c r="F1445" s="376">
        <v>206192.52</v>
      </c>
    </row>
    <row r="1446" spans="1:6">
      <c r="A1446" s="370" t="s">
        <v>3265</v>
      </c>
      <c r="B1446" s="374">
        <v>12052</v>
      </c>
      <c r="C1446" s="374" t="s">
        <v>3266</v>
      </c>
      <c r="D1446" s="368" t="s">
        <v>8</v>
      </c>
      <c r="E1446" s="374" t="s">
        <v>1216</v>
      </c>
      <c r="F1446" s="376">
        <v>236179.05</v>
      </c>
    </row>
    <row r="1447" spans="1:6">
      <c r="A1447" s="370" t="s">
        <v>3267</v>
      </c>
      <c r="B1447" s="374">
        <v>10660</v>
      </c>
      <c r="C1447" s="374" t="s">
        <v>3268</v>
      </c>
      <c r="D1447" s="368" t="s">
        <v>8</v>
      </c>
      <c r="E1447" s="374" t="s">
        <v>1216</v>
      </c>
      <c r="F1447" s="376">
        <v>294552.19</v>
      </c>
    </row>
    <row r="1448" spans="1:6">
      <c r="A1448" s="370" t="s">
        <v>3269</v>
      </c>
      <c r="B1448" s="374">
        <v>12051</v>
      </c>
      <c r="C1448" s="374" t="s">
        <v>3270</v>
      </c>
      <c r="D1448" s="368" t="s">
        <v>8</v>
      </c>
      <c r="E1448" s="374" t="s">
        <v>1216</v>
      </c>
      <c r="F1448" s="376">
        <v>153647.4</v>
      </c>
    </row>
    <row r="1449" spans="1:6">
      <c r="A1449" s="370" t="s">
        <v>3271</v>
      </c>
      <c r="B1449" s="374">
        <v>20778</v>
      </c>
      <c r="C1449" s="374" t="s">
        <v>3272</v>
      </c>
      <c r="D1449" s="368" t="s">
        <v>8</v>
      </c>
      <c r="E1449" s="374" t="s">
        <v>1216</v>
      </c>
      <c r="F1449" s="376">
        <v>128859.14</v>
      </c>
    </row>
    <row r="1450" spans="1:6">
      <c r="A1450" s="370" t="s">
        <v>3273</v>
      </c>
      <c r="B1450" s="374">
        <v>16087</v>
      </c>
      <c r="C1450" s="374" t="s">
        <v>3274</v>
      </c>
      <c r="D1450" s="368" t="s">
        <v>8</v>
      </c>
      <c r="E1450" s="374" t="s">
        <v>1259</v>
      </c>
      <c r="F1450" s="376">
        <v>57893.25</v>
      </c>
    </row>
    <row r="1451" spans="1:6">
      <c r="A1451" s="370" t="s">
        <v>3275</v>
      </c>
      <c r="B1451" s="374">
        <v>13212</v>
      </c>
      <c r="C1451" s="374" t="s">
        <v>3276</v>
      </c>
      <c r="D1451" s="368" t="s">
        <v>6</v>
      </c>
      <c r="E1451" s="374" t="s">
        <v>1216</v>
      </c>
      <c r="F1451" s="376">
        <v>5668.1</v>
      </c>
    </row>
    <row r="1452" spans="1:6">
      <c r="A1452" s="370" t="s">
        <v>3277</v>
      </c>
      <c r="B1452" s="374">
        <v>17583</v>
      </c>
      <c r="C1452" s="374" t="s">
        <v>3278</v>
      </c>
      <c r="D1452" s="368" t="s">
        <v>9</v>
      </c>
      <c r="E1452" s="374" t="s">
        <v>562</v>
      </c>
      <c r="F1452" s="376">
        <v>362275.9</v>
      </c>
    </row>
    <row r="1453" spans="1:6" ht="22.5">
      <c r="A1453" s="370" t="s">
        <v>3279</v>
      </c>
      <c r="B1453" s="374">
        <v>18455</v>
      </c>
      <c r="C1453" s="374" t="s">
        <v>3280</v>
      </c>
      <c r="D1453" s="368" t="s">
        <v>9</v>
      </c>
      <c r="E1453" s="374" t="s">
        <v>359</v>
      </c>
      <c r="F1453" s="376">
        <v>56550.16</v>
      </c>
    </row>
    <row r="1454" spans="1:6" ht="22.5">
      <c r="A1454" s="370" t="s">
        <v>3281</v>
      </c>
      <c r="B1454" s="374">
        <v>18478</v>
      </c>
      <c r="C1454" s="374" t="s">
        <v>3282</v>
      </c>
      <c r="D1454" s="368" t="s">
        <v>9</v>
      </c>
      <c r="E1454" s="374" t="s">
        <v>359</v>
      </c>
      <c r="F1454" s="376">
        <v>48646.65</v>
      </c>
    </row>
    <row r="1455" spans="1:6" ht="22.5">
      <c r="A1455" s="370" t="s">
        <v>3283</v>
      </c>
      <c r="B1455" s="374">
        <v>17770</v>
      </c>
      <c r="C1455" s="374" t="s">
        <v>3284</v>
      </c>
      <c r="D1455" s="368" t="s">
        <v>9</v>
      </c>
      <c r="E1455" s="374" t="s">
        <v>359</v>
      </c>
      <c r="F1455" s="376">
        <v>7432.53</v>
      </c>
    </row>
    <row r="1456" spans="1:6" ht="22.5">
      <c r="A1456" s="370" t="s">
        <v>3285</v>
      </c>
      <c r="B1456" s="374">
        <v>17772</v>
      </c>
      <c r="C1456" s="374" t="s">
        <v>3286</v>
      </c>
      <c r="D1456" s="368" t="s">
        <v>9</v>
      </c>
      <c r="E1456" s="374" t="s">
        <v>359</v>
      </c>
      <c r="F1456" s="376">
        <v>33528.160000000003</v>
      </c>
    </row>
    <row r="1457" spans="1:6">
      <c r="A1457" s="370" t="s">
        <v>3287</v>
      </c>
      <c r="B1457" s="374">
        <v>17575</v>
      </c>
      <c r="C1457" s="374" t="s">
        <v>3288</v>
      </c>
      <c r="D1457" s="368" t="s">
        <v>9</v>
      </c>
      <c r="E1457" s="374" t="s">
        <v>562</v>
      </c>
      <c r="F1457" s="376">
        <v>85462.78</v>
      </c>
    </row>
    <row r="1458" spans="1:6">
      <c r="A1458" s="370" t="s">
        <v>3289</v>
      </c>
      <c r="B1458" s="374">
        <v>17574</v>
      </c>
      <c r="C1458" s="374" t="s">
        <v>3290</v>
      </c>
      <c r="D1458" s="368" t="s">
        <v>9</v>
      </c>
      <c r="E1458" s="374" t="s">
        <v>562</v>
      </c>
      <c r="F1458" s="376">
        <v>85462.78</v>
      </c>
    </row>
    <row r="1459" spans="1:6" ht="22.5">
      <c r="A1459" s="370" t="s">
        <v>3291</v>
      </c>
      <c r="B1459" s="374">
        <v>17779</v>
      </c>
      <c r="C1459" s="374" t="s">
        <v>3292</v>
      </c>
      <c r="D1459" s="368" t="s">
        <v>9</v>
      </c>
      <c r="E1459" s="374" t="s">
        <v>359</v>
      </c>
      <c r="F1459" s="376">
        <v>36568.07</v>
      </c>
    </row>
    <row r="1460" spans="1:6" ht="22.5">
      <c r="A1460" s="370" t="s">
        <v>3293</v>
      </c>
      <c r="B1460" s="374">
        <v>17695</v>
      </c>
      <c r="C1460" s="374" t="s">
        <v>3294</v>
      </c>
      <c r="D1460" s="368" t="s">
        <v>8</v>
      </c>
      <c r="E1460" s="374" t="s">
        <v>359</v>
      </c>
      <c r="F1460" s="376">
        <v>0</v>
      </c>
    </row>
    <row r="1461" spans="1:6" ht="22.5">
      <c r="A1461" s="370" t="s">
        <v>3295</v>
      </c>
      <c r="B1461" s="374">
        <v>19230</v>
      </c>
      <c r="C1461" s="374" t="s">
        <v>3296</v>
      </c>
      <c r="D1461" s="368" t="s">
        <v>9</v>
      </c>
      <c r="E1461" s="374" t="s">
        <v>359</v>
      </c>
      <c r="F1461" s="376">
        <v>1372581.09</v>
      </c>
    </row>
    <row r="1462" spans="1:6">
      <c r="A1462" s="370" t="s">
        <v>3297</v>
      </c>
      <c r="B1462" s="374">
        <v>136</v>
      </c>
      <c r="C1462" s="374" t="s">
        <v>3298</v>
      </c>
      <c r="D1462" s="368" t="s">
        <v>6</v>
      </c>
      <c r="E1462" s="374" t="s">
        <v>1573</v>
      </c>
      <c r="F1462" s="376">
        <v>342594.3</v>
      </c>
    </row>
    <row r="1463" spans="1:6">
      <c r="A1463" s="370" t="s">
        <v>3299</v>
      </c>
      <c r="B1463" s="374">
        <v>11337</v>
      </c>
      <c r="C1463" s="374" t="s">
        <v>3300</v>
      </c>
      <c r="D1463" s="368" t="s">
        <v>7</v>
      </c>
      <c r="E1463" s="374" t="s">
        <v>857</v>
      </c>
      <c r="F1463" s="376">
        <v>1337802.1499999999</v>
      </c>
    </row>
    <row r="1464" spans="1:6" ht="22.5">
      <c r="A1464" s="370" t="s">
        <v>3301</v>
      </c>
      <c r="B1464" s="374">
        <v>18148</v>
      </c>
      <c r="C1464" s="374" t="s">
        <v>3302</v>
      </c>
      <c r="D1464" s="368" t="s">
        <v>9</v>
      </c>
      <c r="E1464" s="374" t="s">
        <v>371</v>
      </c>
      <c r="F1464" s="376">
        <v>173286.9</v>
      </c>
    </row>
    <row r="1465" spans="1:6" ht="22.5">
      <c r="A1465" s="370" t="s">
        <v>3303</v>
      </c>
      <c r="B1465" s="374">
        <v>15697</v>
      </c>
      <c r="C1465" s="374" t="s">
        <v>3304</v>
      </c>
      <c r="D1465" s="368" t="s">
        <v>9</v>
      </c>
      <c r="E1465" s="374" t="s">
        <v>359</v>
      </c>
      <c r="F1465" s="376">
        <v>232874.83</v>
      </c>
    </row>
    <row r="1466" spans="1:6">
      <c r="A1466" s="370" t="s">
        <v>3305</v>
      </c>
      <c r="B1466" s="374">
        <v>12641</v>
      </c>
      <c r="C1466" s="374" t="s">
        <v>3306</v>
      </c>
      <c r="D1466" s="368" t="s">
        <v>9</v>
      </c>
      <c r="E1466" s="374" t="s">
        <v>2841</v>
      </c>
      <c r="F1466" s="376">
        <v>45556.68</v>
      </c>
    </row>
    <row r="1467" spans="1:6">
      <c r="A1467" s="370" t="s">
        <v>3307</v>
      </c>
      <c r="B1467" s="374">
        <v>12643</v>
      </c>
      <c r="C1467" s="374" t="s">
        <v>3306</v>
      </c>
      <c r="D1467" s="368" t="s">
        <v>9</v>
      </c>
      <c r="E1467" s="374" t="s">
        <v>2841</v>
      </c>
      <c r="F1467" s="376">
        <v>210072.17</v>
      </c>
    </row>
    <row r="1468" spans="1:6">
      <c r="A1468" s="370" t="s">
        <v>3308</v>
      </c>
      <c r="B1468" s="374">
        <v>650</v>
      </c>
      <c r="C1468" s="374" t="s">
        <v>3309</v>
      </c>
      <c r="D1468" s="368" t="s">
        <v>9</v>
      </c>
      <c r="E1468" s="374" t="s">
        <v>2841</v>
      </c>
      <c r="F1468" s="376">
        <v>45556.68</v>
      </c>
    </row>
    <row r="1469" spans="1:6" ht="22.5">
      <c r="A1469" s="370" t="s">
        <v>3310</v>
      </c>
      <c r="B1469" s="374">
        <v>15666</v>
      </c>
      <c r="C1469" s="374" t="s">
        <v>3311</v>
      </c>
      <c r="D1469" s="368" t="s">
        <v>9</v>
      </c>
      <c r="E1469" s="374" t="s">
        <v>359</v>
      </c>
      <c r="F1469" s="376">
        <v>189567.58</v>
      </c>
    </row>
    <row r="1470" spans="1:6" ht="22.5">
      <c r="A1470" s="370" t="s">
        <v>3312</v>
      </c>
      <c r="B1470" s="374">
        <v>13353</v>
      </c>
      <c r="C1470" s="374" t="s">
        <v>3313</v>
      </c>
      <c r="D1470" s="368" t="s">
        <v>9</v>
      </c>
      <c r="E1470" s="374" t="s">
        <v>359</v>
      </c>
      <c r="F1470" s="376">
        <v>33628.42</v>
      </c>
    </row>
    <row r="1471" spans="1:6" ht="22.5">
      <c r="A1471" s="370" t="s">
        <v>3314</v>
      </c>
      <c r="B1471" s="374">
        <v>13615</v>
      </c>
      <c r="C1471" s="374" t="s">
        <v>3315</v>
      </c>
      <c r="D1471" s="368" t="s">
        <v>9</v>
      </c>
      <c r="E1471" s="374" t="s">
        <v>359</v>
      </c>
      <c r="F1471" s="376">
        <v>27124.959999999999</v>
      </c>
    </row>
    <row r="1472" spans="1:6" ht="22.5">
      <c r="A1472" s="370" t="s">
        <v>3316</v>
      </c>
      <c r="B1472" s="374">
        <v>13614</v>
      </c>
      <c r="C1472" s="374" t="s">
        <v>3317</v>
      </c>
      <c r="D1472" s="368" t="s">
        <v>9</v>
      </c>
      <c r="E1472" s="374" t="s">
        <v>359</v>
      </c>
      <c r="F1472" s="376">
        <v>26326.51</v>
      </c>
    </row>
    <row r="1473" spans="1:6" ht="22.5">
      <c r="A1473" s="370" t="s">
        <v>3318</v>
      </c>
      <c r="B1473" s="374">
        <v>13613</v>
      </c>
      <c r="C1473" s="374" t="s">
        <v>3319</v>
      </c>
      <c r="D1473" s="368" t="s">
        <v>9</v>
      </c>
      <c r="E1473" s="374" t="s">
        <v>359</v>
      </c>
      <c r="F1473" s="376">
        <v>25064.33</v>
      </c>
    </row>
    <row r="1474" spans="1:6" ht="22.5">
      <c r="A1474" s="370" t="s">
        <v>3320</v>
      </c>
      <c r="B1474" s="374">
        <v>11207</v>
      </c>
      <c r="C1474" s="374" t="s">
        <v>3321</v>
      </c>
      <c r="D1474" s="368" t="s">
        <v>9</v>
      </c>
      <c r="E1474" s="374" t="s">
        <v>359</v>
      </c>
      <c r="F1474" s="376">
        <v>50557.99</v>
      </c>
    </row>
    <row r="1475" spans="1:6" ht="22.5">
      <c r="A1475" s="370" t="s">
        <v>3322</v>
      </c>
      <c r="B1475" s="374">
        <v>13126</v>
      </c>
      <c r="C1475" s="374" t="s">
        <v>3323</v>
      </c>
      <c r="D1475" s="368" t="s">
        <v>9</v>
      </c>
      <c r="E1475" s="374" t="s">
        <v>359</v>
      </c>
      <c r="F1475" s="376">
        <v>38591.72</v>
      </c>
    </row>
    <row r="1476" spans="1:6" ht="22.5">
      <c r="A1476" s="370" t="s">
        <v>3324</v>
      </c>
      <c r="B1476" s="374">
        <v>13612</v>
      </c>
      <c r="C1476" s="374" t="s">
        <v>3325</v>
      </c>
      <c r="D1476" s="368" t="s">
        <v>9</v>
      </c>
      <c r="E1476" s="374" t="s">
        <v>359</v>
      </c>
      <c r="F1476" s="376">
        <v>39357.730000000003</v>
      </c>
    </row>
    <row r="1477" spans="1:6" ht="22.5">
      <c r="A1477" s="370" t="s">
        <v>3326</v>
      </c>
      <c r="B1477" s="374">
        <v>11208</v>
      </c>
      <c r="C1477" s="374" t="s">
        <v>3327</v>
      </c>
      <c r="D1477" s="368" t="s">
        <v>9</v>
      </c>
      <c r="E1477" s="374" t="s">
        <v>359</v>
      </c>
      <c r="F1477" s="376">
        <v>33219.71</v>
      </c>
    </row>
    <row r="1478" spans="1:6" ht="22.5">
      <c r="A1478" s="370" t="s">
        <v>3328</v>
      </c>
      <c r="B1478" s="374">
        <v>12292</v>
      </c>
      <c r="C1478" s="374" t="s">
        <v>3329</v>
      </c>
      <c r="D1478" s="368" t="s">
        <v>9</v>
      </c>
      <c r="E1478" s="374" t="s">
        <v>359</v>
      </c>
      <c r="F1478" s="376">
        <v>22208.29</v>
      </c>
    </row>
    <row r="1479" spans="1:6" ht="22.5">
      <c r="A1479" s="370" t="s">
        <v>3330</v>
      </c>
      <c r="B1479" s="374">
        <v>15175</v>
      </c>
      <c r="C1479" s="374" t="s">
        <v>3331</v>
      </c>
      <c r="D1479" s="368" t="s">
        <v>9</v>
      </c>
      <c r="E1479" s="374" t="s">
        <v>359</v>
      </c>
      <c r="F1479" s="376">
        <v>83997.18</v>
      </c>
    </row>
    <row r="1480" spans="1:6" ht="22.5">
      <c r="A1480" s="370" t="s">
        <v>3332</v>
      </c>
      <c r="B1480" s="374">
        <v>13616</v>
      </c>
      <c r="C1480" s="374" t="s">
        <v>3333</v>
      </c>
      <c r="D1480" s="368" t="s">
        <v>9</v>
      </c>
      <c r="E1480" s="374" t="s">
        <v>359</v>
      </c>
      <c r="F1480" s="376">
        <v>160125.31</v>
      </c>
    </row>
    <row r="1481" spans="1:6" ht="22.5">
      <c r="A1481" s="370" t="s">
        <v>3334</v>
      </c>
      <c r="B1481" s="374">
        <v>13125</v>
      </c>
      <c r="C1481" s="374" t="s">
        <v>3335</v>
      </c>
      <c r="D1481" s="368" t="s">
        <v>9</v>
      </c>
      <c r="E1481" s="374" t="s">
        <v>359</v>
      </c>
      <c r="F1481" s="376">
        <v>85297.87</v>
      </c>
    </row>
    <row r="1482" spans="1:6">
      <c r="A1482" s="370" t="s">
        <v>3336</v>
      </c>
      <c r="B1482" s="374">
        <v>13342</v>
      </c>
      <c r="C1482" s="374" t="s">
        <v>3337</v>
      </c>
      <c r="D1482" s="368" t="s">
        <v>9</v>
      </c>
      <c r="E1482" s="374" t="s">
        <v>1520</v>
      </c>
      <c r="F1482" s="376">
        <v>695812.62</v>
      </c>
    </row>
    <row r="1483" spans="1:6">
      <c r="A1483" s="370" t="s">
        <v>3338</v>
      </c>
      <c r="B1483" s="374">
        <v>15885</v>
      </c>
      <c r="C1483" s="374" t="s">
        <v>3339</v>
      </c>
      <c r="D1483" s="368" t="s">
        <v>9</v>
      </c>
      <c r="E1483" s="374" t="s">
        <v>3340</v>
      </c>
      <c r="F1483" s="376">
        <v>2601.39</v>
      </c>
    </row>
    <row r="1484" spans="1:6" ht="22.5">
      <c r="A1484" s="370" t="s">
        <v>3341</v>
      </c>
      <c r="B1484" s="374">
        <v>16987</v>
      </c>
      <c r="C1484" s="374" t="s">
        <v>3342</v>
      </c>
      <c r="D1484" s="368" t="s">
        <v>9</v>
      </c>
      <c r="E1484" s="374" t="s">
        <v>359</v>
      </c>
      <c r="F1484" s="376">
        <v>2601.39</v>
      </c>
    </row>
    <row r="1485" spans="1:6">
      <c r="A1485" s="370" t="s">
        <v>3343</v>
      </c>
      <c r="B1485" s="374">
        <v>20687</v>
      </c>
      <c r="C1485" s="374" t="s">
        <v>3344</v>
      </c>
      <c r="D1485" s="368" t="s">
        <v>9</v>
      </c>
      <c r="E1485" s="374" t="s">
        <v>491</v>
      </c>
      <c r="F1485" s="376">
        <v>24201.39</v>
      </c>
    </row>
    <row r="1486" spans="1:6" ht="22.5">
      <c r="A1486" s="370" t="s">
        <v>3345</v>
      </c>
      <c r="B1486" s="374">
        <v>17007</v>
      </c>
      <c r="C1486" s="374" t="s">
        <v>3346</v>
      </c>
      <c r="D1486" s="368" t="s">
        <v>9</v>
      </c>
      <c r="E1486" s="374" t="s">
        <v>359</v>
      </c>
      <c r="F1486" s="376">
        <v>2601.39</v>
      </c>
    </row>
    <row r="1487" spans="1:6" ht="22.5">
      <c r="A1487" s="370" t="s">
        <v>3347</v>
      </c>
      <c r="B1487" s="374">
        <v>17017</v>
      </c>
      <c r="C1487" s="374" t="s">
        <v>3348</v>
      </c>
      <c r="D1487" s="368" t="s">
        <v>9</v>
      </c>
      <c r="E1487" s="374" t="s">
        <v>359</v>
      </c>
      <c r="F1487" s="376">
        <v>68339.31</v>
      </c>
    </row>
    <row r="1488" spans="1:6" ht="22.5">
      <c r="A1488" s="370" t="s">
        <v>3349</v>
      </c>
      <c r="B1488" s="374">
        <v>17024</v>
      </c>
      <c r="C1488" s="374" t="s">
        <v>3350</v>
      </c>
      <c r="D1488" s="368" t="s">
        <v>9</v>
      </c>
      <c r="E1488" s="374" t="s">
        <v>359</v>
      </c>
      <c r="F1488" s="376">
        <v>95748.77</v>
      </c>
    </row>
    <row r="1489" spans="1:6" ht="22.5">
      <c r="A1489" s="370" t="s">
        <v>3351</v>
      </c>
      <c r="B1489" s="374">
        <v>15177</v>
      </c>
      <c r="C1489" s="374" t="s">
        <v>3352</v>
      </c>
      <c r="D1489" s="368" t="s">
        <v>9</v>
      </c>
      <c r="E1489" s="374" t="s">
        <v>359</v>
      </c>
      <c r="F1489" s="376">
        <v>505358.72</v>
      </c>
    </row>
    <row r="1490" spans="1:6" ht="22.5">
      <c r="A1490" s="370" t="s">
        <v>3353</v>
      </c>
      <c r="B1490" s="374">
        <v>16713</v>
      </c>
      <c r="C1490" s="374" t="s">
        <v>3354</v>
      </c>
      <c r="D1490" s="368" t="s">
        <v>9</v>
      </c>
      <c r="E1490" s="374" t="s">
        <v>359</v>
      </c>
      <c r="F1490" s="376">
        <v>63176.54</v>
      </c>
    </row>
    <row r="1491" spans="1:6" ht="22.5">
      <c r="A1491" s="370" t="s">
        <v>3355</v>
      </c>
      <c r="B1491" s="374">
        <v>14923</v>
      </c>
      <c r="C1491" s="374" t="s">
        <v>3356</v>
      </c>
      <c r="D1491" s="368" t="s">
        <v>9</v>
      </c>
      <c r="E1491" s="374" t="s">
        <v>359</v>
      </c>
      <c r="F1491" s="376">
        <v>265801.32</v>
      </c>
    </row>
    <row r="1492" spans="1:6" ht="22.5">
      <c r="A1492" s="370" t="s">
        <v>3357</v>
      </c>
      <c r="B1492" s="374">
        <v>16714</v>
      </c>
      <c r="C1492" s="374" t="s">
        <v>3358</v>
      </c>
      <c r="D1492" s="368" t="s">
        <v>9</v>
      </c>
      <c r="E1492" s="374" t="s">
        <v>359</v>
      </c>
      <c r="F1492" s="376">
        <v>209644.54</v>
      </c>
    </row>
    <row r="1493" spans="1:6" ht="22.5">
      <c r="A1493" s="370" t="s">
        <v>3359</v>
      </c>
      <c r="B1493" s="374">
        <v>16712</v>
      </c>
      <c r="C1493" s="374" t="s">
        <v>3360</v>
      </c>
      <c r="D1493" s="368" t="s">
        <v>9</v>
      </c>
      <c r="E1493" s="374" t="s">
        <v>359</v>
      </c>
      <c r="F1493" s="376">
        <v>763427.36</v>
      </c>
    </row>
    <row r="1494" spans="1:6" ht="22.5">
      <c r="A1494" s="370" t="s">
        <v>3361</v>
      </c>
      <c r="B1494" s="374">
        <v>16715</v>
      </c>
      <c r="C1494" s="374" t="s">
        <v>3362</v>
      </c>
      <c r="D1494" s="368" t="s">
        <v>9</v>
      </c>
      <c r="E1494" s="374" t="s">
        <v>359</v>
      </c>
      <c r="F1494" s="376">
        <v>63176.54</v>
      </c>
    </row>
    <row r="1495" spans="1:6" ht="22.5">
      <c r="A1495" s="370" t="s">
        <v>3363</v>
      </c>
      <c r="B1495" s="374">
        <v>15346</v>
      </c>
      <c r="C1495" s="374" t="s">
        <v>3364</v>
      </c>
      <c r="D1495" s="368" t="s">
        <v>9</v>
      </c>
      <c r="E1495" s="374" t="s">
        <v>359</v>
      </c>
      <c r="F1495" s="376">
        <v>274639.32</v>
      </c>
    </row>
    <row r="1496" spans="1:6" ht="22.5">
      <c r="A1496" s="370" t="s">
        <v>3365</v>
      </c>
      <c r="B1496" s="374">
        <v>15347</v>
      </c>
      <c r="C1496" s="374" t="s">
        <v>3366</v>
      </c>
      <c r="D1496" s="368" t="s">
        <v>9</v>
      </c>
      <c r="E1496" s="374" t="s">
        <v>359</v>
      </c>
      <c r="F1496" s="376">
        <v>289370.59000000003</v>
      </c>
    </row>
    <row r="1497" spans="1:6">
      <c r="A1497" s="370" t="s">
        <v>3367</v>
      </c>
      <c r="B1497" s="374">
        <v>13775</v>
      </c>
      <c r="C1497" s="374" t="s">
        <v>3368</v>
      </c>
      <c r="D1497" s="368" t="s">
        <v>9</v>
      </c>
      <c r="E1497" s="374" t="s">
        <v>366</v>
      </c>
      <c r="F1497" s="376">
        <v>260568.82</v>
      </c>
    </row>
    <row r="1498" spans="1:6">
      <c r="A1498" s="370" t="s">
        <v>3369</v>
      </c>
      <c r="B1498" s="374">
        <v>15882</v>
      </c>
      <c r="C1498" s="374" t="s">
        <v>3370</v>
      </c>
      <c r="D1498" s="368" t="s">
        <v>9</v>
      </c>
      <c r="E1498" s="374" t="s">
        <v>3340</v>
      </c>
      <c r="F1498" s="376">
        <v>250405.07</v>
      </c>
    </row>
    <row r="1499" spans="1:6">
      <c r="A1499" s="370" t="s">
        <v>3371</v>
      </c>
      <c r="B1499" s="374">
        <v>16479</v>
      </c>
      <c r="C1499" s="374" t="s">
        <v>3372</v>
      </c>
      <c r="D1499" s="368" t="s">
        <v>9</v>
      </c>
      <c r="E1499" s="374" t="s">
        <v>3340</v>
      </c>
      <c r="F1499" s="376">
        <v>59831.9</v>
      </c>
    </row>
    <row r="1500" spans="1:6">
      <c r="A1500" s="370" t="s">
        <v>3373</v>
      </c>
      <c r="B1500" s="374">
        <v>16480</v>
      </c>
      <c r="C1500" s="374" t="s">
        <v>3374</v>
      </c>
      <c r="D1500" s="368" t="s">
        <v>9</v>
      </c>
      <c r="E1500" s="374" t="s">
        <v>3340</v>
      </c>
      <c r="F1500" s="376">
        <v>205711.43</v>
      </c>
    </row>
    <row r="1501" spans="1:6">
      <c r="A1501" s="370" t="s">
        <v>3375</v>
      </c>
      <c r="B1501" s="374">
        <v>16481</v>
      </c>
      <c r="C1501" s="374" t="s">
        <v>3376</v>
      </c>
      <c r="D1501" s="368" t="s">
        <v>9</v>
      </c>
      <c r="E1501" s="374" t="s">
        <v>3340</v>
      </c>
      <c r="F1501" s="376">
        <v>174831.91</v>
      </c>
    </row>
    <row r="1502" spans="1:6" ht="22.5">
      <c r="A1502" s="370" t="s">
        <v>3377</v>
      </c>
      <c r="B1502" s="374">
        <v>14924</v>
      </c>
      <c r="C1502" s="374" t="s">
        <v>3378</v>
      </c>
      <c r="D1502" s="368" t="s">
        <v>9</v>
      </c>
      <c r="E1502" s="374" t="s">
        <v>359</v>
      </c>
      <c r="F1502" s="376">
        <v>234854.87</v>
      </c>
    </row>
    <row r="1503" spans="1:6" ht="22.5">
      <c r="A1503" s="370" t="s">
        <v>3379</v>
      </c>
      <c r="B1503" s="374">
        <v>17044</v>
      </c>
      <c r="C1503" s="374" t="s">
        <v>3380</v>
      </c>
      <c r="D1503" s="368" t="s">
        <v>9</v>
      </c>
      <c r="E1503" s="374" t="s">
        <v>359</v>
      </c>
      <c r="F1503" s="376">
        <v>244922.84</v>
      </c>
    </row>
    <row r="1504" spans="1:6" ht="22.5">
      <c r="A1504" s="370" t="s">
        <v>3381</v>
      </c>
      <c r="B1504" s="374">
        <v>17030</v>
      </c>
      <c r="C1504" s="374" t="s">
        <v>3382</v>
      </c>
      <c r="D1504" s="368" t="s">
        <v>9</v>
      </c>
      <c r="E1504" s="374" t="s">
        <v>359</v>
      </c>
      <c r="F1504" s="376">
        <v>153459.04</v>
      </c>
    </row>
    <row r="1505" spans="1:6" ht="22.5">
      <c r="A1505" s="370" t="s">
        <v>3383</v>
      </c>
      <c r="B1505" s="374">
        <v>17039</v>
      </c>
      <c r="C1505" s="374" t="s">
        <v>3384</v>
      </c>
      <c r="D1505" s="368" t="s">
        <v>9</v>
      </c>
      <c r="E1505" s="374" t="s">
        <v>359</v>
      </c>
      <c r="F1505" s="376">
        <v>176997.15</v>
      </c>
    </row>
    <row r="1506" spans="1:6" ht="22.5">
      <c r="A1506" s="370" t="s">
        <v>3385</v>
      </c>
      <c r="B1506" s="374">
        <v>17034</v>
      </c>
      <c r="C1506" s="374" t="s">
        <v>3386</v>
      </c>
      <c r="D1506" s="368" t="s">
        <v>9</v>
      </c>
      <c r="E1506" s="374" t="s">
        <v>359</v>
      </c>
      <c r="F1506" s="376">
        <v>153161.74</v>
      </c>
    </row>
    <row r="1507" spans="1:6" ht="22.5">
      <c r="A1507" s="370" t="s">
        <v>3387</v>
      </c>
      <c r="B1507" s="374">
        <v>17043</v>
      </c>
      <c r="C1507" s="374" t="s">
        <v>3388</v>
      </c>
      <c r="D1507" s="368" t="s">
        <v>9</v>
      </c>
      <c r="E1507" s="374" t="s">
        <v>359</v>
      </c>
      <c r="F1507" s="376">
        <v>204178.9</v>
      </c>
    </row>
    <row r="1508" spans="1:6" ht="22.5">
      <c r="A1508" s="370" t="s">
        <v>3389</v>
      </c>
      <c r="B1508" s="374">
        <v>13148</v>
      </c>
      <c r="C1508" s="374" t="s">
        <v>3390</v>
      </c>
      <c r="D1508" s="368" t="s">
        <v>9</v>
      </c>
      <c r="E1508" s="374" t="s">
        <v>359</v>
      </c>
      <c r="F1508" s="376">
        <v>20439.46</v>
      </c>
    </row>
    <row r="1509" spans="1:6" ht="22.5">
      <c r="A1509" s="370" t="s">
        <v>3391</v>
      </c>
      <c r="B1509" s="374">
        <v>14925</v>
      </c>
      <c r="C1509" s="374" t="s">
        <v>3392</v>
      </c>
      <c r="D1509" s="368" t="s">
        <v>9</v>
      </c>
      <c r="E1509" s="374" t="s">
        <v>359</v>
      </c>
      <c r="F1509" s="376">
        <v>240314.67</v>
      </c>
    </row>
    <row r="1510" spans="1:6" ht="22.5">
      <c r="A1510" s="370" t="s">
        <v>3393</v>
      </c>
      <c r="B1510" s="374">
        <v>12275</v>
      </c>
      <c r="C1510" s="374" t="s">
        <v>3394</v>
      </c>
      <c r="D1510" s="368" t="s">
        <v>9</v>
      </c>
      <c r="E1510" s="374" t="s">
        <v>359</v>
      </c>
      <c r="F1510" s="376">
        <v>13626.32</v>
      </c>
    </row>
    <row r="1511" spans="1:6" ht="22.5">
      <c r="A1511" s="370" t="s">
        <v>3395</v>
      </c>
      <c r="B1511" s="374">
        <v>12274</v>
      </c>
      <c r="C1511" s="374" t="s">
        <v>3396</v>
      </c>
      <c r="D1511" s="368" t="s">
        <v>9</v>
      </c>
      <c r="E1511" s="374" t="s">
        <v>359</v>
      </c>
      <c r="F1511" s="376">
        <v>38535.54</v>
      </c>
    </row>
    <row r="1512" spans="1:6" ht="22.5">
      <c r="A1512" s="370" t="s">
        <v>3397</v>
      </c>
      <c r="B1512" s="374">
        <v>13611</v>
      </c>
      <c r="C1512" s="374" t="s">
        <v>3398</v>
      </c>
      <c r="D1512" s="368" t="s">
        <v>9</v>
      </c>
      <c r="E1512" s="374" t="s">
        <v>359</v>
      </c>
      <c r="F1512" s="376">
        <v>121954.89</v>
      </c>
    </row>
    <row r="1513" spans="1:6">
      <c r="A1513" s="370" t="s">
        <v>3399</v>
      </c>
      <c r="B1513" s="374">
        <v>15195</v>
      </c>
      <c r="C1513" s="374" t="s">
        <v>3400</v>
      </c>
      <c r="D1513" s="368" t="s">
        <v>9</v>
      </c>
      <c r="E1513" s="374" t="s">
        <v>610</v>
      </c>
      <c r="F1513" s="376">
        <v>54973.97</v>
      </c>
    </row>
    <row r="1514" spans="1:6">
      <c r="A1514" s="370" t="s">
        <v>3401</v>
      </c>
      <c r="B1514" s="374">
        <v>10465</v>
      </c>
      <c r="C1514" s="374" t="s">
        <v>3402</v>
      </c>
      <c r="D1514" s="368" t="s">
        <v>9</v>
      </c>
      <c r="E1514" s="374" t="s">
        <v>610</v>
      </c>
      <c r="F1514" s="376">
        <v>170953.37</v>
      </c>
    </row>
    <row r="1515" spans="1:6">
      <c r="A1515" s="370" t="s">
        <v>3403</v>
      </c>
      <c r="B1515" s="374">
        <v>17277</v>
      </c>
      <c r="C1515" s="374" t="s">
        <v>3404</v>
      </c>
      <c r="D1515" s="368" t="s">
        <v>9</v>
      </c>
      <c r="E1515" s="374" t="s">
        <v>648</v>
      </c>
      <c r="F1515" s="376">
        <v>10204.370000000001</v>
      </c>
    </row>
    <row r="1516" spans="1:6">
      <c r="A1516" s="370" t="s">
        <v>3405</v>
      </c>
      <c r="B1516" s="374">
        <v>16372</v>
      </c>
      <c r="C1516" s="374" t="s">
        <v>3406</v>
      </c>
      <c r="D1516" s="368" t="s">
        <v>9</v>
      </c>
      <c r="E1516" s="374" t="s">
        <v>648</v>
      </c>
      <c r="F1516" s="376">
        <v>15555.94</v>
      </c>
    </row>
    <row r="1517" spans="1:6">
      <c r="A1517" s="370" t="s">
        <v>3407</v>
      </c>
      <c r="B1517" s="374">
        <v>16373</v>
      </c>
      <c r="C1517" s="374" t="s">
        <v>3408</v>
      </c>
      <c r="D1517" s="368" t="s">
        <v>9</v>
      </c>
      <c r="E1517" s="374" t="s">
        <v>648</v>
      </c>
      <c r="F1517" s="376">
        <v>28519.22</v>
      </c>
    </row>
    <row r="1518" spans="1:6">
      <c r="A1518" s="370" t="s">
        <v>3409</v>
      </c>
      <c r="B1518" s="374">
        <v>10483</v>
      </c>
      <c r="C1518" s="374" t="s">
        <v>3410</v>
      </c>
      <c r="D1518" s="368" t="s">
        <v>9</v>
      </c>
      <c r="E1518" s="374" t="s">
        <v>610</v>
      </c>
      <c r="F1518" s="376">
        <v>143933.93</v>
      </c>
    </row>
    <row r="1519" spans="1:6">
      <c r="A1519" s="370" t="s">
        <v>3411</v>
      </c>
      <c r="B1519" s="374">
        <v>15583</v>
      </c>
      <c r="C1519" s="374" t="s">
        <v>3412</v>
      </c>
      <c r="D1519" s="368" t="s">
        <v>9</v>
      </c>
      <c r="E1519" s="374" t="s">
        <v>610</v>
      </c>
      <c r="F1519" s="376">
        <v>164201.1</v>
      </c>
    </row>
    <row r="1520" spans="1:6" ht="22.5">
      <c r="A1520" s="370" t="s">
        <v>3413</v>
      </c>
      <c r="B1520" s="374">
        <v>16401</v>
      </c>
      <c r="C1520" s="374" t="s">
        <v>3414</v>
      </c>
      <c r="D1520" s="368" t="s">
        <v>9</v>
      </c>
      <c r="E1520" s="374" t="s">
        <v>537</v>
      </c>
      <c r="F1520" s="376">
        <v>25926.560000000001</v>
      </c>
    </row>
    <row r="1521" spans="1:6" ht="22.5">
      <c r="A1521" s="370" t="s">
        <v>3415</v>
      </c>
      <c r="B1521" s="374">
        <v>16409</v>
      </c>
      <c r="C1521" s="374" t="s">
        <v>3416</v>
      </c>
      <c r="D1521" s="368" t="s">
        <v>9</v>
      </c>
      <c r="E1521" s="374" t="s">
        <v>537</v>
      </c>
      <c r="F1521" s="376">
        <v>20741.25</v>
      </c>
    </row>
    <row r="1522" spans="1:6" ht="22.5">
      <c r="A1522" s="370" t="s">
        <v>3417</v>
      </c>
      <c r="B1522" s="374">
        <v>16400</v>
      </c>
      <c r="C1522" s="374" t="s">
        <v>3418</v>
      </c>
      <c r="D1522" s="368" t="s">
        <v>9</v>
      </c>
      <c r="E1522" s="374" t="s">
        <v>537</v>
      </c>
      <c r="F1522" s="376">
        <v>51853.120000000003</v>
      </c>
    </row>
    <row r="1523" spans="1:6" ht="22.5">
      <c r="A1523" s="370" t="s">
        <v>3419</v>
      </c>
      <c r="B1523" s="374">
        <v>16399</v>
      </c>
      <c r="C1523" s="374" t="s">
        <v>3420</v>
      </c>
      <c r="D1523" s="368" t="s">
        <v>9</v>
      </c>
      <c r="E1523" s="374" t="s">
        <v>537</v>
      </c>
      <c r="F1523" s="376">
        <v>77779.679999999993</v>
      </c>
    </row>
    <row r="1524" spans="1:6">
      <c r="A1524" s="370" t="s">
        <v>3421</v>
      </c>
      <c r="B1524" s="374">
        <v>15087</v>
      </c>
      <c r="C1524" s="374" t="s">
        <v>3422</v>
      </c>
      <c r="D1524" s="368" t="s">
        <v>1771</v>
      </c>
      <c r="E1524" s="374" t="s">
        <v>366</v>
      </c>
      <c r="F1524" s="376">
        <v>181429.27</v>
      </c>
    </row>
    <row r="1525" spans="1:6">
      <c r="A1525" s="370" t="s">
        <v>3423</v>
      </c>
      <c r="B1525" s="374">
        <v>10478</v>
      </c>
      <c r="C1525" s="374" t="s">
        <v>3424</v>
      </c>
      <c r="D1525" s="368" t="s">
        <v>9</v>
      </c>
      <c r="E1525" s="374" t="s">
        <v>610</v>
      </c>
      <c r="F1525" s="376">
        <v>28740.49</v>
      </c>
    </row>
    <row r="1526" spans="1:6">
      <c r="A1526" s="370" t="s">
        <v>3425</v>
      </c>
      <c r="B1526" s="374">
        <v>10479</v>
      </c>
      <c r="C1526" s="374" t="s">
        <v>3426</v>
      </c>
      <c r="D1526" s="368" t="s">
        <v>9</v>
      </c>
      <c r="E1526" s="374" t="s">
        <v>610</v>
      </c>
      <c r="F1526" s="376">
        <v>48422.75</v>
      </c>
    </row>
    <row r="1527" spans="1:6">
      <c r="A1527" s="370" t="s">
        <v>3427</v>
      </c>
      <c r="B1527" s="374">
        <v>10476</v>
      </c>
      <c r="C1527" s="374" t="s">
        <v>3428</v>
      </c>
      <c r="D1527" s="368" t="s">
        <v>9</v>
      </c>
      <c r="E1527" s="374" t="s">
        <v>610</v>
      </c>
      <c r="F1527" s="376">
        <v>70754.740000000005</v>
      </c>
    </row>
    <row r="1528" spans="1:6">
      <c r="A1528" s="370" t="s">
        <v>3429</v>
      </c>
      <c r="B1528" s="374">
        <v>10477</v>
      </c>
      <c r="C1528" s="374" t="s">
        <v>3430</v>
      </c>
      <c r="D1528" s="368" t="s">
        <v>9</v>
      </c>
      <c r="E1528" s="374" t="s">
        <v>610</v>
      </c>
      <c r="F1528" s="376">
        <v>83559.850000000006</v>
      </c>
    </row>
    <row r="1529" spans="1:6">
      <c r="A1529" s="370" t="s">
        <v>3431</v>
      </c>
      <c r="B1529" s="374">
        <v>10475</v>
      </c>
      <c r="C1529" s="374" t="s">
        <v>3432</v>
      </c>
      <c r="D1529" s="368" t="s">
        <v>9</v>
      </c>
      <c r="E1529" s="374" t="s">
        <v>610</v>
      </c>
      <c r="F1529" s="376">
        <v>119770.67</v>
      </c>
    </row>
    <row r="1530" spans="1:6">
      <c r="A1530" s="370" t="s">
        <v>3433</v>
      </c>
      <c r="B1530" s="374">
        <v>10473</v>
      </c>
      <c r="C1530" s="374" t="s">
        <v>3434</v>
      </c>
      <c r="D1530" s="368" t="s">
        <v>9</v>
      </c>
      <c r="E1530" s="374" t="s">
        <v>610</v>
      </c>
      <c r="F1530" s="376">
        <v>154622.67000000001</v>
      </c>
    </row>
    <row r="1531" spans="1:6">
      <c r="A1531" s="370" t="s">
        <v>3435</v>
      </c>
      <c r="B1531" s="374">
        <v>13505</v>
      </c>
      <c r="C1531" s="374" t="s">
        <v>3436</v>
      </c>
      <c r="D1531" s="368" t="s">
        <v>9</v>
      </c>
      <c r="E1531" s="374" t="s">
        <v>366</v>
      </c>
      <c r="F1531" s="376">
        <v>46056.83</v>
      </c>
    </row>
    <row r="1532" spans="1:6" ht="22.5">
      <c r="A1532" s="370" t="s">
        <v>3437</v>
      </c>
      <c r="B1532" s="374">
        <v>17742</v>
      </c>
      <c r="C1532" s="374" t="s">
        <v>3438</v>
      </c>
      <c r="D1532" s="368" t="s">
        <v>9</v>
      </c>
      <c r="E1532" s="374" t="s">
        <v>359</v>
      </c>
      <c r="F1532" s="376">
        <v>7651.79</v>
      </c>
    </row>
    <row r="1533" spans="1:6" ht="22.5">
      <c r="A1533" s="370" t="s">
        <v>3439</v>
      </c>
      <c r="B1533" s="374">
        <v>18919</v>
      </c>
      <c r="C1533" s="374" t="s">
        <v>3440</v>
      </c>
      <c r="D1533" s="368" t="s">
        <v>9</v>
      </c>
      <c r="E1533" s="374" t="s">
        <v>359</v>
      </c>
      <c r="F1533" s="376">
        <v>476406.91</v>
      </c>
    </row>
    <row r="1534" spans="1:6">
      <c r="A1534" s="370" t="s">
        <v>3441</v>
      </c>
      <c r="B1534" s="374">
        <v>110</v>
      </c>
      <c r="C1534" s="374" t="s">
        <v>3442</v>
      </c>
      <c r="D1534" s="368" t="s">
        <v>8</v>
      </c>
      <c r="E1534" s="374" t="s">
        <v>1442</v>
      </c>
      <c r="F1534" s="376">
        <v>36628.97</v>
      </c>
    </row>
    <row r="1535" spans="1:6">
      <c r="A1535" s="370" t="s">
        <v>3443</v>
      </c>
      <c r="B1535" s="374">
        <v>14408</v>
      </c>
      <c r="C1535" s="374" t="s">
        <v>3444</v>
      </c>
      <c r="D1535" s="368" t="s">
        <v>8</v>
      </c>
      <c r="E1535" s="374" t="s">
        <v>1442</v>
      </c>
      <c r="F1535" s="376">
        <v>40100.19</v>
      </c>
    </row>
    <row r="1536" spans="1:6">
      <c r="A1536" s="370" t="s">
        <v>3445</v>
      </c>
      <c r="B1536" s="374">
        <v>198</v>
      </c>
      <c r="C1536" s="374" t="s">
        <v>3446</v>
      </c>
      <c r="D1536" s="368" t="s">
        <v>8</v>
      </c>
      <c r="E1536" s="374" t="s">
        <v>1442</v>
      </c>
      <c r="F1536" s="376">
        <v>95735.14</v>
      </c>
    </row>
    <row r="1537" spans="1:6">
      <c r="A1537" s="370" t="s">
        <v>3447</v>
      </c>
      <c r="B1537" s="374">
        <v>199</v>
      </c>
      <c r="C1537" s="374" t="s">
        <v>3448</v>
      </c>
      <c r="D1537" s="368" t="s">
        <v>8</v>
      </c>
      <c r="E1537" s="374" t="s">
        <v>1442</v>
      </c>
      <c r="F1537" s="376">
        <v>79933.8</v>
      </c>
    </row>
    <row r="1538" spans="1:6">
      <c r="A1538" s="370" t="s">
        <v>3449</v>
      </c>
      <c r="B1538" s="374">
        <v>200</v>
      </c>
      <c r="C1538" s="374" t="s">
        <v>3450</v>
      </c>
      <c r="D1538" s="368" t="s">
        <v>8</v>
      </c>
      <c r="E1538" s="374" t="s">
        <v>1442</v>
      </c>
      <c r="F1538" s="376">
        <v>22598.48</v>
      </c>
    </row>
    <row r="1539" spans="1:6" ht="22.5">
      <c r="A1539" s="370" t="s">
        <v>3451</v>
      </c>
      <c r="B1539" s="374">
        <v>13179</v>
      </c>
      <c r="C1539" s="374" t="s">
        <v>3452</v>
      </c>
      <c r="D1539" s="368" t="s">
        <v>9</v>
      </c>
      <c r="E1539" s="374" t="s">
        <v>537</v>
      </c>
      <c r="F1539" s="376">
        <v>2104206.4900000002</v>
      </c>
    </row>
    <row r="1540" spans="1:6">
      <c r="A1540" s="370" t="s">
        <v>3453</v>
      </c>
      <c r="B1540" s="374">
        <v>17291</v>
      </c>
      <c r="C1540" s="374" t="s">
        <v>3454</v>
      </c>
      <c r="D1540" s="368" t="s">
        <v>9</v>
      </c>
      <c r="E1540" s="374" t="s">
        <v>648</v>
      </c>
      <c r="F1540" s="376">
        <v>996505.34</v>
      </c>
    </row>
    <row r="1541" spans="1:6">
      <c r="A1541" s="370" t="s">
        <v>3455</v>
      </c>
      <c r="B1541" s="374">
        <v>11693</v>
      </c>
      <c r="C1541" s="374" t="s">
        <v>3456</v>
      </c>
      <c r="D1541" s="368" t="s">
        <v>9</v>
      </c>
      <c r="E1541" s="374" t="s">
        <v>496</v>
      </c>
      <c r="F1541" s="376">
        <v>2686572.2</v>
      </c>
    </row>
    <row r="1542" spans="1:6" ht="22.5">
      <c r="A1542" s="370" t="s">
        <v>3457</v>
      </c>
      <c r="B1542" s="374">
        <v>12229</v>
      </c>
      <c r="C1542" s="374" t="s">
        <v>3458</v>
      </c>
      <c r="D1542" s="368" t="s">
        <v>8</v>
      </c>
      <c r="E1542" s="374" t="s">
        <v>359</v>
      </c>
      <c r="F1542" s="376">
        <v>11549.22</v>
      </c>
    </row>
    <row r="1543" spans="1:6" ht="22.5">
      <c r="A1543" s="370" t="s">
        <v>3459</v>
      </c>
      <c r="B1543" s="374">
        <v>12576</v>
      </c>
      <c r="C1543" s="374" t="s">
        <v>3460</v>
      </c>
      <c r="D1543" s="368" t="s">
        <v>8</v>
      </c>
      <c r="E1543" s="374" t="s">
        <v>359</v>
      </c>
      <c r="F1543" s="376">
        <v>6751.22</v>
      </c>
    </row>
    <row r="1544" spans="1:6" ht="22.5">
      <c r="A1544" s="370" t="s">
        <v>3461</v>
      </c>
      <c r="B1544" s="374">
        <v>13701</v>
      </c>
      <c r="C1544" s="374" t="s">
        <v>3462</v>
      </c>
      <c r="D1544" s="368" t="s">
        <v>8</v>
      </c>
      <c r="E1544" s="374" t="s">
        <v>359</v>
      </c>
      <c r="F1544" s="376">
        <v>16356.61</v>
      </c>
    </row>
    <row r="1545" spans="1:6">
      <c r="A1545" s="370" t="s">
        <v>3463</v>
      </c>
      <c r="B1545" s="374">
        <v>12340</v>
      </c>
      <c r="C1545" s="374" t="s">
        <v>3464</v>
      </c>
      <c r="D1545" s="368" t="s">
        <v>8</v>
      </c>
      <c r="E1545" s="374" t="s">
        <v>884</v>
      </c>
      <c r="F1545" s="376">
        <v>16648.87</v>
      </c>
    </row>
    <row r="1546" spans="1:6" ht="22.5">
      <c r="A1546" s="370" t="s">
        <v>3465</v>
      </c>
      <c r="B1546" s="374">
        <v>15442</v>
      </c>
      <c r="C1546" s="374" t="s">
        <v>3466</v>
      </c>
      <c r="D1546" s="368" t="s">
        <v>8</v>
      </c>
      <c r="E1546" s="374" t="s">
        <v>359</v>
      </c>
      <c r="F1546" s="376">
        <v>5450.52</v>
      </c>
    </row>
    <row r="1547" spans="1:6" ht="22.5">
      <c r="A1547" s="370" t="s">
        <v>3467</v>
      </c>
      <c r="B1547" s="374">
        <v>12095</v>
      </c>
      <c r="C1547" s="374" t="s">
        <v>3468</v>
      </c>
      <c r="D1547" s="368" t="s">
        <v>8</v>
      </c>
      <c r="E1547" s="374" t="s">
        <v>359</v>
      </c>
      <c r="F1547" s="376">
        <v>31339.33</v>
      </c>
    </row>
    <row r="1548" spans="1:6" ht="22.5">
      <c r="A1548" s="370" t="s">
        <v>3469</v>
      </c>
      <c r="B1548" s="374">
        <v>15435</v>
      </c>
      <c r="C1548" s="374" t="s">
        <v>3470</v>
      </c>
      <c r="D1548" s="368" t="s">
        <v>8</v>
      </c>
      <c r="E1548" s="374" t="s">
        <v>359</v>
      </c>
      <c r="F1548" s="376">
        <v>13066.05</v>
      </c>
    </row>
    <row r="1549" spans="1:6" ht="22.5">
      <c r="A1549" s="370" t="s">
        <v>3471</v>
      </c>
      <c r="B1549" s="374">
        <v>15436</v>
      </c>
      <c r="C1549" s="374" t="s">
        <v>3472</v>
      </c>
      <c r="D1549" s="368" t="s">
        <v>8</v>
      </c>
      <c r="E1549" s="374" t="s">
        <v>359</v>
      </c>
      <c r="F1549" s="376">
        <v>26234.95</v>
      </c>
    </row>
    <row r="1550" spans="1:6" ht="22.5">
      <c r="A1550" s="370" t="s">
        <v>3473</v>
      </c>
      <c r="B1550" s="374">
        <v>17750</v>
      </c>
      <c r="C1550" s="374" t="s">
        <v>3474</v>
      </c>
      <c r="D1550" s="368" t="s">
        <v>8</v>
      </c>
      <c r="E1550" s="374" t="s">
        <v>359</v>
      </c>
      <c r="F1550" s="376">
        <v>2675.71</v>
      </c>
    </row>
    <row r="1551" spans="1:6" ht="22.5">
      <c r="A1551" s="370" t="s">
        <v>3475</v>
      </c>
      <c r="B1551" s="374">
        <v>17691</v>
      </c>
      <c r="C1551" s="374" t="s">
        <v>3476</v>
      </c>
      <c r="D1551" s="368" t="s">
        <v>8</v>
      </c>
      <c r="E1551" s="374" t="s">
        <v>359</v>
      </c>
      <c r="F1551" s="376">
        <v>2992.01</v>
      </c>
    </row>
    <row r="1552" spans="1:6">
      <c r="A1552" s="370" t="s">
        <v>3477</v>
      </c>
      <c r="B1552" s="374">
        <v>15300</v>
      </c>
      <c r="C1552" s="374" t="s">
        <v>3478</v>
      </c>
      <c r="D1552" s="368" t="s">
        <v>8</v>
      </c>
      <c r="E1552" s="374" t="s">
        <v>884</v>
      </c>
      <c r="F1552" s="376">
        <v>17977.16</v>
      </c>
    </row>
    <row r="1553" spans="1:6" ht="22.5">
      <c r="A1553" s="370" t="s">
        <v>3479</v>
      </c>
      <c r="B1553" s="374">
        <v>10686</v>
      </c>
      <c r="C1553" s="374" t="s">
        <v>3480</v>
      </c>
      <c r="D1553" s="368" t="s">
        <v>8</v>
      </c>
      <c r="E1553" s="374" t="s">
        <v>359</v>
      </c>
      <c r="F1553" s="376">
        <v>163930.92000000001</v>
      </c>
    </row>
    <row r="1554" spans="1:6" ht="22.5">
      <c r="A1554" s="370" t="s">
        <v>3481</v>
      </c>
      <c r="B1554" s="374">
        <v>15443</v>
      </c>
      <c r="C1554" s="374" t="s">
        <v>3482</v>
      </c>
      <c r="D1554" s="368" t="s">
        <v>8</v>
      </c>
      <c r="E1554" s="374" t="s">
        <v>359</v>
      </c>
      <c r="F1554" s="376">
        <v>136436.35999999999</v>
      </c>
    </row>
    <row r="1555" spans="1:6" ht="22.5">
      <c r="A1555" s="370" t="s">
        <v>3483</v>
      </c>
      <c r="B1555" s="374">
        <v>15342</v>
      </c>
      <c r="C1555" s="374" t="s">
        <v>3484</v>
      </c>
      <c r="D1555" s="368" t="s">
        <v>8</v>
      </c>
      <c r="E1555" s="374" t="s">
        <v>359</v>
      </c>
      <c r="F1555" s="376">
        <v>78761.490000000005</v>
      </c>
    </row>
    <row r="1556" spans="1:6" ht="22.5">
      <c r="A1556" s="370" t="s">
        <v>3485</v>
      </c>
      <c r="B1556" s="374">
        <v>15340</v>
      </c>
      <c r="C1556" s="374" t="s">
        <v>3486</v>
      </c>
      <c r="D1556" s="368" t="s">
        <v>8</v>
      </c>
      <c r="E1556" s="374" t="s">
        <v>359</v>
      </c>
      <c r="F1556" s="376">
        <v>366606.89</v>
      </c>
    </row>
    <row r="1557" spans="1:6">
      <c r="A1557" s="370" t="s">
        <v>3487</v>
      </c>
      <c r="B1557" s="374">
        <v>13312</v>
      </c>
      <c r="C1557" s="374" t="s">
        <v>3488</v>
      </c>
      <c r="D1557" s="368" t="s">
        <v>8</v>
      </c>
      <c r="E1557" s="374" t="s">
        <v>366</v>
      </c>
      <c r="F1557" s="376">
        <v>18063.150000000001</v>
      </c>
    </row>
    <row r="1558" spans="1:6">
      <c r="A1558" s="370" t="s">
        <v>3489</v>
      </c>
      <c r="B1558" s="374">
        <v>11842</v>
      </c>
      <c r="C1558" s="374" t="s">
        <v>3490</v>
      </c>
      <c r="D1558" s="368" t="s">
        <v>8</v>
      </c>
      <c r="E1558" s="374" t="s">
        <v>884</v>
      </c>
      <c r="F1558" s="376">
        <v>11033.08</v>
      </c>
    </row>
    <row r="1559" spans="1:6">
      <c r="A1559" s="370" t="s">
        <v>3491</v>
      </c>
      <c r="B1559" s="374">
        <v>11841</v>
      </c>
      <c r="C1559" s="374" t="s">
        <v>3492</v>
      </c>
      <c r="D1559" s="368" t="s">
        <v>8</v>
      </c>
      <c r="E1559" s="374" t="s">
        <v>884</v>
      </c>
      <c r="F1559" s="376">
        <v>11033.08</v>
      </c>
    </row>
    <row r="1560" spans="1:6">
      <c r="A1560" s="370" t="s">
        <v>3493</v>
      </c>
      <c r="B1560" s="374">
        <v>11838</v>
      </c>
      <c r="C1560" s="374" t="s">
        <v>3494</v>
      </c>
      <c r="D1560" s="368" t="s">
        <v>8</v>
      </c>
      <c r="E1560" s="374" t="s">
        <v>884</v>
      </c>
      <c r="F1560" s="376">
        <v>43797.56</v>
      </c>
    </row>
    <row r="1561" spans="1:6">
      <c r="A1561" s="370" t="s">
        <v>3495</v>
      </c>
      <c r="B1561" s="374">
        <v>11840</v>
      </c>
      <c r="C1561" s="374" t="s">
        <v>3496</v>
      </c>
      <c r="D1561" s="368" t="s">
        <v>8</v>
      </c>
      <c r="E1561" s="374" t="s">
        <v>884</v>
      </c>
      <c r="F1561" s="376">
        <v>35539.31</v>
      </c>
    </row>
    <row r="1562" spans="1:6">
      <c r="A1562" s="370" t="s">
        <v>3497</v>
      </c>
      <c r="B1562" s="374">
        <v>11839</v>
      </c>
      <c r="C1562" s="374" t="s">
        <v>3498</v>
      </c>
      <c r="D1562" s="368" t="s">
        <v>8</v>
      </c>
      <c r="E1562" s="374" t="s">
        <v>884</v>
      </c>
      <c r="F1562" s="376">
        <v>28789.32</v>
      </c>
    </row>
    <row r="1563" spans="1:6">
      <c r="A1563" s="370" t="s">
        <v>3499</v>
      </c>
      <c r="B1563" s="374">
        <v>11837</v>
      </c>
      <c r="C1563" s="374" t="s">
        <v>3500</v>
      </c>
      <c r="D1563" s="368" t="s">
        <v>8</v>
      </c>
      <c r="E1563" s="374" t="s">
        <v>884</v>
      </c>
      <c r="F1563" s="376">
        <v>48197.94</v>
      </c>
    </row>
    <row r="1564" spans="1:6">
      <c r="A1564" s="370" t="s">
        <v>3501</v>
      </c>
      <c r="B1564" s="374">
        <v>11843</v>
      </c>
      <c r="C1564" s="374" t="s">
        <v>3502</v>
      </c>
      <c r="D1564" s="368" t="s">
        <v>8</v>
      </c>
      <c r="E1564" s="374" t="s">
        <v>884</v>
      </c>
      <c r="F1564" s="376">
        <v>23570.55</v>
      </c>
    </row>
    <row r="1565" spans="1:6" ht="22.5">
      <c r="A1565" s="370" t="s">
        <v>3503</v>
      </c>
      <c r="B1565" s="374">
        <v>16577</v>
      </c>
      <c r="C1565" s="374" t="s">
        <v>3504</v>
      </c>
      <c r="D1565" s="368" t="s">
        <v>8</v>
      </c>
      <c r="E1565" s="374" t="s">
        <v>359</v>
      </c>
      <c r="F1565" s="376">
        <v>9658.7800000000007</v>
      </c>
    </row>
    <row r="1566" spans="1:6">
      <c r="A1566" s="370" t="s">
        <v>3505</v>
      </c>
      <c r="B1566" s="374">
        <v>16588</v>
      </c>
      <c r="C1566" s="374" t="s">
        <v>3506</v>
      </c>
      <c r="D1566" s="368" t="s">
        <v>8</v>
      </c>
      <c r="E1566" s="374" t="s">
        <v>366</v>
      </c>
      <c r="F1566" s="376">
        <v>8752.17</v>
      </c>
    </row>
    <row r="1567" spans="1:6">
      <c r="A1567" s="370" t="s">
        <v>3507</v>
      </c>
      <c r="B1567" s="374">
        <v>16696</v>
      </c>
      <c r="C1567" s="374" t="s">
        <v>3508</v>
      </c>
      <c r="D1567" s="368" t="s">
        <v>8</v>
      </c>
      <c r="E1567" s="374" t="s">
        <v>366</v>
      </c>
      <c r="F1567" s="376">
        <v>10435.969999999999</v>
      </c>
    </row>
    <row r="1568" spans="1:6" ht="22.5">
      <c r="A1568" s="370" t="s">
        <v>3509</v>
      </c>
      <c r="B1568" s="374">
        <v>12093</v>
      </c>
      <c r="C1568" s="374" t="s">
        <v>3510</v>
      </c>
      <c r="D1568" s="368" t="s">
        <v>8</v>
      </c>
      <c r="E1568" s="374" t="s">
        <v>359</v>
      </c>
      <c r="F1568" s="376">
        <v>6651.43</v>
      </c>
    </row>
    <row r="1569" spans="1:6">
      <c r="A1569" s="370" t="s">
        <v>3511</v>
      </c>
      <c r="B1569" s="374">
        <v>16697</v>
      </c>
      <c r="C1569" s="374" t="s">
        <v>3512</v>
      </c>
      <c r="D1569" s="368" t="s">
        <v>8</v>
      </c>
      <c r="E1569" s="374" t="s">
        <v>366</v>
      </c>
      <c r="F1569" s="376">
        <v>5972.39</v>
      </c>
    </row>
    <row r="1570" spans="1:6" ht="22.5">
      <c r="A1570" s="370" t="s">
        <v>3513</v>
      </c>
      <c r="B1570" s="374">
        <v>15339</v>
      </c>
      <c r="C1570" s="374" t="s">
        <v>3514</v>
      </c>
      <c r="D1570" s="368" t="s">
        <v>8</v>
      </c>
      <c r="E1570" s="374" t="s">
        <v>359</v>
      </c>
      <c r="F1570" s="376">
        <v>135200.76999999999</v>
      </c>
    </row>
    <row r="1571" spans="1:6" ht="22.5">
      <c r="A1571" s="370" t="s">
        <v>3515</v>
      </c>
      <c r="B1571" s="374">
        <v>11203</v>
      </c>
      <c r="C1571" s="374" t="s">
        <v>3516</v>
      </c>
      <c r="D1571" s="368" t="s">
        <v>8</v>
      </c>
      <c r="E1571" s="374" t="s">
        <v>359</v>
      </c>
      <c r="F1571" s="376">
        <v>15161.24</v>
      </c>
    </row>
    <row r="1572" spans="1:6" ht="22.5">
      <c r="A1572" s="370" t="s">
        <v>3517</v>
      </c>
      <c r="B1572" s="374">
        <v>16586</v>
      </c>
      <c r="C1572" s="374" t="s">
        <v>3518</v>
      </c>
      <c r="D1572" s="368" t="s">
        <v>8</v>
      </c>
      <c r="E1572" s="374" t="s">
        <v>359</v>
      </c>
      <c r="F1572" s="376">
        <v>19785.5</v>
      </c>
    </row>
    <row r="1573" spans="1:6" ht="22.5">
      <c r="A1573" s="370" t="s">
        <v>3519</v>
      </c>
      <c r="B1573" s="374">
        <v>11202</v>
      </c>
      <c r="C1573" s="374" t="s">
        <v>3520</v>
      </c>
      <c r="D1573" s="368" t="s">
        <v>8</v>
      </c>
      <c r="E1573" s="374" t="s">
        <v>359</v>
      </c>
      <c r="F1573" s="376">
        <v>25067</v>
      </c>
    </row>
    <row r="1574" spans="1:6" ht="22.5">
      <c r="A1574" s="370" t="s">
        <v>3521</v>
      </c>
      <c r="B1574" s="374">
        <v>16449</v>
      </c>
      <c r="C1574" s="374" t="s">
        <v>3522</v>
      </c>
      <c r="D1574" s="368" t="s">
        <v>8</v>
      </c>
      <c r="E1574" s="374" t="s">
        <v>359</v>
      </c>
      <c r="F1574" s="376">
        <v>32278.720000000001</v>
      </c>
    </row>
    <row r="1575" spans="1:6" ht="22.5">
      <c r="A1575" s="370" t="s">
        <v>3523</v>
      </c>
      <c r="B1575" s="374">
        <v>16450</v>
      </c>
      <c r="C1575" s="374" t="s">
        <v>3524</v>
      </c>
      <c r="D1575" s="368" t="s">
        <v>8</v>
      </c>
      <c r="E1575" s="374" t="s">
        <v>359</v>
      </c>
      <c r="F1575" s="376">
        <v>16062.91</v>
      </c>
    </row>
    <row r="1576" spans="1:6" ht="22.5">
      <c r="A1576" s="370" t="s">
        <v>3525</v>
      </c>
      <c r="B1576" s="374">
        <v>16587</v>
      </c>
      <c r="C1576" s="374" t="s">
        <v>3526</v>
      </c>
      <c r="D1576" s="368" t="s">
        <v>8</v>
      </c>
      <c r="E1576" s="374" t="s">
        <v>359</v>
      </c>
      <c r="F1576" s="376">
        <v>16576.560000000001</v>
      </c>
    </row>
    <row r="1577" spans="1:6">
      <c r="A1577" s="370" t="s">
        <v>3527</v>
      </c>
      <c r="B1577" s="374">
        <v>11294</v>
      </c>
      <c r="C1577" s="374" t="s">
        <v>3528</v>
      </c>
      <c r="D1577" s="368" t="s">
        <v>8</v>
      </c>
      <c r="E1577" s="374" t="s">
        <v>610</v>
      </c>
      <c r="F1577" s="376">
        <v>4451.74</v>
      </c>
    </row>
    <row r="1578" spans="1:6" ht="22.5">
      <c r="A1578" s="370" t="s">
        <v>3529</v>
      </c>
      <c r="B1578" s="374">
        <v>18821</v>
      </c>
      <c r="C1578" s="374" t="s">
        <v>3530</v>
      </c>
      <c r="D1578" s="368" t="s">
        <v>8</v>
      </c>
      <c r="E1578" s="374" t="s">
        <v>359</v>
      </c>
      <c r="F1578" s="376">
        <v>58667.23</v>
      </c>
    </row>
    <row r="1579" spans="1:6" ht="22.5">
      <c r="A1579" s="370" t="s">
        <v>3531</v>
      </c>
      <c r="B1579" s="374">
        <v>15634</v>
      </c>
      <c r="C1579" s="374" t="s">
        <v>3532</v>
      </c>
      <c r="D1579" s="368" t="s">
        <v>8</v>
      </c>
      <c r="E1579" s="374" t="s">
        <v>359</v>
      </c>
      <c r="F1579" s="376">
        <v>7382.51</v>
      </c>
    </row>
    <row r="1580" spans="1:6" ht="22.5">
      <c r="A1580" s="370" t="s">
        <v>3533</v>
      </c>
      <c r="B1580" s="374">
        <v>19146</v>
      </c>
      <c r="C1580" s="374" t="s">
        <v>3534</v>
      </c>
      <c r="D1580" s="368" t="s">
        <v>8</v>
      </c>
      <c r="E1580" s="374" t="s">
        <v>359</v>
      </c>
      <c r="F1580" s="376">
        <v>13656.53</v>
      </c>
    </row>
    <row r="1581" spans="1:6" ht="22.5">
      <c r="A1581" s="370" t="s">
        <v>3535</v>
      </c>
      <c r="B1581" s="374">
        <v>15302</v>
      </c>
      <c r="C1581" s="374" t="s">
        <v>3536</v>
      </c>
      <c r="D1581" s="368" t="s">
        <v>8</v>
      </c>
      <c r="E1581" s="374" t="s">
        <v>359</v>
      </c>
      <c r="F1581" s="376">
        <v>29016.080000000002</v>
      </c>
    </row>
    <row r="1582" spans="1:6">
      <c r="A1582" s="370" t="s">
        <v>3537</v>
      </c>
      <c r="B1582" s="374">
        <v>18986</v>
      </c>
      <c r="C1582" s="374" t="s">
        <v>3538</v>
      </c>
      <c r="D1582" s="368" t="s">
        <v>8</v>
      </c>
      <c r="E1582" s="374" t="s">
        <v>610</v>
      </c>
      <c r="F1582" s="376">
        <v>13553.52</v>
      </c>
    </row>
    <row r="1583" spans="1:6" ht="22.5">
      <c r="A1583" s="370" t="s">
        <v>3539</v>
      </c>
      <c r="B1583" s="374">
        <v>16009</v>
      </c>
      <c r="C1583" s="374" t="s">
        <v>3540</v>
      </c>
      <c r="D1583" s="368" t="s">
        <v>8</v>
      </c>
      <c r="E1583" s="374" t="s">
        <v>359</v>
      </c>
      <c r="F1583" s="376">
        <v>45232.17</v>
      </c>
    </row>
    <row r="1584" spans="1:6" ht="22.5">
      <c r="A1584" s="370" t="s">
        <v>3541</v>
      </c>
      <c r="B1584" s="374">
        <v>16010</v>
      </c>
      <c r="C1584" s="374" t="s">
        <v>3542</v>
      </c>
      <c r="D1584" s="368" t="s">
        <v>8</v>
      </c>
      <c r="E1584" s="374" t="s">
        <v>359</v>
      </c>
      <c r="F1584" s="376">
        <v>90857.9</v>
      </c>
    </row>
    <row r="1585" spans="1:6">
      <c r="A1585" s="370" t="s">
        <v>3543</v>
      </c>
      <c r="B1585" s="374">
        <v>13589</v>
      </c>
      <c r="C1585" s="374" t="s">
        <v>3544</v>
      </c>
      <c r="D1585" s="368" t="s">
        <v>8</v>
      </c>
      <c r="E1585" s="374" t="s">
        <v>884</v>
      </c>
      <c r="F1585" s="376">
        <v>24052.1</v>
      </c>
    </row>
    <row r="1586" spans="1:6">
      <c r="A1586" s="370" t="s">
        <v>3545</v>
      </c>
      <c r="B1586" s="374">
        <v>13590</v>
      </c>
      <c r="C1586" s="374" t="s">
        <v>3546</v>
      </c>
      <c r="D1586" s="368" t="s">
        <v>8</v>
      </c>
      <c r="E1586" s="374" t="s">
        <v>884</v>
      </c>
      <c r="F1586" s="376">
        <v>14673.01</v>
      </c>
    </row>
    <row r="1587" spans="1:6">
      <c r="A1587" s="370" t="s">
        <v>3547</v>
      </c>
      <c r="B1587" s="374">
        <v>13582</v>
      </c>
      <c r="C1587" s="374" t="s">
        <v>3548</v>
      </c>
      <c r="D1587" s="368" t="s">
        <v>8</v>
      </c>
      <c r="E1587" s="374" t="s">
        <v>884</v>
      </c>
      <c r="F1587" s="376">
        <v>347963.88</v>
      </c>
    </row>
    <row r="1588" spans="1:6" ht="22.5">
      <c r="A1588" s="370" t="s">
        <v>3549</v>
      </c>
      <c r="B1588" s="374">
        <v>16594</v>
      </c>
      <c r="C1588" s="374" t="s">
        <v>3550</v>
      </c>
      <c r="D1588" s="368" t="s">
        <v>8</v>
      </c>
      <c r="E1588" s="374" t="s">
        <v>359</v>
      </c>
      <c r="F1588" s="376">
        <v>352668.87</v>
      </c>
    </row>
    <row r="1589" spans="1:6" ht="22.5">
      <c r="A1589" s="370" t="s">
        <v>3551</v>
      </c>
      <c r="B1589" s="374">
        <v>12099</v>
      </c>
      <c r="C1589" s="374" t="s">
        <v>3552</v>
      </c>
      <c r="D1589" s="368" t="s">
        <v>8</v>
      </c>
      <c r="E1589" s="374" t="s">
        <v>359</v>
      </c>
      <c r="F1589" s="376">
        <v>9899.15</v>
      </c>
    </row>
    <row r="1590" spans="1:6">
      <c r="A1590" s="370" t="s">
        <v>3553</v>
      </c>
      <c r="B1590" s="374">
        <v>13593</v>
      </c>
      <c r="C1590" s="374" t="s">
        <v>3554</v>
      </c>
      <c r="D1590" s="368" t="s">
        <v>8</v>
      </c>
      <c r="E1590" s="374" t="s">
        <v>884</v>
      </c>
      <c r="F1590" s="376">
        <v>15992.43</v>
      </c>
    </row>
    <row r="1591" spans="1:6" ht="22.5">
      <c r="A1591" s="370" t="s">
        <v>3555</v>
      </c>
      <c r="B1591" s="374">
        <v>13705</v>
      </c>
      <c r="C1591" s="374" t="s">
        <v>3556</v>
      </c>
      <c r="D1591" s="368" t="s">
        <v>8</v>
      </c>
      <c r="E1591" s="374" t="s">
        <v>359</v>
      </c>
      <c r="F1591" s="376">
        <v>8081.26</v>
      </c>
    </row>
    <row r="1592" spans="1:6">
      <c r="A1592" s="370" t="s">
        <v>3557</v>
      </c>
      <c r="B1592" s="374">
        <v>15851</v>
      </c>
      <c r="C1592" s="374" t="s">
        <v>3558</v>
      </c>
      <c r="D1592" s="368" t="s">
        <v>8</v>
      </c>
      <c r="E1592" s="374" t="s">
        <v>366</v>
      </c>
      <c r="F1592" s="376">
        <v>6445.15</v>
      </c>
    </row>
    <row r="1593" spans="1:6">
      <c r="A1593" s="370" t="s">
        <v>3559</v>
      </c>
      <c r="B1593" s="374">
        <v>13592</v>
      </c>
      <c r="C1593" s="374" t="s">
        <v>3560</v>
      </c>
      <c r="D1593" s="368" t="s">
        <v>8</v>
      </c>
      <c r="E1593" s="374" t="s">
        <v>884</v>
      </c>
      <c r="F1593" s="376">
        <v>11847.42</v>
      </c>
    </row>
    <row r="1594" spans="1:6" ht="22.5">
      <c r="A1594" s="370" t="s">
        <v>3561</v>
      </c>
      <c r="B1594" s="374">
        <v>14251</v>
      </c>
      <c r="C1594" s="374" t="s">
        <v>3562</v>
      </c>
      <c r="D1594" s="368" t="s">
        <v>8</v>
      </c>
      <c r="E1594" s="374" t="s">
        <v>359</v>
      </c>
      <c r="F1594" s="376">
        <v>21877.200000000001</v>
      </c>
    </row>
    <row r="1595" spans="1:6" ht="22.5">
      <c r="A1595" s="370" t="s">
        <v>3563</v>
      </c>
      <c r="B1595" s="374">
        <v>13702</v>
      </c>
      <c r="C1595" s="374" t="s">
        <v>3564</v>
      </c>
      <c r="D1595" s="368" t="s">
        <v>8</v>
      </c>
      <c r="E1595" s="374" t="s">
        <v>359</v>
      </c>
      <c r="F1595" s="376">
        <v>10716.03</v>
      </c>
    </row>
    <row r="1596" spans="1:6" ht="22.5">
      <c r="A1596" s="370" t="s">
        <v>3565</v>
      </c>
      <c r="B1596" s="374">
        <v>11824</v>
      </c>
      <c r="C1596" s="374" t="s">
        <v>3566</v>
      </c>
      <c r="D1596" s="368" t="s">
        <v>8</v>
      </c>
      <c r="E1596" s="374" t="s">
        <v>359</v>
      </c>
      <c r="F1596" s="376">
        <v>12566.81</v>
      </c>
    </row>
    <row r="1597" spans="1:6">
      <c r="A1597" s="370" t="s">
        <v>3567</v>
      </c>
      <c r="B1597" s="374">
        <v>13591</v>
      </c>
      <c r="C1597" s="374" t="s">
        <v>3568</v>
      </c>
      <c r="D1597" s="368" t="s">
        <v>8</v>
      </c>
      <c r="E1597" s="374" t="s">
        <v>884</v>
      </c>
      <c r="F1597" s="376">
        <v>24011.35</v>
      </c>
    </row>
    <row r="1598" spans="1:6" ht="22.5">
      <c r="A1598" s="370" t="s">
        <v>3569</v>
      </c>
      <c r="B1598" s="374">
        <v>9012</v>
      </c>
      <c r="C1598" s="374" t="s">
        <v>3570</v>
      </c>
      <c r="D1598" s="368" t="s">
        <v>8</v>
      </c>
      <c r="E1598" s="374" t="s">
        <v>359</v>
      </c>
      <c r="F1598" s="376">
        <v>0</v>
      </c>
    </row>
    <row r="1599" spans="1:6" ht="22.5">
      <c r="A1599" s="370" t="s">
        <v>3571</v>
      </c>
      <c r="B1599" s="374">
        <v>11965</v>
      </c>
      <c r="C1599" s="374" t="s">
        <v>3570</v>
      </c>
      <c r="D1599" s="368" t="s">
        <v>8</v>
      </c>
      <c r="E1599" s="374" t="s">
        <v>359</v>
      </c>
      <c r="F1599" s="376">
        <v>84581.54</v>
      </c>
    </row>
    <row r="1600" spans="1:6">
      <c r="A1600" s="370" t="s">
        <v>3572</v>
      </c>
      <c r="B1600" s="374">
        <v>13584</v>
      </c>
      <c r="C1600" s="374" t="s">
        <v>3573</v>
      </c>
      <c r="D1600" s="368" t="s">
        <v>8</v>
      </c>
      <c r="E1600" s="374" t="s">
        <v>884</v>
      </c>
      <c r="F1600" s="376">
        <v>173068.14</v>
      </c>
    </row>
    <row r="1601" spans="1:6" ht="22.5">
      <c r="A1601" s="370" t="s">
        <v>3574</v>
      </c>
      <c r="B1601" s="374">
        <v>12297</v>
      </c>
      <c r="C1601" s="374" t="s">
        <v>3575</v>
      </c>
      <c r="D1601" s="368" t="s">
        <v>8</v>
      </c>
      <c r="E1601" s="374" t="s">
        <v>359</v>
      </c>
      <c r="F1601" s="376">
        <v>78791</v>
      </c>
    </row>
    <row r="1602" spans="1:6" ht="22.5">
      <c r="A1602" s="370" t="s">
        <v>3576</v>
      </c>
      <c r="B1602" s="374">
        <v>9009</v>
      </c>
      <c r="C1602" s="374" t="s">
        <v>3577</v>
      </c>
      <c r="D1602" s="368" t="s">
        <v>8</v>
      </c>
      <c r="E1602" s="374" t="s">
        <v>359</v>
      </c>
      <c r="F1602" s="376">
        <v>0</v>
      </c>
    </row>
    <row r="1603" spans="1:6" ht="22.5">
      <c r="A1603" s="370" t="s">
        <v>3578</v>
      </c>
      <c r="B1603" s="374">
        <v>11962</v>
      </c>
      <c r="C1603" s="374" t="s">
        <v>3577</v>
      </c>
      <c r="D1603" s="368" t="s">
        <v>8</v>
      </c>
      <c r="E1603" s="374" t="s">
        <v>359</v>
      </c>
      <c r="F1603" s="376">
        <v>203524.07</v>
      </c>
    </row>
    <row r="1604" spans="1:6">
      <c r="A1604" s="370" t="s">
        <v>3579</v>
      </c>
      <c r="B1604" s="374">
        <v>13583</v>
      </c>
      <c r="C1604" s="374" t="s">
        <v>3580</v>
      </c>
      <c r="D1604" s="368" t="s">
        <v>8</v>
      </c>
      <c r="E1604" s="374" t="s">
        <v>884</v>
      </c>
      <c r="F1604" s="376">
        <v>230451.46</v>
      </c>
    </row>
    <row r="1605" spans="1:6" ht="22.5">
      <c r="A1605" s="370" t="s">
        <v>3581</v>
      </c>
      <c r="B1605" s="374">
        <v>9010</v>
      </c>
      <c r="C1605" s="374" t="s">
        <v>3582</v>
      </c>
      <c r="D1605" s="368" t="s">
        <v>8</v>
      </c>
      <c r="E1605" s="374" t="s">
        <v>359</v>
      </c>
      <c r="F1605" s="376">
        <v>0</v>
      </c>
    </row>
    <row r="1606" spans="1:6" ht="22.5">
      <c r="A1606" s="370" t="s">
        <v>3583</v>
      </c>
      <c r="B1606" s="374">
        <v>11963</v>
      </c>
      <c r="C1606" s="374" t="s">
        <v>3582</v>
      </c>
      <c r="D1606" s="368" t="s">
        <v>8</v>
      </c>
      <c r="E1606" s="374" t="s">
        <v>359</v>
      </c>
      <c r="F1606" s="376">
        <v>169615.64</v>
      </c>
    </row>
    <row r="1607" spans="1:6" ht="22.5">
      <c r="A1607" s="370" t="s">
        <v>3584</v>
      </c>
      <c r="B1607" s="374">
        <v>9011</v>
      </c>
      <c r="C1607" s="374" t="s">
        <v>3585</v>
      </c>
      <c r="D1607" s="368" t="s">
        <v>8</v>
      </c>
      <c r="E1607" s="374" t="s">
        <v>359</v>
      </c>
      <c r="F1607" s="376">
        <v>0</v>
      </c>
    </row>
    <row r="1608" spans="1:6" ht="22.5">
      <c r="A1608" s="370" t="s">
        <v>3586</v>
      </c>
      <c r="B1608" s="374">
        <v>11964</v>
      </c>
      <c r="C1608" s="374" t="s">
        <v>3585</v>
      </c>
      <c r="D1608" s="368" t="s">
        <v>8</v>
      </c>
      <c r="E1608" s="374" t="s">
        <v>359</v>
      </c>
      <c r="F1608" s="376">
        <v>121138.18</v>
      </c>
    </row>
    <row r="1609" spans="1:6" ht="22.5">
      <c r="A1609" s="370" t="s">
        <v>3587</v>
      </c>
      <c r="B1609" s="374">
        <v>12386</v>
      </c>
      <c r="C1609" s="374" t="s">
        <v>3588</v>
      </c>
      <c r="D1609" s="368" t="s">
        <v>8</v>
      </c>
      <c r="E1609" s="374" t="s">
        <v>359</v>
      </c>
      <c r="F1609" s="376">
        <v>44168.959999999999</v>
      </c>
    </row>
    <row r="1610" spans="1:6" ht="22.5">
      <c r="A1610" s="370" t="s">
        <v>3589</v>
      </c>
      <c r="B1610" s="374">
        <v>12295</v>
      </c>
      <c r="C1610" s="374" t="s">
        <v>3590</v>
      </c>
      <c r="D1610" s="368" t="s">
        <v>8</v>
      </c>
      <c r="E1610" s="374" t="s">
        <v>359</v>
      </c>
      <c r="F1610" s="376">
        <v>59271.06</v>
      </c>
    </row>
    <row r="1611" spans="1:6" ht="22.5">
      <c r="A1611" s="370" t="s">
        <v>3591</v>
      </c>
      <c r="B1611" s="374">
        <v>12298</v>
      </c>
      <c r="C1611" s="374" t="s">
        <v>3592</v>
      </c>
      <c r="D1611" s="368" t="s">
        <v>8</v>
      </c>
      <c r="E1611" s="374" t="s">
        <v>359</v>
      </c>
      <c r="F1611" s="376">
        <v>48786.9</v>
      </c>
    </row>
    <row r="1612" spans="1:6" ht="22.5">
      <c r="A1612" s="370" t="s">
        <v>3593</v>
      </c>
      <c r="B1612" s="374">
        <v>11961</v>
      </c>
      <c r="C1612" s="374" t="s">
        <v>3594</v>
      </c>
      <c r="D1612" s="368" t="s">
        <v>8</v>
      </c>
      <c r="E1612" s="374" t="s">
        <v>359</v>
      </c>
      <c r="F1612" s="376">
        <v>102812.85</v>
      </c>
    </row>
    <row r="1613" spans="1:6" ht="22.5">
      <c r="A1613" s="370" t="s">
        <v>3595</v>
      </c>
      <c r="B1613" s="374">
        <v>9008</v>
      </c>
      <c r="C1613" s="374" t="s">
        <v>3596</v>
      </c>
      <c r="D1613" s="368" t="s">
        <v>8</v>
      </c>
      <c r="E1613" s="374" t="s">
        <v>359</v>
      </c>
      <c r="F1613" s="376">
        <v>0</v>
      </c>
    </row>
    <row r="1614" spans="1:6">
      <c r="A1614" s="370" t="s">
        <v>3597</v>
      </c>
      <c r="B1614" s="374">
        <v>13588</v>
      </c>
      <c r="C1614" s="374" t="s">
        <v>3598</v>
      </c>
      <c r="D1614" s="368" t="s">
        <v>8</v>
      </c>
      <c r="E1614" s="374" t="s">
        <v>884</v>
      </c>
      <c r="F1614" s="376">
        <v>39202.910000000003</v>
      </c>
    </row>
    <row r="1615" spans="1:6" ht="22.5">
      <c r="A1615" s="370" t="s">
        <v>3599</v>
      </c>
      <c r="B1615" s="374">
        <v>12255</v>
      </c>
      <c r="C1615" s="374" t="s">
        <v>3600</v>
      </c>
      <c r="D1615" s="368" t="s">
        <v>8</v>
      </c>
      <c r="E1615" s="374" t="s">
        <v>359</v>
      </c>
      <c r="F1615" s="376">
        <v>75516.63</v>
      </c>
    </row>
    <row r="1616" spans="1:6" ht="22.5">
      <c r="A1616" s="370" t="s">
        <v>3601</v>
      </c>
      <c r="B1616" s="374">
        <v>12254</v>
      </c>
      <c r="C1616" s="374" t="s">
        <v>3602</v>
      </c>
      <c r="D1616" s="368" t="s">
        <v>8</v>
      </c>
      <c r="E1616" s="374" t="s">
        <v>359</v>
      </c>
      <c r="F1616" s="376">
        <v>0</v>
      </c>
    </row>
    <row r="1617" spans="1:6" ht="22.5">
      <c r="A1617" s="370" t="s">
        <v>3603</v>
      </c>
      <c r="B1617" s="374">
        <v>12096</v>
      </c>
      <c r="C1617" s="374" t="s">
        <v>3604</v>
      </c>
      <c r="D1617" s="368" t="s">
        <v>8</v>
      </c>
      <c r="E1617" s="374" t="s">
        <v>359</v>
      </c>
      <c r="F1617" s="376">
        <v>26984.799999999999</v>
      </c>
    </row>
    <row r="1618" spans="1:6" ht="22.5">
      <c r="A1618" s="370" t="s">
        <v>3605</v>
      </c>
      <c r="B1618" s="374">
        <v>16007</v>
      </c>
      <c r="C1618" s="374" t="s">
        <v>3606</v>
      </c>
      <c r="D1618" s="368" t="s">
        <v>8</v>
      </c>
      <c r="E1618" s="374" t="s">
        <v>359</v>
      </c>
      <c r="F1618" s="376">
        <v>42145.65</v>
      </c>
    </row>
    <row r="1619" spans="1:6" ht="22.5">
      <c r="A1619" s="370" t="s">
        <v>3607</v>
      </c>
      <c r="B1619" s="374">
        <v>11769</v>
      </c>
      <c r="C1619" s="374" t="s">
        <v>3608</v>
      </c>
      <c r="D1619" s="368" t="s">
        <v>9</v>
      </c>
      <c r="E1619" s="374" t="s">
        <v>359</v>
      </c>
      <c r="F1619" s="376">
        <v>37487.65</v>
      </c>
    </row>
    <row r="1620" spans="1:6" ht="22.5">
      <c r="A1620" s="370" t="s">
        <v>3609</v>
      </c>
      <c r="B1620" s="374">
        <v>13329</v>
      </c>
      <c r="C1620" s="374" t="s">
        <v>3610</v>
      </c>
      <c r="D1620" s="368" t="s">
        <v>8</v>
      </c>
      <c r="E1620" s="374" t="s">
        <v>359</v>
      </c>
      <c r="F1620" s="376">
        <v>48543.99</v>
      </c>
    </row>
    <row r="1621" spans="1:6" ht="22.5">
      <c r="A1621" s="370" t="s">
        <v>3611</v>
      </c>
      <c r="B1621" s="374">
        <v>11770</v>
      </c>
      <c r="C1621" s="374" t="s">
        <v>3612</v>
      </c>
      <c r="D1621" s="368" t="s">
        <v>8</v>
      </c>
      <c r="E1621" s="374" t="s">
        <v>359</v>
      </c>
      <c r="F1621" s="376">
        <v>55730.81</v>
      </c>
    </row>
    <row r="1622" spans="1:6" ht="22.5">
      <c r="A1622" s="370" t="s">
        <v>3613</v>
      </c>
      <c r="B1622" s="374">
        <v>12595</v>
      </c>
      <c r="C1622" s="374" t="s">
        <v>3614</v>
      </c>
      <c r="D1622" s="368" t="s">
        <v>8</v>
      </c>
      <c r="E1622" s="374" t="s">
        <v>359</v>
      </c>
      <c r="F1622" s="376">
        <v>11396.52</v>
      </c>
    </row>
    <row r="1623" spans="1:6" ht="22.5">
      <c r="A1623" s="370" t="s">
        <v>3615</v>
      </c>
      <c r="B1623" s="374">
        <v>17145</v>
      </c>
      <c r="C1623" s="374" t="s">
        <v>3616</v>
      </c>
      <c r="D1623" s="368" t="s">
        <v>8</v>
      </c>
      <c r="E1623" s="374" t="s">
        <v>359</v>
      </c>
      <c r="F1623" s="376">
        <v>63733.97</v>
      </c>
    </row>
    <row r="1624" spans="1:6" ht="22.5">
      <c r="A1624" s="370" t="s">
        <v>3617</v>
      </c>
      <c r="B1624" s="374">
        <v>13111</v>
      </c>
      <c r="C1624" s="374" t="s">
        <v>3618</v>
      </c>
      <c r="D1624" s="368" t="s">
        <v>8</v>
      </c>
      <c r="E1624" s="374" t="s">
        <v>359</v>
      </c>
      <c r="F1624" s="376">
        <v>3824.04</v>
      </c>
    </row>
    <row r="1625" spans="1:6" ht="22.5">
      <c r="A1625" s="370" t="s">
        <v>3619</v>
      </c>
      <c r="B1625" s="374">
        <v>17088</v>
      </c>
      <c r="C1625" s="374" t="s">
        <v>3620</v>
      </c>
      <c r="D1625" s="368" t="s">
        <v>9</v>
      </c>
      <c r="E1625" s="374" t="s">
        <v>359</v>
      </c>
      <c r="F1625" s="376">
        <v>461790.89</v>
      </c>
    </row>
    <row r="1626" spans="1:6" ht="22.5">
      <c r="A1626" s="370" t="s">
        <v>3621</v>
      </c>
      <c r="B1626" s="374">
        <v>15243</v>
      </c>
      <c r="C1626" s="374" t="s">
        <v>3622</v>
      </c>
      <c r="D1626" s="368" t="s">
        <v>8</v>
      </c>
      <c r="E1626" s="374" t="s">
        <v>359</v>
      </c>
      <c r="F1626" s="376">
        <v>68049.710000000006</v>
      </c>
    </row>
    <row r="1627" spans="1:6" ht="22.5">
      <c r="A1627" s="370" t="s">
        <v>3623</v>
      </c>
      <c r="B1627" s="374">
        <v>15244</v>
      </c>
      <c r="C1627" s="374" t="s">
        <v>3624</v>
      </c>
      <c r="D1627" s="368" t="s">
        <v>8</v>
      </c>
      <c r="E1627" s="374" t="s">
        <v>359</v>
      </c>
      <c r="F1627" s="376">
        <v>139215.03</v>
      </c>
    </row>
    <row r="1628" spans="1:6" ht="22.5">
      <c r="A1628" s="370" t="s">
        <v>3625</v>
      </c>
      <c r="B1628" s="374">
        <v>17091</v>
      </c>
      <c r="C1628" s="374" t="s">
        <v>3626</v>
      </c>
      <c r="D1628" s="368" t="s">
        <v>9</v>
      </c>
      <c r="E1628" s="374" t="s">
        <v>359</v>
      </c>
      <c r="F1628" s="376">
        <v>16004.16</v>
      </c>
    </row>
    <row r="1629" spans="1:6" ht="22.5">
      <c r="A1629" s="370" t="s">
        <v>3627</v>
      </c>
      <c r="B1629" s="374">
        <v>16825</v>
      </c>
      <c r="C1629" s="374" t="s">
        <v>3628</v>
      </c>
      <c r="D1629" s="368" t="s">
        <v>9</v>
      </c>
      <c r="E1629" s="374" t="s">
        <v>359</v>
      </c>
      <c r="F1629" s="376">
        <v>44487.28</v>
      </c>
    </row>
    <row r="1630" spans="1:6" ht="22.5">
      <c r="A1630" s="370" t="s">
        <v>3629</v>
      </c>
      <c r="B1630" s="374">
        <v>20651</v>
      </c>
      <c r="C1630" s="374" t="s">
        <v>3630</v>
      </c>
      <c r="D1630" s="368" t="s">
        <v>8</v>
      </c>
      <c r="E1630" s="374" t="s">
        <v>359</v>
      </c>
      <c r="F1630" s="376">
        <v>30529.51</v>
      </c>
    </row>
    <row r="1631" spans="1:6" ht="22.5">
      <c r="A1631" s="370" t="s">
        <v>3631</v>
      </c>
      <c r="B1631" s="374">
        <v>15242</v>
      </c>
      <c r="C1631" s="374" t="s">
        <v>3632</v>
      </c>
      <c r="D1631" s="368" t="s">
        <v>8</v>
      </c>
      <c r="E1631" s="374" t="s">
        <v>359</v>
      </c>
      <c r="F1631" s="376">
        <v>41533.980000000003</v>
      </c>
    </row>
    <row r="1632" spans="1:6">
      <c r="A1632" s="370" t="s">
        <v>3633</v>
      </c>
      <c r="B1632" s="374">
        <v>12339</v>
      </c>
      <c r="C1632" s="374" t="s">
        <v>3634</v>
      </c>
      <c r="D1632" s="368" t="s">
        <v>8</v>
      </c>
      <c r="E1632" s="374" t="s">
        <v>884</v>
      </c>
      <c r="F1632" s="376">
        <v>4942.63</v>
      </c>
    </row>
    <row r="1633" spans="1:6">
      <c r="A1633" s="370" t="s">
        <v>3635</v>
      </c>
      <c r="B1633" s="374">
        <v>15501</v>
      </c>
      <c r="C1633" s="374" t="s">
        <v>3636</v>
      </c>
      <c r="D1633" s="368" t="s">
        <v>8</v>
      </c>
      <c r="E1633" s="374" t="s">
        <v>366</v>
      </c>
      <c r="F1633" s="376">
        <v>9711.0499999999993</v>
      </c>
    </row>
    <row r="1634" spans="1:6">
      <c r="A1634" s="370" t="s">
        <v>3637</v>
      </c>
      <c r="B1634" s="374">
        <v>15502</v>
      </c>
      <c r="C1634" s="374" t="s">
        <v>3638</v>
      </c>
      <c r="D1634" s="368" t="s">
        <v>8</v>
      </c>
      <c r="E1634" s="374" t="s">
        <v>366</v>
      </c>
      <c r="F1634" s="376">
        <v>4014.13</v>
      </c>
    </row>
    <row r="1635" spans="1:6" ht="22.5">
      <c r="A1635" s="370" t="s">
        <v>3639</v>
      </c>
      <c r="B1635" s="374">
        <v>12094</v>
      </c>
      <c r="C1635" s="374" t="s">
        <v>3640</v>
      </c>
      <c r="D1635" s="368" t="s">
        <v>8</v>
      </c>
      <c r="E1635" s="374" t="s">
        <v>359</v>
      </c>
      <c r="F1635" s="376">
        <v>15885.77</v>
      </c>
    </row>
    <row r="1636" spans="1:6" ht="22.5">
      <c r="A1636" s="370" t="s">
        <v>3641</v>
      </c>
      <c r="B1636" s="374">
        <v>12336</v>
      </c>
      <c r="C1636" s="374" t="s">
        <v>3642</v>
      </c>
      <c r="D1636" s="368" t="s">
        <v>8</v>
      </c>
      <c r="E1636" s="374" t="s">
        <v>359</v>
      </c>
      <c r="F1636" s="376">
        <v>12103.77</v>
      </c>
    </row>
    <row r="1637" spans="1:6">
      <c r="A1637" s="370" t="s">
        <v>3643</v>
      </c>
      <c r="B1637" s="374">
        <v>16725</v>
      </c>
      <c r="C1637" s="374" t="s">
        <v>3644</v>
      </c>
      <c r="D1637" s="368" t="s">
        <v>8</v>
      </c>
      <c r="E1637" s="374" t="s">
        <v>366</v>
      </c>
      <c r="F1637" s="376">
        <v>12890.3</v>
      </c>
    </row>
    <row r="1638" spans="1:6" ht="22.5">
      <c r="A1638" s="370" t="s">
        <v>3645</v>
      </c>
      <c r="B1638" s="374">
        <v>17093</v>
      </c>
      <c r="C1638" s="374" t="s">
        <v>3646</v>
      </c>
      <c r="D1638" s="368" t="s">
        <v>9</v>
      </c>
      <c r="E1638" s="374" t="s">
        <v>359</v>
      </c>
      <c r="F1638" s="376">
        <v>54793.63</v>
      </c>
    </row>
    <row r="1639" spans="1:6" ht="22.5">
      <c r="A1639" s="370" t="s">
        <v>3647</v>
      </c>
      <c r="B1639" s="374">
        <v>18449</v>
      </c>
      <c r="C1639" s="374" t="s">
        <v>3648</v>
      </c>
      <c r="D1639" s="368" t="s">
        <v>9</v>
      </c>
      <c r="E1639" s="374" t="s">
        <v>359</v>
      </c>
      <c r="F1639" s="376">
        <v>70566.320000000007</v>
      </c>
    </row>
    <row r="1640" spans="1:6" ht="22.5">
      <c r="A1640" s="370" t="s">
        <v>3649</v>
      </c>
      <c r="B1640" s="374">
        <v>17788</v>
      </c>
      <c r="C1640" s="374" t="s">
        <v>3650</v>
      </c>
      <c r="D1640" s="368" t="s">
        <v>9</v>
      </c>
      <c r="E1640" s="374" t="s">
        <v>359</v>
      </c>
      <c r="F1640" s="376">
        <v>43142.23</v>
      </c>
    </row>
    <row r="1641" spans="1:6" ht="22.5">
      <c r="A1641" s="370" t="s">
        <v>3651</v>
      </c>
      <c r="B1641" s="374">
        <v>18450</v>
      </c>
      <c r="C1641" s="374" t="s">
        <v>3652</v>
      </c>
      <c r="D1641" s="368" t="s">
        <v>9</v>
      </c>
      <c r="E1641" s="374" t="s">
        <v>359</v>
      </c>
      <c r="F1641" s="376">
        <v>2477.5100000000002</v>
      </c>
    </row>
    <row r="1642" spans="1:6">
      <c r="A1642" s="370" t="s">
        <v>3653</v>
      </c>
      <c r="B1642" s="374">
        <v>14955</v>
      </c>
      <c r="C1642" s="374" t="s">
        <v>3654</v>
      </c>
      <c r="D1642" s="368" t="s">
        <v>9</v>
      </c>
      <c r="E1642" s="374" t="s">
        <v>610</v>
      </c>
      <c r="F1642" s="376">
        <v>625571.61</v>
      </c>
    </row>
    <row r="1643" spans="1:6">
      <c r="A1643" s="370" t="s">
        <v>3655</v>
      </c>
      <c r="B1643" s="374">
        <v>17148</v>
      </c>
      <c r="C1643" s="374" t="s">
        <v>3656</v>
      </c>
      <c r="D1643" s="368" t="s">
        <v>9</v>
      </c>
      <c r="E1643" s="374" t="s">
        <v>610</v>
      </c>
      <c r="F1643" s="376">
        <v>625571.61</v>
      </c>
    </row>
    <row r="1644" spans="1:6">
      <c r="A1644" s="370" t="s">
        <v>3657</v>
      </c>
      <c r="B1644" s="374">
        <v>17149</v>
      </c>
      <c r="C1644" s="374" t="s">
        <v>3658</v>
      </c>
      <c r="D1644" s="368" t="s">
        <v>9</v>
      </c>
      <c r="E1644" s="374" t="s">
        <v>610</v>
      </c>
      <c r="F1644" s="376">
        <v>625571.61</v>
      </c>
    </row>
    <row r="1645" spans="1:6">
      <c r="A1645" s="370" t="s">
        <v>3659</v>
      </c>
      <c r="B1645" s="374">
        <v>17150</v>
      </c>
      <c r="C1645" s="374" t="s">
        <v>3660</v>
      </c>
      <c r="D1645" s="368" t="s">
        <v>9</v>
      </c>
      <c r="E1645" s="374" t="s">
        <v>610</v>
      </c>
      <c r="F1645" s="376">
        <v>625571.61</v>
      </c>
    </row>
    <row r="1646" spans="1:6" ht="22.5">
      <c r="A1646" s="370" t="s">
        <v>3661</v>
      </c>
      <c r="B1646" s="374">
        <v>17736</v>
      </c>
      <c r="C1646" s="374" t="s">
        <v>3662</v>
      </c>
      <c r="D1646" s="368" t="s">
        <v>8</v>
      </c>
      <c r="E1646" s="374" t="s">
        <v>359</v>
      </c>
      <c r="F1646" s="376">
        <v>4688.84</v>
      </c>
    </row>
    <row r="1647" spans="1:6" ht="22.5">
      <c r="A1647" s="370" t="s">
        <v>3663</v>
      </c>
      <c r="B1647" s="374">
        <v>13144</v>
      </c>
      <c r="C1647" s="374" t="s">
        <v>3664</v>
      </c>
      <c r="D1647" s="368" t="s">
        <v>8</v>
      </c>
      <c r="E1647" s="374" t="s">
        <v>359</v>
      </c>
      <c r="F1647" s="376">
        <v>7894.85</v>
      </c>
    </row>
    <row r="1648" spans="1:6" ht="22.5">
      <c r="A1648" s="370" t="s">
        <v>3665</v>
      </c>
      <c r="B1648" s="374">
        <v>17499</v>
      </c>
      <c r="C1648" s="374" t="s">
        <v>3666</v>
      </c>
      <c r="D1648" s="368" t="s">
        <v>8</v>
      </c>
      <c r="E1648" s="374" t="s">
        <v>359</v>
      </c>
      <c r="F1648" s="376">
        <v>65759.02</v>
      </c>
    </row>
    <row r="1649" spans="1:6" ht="22.5">
      <c r="A1649" s="370" t="s">
        <v>3667</v>
      </c>
      <c r="B1649" s="374">
        <v>13247</v>
      </c>
      <c r="C1649" s="374" t="s">
        <v>3668</v>
      </c>
      <c r="D1649" s="368" t="s">
        <v>8</v>
      </c>
      <c r="E1649" s="374" t="s">
        <v>359</v>
      </c>
      <c r="F1649" s="376">
        <v>7873.03</v>
      </c>
    </row>
    <row r="1650" spans="1:6" ht="22.5">
      <c r="A1650" s="370" t="s">
        <v>3669</v>
      </c>
      <c r="B1650" s="374">
        <v>13595</v>
      </c>
      <c r="C1650" s="374" t="s">
        <v>3670</v>
      </c>
      <c r="D1650" s="368" t="s">
        <v>8</v>
      </c>
      <c r="E1650" s="374" t="s">
        <v>359</v>
      </c>
      <c r="F1650" s="376">
        <v>5470.2</v>
      </c>
    </row>
    <row r="1651" spans="1:6" ht="22.5">
      <c r="A1651" s="370" t="s">
        <v>3671</v>
      </c>
      <c r="B1651" s="374">
        <v>13133</v>
      </c>
      <c r="C1651" s="374" t="s">
        <v>3672</v>
      </c>
      <c r="D1651" s="368" t="s">
        <v>8</v>
      </c>
      <c r="E1651" s="374" t="s">
        <v>359</v>
      </c>
      <c r="F1651" s="376">
        <v>7611.98</v>
      </c>
    </row>
    <row r="1652" spans="1:6" ht="22.5">
      <c r="A1652" s="370" t="s">
        <v>3673</v>
      </c>
      <c r="B1652" s="374">
        <v>13598</v>
      </c>
      <c r="C1652" s="374" t="s">
        <v>3674</v>
      </c>
      <c r="D1652" s="368" t="s">
        <v>8</v>
      </c>
      <c r="E1652" s="374" t="s">
        <v>359</v>
      </c>
      <c r="F1652" s="376">
        <v>6243.33</v>
      </c>
    </row>
    <row r="1653" spans="1:6" ht="22.5">
      <c r="A1653" s="370" t="s">
        <v>3675</v>
      </c>
      <c r="B1653" s="374">
        <v>13597</v>
      </c>
      <c r="C1653" s="374" t="s">
        <v>3676</v>
      </c>
      <c r="D1653" s="368" t="s">
        <v>8</v>
      </c>
      <c r="E1653" s="374" t="s">
        <v>359</v>
      </c>
      <c r="F1653" s="376">
        <v>15471.15</v>
      </c>
    </row>
    <row r="1654" spans="1:6" ht="22.5">
      <c r="A1654" s="370" t="s">
        <v>3677</v>
      </c>
      <c r="B1654" s="374">
        <v>13596</v>
      </c>
      <c r="C1654" s="374" t="s">
        <v>3678</v>
      </c>
      <c r="D1654" s="368" t="s">
        <v>8</v>
      </c>
      <c r="E1654" s="374" t="s">
        <v>359</v>
      </c>
      <c r="F1654" s="376">
        <v>9165.59</v>
      </c>
    </row>
    <row r="1655" spans="1:6" ht="22.5">
      <c r="A1655" s="370" t="s">
        <v>3679</v>
      </c>
      <c r="B1655" s="374">
        <v>16824</v>
      </c>
      <c r="C1655" s="374" t="s">
        <v>3680</v>
      </c>
      <c r="D1655" s="368" t="s">
        <v>9</v>
      </c>
      <c r="E1655" s="374" t="s">
        <v>359</v>
      </c>
      <c r="F1655" s="376">
        <v>30697.99</v>
      </c>
    </row>
    <row r="1656" spans="1:6">
      <c r="A1656" s="370" t="s">
        <v>3681</v>
      </c>
      <c r="B1656" s="374">
        <v>20686</v>
      </c>
      <c r="C1656" s="374" t="s">
        <v>3682</v>
      </c>
      <c r="D1656" s="368" t="s">
        <v>9</v>
      </c>
      <c r="E1656" s="374" t="s">
        <v>491</v>
      </c>
      <c r="F1656" s="376">
        <v>80432.91</v>
      </c>
    </row>
    <row r="1657" spans="1:6">
      <c r="A1657" s="370" t="s">
        <v>3683</v>
      </c>
      <c r="B1657" s="374">
        <v>17124</v>
      </c>
      <c r="C1657" s="374" t="s">
        <v>3684</v>
      </c>
      <c r="D1657" s="368" t="s">
        <v>8</v>
      </c>
      <c r="E1657" s="374" t="s">
        <v>610</v>
      </c>
      <c r="F1657" s="376">
        <v>2698.55</v>
      </c>
    </row>
    <row r="1658" spans="1:6">
      <c r="A1658" s="370" t="s">
        <v>3685</v>
      </c>
      <c r="B1658" s="374">
        <v>17115</v>
      </c>
      <c r="C1658" s="374" t="s">
        <v>3686</v>
      </c>
      <c r="D1658" s="368" t="s">
        <v>9</v>
      </c>
      <c r="E1658" s="374" t="s">
        <v>610</v>
      </c>
      <c r="F1658" s="376">
        <v>110348.71</v>
      </c>
    </row>
    <row r="1659" spans="1:6" ht="22.5">
      <c r="A1659" s="370" t="s">
        <v>3687</v>
      </c>
      <c r="B1659" s="374">
        <v>12097</v>
      </c>
      <c r="C1659" s="374" t="s">
        <v>3688</v>
      </c>
      <c r="D1659" s="368" t="s">
        <v>8</v>
      </c>
      <c r="E1659" s="374" t="s">
        <v>359</v>
      </c>
      <c r="F1659" s="376">
        <v>6884.8</v>
      </c>
    </row>
    <row r="1660" spans="1:6" ht="22.5">
      <c r="A1660" s="370" t="s">
        <v>3689</v>
      </c>
      <c r="B1660" s="374">
        <v>12098</v>
      </c>
      <c r="C1660" s="374" t="s">
        <v>3690</v>
      </c>
      <c r="D1660" s="368" t="s">
        <v>8</v>
      </c>
      <c r="E1660" s="374" t="s">
        <v>359</v>
      </c>
      <c r="F1660" s="376">
        <v>6884.8</v>
      </c>
    </row>
    <row r="1661" spans="1:6" ht="22.5">
      <c r="A1661" s="370" t="s">
        <v>3691</v>
      </c>
      <c r="B1661" s="374">
        <v>17037</v>
      </c>
      <c r="C1661" s="374" t="s">
        <v>3692</v>
      </c>
      <c r="D1661" s="368" t="s">
        <v>9</v>
      </c>
      <c r="E1661" s="374" t="s">
        <v>359</v>
      </c>
      <c r="F1661" s="376">
        <v>2551.84</v>
      </c>
    </row>
    <row r="1662" spans="1:6">
      <c r="A1662" s="370" t="s">
        <v>3693</v>
      </c>
      <c r="B1662" s="374">
        <v>13774</v>
      </c>
      <c r="C1662" s="374" t="s">
        <v>3694</v>
      </c>
      <c r="D1662" s="368" t="s">
        <v>8</v>
      </c>
      <c r="E1662" s="374" t="s">
        <v>884</v>
      </c>
      <c r="F1662" s="376">
        <v>6503.47</v>
      </c>
    </row>
    <row r="1663" spans="1:6">
      <c r="A1663" s="370" t="s">
        <v>3695</v>
      </c>
      <c r="B1663" s="374">
        <v>13773</v>
      </c>
      <c r="C1663" s="374" t="s">
        <v>3696</v>
      </c>
      <c r="D1663" s="368" t="s">
        <v>8</v>
      </c>
      <c r="E1663" s="374" t="s">
        <v>884</v>
      </c>
      <c r="F1663" s="376">
        <v>6503.47</v>
      </c>
    </row>
    <row r="1664" spans="1:6" ht="22.5">
      <c r="A1664" s="370" t="s">
        <v>3697</v>
      </c>
      <c r="B1664" s="374">
        <v>15034</v>
      </c>
      <c r="C1664" s="374" t="s">
        <v>3698</v>
      </c>
      <c r="D1664" s="368" t="s">
        <v>8</v>
      </c>
      <c r="E1664" s="374" t="s">
        <v>359</v>
      </c>
      <c r="F1664" s="376">
        <v>16365.72</v>
      </c>
    </row>
    <row r="1665" spans="1:6">
      <c r="A1665" s="370" t="s">
        <v>3699</v>
      </c>
      <c r="B1665" s="374">
        <v>13401</v>
      </c>
      <c r="C1665" s="374" t="s">
        <v>3700</v>
      </c>
      <c r="D1665" s="368" t="s">
        <v>8</v>
      </c>
      <c r="E1665" s="374" t="s">
        <v>884</v>
      </c>
      <c r="F1665" s="376">
        <v>3850.06</v>
      </c>
    </row>
    <row r="1666" spans="1:6">
      <c r="A1666" s="370" t="s">
        <v>3701</v>
      </c>
      <c r="B1666" s="374">
        <v>12338</v>
      </c>
      <c r="C1666" s="374" t="s">
        <v>3702</v>
      </c>
      <c r="D1666" s="368" t="s">
        <v>8</v>
      </c>
      <c r="E1666" s="374" t="s">
        <v>884</v>
      </c>
      <c r="F1666" s="376">
        <v>3850.06</v>
      </c>
    </row>
    <row r="1667" spans="1:6" ht="22.5">
      <c r="A1667" s="370" t="s">
        <v>3703</v>
      </c>
      <c r="B1667" s="374">
        <v>17661</v>
      </c>
      <c r="C1667" s="374" t="s">
        <v>3704</v>
      </c>
      <c r="D1667" s="368" t="s">
        <v>8</v>
      </c>
      <c r="E1667" s="374" t="s">
        <v>359</v>
      </c>
      <c r="F1667" s="376">
        <v>7144.05</v>
      </c>
    </row>
    <row r="1668" spans="1:6">
      <c r="A1668" s="370" t="s">
        <v>3705</v>
      </c>
      <c r="B1668" s="374">
        <v>12863</v>
      </c>
      <c r="C1668" s="374" t="s">
        <v>3706</v>
      </c>
      <c r="D1668" s="368" t="s">
        <v>8</v>
      </c>
      <c r="E1668" s="374" t="s">
        <v>610</v>
      </c>
      <c r="F1668" s="376">
        <v>8192.49</v>
      </c>
    </row>
    <row r="1669" spans="1:6" ht="22.5">
      <c r="A1669" s="370" t="s">
        <v>3707</v>
      </c>
      <c r="B1669" s="374">
        <v>17776</v>
      </c>
      <c r="C1669" s="374" t="s">
        <v>3708</v>
      </c>
      <c r="D1669" s="368" t="s">
        <v>8</v>
      </c>
      <c r="E1669" s="374" t="s">
        <v>359</v>
      </c>
      <c r="F1669" s="376">
        <v>3518.41</v>
      </c>
    </row>
    <row r="1670" spans="1:6" ht="22.5">
      <c r="A1670" s="370" t="s">
        <v>3709</v>
      </c>
      <c r="B1670" s="374">
        <v>17749</v>
      </c>
      <c r="C1670" s="374" t="s">
        <v>3710</v>
      </c>
      <c r="D1670" s="368" t="s">
        <v>8</v>
      </c>
      <c r="E1670" s="374" t="s">
        <v>359</v>
      </c>
      <c r="F1670" s="376">
        <v>2944.74</v>
      </c>
    </row>
    <row r="1671" spans="1:6" ht="22.5">
      <c r="A1671" s="370" t="s">
        <v>3711</v>
      </c>
      <c r="B1671" s="374">
        <v>15297</v>
      </c>
      <c r="C1671" s="374" t="s">
        <v>3712</v>
      </c>
      <c r="D1671" s="368" t="s">
        <v>8</v>
      </c>
      <c r="E1671" s="374" t="s">
        <v>359</v>
      </c>
      <c r="F1671" s="376">
        <v>129564.33</v>
      </c>
    </row>
    <row r="1672" spans="1:6">
      <c r="A1672" s="370" t="s">
        <v>3713</v>
      </c>
      <c r="B1672" s="374">
        <v>18995</v>
      </c>
      <c r="C1672" s="374" t="s">
        <v>3714</v>
      </c>
      <c r="D1672" s="368" t="s">
        <v>8</v>
      </c>
      <c r="E1672" s="374" t="s">
        <v>610</v>
      </c>
      <c r="F1672" s="376">
        <v>8330.1299999999992</v>
      </c>
    </row>
    <row r="1673" spans="1:6">
      <c r="A1673" s="370" t="s">
        <v>3715</v>
      </c>
      <c r="B1673" s="374">
        <v>18991</v>
      </c>
      <c r="C1673" s="374" t="s">
        <v>3716</v>
      </c>
      <c r="D1673" s="368" t="s">
        <v>8</v>
      </c>
      <c r="E1673" s="374" t="s">
        <v>610</v>
      </c>
      <c r="F1673" s="376">
        <v>12430.69</v>
      </c>
    </row>
    <row r="1674" spans="1:6" ht="22.5">
      <c r="A1674" s="370" t="s">
        <v>3717</v>
      </c>
      <c r="B1674" s="374">
        <v>18517</v>
      </c>
      <c r="C1674" s="374" t="s">
        <v>3718</v>
      </c>
      <c r="D1674" s="368" t="s">
        <v>9</v>
      </c>
      <c r="E1674" s="374" t="s">
        <v>359</v>
      </c>
      <c r="F1674" s="376">
        <v>25295.89</v>
      </c>
    </row>
    <row r="1675" spans="1:6">
      <c r="A1675" s="370" t="s">
        <v>3719</v>
      </c>
      <c r="B1675" s="374">
        <v>17539</v>
      </c>
      <c r="C1675" s="374" t="s">
        <v>3720</v>
      </c>
      <c r="D1675" s="368" t="s">
        <v>8</v>
      </c>
      <c r="E1675" s="374" t="s">
        <v>371</v>
      </c>
      <c r="F1675" s="376">
        <v>4387.54</v>
      </c>
    </row>
    <row r="1676" spans="1:6">
      <c r="A1676" s="370" t="s">
        <v>3721</v>
      </c>
      <c r="B1676" s="374">
        <v>13801</v>
      </c>
      <c r="C1676" s="374" t="s">
        <v>3722</v>
      </c>
      <c r="D1676" s="368" t="s">
        <v>8</v>
      </c>
      <c r="E1676" s="374" t="s">
        <v>366</v>
      </c>
      <c r="F1676" s="376">
        <v>18403.14</v>
      </c>
    </row>
    <row r="1677" spans="1:6">
      <c r="A1677" s="370" t="s">
        <v>3723</v>
      </c>
      <c r="B1677" s="374">
        <v>13800</v>
      </c>
      <c r="C1677" s="374" t="s">
        <v>3724</v>
      </c>
      <c r="D1677" s="368" t="s">
        <v>8</v>
      </c>
      <c r="E1677" s="374" t="s">
        <v>366</v>
      </c>
      <c r="F1677" s="376">
        <v>46678.73</v>
      </c>
    </row>
    <row r="1678" spans="1:6" ht="22.5">
      <c r="A1678" s="370" t="s">
        <v>3725</v>
      </c>
      <c r="B1678" s="374">
        <v>12766</v>
      </c>
      <c r="C1678" s="374" t="s">
        <v>3726</v>
      </c>
      <c r="D1678" s="368" t="s">
        <v>8</v>
      </c>
      <c r="E1678" s="374" t="s">
        <v>359</v>
      </c>
      <c r="F1678" s="376">
        <v>63482.71</v>
      </c>
    </row>
    <row r="1679" spans="1:6">
      <c r="A1679" s="370" t="s">
        <v>3727</v>
      </c>
      <c r="B1679" s="374">
        <v>18371</v>
      </c>
      <c r="C1679" s="374" t="s">
        <v>3728</v>
      </c>
      <c r="D1679" s="368" t="s">
        <v>8</v>
      </c>
      <c r="E1679" s="374" t="s">
        <v>857</v>
      </c>
      <c r="F1679" s="376">
        <v>0</v>
      </c>
    </row>
    <row r="1680" spans="1:6">
      <c r="A1680" s="370" t="s">
        <v>3729</v>
      </c>
      <c r="B1680" s="374">
        <v>18369</v>
      </c>
      <c r="C1680" s="374" t="s">
        <v>3730</v>
      </c>
      <c r="D1680" s="368" t="s">
        <v>8</v>
      </c>
      <c r="E1680" s="374" t="s">
        <v>857</v>
      </c>
      <c r="F1680" s="376">
        <v>0</v>
      </c>
    </row>
    <row r="1681" spans="1:6">
      <c r="A1681" s="370" t="s">
        <v>3731</v>
      </c>
      <c r="B1681" s="374">
        <v>14616</v>
      </c>
      <c r="C1681" s="374" t="s">
        <v>262</v>
      </c>
      <c r="D1681" s="368" t="s">
        <v>9</v>
      </c>
      <c r="E1681" s="374" t="s">
        <v>491</v>
      </c>
      <c r="F1681" s="376">
        <v>111749.58</v>
      </c>
    </row>
    <row r="1682" spans="1:6">
      <c r="A1682" s="370" t="s">
        <v>3732</v>
      </c>
      <c r="B1682" s="374">
        <v>12401</v>
      </c>
      <c r="C1682" s="374" t="s">
        <v>3733</v>
      </c>
      <c r="D1682" s="368" t="s">
        <v>9</v>
      </c>
      <c r="E1682" s="374" t="s">
        <v>615</v>
      </c>
      <c r="F1682" s="376">
        <v>61930.38</v>
      </c>
    </row>
    <row r="1683" spans="1:6">
      <c r="A1683" s="370" t="s">
        <v>3734</v>
      </c>
      <c r="B1683" s="374">
        <v>12942</v>
      </c>
      <c r="C1683" s="374" t="s">
        <v>3735</v>
      </c>
      <c r="D1683" s="368" t="s">
        <v>9</v>
      </c>
      <c r="E1683" s="374" t="s">
        <v>615</v>
      </c>
      <c r="F1683" s="376">
        <v>3679.58</v>
      </c>
    </row>
    <row r="1684" spans="1:6">
      <c r="A1684" s="370" t="s">
        <v>3736</v>
      </c>
      <c r="B1684" s="374">
        <v>12943</v>
      </c>
      <c r="C1684" s="374" t="s">
        <v>3737</v>
      </c>
      <c r="D1684" s="368" t="s">
        <v>9</v>
      </c>
      <c r="E1684" s="374" t="s">
        <v>615</v>
      </c>
      <c r="F1684" s="376">
        <v>20436.98</v>
      </c>
    </row>
    <row r="1685" spans="1:6">
      <c r="A1685" s="370" t="s">
        <v>3738</v>
      </c>
      <c r="B1685" s="374">
        <v>13316</v>
      </c>
      <c r="C1685" s="374" t="s">
        <v>3739</v>
      </c>
      <c r="D1685" s="368" t="s">
        <v>9</v>
      </c>
      <c r="E1685" s="374" t="s">
        <v>366</v>
      </c>
      <c r="F1685" s="376">
        <v>17025</v>
      </c>
    </row>
    <row r="1686" spans="1:6">
      <c r="A1686" s="370" t="s">
        <v>3740</v>
      </c>
      <c r="B1686" s="374">
        <v>12944</v>
      </c>
      <c r="C1686" s="374" t="s">
        <v>3741</v>
      </c>
      <c r="D1686" s="368" t="s">
        <v>9</v>
      </c>
      <c r="E1686" s="374" t="s">
        <v>615</v>
      </c>
      <c r="F1686" s="376">
        <v>17025</v>
      </c>
    </row>
    <row r="1687" spans="1:6">
      <c r="A1687" s="370" t="s">
        <v>3742</v>
      </c>
      <c r="B1687" s="374">
        <v>14725</v>
      </c>
      <c r="C1687" s="374" t="s">
        <v>3743</v>
      </c>
      <c r="D1687" s="368" t="s">
        <v>9</v>
      </c>
      <c r="E1687" s="374" t="s">
        <v>491</v>
      </c>
      <c r="F1687" s="376">
        <v>37461.980000000003</v>
      </c>
    </row>
    <row r="1688" spans="1:6">
      <c r="A1688" s="370" t="s">
        <v>3744</v>
      </c>
      <c r="B1688" s="374">
        <v>14882</v>
      </c>
      <c r="C1688" s="374" t="s">
        <v>3745</v>
      </c>
      <c r="D1688" s="368" t="s">
        <v>9</v>
      </c>
      <c r="E1688" s="374" t="s">
        <v>491</v>
      </c>
      <c r="F1688" s="376">
        <v>41141.56</v>
      </c>
    </row>
    <row r="1689" spans="1:6">
      <c r="A1689" s="370" t="s">
        <v>3746</v>
      </c>
      <c r="B1689" s="374">
        <v>14783</v>
      </c>
      <c r="C1689" s="374" t="s">
        <v>3747</v>
      </c>
      <c r="D1689" s="368" t="s">
        <v>9</v>
      </c>
      <c r="E1689" s="374" t="s">
        <v>491</v>
      </c>
      <c r="F1689" s="376">
        <v>125579.76</v>
      </c>
    </row>
    <row r="1690" spans="1:6">
      <c r="A1690" s="370" t="s">
        <v>3748</v>
      </c>
      <c r="B1690" s="374">
        <v>11667</v>
      </c>
      <c r="C1690" s="374" t="s">
        <v>3749</v>
      </c>
      <c r="D1690" s="368" t="s">
        <v>8</v>
      </c>
      <c r="E1690" s="374" t="s">
        <v>1793</v>
      </c>
      <c r="F1690" s="376">
        <v>778446.12</v>
      </c>
    </row>
    <row r="1691" spans="1:6">
      <c r="A1691" s="370" t="s">
        <v>3750</v>
      </c>
      <c r="B1691" s="374">
        <v>18486</v>
      </c>
      <c r="C1691" s="374" t="s">
        <v>3751</v>
      </c>
      <c r="D1691" s="368" t="s">
        <v>8</v>
      </c>
      <c r="E1691" s="374" t="s">
        <v>1793</v>
      </c>
      <c r="F1691" s="376">
        <v>1496937.03</v>
      </c>
    </row>
    <row r="1692" spans="1:6">
      <c r="A1692" s="370" t="s">
        <v>3752</v>
      </c>
      <c r="B1692" s="374">
        <v>11152</v>
      </c>
      <c r="C1692" s="374" t="s">
        <v>3753</v>
      </c>
      <c r="D1692" s="368" t="s">
        <v>8</v>
      </c>
      <c r="E1692" s="374" t="s">
        <v>1793</v>
      </c>
      <c r="F1692" s="376">
        <v>1501382.14</v>
      </c>
    </row>
    <row r="1693" spans="1:6">
      <c r="A1693" s="370" t="s">
        <v>3754</v>
      </c>
      <c r="B1693" s="374">
        <v>18483</v>
      </c>
      <c r="C1693" s="374" t="s">
        <v>3753</v>
      </c>
      <c r="D1693" s="368" t="s">
        <v>8</v>
      </c>
      <c r="E1693" s="374" t="s">
        <v>1793</v>
      </c>
      <c r="F1693" s="376">
        <v>1501382.14</v>
      </c>
    </row>
    <row r="1694" spans="1:6">
      <c r="A1694" s="370" t="s">
        <v>3755</v>
      </c>
      <c r="B1694" s="374">
        <v>12133</v>
      </c>
      <c r="C1694" s="374" t="s">
        <v>3756</v>
      </c>
      <c r="D1694" s="368" t="s">
        <v>8</v>
      </c>
      <c r="E1694" s="374" t="s">
        <v>1793</v>
      </c>
      <c r="F1694" s="376">
        <v>1737090.61</v>
      </c>
    </row>
    <row r="1695" spans="1:6">
      <c r="A1695" s="370" t="s">
        <v>3757</v>
      </c>
      <c r="B1695" s="374">
        <v>15649</v>
      </c>
      <c r="C1695" s="374" t="s">
        <v>3758</v>
      </c>
      <c r="D1695" s="368" t="s">
        <v>8</v>
      </c>
      <c r="E1695" s="374" t="s">
        <v>1793</v>
      </c>
      <c r="F1695" s="376">
        <v>1078902.3</v>
      </c>
    </row>
    <row r="1696" spans="1:6">
      <c r="A1696" s="370" t="s">
        <v>3759</v>
      </c>
      <c r="B1696" s="374">
        <v>19205</v>
      </c>
      <c r="C1696" s="374" t="s">
        <v>3760</v>
      </c>
      <c r="D1696" s="368" t="s">
        <v>8</v>
      </c>
      <c r="E1696" s="374" t="s">
        <v>1793</v>
      </c>
      <c r="F1696" s="376">
        <v>1090794.92</v>
      </c>
    </row>
    <row r="1697" spans="1:6">
      <c r="A1697" s="370" t="s">
        <v>3761</v>
      </c>
      <c r="B1697" s="374">
        <v>11676</v>
      </c>
      <c r="C1697" s="374" t="s">
        <v>3762</v>
      </c>
      <c r="D1697" s="368" t="s">
        <v>7</v>
      </c>
      <c r="E1697" s="374" t="s">
        <v>1793</v>
      </c>
      <c r="F1697" s="376">
        <v>754137.35</v>
      </c>
    </row>
    <row r="1698" spans="1:6">
      <c r="A1698" s="370" t="s">
        <v>3763</v>
      </c>
      <c r="B1698" s="374">
        <v>15240</v>
      </c>
      <c r="C1698" s="374" t="s">
        <v>3764</v>
      </c>
      <c r="D1698" s="368" t="s">
        <v>7</v>
      </c>
      <c r="E1698" s="374" t="s">
        <v>1793</v>
      </c>
      <c r="F1698" s="376">
        <v>616329.9</v>
      </c>
    </row>
    <row r="1699" spans="1:6">
      <c r="A1699" s="370" t="s">
        <v>3765</v>
      </c>
      <c r="B1699" s="374">
        <v>19153</v>
      </c>
      <c r="C1699" s="374" t="s">
        <v>3766</v>
      </c>
      <c r="D1699" s="368" t="s">
        <v>8</v>
      </c>
      <c r="E1699" s="374" t="s">
        <v>1793</v>
      </c>
      <c r="F1699" s="376">
        <v>1090794.92</v>
      </c>
    </row>
    <row r="1700" spans="1:6" ht="22.5">
      <c r="A1700" s="370" t="s">
        <v>3767</v>
      </c>
      <c r="B1700" s="374">
        <v>14950</v>
      </c>
      <c r="C1700" s="374" t="s">
        <v>3768</v>
      </c>
      <c r="D1700" s="368" t="s">
        <v>9</v>
      </c>
      <c r="E1700" s="374" t="s">
        <v>359</v>
      </c>
      <c r="F1700" s="376">
        <v>194583.74</v>
      </c>
    </row>
    <row r="1701" spans="1:6" ht="22.5">
      <c r="A1701" s="370" t="s">
        <v>3769</v>
      </c>
      <c r="B1701" s="374">
        <v>1009</v>
      </c>
      <c r="C1701" s="374" t="s">
        <v>3770</v>
      </c>
      <c r="D1701" s="368" t="s">
        <v>9</v>
      </c>
      <c r="E1701" s="374" t="s">
        <v>359</v>
      </c>
      <c r="F1701" s="376">
        <v>61632.93</v>
      </c>
    </row>
    <row r="1702" spans="1:6" ht="22.5">
      <c r="A1702" s="370" t="s">
        <v>3771</v>
      </c>
      <c r="B1702" s="374">
        <v>17493</v>
      </c>
      <c r="C1702" s="374" t="s">
        <v>3772</v>
      </c>
      <c r="D1702" s="368" t="s">
        <v>9</v>
      </c>
      <c r="E1702" s="374" t="s">
        <v>359</v>
      </c>
      <c r="F1702" s="376">
        <v>175420.19</v>
      </c>
    </row>
    <row r="1703" spans="1:6">
      <c r="A1703" s="370" t="s">
        <v>3773</v>
      </c>
      <c r="B1703" s="374">
        <v>13225</v>
      </c>
      <c r="C1703" s="374" t="s">
        <v>3774</v>
      </c>
      <c r="D1703" s="368" t="s">
        <v>9</v>
      </c>
      <c r="E1703" s="374" t="s">
        <v>366</v>
      </c>
      <c r="F1703" s="376">
        <v>971807.13</v>
      </c>
    </row>
    <row r="1704" spans="1:6">
      <c r="A1704" s="370" t="s">
        <v>3775</v>
      </c>
      <c r="B1704" s="374">
        <v>18630</v>
      </c>
      <c r="C1704" s="374" t="s">
        <v>3776</v>
      </c>
      <c r="D1704" s="368" t="s">
        <v>9</v>
      </c>
      <c r="E1704" s="374" t="s">
        <v>366</v>
      </c>
      <c r="F1704" s="376">
        <v>778268.87</v>
      </c>
    </row>
    <row r="1705" spans="1:6">
      <c r="A1705" s="370" t="s">
        <v>3777</v>
      </c>
      <c r="B1705" s="374">
        <v>12607</v>
      </c>
      <c r="C1705" s="374" t="s">
        <v>3778</v>
      </c>
      <c r="D1705" s="368" t="s">
        <v>9</v>
      </c>
      <c r="E1705" s="374" t="s">
        <v>2412</v>
      </c>
      <c r="F1705" s="376">
        <v>1484105.76</v>
      </c>
    </row>
    <row r="1706" spans="1:6">
      <c r="A1706" s="370" t="s">
        <v>3779</v>
      </c>
      <c r="B1706" s="374">
        <v>10728</v>
      </c>
      <c r="C1706" s="374" t="s">
        <v>3780</v>
      </c>
      <c r="D1706" s="368" t="s">
        <v>9</v>
      </c>
      <c r="E1706" s="374" t="s">
        <v>496</v>
      </c>
      <c r="F1706" s="376">
        <v>386769</v>
      </c>
    </row>
    <row r="1707" spans="1:6">
      <c r="A1707" s="370" t="s">
        <v>3781</v>
      </c>
      <c r="B1707" s="374">
        <v>14451</v>
      </c>
      <c r="C1707" s="374" t="s">
        <v>3782</v>
      </c>
      <c r="D1707" s="368" t="s">
        <v>9</v>
      </c>
      <c r="E1707" s="374" t="s">
        <v>496</v>
      </c>
      <c r="F1707" s="376">
        <v>413095.32</v>
      </c>
    </row>
    <row r="1708" spans="1:6">
      <c r="A1708" s="370" t="s">
        <v>3783</v>
      </c>
      <c r="B1708" s="374">
        <v>15134</v>
      </c>
      <c r="C1708" s="374" t="s">
        <v>3784</v>
      </c>
      <c r="D1708" s="368" t="s">
        <v>9</v>
      </c>
      <c r="E1708" s="374" t="s">
        <v>496</v>
      </c>
      <c r="F1708" s="376">
        <v>406968.11</v>
      </c>
    </row>
    <row r="1709" spans="1:6">
      <c r="A1709" s="370" t="s">
        <v>3785</v>
      </c>
      <c r="B1709" s="374">
        <v>10300</v>
      </c>
      <c r="C1709" s="374" t="s">
        <v>3786</v>
      </c>
      <c r="D1709" s="368" t="s">
        <v>9</v>
      </c>
      <c r="E1709" s="374" t="s">
        <v>496</v>
      </c>
      <c r="F1709" s="376">
        <v>550748.76</v>
      </c>
    </row>
    <row r="1710" spans="1:6">
      <c r="A1710" s="370" t="s">
        <v>3787</v>
      </c>
      <c r="B1710" s="374">
        <v>15089</v>
      </c>
      <c r="C1710" s="374" t="s">
        <v>3788</v>
      </c>
      <c r="D1710" s="368" t="s">
        <v>9</v>
      </c>
      <c r="E1710" s="374" t="s">
        <v>496</v>
      </c>
      <c r="F1710" s="376">
        <v>690277.96</v>
      </c>
    </row>
    <row r="1711" spans="1:6">
      <c r="A1711" s="370" t="s">
        <v>3789</v>
      </c>
      <c r="B1711" s="374">
        <v>10301</v>
      </c>
      <c r="C1711" s="374" t="s">
        <v>3790</v>
      </c>
      <c r="D1711" s="368" t="s">
        <v>9</v>
      </c>
      <c r="E1711" s="374" t="s">
        <v>496</v>
      </c>
      <c r="F1711" s="376">
        <v>653728.46</v>
      </c>
    </row>
    <row r="1712" spans="1:6">
      <c r="A1712" s="370" t="s">
        <v>3791</v>
      </c>
      <c r="B1712" s="374">
        <v>14486</v>
      </c>
      <c r="C1712" s="374" t="s">
        <v>299</v>
      </c>
      <c r="D1712" s="368" t="s">
        <v>9</v>
      </c>
      <c r="E1712" s="374" t="s">
        <v>496</v>
      </c>
      <c r="F1712" s="376">
        <v>770273.58</v>
      </c>
    </row>
    <row r="1713" spans="1:6">
      <c r="A1713" s="370" t="s">
        <v>3792</v>
      </c>
      <c r="B1713" s="374">
        <v>10963</v>
      </c>
      <c r="C1713" s="374" t="s">
        <v>3793</v>
      </c>
      <c r="D1713" s="368" t="s">
        <v>9</v>
      </c>
      <c r="E1713" s="374" t="s">
        <v>496</v>
      </c>
      <c r="F1713" s="376">
        <v>741517.96</v>
      </c>
    </row>
    <row r="1714" spans="1:6">
      <c r="A1714" s="370" t="s">
        <v>3794</v>
      </c>
      <c r="B1714" s="374">
        <v>14487</v>
      </c>
      <c r="C1714" s="374" t="s">
        <v>3795</v>
      </c>
      <c r="D1714" s="368" t="s">
        <v>9</v>
      </c>
      <c r="E1714" s="374" t="s">
        <v>496</v>
      </c>
      <c r="F1714" s="376">
        <v>880606.5</v>
      </c>
    </row>
    <row r="1715" spans="1:6">
      <c r="A1715" s="370" t="s">
        <v>3796</v>
      </c>
      <c r="B1715" s="374">
        <v>10548</v>
      </c>
      <c r="C1715" s="374" t="s">
        <v>3797</v>
      </c>
      <c r="D1715" s="368" t="s">
        <v>9</v>
      </c>
      <c r="E1715" s="374" t="s">
        <v>496</v>
      </c>
      <c r="F1715" s="376">
        <v>892830.82</v>
      </c>
    </row>
    <row r="1716" spans="1:6">
      <c r="A1716" s="370" t="s">
        <v>3798</v>
      </c>
      <c r="B1716" s="374">
        <v>14488</v>
      </c>
      <c r="C1716" s="374" t="s">
        <v>3799</v>
      </c>
      <c r="D1716" s="368" t="s">
        <v>9</v>
      </c>
      <c r="E1716" s="374" t="s">
        <v>496</v>
      </c>
      <c r="F1716" s="376">
        <v>1023874.28</v>
      </c>
    </row>
    <row r="1717" spans="1:6">
      <c r="A1717" s="370" t="s">
        <v>3800</v>
      </c>
      <c r="B1717" s="374">
        <v>15090</v>
      </c>
      <c r="C1717" s="374" t="s">
        <v>3801</v>
      </c>
      <c r="D1717" s="368" t="s">
        <v>9</v>
      </c>
      <c r="E1717" s="374" t="s">
        <v>496</v>
      </c>
      <c r="F1717" s="376">
        <v>1291281</v>
      </c>
    </row>
    <row r="1718" spans="1:6">
      <c r="A1718" s="370" t="s">
        <v>3802</v>
      </c>
      <c r="B1718" s="374">
        <v>10690</v>
      </c>
      <c r="C1718" s="374" t="s">
        <v>3803</v>
      </c>
      <c r="D1718" s="368" t="s">
        <v>9</v>
      </c>
      <c r="E1718" s="374" t="s">
        <v>496</v>
      </c>
      <c r="F1718" s="376">
        <v>1190854.3999999999</v>
      </c>
    </row>
    <row r="1719" spans="1:6">
      <c r="A1719" s="370" t="s">
        <v>3804</v>
      </c>
      <c r="B1719" s="374">
        <v>10822</v>
      </c>
      <c r="C1719" s="374" t="s">
        <v>3805</v>
      </c>
      <c r="D1719" s="368" t="s">
        <v>9</v>
      </c>
      <c r="E1719" s="374" t="s">
        <v>496</v>
      </c>
      <c r="F1719" s="376">
        <v>1360928.25</v>
      </c>
    </row>
    <row r="1720" spans="1:6">
      <c r="A1720" s="370" t="s">
        <v>3806</v>
      </c>
      <c r="B1720" s="374">
        <v>12716</v>
      </c>
      <c r="C1720" s="374" t="s">
        <v>3807</v>
      </c>
      <c r="D1720" s="368" t="s">
        <v>9</v>
      </c>
      <c r="E1720" s="374" t="s">
        <v>496</v>
      </c>
      <c r="F1720" s="376">
        <v>1926440.95</v>
      </c>
    </row>
    <row r="1721" spans="1:6">
      <c r="A1721" s="370" t="s">
        <v>3808</v>
      </c>
      <c r="B1721" s="374">
        <v>15286</v>
      </c>
      <c r="C1721" s="374" t="s">
        <v>3809</v>
      </c>
      <c r="D1721" s="368" t="s">
        <v>9</v>
      </c>
      <c r="E1721" s="374" t="s">
        <v>496</v>
      </c>
      <c r="F1721" s="376">
        <v>1588946.06</v>
      </c>
    </row>
    <row r="1722" spans="1:6">
      <c r="A1722" s="370" t="s">
        <v>3810</v>
      </c>
      <c r="B1722" s="374">
        <v>18525</v>
      </c>
      <c r="C1722" s="374" t="s">
        <v>3811</v>
      </c>
      <c r="D1722" s="368" t="s">
        <v>9</v>
      </c>
      <c r="E1722" s="374" t="s">
        <v>773</v>
      </c>
      <c r="F1722" s="376">
        <v>992348.32</v>
      </c>
    </row>
    <row r="1723" spans="1:6">
      <c r="A1723" s="370" t="s">
        <v>3812</v>
      </c>
      <c r="B1723" s="374">
        <v>18524</v>
      </c>
      <c r="C1723" s="374" t="s">
        <v>3813</v>
      </c>
      <c r="D1723" s="368" t="s">
        <v>9</v>
      </c>
      <c r="E1723" s="374" t="s">
        <v>773</v>
      </c>
      <c r="F1723" s="376">
        <v>1484409.84</v>
      </c>
    </row>
    <row r="1724" spans="1:6">
      <c r="A1724" s="370" t="s">
        <v>3814</v>
      </c>
      <c r="B1724" s="374">
        <v>18522</v>
      </c>
      <c r="C1724" s="374" t="s">
        <v>3815</v>
      </c>
      <c r="D1724" s="368" t="s">
        <v>9</v>
      </c>
      <c r="E1724" s="374" t="s">
        <v>773</v>
      </c>
      <c r="F1724" s="376">
        <v>2566637.69</v>
      </c>
    </row>
    <row r="1725" spans="1:6" ht="22.5">
      <c r="A1725" s="370" t="s">
        <v>3816</v>
      </c>
      <c r="B1725" s="374">
        <v>17506</v>
      </c>
      <c r="C1725" s="374" t="s">
        <v>3817</v>
      </c>
      <c r="D1725" s="368" t="s">
        <v>9</v>
      </c>
      <c r="E1725" s="374" t="s">
        <v>359</v>
      </c>
      <c r="F1725" s="376">
        <v>501139.75</v>
      </c>
    </row>
    <row r="1726" spans="1:6">
      <c r="A1726" s="370" t="s">
        <v>3818</v>
      </c>
      <c r="B1726" s="374">
        <v>17457</v>
      </c>
      <c r="C1726" s="374" t="s">
        <v>3819</v>
      </c>
      <c r="D1726" s="368" t="s">
        <v>9</v>
      </c>
      <c r="E1726" s="374" t="s">
        <v>879</v>
      </c>
      <c r="F1726" s="376">
        <v>3677898.18</v>
      </c>
    </row>
    <row r="1727" spans="1:6">
      <c r="A1727" s="370" t="s">
        <v>3820</v>
      </c>
      <c r="B1727" s="374">
        <v>14489</v>
      </c>
      <c r="C1727" s="374" t="s">
        <v>3821</v>
      </c>
      <c r="D1727" s="368" t="s">
        <v>9</v>
      </c>
      <c r="E1727" s="374" t="s">
        <v>773</v>
      </c>
      <c r="F1727" s="376">
        <v>1117441.95</v>
      </c>
    </row>
    <row r="1728" spans="1:6" ht="22.5">
      <c r="A1728" s="370" t="s">
        <v>3822</v>
      </c>
      <c r="B1728" s="374">
        <v>17678</v>
      </c>
      <c r="C1728" s="374" t="s">
        <v>3823</v>
      </c>
      <c r="D1728" s="368" t="s">
        <v>9</v>
      </c>
      <c r="E1728" s="374" t="s">
        <v>359</v>
      </c>
      <c r="F1728" s="376">
        <v>929674.61</v>
      </c>
    </row>
    <row r="1729" spans="1:6">
      <c r="A1729" s="370" t="s">
        <v>3824</v>
      </c>
      <c r="B1729" s="374">
        <v>806</v>
      </c>
      <c r="C1729" s="374" t="s">
        <v>3825</v>
      </c>
      <c r="D1729" s="368" t="s">
        <v>9</v>
      </c>
      <c r="E1729" s="374" t="s">
        <v>773</v>
      </c>
      <c r="F1729" s="376">
        <v>182786.91</v>
      </c>
    </row>
    <row r="1730" spans="1:6" ht="22.5">
      <c r="A1730" s="370" t="s">
        <v>3826</v>
      </c>
      <c r="B1730" s="374">
        <v>13156</v>
      </c>
      <c r="C1730" s="374" t="s">
        <v>3827</v>
      </c>
      <c r="D1730" s="368" t="s">
        <v>9</v>
      </c>
      <c r="E1730" s="374" t="s">
        <v>359</v>
      </c>
      <c r="F1730" s="376">
        <v>38777.57</v>
      </c>
    </row>
    <row r="1731" spans="1:6" ht="22.5">
      <c r="A1731" s="370" t="s">
        <v>3828</v>
      </c>
      <c r="B1731" s="374">
        <v>12394</v>
      </c>
      <c r="C1731" s="374" t="s">
        <v>3829</v>
      </c>
      <c r="D1731" s="368" t="s">
        <v>9</v>
      </c>
      <c r="E1731" s="374" t="s">
        <v>359</v>
      </c>
      <c r="F1731" s="376">
        <v>182598.92</v>
      </c>
    </row>
    <row r="1732" spans="1:6" ht="22.5">
      <c r="A1732" s="370" t="s">
        <v>3830</v>
      </c>
      <c r="B1732" s="374">
        <v>16518</v>
      </c>
      <c r="C1732" s="374" t="s">
        <v>3831</v>
      </c>
      <c r="D1732" s="368" t="s">
        <v>9</v>
      </c>
      <c r="E1732" s="374" t="s">
        <v>359</v>
      </c>
      <c r="F1732" s="376">
        <v>208823.26</v>
      </c>
    </row>
    <row r="1733" spans="1:6" ht="22.5">
      <c r="A1733" s="370" t="s">
        <v>3832</v>
      </c>
      <c r="B1733" s="374">
        <v>18248</v>
      </c>
      <c r="C1733" s="374" t="s">
        <v>3833</v>
      </c>
      <c r="D1733" s="368" t="s">
        <v>9</v>
      </c>
      <c r="E1733" s="374" t="s">
        <v>359</v>
      </c>
      <c r="F1733" s="376">
        <v>38777.57</v>
      </c>
    </row>
    <row r="1734" spans="1:6">
      <c r="A1734" s="370" t="s">
        <v>3834</v>
      </c>
      <c r="B1734" s="374">
        <v>17531</v>
      </c>
      <c r="C1734" s="374" t="s">
        <v>3835</v>
      </c>
      <c r="D1734" s="368" t="s">
        <v>9</v>
      </c>
      <c r="E1734" s="374" t="s">
        <v>562</v>
      </c>
      <c r="F1734" s="376">
        <v>127921.32</v>
      </c>
    </row>
    <row r="1735" spans="1:6">
      <c r="A1735" s="370" t="s">
        <v>3836</v>
      </c>
      <c r="B1735" s="374">
        <v>11423</v>
      </c>
      <c r="C1735" s="374" t="s">
        <v>3837</v>
      </c>
      <c r="D1735" s="368" t="s">
        <v>9</v>
      </c>
      <c r="E1735" s="374" t="s">
        <v>773</v>
      </c>
      <c r="F1735" s="376">
        <v>34075.69</v>
      </c>
    </row>
    <row r="1736" spans="1:6">
      <c r="A1736" s="370" t="s">
        <v>3838</v>
      </c>
      <c r="B1736" s="374">
        <v>12159</v>
      </c>
      <c r="C1736" s="374" t="s">
        <v>3839</v>
      </c>
      <c r="D1736" s="368" t="s">
        <v>9</v>
      </c>
      <c r="E1736" s="374" t="s">
        <v>773</v>
      </c>
      <c r="F1736" s="376">
        <v>69139.45</v>
      </c>
    </row>
    <row r="1737" spans="1:6" ht="22.5">
      <c r="A1737" s="370" t="s">
        <v>3840</v>
      </c>
      <c r="B1737" s="374">
        <v>17516</v>
      </c>
      <c r="C1737" s="374" t="s">
        <v>3841</v>
      </c>
      <c r="D1737" s="368" t="s">
        <v>9</v>
      </c>
      <c r="E1737" s="374" t="s">
        <v>359</v>
      </c>
      <c r="F1737" s="376">
        <v>125300.14</v>
      </c>
    </row>
    <row r="1738" spans="1:6" ht="22.5">
      <c r="A1738" s="370" t="s">
        <v>3842</v>
      </c>
      <c r="B1738" s="374">
        <v>12341</v>
      </c>
      <c r="C1738" s="374" t="s">
        <v>3843</v>
      </c>
      <c r="D1738" s="368" t="s">
        <v>9</v>
      </c>
      <c r="E1738" s="374" t="s">
        <v>359</v>
      </c>
      <c r="F1738" s="376">
        <v>67810.64</v>
      </c>
    </row>
    <row r="1739" spans="1:6">
      <c r="A1739" s="370" t="s">
        <v>3844</v>
      </c>
      <c r="B1739" s="374">
        <v>17901</v>
      </c>
      <c r="C1739" s="374" t="s">
        <v>3845</v>
      </c>
      <c r="D1739" s="368" t="s">
        <v>9</v>
      </c>
      <c r="E1739" s="374" t="s">
        <v>371</v>
      </c>
      <c r="F1739" s="376">
        <v>276934.28000000003</v>
      </c>
    </row>
    <row r="1740" spans="1:6">
      <c r="A1740" s="370" t="s">
        <v>3846</v>
      </c>
      <c r="B1740" s="374">
        <v>17889</v>
      </c>
      <c r="C1740" s="374" t="s">
        <v>3847</v>
      </c>
      <c r="D1740" s="368" t="s">
        <v>9</v>
      </c>
      <c r="E1740" s="374" t="s">
        <v>371</v>
      </c>
      <c r="F1740" s="376">
        <v>277969.24</v>
      </c>
    </row>
    <row r="1741" spans="1:6">
      <c r="A1741" s="370" t="s">
        <v>3848</v>
      </c>
      <c r="B1741" s="374">
        <v>17891</v>
      </c>
      <c r="C1741" s="374" t="s">
        <v>3847</v>
      </c>
      <c r="D1741" s="368" t="s">
        <v>9</v>
      </c>
      <c r="E1741" s="374" t="s">
        <v>371</v>
      </c>
      <c r="F1741" s="376">
        <v>281576.43</v>
      </c>
    </row>
    <row r="1742" spans="1:6">
      <c r="A1742" s="370" t="s">
        <v>3849</v>
      </c>
      <c r="B1742" s="374">
        <v>17895</v>
      </c>
      <c r="C1742" s="374" t="s">
        <v>3847</v>
      </c>
      <c r="D1742" s="368" t="s">
        <v>9</v>
      </c>
      <c r="E1742" s="374" t="s">
        <v>371</v>
      </c>
      <c r="F1742" s="376">
        <v>281576.43</v>
      </c>
    </row>
    <row r="1743" spans="1:6">
      <c r="A1743" s="370" t="s">
        <v>3850</v>
      </c>
      <c r="B1743" s="374">
        <v>18183</v>
      </c>
      <c r="C1743" s="374" t="s">
        <v>3847</v>
      </c>
      <c r="D1743" s="368" t="s">
        <v>9</v>
      </c>
      <c r="E1743" s="374" t="s">
        <v>371</v>
      </c>
      <c r="F1743" s="376">
        <v>281576.43</v>
      </c>
    </row>
    <row r="1744" spans="1:6">
      <c r="A1744" s="370" t="s">
        <v>3851</v>
      </c>
      <c r="B1744" s="374">
        <v>18185</v>
      </c>
      <c r="C1744" s="374" t="s">
        <v>3847</v>
      </c>
      <c r="D1744" s="368" t="s">
        <v>9</v>
      </c>
      <c r="E1744" s="374" t="s">
        <v>371</v>
      </c>
      <c r="F1744" s="376">
        <v>281576.43</v>
      </c>
    </row>
    <row r="1745" spans="1:6">
      <c r="A1745" s="370" t="s">
        <v>3852</v>
      </c>
      <c r="B1745" s="374">
        <v>18184</v>
      </c>
      <c r="C1745" s="374" t="s">
        <v>3853</v>
      </c>
      <c r="D1745" s="368" t="s">
        <v>9</v>
      </c>
      <c r="E1745" s="374" t="s">
        <v>371</v>
      </c>
      <c r="F1745" s="376">
        <v>281576.43</v>
      </c>
    </row>
    <row r="1746" spans="1:6">
      <c r="A1746" s="370" t="s">
        <v>3854</v>
      </c>
      <c r="B1746" s="374">
        <v>10622</v>
      </c>
      <c r="C1746" s="374" t="s">
        <v>3855</v>
      </c>
      <c r="D1746" s="368" t="s">
        <v>9</v>
      </c>
      <c r="E1746" s="374" t="s">
        <v>773</v>
      </c>
      <c r="F1746" s="376">
        <v>1598193.06</v>
      </c>
    </row>
    <row r="1747" spans="1:6" ht="22.5">
      <c r="A1747" s="370" t="s">
        <v>3856</v>
      </c>
      <c r="B1747" s="374">
        <v>12346</v>
      </c>
      <c r="C1747" s="374" t="s">
        <v>3857</v>
      </c>
      <c r="D1747" s="368" t="s">
        <v>9</v>
      </c>
      <c r="E1747" s="374" t="s">
        <v>359</v>
      </c>
      <c r="F1747" s="376">
        <v>46151.51</v>
      </c>
    </row>
    <row r="1748" spans="1:6" ht="22.5">
      <c r="A1748" s="370" t="s">
        <v>3858</v>
      </c>
      <c r="B1748" s="374">
        <v>13114</v>
      </c>
      <c r="C1748" s="374" t="s">
        <v>3859</v>
      </c>
      <c r="D1748" s="368" t="s">
        <v>9</v>
      </c>
      <c r="E1748" s="374" t="s">
        <v>359</v>
      </c>
      <c r="F1748" s="376">
        <v>41321.53</v>
      </c>
    </row>
    <row r="1749" spans="1:6" ht="22.5">
      <c r="A1749" s="370" t="s">
        <v>3860</v>
      </c>
      <c r="B1749" s="374">
        <v>12344</v>
      </c>
      <c r="C1749" s="374" t="s">
        <v>3861</v>
      </c>
      <c r="D1749" s="368" t="s">
        <v>9</v>
      </c>
      <c r="E1749" s="374" t="s">
        <v>359</v>
      </c>
      <c r="F1749" s="376">
        <v>88715.51</v>
      </c>
    </row>
    <row r="1750" spans="1:6" ht="22.5">
      <c r="A1750" s="370" t="s">
        <v>3862</v>
      </c>
      <c r="B1750" s="374">
        <v>15321</v>
      </c>
      <c r="C1750" s="374" t="s">
        <v>3863</v>
      </c>
      <c r="D1750" s="368" t="s">
        <v>9</v>
      </c>
      <c r="E1750" s="374" t="s">
        <v>359</v>
      </c>
      <c r="F1750" s="376">
        <v>57230.51</v>
      </c>
    </row>
    <row r="1751" spans="1:6">
      <c r="A1751" s="370" t="s">
        <v>3864</v>
      </c>
      <c r="B1751" s="374">
        <v>10162</v>
      </c>
      <c r="C1751" s="374" t="s">
        <v>3865</v>
      </c>
      <c r="D1751" s="368" t="s">
        <v>9</v>
      </c>
      <c r="E1751" s="374" t="s">
        <v>773</v>
      </c>
      <c r="F1751" s="376">
        <v>3366904.24</v>
      </c>
    </row>
    <row r="1752" spans="1:6">
      <c r="A1752" s="370" t="s">
        <v>3866</v>
      </c>
      <c r="B1752" s="374">
        <v>10474</v>
      </c>
      <c r="C1752" s="374" t="s">
        <v>3867</v>
      </c>
      <c r="D1752" s="368" t="s">
        <v>9</v>
      </c>
      <c r="E1752" s="374" t="s">
        <v>773</v>
      </c>
      <c r="F1752" s="376">
        <v>4611494.97</v>
      </c>
    </row>
    <row r="1753" spans="1:6">
      <c r="A1753" s="370" t="s">
        <v>3868</v>
      </c>
      <c r="B1753" s="374">
        <v>10563</v>
      </c>
      <c r="C1753" s="374" t="s">
        <v>3869</v>
      </c>
      <c r="D1753" s="368" t="s">
        <v>9</v>
      </c>
      <c r="E1753" s="374" t="s">
        <v>773</v>
      </c>
      <c r="F1753" s="376">
        <v>822100</v>
      </c>
    </row>
    <row r="1754" spans="1:6" ht="22.5">
      <c r="A1754" s="370" t="s">
        <v>3870</v>
      </c>
      <c r="B1754" s="374">
        <v>11860</v>
      </c>
      <c r="C1754" s="374" t="s">
        <v>3871</v>
      </c>
      <c r="D1754" s="368" t="s">
        <v>9</v>
      </c>
      <c r="E1754" s="374" t="s">
        <v>359</v>
      </c>
      <c r="F1754" s="376">
        <v>177934.86</v>
      </c>
    </row>
    <row r="1755" spans="1:6">
      <c r="A1755" s="370" t="s">
        <v>3872</v>
      </c>
      <c r="B1755" s="374">
        <v>13159</v>
      </c>
      <c r="C1755" s="374" t="s">
        <v>3873</v>
      </c>
      <c r="D1755" s="368" t="s">
        <v>9</v>
      </c>
      <c r="E1755" s="374" t="s">
        <v>366</v>
      </c>
      <c r="F1755" s="376">
        <v>8280.8799999999992</v>
      </c>
    </row>
    <row r="1756" spans="1:6" ht="22.5">
      <c r="A1756" s="370" t="s">
        <v>3874</v>
      </c>
      <c r="B1756" s="374">
        <v>16745</v>
      </c>
      <c r="C1756" s="374" t="s">
        <v>3875</v>
      </c>
      <c r="D1756" s="368" t="s">
        <v>9</v>
      </c>
      <c r="E1756" s="374" t="s">
        <v>537</v>
      </c>
      <c r="F1756" s="376">
        <v>383153.03</v>
      </c>
    </row>
    <row r="1757" spans="1:6" ht="22.5">
      <c r="A1757" s="370" t="s">
        <v>3876</v>
      </c>
      <c r="B1757" s="374">
        <v>16746</v>
      </c>
      <c r="C1757" s="374" t="s">
        <v>3877</v>
      </c>
      <c r="D1757" s="368" t="s">
        <v>9</v>
      </c>
      <c r="E1757" s="374" t="s">
        <v>537</v>
      </c>
      <c r="F1757" s="376">
        <v>427011.72</v>
      </c>
    </row>
    <row r="1758" spans="1:6" ht="22.5">
      <c r="A1758" s="370" t="s">
        <v>3878</v>
      </c>
      <c r="B1758" s="374">
        <v>16744</v>
      </c>
      <c r="C1758" s="374" t="s">
        <v>3879</v>
      </c>
      <c r="D1758" s="368" t="s">
        <v>9</v>
      </c>
      <c r="E1758" s="374" t="s">
        <v>537</v>
      </c>
      <c r="F1758" s="376">
        <v>589650.52</v>
      </c>
    </row>
    <row r="1759" spans="1:6" ht="22.5">
      <c r="A1759" s="370" t="s">
        <v>3880</v>
      </c>
      <c r="B1759" s="374">
        <v>16742</v>
      </c>
      <c r="C1759" s="374" t="s">
        <v>3881</v>
      </c>
      <c r="D1759" s="368" t="s">
        <v>9</v>
      </c>
      <c r="E1759" s="374" t="s">
        <v>537</v>
      </c>
      <c r="F1759" s="376">
        <v>1177663.31</v>
      </c>
    </row>
    <row r="1760" spans="1:6" ht="22.5">
      <c r="A1760" s="370" t="s">
        <v>3882</v>
      </c>
      <c r="B1760" s="374">
        <v>16743</v>
      </c>
      <c r="C1760" s="374" t="s">
        <v>3883</v>
      </c>
      <c r="D1760" s="368" t="s">
        <v>9</v>
      </c>
      <c r="E1760" s="374" t="s">
        <v>537</v>
      </c>
      <c r="F1760" s="376">
        <v>1650271.25</v>
      </c>
    </row>
    <row r="1761" spans="1:6">
      <c r="A1761" s="370" t="s">
        <v>3884</v>
      </c>
      <c r="B1761" s="374">
        <v>44</v>
      </c>
      <c r="C1761" s="374" t="s">
        <v>3885</v>
      </c>
      <c r="D1761" s="368" t="s">
        <v>9</v>
      </c>
      <c r="E1761" s="374" t="s">
        <v>773</v>
      </c>
      <c r="F1761" s="376">
        <v>354691.67</v>
      </c>
    </row>
    <row r="1762" spans="1:6">
      <c r="A1762" s="370" t="s">
        <v>3886</v>
      </c>
      <c r="B1762" s="374">
        <v>45</v>
      </c>
      <c r="C1762" s="374" t="s">
        <v>3887</v>
      </c>
      <c r="D1762" s="368" t="s">
        <v>9</v>
      </c>
      <c r="E1762" s="374" t="s">
        <v>773</v>
      </c>
      <c r="F1762" s="376">
        <v>413199.57</v>
      </c>
    </row>
    <row r="1763" spans="1:6">
      <c r="A1763" s="370" t="s">
        <v>3888</v>
      </c>
      <c r="B1763" s="374">
        <v>12473</v>
      </c>
      <c r="C1763" s="374" t="s">
        <v>3889</v>
      </c>
      <c r="D1763" s="368" t="s">
        <v>9</v>
      </c>
      <c r="E1763" s="374" t="s">
        <v>773</v>
      </c>
      <c r="F1763" s="376">
        <v>517810.06</v>
      </c>
    </row>
    <row r="1764" spans="1:6">
      <c r="A1764" s="370" t="s">
        <v>3890</v>
      </c>
      <c r="B1764" s="374">
        <v>46</v>
      </c>
      <c r="C1764" s="374" t="s">
        <v>3891</v>
      </c>
      <c r="D1764" s="368" t="s">
        <v>9</v>
      </c>
      <c r="E1764" s="374" t="s">
        <v>773</v>
      </c>
      <c r="F1764" s="376">
        <v>461099.77</v>
      </c>
    </row>
    <row r="1765" spans="1:6">
      <c r="A1765" s="370" t="s">
        <v>3892</v>
      </c>
      <c r="B1765" s="374">
        <v>12491</v>
      </c>
      <c r="C1765" s="374" t="s">
        <v>3893</v>
      </c>
      <c r="D1765" s="368" t="s">
        <v>9</v>
      </c>
      <c r="E1765" s="374" t="s">
        <v>773</v>
      </c>
      <c r="F1765" s="376">
        <v>539022.89</v>
      </c>
    </row>
    <row r="1766" spans="1:6">
      <c r="A1766" s="370" t="s">
        <v>3894</v>
      </c>
      <c r="B1766" s="374">
        <v>38</v>
      </c>
      <c r="C1766" s="374" t="s">
        <v>3895</v>
      </c>
      <c r="D1766" s="368" t="s">
        <v>9</v>
      </c>
      <c r="E1766" s="374" t="s">
        <v>773</v>
      </c>
      <c r="F1766" s="376">
        <v>596695.84</v>
      </c>
    </row>
    <row r="1767" spans="1:6">
      <c r="A1767" s="370" t="s">
        <v>3896</v>
      </c>
      <c r="B1767" s="374">
        <v>11654</v>
      </c>
      <c r="C1767" s="374" t="s">
        <v>3897</v>
      </c>
      <c r="D1767" s="368" t="s">
        <v>9</v>
      </c>
      <c r="E1767" s="374" t="s">
        <v>773</v>
      </c>
      <c r="F1767" s="376">
        <v>690190.02</v>
      </c>
    </row>
    <row r="1768" spans="1:6">
      <c r="A1768" s="370" t="s">
        <v>3898</v>
      </c>
      <c r="B1768" s="374">
        <v>12490</v>
      </c>
      <c r="C1768" s="374" t="s">
        <v>3899</v>
      </c>
      <c r="D1768" s="368" t="s">
        <v>9</v>
      </c>
      <c r="E1768" s="374" t="s">
        <v>773</v>
      </c>
      <c r="F1768" s="376">
        <v>682165.53</v>
      </c>
    </row>
    <row r="1769" spans="1:6">
      <c r="A1769" s="370" t="s">
        <v>3900</v>
      </c>
      <c r="B1769" s="374">
        <v>47</v>
      </c>
      <c r="C1769" s="374" t="s">
        <v>3901</v>
      </c>
      <c r="D1769" s="368" t="s">
        <v>9</v>
      </c>
      <c r="E1769" s="374" t="s">
        <v>773</v>
      </c>
      <c r="F1769" s="376">
        <v>736129.29</v>
      </c>
    </row>
    <row r="1770" spans="1:6">
      <c r="A1770" s="370" t="s">
        <v>3902</v>
      </c>
      <c r="B1770" s="374">
        <v>692</v>
      </c>
      <c r="C1770" s="374" t="s">
        <v>3903</v>
      </c>
      <c r="D1770" s="368" t="s">
        <v>9</v>
      </c>
      <c r="E1770" s="374" t="s">
        <v>773</v>
      </c>
      <c r="F1770" s="376">
        <v>969786.27</v>
      </c>
    </row>
    <row r="1771" spans="1:6">
      <c r="A1771" s="370" t="s">
        <v>3904</v>
      </c>
      <c r="B1771" s="374">
        <v>48</v>
      </c>
      <c r="C1771" s="374" t="s">
        <v>3905</v>
      </c>
      <c r="D1771" s="368" t="s">
        <v>9</v>
      </c>
      <c r="E1771" s="374" t="s">
        <v>773</v>
      </c>
      <c r="F1771" s="376">
        <v>952687.74</v>
      </c>
    </row>
    <row r="1772" spans="1:6">
      <c r="A1772" s="370" t="s">
        <v>3906</v>
      </c>
      <c r="B1772" s="374">
        <v>10658</v>
      </c>
      <c r="C1772" s="374" t="s">
        <v>3907</v>
      </c>
      <c r="D1772" s="368" t="s">
        <v>9</v>
      </c>
      <c r="E1772" s="374" t="s">
        <v>496</v>
      </c>
      <c r="F1772" s="376">
        <v>1081279.6200000001</v>
      </c>
    </row>
    <row r="1773" spans="1:6">
      <c r="A1773" s="370" t="s">
        <v>3908</v>
      </c>
      <c r="B1773" s="374">
        <v>11336</v>
      </c>
      <c r="C1773" s="374" t="s">
        <v>3909</v>
      </c>
      <c r="D1773" s="368" t="s">
        <v>9</v>
      </c>
      <c r="E1773" s="374" t="s">
        <v>773</v>
      </c>
      <c r="F1773" s="376">
        <v>1504396.73</v>
      </c>
    </row>
    <row r="1774" spans="1:6">
      <c r="A1774" s="370" t="s">
        <v>3910</v>
      </c>
      <c r="B1774" s="374">
        <v>43</v>
      </c>
      <c r="C1774" s="374" t="s">
        <v>3911</v>
      </c>
      <c r="D1774" s="368" t="s">
        <v>9</v>
      </c>
      <c r="E1774" s="374" t="s">
        <v>773</v>
      </c>
      <c r="F1774" s="376">
        <v>196859.87</v>
      </c>
    </row>
    <row r="1775" spans="1:6">
      <c r="A1775" s="370" t="s">
        <v>3912</v>
      </c>
      <c r="B1775" s="374">
        <v>42</v>
      </c>
      <c r="C1775" s="374" t="s">
        <v>3913</v>
      </c>
      <c r="D1775" s="368" t="s">
        <v>9</v>
      </c>
      <c r="E1775" s="374" t="s">
        <v>773</v>
      </c>
      <c r="F1775" s="376">
        <v>88832.1</v>
      </c>
    </row>
    <row r="1776" spans="1:6">
      <c r="A1776" s="370" t="s">
        <v>3914</v>
      </c>
      <c r="B1776" s="374">
        <v>13537</v>
      </c>
      <c r="C1776" s="374" t="s">
        <v>3915</v>
      </c>
      <c r="D1776" s="368" t="s">
        <v>7</v>
      </c>
      <c r="E1776" s="374" t="s">
        <v>773</v>
      </c>
      <c r="F1776" s="376">
        <v>732851.47</v>
      </c>
    </row>
    <row r="1777" spans="1:6">
      <c r="A1777" s="370" t="s">
        <v>3916</v>
      </c>
      <c r="B1777" s="374">
        <v>14517</v>
      </c>
      <c r="C1777" s="374" t="s">
        <v>3917</v>
      </c>
      <c r="D1777" s="368" t="s">
        <v>9</v>
      </c>
      <c r="E1777" s="374" t="s">
        <v>773</v>
      </c>
      <c r="F1777" s="376">
        <v>583249.78</v>
      </c>
    </row>
    <row r="1778" spans="1:6">
      <c r="A1778" s="370" t="s">
        <v>3918</v>
      </c>
      <c r="B1778" s="374">
        <v>14518</v>
      </c>
      <c r="C1778" s="374" t="s">
        <v>3919</v>
      </c>
      <c r="D1778" s="368" t="s">
        <v>9</v>
      </c>
      <c r="E1778" s="374" t="s">
        <v>773</v>
      </c>
      <c r="F1778" s="376">
        <v>804985.76</v>
      </c>
    </row>
    <row r="1779" spans="1:6" ht="22.5">
      <c r="A1779" s="370" t="s">
        <v>3920</v>
      </c>
      <c r="B1779" s="374">
        <v>11897</v>
      </c>
      <c r="C1779" s="374" t="s">
        <v>3921</v>
      </c>
      <c r="D1779" s="368" t="s">
        <v>9</v>
      </c>
      <c r="E1779" s="374" t="s">
        <v>359</v>
      </c>
      <c r="F1779" s="376">
        <v>0</v>
      </c>
    </row>
    <row r="1780" spans="1:6" ht="22.5">
      <c r="A1780" s="370" t="s">
        <v>3922</v>
      </c>
      <c r="B1780" s="374">
        <v>11896</v>
      </c>
      <c r="C1780" s="374" t="s">
        <v>3923</v>
      </c>
      <c r="D1780" s="368" t="s">
        <v>9</v>
      </c>
      <c r="E1780" s="374" t="s">
        <v>359</v>
      </c>
      <c r="F1780" s="376">
        <v>0</v>
      </c>
    </row>
    <row r="1781" spans="1:6">
      <c r="A1781" s="370" t="s">
        <v>3924</v>
      </c>
      <c r="B1781" s="374">
        <v>3928</v>
      </c>
      <c r="C1781" s="374" t="s">
        <v>3925</v>
      </c>
      <c r="D1781" s="368" t="s">
        <v>9</v>
      </c>
      <c r="E1781" s="374" t="s">
        <v>522</v>
      </c>
      <c r="F1781" s="376">
        <v>288045.63</v>
      </c>
    </row>
    <row r="1782" spans="1:6">
      <c r="A1782" s="370" t="s">
        <v>3926</v>
      </c>
      <c r="B1782" s="374">
        <v>3042</v>
      </c>
      <c r="C1782" s="374" t="s">
        <v>3927</v>
      </c>
      <c r="D1782" s="368" t="s">
        <v>9</v>
      </c>
      <c r="E1782" s="374" t="s">
        <v>522</v>
      </c>
      <c r="F1782" s="376">
        <v>191225.77</v>
      </c>
    </row>
    <row r="1783" spans="1:6">
      <c r="A1783" s="370" t="s">
        <v>3928</v>
      </c>
      <c r="B1783" s="374">
        <v>720</v>
      </c>
      <c r="C1783" s="374" t="s">
        <v>3929</v>
      </c>
      <c r="D1783" s="368" t="s">
        <v>9</v>
      </c>
      <c r="E1783" s="374" t="s">
        <v>522</v>
      </c>
      <c r="F1783" s="376">
        <v>190942.19</v>
      </c>
    </row>
    <row r="1784" spans="1:6">
      <c r="A1784" s="370" t="s">
        <v>3930</v>
      </c>
      <c r="B1784" s="374">
        <v>12160</v>
      </c>
      <c r="C1784" s="374" t="s">
        <v>3931</v>
      </c>
      <c r="D1784" s="368" t="s">
        <v>9</v>
      </c>
      <c r="E1784" s="374" t="s">
        <v>773</v>
      </c>
      <c r="F1784" s="376">
        <v>80135.11</v>
      </c>
    </row>
    <row r="1785" spans="1:6" ht="22.5">
      <c r="A1785" s="370" t="s">
        <v>3932</v>
      </c>
      <c r="B1785" s="374">
        <v>17734</v>
      </c>
      <c r="C1785" s="374" t="s">
        <v>3933</v>
      </c>
      <c r="D1785" s="368" t="s">
        <v>9</v>
      </c>
      <c r="E1785" s="374" t="s">
        <v>359</v>
      </c>
      <c r="F1785" s="376">
        <v>7368.83</v>
      </c>
    </row>
    <row r="1786" spans="1:6" ht="22.5">
      <c r="A1786" s="370" t="s">
        <v>3934</v>
      </c>
      <c r="B1786" s="374">
        <v>17774</v>
      </c>
      <c r="C1786" s="374" t="s">
        <v>3935</v>
      </c>
      <c r="D1786" s="368" t="s">
        <v>9</v>
      </c>
      <c r="E1786" s="374" t="s">
        <v>359</v>
      </c>
      <c r="F1786" s="376">
        <v>14988.95</v>
      </c>
    </row>
    <row r="1787" spans="1:6" ht="22.5">
      <c r="A1787" s="370" t="s">
        <v>3936</v>
      </c>
      <c r="B1787" s="374">
        <v>15444</v>
      </c>
      <c r="C1787" s="374" t="s">
        <v>3937</v>
      </c>
      <c r="D1787" s="368" t="s">
        <v>9</v>
      </c>
      <c r="E1787" s="374" t="s">
        <v>359</v>
      </c>
      <c r="F1787" s="376">
        <v>13989.47</v>
      </c>
    </row>
    <row r="1788" spans="1:6" ht="22.5">
      <c r="A1788" s="370" t="s">
        <v>3938</v>
      </c>
      <c r="B1788" s="374">
        <v>12137</v>
      </c>
      <c r="C1788" s="374" t="s">
        <v>3939</v>
      </c>
      <c r="D1788" s="368" t="s">
        <v>9</v>
      </c>
      <c r="E1788" s="374" t="s">
        <v>359</v>
      </c>
      <c r="F1788" s="376">
        <v>333413.68</v>
      </c>
    </row>
    <row r="1789" spans="1:6">
      <c r="A1789" s="370" t="s">
        <v>3940</v>
      </c>
      <c r="B1789" s="374">
        <v>18251</v>
      </c>
      <c r="C1789" s="374" t="s">
        <v>3941</v>
      </c>
      <c r="D1789" s="368" t="s">
        <v>9</v>
      </c>
      <c r="E1789" s="374" t="s">
        <v>562</v>
      </c>
      <c r="F1789" s="376">
        <v>127921.32</v>
      </c>
    </row>
    <row r="1790" spans="1:6" ht="22.5">
      <c r="A1790" s="370" t="s">
        <v>3942</v>
      </c>
      <c r="B1790" s="374">
        <v>19015</v>
      </c>
      <c r="C1790" s="374" t="s">
        <v>3943</v>
      </c>
      <c r="D1790" s="368" t="s">
        <v>9</v>
      </c>
      <c r="E1790" s="374" t="s">
        <v>359</v>
      </c>
      <c r="F1790" s="376">
        <v>134897.03</v>
      </c>
    </row>
    <row r="1791" spans="1:6">
      <c r="A1791" s="370" t="s">
        <v>3944</v>
      </c>
      <c r="B1791" s="374">
        <v>15338</v>
      </c>
      <c r="C1791" s="374" t="s">
        <v>3945</v>
      </c>
      <c r="D1791" s="368" t="s">
        <v>9</v>
      </c>
      <c r="E1791" s="374" t="s">
        <v>773</v>
      </c>
      <c r="F1791" s="376">
        <v>330651.03999999998</v>
      </c>
    </row>
    <row r="1792" spans="1:6">
      <c r="A1792" s="370" t="s">
        <v>3946</v>
      </c>
      <c r="B1792" s="374">
        <v>15336</v>
      </c>
      <c r="C1792" s="374" t="s">
        <v>3947</v>
      </c>
      <c r="D1792" s="368" t="s">
        <v>9</v>
      </c>
      <c r="E1792" s="374" t="s">
        <v>773</v>
      </c>
      <c r="F1792" s="376">
        <v>384051.94</v>
      </c>
    </row>
    <row r="1793" spans="1:6">
      <c r="A1793" s="370" t="s">
        <v>3948</v>
      </c>
      <c r="B1793" s="374">
        <v>15222</v>
      </c>
      <c r="C1793" s="374" t="s">
        <v>3949</v>
      </c>
      <c r="D1793" s="368" t="s">
        <v>9</v>
      </c>
      <c r="E1793" s="374" t="s">
        <v>773</v>
      </c>
      <c r="F1793" s="376">
        <v>594556.24</v>
      </c>
    </row>
    <row r="1794" spans="1:6">
      <c r="A1794" s="370" t="s">
        <v>3950</v>
      </c>
      <c r="B1794" s="374">
        <v>15223</v>
      </c>
      <c r="C1794" s="374" t="s">
        <v>3951</v>
      </c>
      <c r="D1794" s="368" t="s">
        <v>9</v>
      </c>
      <c r="E1794" s="374" t="s">
        <v>773</v>
      </c>
      <c r="F1794" s="376">
        <v>583719.11</v>
      </c>
    </row>
    <row r="1795" spans="1:6">
      <c r="A1795" s="370" t="s">
        <v>3952</v>
      </c>
      <c r="B1795" s="374">
        <v>20813</v>
      </c>
      <c r="C1795" s="374" t="s">
        <v>3953</v>
      </c>
      <c r="D1795" s="368" t="s">
        <v>9</v>
      </c>
      <c r="E1795" s="374" t="s">
        <v>1520</v>
      </c>
      <c r="F1795" s="376">
        <v>30508.77</v>
      </c>
    </row>
    <row r="1796" spans="1:6">
      <c r="A1796" s="370" t="s">
        <v>3954</v>
      </c>
      <c r="B1796" s="374">
        <v>18632</v>
      </c>
      <c r="C1796" s="374" t="s">
        <v>3955</v>
      </c>
      <c r="D1796" s="368" t="s">
        <v>9</v>
      </c>
      <c r="E1796" s="374" t="s">
        <v>366</v>
      </c>
      <c r="F1796" s="376">
        <v>1592444.4</v>
      </c>
    </row>
    <row r="1797" spans="1:6" ht="22.5">
      <c r="A1797" s="370" t="s">
        <v>3956</v>
      </c>
      <c r="B1797" s="374">
        <v>17735</v>
      </c>
      <c r="C1797" s="374" t="s">
        <v>3957</v>
      </c>
      <c r="D1797" s="368" t="s">
        <v>9</v>
      </c>
      <c r="E1797" s="374" t="s">
        <v>359</v>
      </c>
      <c r="F1797" s="376">
        <v>2551.84</v>
      </c>
    </row>
    <row r="1798" spans="1:6" ht="22.5">
      <c r="A1798" s="370" t="s">
        <v>3958</v>
      </c>
      <c r="B1798" s="374">
        <v>18783</v>
      </c>
      <c r="C1798" s="374" t="s">
        <v>3959</v>
      </c>
      <c r="D1798" s="368" t="s">
        <v>9</v>
      </c>
      <c r="E1798" s="374" t="s">
        <v>359</v>
      </c>
      <c r="F1798" s="376">
        <v>80428.960000000006</v>
      </c>
    </row>
    <row r="1799" spans="1:6">
      <c r="A1799" s="370" t="s">
        <v>3960</v>
      </c>
      <c r="B1799" s="374">
        <v>18512</v>
      </c>
      <c r="C1799" s="374" t="s">
        <v>3961</v>
      </c>
      <c r="D1799" s="368" t="s">
        <v>9</v>
      </c>
      <c r="E1799" s="374" t="s">
        <v>371</v>
      </c>
      <c r="F1799" s="376">
        <v>2895434.82</v>
      </c>
    </row>
    <row r="1800" spans="1:6" ht="22.5">
      <c r="A1800" s="370" t="s">
        <v>3962</v>
      </c>
      <c r="B1800" s="374">
        <v>15683</v>
      </c>
      <c r="C1800" s="374" t="s">
        <v>3963</v>
      </c>
      <c r="D1800" s="368" t="s">
        <v>9</v>
      </c>
      <c r="E1800" s="374" t="s">
        <v>359</v>
      </c>
      <c r="F1800" s="376">
        <v>2395737.37</v>
      </c>
    </row>
    <row r="1801" spans="1:6" ht="22.5">
      <c r="A1801" s="370" t="s">
        <v>3964</v>
      </c>
      <c r="B1801" s="374">
        <v>15445</v>
      </c>
      <c r="C1801" s="374" t="s">
        <v>3965</v>
      </c>
      <c r="D1801" s="368" t="s">
        <v>9</v>
      </c>
      <c r="E1801" s="374" t="s">
        <v>359</v>
      </c>
      <c r="F1801" s="376">
        <v>605911.77</v>
      </c>
    </row>
    <row r="1802" spans="1:6" ht="22.5">
      <c r="A1802" s="370" t="s">
        <v>3966</v>
      </c>
      <c r="B1802" s="374">
        <v>15741</v>
      </c>
      <c r="C1802" s="374" t="s">
        <v>3967</v>
      </c>
      <c r="D1802" s="368" t="s">
        <v>9</v>
      </c>
      <c r="E1802" s="374" t="s">
        <v>359</v>
      </c>
      <c r="F1802" s="376">
        <v>1498355.09</v>
      </c>
    </row>
    <row r="1803" spans="1:6">
      <c r="A1803" s="370" t="s">
        <v>3968</v>
      </c>
      <c r="B1803" s="374">
        <v>596</v>
      </c>
      <c r="C1803" s="374" t="s">
        <v>3969</v>
      </c>
      <c r="D1803" s="368" t="s">
        <v>9</v>
      </c>
      <c r="E1803" s="374" t="s">
        <v>507</v>
      </c>
      <c r="F1803" s="376">
        <v>85003.46</v>
      </c>
    </row>
    <row r="1804" spans="1:6">
      <c r="A1804" s="370" t="s">
        <v>3970</v>
      </c>
      <c r="B1804" s="374">
        <v>17140</v>
      </c>
      <c r="C1804" s="374" t="s">
        <v>3971</v>
      </c>
      <c r="D1804" s="368" t="s">
        <v>9</v>
      </c>
      <c r="E1804" s="374" t="s">
        <v>496</v>
      </c>
      <c r="F1804" s="376">
        <v>139919.59</v>
      </c>
    </row>
    <row r="1805" spans="1:6">
      <c r="A1805" s="370" t="s">
        <v>3972</v>
      </c>
      <c r="B1805" s="374">
        <v>41</v>
      </c>
      <c r="C1805" s="374" t="s">
        <v>3973</v>
      </c>
      <c r="D1805" s="368" t="s">
        <v>9</v>
      </c>
      <c r="E1805" s="374" t="s">
        <v>773</v>
      </c>
      <c r="F1805" s="376">
        <v>126147.2</v>
      </c>
    </row>
    <row r="1806" spans="1:6" ht="22.5">
      <c r="A1806" s="370" t="s">
        <v>3974</v>
      </c>
      <c r="B1806" s="374">
        <v>11722</v>
      </c>
      <c r="C1806" s="374" t="s">
        <v>3975</v>
      </c>
      <c r="D1806" s="368" t="s">
        <v>9</v>
      </c>
      <c r="E1806" s="374" t="s">
        <v>537</v>
      </c>
      <c r="F1806" s="376">
        <v>123875.57</v>
      </c>
    </row>
    <row r="1807" spans="1:6" ht="22.5">
      <c r="A1807" s="370" t="s">
        <v>3976</v>
      </c>
      <c r="B1807" s="374">
        <v>438</v>
      </c>
      <c r="C1807" s="374" t="s">
        <v>3977</v>
      </c>
      <c r="D1807" s="368" t="s">
        <v>9</v>
      </c>
      <c r="E1807" s="374" t="s">
        <v>537</v>
      </c>
      <c r="F1807" s="376">
        <v>398028.49</v>
      </c>
    </row>
    <row r="1808" spans="1:6">
      <c r="A1808" s="370" t="s">
        <v>3978</v>
      </c>
      <c r="B1808" s="374">
        <v>18840</v>
      </c>
      <c r="C1808" s="374" t="s">
        <v>3979</v>
      </c>
      <c r="D1808" s="368" t="s">
        <v>9</v>
      </c>
      <c r="E1808" s="374" t="s">
        <v>496</v>
      </c>
      <c r="F1808" s="376">
        <v>356490.2</v>
      </c>
    </row>
    <row r="1809" spans="1:6">
      <c r="A1809" s="370" t="s">
        <v>3980</v>
      </c>
      <c r="B1809" s="374">
        <v>18687</v>
      </c>
      <c r="C1809" s="374" t="s">
        <v>3981</v>
      </c>
      <c r="D1809" s="368" t="s">
        <v>9</v>
      </c>
      <c r="E1809" s="374" t="s">
        <v>562</v>
      </c>
      <c r="F1809" s="376">
        <v>242642</v>
      </c>
    </row>
    <row r="1810" spans="1:6">
      <c r="A1810" s="370" t="s">
        <v>3982</v>
      </c>
      <c r="B1810" s="374">
        <v>18698</v>
      </c>
      <c r="C1810" s="374" t="s">
        <v>3983</v>
      </c>
      <c r="D1810" s="368" t="s">
        <v>9</v>
      </c>
      <c r="E1810" s="374" t="s">
        <v>562</v>
      </c>
      <c r="F1810" s="376">
        <v>341638</v>
      </c>
    </row>
    <row r="1811" spans="1:6">
      <c r="A1811" s="370" t="s">
        <v>3984</v>
      </c>
      <c r="B1811" s="374">
        <v>18826</v>
      </c>
      <c r="C1811" s="374" t="s">
        <v>3985</v>
      </c>
      <c r="D1811" s="368" t="s">
        <v>9</v>
      </c>
      <c r="E1811" s="374" t="s">
        <v>496</v>
      </c>
      <c r="F1811" s="376">
        <v>941018.99</v>
      </c>
    </row>
    <row r="1812" spans="1:6" ht="22.5">
      <c r="A1812" s="370" t="s">
        <v>3986</v>
      </c>
      <c r="B1812" s="374">
        <v>16435</v>
      </c>
      <c r="C1812" s="374" t="s">
        <v>3987</v>
      </c>
      <c r="D1812" s="368" t="s">
        <v>9</v>
      </c>
      <c r="E1812" s="374" t="s">
        <v>537</v>
      </c>
      <c r="F1812" s="376">
        <v>0</v>
      </c>
    </row>
    <row r="1813" spans="1:6">
      <c r="A1813" s="370" t="s">
        <v>3988</v>
      </c>
      <c r="B1813" s="374">
        <v>19014</v>
      </c>
      <c r="C1813" s="374" t="s">
        <v>3989</v>
      </c>
      <c r="D1813" s="368" t="s">
        <v>9</v>
      </c>
      <c r="E1813" s="374" t="s">
        <v>562</v>
      </c>
      <c r="F1813" s="376">
        <v>81300793.909999996</v>
      </c>
    </row>
    <row r="1814" spans="1:6" ht="22.5">
      <c r="A1814" s="370" t="s">
        <v>3990</v>
      </c>
      <c r="B1814" s="374">
        <v>439</v>
      </c>
      <c r="C1814" s="374" t="s">
        <v>3991</v>
      </c>
      <c r="D1814" s="368" t="s">
        <v>9</v>
      </c>
      <c r="E1814" s="374" t="s">
        <v>537</v>
      </c>
      <c r="F1814" s="376">
        <v>206350.73</v>
      </c>
    </row>
    <row r="1815" spans="1:6" ht="22.5">
      <c r="A1815" s="370" t="s">
        <v>3992</v>
      </c>
      <c r="B1815" s="374">
        <v>440</v>
      </c>
      <c r="C1815" s="374" t="s">
        <v>3993</v>
      </c>
      <c r="D1815" s="368" t="s">
        <v>9</v>
      </c>
      <c r="E1815" s="374" t="s">
        <v>537</v>
      </c>
      <c r="F1815" s="376">
        <v>206350.73</v>
      </c>
    </row>
    <row r="1816" spans="1:6">
      <c r="A1816" s="370" t="s">
        <v>3994</v>
      </c>
      <c r="B1816" s="374">
        <v>17610</v>
      </c>
      <c r="C1816" s="374" t="s">
        <v>3995</v>
      </c>
      <c r="D1816" s="368" t="s">
        <v>9</v>
      </c>
      <c r="E1816" s="374" t="s">
        <v>562</v>
      </c>
      <c r="F1816" s="376">
        <v>265528.71999999997</v>
      </c>
    </row>
    <row r="1817" spans="1:6" ht="22.5">
      <c r="A1817" s="370" t="s">
        <v>3996</v>
      </c>
      <c r="B1817" s="374">
        <v>441</v>
      </c>
      <c r="C1817" s="374" t="s">
        <v>3997</v>
      </c>
      <c r="D1817" s="368" t="s">
        <v>9</v>
      </c>
      <c r="E1817" s="374" t="s">
        <v>537</v>
      </c>
      <c r="F1817" s="376">
        <v>206350.73</v>
      </c>
    </row>
    <row r="1818" spans="1:6" ht="22.5">
      <c r="A1818" s="370" t="s">
        <v>3998</v>
      </c>
      <c r="B1818" s="374">
        <v>14895</v>
      </c>
      <c r="C1818" s="374" t="s">
        <v>3999</v>
      </c>
      <c r="D1818" s="368" t="s">
        <v>9</v>
      </c>
      <c r="E1818" s="374" t="s">
        <v>537</v>
      </c>
      <c r="F1818" s="376">
        <v>504900.8</v>
      </c>
    </row>
    <row r="1819" spans="1:6" ht="22.5">
      <c r="A1819" s="370" t="s">
        <v>4000</v>
      </c>
      <c r="B1819" s="374">
        <v>14495</v>
      </c>
      <c r="C1819" s="374" t="s">
        <v>4001</v>
      </c>
      <c r="D1819" s="368" t="s">
        <v>9</v>
      </c>
      <c r="E1819" s="374" t="s">
        <v>537</v>
      </c>
      <c r="F1819" s="376">
        <v>206350.73</v>
      </c>
    </row>
    <row r="1820" spans="1:6" ht="22.5">
      <c r="A1820" s="370" t="s">
        <v>4002</v>
      </c>
      <c r="B1820" s="374">
        <v>14514</v>
      </c>
      <c r="C1820" s="374" t="s">
        <v>4003</v>
      </c>
      <c r="D1820" s="368" t="s">
        <v>9</v>
      </c>
      <c r="E1820" s="374" t="s">
        <v>537</v>
      </c>
      <c r="F1820" s="376">
        <v>241328.54</v>
      </c>
    </row>
    <row r="1821" spans="1:6">
      <c r="A1821" s="370" t="s">
        <v>4004</v>
      </c>
      <c r="B1821" s="374">
        <v>18166</v>
      </c>
      <c r="C1821" s="374" t="s">
        <v>4005</v>
      </c>
      <c r="D1821" s="368" t="s">
        <v>9</v>
      </c>
      <c r="E1821" s="374" t="s">
        <v>2412</v>
      </c>
      <c r="F1821" s="376">
        <v>1367776.44</v>
      </c>
    </row>
    <row r="1822" spans="1:6">
      <c r="A1822" s="370" t="s">
        <v>4006</v>
      </c>
      <c r="B1822" s="374">
        <v>12333</v>
      </c>
      <c r="C1822" s="374" t="s">
        <v>4007</v>
      </c>
      <c r="D1822" s="368" t="s">
        <v>9</v>
      </c>
      <c r="E1822" s="374" t="s">
        <v>2412</v>
      </c>
      <c r="F1822" s="376">
        <v>770215.96</v>
      </c>
    </row>
    <row r="1823" spans="1:6">
      <c r="A1823" s="370" t="s">
        <v>4008</v>
      </c>
      <c r="B1823" s="374">
        <v>19224</v>
      </c>
      <c r="C1823" s="374" t="s">
        <v>4009</v>
      </c>
      <c r="D1823" s="368" t="s">
        <v>9</v>
      </c>
      <c r="E1823" s="374" t="s">
        <v>562</v>
      </c>
      <c r="F1823" s="376">
        <v>19709009.079999998</v>
      </c>
    </row>
    <row r="1824" spans="1:6" ht="22.5">
      <c r="A1824" s="370" t="s">
        <v>4010</v>
      </c>
      <c r="B1824" s="374">
        <v>14030</v>
      </c>
      <c r="C1824" s="374" t="s">
        <v>4011</v>
      </c>
      <c r="D1824" s="368" t="s">
        <v>9</v>
      </c>
      <c r="E1824" s="374" t="s">
        <v>537</v>
      </c>
      <c r="F1824" s="376">
        <v>313166.65000000002</v>
      </c>
    </row>
    <row r="1825" spans="1:6">
      <c r="A1825" s="370" t="s">
        <v>4012</v>
      </c>
      <c r="B1825" s="374">
        <v>10927</v>
      </c>
      <c r="C1825" s="374" t="s">
        <v>4013</v>
      </c>
      <c r="D1825" s="368" t="s">
        <v>6</v>
      </c>
      <c r="E1825" s="374" t="s">
        <v>1991</v>
      </c>
      <c r="F1825" s="376">
        <v>144069.01999999999</v>
      </c>
    </row>
    <row r="1826" spans="1:6">
      <c r="A1826" s="370" t="s">
        <v>4014</v>
      </c>
      <c r="B1826" s="374">
        <v>10938</v>
      </c>
      <c r="C1826" s="374" t="s">
        <v>4015</v>
      </c>
      <c r="D1826" s="368" t="s">
        <v>6</v>
      </c>
      <c r="E1826" s="374" t="s">
        <v>1991</v>
      </c>
      <c r="F1826" s="376">
        <v>175943.08</v>
      </c>
    </row>
    <row r="1827" spans="1:6">
      <c r="A1827" s="370" t="s">
        <v>4016</v>
      </c>
      <c r="B1827" s="374">
        <v>788</v>
      </c>
      <c r="C1827" s="374" t="s">
        <v>4017</v>
      </c>
      <c r="D1827" s="368" t="s">
        <v>6</v>
      </c>
      <c r="E1827" s="374" t="s">
        <v>1991</v>
      </c>
      <c r="F1827" s="376">
        <v>296638.73</v>
      </c>
    </row>
    <row r="1828" spans="1:6">
      <c r="A1828" s="370" t="s">
        <v>4018</v>
      </c>
      <c r="B1828" s="374">
        <v>821</v>
      </c>
      <c r="C1828" s="374" t="s">
        <v>4019</v>
      </c>
      <c r="D1828" s="368" t="s">
        <v>6</v>
      </c>
      <c r="E1828" s="374" t="s">
        <v>1991</v>
      </c>
      <c r="F1828" s="376">
        <v>390528.06</v>
      </c>
    </row>
    <row r="1829" spans="1:6">
      <c r="A1829" s="370" t="s">
        <v>4020</v>
      </c>
      <c r="B1829" s="374">
        <v>10338</v>
      </c>
      <c r="C1829" s="374" t="s">
        <v>4021</v>
      </c>
      <c r="D1829" s="368" t="s">
        <v>6</v>
      </c>
      <c r="E1829" s="374" t="s">
        <v>1991</v>
      </c>
      <c r="F1829" s="376">
        <v>322293.68</v>
      </c>
    </row>
    <row r="1830" spans="1:6">
      <c r="A1830" s="370" t="s">
        <v>4022</v>
      </c>
      <c r="B1830" s="374">
        <v>789</v>
      </c>
      <c r="C1830" s="374" t="s">
        <v>4023</v>
      </c>
      <c r="D1830" s="368" t="s">
        <v>6</v>
      </c>
      <c r="E1830" s="374" t="s">
        <v>1991</v>
      </c>
      <c r="F1830" s="376">
        <v>292930.23</v>
      </c>
    </row>
    <row r="1831" spans="1:6">
      <c r="A1831" s="370" t="s">
        <v>4024</v>
      </c>
      <c r="B1831" s="374">
        <v>10316</v>
      </c>
      <c r="C1831" s="374" t="s">
        <v>4025</v>
      </c>
      <c r="D1831" s="368" t="s">
        <v>6</v>
      </c>
      <c r="E1831" s="374" t="s">
        <v>1991</v>
      </c>
      <c r="F1831" s="376">
        <v>670686.98</v>
      </c>
    </row>
    <row r="1832" spans="1:6">
      <c r="A1832" s="370" t="s">
        <v>4026</v>
      </c>
      <c r="B1832" s="374">
        <v>826</v>
      </c>
      <c r="C1832" s="374" t="s">
        <v>4027</v>
      </c>
      <c r="D1832" s="368" t="s">
        <v>6</v>
      </c>
      <c r="E1832" s="374" t="s">
        <v>1991</v>
      </c>
      <c r="F1832" s="376">
        <v>188202.54</v>
      </c>
    </row>
    <row r="1833" spans="1:6">
      <c r="A1833" s="370" t="s">
        <v>4028</v>
      </c>
      <c r="B1833" s="374">
        <v>790</v>
      </c>
      <c r="C1833" s="374" t="s">
        <v>4029</v>
      </c>
      <c r="D1833" s="368" t="s">
        <v>6</v>
      </c>
      <c r="E1833" s="374" t="s">
        <v>1991</v>
      </c>
      <c r="F1833" s="376">
        <v>278034.52</v>
      </c>
    </row>
    <row r="1834" spans="1:6">
      <c r="A1834" s="370" t="s">
        <v>4030</v>
      </c>
      <c r="B1834" s="374">
        <v>11029</v>
      </c>
      <c r="C1834" s="374" t="s">
        <v>4031</v>
      </c>
      <c r="D1834" s="368" t="s">
        <v>6</v>
      </c>
      <c r="E1834" s="374" t="s">
        <v>1991</v>
      </c>
      <c r="F1834" s="376">
        <v>465117.21</v>
      </c>
    </row>
    <row r="1835" spans="1:6">
      <c r="A1835" s="370" t="s">
        <v>4032</v>
      </c>
      <c r="B1835" s="374">
        <v>14765</v>
      </c>
      <c r="C1835" s="374" t="s">
        <v>4033</v>
      </c>
      <c r="D1835" s="368" t="s">
        <v>2355</v>
      </c>
      <c r="E1835" s="374" t="s">
        <v>491</v>
      </c>
      <c r="F1835" s="376">
        <v>133267.48000000001</v>
      </c>
    </row>
    <row r="1836" spans="1:6">
      <c r="A1836" s="370" t="s">
        <v>4034</v>
      </c>
      <c r="B1836" s="374">
        <v>11349</v>
      </c>
      <c r="C1836" s="374" t="s">
        <v>4035</v>
      </c>
      <c r="D1836" s="368" t="s">
        <v>9</v>
      </c>
      <c r="E1836" s="374" t="s">
        <v>374</v>
      </c>
      <c r="F1836" s="376">
        <v>21202130</v>
      </c>
    </row>
    <row r="1837" spans="1:6">
      <c r="A1837" s="370" t="s">
        <v>4036</v>
      </c>
      <c r="B1837" s="374">
        <v>14125</v>
      </c>
      <c r="C1837" s="374" t="s">
        <v>4037</v>
      </c>
      <c r="D1837" s="368" t="s">
        <v>9</v>
      </c>
      <c r="E1837" s="374" t="s">
        <v>773</v>
      </c>
      <c r="F1837" s="376">
        <v>2139680.71</v>
      </c>
    </row>
    <row r="1838" spans="1:6">
      <c r="A1838" s="370" t="s">
        <v>4038</v>
      </c>
      <c r="B1838" s="374">
        <v>14126</v>
      </c>
      <c r="C1838" s="374" t="s">
        <v>4039</v>
      </c>
      <c r="D1838" s="368" t="s">
        <v>9</v>
      </c>
      <c r="E1838" s="374" t="s">
        <v>773</v>
      </c>
      <c r="F1838" s="376">
        <v>5781108.4100000001</v>
      </c>
    </row>
    <row r="1839" spans="1:6">
      <c r="A1839" s="370" t="s">
        <v>4040</v>
      </c>
      <c r="B1839" s="374">
        <v>12381</v>
      </c>
      <c r="C1839" s="374" t="s">
        <v>4041</v>
      </c>
      <c r="D1839" s="368" t="s">
        <v>9</v>
      </c>
      <c r="E1839" s="374" t="s">
        <v>773</v>
      </c>
      <c r="F1839" s="376">
        <v>5413052.8499999996</v>
      </c>
    </row>
    <row r="1840" spans="1:6" ht="22.5">
      <c r="A1840" s="370" t="s">
        <v>4042</v>
      </c>
      <c r="B1840" s="374">
        <v>18506</v>
      </c>
      <c r="C1840" s="374" t="s">
        <v>4043</v>
      </c>
      <c r="D1840" s="368" t="s">
        <v>9</v>
      </c>
      <c r="E1840" s="374" t="s">
        <v>359</v>
      </c>
      <c r="F1840" s="376">
        <v>3503.21</v>
      </c>
    </row>
    <row r="1841" spans="1:6" ht="22.5">
      <c r="A1841" s="370" t="s">
        <v>4044</v>
      </c>
      <c r="B1841" s="374">
        <v>18857</v>
      </c>
      <c r="C1841" s="374" t="s">
        <v>4045</v>
      </c>
      <c r="D1841" s="368" t="s">
        <v>9</v>
      </c>
      <c r="E1841" s="374" t="s">
        <v>359</v>
      </c>
      <c r="F1841" s="376">
        <v>27040.3</v>
      </c>
    </row>
    <row r="1842" spans="1:6" ht="22.5">
      <c r="A1842" s="370" t="s">
        <v>4046</v>
      </c>
      <c r="B1842" s="374">
        <v>18867</v>
      </c>
      <c r="C1842" s="374" t="s">
        <v>4047</v>
      </c>
      <c r="D1842" s="368" t="s">
        <v>9</v>
      </c>
      <c r="E1842" s="374" t="s">
        <v>359</v>
      </c>
      <c r="F1842" s="376">
        <v>27040.3</v>
      </c>
    </row>
    <row r="1843" spans="1:6" ht="22.5">
      <c r="A1843" s="370" t="s">
        <v>4048</v>
      </c>
      <c r="B1843" s="374">
        <v>18880</v>
      </c>
      <c r="C1843" s="374" t="s">
        <v>4049</v>
      </c>
      <c r="D1843" s="368" t="s">
        <v>9</v>
      </c>
      <c r="E1843" s="374" t="s">
        <v>359</v>
      </c>
      <c r="F1843" s="376">
        <v>18089.75</v>
      </c>
    </row>
    <row r="1844" spans="1:6" ht="22.5">
      <c r="A1844" s="370" t="s">
        <v>4050</v>
      </c>
      <c r="B1844" s="374">
        <v>18877</v>
      </c>
      <c r="C1844" s="374" t="s">
        <v>4051</v>
      </c>
      <c r="D1844" s="368" t="s">
        <v>9</v>
      </c>
      <c r="E1844" s="374" t="s">
        <v>359</v>
      </c>
      <c r="F1844" s="376">
        <v>38744.870000000003</v>
      </c>
    </row>
    <row r="1845" spans="1:6">
      <c r="A1845" s="370" t="s">
        <v>4052</v>
      </c>
      <c r="B1845" s="374">
        <v>19298</v>
      </c>
      <c r="C1845" s="374" t="s">
        <v>4053</v>
      </c>
      <c r="D1845" s="368" t="s">
        <v>9</v>
      </c>
      <c r="E1845" s="374" t="s">
        <v>366</v>
      </c>
      <c r="F1845" s="376">
        <v>283596.46999999997</v>
      </c>
    </row>
    <row r="1846" spans="1:6" ht="22.5">
      <c r="A1846" s="370" t="s">
        <v>4054</v>
      </c>
      <c r="B1846" s="374">
        <v>18505</v>
      </c>
      <c r="C1846" s="374" t="s">
        <v>4055</v>
      </c>
      <c r="D1846" s="368" t="s">
        <v>9</v>
      </c>
      <c r="E1846" s="374" t="s">
        <v>359</v>
      </c>
      <c r="F1846" s="376">
        <v>3503.21</v>
      </c>
    </row>
    <row r="1847" spans="1:6" ht="22.5">
      <c r="A1847" s="370" t="s">
        <v>4056</v>
      </c>
      <c r="B1847" s="374">
        <v>18886</v>
      </c>
      <c r="C1847" s="374" t="s">
        <v>4057</v>
      </c>
      <c r="D1847" s="368" t="s">
        <v>9</v>
      </c>
      <c r="E1847" s="374" t="s">
        <v>359</v>
      </c>
      <c r="F1847" s="376">
        <v>39419.43</v>
      </c>
    </row>
    <row r="1848" spans="1:6" ht="22.5">
      <c r="A1848" s="370" t="s">
        <v>4058</v>
      </c>
      <c r="B1848" s="374">
        <v>18895</v>
      </c>
      <c r="C1848" s="374" t="s">
        <v>4059</v>
      </c>
      <c r="D1848" s="368" t="s">
        <v>9</v>
      </c>
      <c r="E1848" s="374" t="s">
        <v>359</v>
      </c>
      <c r="F1848" s="376">
        <v>39450.559999999998</v>
      </c>
    </row>
    <row r="1849" spans="1:6" ht="22.5">
      <c r="A1849" s="370" t="s">
        <v>4060</v>
      </c>
      <c r="B1849" s="374">
        <v>18898</v>
      </c>
      <c r="C1849" s="374" t="s">
        <v>4061</v>
      </c>
      <c r="D1849" s="368" t="s">
        <v>9</v>
      </c>
      <c r="E1849" s="374" t="s">
        <v>359</v>
      </c>
      <c r="F1849" s="376">
        <v>38744.870000000003</v>
      </c>
    </row>
    <row r="1850" spans="1:6" ht="22.5">
      <c r="A1850" s="370" t="s">
        <v>4062</v>
      </c>
      <c r="B1850" s="374">
        <v>16614</v>
      </c>
      <c r="C1850" s="374" t="s">
        <v>4063</v>
      </c>
      <c r="D1850" s="368" t="s">
        <v>9</v>
      </c>
      <c r="E1850" s="374" t="s">
        <v>359</v>
      </c>
      <c r="F1850" s="376">
        <v>878553.47</v>
      </c>
    </row>
    <row r="1851" spans="1:6" ht="22.5">
      <c r="A1851" s="370" t="s">
        <v>4064</v>
      </c>
      <c r="B1851" s="374">
        <v>18509</v>
      </c>
      <c r="C1851" s="374" t="s">
        <v>4065</v>
      </c>
      <c r="D1851" s="368" t="s">
        <v>9</v>
      </c>
      <c r="E1851" s="374" t="s">
        <v>359</v>
      </c>
      <c r="F1851" s="376">
        <v>1895319.48</v>
      </c>
    </row>
    <row r="1852" spans="1:6">
      <c r="A1852" s="370" t="s">
        <v>4066</v>
      </c>
      <c r="B1852" s="374">
        <v>49</v>
      </c>
      <c r="C1852" s="374" t="s">
        <v>4067</v>
      </c>
      <c r="D1852" s="368" t="s">
        <v>9</v>
      </c>
      <c r="E1852" s="374" t="s">
        <v>773</v>
      </c>
      <c r="F1852" s="376">
        <v>2593638.21</v>
      </c>
    </row>
    <row r="1853" spans="1:6">
      <c r="A1853" s="370" t="s">
        <v>4068</v>
      </c>
      <c r="B1853" s="374">
        <v>18030</v>
      </c>
      <c r="C1853" s="374" t="s">
        <v>4069</v>
      </c>
      <c r="D1853" s="368" t="s">
        <v>9</v>
      </c>
      <c r="E1853" s="374" t="s">
        <v>598</v>
      </c>
      <c r="F1853" s="376">
        <v>79755.58</v>
      </c>
    </row>
    <row r="1854" spans="1:6">
      <c r="A1854" s="370" t="s">
        <v>4070</v>
      </c>
      <c r="B1854" s="374">
        <v>17888</v>
      </c>
      <c r="C1854" s="374" t="s">
        <v>4071</v>
      </c>
      <c r="D1854" s="368" t="s">
        <v>9</v>
      </c>
      <c r="E1854" s="374" t="s">
        <v>598</v>
      </c>
      <c r="F1854" s="376">
        <v>85188.160000000003</v>
      </c>
    </row>
    <row r="1855" spans="1:6">
      <c r="A1855" s="370" t="s">
        <v>4072</v>
      </c>
      <c r="B1855" s="374">
        <v>17401</v>
      </c>
      <c r="C1855" s="374" t="s">
        <v>4073</v>
      </c>
      <c r="D1855" s="368" t="s">
        <v>9</v>
      </c>
      <c r="E1855" s="374" t="s">
        <v>598</v>
      </c>
      <c r="F1855" s="376">
        <v>85188.160000000003</v>
      </c>
    </row>
    <row r="1856" spans="1:6">
      <c r="A1856" s="370" t="s">
        <v>4074</v>
      </c>
      <c r="B1856" s="374">
        <v>15908</v>
      </c>
      <c r="C1856" s="374" t="s">
        <v>4075</v>
      </c>
      <c r="D1856" s="368" t="s">
        <v>9</v>
      </c>
      <c r="E1856" s="374" t="s">
        <v>3340</v>
      </c>
      <c r="F1856" s="376">
        <v>29055.51</v>
      </c>
    </row>
    <row r="1857" spans="1:6">
      <c r="A1857" s="370" t="s">
        <v>4076</v>
      </c>
      <c r="B1857" s="374">
        <v>15906</v>
      </c>
      <c r="C1857" s="374" t="s">
        <v>4077</v>
      </c>
      <c r="D1857" s="368" t="s">
        <v>9</v>
      </c>
      <c r="E1857" s="374" t="s">
        <v>3340</v>
      </c>
      <c r="F1857" s="376">
        <v>15682.59</v>
      </c>
    </row>
    <row r="1858" spans="1:6">
      <c r="A1858" s="370" t="s">
        <v>4078</v>
      </c>
      <c r="B1858" s="374">
        <v>15907</v>
      </c>
      <c r="C1858" s="374" t="s">
        <v>4079</v>
      </c>
      <c r="D1858" s="368" t="s">
        <v>9</v>
      </c>
      <c r="E1858" s="374" t="s">
        <v>3340</v>
      </c>
      <c r="F1858" s="376">
        <v>29055.51</v>
      </c>
    </row>
    <row r="1859" spans="1:6">
      <c r="A1859" s="370" t="s">
        <v>4080</v>
      </c>
      <c r="B1859" s="374">
        <v>15887</v>
      </c>
      <c r="C1859" s="374" t="s">
        <v>4081</v>
      </c>
      <c r="D1859" s="368" t="s">
        <v>9</v>
      </c>
      <c r="E1859" s="374" t="s">
        <v>3340</v>
      </c>
      <c r="F1859" s="376">
        <v>62730.36</v>
      </c>
    </row>
    <row r="1860" spans="1:6">
      <c r="A1860" s="370" t="s">
        <v>4082</v>
      </c>
      <c r="B1860" s="374">
        <v>15888</v>
      </c>
      <c r="C1860" s="374" t="s">
        <v>4083</v>
      </c>
      <c r="D1860" s="368" t="s">
        <v>9</v>
      </c>
      <c r="E1860" s="374" t="s">
        <v>3340</v>
      </c>
      <c r="F1860" s="376">
        <v>85018.559999999998</v>
      </c>
    </row>
    <row r="1861" spans="1:6">
      <c r="A1861" s="370" t="s">
        <v>4084</v>
      </c>
      <c r="B1861" s="374">
        <v>15904</v>
      </c>
      <c r="C1861" s="374" t="s">
        <v>4085</v>
      </c>
      <c r="D1861" s="368" t="s">
        <v>9</v>
      </c>
      <c r="E1861" s="374" t="s">
        <v>3340</v>
      </c>
      <c r="F1861" s="376">
        <v>31365.18</v>
      </c>
    </row>
    <row r="1862" spans="1:6">
      <c r="A1862" s="370" t="s">
        <v>4086</v>
      </c>
      <c r="B1862" s="374">
        <v>15902</v>
      </c>
      <c r="C1862" s="374" t="s">
        <v>4087</v>
      </c>
      <c r="D1862" s="368" t="s">
        <v>9</v>
      </c>
      <c r="E1862" s="374" t="s">
        <v>3340</v>
      </c>
      <c r="F1862" s="376">
        <v>15682.59</v>
      </c>
    </row>
    <row r="1863" spans="1:6">
      <c r="A1863" s="370" t="s">
        <v>4088</v>
      </c>
      <c r="B1863" s="374">
        <v>15905</v>
      </c>
      <c r="C1863" s="374" t="s">
        <v>4089</v>
      </c>
      <c r="D1863" s="368" t="s">
        <v>9</v>
      </c>
      <c r="E1863" s="374" t="s">
        <v>3340</v>
      </c>
      <c r="F1863" s="376">
        <v>44738.1</v>
      </c>
    </row>
    <row r="1864" spans="1:6">
      <c r="A1864" s="370" t="s">
        <v>4090</v>
      </c>
      <c r="B1864" s="374">
        <v>15903</v>
      </c>
      <c r="C1864" s="374" t="s">
        <v>4091</v>
      </c>
      <c r="D1864" s="368" t="s">
        <v>9</v>
      </c>
      <c r="E1864" s="374" t="s">
        <v>3340</v>
      </c>
      <c r="F1864" s="376">
        <v>29055.51</v>
      </c>
    </row>
    <row r="1865" spans="1:6">
      <c r="A1865" s="370" t="s">
        <v>4092</v>
      </c>
      <c r="B1865" s="374">
        <v>15895</v>
      </c>
      <c r="C1865" s="374" t="s">
        <v>4093</v>
      </c>
      <c r="D1865" s="368" t="s">
        <v>9</v>
      </c>
      <c r="E1865" s="374" t="s">
        <v>3340</v>
      </c>
      <c r="F1865" s="376">
        <v>116383.74</v>
      </c>
    </row>
    <row r="1866" spans="1:6">
      <c r="A1866" s="370" t="s">
        <v>4094</v>
      </c>
      <c r="B1866" s="374">
        <v>15889</v>
      </c>
      <c r="C1866" s="374" t="s">
        <v>4095</v>
      </c>
      <c r="D1866" s="368" t="s">
        <v>9</v>
      </c>
      <c r="E1866" s="374" t="s">
        <v>3340</v>
      </c>
      <c r="F1866" s="376">
        <v>78412.95</v>
      </c>
    </row>
    <row r="1867" spans="1:6">
      <c r="A1867" s="370" t="s">
        <v>4096</v>
      </c>
      <c r="B1867" s="374">
        <v>15896</v>
      </c>
      <c r="C1867" s="374" t="s">
        <v>4097</v>
      </c>
      <c r="D1867" s="368" t="s">
        <v>9</v>
      </c>
      <c r="E1867" s="374" t="s">
        <v>3340</v>
      </c>
      <c r="F1867" s="376">
        <v>163431.51</v>
      </c>
    </row>
    <row r="1868" spans="1:6">
      <c r="A1868" s="370" t="s">
        <v>4098</v>
      </c>
      <c r="B1868" s="374">
        <v>15892</v>
      </c>
      <c r="C1868" s="374" t="s">
        <v>4099</v>
      </c>
      <c r="D1868" s="368" t="s">
        <v>9</v>
      </c>
      <c r="E1868" s="374" t="s">
        <v>3340</v>
      </c>
      <c r="F1868" s="376">
        <v>78412.95</v>
      </c>
    </row>
    <row r="1869" spans="1:6">
      <c r="A1869" s="370" t="s">
        <v>4100</v>
      </c>
      <c r="B1869" s="374">
        <v>14769</v>
      </c>
      <c r="C1869" s="374" t="s">
        <v>4101</v>
      </c>
      <c r="D1869" s="368" t="s">
        <v>9</v>
      </c>
      <c r="E1869" s="374" t="s">
        <v>491</v>
      </c>
      <c r="F1869" s="376">
        <v>2453616.6</v>
      </c>
    </row>
    <row r="1870" spans="1:6">
      <c r="A1870" s="370" t="s">
        <v>4102</v>
      </c>
      <c r="B1870" s="374">
        <v>14358</v>
      </c>
      <c r="C1870" s="374" t="s">
        <v>4103</v>
      </c>
      <c r="D1870" s="368" t="s">
        <v>9</v>
      </c>
      <c r="E1870" s="374" t="s">
        <v>491</v>
      </c>
      <c r="F1870" s="376">
        <v>2059098</v>
      </c>
    </row>
    <row r="1871" spans="1:6">
      <c r="A1871" s="370" t="s">
        <v>4104</v>
      </c>
      <c r="B1871" s="374">
        <v>13251</v>
      </c>
      <c r="C1871" s="374" t="s">
        <v>4105</v>
      </c>
      <c r="D1871" s="368" t="s">
        <v>6</v>
      </c>
      <c r="E1871" s="374" t="s">
        <v>2377</v>
      </c>
      <c r="F1871" s="376">
        <v>9943.9599999999991</v>
      </c>
    </row>
    <row r="1872" spans="1:6">
      <c r="A1872" s="370" t="s">
        <v>4106</v>
      </c>
      <c r="B1872" s="374">
        <v>13361</v>
      </c>
      <c r="C1872" s="374" t="s">
        <v>4107</v>
      </c>
      <c r="D1872" s="368" t="s">
        <v>1702</v>
      </c>
      <c r="E1872" s="374" t="s">
        <v>491</v>
      </c>
      <c r="F1872" s="376">
        <v>48327.99</v>
      </c>
    </row>
    <row r="1873" spans="1:6">
      <c r="A1873" s="370" t="s">
        <v>4108</v>
      </c>
      <c r="B1873" s="374">
        <v>13370</v>
      </c>
      <c r="C1873" s="374" t="s">
        <v>4109</v>
      </c>
      <c r="D1873" s="368" t="s">
        <v>9</v>
      </c>
      <c r="E1873" s="374" t="s">
        <v>491</v>
      </c>
      <c r="F1873" s="376">
        <v>84939.49</v>
      </c>
    </row>
    <row r="1874" spans="1:6">
      <c r="A1874" s="370" t="s">
        <v>4110</v>
      </c>
      <c r="B1874" s="374">
        <v>11946</v>
      </c>
      <c r="C1874" s="374" t="s">
        <v>4111</v>
      </c>
      <c r="D1874" s="368" t="s">
        <v>9</v>
      </c>
      <c r="E1874" s="374" t="s">
        <v>1793</v>
      </c>
      <c r="F1874" s="376">
        <v>7941891.9199999999</v>
      </c>
    </row>
    <row r="1875" spans="1:6">
      <c r="A1875" s="370" t="s">
        <v>4112</v>
      </c>
      <c r="B1875" s="374">
        <v>3</v>
      </c>
      <c r="C1875" s="374" t="s">
        <v>4113</v>
      </c>
      <c r="D1875" s="368" t="s">
        <v>9</v>
      </c>
      <c r="E1875" s="374" t="s">
        <v>1793</v>
      </c>
      <c r="F1875" s="376">
        <v>7654582.6100000003</v>
      </c>
    </row>
    <row r="1876" spans="1:6">
      <c r="A1876" s="370" t="s">
        <v>4114</v>
      </c>
      <c r="B1876" s="374">
        <v>2</v>
      </c>
      <c r="C1876" s="374" t="s">
        <v>4115</v>
      </c>
      <c r="D1876" s="368" t="s">
        <v>9</v>
      </c>
      <c r="E1876" s="374" t="s">
        <v>1793</v>
      </c>
      <c r="F1876" s="376">
        <v>9856947.9900000002</v>
      </c>
    </row>
    <row r="1877" spans="1:6">
      <c r="A1877" s="370" t="s">
        <v>4116</v>
      </c>
      <c r="B1877" s="374">
        <v>741</v>
      </c>
      <c r="C1877" s="374" t="s">
        <v>4117</v>
      </c>
      <c r="D1877" s="368" t="s">
        <v>9</v>
      </c>
      <c r="E1877" s="374" t="s">
        <v>1793</v>
      </c>
      <c r="F1877" s="376">
        <v>11297680.810000001</v>
      </c>
    </row>
    <row r="1878" spans="1:6">
      <c r="A1878" s="370" t="s">
        <v>4118</v>
      </c>
      <c r="B1878" s="374">
        <v>90</v>
      </c>
      <c r="C1878" s="374" t="s">
        <v>4119</v>
      </c>
      <c r="D1878" s="368" t="s">
        <v>6</v>
      </c>
      <c r="E1878" s="374" t="s">
        <v>1793</v>
      </c>
      <c r="F1878" s="376">
        <v>145693.06</v>
      </c>
    </row>
    <row r="1879" spans="1:6">
      <c r="A1879" s="370" t="s">
        <v>4120</v>
      </c>
      <c r="B1879" s="374">
        <v>17379</v>
      </c>
      <c r="C1879" s="374" t="s">
        <v>4121</v>
      </c>
      <c r="D1879" s="368" t="s">
        <v>9</v>
      </c>
      <c r="E1879" s="374" t="s">
        <v>371</v>
      </c>
      <c r="F1879" s="376">
        <v>5646875.6699999999</v>
      </c>
    </row>
    <row r="1880" spans="1:6">
      <c r="A1880" s="370" t="s">
        <v>4122</v>
      </c>
      <c r="B1880" s="374">
        <v>18746</v>
      </c>
      <c r="C1880" s="374" t="s">
        <v>4123</v>
      </c>
      <c r="D1880" s="368" t="s">
        <v>9</v>
      </c>
      <c r="E1880" s="374" t="s">
        <v>371</v>
      </c>
      <c r="F1880" s="376">
        <v>1204326.97</v>
      </c>
    </row>
    <row r="1881" spans="1:6">
      <c r="A1881" s="370" t="s">
        <v>4124</v>
      </c>
      <c r="B1881" s="374">
        <v>15459</v>
      </c>
      <c r="C1881" s="374" t="s">
        <v>4125</v>
      </c>
      <c r="D1881" s="368" t="s">
        <v>6</v>
      </c>
      <c r="E1881" s="374" t="s">
        <v>366</v>
      </c>
      <c r="F1881" s="376">
        <v>203354.67</v>
      </c>
    </row>
    <row r="1882" spans="1:6" ht="22.5">
      <c r="A1882" s="370" t="s">
        <v>4126</v>
      </c>
      <c r="B1882" s="374">
        <v>442</v>
      </c>
      <c r="C1882" s="374" t="s">
        <v>4127</v>
      </c>
      <c r="D1882" s="368" t="s">
        <v>8</v>
      </c>
      <c r="E1882" s="374" t="s">
        <v>537</v>
      </c>
      <c r="F1882" s="376">
        <v>56478.54</v>
      </c>
    </row>
    <row r="1883" spans="1:6" ht="22.5">
      <c r="A1883" s="370" t="s">
        <v>4128</v>
      </c>
      <c r="B1883" s="374">
        <v>10541</v>
      </c>
      <c r="C1883" s="374" t="s">
        <v>4129</v>
      </c>
      <c r="D1883" s="368" t="s">
        <v>8</v>
      </c>
      <c r="E1883" s="374" t="s">
        <v>1216</v>
      </c>
      <c r="F1883" s="376">
        <v>64319.08</v>
      </c>
    </row>
    <row r="1884" spans="1:6">
      <c r="A1884" s="370" t="s">
        <v>4130</v>
      </c>
      <c r="B1884" s="374">
        <v>15224</v>
      </c>
      <c r="C1884" s="374" t="s">
        <v>4131</v>
      </c>
      <c r="D1884" s="368" t="s">
        <v>7</v>
      </c>
      <c r="E1884" s="374" t="s">
        <v>857</v>
      </c>
      <c r="F1884" s="376">
        <v>2472172.9900000002</v>
      </c>
    </row>
    <row r="1885" spans="1:6" ht="22.5">
      <c r="A1885" s="370" t="s">
        <v>4132</v>
      </c>
      <c r="B1885" s="374">
        <v>10953</v>
      </c>
      <c r="C1885" s="374" t="s">
        <v>4133</v>
      </c>
      <c r="D1885" s="368" t="s">
        <v>8</v>
      </c>
      <c r="E1885" s="374" t="s">
        <v>537</v>
      </c>
      <c r="F1885" s="376">
        <v>166671.94</v>
      </c>
    </row>
    <row r="1886" spans="1:6" ht="22.5">
      <c r="A1886" s="370" t="s">
        <v>4134</v>
      </c>
      <c r="B1886" s="374">
        <v>11456</v>
      </c>
      <c r="C1886" s="374" t="s">
        <v>4135</v>
      </c>
      <c r="D1886" s="368" t="s">
        <v>8</v>
      </c>
      <c r="E1886" s="374" t="s">
        <v>537</v>
      </c>
      <c r="F1886" s="376">
        <v>114414.5</v>
      </c>
    </row>
    <row r="1887" spans="1:6" ht="22.5">
      <c r="A1887" s="370" t="s">
        <v>4136</v>
      </c>
      <c r="B1887" s="374">
        <v>13377</v>
      </c>
      <c r="C1887" s="374" t="s">
        <v>4137</v>
      </c>
      <c r="D1887" s="368" t="s">
        <v>8</v>
      </c>
      <c r="E1887" s="374" t="s">
        <v>537</v>
      </c>
      <c r="F1887" s="376">
        <v>293691.45</v>
      </c>
    </row>
    <row r="1888" spans="1:6" ht="22.5">
      <c r="A1888" s="370" t="s">
        <v>4138</v>
      </c>
      <c r="B1888" s="374">
        <v>10117</v>
      </c>
      <c r="C1888" s="374" t="s">
        <v>4139</v>
      </c>
      <c r="D1888" s="368" t="s">
        <v>8</v>
      </c>
      <c r="E1888" s="374" t="s">
        <v>537</v>
      </c>
      <c r="F1888" s="376">
        <v>149901.29</v>
      </c>
    </row>
    <row r="1889" spans="1:6" ht="22.5">
      <c r="A1889" s="370" t="s">
        <v>4140</v>
      </c>
      <c r="B1889" s="374">
        <v>10118</v>
      </c>
      <c r="C1889" s="374" t="s">
        <v>4141</v>
      </c>
      <c r="D1889" s="368" t="s">
        <v>8</v>
      </c>
      <c r="E1889" s="374" t="s">
        <v>537</v>
      </c>
      <c r="F1889" s="376">
        <v>192305.74</v>
      </c>
    </row>
    <row r="1890" spans="1:6" ht="22.5">
      <c r="A1890" s="370" t="s">
        <v>4142</v>
      </c>
      <c r="B1890" s="374">
        <v>10811</v>
      </c>
      <c r="C1890" s="374" t="s">
        <v>4143</v>
      </c>
      <c r="D1890" s="368" t="s">
        <v>8</v>
      </c>
      <c r="E1890" s="374" t="s">
        <v>537</v>
      </c>
      <c r="F1890" s="376">
        <v>147498.60999999999</v>
      </c>
    </row>
    <row r="1891" spans="1:6" ht="22.5">
      <c r="A1891" s="370" t="s">
        <v>4144</v>
      </c>
      <c r="B1891" s="374">
        <v>13492</v>
      </c>
      <c r="C1891" s="374" t="s">
        <v>4145</v>
      </c>
      <c r="D1891" s="368" t="s">
        <v>8</v>
      </c>
      <c r="E1891" s="374" t="s">
        <v>537</v>
      </c>
      <c r="F1891" s="376">
        <v>245108.81</v>
      </c>
    </row>
    <row r="1892" spans="1:6" ht="22.5">
      <c r="A1892" s="370" t="s">
        <v>4146</v>
      </c>
      <c r="B1892" s="374">
        <v>11557</v>
      </c>
      <c r="C1892" s="374" t="s">
        <v>4147</v>
      </c>
      <c r="D1892" s="368" t="s">
        <v>8</v>
      </c>
      <c r="E1892" s="374" t="s">
        <v>537</v>
      </c>
      <c r="F1892" s="376">
        <v>206371.81</v>
      </c>
    </row>
    <row r="1893" spans="1:6" ht="22.5">
      <c r="A1893" s="370" t="s">
        <v>4148</v>
      </c>
      <c r="B1893" s="374">
        <v>11399</v>
      </c>
      <c r="C1893" s="374" t="s">
        <v>4149</v>
      </c>
      <c r="D1893" s="368" t="s">
        <v>8</v>
      </c>
      <c r="E1893" s="374" t="s">
        <v>537</v>
      </c>
      <c r="F1893" s="376">
        <v>154634.84</v>
      </c>
    </row>
    <row r="1894" spans="1:6">
      <c r="A1894" s="370" t="s">
        <v>4150</v>
      </c>
      <c r="B1894" s="374">
        <v>10912</v>
      </c>
      <c r="C1894" s="374" t="s">
        <v>4151</v>
      </c>
      <c r="D1894" s="368" t="s">
        <v>8</v>
      </c>
      <c r="E1894" s="374" t="s">
        <v>1216</v>
      </c>
      <c r="F1894" s="376">
        <v>326344.3</v>
      </c>
    </row>
    <row r="1895" spans="1:6">
      <c r="A1895" s="370" t="s">
        <v>4152</v>
      </c>
      <c r="B1895" s="374">
        <v>10351</v>
      </c>
      <c r="C1895" s="374" t="s">
        <v>4153</v>
      </c>
      <c r="D1895" s="368" t="s">
        <v>8</v>
      </c>
      <c r="E1895" s="374" t="s">
        <v>1216</v>
      </c>
      <c r="F1895" s="376">
        <v>243509.94</v>
      </c>
    </row>
    <row r="1896" spans="1:6" ht="22.5">
      <c r="A1896" s="370" t="s">
        <v>4154</v>
      </c>
      <c r="B1896" s="374">
        <v>443</v>
      </c>
      <c r="C1896" s="374" t="s">
        <v>4155</v>
      </c>
      <c r="D1896" s="368" t="s">
        <v>8</v>
      </c>
      <c r="E1896" s="374" t="s">
        <v>537</v>
      </c>
      <c r="F1896" s="376">
        <v>59036.29</v>
      </c>
    </row>
    <row r="1897" spans="1:6" ht="22.5">
      <c r="A1897" s="370" t="s">
        <v>4156</v>
      </c>
      <c r="B1897" s="374">
        <v>444</v>
      </c>
      <c r="C1897" s="374" t="s">
        <v>4157</v>
      </c>
      <c r="D1897" s="368" t="s">
        <v>8</v>
      </c>
      <c r="E1897" s="374" t="s">
        <v>537</v>
      </c>
      <c r="F1897" s="376">
        <v>73583.89</v>
      </c>
    </row>
    <row r="1898" spans="1:6" ht="22.5">
      <c r="A1898" s="370" t="s">
        <v>4158</v>
      </c>
      <c r="B1898" s="374">
        <v>445</v>
      </c>
      <c r="C1898" s="374" t="s">
        <v>4159</v>
      </c>
      <c r="D1898" s="368" t="s">
        <v>8</v>
      </c>
      <c r="E1898" s="374" t="s">
        <v>537</v>
      </c>
      <c r="F1898" s="376">
        <v>87409.43</v>
      </c>
    </row>
    <row r="1899" spans="1:6" ht="22.5">
      <c r="A1899" s="370" t="s">
        <v>4160</v>
      </c>
      <c r="B1899" s="374">
        <v>11796</v>
      </c>
      <c r="C1899" s="374" t="s">
        <v>4161</v>
      </c>
      <c r="D1899" s="368" t="s">
        <v>8</v>
      </c>
      <c r="E1899" s="374" t="s">
        <v>537</v>
      </c>
      <c r="F1899" s="376">
        <v>53382.78</v>
      </c>
    </row>
    <row r="1900" spans="1:6">
      <c r="A1900" s="370" t="s">
        <v>4162</v>
      </c>
      <c r="B1900" s="374">
        <v>20692</v>
      </c>
      <c r="C1900" s="374" t="s">
        <v>4163</v>
      </c>
      <c r="D1900" s="368" t="s">
        <v>6</v>
      </c>
      <c r="E1900" s="374" t="s">
        <v>598</v>
      </c>
      <c r="F1900" s="376">
        <v>173873.49</v>
      </c>
    </row>
    <row r="1901" spans="1:6">
      <c r="A1901" s="370" t="s">
        <v>4164</v>
      </c>
      <c r="B1901" s="374">
        <v>201</v>
      </c>
      <c r="C1901" s="374" t="s">
        <v>4165</v>
      </c>
      <c r="D1901" s="368" t="s">
        <v>6</v>
      </c>
      <c r="E1901" s="374" t="s">
        <v>1442</v>
      </c>
      <c r="F1901" s="376">
        <v>32429.94</v>
      </c>
    </row>
    <row r="1902" spans="1:6">
      <c r="A1902" s="370" t="s">
        <v>4166</v>
      </c>
      <c r="B1902" s="374">
        <v>202</v>
      </c>
      <c r="C1902" s="374" t="s">
        <v>4167</v>
      </c>
      <c r="D1902" s="368" t="s">
        <v>6</v>
      </c>
      <c r="E1902" s="374" t="s">
        <v>1442</v>
      </c>
      <c r="F1902" s="376">
        <v>149180.16</v>
      </c>
    </row>
    <row r="1903" spans="1:6">
      <c r="A1903" s="370" t="s">
        <v>4168</v>
      </c>
      <c r="B1903" s="374">
        <v>203</v>
      </c>
      <c r="C1903" s="374" t="s">
        <v>4169</v>
      </c>
      <c r="D1903" s="368" t="s">
        <v>6</v>
      </c>
      <c r="E1903" s="374" t="s">
        <v>1442</v>
      </c>
      <c r="F1903" s="376">
        <v>32239.08</v>
      </c>
    </row>
    <row r="1904" spans="1:6">
      <c r="A1904" s="370" t="s">
        <v>4170</v>
      </c>
      <c r="B1904" s="374">
        <v>204</v>
      </c>
      <c r="C1904" s="374" t="s">
        <v>4171</v>
      </c>
      <c r="D1904" s="368" t="s">
        <v>6</v>
      </c>
      <c r="E1904" s="374" t="s">
        <v>1442</v>
      </c>
      <c r="F1904" s="376">
        <v>32188.18</v>
      </c>
    </row>
    <row r="1905" spans="1:6">
      <c r="A1905" s="370" t="s">
        <v>4172</v>
      </c>
      <c r="B1905" s="374">
        <v>205</v>
      </c>
      <c r="C1905" s="374" t="s">
        <v>4173</v>
      </c>
      <c r="D1905" s="368" t="s">
        <v>6</v>
      </c>
      <c r="E1905" s="374" t="s">
        <v>1442</v>
      </c>
      <c r="F1905" s="376">
        <v>32633.53</v>
      </c>
    </row>
    <row r="1906" spans="1:6">
      <c r="A1906" s="370" t="s">
        <v>4174</v>
      </c>
      <c r="B1906" s="374">
        <v>206</v>
      </c>
      <c r="C1906" s="374" t="s">
        <v>4175</v>
      </c>
      <c r="D1906" s="368" t="s">
        <v>6</v>
      </c>
      <c r="E1906" s="374" t="s">
        <v>1442</v>
      </c>
      <c r="F1906" s="376">
        <v>32557.19</v>
      </c>
    </row>
    <row r="1907" spans="1:6">
      <c r="A1907" s="370" t="s">
        <v>4176</v>
      </c>
      <c r="B1907" s="374">
        <v>207</v>
      </c>
      <c r="C1907" s="374" t="s">
        <v>4177</v>
      </c>
      <c r="D1907" s="368" t="s">
        <v>6</v>
      </c>
      <c r="E1907" s="374" t="s">
        <v>1442</v>
      </c>
      <c r="F1907" s="376">
        <v>28034.880000000001</v>
      </c>
    </row>
    <row r="1908" spans="1:6">
      <c r="A1908" s="370" t="s">
        <v>4178</v>
      </c>
      <c r="B1908" s="374">
        <v>208</v>
      </c>
      <c r="C1908" s="374" t="s">
        <v>4179</v>
      </c>
      <c r="D1908" s="368" t="s">
        <v>6</v>
      </c>
      <c r="E1908" s="374" t="s">
        <v>1442</v>
      </c>
      <c r="F1908" s="376">
        <v>28910.97</v>
      </c>
    </row>
    <row r="1909" spans="1:6">
      <c r="A1909" s="370" t="s">
        <v>4180</v>
      </c>
      <c r="B1909" s="374">
        <v>209</v>
      </c>
      <c r="C1909" s="374" t="s">
        <v>4181</v>
      </c>
      <c r="D1909" s="368" t="s">
        <v>6</v>
      </c>
      <c r="E1909" s="374" t="s">
        <v>1442</v>
      </c>
      <c r="F1909" s="376">
        <v>28910.97</v>
      </c>
    </row>
    <row r="1910" spans="1:6">
      <c r="A1910" s="370" t="s">
        <v>4182</v>
      </c>
      <c r="B1910" s="374">
        <v>210</v>
      </c>
      <c r="C1910" s="374" t="s">
        <v>4183</v>
      </c>
      <c r="D1910" s="368" t="s">
        <v>6</v>
      </c>
      <c r="E1910" s="374" t="s">
        <v>1442</v>
      </c>
      <c r="F1910" s="376">
        <v>28910.97</v>
      </c>
    </row>
    <row r="1911" spans="1:6">
      <c r="A1911" s="370" t="s">
        <v>4184</v>
      </c>
      <c r="B1911" s="374">
        <v>211</v>
      </c>
      <c r="C1911" s="374" t="s">
        <v>4185</v>
      </c>
      <c r="D1911" s="368" t="s">
        <v>6</v>
      </c>
      <c r="E1911" s="374" t="s">
        <v>1442</v>
      </c>
      <c r="F1911" s="376">
        <v>28910.97</v>
      </c>
    </row>
    <row r="1912" spans="1:6">
      <c r="A1912" s="370" t="s">
        <v>4186</v>
      </c>
      <c r="B1912" s="374">
        <v>212</v>
      </c>
      <c r="C1912" s="374" t="s">
        <v>4187</v>
      </c>
      <c r="D1912" s="368" t="s">
        <v>6</v>
      </c>
      <c r="E1912" s="374" t="s">
        <v>1442</v>
      </c>
      <c r="F1912" s="376">
        <v>28910.97</v>
      </c>
    </row>
    <row r="1913" spans="1:6">
      <c r="A1913" s="370" t="s">
        <v>4188</v>
      </c>
      <c r="B1913" s="374">
        <v>213</v>
      </c>
      <c r="C1913" s="374" t="s">
        <v>4189</v>
      </c>
      <c r="D1913" s="368" t="s">
        <v>6</v>
      </c>
      <c r="E1913" s="374" t="s">
        <v>1442</v>
      </c>
      <c r="F1913" s="376">
        <v>23654.43</v>
      </c>
    </row>
    <row r="1914" spans="1:6">
      <c r="A1914" s="370" t="s">
        <v>4190</v>
      </c>
      <c r="B1914" s="374">
        <v>3034</v>
      </c>
      <c r="C1914" s="374" t="s">
        <v>4191</v>
      </c>
      <c r="D1914" s="368" t="s">
        <v>8</v>
      </c>
      <c r="E1914" s="374" t="s">
        <v>610</v>
      </c>
      <c r="F1914" s="376">
        <v>105862.96</v>
      </c>
    </row>
    <row r="1915" spans="1:6">
      <c r="A1915" s="370" t="s">
        <v>4192</v>
      </c>
      <c r="B1915" s="374">
        <v>3035</v>
      </c>
      <c r="C1915" s="374" t="s">
        <v>4193</v>
      </c>
      <c r="D1915" s="368" t="s">
        <v>8</v>
      </c>
      <c r="E1915" s="374" t="s">
        <v>610</v>
      </c>
      <c r="F1915" s="376">
        <v>113041.03</v>
      </c>
    </row>
    <row r="1916" spans="1:6">
      <c r="A1916" s="370" t="s">
        <v>4194</v>
      </c>
      <c r="B1916" s="374">
        <v>12865</v>
      </c>
      <c r="C1916" s="374" t="s">
        <v>4195</v>
      </c>
      <c r="D1916" s="368" t="s">
        <v>8</v>
      </c>
      <c r="E1916" s="374" t="s">
        <v>610</v>
      </c>
      <c r="F1916" s="376">
        <v>18342.84</v>
      </c>
    </row>
    <row r="1917" spans="1:6">
      <c r="A1917" s="370" t="s">
        <v>4196</v>
      </c>
      <c r="B1917" s="374">
        <v>14234</v>
      </c>
      <c r="C1917" s="374" t="s">
        <v>4197</v>
      </c>
      <c r="D1917" s="368" t="s">
        <v>8</v>
      </c>
      <c r="E1917" s="374" t="s">
        <v>610</v>
      </c>
      <c r="F1917" s="376">
        <v>68786.570000000007</v>
      </c>
    </row>
    <row r="1918" spans="1:6" ht="22.5">
      <c r="A1918" s="370" t="s">
        <v>4198</v>
      </c>
      <c r="B1918" s="374">
        <v>16299</v>
      </c>
      <c r="C1918" s="374" t="s">
        <v>4199</v>
      </c>
      <c r="D1918" s="368" t="s">
        <v>8</v>
      </c>
      <c r="E1918" s="374" t="s">
        <v>359</v>
      </c>
      <c r="F1918" s="376">
        <v>138491.07</v>
      </c>
    </row>
    <row r="1919" spans="1:6" ht="22.5">
      <c r="A1919" s="370" t="s">
        <v>4200</v>
      </c>
      <c r="B1919" s="374">
        <v>16300</v>
      </c>
      <c r="C1919" s="374" t="s">
        <v>4201</v>
      </c>
      <c r="D1919" s="368" t="s">
        <v>8</v>
      </c>
      <c r="E1919" s="374" t="s">
        <v>359</v>
      </c>
      <c r="F1919" s="376">
        <v>141222.51999999999</v>
      </c>
    </row>
    <row r="1920" spans="1:6">
      <c r="A1920" s="370" t="s">
        <v>4202</v>
      </c>
      <c r="B1920" s="374">
        <v>12219</v>
      </c>
      <c r="C1920" s="374" t="s">
        <v>4203</v>
      </c>
      <c r="D1920" s="368" t="s">
        <v>8</v>
      </c>
      <c r="E1920" s="374" t="s">
        <v>610</v>
      </c>
      <c r="F1920" s="376">
        <v>64397.53</v>
      </c>
    </row>
    <row r="1921" spans="1:6">
      <c r="A1921" s="370" t="s">
        <v>4204</v>
      </c>
      <c r="B1921" s="374">
        <v>16519</v>
      </c>
      <c r="C1921" s="374" t="s">
        <v>4205</v>
      </c>
      <c r="D1921" s="368" t="s">
        <v>8</v>
      </c>
      <c r="E1921" s="374" t="s">
        <v>610</v>
      </c>
      <c r="F1921" s="376">
        <v>40615.54</v>
      </c>
    </row>
    <row r="1922" spans="1:6">
      <c r="A1922" s="370" t="s">
        <v>4206</v>
      </c>
      <c r="B1922" s="374">
        <v>13038</v>
      </c>
      <c r="C1922" s="374" t="s">
        <v>4207</v>
      </c>
      <c r="D1922" s="368" t="s">
        <v>8</v>
      </c>
      <c r="E1922" s="374" t="s">
        <v>610</v>
      </c>
      <c r="F1922" s="376">
        <v>68734.259999999995</v>
      </c>
    </row>
    <row r="1923" spans="1:6">
      <c r="A1923" s="370" t="s">
        <v>4208</v>
      </c>
      <c r="B1923" s="374">
        <v>12342</v>
      </c>
      <c r="C1923" s="374" t="s">
        <v>4209</v>
      </c>
      <c r="D1923" s="368" t="s">
        <v>8</v>
      </c>
      <c r="E1923" s="374" t="s">
        <v>610</v>
      </c>
      <c r="F1923" s="376">
        <v>63733.36</v>
      </c>
    </row>
    <row r="1924" spans="1:6">
      <c r="A1924" s="370" t="s">
        <v>4210</v>
      </c>
      <c r="B1924" s="374">
        <v>13201</v>
      </c>
      <c r="C1924" s="374" t="s">
        <v>4211</v>
      </c>
      <c r="D1924" s="368" t="s">
        <v>8</v>
      </c>
      <c r="E1924" s="374" t="s">
        <v>610</v>
      </c>
      <c r="F1924" s="376">
        <v>55073.06</v>
      </c>
    </row>
    <row r="1925" spans="1:6">
      <c r="A1925" s="370" t="s">
        <v>4212</v>
      </c>
      <c r="B1925" s="374">
        <v>11775</v>
      </c>
      <c r="C1925" s="374" t="s">
        <v>4213</v>
      </c>
      <c r="D1925" s="368" t="s">
        <v>8</v>
      </c>
      <c r="E1925" s="374" t="s">
        <v>610</v>
      </c>
      <c r="F1925" s="376">
        <v>12296.58</v>
      </c>
    </row>
    <row r="1926" spans="1:6" ht="22.5">
      <c r="A1926" s="370" t="s">
        <v>4214</v>
      </c>
      <c r="B1926" s="374">
        <v>17540</v>
      </c>
      <c r="C1926" s="374" t="s">
        <v>4215</v>
      </c>
      <c r="D1926" s="368" t="s">
        <v>8</v>
      </c>
      <c r="E1926" s="374" t="s">
        <v>359</v>
      </c>
      <c r="F1926" s="376">
        <v>37590.04</v>
      </c>
    </row>
    <row r="1927" spans="1:6">
      <c r="A1927" s="370" t="s">
        <v>4216</v>
      </c>
      <c r="B1927" s="374">
        <v>3036</v>
      </c>
      <c r="C1927" s="374" t="s">
        <v>4217</v>
      </c>
      <c r="D1927" s="368" t="s">
        <v>8</v>
      </c>
      <c r="E1927" s="374" t="s">
        <v>610</v>
      </c>
      <c r="F1927" s="376">
        <v>30622.04</v>
      </c>
    </row>
    <row r="1928" spans="1:6" ht="22.5">
      <c r="A1928" s="370" t="s">
        <v>4218</v>
      </c>
      <c r="B1928" s="374">
        <v>3037</v>
      </c>
      <c r="C1928" s="374" t="s">
        <v>4219</v>
      </c>
      <c r="D1928" s="368" t="s">
        <v>8</v>
      </c>
      <c r="E1928" s="374" t="s">
        <v>359</v>
      </c>
      <c r="F1928" s="376">
        <v>34797.370000000003</v>
      </c>
    </row>
    <row r="1929" spans="1:6" ht="22.5">
      <c r="A1929" s="370" t="s">
        <v>4220</v>
      </c>
      <c r="B1929" s="374">
        <v>13143</v>
      </c>
      <c r="C1929" s="374" t="s">
        <v>4221</v>
      </c>
      <c r="D1929" s="368" t="s">
        <v>8</v>
      </c>
      <c r="E1929" s="374" t="s">
        <v>359</v>
      </c>
      <c r="F1929" s="376">
        <v>22277.759999999998</v>
      </c>
    </row>
    <row r="1930" spans="1:6">
      <c r="A1930" s="370" t="s">
        <v>4222</v>
      </c>
      <c r="B1930" s="374">
        <v>15306</v>
      </c>
      <c r="C1930" s="374" t="s">
        <v>4223</v>
      </c>
      <c r="D1930" s="368" t="s">
        <v>8</v>
      </c>
      <c r="E1930" s="374" t="s">
        <v>773</v>
      </c>
      <c r="F1930" s="376">
        <v>590542.36</v>
      </c>
    </row>
    <row r="1931" spans="1:6">
      <c r="A1931" s="370" t="s">
        <v>4224</v>
      </c>
      <c r="B1931" s="374">
        <v>15314</v>
      </c>
      <c r="C1931" s="374" t="s">
        <v>4225</v>
      </c>
      <c r="D1931" s="368" t="s">
        <v>8</v>
      </c>
      <c r="E1931" s="374" t="s">
        <v>773</v>
      </c>
      <c r="F1931" s="376">
        <v>227643.67</v>
      </c>
    </row>
    <row r="1932" spans="1:6">
      <c r="A1932" s="370" t="s">
        <v>4226</v>
      </c>
      <c r="B1932" s="374">
        <v>16687</v>
      </c>
      <c r="C1932" s="374" t="s">
        <v>4227</v>
      </c>
      <c r="D1932" s="368" t="s">
        <v>8</v>
      </c>
      <c r="E1932" s="374" t="s">
        <v>773</v>
      </c>
      <c r="F1932" s="376">
        <v>185009.92000000001</v>
      </c>
    </row>
    <row r="1933" spans="1:6">
      <c r="A1933" s="370" t="s">
        <v>4228</v>
      </c>
      <c r="B1933" s="374">
        <v>16688</v>
      </c>
      <c r="C1933" s="374" t="s">
        <v>4229</v>
      </c>
      <c r="D1933" s="368" t="s">
        <v>8</v>
      </c>
      <c r="E1933" s="374" t="s">
        <v>773</v>
      </c>
      <c r="F1933" s="376">
        <v>196174.73</v>
      </c>
    </row>
    <row r="1934" spans="1:6">
      <c r="A1934" s="370" t="s">
        <v>4230</v>
      </c>
      <c r="B1934" s="374">
        <v>15315</v>
      </c>
      <c r="C1934" s="374" t="s">
        <v>4231</v>
      </c>
      <c r="D1934" s="368" t="s">
        <v>8</v>
      </c>
      <c r="E1934" s="374" t="s">
        <v>773</v>
      </c>
      <c r="F1934" s="376">
        <v>194495.55</v>
      </c>
    </row>
    <row r="1935" spans="1:6">
      <c r="A1935" s="370" t="s">
        <v>4232</v>
      </c>
      <c r="B1935" s="374">
        <v>15313</v>
      </c>
      <c r="C1935" s="374" t="s">
        <v>4233</v>
      </c>
      <c r="D1935" s="368" t="s">
        <v>8</v>
      </c>
      <c r="E1935" s="374" t="s">
        <v>773</v>
      </c>
      <c r="F1935" s="376">
        <v>270599.95</v>
      </c>
    </row>
    <row r="1936" spans="1:6">
      <c r="A1936" s="370" t="s">
        <v>4234</v>
      </c>
      <c r="B1936" s="374">
        <v>15311</v>
      </c>
      <c r="C1936" s="374" t="s">
        <v>4235</v>
      </c>
      <c r="D1936" s="368" t="s">
        <v>8</v>
      </c>
      <c r="E1936" s="374" t="s">
        <v>773</v>
      </c>
      <c r="F1936" s="376">
        <v>379974.1</v>
      </c>
    </row>
    <row r="1937" spans="1:6">
      <c r="A1937" s="370" t="s">
        <v>4236</v>
      </c>
      <c r="B1937" s="374">
        <v>15310</v>
      </c>
      <c r="C1937" s="374" t="s">
        <v>4237</v>
      </c>
      <c r="D1937" s="368" t="s">
        <v>8</v>
      </c>
      <c r="E1937" s="374" t="s">
        <v>773</v>
      </c>
      <c r="F1937" s="376">
        <v>446321.38</v>
      </c>
    </row>
    <row r="1938" spans="1:6">
      <c r="A1938" s="370" t="s">
        <v>4238</v>
      </c>
      <c r="B1938" s="374">
        <v>15356</v>
      </c>
      <c r="C1938" s="374" t="s">
        <v>4239</v>
      </c>
      <c r="D1938" s="368" t="s">
        <v>8</v>
      </c>
      <c r="E1938" s="374" t="s">
        <v>773</v>
      </c>
      <c r="F1938" s="376">
        <v>565018.80000000005</v>
      </c>
    </row>
    <row r="1939" spans="1:6">
      <c r="A1939" s="370" t="s">
        <v>4240</v>
      </c>
      <c r="B1939" s="374">
        <v>15316</v>
      </c>
      <c r="C1939" s="374" t="s">
        <v>4241</v>
      </c>
      <c r="D1939" s="368" t="s">
        <v>8</v>
      </c>
      <c r="E1939" s="374" t="s">
        <v>773</v>
      </c>
      <c r="F1939" s="376">
        <v>175950.15</v>
      </c>
    </row>
    <row r="1940" spans="1:6">
      <c r="A1940" s="370" t="s">
        <v>4242</v>
      </c>
      <c r="B1940" s="374">
        <v>15351</v>
      </c>
      <c r="C1940" s="374" t="s">
        <v>4243</v>
      </c>
      <c r="D1940" s="368" t="s">
        <v>8</v>
      </c>
      <c r="E1940" s="374" t="s">
        <v>773</v>
      </c>
      <c r="F1940" s="376">
        <v>270034.58</v>
      </c>
    </row>
    <row r="1941" spans="1:6">
      <c r="A1941" s="370" t="s">
        <v>4244</v>
      </c>
      <c r="B1941" s="374">
        <v>15303</v>
      </c>
      <c r="C1941" s="374" t="s">
        <v>4245</v>
      </c>
      <c r="D1941" s="368" t="s">
        <v>8</v>
      </c>
      <c r="E1941" s="374" t="s">
        <v>773</v>
      </c>
      <c r="F1941" s="376">
        <v>390417.46</v>
      </c>
    </row>
    <row r="1942" spans="1:6">
      <c r="A1942" s="370" t="s">
        <v>4246</v>
      </c>
      <c r="B1942" s="374">
        <v>15312</v>
      </c>
      <c r="C1942" s="374" t="s">
        <v>4247</v>
      </c>
      <c r="D1942" s="368" t="s">
        <v>8</v>
      </c>
      <c r="E1942" s="374" t="s">
        <v>773</v>
      </c>
      <c r="F1942" s="376">
        <v>297056.96999999997</v>
      </c>
    </row>
    <row r="1943" spans="1:6">
      <c r="A1943" s="370" t="s">
        <v>4248</v>
      </c>
      <c r="B1943" s="374">
        <v>15305</v>
      </c>
      <c r="C1943" s="374" t="s">
        <v>4249</v>
      </c>
      <c r="D1943" s="368" t="s">
        <v>8</v>
      </c>
      <c r="E1943" s="374" t="s">
        <v>773</v>
      </c>
      <c r="F1943" s="376">
        <v>308317.28999999998</v>
      </c>
    </row>
    <row r="1944" spans="1:6">
      <c r="A1944" s="370" t="s">
        <v>4250</v>
      </c>
      <c r="B1944" s="374">
        <v>15357</v>
      </c>
      <c r="C1944" s="374" t="s">
        <v>4251</v>
      </c>
      <c r="D1944" s="368" t="s">
        <v>8</v>
      </c>
      <c r="E1944" s="374" t="s">
        <v>773</v>
      </c>
      <c r="F1944" s="376">
        <v>90212.52</v>
      </c>
    </row>
    <row r="1945" spans="1:6">
      <c r="A1945" s="370" t="s">
        <v>4252</v>
      </c>
      <c r="B1945" s="374">
        <v>11827</v>
      </c>
      <c r="C1945" s="374" t="s">
        <v>4253</v>
      </c>
      <c r="D1945" s="368" t="s">
        <v>8</v>
      </c>
      <c r="E1945" s="374" t="s">
        <v>773</v>
      </c>
      <c r="F1945" s="376">
        <v>136960.47</v>
      </c>
    </row>
    <row r="1946" spans="1:6">
      <c r="A1946" s="370" t="s">
        <v>4254</v>
      </c>
      <c r="B1946" s="374">
        <v>12681</v>
      </c>
      <c r="C1946" s="374" t="s">
        <v>4255</v>
      </c>
      <c r="D1946" s="368" t="s">
        <v>8</v>
      </c>
      <c r="E1946" s="374" t="s">
        <v>773</v>
      </c>
      <c r="F1946" s="376">
        <v>125348.53</v>
      </c>
    </row>
    <row r="1947" spans="1:6">
      <c r="A1947" s="370" t="s">
        <v>4256</v>
      </c>
      <c r="B1947" s="374">
        <v>15438</v>
      </c>
      <c r="C1947" s="374" t="s">
        <v>4257</v>
      </c>
      <c r="D1947" s="368" t="s">
        <v>8</v>
      </c>
      <c r="E1947" s="374" t="s">
        <v>773</v>
      </c>
      <c r="F1947" s="376">
        <v>101039.17</v>
      </c>
    </row>
    <row r="1948" spans="1:6">
      <c r="A1948" s="370" t="s">
        <v>4258</v>
      </c>
      <c r="B1948" s="374">
        <v>11260</v>
      </c>
      <c r="C1948" s="374" t="s">
        <v>4259</v>
      </c>
      <c r="D1948" s="368" t="s">
        <v>8</v>
      </c>
      <c r="E1948" s="374" t="s">
        <v>773</v>
      </c>
      <c r="F1948" s="376">
        <v>129371.84</v>
      </c>
    </row>
    <row r="1949" spans="1:6">
      <c r="A1949" s="370" t="s">
        <v>4260</v>
      </c>
      <c r="B1949" s="374">
        <v>11826</v>
      </c>
      <c r="C1949" s="374" t="s">
        <v>4261</v>
      </c>
      <c r="D1949" s="368" t="s">
        <v>8</v>
      </c>
      <c r="E1949" s="374" t="s">
        <v>773</v>
      </c>
      <c r="F1949" s="376">
        <v>209812.75</v>
      </c>
    </row>
    <row r="1950" spans="1:6">
      <c r="A1950" s="370" t="s">
        <v>4262</v>
      </c>
      <c r="B1950" s="374">
        <v>11626</v>
      </c>
      <c r="C1950" s="374" t="s">
        <v>4263</v>
      </c>
      <c r="D1950" s="368" t="s">
        <v>8</v>
      </c>
      <c r="E1950" s="374" t="s">
        <v>773</v>
      </c>
      <c r="F1950" s="376">
        <v>160787.95000000001</v>
      </c>
    </row>
    <row r="1951" spans="1:6">
      <c r="A1951" s="370" t="s">
        <v>4264</v>
      </c>
      <c r="B1951" s="374">
        <v>11278</v>
      </c>
      <c r="C1951" s="374" t="s">
        <v>4265</v>
      </c>
      <c r="D1951" s="368" t="s">
        <v>8</v>
      </c>
      <c r="E1951" s="374" t="s">
        <v>773</v>
      </c>
      <c r="F1951" s="376">
        <v>269020.18</v>
      </c>
    </row>
    <row r="1952" spans="1:6">
      <c r="A1952" s="370" t="s">
        <v>4266</v>
      </c>
      <c r="B1952" s="374">
        <v>11627</v>
      </c>
      <c r="C1952" s="374" t="s">
        <v>4267</v>
      </c>
      <c r="D1952" s="368" t="s">
        <v>8</v>
      </c>
      <c r="E1952" s="374" t="s">
        <v>773</v>
      </c>
      <c r="F1952" s="376">
        <v>279480.53000000003</v>
      </c>
    </row>
    <row r="1953" spans="1:6">
      <c r="A1953" s="370" t="s">
        <v>4268</v>
      </c>
      <c r="B1953" s="374">
        <v>11280</v>
      </c>
      <c r="C1953" s="374" t="s">
        <v>4269</v>
      </c>
      <c r="D1953" s="368" t="s">
        <v>8</v>
      </c>
      <c r="E1953" s="374" t="s">
        <v>773</v>
      </c>
      <c r="F1953" s="376">
        <v>473843.32</v>
      </c>
    </row>
    <row r="1954" spans="1:6">
      <c r="A1954" s="370" t="s">
        <v>4270</v>
      </c>
      <c r="B1954" s="374">
        <v>13286</v>
      </c>
      <c r="C1954" s="374" t="s">
        <v>4271</v>
      </c>
      <c r="D1954" s="368" t="s">
        <v>8</v>
      </c>
      <c r="E1954" s="374" t="s">
        <v>773</v>
      </c>
      <c r="F1954" s="376">
        <v>429284.41</v>
      </c>
    </row>
    <row r="1955" spans="1:6">
      <c r="A1955" s="370" t="s">
        <v>4272</v>
      </c>
      <c r="B1955" s="374">
        <v>11383</v>
      </c>
      <c r="C1955" s="374" t="s">
        <v>4273</v>
      </c>
      <c r="D1955" s="368" t="s">
        <v>8</v>
      </c>
      <c r="E1955" s="374" t="s">
        <v>773</v>
      </c>
      <c r="F1955" s="376">
        <v>111819.3</v>
      </c>
    </row>
    <row r="1956" spans="1:6">
      <c r="A1956" s="370" t="s">
        <v>4274</v>
      </c>
      <c r="B1956" s="374">
        <v>13806</v>
      </c>
      <c r="C1956" s="374" t="s">
        <v>4275</v>
      </c>
      <c r="D1956" s="368" t="s">
        <v>8</v>
      </c>
      <c r="E1956" s="374" t="s">
        <v>773</v>
      </c>
      <c r="F1956" s="376">
        <v>156978.23999999999</v>
      </c>
    </row>
    <row r="1957" spans="1:6">
      <c r="A1957" s="370" t="s">
        <v>4276</v>
      </c>
      <c r="B1957" s="374">
        <v>11481</v>
      </c>
      <c r="C1957" s="374" t="s">
        <v>4277</v>
      </c>
      <c r="D1957" s="368" t="s">
        <v>8</v>
      </c>
      <c r="E1957" s="374" t="s">
        <v>773</v>
      </c>
      <c r="F1957" s="376">
        <v>129371.84</v>
      </c>
    </row>
    <row r="1958" spans="1:6">
      <c r="A1958" s="370" t="s">
        <v>4278</v>
      </c>
      <c r="B1958" s="374">
        <v>13479</v>
      </c>
      <c r="C1958" s="374" t="s">
        <v>4279</v>
      </c>
      <c r="D1958" s="368" t="s">
        <v>8</v>
      </c>
      <c r="E1958" s="374" t="s">
        <v>773</v>
      </c>
      <c r="F1958" s="376">
        <v>134103.85</v>
      </c>
    </row>
    <row r="1959" spans="1:6">
      <c r="A1959" s="370" t="s">
        <v>4280</v>
      </c>
      <c r="B1959" s="374">
        <v>13478</v>
      </c>
      <c r="C1959" s="374" t="s">
        <v>4281</v>
      </c>
      <c r="D1959" s="368" t="s">
        <v>8</v>
      </c>
      <c r="E1959" s="374" t="s">
        <v>773</v>
      </c>
      <c r="F1959" s="376">
        <v>176618.35</v>
      </c>
    </row>
    <row r="1960" spans="1:6">
      <c r="A1960" s="370" t="s">
        <v>4282</v>
      </c>
      <c r="B1960" s="374">
        <v>13803</v>
      </c>
      <c r="C1960" s="374" t="s">
        <v>4283</v>
      </c>
      <c r="D1960" s="368" t="s">
        <v>8</v>
      </c>
      <c r="E1960" s="374" t="s">
        <v>773</v>
      </c>
      <c r="F1960" s="376">
        <v>345905.8</v>
      </c>
    </row>
    <row r="1961" spans="1:6">
      <c r="A1961" s="370" t="s">
        <v>4284</v>
      </c>
      <c r="B1961" s="374">
        <v>13804</v>
      </c>
      <c r="C1961" s="374" t="s">
        <v>4285</v>
      </c>
      <c r="D1961" s="368" t="s">
        <v>8</v>
      </c>
      <c r="E1961" s="374" t="s">
        <v>773</v>
      </c>
      <c r="F1961" s="376">
        <v>396665.15</v>
      </c>
    </row>
    <row r="1962" spans="1:6">
      <c r="A1962" s="370" t="s">
        <v>4286</v>
      </c>
      <c r="B1962" s="374">
        <v>11822</v>
      </c>
      <c r="C1962" s="374" t="s">
        <v>4287</v>
      </c>
      <c r="D1962" s="368" t="s">
        <v>8</v>
      </c>
      <c r="E1962" s="374" t="s">
        <v>773</v>
      </c>
      <c r="F1962" s="376">
        <v>396095.48</v>
      </c>
    </row>
    <row r="1963" spans="1:6">
      <c r="A1963" s="370" t="s">
        <v>4288</v>
      </c>
      <c r="B1963" s="374">
        <v>13805</v>
      </c>
      <c r="C1963" s="374" t="s">
        <v>4289</v>
      </c>
      <c r="D1963" s="368" t="s">
        <v>8</v>
      </c>
      <c r="E1963" s="374" t="s">
        <v>773</v>
      </c>
      <c r="F1963" s="376">
        <v>384948.55</v>
      </c>
    </row>
    <row r="1964" spans="1:6">
      <c r="A1964" s="370" t="s">
        <v>4290</v>
      </c>
      <c r="B1964" s="374">
        <v>13796</v>
      </c>
      <c r="C1964" s="374" t="s">
        <v>4291</v>
      </c>
      <c r="D1964" s="368" t="s">
        <v>8</v>
      </c>
      <c r="E1964" s="374" t="s">
        <v>773</v>
      </c>
      <c r="F1964" s="376">
        <v>472740.27</v>
      </c>
    </row>
    <row r="1965" spans="1:6">
      <c r="A1965" s="370" t="s">
        <v>4292</v>
      </c>
      <c r="B1965" s="374">
        <v>13864</v>
      </c>
      <c r="C1965" s="374" t="s">
        <v>4293</v>
      </c>
      <c r="D1965" s="368" t="s">
        <v>8</v>
      </c>
      <c r="E1965" s="374" t="s">
        <v>773</v>
      </c>
      <c r="F1965" s="376">
        <v>492373.43</v>
      </c>
    </row>
    <row r="1966" spans="1:6">
      <c r="A1966" s="370" t="s">
        <v>4294</v>
      </c>
      <c r="B1966" s="374">
        <v>11261</v>
      </c>
      <c r="C1966" s="374" t="s">
        <v>4295</v>
      </c>
      <c r="D1966" s="368" t="s">
        <v>8</v>
      </c>
      <c r="E1966" s="374" t="s">
        <v>773</v>
      </c>
      <c r="F1966" s="376">
        <v>249554</v>
      </c>
    </row>
    <row r="1967" spans="1:6">
      <c r="A1967" s="370" t="s">
        <v>4296</v>
      </c>
      <c r="B1967" s="374">
        <v>11625</v>
      </c>
      <c r="C1967" s="374" t="s">
        <v>4297</v>
      </c>
      <c r="D1967" s="368" t="s">
        <v>8</v>
      </c>
      <c r="E1967" s="374" t="s">
        <v>773</v>
      </c>
      <c r="F1967" s="376">
        <v>148624.03</v>
      </c>
    </row>
    <row r="1968" spans="1:6">
      <c r="A1968" s="370" t="s">
        <v>4298</v>
      </c>
      <c r="B1968" s="374">
        <v>11635</v>
      </c>
      <c r="C1968" s="374" t="s">
        <v>4299</v>
      </c>
      <c r="D1968" s="368" t="s">
        <v>8</v>
      </c>
      <c r="E1968" s="374" t="s">
        <v>773</v>
      </c>
      <c r="F1968" s="376">
        <v>112539.51</v>
      </c>
    </row>
    <row r="1969" spans="1:6">
      <c r="A1969" s="370" t="s">
        <v>4300</v>
      </c>
      <c r="B1969" s="374">
        <v>11279</v>
      </c>
      <c r="C1969" s="374" t="s">
        <v>4301</v>
      </c>
      <c r="D1969" s="368" t="s">
        <v>8</v>
      </c>
      <c r="E1969" s="374" t="s">
        <v>773</v>
      </c>
      <c r="F1969" s="376">
        <v>177807.8</v>
      </c>
    </row>
    <row r="1970" spans="1:6">
      <c r="A1970" s="370" t="s">
        <v>4302</v>
      </c>
      <c r="B1970" s="374">
        <v>11382</v>
      </c>
      <c r="C1970" s="374" t="s">
        <v>4303</v>
      </c>
      <c r="D1970" s="368" t="s">
        <v>8</v>
      </c>
      <c r="E1970" s="374" t="s">
        <v>773</v>
      </c>
      <c r="F1970" s="376">
        <v>181207.39</v>
      </c>
    </row>
    <row r="1971" spans="1:6">
      <c r="A1971" s="370" t="s">
        <v>4304</v>
      </c>
      <c r="B1971" s="374">
        <v>11636</v>
      </c>
      <c r="C1971" s="374" t="s">
        <v>4305</v>
      </c>
      <c r="D1971" s="368" t="s">
        <v>8</v>
      </c>
      <c r="E1971" s="374" t="s">
        <v>773</v>
      </c>
      <c r="F1971" s="376">
        <v>150381.03</v>
      </c>
    </row>
    <row r="1972" spans="1:6">
      <c r="A1972" s="370" t="s">
        <v>4306</v>
      </c>
      <c r="B1972" s="374">
        <v>11817</v>
      </c>
      <c r="C1972" s="374" t="s">
        <v>4307</v>
      </c>
      <c r="D1972" s="368" t="s">
        <v>8</v>
      </c>
      <c r="E1972" s="374" t="s">
        <v>773</v>
      </c>
      <c r="F1972" s="376">
        <v>232573.22</v>
      </c>
    </row>
    <row r="1973" spans="1:6">
      <c r="A1973" s="370" t="s">
        <v>4308</v>
      </c>
      <c r="B1973" s="374">
        <v>13797</v>
      </c>
      <c r="C1973" s="374" t="s">
        <v>4309</v>
      </c>
      <c r="D1973" s="368" t="s">
        <v>8</v>
      </c>
      <c r="E1973" s="374" t="s">
        <v>773</v>
      </c>
      <c r="F1973" s="376">
        <v>453433.99</v>
      </c>
    </row>
    <row r="1974" spans="1:6">
      <c r="A1974" s="370" t="s">
        <v>4310</v>
      </c>
      <c r="B1974" s="374">
        <v>11384</v>
      </c>
      <c r="C1974" s="374" t="s">
        <v>4311</v>
      </c>
      <c r="D1974" s="368" t="s">
        <v>8</v>
      </c>
      <c r="E1974" s="374" t="s">
        <v>773</v>
      </c>
      <c r="F1974" s="376">
        <v>227147.72</v>
      </c>
    </row>
    <row r="1975" spans="1:6">
      <c r="A1975" s="370" t="s">
        <v>4312</v>
      </c>
      <c r="B1975" s="374">
        <v>11385</v>
      </c>
      <c r="C1975" s="374" t="s">
        <v>4313</v>
      </c>
      <c r="D1975" s="368" t="s">
        <v>8</v>
      </c>
      <c r="E1975" s="374" t="s">
        <v>773</v>
      </c>
      <c r="F1975" s="376">
        <v>266614.3</v>
      </c>
    </row>
    <row r="1976" spans="1:6">
      <c r="A1976" s="370" t="s">
        <v>4314</v>
      </c>
      <c r="B1976" s="374">
        <v>11818</v>
      </c>
      <c r="C1976" s="374" t="s">
        <v>4315</v>
      </c>
      <c r="D1976" s="368" t="s">
        <v>8</v>
      </c>
      <c r="E1976" s="374" t="s">
        <v>773</v>
      </c>
      <c r="F1976" s="376">
        <v>265840.77</v>
      </c>
    </row>
    <row r="1977" spans="1:6">
      <c r="A1977" s="370" t="s">
        <v>4316</v>
      </c>
      <c r="B1977" s="374">
        <v>11819</v>
      </c>
      <c r="C1977" s="374" t="s">
        <v>4317</v>
      </c>
      <c r="D1977" s="368" t="s">
        <v>8</v>
      </c>
      <c r="E1977" s="374" t="s">
        <v>773</v>
      </c>
      <c r="F1977" s="376">
        <v>314610.2</v>
      </c>
    </row>
    <row r="1978" spans="1:6">
      <c r="A1978" s="370" t="s">
        <v>4318</v>
      </c>
      <c r="B1978" s="374">
        <v>13170</v>
      </c>
      <c r="C1978" s="374" t="s">
        <v>4319</v>
      </c>
      <c r="D1978" s="368" t="s">
        <v>8</v>
      </c>
      <c r="E1978" s="374" t="s">
        <v>773</v>
      </c>
      <c r="F1978" s="376">
        <v>652717.37</v>
      </c>
    </row>
    <row r="1979" spans="1:6">
      <c r="A1979" s="370" t="s">
        <v>4320</v>
      </c>
      <c r="B1979" s="374">
        <v>13807</v>
      </c>
      <c r="C1979" s="374" t="s">
        <v>4321</v>
      </c>
      <c r="D1979" s="368" t="s">
        <v>8</v>
      </c>
      <c r="E1979" s="374" t="s">
        <v>773</v>
      </c>
      <c r="F1979" s="376">
        <v>814921.2</v>
      </c>
    </row>
    <row r="1980" spans="1:6">
      <c r="A1980" s="370" t="s">
        <v>4322</v>
      </c>
      <c r="B1980" s="374">
        <v>11820</v>
      </c>
      <c r="C1980" s="374" t="s">
        <v>4323</v>
      </c>
      <c r="D1980" s="368" t="s">
        <v>8</v>
      </c>
      <c r="E1980" s="374" t="s">
        <v>773</v>
      </c>
      <c r="F1980" s="376">
        <v>353601.55</v>
      </c>
    </row>
    <row r="1981" spans="1:6">
      <c r="A1981" s="370" t="s">
        <v>4324</v>
      </c>
      <c r="B1981" s="374">
        <v>11821</v>
      </c>
      <c r="C1981" s="374" t="s">
        <v>4325</v>
      </c>
      <c r="D1981" s="368" t="s">
        <v>8</v>
      </c>
      <c r="E1981" s="374" t="s">
        <v>773</v>
      </c>
      <c r="F1981" s="376">
        <v>429770.84</v>
      </c>
    </row>
    <row r="1982" spans="1:6">
      <c r="A1982" s="370" t="s">
        <v>4326</v>
      </c>
      <c r="B1982" s="374">
        <v>12135</v>
      </c>
      <c r="C1982" s="374" t="s">
        <v>4327</v>
      </c>
      <c r="D1982" s="368" t="s">
        <v>8</v>
      </c>
      <c r="E1982" s="374" t="s">
        <v>773</v>
      </c>
      <c r="F1982" s="376">
        <v>261347.85</v>
      </c>
    </row>
    <row r="1983" spans="1:6">
      <c r="A1983" s="370" t="s">
        <v>4328</v>
      </c>
      <c r="B1983" s="374">
        <v>13259</v>
      </c>
      <c r="C1983" s="374" t="s">
        <v>4329</v>
      </c>
      <c r="D1983" s="368" t="s">
        <v>8</v>
      </c>
      <c r="E1983" s="374" t="s">
        <v>773</v>
      </c>
      <c r="F1983" s="376">
        <v>180341.64</v>
      </c>
    </row>
    <row r="1984" spans="1:6">
      <c r="A1984" s="370" t="s">
        <v>4330</v>
      </c>
      <c r="B1984" s="374">
        <v>13821</v>
      </c>
      <c r="C1984" s="374" t="s">
        <v>4331</v>
      </c>
      <c r="D1984" s="368" t="s">
        <v>8</v>
      </c>
      <c r="E1984" s="374" t="s">
        <v>773</v>
      </c>
      <c r="F1984" s="376">
        <v>627182.01</v>
      </c>
    </row>
    <row r="1985" spans="1:6">
      <c r="A1985" s="370" t="s">
        <v>4332</v>
      </c>
      <c r="B1985" s="374">
        <v>16580</v>
      </c>
      <c r="C1985" s="374" t="s">
        <v>4333</v>
      </c>
      <c r="D1985" s="368" t="s">
        <v>8</v>
      </c>
      <c r="E1985" s="374" t="s">
        <v>773</v>
      </c>
      <c r="F1985" s="376">
        <v>213769.98</v>
      </c>
    </row>
    <row r="1986" spans="1:6" ht="22.5">
      <c r="A1986" s="370" t="s">
        <v>4334</v>
      </c>
      <c r="B1986" s="374">
        <v>17679</v>
      </c>
      <c r="C1986" s="374" t="s">
        <v>4335</v>
      </c>
      <c r="D1986" s="368" t="s">
        <v>9</v>
      </c>
      <c r="E1986" s="374" t="s">
        <v>359</v>
      </c>
      <c r="F1986" s="376">
        <v>89426.21</v>
      </c>
    </row>
    <row r="1987" spans="1:6" ht="22.5">
      <c r="A1987" s="370" t="s">
        <v>4336</v>
      </c>
      <c r="B1987" s="374">
        <v>17549</v>
      </c>
      <c r="C1987" s="374" t="s">
        <v>4337</v>
      </c>
      <c r="D1987" s="368" t="s">
        <v>8</v>
      </c>
      <c r="E1987" s="374" t="s">
        <v>359</v>
      </c>
      <c r="F1987" s="376">
        <v>197318.01</v>
      </c>
    </row>
    <row r="1988" spans="1:6">
      <c r="A1988" s="370" t="s">
        <v>4338</v>
      </c>
      <c r="B1988" s="374">
        <v>10012</v>
      </c>
      <c r="C1988" s="374" t="s">
        <v>4339</v>
      </c>
      <c r="D1988" s="368" t="s">
        <v>8</v>
      </c>
      <c r="E1988" s="374" t="s">
        <v>884</v>
      </c>
      <c r="F1988" s="376">
        <v>65409.52</v>
      </c>
    </row>
    <row r="1989" spans="1:6">
      <c r="A1989" s="370" t="s">
        <v>4340</v>
      </c>
      <c r="B1989" s="374">
        <v>10329</v>
      </c>
      <c r="C1989" s="374" t="s">
        <v>4341</v>
      </c>
      <c r="D1989" s="368" t="s">
        <v>8</v>
      </c>
      <c r="E1989" s="374" t="s">
        <v>884</v>
      </c>
      <c r="F1989" s="376">
        <v>13915.63</v>
      </c>
    </row>
    <row r="1990" spans="1:6" ht="22.5">
      <c r="A1990" s="370" t="s">
        <v>4342</v>
      </c>
      <c r="B1990" s="374">
        <v>16719</v>
      </c>
      <c r="C1990" s="374" t="s">
        <v>4343</v>
      </c>
      <c r="D1990" s="368" t="s">
        <v>8</v>
      </c>
      <c r="E1990" s="374" t="s">
        <v>359</v>
      </c>
      <c r="F1990" s="376">
        <v>610149.66</v>
      </c>
    </row>
    <row r="1991" spans="1:6" ht="22.5">
      <c r="A1991" s="370" t="s">
        <v>4344</v>
      </c>
      <c r="B1991" s="374">
        <v>16579</v>
      </c>
      <c r="C1991" s="374" t="s">
        <v>4345</v>
      </c>
      <c r="D1991" s="368" t="s">
        <v>8</v>
      </c>
      <c r="E1991" s="374" t="s">
        <v>359</v>
      </c>
      <c r="F1991" s="376">
        <v>703665.21</v>
      </c>
    </row>
    <row r="1992" spans="1:6" ht="22.5">
      <c r="A1992" s="370" t="s">
        <v>4346</v>
      </c>
      <c r="B1992" s="374">
        <v>17916</v>
      </c>
      <c r="C1992" s="374" t="s">
        <v>4347</v>
      </c>
      <c r="D1992" s="368" t="s">
        <v>8</v>
      </c>
      <c r="E1992" s="374" t="s">
        <v>537</v>
      </c>
      <c r="F1992" s="376">
        <v>51180.99</v>
      </c>
    </row>
    <row r="1993" spans="1:6" ht="22.5">
      <c r="A1993" s="370" t="s">
        <v>4348</v>
      </c>
      <c r="B1993" s="374">
        <v>16882</v>
      </c>
      <c r="C1993" s="374" t="s">
        <v>4349</v>
      </c>
      <c r="D1993" s="368" t="s">
        <v>8</v>
      </c>
      <c r="E1993" s="374" t="s">
        <v>537</v>
      </c>
      <c r="F1993" s="376">
        <v>31528.18</v>
      </c>
    </row>
    <row r="1994" spans="1:6">
      <c r="A1994" s="370" t="s">
        <v>4350</v>
      </c>
      <c r="B1994" s="374">
        <v>16460</v>
      </c>
      <c r="C1994" s="374" t="s">
        <v>4351</v>
      </c>
      <c r="D1994" s="368" t="s">
        <v>9</v>
      </c>
      <c r="E1994" s="374" t="s">
        <v>1202</v>
      </c>
      <c r="F1994" s="376">
        <v>15007.76</v>
      </c>
    </row>
    <row r="1995" spans="1:6">
      <c r="A1995" s="370" t="s">
        <v>4352</v>
      </c>
      <c r="B1995" s="374">
        <v>16461</v>
      </c>
      <c r="C1995" s="374" t="s">
        <v>4353</v>
      </c>
      <c r="D1995" s="368" t="s">
        <v>9</v>
      </c>
      <c r="E1995" s="374" t="s">
        <v>1202</v>
      </c>
      <c r="F1995" s="376">
        <v>17498.55</v>
      </c>
    </row>
    <row r="1996" spans="1:6">
      <c r="A1996" s="370" t="s">
        <v>4354</v>
      </c>
      <c r="B1996" s="374">
        <v>13129</v>
      </c>
      <c r="C1996" s="374" t="s">
        <v>4355</v>
      </c>
      <c r="D1996" s="368" t="s">
        <v>6</v>
      </c>
      <c r="E1996" s="374" t="s">
        <v>2946</v>
      </c>
      <c r="F1996" s="376">
        <v>157271.46</v>
      </c>
    </row>
    <row r="1997" spans="1:6">
      <c r="A1997" s="370" t="s">
        <v>4356</v>
      </c>
      <c r="B1997" s="374">
        <v>15520</v>
      </c>
      <c r="C1997" s="374" t="s">
        <v>4357</v>
      </c>
      <c r="D1997" s="368" t="s">
        <v>6</v>
      </c>
      <c r="E1997" s="374" t="s">
        <v>2946</v>
      </c>
      <c r="F1997" s="376">
        <v>148123.1</v>
      </c>
    </row>
    <row r="1998" spans="1:6">
      <c r="A1998" s="370" t="s">
        <v>4358</v>
      </c>
      <c r="B1998" s="374">
        <v>12104</v>
      </c>
      <c r="C1998" s="374" t="s">
        <v>4359</v>
      </c>
      <c r="D1998" s="368" t="s">
        <v>6</v>
      </c>
      <c r="E1998" s="374" t="s">
        <v>2946</v>
      </c>
      <c r="F1998" s="376">
        <v>140141.6</v>
      </c>
    </row>
    <row r="1999" spans="1:6">
      <c r="A1999" s="370" t="s">
        <v>4360</v>
      </c>
      <c r="B1999" s="374">
        <v>11566</v>
      </c>
      <c r="C1999" s="374" t="s">
        <v>4361</v>
      </c>
      <c r="D1999" s="368" t="s">
        <v>6</v>
      </c>
      <c r="E1999" s="374" t="s">
        <v>2946</v>
      </c>
      <c r="F1999" s="376">
        <v>190927.92</v>
      </c>
    </row>
    <row r="2000" spans="1:6">
      <c r="A2000" s="370" t="s">
        <v>4362</v>
      </c>
      <c r="B2000" s="374">
        <v>10368</v>
      </c>
      <c r="C2000" s="374" t="s">
        <v>4363</v>
      </c>
      <c r="D2000" s="368" t="s">
        <v>6</v>
      </c>
      <c r="E2000" s="374" t="s">
        <v>2946</v>
      </c>
      <c r="F2000" s="376">
        <v>113548.44</v>
      </c>
    </row>
    <row r="2001" spans="1:6" ht="22.5">
      <c r="A2001" s="370" t="s">
        <v>4364</v>
      </c>
      <c r="B2001" s="374">
        <v>20676</v>
      </c>
      <c r="C2001" s="374" t="s">
        <v>4365</v>
      </c>
      <c r="D2001" s="368" t="s">
        <v>9</v>
      </c>
      <c r="E2001" s="374" t="s">
        <v>491</v>
      </c>
      <c r="F2001" s="376">
        <v>2207640.61</v>
      </c>
    </row>
    <row r="2002" spans="1:6">
      <c r="A2002" s="370" t="s">
        <v>4366</v>
      </c>
      <c r="B2002" s="374">
        <v>16172</v>
      </c>
      <c r="C2002" s="374" t="s">
        <v>4367</v>
      </c>
      <c r="D2002" s="368" t="s">
        <v>6</v>
      </c>
      <c r="E2002" s="374" t="s">
        <v>2946</v>
      </c>
      <c r="F2002" s="376">
        <v>184369.58</v>
      </c>
    </row>
    <row r="2003" spans="1:6">
      <c r="A2003" s="370" t="s">
        <v>4368</v>
      </c>
      <c r="B2003" s="374">
        <v>10861</v>
      </c>
      <c r="C2003" s="374" t="s">
        <v>4369</v>
      </c>
      <c r="D2003" s="368" t="s">
        <v>6</v>
      </c>
      <c r="E2003" s="374" t="s">
        <v>2946</v>
      </c>
      <c r="F2003" s="376">
        <v>274515.11</v>
      </c>
    </row>
    <row r="2004" spans="1:6">
      <c r="A2004" s="370" t="s">
        <v>4370</v>
      </c>
      <c r="B2004" s="374">
        <v>16596</v>
      </c>
      <c r="C2004" s="374" t="s">
        <v>4371</v>
      </c>
      <c r="D2004" s="368" t="s">
        <v>9</v>
      </c>
      <c r="E2004" s="374" t="s">
        <v>2946</v>
      </c>
      <c r="F2004" s="376">
        <v>101035819.09999999</v>
      </c>
    </row>
    <row r="2005" spans="1:6">
      <c r="A2005" s="370" t="s">
        <v>4372</v>
      </c>
      <c r="B2005" s="374">
        <v>390</v>
      </c>
      <c r="C2005" s="374" t="s">
        <v>4373</v>
      </c>
      <c r="D2005" s="368" t="s">
        <v>9</v>
      </c>
      <c r="E2005" s="374" t="s">
        <v>2946</v>
      </c>
      <c r="F2005" s="376">
        <v>81905353.290000007</v>
      </c>
    </row>
    <row r="2006" spans="1:6">
      <c r="A2006" s="370" t="s">
        <v>4374</v>
      </c>
      <c r="B2006" s="374">
        <v>819</v>
      </c>
      <c r="C2006" s="374" t="s">
        <v>4375</v>
      </c>
      <c r="D2006" s="368" t="s">
        <v>9</v>
      </c>
      <c r="E2006" s="374" t="s">
        <v>2946</v>
      </c>
      <c r="F2006" s="376">
        <v>0</v>
      </c>
    </row>
    <row r="2007" spans="1:6">
      <c r="A2007" s="370" t="s">
        <v>4376</v>
      </c>
      <c r="B2007" s="374">
        <v>12018</v>
      </c>
      <c r="C2007" s="374" t="s">
        <v>4377</v>
      </c>
      <c r="D2007" s="368" t="s">
        <v>6</v>
      </c>
      <c r="E2007" s="374" t="s">
        <v>2946</v>
      </c>
      <c r="F2007" s="376">
        <v>257939.43</v>
      </c>
    </row>
    <row r="2008" spans="1:6">
      <c r="A2008" s="370" t="s">
        <v>4378</v>
      </c>
      <c r="B2008" s="374">
        <v>12020</v>
      </c>
      <c r="C2008" s="374" t="s">
        <v>4379</v>
      </c>
      <c r="D2008" s="368" t="s">
        <v>6</v>
      </c>
      <c r="E2008" s="374" t="s">
        <v>2946</v>
      </c>
      <c r="F2008" s="376">
        <v>220758.97</v>
      </c>
    </row>
    <row r="2009" spans="1:6">
      <c r="A2009" s="370" t="s">
        <v>4380</v>
      </c>
      <c r="B2009" s="374">
        <v>11829</v>
      </c>
      <c r="C2009" s="374" t="s">
        <v>4381</v>
      </c>
      <c r="D2009" s="368" t="s">
        <v>6</v>
      </c>
      <c r="E2009" s="374" t="s">
        <v>2946</v>
      </c>
      <c r="F2009" s="376">
        <v>342520.27</v>
      </c>
    </row>
    <row r="2010" spans="1:6">
      <c r="A2010" s="370" t="s">
        <v>4382</v>
      </c>
      <c r="B2010" s="374">
        <v>12084</v>
      </c>
      <c r="C2010" s="374" t="s">
        <v>4383</v>
      </c>
      <c r="D2010" s="368" t="s">
        <v>6</v>
      </c>
      <c r="E2010" s="374" t="s">
        <v>2946</v>
      </c>
      <c r="F2010" s="376">
        <v>609135.52</v>
      </c>
    </row>
    <row r="2011" spans="1:6">
      <c r="A2011" s="370" t="s">
        <v>4384</v>
      </c>
      <c r="B2011" s="374">
        <v>11177</v>
      </c>
      <c r="C2011" s="374" t="s">
        <v>4385</v>
      </c>
      <c r="D2011" s="368" t="s">
        <v>6</v>
      </c>
      <c r="E2011" s="374" t="s">
        <v>2946</v>
      </c>
      <c r="F2011" s="376">
        <v>349922.86</v>
      </c>
    </row>
    <row r="2012" spans="1:6">
      <c r="A2012" s="370" t="s">
        <v>4386</v>
      </c>
      <c r="B2012" s="374">
        <v>12017</v>
      </c>
      <c r="C2012" s="374" t="s">
        <v>4387</v>
      </c>
      <c r="D2012" s="368" t="s">
        <v>6</v>
      </c>
      <c r="E2012" s="374" t="s">
        <v>2946</v>
      </c>
      <c r="F2012" s="376">
        <v>267102.09000000003</v>
      </c>
    </row>
    <row r="2013" spans="1:6">
      <c r="A2013" s="370" t="s">
        <v>4388</v>
      </c>
      <c r="B2013" s="374">
        <v>12021</v>
      </c>
      <c r="C2013" s="374" t="s">
        <v>4389</v>
      </c>
      <c r="D2013" s="368" t="s">
        <v>6</v>
      </c>
      <c r="E2013" s="374" t="s">
        <v>2946</v>
      </c>
      <c r="F2013" s="376">
        <v>206787.77</v>
      </c>
    </row>
    <row r="2014" spans="1:6">
      <c r="A2014" s="370" t="s">
        <v>4390</v>
      </c>
      <c r="B2014" s="374">
        <v>12022</v>
      </c>
      <c r="C2014" s="374" t="s">
        <v>4391</v>
      </c>
      <c r="D2014" s="368" t="s">
        <v>6</v>
      </c>
      <c r="E2014" s="374" t="s">
        <v>2946</v>
      </c>
      <c r="F2014" s="376">
        <v>212123.94</v>
      </c>
    </row>
    <row r="2015" spans="1:6" ht="22.5">
      <c r="A2015" s="370" t="s">
        <v>4392</v>
      </c>
      <c r="B2015" s="374">
        <v>20670</v>
      </c>
      <c r="C2015" s="374" t="s">
        <v>4393</v>
      </c>
      <c r="D2015" s="368" t="s">
        <v>6</v>
      </c>
      <c r="E2015" s="374" t="s">
        <v>857</v>
      </c>
      <c r="F2015" s="376">
        <v>258029.04</v>
      </c>
    </row>
    <row r="2016" spans="1:6">
      <c r="A2016" s="370" t="s">
        <v>4394</v>
      </c>
      <c r="B2016" s="374">
        <v>12019</v>
      </c>
      <c r="C2016" s="374" t="s">
        <v>4395</v>
      </c>
      <c r="D2016" s="368" t="s">
        <v>6</v>
      </c>
      <c r="E2016" s="374" t="s">
        <v>2946</v>
      </c>
      <c r="F2016" s="376">
        <v>231705.15</v>
      </c>
    </row>
    <row r="2017" spans="1:6">
      <c r="A2017" s="370" t="s">
        <v>4396</v>
      </c>
      <c r="B2017" s="374">
        <v>10858</v>
      </c>
      <c r="C2017" s="374" t="s">
        <v>4397</v>
      </c>
      <c r="D2017" s="368" t="s">
        <v>6</v>
      </c>
      <c r="E2017" s="374" t="s">
        <v>2946</v>
      </c>
      <c r="F2017" s="376">
        <v>248495.86</v>
      </c>
    </row>
    <row r="2018" spans="1:6">
      <c r="A2018" s="370" t="s">
        <v>4398</v>
      </c>
      <c r="B2018" s="374">
        <v>13032</v>
      </c>
      <c r="C2018" s="374" t="s">
        <v>4399</v>
      </c>
      <c r="D2018" s="368" t="s">
        <v>6</v>
      </c>
      <c r="E2018" s="374" t="s">
        <v>2946</v>
      </c>
      <c r="F2018" s="376">
        <v>251607.74</v>
      </c>
    </row>
    <row r="2019" spans="1:6">
      <c r="A2019" s="370" t="s">
        <v>4400</v>
      </c>
      <c r="B2019" s="374">
        <v>13947</v>
      </c>
      <c r="C2019" s="374" t="s">
        <v>4401</v>
      </c>
      <c r="D2019" s="368" t="s">
        <v>6</v>
      </c>
      <c r="E2019" s="374" t="s">
        <v>2946</v>
      </c>
      <c r="F2019" s="376">
        <v>281787.33</v>
      </c>
    </row>
    <row r="2020" spans="1:6">
      <c r="A2020" s="370" t="s">
        <v>4402</v>
      </c>
      <c r="B2020" s="374">
        <v>11952</v>
      </c>
      <c r="C2020" s="374" t="s">
        <v>4403</v>
      </c>
      <c r="D2020" s="368" t="s">
        <v>6</v>
      </c>
      <c r="E2020" s="374" t="s">
        <v>2946</v>
      </c>
      <c r="F2020" s="376">
        <v>366167.08</v>
      </c>
    </row>
    <row r="2021" spans="1:6">
      <c r="A2021" s="370" t="s">
        <v>4404</v>
      </c>
      <c r="B2021" s="374">
        <v>10250</v>
      </c>
      <c r="C2021" s="374" t="s">
        <v>4405</v>
      </c>
      <c r="D2021" s="368" t="s">
        <v>9</v>
      </c>
      <c r="E2021" s="374" t="s">
        <v>615</v>
      </c>
      <c r="F2021" s="376">
        <v>681510.97</v>
      </c>
    </row>
    <row r="2022" spans="1:6">
      <c r="A2022" s="370" t="s">
        <v>4406</v>
      </c>
      <c r="B2022" s="374">
        <v>15212</v>
      </c>
      <c r="C2022" s="374" t="s">
        <v>4407</v>
      </c>
      <c r="D2022" s="368" t="s">
        <v>9</v>
      </c>
      <c r="E2022" s="374" t="s">
        <v>491</v>
      </c>
      <c r="F2022" s="376">
        <v>41936.22</v>
      </c>
    </row>
    <row r="2023" spans="1:6">
      <c r="A2023" s="370" t="s">
        <v>4408</v>
      </c>
      <c r="B2023" s="374">
        <v>13839</v>
      </c>
      <c r="C2023" s="374" t="s">
        <v>4409</v>
      </c>
      <c r="D2023" s="368" t="s">
        <v>9</v>
      </c>
      <c r="E2023" s="374" t="s">
        <v>491</v>
      </c>
      <c r="F2023" s="376">
        <v>41936.22</v>
      </c>
    </row>
    <row r="2024" spans="1:6">
      <c r="A2024" s="370" t="s">
        <v>4410</v>
      </c>
      <c r="B2024" s="374">
        <v>15797</v>
      </c>
      <c r="C2024" s="374" t="s">
        <v>4411</v>
      </c>
      <c r="D2024" s="368" t="s">
        <v>9</v>
      </c>
      <c r="E2024" s="374" t="s">
        <v>491</v>
      </c>
      <c r="F2024" s="376">
        <v>223141.38</v>
      </c>
    </row>
    <row r="2025" spans="1:6">
      <c r="A2025" s="370" t="s">
        <v>4412</v>
      </c>
      <c r="B2025" s="374">
        <v>12964</v>
      </c>
      <c r="C2025" s="374" t="s">
        <v>256</v>
      </c>
      <c r="D2025" s="368" t="s">
        <v>9</v>
      </c>
      <c r="E2025" s="374" t="s">
        <v>491</v>
      </c>
      <c r="F2025" s="376">
        <v>41936.22</v>
      </c>
    </row>
    <row r="2026" spans="1:6">
      <c r="A2026" s="370" t="s">
        <v>4413</v>
      </c>
      <c r="B2026" s="374">
        <v>12965</v>
      </c>
      <c r="C2026" s="374" t="s">
        <v>4414</v>
      </c>
      <c r="D2026" s="368" t="s">
        <v>9</v>
      </c>
      <c r="E2026" s="374" t="s">
        <v>491</v>
      </c>
      <c r="F2026" s="376">
        <v>357000</v>
      </c>
    </row>
    <row r="2027" spans="1:6">
      <c r="A2027" s="370" t="s">
        <v>4415</v>
      </c>
      <c r="B2027" s="374">
        <v>17860</v>
      </c>
      <c r="C2027" s="374" t="s">
        <v>4416</v>
      </c>
      <c r="D2027" s="368" t="s">
        <v>9</v>
      </c>
      <c r="E2027" s="374" t="s">
        <v>615</v>
      </c>
      <c r="F2027" s="376">
        <v>473492.55</v>
      </c>
    </row>
    <row r="2028" spans="1:6">
      <c r="A2028" s="370" t="s">
        <v>4417</v>
      </c>
      <c r="B2028" s="374">
        <v>14820</v>
      </c>
      <c r="C2028" s="374" t="s">
        <v>4418</v>
      </c>
      <c r="D2028" s="368" t="s">
        <v>9</v>
      </c>
      <c r="E2028" s="374" t="s">
        <v>491</v>
      </c>
      <c r="F2028" s="376">
        <v>691378.91</v>
      </c>
    </row>
    <row r="2029" spans="1:6">
      <c r="A2029" s="370" t="s">
        <v>4419</v>
      </c>
      <c r="B2029" s="374">
        <v>14651</v>
      </c>
      <c r="C2029" s="374" t="s">
        <v>269</v>
      </c>
      <c r="D2029" s="368" t="s">
        <v>9</v>
      </c>
      <c r="E2029" s="374" t="s">
        <v>491</v>
      </c>
      <c r="F2029" s="376">
        <v>649442.68999999994</v>
      </c>
    </row>
    <row r="2030" spans="1:6">
      <c r="A2030" s="370" t="s">
        <v>4420</v>
      </c>
      <c r="B2030" s="374">
        <v>14650</v>
      </c>
      <c r="C2030" s="374" t="s">
        <v>4421</v>
      </c>
      <c r="D2030" s="368" t="s">
        <v>9</v>
      </c>
      <c r="E2030" s="374" t="s">
        <v>491</v>
      </c>
      <c r="F2030" s="376">
        <v>487510.65</v>
      </c>
    </row>
    <row r="2031" spans="1:6">
      <c r="A2031" s="370" t="s">
        <v>4422</v>
      </c>
      <c r="B2031" s="374">
        <v>14819</v>
      </c>
      <c r="C2031" s="374" t="s">
        <v>4423</v>
      </c>
      <c r="D2031" s="368" t="s">
        <v>9</v>
      </c>
      <c r="E2031" s="374" t="s">
        <v>491</v>
      </c>
      <c r="F2031" s="376">
        <v>529446.87</v>
      </c>
    </row>
    <row r="2032" spans="1:6">
      <c r="A2032" s="370" t="s">
        <v>4424</v>
      </c>
      <c r="B2032" s="374">
        <v>15937</v>
      </c>
      <c r="C2032" s="374" t="s">
        <v>4425</v>
      </c>
      <c r="D2032" s="368" t="s">
        <v>9</v>
      </c>
      <c r="E2032" s="374" t="s">
        <v>491</v>
      </c>
      <c r="F2032" s="376">
        <v>87258.28</v>
      </c>
    </row>
    <row r="2033" spans="1:6">
      <c r="A2033" s="370" t="s">
        <v>4426</v>
      </c>
      <c r="B2033" s="374">
        <v>232</v>
      </c>
      <c r="C2033" s="374" t="s">
        <v>4427</v>
      </c>
      <c r="D2033" s="368" t="s">
        <v>8</v>
      </c>
      <c r="E2033" s="374" t="s">
        <v>1515</v>
      </c>
      <c r="F2033" s="376">
        <v>50762.8</v>
      </c>
    </row>
    <row r="2034" spans="1:6" ht="22.5">
      <c r="A2034" s="370" t="s">
        <v>4428</v>
      </c>
      <c r="B2034" s="374">
        <v>12640</v>
      </c>
      <c r="C2034" s="374" t="s">
        <v>4429</v>
      </c>
      <c r="D2034" s="368" t="s">
        <v>9</v>
      </c>
      <c r="E2034" s="374" t="s">
        <v>359</v>
      </c>
      <c r="F2034" s="376">
        <v>132280.37</v>
      </c>
    </row>
    <row r="2035" spans="1:6">
      <c r="A2035" s="370" t="s">
        <v>4430</v>
      </c>
      <c r="B2035" s="374">
        <v>10635</v>
      </c>
      <c r="C2035" s="374" t="s">
        <v>4431</v>
      </c>
      <c r="D2035" s="368" t="s">
        <v>9</v>
      </c>
      <c r="E2035" s="374" t="s">
        <v>2412</v>
      </c>
      <c r="F2035" s="376">
        <v>363.37</v>
      </c>
    </row>
    <row r="2036" spans="1:6">
      <c r="A2036" s="370" t="s">
        <v>4432</v>
      </c>
      <c r="B2036" s="374">
        <v>10026</v>
      </c>
      <c r="C2036" s="374" t="s">
        <v>4433</v>
      </c>
      <c r="D2036" s="368" t="s">
        <v>8</v>
      </c>
      <c r="E2036" s="374" t="s">
        <v>496</v>
      </c>
      <c r="F2036" s="376">
        <v>26691.99</v>
      </c>
    </row>
    <row r="2037" spans="1:6" ht="22.5">
      <c r="A2037" s="370" t="s">
        <v>4434</v>
      </c>
      <c r="B2037" s="374">
        <v>16736</v>
      </c>
      <c r="C2037" s="374" t="s">
        <v>4435</v>
      </c>
      <c r="D2037" s="368" t="s">
        <v>8</v>
      </c>
      <c r="E2037" s="374" t="s">
        <v>537</v>
      </c>
      <c r="F2037" s="376">
        <v>144046.48000000001</v>
      </c>
    </row>
    <row r="2038" spans="1:6">
      <c r="A2038" s="370" t="s">
        <v>4436</v>
      </c>
      <c r="B2038" s="374">
        <v>13110</v>
      </c>
      <c r="C2038" s="374" t="s">
        <v>4437</v>
      </c>
      <c r="D2038" s="368" t="s">
        <v>8</v>
      </c>
      <c r="E2038" s="374" t="s">
        <v>366</v>
      </c>
      <c r="F2038" s="376">
        <v>42165.99</v>
      </c>
    </row>
    <row r="2039" spans="1:6">
      <c r="A2039" s="370" t="s">
        <v>4438</v>
      </c>
      <c r="B2039" s="374">
        <v>16161</v>
      </c>
      <c r="C2039" s="374" t="s">
        <v>4439</v>
      </c>
      <c r="D2039" s="368" t="s">
        <v>8</v>
      </c>
      <c r="E2039" s="374" t="s">
        <v>496</v>
      </c>
      <c r="F2039" s="376">
        <v>49366.79</v>
      </c>
    </row>
    <row r="2040" spans="1:6">
      <c r="A2040" s="370" t="s">
        <v>4440</v>
      </c>
      <c r="B2040" s="374">
        <v>15100</v>
      </c>
      <c r="C2040" s="374" t="s">
        <v>4441</v>
      </c>
      <c r="D2040" s="368" t="s">
        <v>8</v>
      </c>
      <c r="E2040" s="374" t="s">
        <v>496</v>
      </c>
      <c r="F2040" s="376">
        <v>9509.0300000000007</v>
      </c>
    </row>
    <row r="2041" spans="1:6">
      <c r="A2041" s="370" t="s">
        <v>4442</v>
      </c>
      <c r="B2041" s="374">
        <v>10890</v>
      </c>
      <c r="C2041" s="374" t="s">
        <v>4443</v>
      </c>
      <c r="D2041" s="368" t="s">
        <v>8</v>
      </c>
      <c r="E2041" s="374" t="s">
        <v>496</v>
      </c>
      <c r="F2041" s="376">
        <v>71786.28</v>
      </c>
    </row>
    <row r="2042" spans="1:6">
      <c r="A2042" s="370" t="s">
        <v>4444</v>
      </c>
      <c r="B2042" s="374">
        <v>14998</v>
      </c>
      <c r="C2042" s="374" t="s">
        <v>4445</v>
      </c>
      <c r="D2042" s="368" t="s">
        <v>8</v>
      </c>
      <c r="E2042" s="374" t="s">
        <v>496</v>
      </c>
      <c r="F2042" s="376">
        <v>118112.18</v>
      </c>
    </row>
    <row r="2043" spans="1:6" ht="22.5">
      <c r="A2043" s="370" t="s">
        <v>4446</v>
      </c>
      <c r="B2043" s="374">
        <v>18623</v>
      </c>
      <c r="C2043" s="374" t="s">
        <v>4447</v>
      </c>
      <c r="D2043" s="368" t="s">
        <v>8</v>
      </c>
      <c r="E2043" s="374" t="s">
        <v>537</v>
      </c>
      <c r="F2043" s="376">
        <v>2976.24</v>
      </c>
    </row>
    <row r="2044" spans="1:6" ht="22.5">
      <c r="A2044" s="370" t="s">
        <v>4448</v>
      </c>
      <c r="B2044" s="374">
        <v>18627</v>
      </c>
      <c r="C2044" s="374" t="s">
        <v>4449</v>
      </c>
      <c r="D2044" s="368" t="s">
        <v>8</v>
      </c>
      <c r="E2044" s="374" t="s">
        <v>537</v>
      </c>
      <c r="F2044" s="376">
        <v>2976.24</v>
      </c>
    </row>
    <row r="2045" spans="1:6" ht="22.5">
      <c r="A2045" s="370" t="s">
        <v>4450</v>
      </c>
      <c r="B2045" s="374">
        <v>16433</v>
      </c>
      <c r="C2045" s="374" t="s">
        <v>4451</v>
      </c>
      <c r="D2045" s="368" t="s">
        <v>8</v>
      </c>
      <c r="E2045" s="374" t="s">
        <v>537</v>
      </c>
      <c r="F2045" s="376">
        <v>7777.97</v>
      </c>
    </row>
    <row r="2046" spans="1:6" ht="22.5">
      <c r="A2046" s="370" t="s">
        <v>4452</v>
      </c>
      <c r="B2046" s="374">
        <v>16432</v>
      </c>
      <c r="C2046" s="374" t="s">
        <v>4453</v>
      </c>
      <c r="D2046" s="368" t="s">
        <v>8</v>
      </c>
      <c r="E2046" s="374" t="s">
        <v>537</v>
      </c>
      <c r="F2046" s="376">
        <v>7777.97</v>
      </c>
    </row>
    <row r="2047" spans="1:6" ht="22.5">
      <c r="A2047" s="370" t="s">
        <v>4454</v>
      </c>
      <c r="B2047" s="374">
        <v>16434</v>
      </c>
      <c r="C2047" s="374" t="s">
        <v>4455</v>
      </c>
      <c r="D2047" s="368" t="s">
        <v>8</v>
      </c>
      <c r="E2047" s="374" t="s">
        <v>537</v>
      </c>
      <c r="F2047" s="376">
        <v>10370.620000000001</v>
      </c>
    </row>
    <row r="2048" spans="1:6" ht="22.5">
      <c r="A2048" s="370" t="s">
        <v>4456</v>
      </c>
      <c r="B2048" s="374">
        <v>18609</v>
      </c>
      <c r="C2048" s="374" t="s">
        <v>4457</v>
      </c>
      <c r="D2048" s="368" t="s">
        <v>8</v>
      </c>
      <c r="E2048" s="374" t="s">
        <v>537</v>
      </c>
      <c r="F2048" s="376">
        <v>2705.66</v>
      </c>
    </row>
    <row r="2049" spans="1:6" ht="22.5">
      <c r="A2049" s="370" t="s">
        <v>4458</v>
      </c>
      <c r="B2049" s="374">
        <v>16429</v>
      </c>
      <c r="C2049" s="374" t="s">
        <v>4459</v>
      </c>
      <c r="D2049" s="368" t="s">
        <v>8</v>
      </c>
      <c r="E2049" s="374" t="s">
        <v>537</v>
      </c>
      <c r="F2049" s="376">
        <v>7777.97</v>
      </c>
    </row>
    <row r="2050" spans="1:6" ht="22.5">
      <c r="A2050" s="370" t="s">
        <v>4460</v>
      </c>
      <c r="B2050" s="374">
        <v>16424</v>
      </c>
      <c r="C2050" s="374" t="s">
        <v>4461</v>
      </c>
      <c r="D2050" s="368" t="s">
        <v>8</v>
      </c>
      <c r="E2050" s="374" t="s">
        <v>537</v>
      </c>
      <c r="F2050" s="376">
        <v>7777.97</v>
      </c>
    </row>
    <row r="2051" spans="1:6" ht="22.5">
      <c r="A2051" s="370" t="s">
        <v>4462</v>
      </c>
      <c r="B2051" s="374">
        <v>16428</v>
      </c>
      <c r="C2051" s="374" t="s">
        <v>4463</v>
      </c>
      <c r="D2051" s="368" t="s">
        <v>8</v>
      </c>
      <c r="E2051" s="374" t="s">
        <v>537</v>
      </c>
      <c r="F2051" s="376">
        <v>7777.97</v>
      </c>
    </row>
    <row r="2052" spans="1:6" ht="22.5">
      <c r="A2052" s="370" t="s">
        <v>4464</v>
      </c>
      <c r="B2052" s="374">
        <v>16423</v>
      </c>
      <c r="C2052" s="374" t="s">
        <v>4465</v>
      </c>
      <c r="D2052" s="368" t="s">
        <v>8</v>
      </c>
      <c r="E2052" s="374" t="s">
        <v>537</v>
      </c>
      <c r="F2052" s="376">
        <v>7777.97</v>
      </c>
    </row>
    <row r="2053" spans="1:6" ht="22.5">
      <c r="A2053" s="370" t="s">
        <v>4466</v>
      </c>
      <c r="B2053" s="374">
        <v>16431</v>
      </c>
      <c r="C2053" s="374" t="s">
        <v>4467</v>
      </c>
      <c r="D2053" s="368" t="s">
        <v>8</v>
      </c>
      <c r="E2053" s="374" t="s">
        <v>537</v>
      </c>
      <c r="F2053" s="376">
        <v>10370.620000000001</v>
      </c>
    </row>
    <row r="2054" spans="1:6" ht="22.5">
      <c r="A2054" s="370" t="s">
        <v>4468</v>
      </c>
      <c r="B2054" s="374">
        <v>16427</v>
      </c>
      <c r="C2054" s="374" t="s">
        <v>4469</v>
      </c>
      <c r="D2054" s="368" t="s">
        <v>8</v>
      </c>
      <c r="E2054" s="374" t="s">
        <v>537</v>
      </c>
      <c r="F2054" s="376">
        <v>10370.620000000001</v>
      </c>
    </row>
    <row r="2055" spans="1:6" ht="22.5">
      <c r="A2055" s="370" t="s">
        <v>4470</v>
      </c>
      <c r="B2055" s="374">
        <v>16430</v>
      </c>
      <c r="C2055" s="374" t="s">
        <v>4471</v>
      </c>
      <c r="D2055" s="368" t="s">
        <v>8</v>
      </c>
      <c r="E2055" s="374" t="s">
        <v>537</v>
      </c>
      <c r="F2055" s="376">
        <v>10370.620000000001</v>
      </c>
    </row>
    <row r="2056" spans="1:6" ht="22.5">
      <c r="A2056" s="370" t="s">
        <v>4472</v>
      </c>
      <c r="B2056" s="374">
        <v>16425</v>
      </c>
      <c r="C2056" s="374" t="s">
        <v>4473</v>
      </c>
      <c r="D2056" s="368" t="s">
        <v>8</v>
      </c>
      <c r="E2056" s="374" t="s">
        <v>537</v>
      </c>
      <c r="F2056" s="376">
        <v>10370.620000000001</v>
      </c>
    </row>
    <row r="2057" spans="1:6" ht="22.5">
      <c r="A2057" s="370" t="s">
        <v>4474</v>
      </c>
      <c r="B2057" s="374">
        <v>16426</v>
      </c>
      <c r="C2057" s="374" t="s">
        <v>4473</v>
      </c>
      <c r="D2057" s="368" t="s">
        <v>8</v>
      </c>
      <c r="E2057" s="374" t="s">
        <v>537</v>
      </c>
      <c r="F2057" s="376">
        <v>10370.620000000001</v>
      </c>
    </row>
    <row r="2058" spans="1:6" ht="22.5">
      <c r="A2058" s="370" t="s">
        <v>4475</v>
      </c>
      <c r="B2058" s="374">
        <v>16934</v>
      </c>
      <c r="C2058" s="374" t="s">
        <v>4476</v>
      </c>
      <c r="D2058" s="368" t="s">
        <v>8</v>
      </c>
      <c r="E2058" s="374" t="s">
        <v>537</v>
      </c>
      <c r="F2058" s="376">
        <v>8130.94</v>
      </c>
    </row>
    <row r="2059" spans="1:6" ht="22.5">
      <c r="A2059" s="370" t="s">
        <v>4477</v>
      </c>
      <c r="B2059" s="374">
        <v>16932</v>
      </c>
      <c r="C2059" s="374" t="s">
        <v>4478</v>
      </c>
      <c r="D2059" s="368" t="s">
        <v>8</v>
      </c>
      <c r="E2059" s="374" t="s">
        <v>537</v>
      </c>
      <c r="F2059" s="376">
        <v>6184.77</v>
      </c>
    </row>
    <row r="2060" spans="1:6" ht="22.5">
      <c r="A2060" s="370" t="s">
        <v>4479</v>
      </c>
      <c r="B2060" s="374">
        <v>17825</v>
      </c>
      <c r="C2060" s="374" t="s">
        <v>4480</v>
      </c>
      <c r="D2060" s="368" t="s">
        <v>8</v>
      </c>
      <c r="E2060" s="374" t="s">
        <v>537</v>
      </c>
      <c r="F2060" s="376">
        <v>7332.38</v>
      </c>
    </row>
    <row r="2061" spans="1:6" ht="22.5">
      <c r="A2061" s="370" t="s">
        <v>4481</v>
      </c>
      <c r="B2061" s="374">
        <v>16935</v>
      </c>
      <c r="C2061" s="374" t="s">
        <v>4482</v>
      </c>
      <c r="D2061" s="368" t="s">
        <v>8</v>
      </c>
      <c r="E2061" s="374" t="s">
        <v>537</v>
      </c>
      <c r="F2061" s="376">
        <v>8140.55</v>
      </c>
    </row>
    <row r="2062" spans="1:6" ht="22.5">
      <c r="A2062" s="370" t="s">
        <v>4483</v>
      </c>
      <c r="B2062" s="374">
        <v>16929</v>
      </c>
      <c r="C2062" s="374" t="s">
        <v>4484</v>
      </c>
      <c r="D2062" s="368" t="s">
        <v>8</v>
      </c>
      <c r="E2062" s="374" t="s">
        <v>537</v>
      </c>
      <c r="F2062" s="376">
        <v>8107.87</v>
      </c>
    </row>
    <row r="2063" spans="1:6">
      <c r="A2063" s="370" t="s">
        <v>4485</v>
      </c>
      <c r="B2063" s="374">
        <v>17856</v>
      </c>
      <c r="C2063" s="374" t="s">
        <v>4486</v>
      </c>
      <c r="D2063" s="368" t="s">
        <v>8</v>
      </c>
      <c r="E2063" s="374" t="s">
        <v>496</v>
      </c>
      <c r="F2063" s="376">
        <v>148833.46</v>
      </c>
    </row>
    <row r="2064" spans="1:6">
      <c r="A2064" s="370" t="s">
        <v>4487</v>
      </c>
      <c r="B2064" s="374">
        <v>10352</v>
      </c>
      <c r="C2064" s="374" t="s">
        <v>292</v>
      </c>
      <c r="D2064" s="368" t="s">
        <v>8</v>
      </c>
      <c r="E2064" s="374" t="s">
        <v>496</v>
      </c>
      <c r="F2064" s="376">
        <v>128792.08</v>
      </c>
    </row>
    <row r="2065" spans="1:6">
      <c r="A2065" s="370" t="s">
        <v>4488</v>
      </c>
      <c r="B2065" s="374">
        <v>10193</v>
      </c>
      <c r="C2065" s="374" t="s">
        <v>4489</v>
      </c>
      <c r="D2065" s="368" t="s">
        <v>8</v>
      </c>
      <c r="E2065" s="374" t="s">
        <v>496</v>
      </c>
      <c r="F2065" s="376">
        <v>79694.09</v>
      </c>
    </row>
    <row r="2066" spans="1:6">
      <c r="A2066" s="370" t="s">
        <v>4490</v>
      </c>
      <c r="B2066" s="374">
        <v>10353</v>
      </c>
      <c r="C2066" s="374" t="s">
        <v>4491</v>
      </c>
      <c r="D2066" s="368" t="s">
        <v>8</v>
      </c>
      <c r="E2066" s="374" t="s">
        <v>496</v>
      </c>
      <c r="F2066" s="376">
        <v>117310.18</v>
      </c>
    </row>
    <row r="2067" spans="1:6">
      <c r="A2067" s="370" t="s">
        <v>4492</v>
      </c>
      <c r="B2067" s="374">
        <v>12362</v>
      </c>
      <c r="C2067" s="374" t="s">
        <v>4493</v>
      </c>
      <c r="D2067" s="368" t="s">
        <v>8</v>
      </c>
      <c r="E2067" s="374" t="s">
        <v>496</v>
      </c>
      <c r="F2067" s="376">
        <v>130342.52</v>
      </c>
    </row>
    <row r="2068" spans="1:6">
      <c r="A2068" s="370" t="s">
        <v>4494</v>
      </c>
      <c r="B2068" s="374">
        <v>10775</v>
      </c>
      <c r="C2068" s="374" t="s">
        <v>4495</v>
      </c>
      <c r="D2068" s="368" t="s">
        <v>8</v>
      </c>
      <c r="E2068" s="374" t="s">
        <v>496</v>
      </c>
      <c r="F2068" s="376">
        <v>135974.28</v>
      </c>
    </row>
    <row r="2069" spans="1:6">
      <c r="A2069" s="370" t="s">
        <v>4496</v>
      </c>
      <c r="B2069" s="374">
        <v>10776</v>
      </c>
      <c r="C2069" s="374" t="s">
        <v>4497</v>
      </c>
      <c r="D2069" s="368" t="s">
        <v>8</v>
      </c>
      <c r="E2069" s="374" t="s">
        <v>496</v>
      </c>
      <c r="F2069" s="376">
        <v>134786.74</v>
      </c>
    </row>
    <row r="2070" spans="1:6">
      <c r="A2070" s="370" t="s">
        <v>4498</v>
      </c>
      <c r="B2070" s="374">
        <v>10297</v>
      </c>
      <c r="C2070" s="374" t="s">
        <v>4499</v>
      </c>
      <c r="D2070" s="368" t="s">
        <v>8</v>
      </c>
      <c r="E2070" s="374" t="s">
        <v>496</v>
      </c>
      <c r="F2070" s="376">
        <v>226647.69</v>
      </c>
    </row>
    <row r="2071" spans="1:6">
      <c r="A2071" s="370" t="s">
        <v>4500</v>
      </c>
      <c r="B2071" s="374">
        <v>11436</v>
      </c>
      <c r="C2071" s="374" t="s">
        <v>4501</v>
      </c>
      <c r="D2071" s="368" t="s">
        <v>6</v>
      </c>
      <c r="E2071" s="374" t="s">
        <v>1766</v>
      </c>
      <c r="F2071" s="376">
        <v>5593.97</v>
      </c>
    </row>
    <row r="2072" spans="1:6">
      <c r="A2072" s="370" t="s">
        <v>4502</v>
      </c>
      <c r="B2072" s="374">
        <v>16692</v>
      </c>
      <c r="C2072" s="374" t="s">
        <v>4503</v>
      </c>
      <c r="D2072" s="368" t="s">
        <v>7</v>
      </c>
      <c r="E2072" s="374" t="s">
        <v>1213</v>
      </c>
      <c r="F2072" s="376">
        <v>705158.79</v>
      </c>
    </row>
    <row r="2073" spans="1:6">
      <c r="A2073" s="370" t="s">
        <v>4504</v>
      </c>
      <c r="B2073" s="374">
        <v>16451</v>
      </c>
      <c r="C2073" s="374" t="s">
        <v>4505</v>
      </c>
      <c r="D2073" s="368" t="s">
        <v>7</v>
      </c>
      <c r="E2073" s="374" t="s">
        <v>2362</v>
      </c>
      <c r="F2073" s="376">
        <v>196859.56</v>
      </c>
    </row>
    <row r="2074" spans="1:6">
      <c r="A2074" s="370" t="s">
        <v>4506</v>
      </c>
      <c r="B2074" s="374">
        <v>10384</v>
      </c>
      <c r="C2074" s="374" t="s">
        <v>4507</v>
      </c>
      <c r="D2074" s="368" t="s">
        <v>7</v>
      </c>
      <c r="E2074" s="374" t="s">
        <v>1216</v>
      </c>
      <c r="F2074" s="376">
        <v>0</v>
      </c>
    </row>
    <row r="2075" spans="1:6">
      <c r="A2075" s="370" t="s">
        <v>4508</v>
      </c>
      <c r="B2075" s="374">
        <v>15251</v>
      </c>
      <c r="C2075" s="374" t="s">
        <v>4509</v>
      </c>
      <c r="D2075" s="368" t="s">
        <v>7</v>
      </c>
      <c r="E2075" s="374" t="s">
        <v>1216</v>
      </c>
      <c r="F2075" s="376">
        <v>114949.14</v>
      </c>
    </row>
    <row r="2076" spans="1:6">
      <c r="A2076" s="370" t="s">
        <v>4510</v>
      </c>
      <c r="B2076" s="374">
        <v>13952</v>
      </c>
      <c r="C2076" s="374" t="s">
        <v>4511</v>
      </c>
      <c r="D2076" s="368" t="s">
        <v>7</v>
      </c>
      <c r="E2076" s="374" t="s">
        <v>1216</v>
      </c>
      <c r="F2076" s="376">
        <v>370650.39</v>
      </c>
    </row>
    <row r="2077" spans="1:6">
      <c r="A2077" s="370" t="s">
        <v>4512</v>
      </c>
      <c r="B2077" s="374">
        <v>624</v>
      </c>
      <c r="C2077" s="374" t="s">
        <v>4513</v>
      </c>
      <c r="D2077" s="368" t="s">
        <v>6</v>
      </c>
      <c r="E2077" s="374" t="s">
        <v>2108</v>
      </c>
      <c r="F2077" s="376">
        <v>7871.23</v>
      </c>
    </row>
    <row r="2078" spans="1:6">
      <c r="A2078" s="370" t="s">
        <v>4514</v>
      </c>
      <c r="B2078" s="374">
        <v>13739</v>
      </c>
      <c r="C2078" s="374" t="s">
        <v>4515</v>
      </c>
      <c r="D2078" s="368" t="s">
        <v>8</v>
      </c>
      <c r="E2078" s="374" t="s">
        <v>1216</v>
      </c>
      <c r="F2078" s="376">
        <v>196224.14</v>
      </c>
    </row>
    <row r="2079" spans="1:6" ht="22.5">
      <c r="A2079" s="370" t="s">
        <v>4516</v>
      </c>
      <c r="B2079" s="374">
        <v>16289</v>
      </c>
      <c r="C2079" s="374" t="s">
        <v>4517</v>
      </c>
      <c r="D2079" s="368" t="s">
        <v>8</v>
      </c>
      <c r="E2079" s="374" t="s">
        <v>537</v>
      </c>
      <c r="F2079" s="376">
        <v>385061.84</v>
      </c>
    </row>
    <row r="2080" spans="1:6" ht="22.5">
      <c r="A2080" s="370" t="s">
        <v>4518</v>
      </c>
      <c r="B2080" s="374">
        <v>17167</v>
      </c>
      <c r="C2080" s="374" t="s">
        <v>4519</v>
      </c>
      <c r="D2080" s="368" t="s">
        <v>8</v>
      </c>
      <c r="E2080" s="374" t="s">
        <v>537</v>
      </c>
      <c r="F2080" s="376">
        <v>594204.31000000006</v>
      </c>
    </row>
    <row r="2081" spans="1:6">
      <c r="A2081" s="370" t="s">
        <v>4520</v>
      </c>
      <c r="B2081" s="374">
        <v>15461</v>
      </c>
      <c r="C2081" s="374" t="s">
        <v>4521</v>
      </c>
      <c r="D2081" s="368" t="s">
        <v>8</v>
      </c>
      <c r="E2081" s="374" t="s">
        <v>1216</v>
      </c>
      <c r="F2081" s="376">
        <v>147464.32999999999</v>
      </c>
    </row>
    <row r="2082" spans="1:6">
      <c r="A2082" s="370" t="s">
        <v>4522</v>
      </c>
      <c r="B2082" s="374">
        <v>13123</v>
      </c>
      <c r="C2082" s="374" t="s">
        <v>4523</v>
      </c>
      <c r="D2082" s="368" t="s">
        <v>8</v>
      </c>
      <c r="E2082" s="374" t="s">
        <v>496</v>
      </c>
      <c r="F2082" s="376">
        <v>485329.54</v>
      </c>
    </row>
    <row r="2083" spans="1:6" ht="22.5">
      <c r="A2083" s="370" t="s">
        <v>4524</v>
      </c>
      <c r="B2083" s="374">
        <v>17471</v>
      </c>
      <c r="C2083" s="374" t="s">
        <v>4525</v>
      </c>
      <c r="D2083" s="368" t="s">
        <v>6</v>
      </c>
      <c r="E2083" s="374" t="s">
        <v>359</v>
      </c>
      <c r="F2083" s="376">
        <v>210092.96</v>
      </c>
    </row>
    <row r="2084" spans="1:6" ht="22.5">
      <c r="A2084" s="370" t="s">
        <v>4526</v>
      </c>
      <c r="B2084" s="374">
        <v>16718</v>
      </c>
      <c r="C2084" s="374" t="s">
        <v>4527</v>
      </c>
      <c r="D2084" s="368" t="s">
        <v>8</v>
      </c>
      <c r="E2084" s="374" t="s">
        <v>359</v>
      </c>
      <c r="F2084" s="376">
        <v>257758.75</v>
      </c>
    </row>
    <row r="2085" spans="1:6">
      <c r="A2085" s="370" t="s">
        <v>4528</v>
      </c>
      <c r="B2085" s="374">
        <v>11301</v>
      </c>
      <c r="C2085" s="374" t="s">
        <v>4529</v>
      </c>
      <c r="D2085" s="368" t="s">
        <v>8</v>
      </c>
      <c r="E2085" s="374" t="s">
        <v>1216</v>
      </c>
      <c r="F2085" s="376">
        <v>639119.78</v>
      </c>
    </row>
    <row r="2086" spans="1:6">
      <c r="A2086" s="370" t="s">
        <v>4530</v>
      </c>
      <c r="B2086" s="374">
        <v>11452</v>
      </c>
      <c r="C2086" s="374" t="s">
        <v>4531</v>
      </c>
      <c r="D2086" s="368" t="s">
        <v>8</v>
      </c>
      <c r="E2086" s="374" t="s">
        <v>1216</v>
      </c>
      <c r="F2086" s="376">
        <v>489663.93</v>
      </c>
    </row>
    <row r="2087" spans="1:6">
      <c r="A2087" s="370" t="s">
        <v>4532</v>
      </c>
      <c r="B2087" s="374">
        <v>11495</v>
      </c>
      <c r="C2087" s="374" t="s">
        <v>4533</v>
      </c>
      <c r="D2087" s="368" t="s">
        <v>8</v>
      </c>
      <c r="E2087" s="374" t="s">
        <v>496</v>
      </c>
      <c r="F2087" s="376">
        <v>485329.54</v>
      </c>
    </row>
    <row r="2088" spans="1:6">
      <c r="A2088" s="370" t="s">
        <v>4534</v>
      </c>
      <c r="B2088" s="374">
        <v>11485</v>
      </c>
      <c r="C2088" s="374" t="s">
        <v>4535</v>
      </c>
      <c r="D2088" s="368" t="s">
        <v>8</v>
      </c>
      <c r="E2088" s="374" t="s">
        <v>1216</v>
      </c>
      <c r="F2088" s="376">
        <v>599397.42000000004</v>
      </c>
    </row>
    <row r="2089" spans="1:6">
      <c r="A2089" s="370" t="s">
        <v>4536</v>
      </c>
      <c r="B2089" s="374">
        <v>11492</v>
      </c>
      <c r="C2089" s="374" t="s">
        <v>4537</v>
      </c>
      <c r="D2089" s="368" t="s">
        <v>8</v>
      </c>
      <c r="E2089" s="374" t="s">
        <v>1216</v>
      </c>
      <c r="F2089" s="376">
        <v>836888.32</v>
      </c>
    </row>
    <row r="2090" spans="1:6">
      <c r="A2090" s="370" t="s">
        <v>4538</v>
      </c>
      <c r="B2090" s="374">
        <v>10334</v>
      </c>
      <c r="C2090" s="374" t="s">
        <v>4539</v>
      </c>
      <c r="D2090" s="368" t="s">
        <v>8</v>
      </c>
      <c r="E2090" s="374" t="s">
        <v>1216</v>
      </c>
      <c r="F2090" s="376">
        <v>285129.94</v>
      </c>
    </row>
    <row r="2091" spans="1:6">
      <c r="A2091" s="370" t="s">
        <v>4540</v>
      </c>
      <c r="B2091" s="374">
        <v>11460</v>
      </c>
      <c r="C2091" s="374" t="s">
        <v>4541</v>
      </c>
      <c r="D2091" s="368" t="s">
        <v>8</v>
      </c>
      <c r="E2091" s="374" t="s">
        <v>1216</v>
      </c>
      <c r="F2091" s="376">
        <v>316798.07</v>
      </c>
    </row>
    <row r="2092" spans="1:6">
      <c r="A2092" s="370" t="s">
        <v>4542</v>
      </c>
      <c r="B2092" s="374">
        <v>11656</v>
      </c>
      <c r="C2092" s="374" t="s">
        <v>4543</v>
      </c>
      <c r="D2092" s="368" t="s">
        <v>8</v>
      </c>
      <c r="E2092" s="374" t="s">
        <v>1216</v>
      </c>
      <c r="F2092" s="376">
        <v>452055.51</v>
      </c>
    </row>
    <row r="2093" spans="1:6">
      <c r="A2093" s="370" t="s">
        <v>4544</v>
      </c>
      <c r="B2093" s="374">
        <v>10703</v>
      </c>
      <c r="C2093" s="374" t="s">
        <v>4545</v>
      </c>
      <c r="D2093" s="368" t="s">
        <v>8</v>
      </c>
      <c r="E2093" s="374" t="s">
        <v>1216</v>
      </c>
      <c r="F2093" s="376">
        <v>521002.83</v>
      </c>
    </row>
    <row r="2094" spans="1:6">
      <c r="A2094" s="370" t="s">
        <v>4546</v>
      </c>
      <c r="B2094" s="374">
        <v>16062</v>
      </c>
      <c r="C2094" s="374" t="s">
        <v>4547</v>
      </c>
      <c r="D2094" s="368" t="s">
        <v>8</v>
      </c>
      <c r="E2094" s="374" t="s">
        <v>1216</v>
      </c>
      <c r="F2094" s="376">
        <v>653335.32999999996</v>
      </c>
    </row>
    <row r="2095" spans="1:6">
      <c r="A2095" s="370" t="s">
        <v>4548</v>
      </c>
      <c r="B2095" s="374">
        <v>11499</v>
      </c>
      <c r="C2095" s="374" t="s">
        <v>4549</v>
      </c>
      <c r="D2095" s="368" t="s">
        <v>8</v>
      </c>
      <c r="E2095" s="374" t="s">
        <v>1216</v>
      </c>
      <c r="F2095" s="376">
        <v>510895.03</v>
      </c>
    </row>
    <row r="2096" spans="1:6">
      <c r="A2096" s="370" t="s">
        <v>4550</v>
      </c>
      <c r="B2096" s="374">
        <v>11487</v>
      </c>
      <c r="C2096" s="374" t="s">
        <v>4551</v>
      </c>
      <c r="D2096" s="368" t="s">
        <v>8</v>
      </c>
      <c r="E2096" s="374" t="s">
        <v>1216</v>
      </c>
      <c r="F2096" s="376">
        <v>513444.18</v>
      </c>
    </row>
    <row r="2097" spans="1:6">
      <c r="A2097" s="370" t="s">
        <v>4552</v>
      </c>
      <c r="B2097" s="374">
        <v>11466</v>
      </c>
      <c r="C2097" s="374" t="s">
        <v>4553</v>
      </c>
      <c r="D2097" s="368" t="s">
        <v>8</v>
      </c>
      <c r="E2097" s="374" t="s">
        <v>1216</v>
      </c>
      <c r="F2097" s="376">
        <v>524394.02</v>
      </c>
    </row>
    <row r="2098" spans="1:6">
      <c r="A2098" s="370" t="s">
        <v>4554</v>
      </c>
      <c r="B2098" s="374">
        <v>11494</v>
      </c>
      <c r="C2098" s="374" t="s">
        <v>4555</v>
      </c>
      <c r="D2098" s="368" t="s">
        <v>8</v>
      </c>
      <c r="E2098" s="374" t="s">
        <v>1216</v>
      </c>
      <c r="F2098" s="376">
        <v>524394.02</v>
      </c>
    </row>
    <row r="2099" spans="1:6">
      <c r="A2099" s="370" t="s">
        <v>4556</v>
      </c>
      <c r="B2099" s="374">
        <v>11496</v>
      </c>
      <c r="C2099" s="374" t="s">
        <v>4557</v>
      </c>
      <c r="D2099" s="368" t="s">
        <v>8</v>
      </c>
      <c r="E2099" s="374" t="s">
        <v>496</v>
      </c>
      <c r="F2099" s="376">
        <v>523523.98</v>
      </c>
    </row>
    <row r="2100" spans="1:6">
      <c r="A2100" s="370" t="s">
        <v>4558</v>
      </c>
      <c r="B2100" s="374">
        <v>10324</v>
      </c>
      <c r="C2100" s="374" t="s">
        <v>4559</v>
      </c>
      <c r="D2100" s="368" t="s">
        <v>8</v>
      </c>
      <c r="E2100" s="374" t="s">
        <v>1216</v>
      </c>
      <c r="F2100" s="376">
        <v>227990.55</v>
      </c>
    </row>
    <row r="2101" spans="1:6">
      <c r="A2101" s="370" t="s">
        <v>4560</v>
      </c>
      <c r="B2101" s="374">
        <v>15112</v>
      </c>
      <c r="C2101" s="374" t="s">
        <v>4561</v>
      </c>
      <c r="D2101" s="368" t="s">
        <v>8</v>
      </c>
      <c r="E2101" s="374" t="s">
        <v>496</v>
      </c>
      <c r="F2101" s="376">
        <v>579393.80000000005</v>
      </c>
    </row>
    <row r="2102" spans="1:6" ht="22.5">
      <c r="A2102" s="370" t="s">
        <v>4562</v>
      </c>
      <c r="B2102" s="374">
        <v>17746</v>
      </c>
      <c r="C2102" s="374" t="s">
        <v>4563</v>
      </c>
      <c r="D2102" s="368" t="s">
        <v>9</v>
      </c>
      <c r="E2102" s="374" t="s">
        <v>359</v>
      </c>
      <c r="F2102" s="376">
        <v>6245656.4699999997</v>
      </c>
    </row>
    <row r="2103" spans="1:6">
      <c r="A2103" s="370" t="s">
        <v>4564</v>
      </c>
      <c r="B2103" s="374">
        <v>20915</v>
      </c>
      <c r="C2103" s="374" t="s">
        <v>4565</v>
      </c>
      <c r="D2103" s="368" t="s">
        <v>7</v>
      </c>
      <c r="E2103" s="374" t="s">
        <v>366</v>
      </c>
      <c r="F2103" s="376">
        <v>162905.48000000001</v>
      </c>
    </row>
    <row r="2104" spans="1:6">
      <c r="A2104" s="370" t="s">
        <v>4566</v>
      </c>
      <c r="B2104" s="374">
        <v>15364</v>
      </c>
      <c r="C2104" s="374" t="s">
        <v>4567</v>
      </c>
      <c r="D2104" s="368" t="s">
        <v>7</v>
      </c>
      <c r="E2104" s="374" t="s">
        <v>1793</v>
      </c>
      <c r="F2104" s="376">
        <v>13863.17</v>
      </c>
    </row>
    <row r="2105" spans="1:6">
      <c r="A2105" s="370" t="s">
        <v>4568</v>
      </c>
      <c r="B2105" s="374">
        <v>13298</v>
      </c>
      <c r="C2105" s="374" t="s">
        <v>4569</v>
      </c>
      <c r="D2105" s="368" t="s">
        <v>7</v>
      </c>
      <c r="E2105" s="374" t="s">
        <v>366</v>
      </c>
      <c r="F2105" s="376">
        <v>116657.61</v>
      </c>
    </row>
    <row r="2106" spans="1:6" ht="22.5">
      <c r="A2106" s="370" t="s">
        <v>4570</v>
      </c>
      <c r="B2106" s="374">
        <v>20823</v>
      </c>
      <c r="C2106" s="374" t="s">
        <v>4571</v>
      </c>
      <c r="D2106" s="368" t="s">
        <v>7</v>
      </c>
      <c r="E2106" s="374" t="s">
        <v>1793</v>
      </c>
      <c r="F2106" s="376">
        <v>104680.55</v>
      </c>
    </row>
    <row r="2107" spans="1:6">
      <c r="A2107" s="370" t="s">
        <v>4572</v>
      </c>
      <c r="B2107" s="374">
        <v>13299</v>
      </c>
      <c r="C2107" s="374" t="s">
        <v>4573</v>
      </c>
      <c r="D2107" s="368" t="s">
        <v>7</v>
      </c>
      <c r="E2107" s="374" t="s">
        <v>366</v>
      </c>
      <c r="F2107" s="376">
        <v>112509.43</v>
      </c>
    </row>
    <row r="2108" spans="1:6">
      <c r="A2108" s="370" t="s">
        <v>4574</v>
      </c>
      <c r="B2108" s="374">
        <v>17894</v>
      </c>
      <c r="C2108" s="374" t="s">
        <v>4575</v>
      </c>
      <c r="D2108" s="368" t="s">
        <v>9</v>
      </c>
      <c r="E2108" s="374" t="s">
        <v>1751</v>
      </c>
      <c r="F2108" s="376">
        <v>0</v>
      </c>
    </row>
    <row r="2109" spans="1:6">
      <c r="A2109" s="370" t="s">
        <v>4576</v>
      </c>
      <c r="B2109" s="374">
        <v>15910</v>
      </c>
      <c r="C2109" s="374" t="s">
        <v>4577</v>
      </c>
      <c r="D2109" s="368" t="s">
        <v>9</v>
      </c>
      <c r="E2109" s="374" t="s">
        <v>507</v>
      </c>
      <c r="F2109" s="376">
        <v>98252.95</v>
      </c>
    </row>
    <row r="2110" spans="1:6">
      <c r="A2110" s="370" t="s">
        <v>4578</v>
      </c>
      <c r="B2110" s="374">
        <v>313</v>
      </c>
      <c r="C2110" s="374" t="s">
        <v>4579</v>
      </c>
      <c r="D2110" s="368" t="s">
        <v>6</v>
      </c>
      <c r="E2110" s="374" t="s">
        <v>857</v>
      </c>
      <c r="F2110" s="376">
        <v>35143.760000000002</v>
      </c>
    </row>
    <row r="2111" spans="1:6">
      <c r="A2111" s="370" t="s">
        <v>4580</v>
      </c>
      <c r="B2111" s="374">
        <v>378</v>
      </c>
      <c r="C2111" s="374" t="s">
        <v>4581</v>
      </c>
      <c r="D2111" s="368" t="s">
        <v>6</v>
      </c>
      <c r="E2111" s="374" t="s">
        <v>857</v>
      </c>
      <c r="F2111" s="376">
        <v>38770.15</v>
      </c>
    </row>
    <row r="2112" spans="1:6">
      <c r="A2112" s="370" t="s">
        <v>4582</v>
      </c>
      <c r="B2112" s="374">
        <v>379</v>
      </c>
      <c r="C2112" s="374" t="s">
        <v>4583</v>
      </c>
      <c r="D2112" s="368" t="s">
        <v>6</v>
      </c>
      <c r="E2112" s="374" t="s">
        <v>857</v>
      </c>
      <c r="F2112" s="376">
        <v>37863.550000000003</v>
      </c>
    </row>
    <row r="2113" spans="1:6">
      <c r="A2113" s="370" t="s">
        <v>4584</v>
      </c>
      <c r="B2113" s="374">
        <v>384</v>
      </c>
      <c r="C2113" s="374" t="s">
        <v>4585</v>
      </c>
      <c r="D2113" s="368" t="s">
        <v>6</v>
      </c>
      <c r="E2113" s="374" t="s">
        <v>857</v>
      </c>
      <c r="F2113" s="376">
        <v>41489.94</v>
      </c>
    </row>
    <row r="2114" spans="1:6">
      <c r="A2114" s="370" t="s">
        <v>4586</v>
      </c>
      <c r="B2114" s="374">
        <v>388</v>
      </c>
      <c r="C2114" s="374" t="s">
        <v>4587</v>
      </c>
      <c r="D2114" s="368" t="s">
        <v>6</v>
      </c>
      <c r="E2114" s="374" t="s">
        <v>857</v>
      </c>
      <c r="F2114" s="376">
        <v>29069.55</v>
      </c>
    </row>
    <row r="2115" spans="1:6">
      <c r="A2115" s="370" t="s">
        <v>4588</v>
      </c>
      <c r="B2115" s="374">
        <v>419</v>
      </c>
      <c r="C2115" s="374" t="s">
        <v>4589</v>
      </c>
      <c r="D2115" s="368" t="s">
        <v>6</v>
      </c>
      <c r="E2115" s="374" t="s">
        <v>857</v>
      </c>
      <c r="F2115" s="376">
        <v>30882.75</v>
      </c>
    </row>
    <row r="2116" spans="1:6">
      <c r="A2116" s="370" t="s">
        <v>4590</v>
      </c>
      <c r="B2116" s="374">
        <v>451</v>
      </c>
      <c r="C2116" s="374" t="s">
        <v>4591</v>
      </c>
      <c r="D2116" s="368" t="s">
        <v>6</v>
      </c>
      <c r="E2116" s="374" t="s">
        <v>857</v>
      </c>
      <c r="F2116" s="376">
        <v>38770.15</v>
      </c>
    </row>
    <row r="2117" spans="1:6">
      <c r="A2117" s="370" t="s">
        <v>4592</v>
      </c>
      <c r="B2117" s="374">
        <v>626</v>
      </c>
      <c r="C2117" s="374" t="s">
        <v>4593</v>
      </c>
      <c r="D2117" s="368" t="s">
        <v>6</v>
      </c>
      <c r="E2117" s="374" t="s">
        <v>857</v>
      </c>
      <c r="F2117" s="376">
        <v>41217.96</v>
      </c>
    </row>
    <row r="2118" spans="1:6">
      <c r="A2118" s="370" t="s">
        <v>4594</v>
      </c>
      <c r="B2118" s="374">
        <v>72</v>
      </c>
      <c r="C2118" s="374" t="s">
        <v>4595</v>
      </c>
      <c r="D2118" s="368" t="s">
        <v>6</v>
      </c>
      <c r="E2118" s="374" t="s">
        <v>857</v>
      </c>
      <c r="F2118" s="376">
        <v>29819.93</v>
      </c>
    </row>
    <row r="2119" spans="1:6">
      <c r="A2119" s="370" t="s">
        <v>4596</v>
      </c>
      <c r="B2119" s="374">
        <v>840</v>
      </c>
      <c r="C2119" s="374" t="s">
        <v>4597</v>
      </c>
      <c r="D2119" s="368" t="s">
        <v>6</v>
      </c>
      <c r="E2119" s="374" t="s">
        <v>857</v>
      </c>
      <c r="F2119" s="376">
        <v>32913.81</v>
      </c>
    </row>
    <row r="2120" spans="1:6">
      <c r="A2120" s="370" t="s">
        <v>4598</v>
      </c>
      <c r="B2120" s="374">
        <v>73</v>
      </c>
      <c r="C2120" s="374" t="s">
        <v>4599</v>
      </c>
      <c r="D2120" s="368" t="s">
        <v>6</v>
      </c>
      <c r="E2120" s="374" t="s">
        <v>857</v>
      </c>
      <c r="F2120" s="376">
        <v>30884.12</v>
      </c>
    </row>
    <row r="2121" spans="1:6">
      <c r="A2121" s="370" t="s">
        <v>4600</v>
      </c>
      <c r="B2121" s="374">
        <v>841</v>
      </c>
      <c r="C2121" s="374" t="s">
        <v>4601</v>
      </c>
      <c r="D2121" s="368" t="s">
        <v>6</v>
      </c>
      <c r="E2121" s="374" t="s">
        <v>857</v>
      </c>
      <c r="F2121" s="376">
        <v>33395.89</v>
      </c>
    </row>
    <row r="2122" spans="1:6">
      <c r="A2122" s="370" t="s">
        <v>4602</v>
      </c>
      <c r="B2122" s="374">
        <v>74</v>
      </c>
      <c r="C2122" s="374" t="s">
        <v>4603</v>
      </c>
      <c r="D2122" s="368" t="s">
        <v>6</v>
      </c>
      <c r="E2122" s="374" t="s">
        <v>857</v>
      </c>
      <c r="F2122" s="376">
        <v>31801.69</v>
      </c>
    </row>
    <row r="2123" spans="1:6">
      <c r="A2123" s="370" t="s">
        <v>4604</v>
      </c>
      <c r="B2123" s="374">
        <v>842</v>
      </c>
      <c r="C2123" s="374" t="s">
        <v>4605</v>
      </c>
      <c r="D2123" s="368" t="s">
        <v>6</v>
      </c>
      <c r="E2123" s="374" t="s">
        <v>857</v>
      </c>
      <c r="F2123" s="376">
        <v>34052.46</v>
      </c>
    </row>
    <row r="2124" spans="1:6">
      <c r="A2124" s="370" t="s">
        <v>4606</v>
      </c>
      <c r="B2124" s="374">
        <v>70</v>
      </c>
      <c r="C2124" s="374" t="s">
        <v>4607</v>
      </c>
      <c r="D2124" s="368" t="s">
        <v>6</v>
      </c>
      <c r="E2124" s="374" t="s">
        <v>857</v>
      </c>
      <c r="F2124" s="376">
        <v>43928.88</v>
      </c>
    </row>
    <row r="2125" spans="1:6">
      <c r="A2125" s="370" t="s">
        <v>4608</v>
      </c>
      <c r="B2125" s="374">
        <v>71</v>
      </c>
      <c r="C2125" s="374" t="s">
        <v>4609</v>
      </c>
      <c r="D2125" s="368" t="s">
        <v>6</v>
      </c>
      <c r="E2125" s="374" t="s">
        <v>857</v>
      </c>
      <c r="F2125" s="376">
        <v>48203.75</v>
      </c>
    </row>
    <row r="2126" spans="1:6">
      <c r="A2126" s="370" t="s">
        <v>4610</v>
      </c>
      <c r="B2126" s="374">
        <v>16554</v>
      </c>
      <c r="C2126" s="374" t="s">
        <v>4611</v>
      </c>
      <c r="D2126" s="368" t="s">
        <v>9</v>
      </c>
      <c r="E2126" s="374" t="s">
        <v>507</v>
      </c>
      <c r="F2126" s="376">
        <v>148092.99</v>
      </c>
    </row>
    <row r="2127" spans="1:6">
      <c r="A2127" s="370" t="s">
        <v>4612</v>
      </c>
      <c r="B2127" s="374">
        <v>10542</v>
      </c>
      <c r="C2127" s="374" t="s">
        <v>4613</v>
      </c>
      <c r="D2127" s="368" t="s">
        <v>6</v>
      </c>
      <c r="E2127" s="374" t="s">
        <v>1259</v>
      </c>
      <c r="F2127" s="376">
        <v>509319.62</v>
      </c>
    </row>
    <row r="2128" spans="1:6">
      <c r="A2128" s="370" t="s">
        <v>4614</v>
      </c>
      <c r="B2128" s="374">
        <v>17132</v>
      </c>
      <c r="C2128" s="374" t="s">
        <v>4615</v>
      </c>
      <c r="D2128" s="368" t="s">
        <v>9</v>
      </c>
      <c r="E2128" s="374" t="s">
        <v>610</v>
      </c>
      <c r="F2128" s="376">
        <v>242424.48</v>
      </c>
    </row>
    <row r="2129" spans="1:6">
      <c r="A2129" s="370" t="s">
        <v>4616</v>
      </c>
      <c r="B2129" s="374">
        <v>10639</v>
      </c>
      <c r="C2129" s="374" t="s">
        <v>4617</v>
      </c>
      <c r="D2129" s="368" t="s">
        <v>457</v>
      </c>
      <c r="E2129" s="374" t="s">
        <v>4618</v>
      </c>
      <c r="F2129" s="376">
        <v>2819.52</v>
      </c>
    </row>
    <row r="2130" spans="1:6">
      <c r="A2130" s="370" t="s">
        <v>4619</v>
      </c>
      <c r="B2130" s="374">
        <v>11027</v>
      </c>
      <c r="C2130" s="374" t="s">
        <v>4620</v>
      </c>
      <c r="D2130" s="368" t="s">
        <v>6</v>
      </c>
      <c r="E2130" s="374" t="s">
        <v>4618</v>
      </c>
      <c r="F2130" s="376">
        <v>2819.52</v>
      </c>
    </row>
    <row r="2131" spans="1:6">
      <c r="A2131" s="370" t="s">
        <v>4621</v>
      </c>
      <c r="B2131" s="374">
        <v>794</v>
      </c>
      <c r="C2131" s="374" t="s">
        <v>4622</v>
      </c>
      <c r="D2131" s="368" t="s">
        <v>14</v>
      </c>
      <c r="E2131" s="374" t="s">
        <v>2474</v>
      </c>
      <c r="F2131" s="376">
        <v>0</v>
      </c>
    </row>
    <row r="2132" spans="1:6" ht="22.5">
      <c r="A2132" s="370" t="s">
        <v>4623</v>
      </c>
      <c r="B2132" s="374">
        <v>16722</v>
      </c>
      <c r="C2132" s="374" t="s">
        <v>4624</v>
      </c>
      <c r="D2132" s="368" t="s">
        <v>9</v>
      </c>
      <c r="E2132" s="374" t="s">
        <v>359</v>
      </c>
      <c r="F2132" s="376">
        <v>805872.08</v>
      </c>
    </row>
    <row r="2133" spans="1:6" ht="22.5">
      <c r="A2133" s="370" t="s">
        <v>4625</v>
      </c>
      <c r="B2133" s="374">
        <v>11858</v>
      </c>
      <c r="C2133" s="374" t="s">
        <v>4626</v>
      </c>
      <c r="D2133" s="368" t="s">
        <v>9</v>
      </c>
      <c r="E2133" s="374" t="s">
        <v>359</v>
      </c>
      <c r="F2133" s="376">
        <v>961395.07</v>
      </c>
    </row>
    <row r="2134" spans="1:6" ht="22.5">
      <c r="A2134" s="370" t="s">
        <v>4627</v>
      </c>
      <c r="B2134" s="374">
        <v>15736</v>
      </c>
      <c r="C2134" s="374" t="s">
        <v>4628</v>
      </c>
      <c r="D2134" s="368" t="s">
        <v>9</v>
      </c>
      <c r="E2134" s="374" t="s">
        <v>359</v>
      </c>
      <c r="F2134" s="376">
        <v>594577.93000000005</v>
      </c>
    </row>
    <row r="2135" spans="1:6" ht="22.5">
      <c r="A2135" s="370" t="s">
        <v>4629</v>
      </c>
      <c r="B2135" s="374">
        <v>18665</v>
      </c>
      <c r="C2135" s="374" t="s">
        <v>4630</v>
      </c>
      <c r="D2135" s="368" t="s">
        <v>9</v>
      </c>
      <c r="E2135" s="374" t="s">
        <v>359</v>
      </c>
      <c r="F2135" s="376">
        <v>16140421.9</v>
      </c>
    </row>
    <row r="2136" spans="1:6" ht="22.5">
      <c r="A2136" s="370" t="s">
        <v>4631</v>
      </c>
      <c r="B2136" s="374">
        <v>15740</v>
      </c>
      <c r="C2136" s="374" t="s">
        <v>4632</v>
      </c>
      <c r="D2136" s="368" t="s">
        <v>9</v>
      </c>
      <c r="E2136" s="374" t="s">
        <v>359</v>
      </c>
      <c r="F2136" s="376">
        <v>24163232.68</v>
      </c>
    </row>
    <row r="2137" spans="1:6" ht="22.5">
      <c r="A2137" s="370" t="s">
        <v>4633</v>
      </c>
      <c r="B2137" s="374">
        <v>17463</v>
      </c>
      <c r="C2137" s="374" t="s">
        <v>4634</v>
      </c>
      <c r="D2137" s="368" t="s">
        <v>9</v>
      </c>
      <c r="E2137" s="374" t="s">
        <v>359</v>
      </c>
      <c r="F2137" s="376">
        <v>372184.14</v>
      </c>
    </row>
    <row r="2138" spans="1:6" ht="22.5">
      <c r="A2138" s="370" t="s">
        <v>4635</v>
      </c>
      <c r="B2138" s="374">
        <v>16724</v>
      </c>
      <c r="C2138" s="374" t="s">
        <v>4636</v>
      </c>
      <c r="D2138" s="368" t="s">
        <v>9</v>
      </c>
      <c r="E2138" s="374" t="s">
        <v>359</v>
      </c>
      <c r="F2138" s="376">
        <v>3335099.2</v>
      </c>
    </row>
    <row r="2139" spans="1:6" ht="22.5">
      <c r="A2139" s="370" t="s">
        <v>4637</v>
      </c>
      <c r="B2139" s="374">
        <v>16723</v>
      </c>
      <c r="C2139" s="374" t="s">
        <v>4638</v>
      </c>
      <c r="D2139" s="368" t="s">
        <v>9</v>
      </c>
      <c r="E2139" s="374" t="s">
        <v>359</v>
      </c>
      <c r="F2139" s="376">
        <v>525818.19999999995</v>
      </c>
    </row>
    <row r="2140" spans="1:6" ht="22.5">
      <c r="A2140" s="370" t="s">
        <v>4639</v>
      </c>
      <c r="B2140" s="374">
        <v>15738</v>
      </c>
      <c r="C2140" s="374" t="s">
        <v>4640</v>
      </c>
      <c r="D2140" s="368" t="s">
        <v>9</v>
      </c>
      <c r="E2140" s="374" t="s">
        <v>359</v>
      </c>
      <c r="F2140" s="376">
        <v>4555012</v>
      </c>
    </row>
    <row r="2141" spans="1:6" ht="22.5">
      <c r="A2141" s="370" t="s">
        <v>4641</v>
      </c>
      <c r="B2141" s="374">
        <v>17232</v>
      </c>
      <c r="C2141" s="374" t="s">
        <v>4642</v>
      </c>
      <c r="D2141" s="368" t="s">
        <v>9</v>
      </c>
      <c r="E2141" s="374" t="s">
        <v>359</v>
      </c>
      <c r="F2141" s="376">
        <v>7468555.9800000004</v>
      </c>
    </row>
    <row r="2142" spans="1:6" ht="22.5">
      <c r="A2142" s="370" t="s">
        <v>4643</v>
      </c>
      <c r="B2142" s="374">
        <v>16724</v>
      </c>
      <c r="C2142" s="374" t="s">
        <v>4644</v>
      </c>
      <c r="D2142" s="368" t="s">
        <v>9</v>
      </c>
      <c r="E2142" s="374" t="s">
        <v>359</v>
      </c>
      <c r="F2142" s="376">
        <v>6168300.0099999998</v>
      </c>
    </row>
    <row r="2143" spans="1:6" ht="22.5">
      <c r="A2143" s="370" t="s">
        <v>4645</v>
      </c>
      <c r="B2143" s="374">
        <v>17466</v>
      </c>
      <c r="C2143" s="374" t="s">
        <v>4646</v>
      </c>
      <c r="D2143" s="368" t="s">
        <v>9</v>
      </c>
      <c r="E2143" s="374" t="s">
        <v>359</v>
      </c>
      <c r="F2143" s="376">
        <v>20128793.809999999</v>
      </c>
    </row>
    <row r="2144" spans="1:6" ht="22.5">
      <c r="A2144" s="370" t="s">
        <v>4647</v>
      </c>
      <c r="B2144" s="374">
        <v>15737</v>
      </c>
      <c r="C2144" s="374" t="s">
        <v>4648</v>
      </c>
      <c r="D2144" s="368" t="s">
        <v>9</v>
      </c>
      <c r="E2144" s="374" t="s">
        <v>359</v>
      </c>
      <c r="F2144" s="376">
        <v>19974766.940000001</v>
      </c>
    </row>
    <row r="2145" spans="1:6" ht="22.5">
      <c r="A2145" s="370" t="s">
        <v>4649</v>
      </c>
      <c r="B2145" s="374">
        <v>10489</v>
      </c>
      <c r="C2145" s="374" t="s">
        <v>4650</v>
      </c>
      <c r="D2145" s="368" t="s">
        <v>9</v>
      </c>
      <c r="E2145" s="374" t="s">
        <v>359</v>
      </c>
      <c r="F2145" s="376">
        <v>19974766.940000001</v>
      </c>
    </row>
    <row r="2146" spans="1:6" ht="22.5">
      <c r="A2146" s="370" t="s">
        <v>4651</v>
      </c>
      <c r="B2146" s="374">
        <v>14445</v>
      </c>
      <c r="C2146" s="374" t="s">
        <v>4652</v>
      </c>
      <c r="D2146" s="368" t="s">
        <v>9</v>
      </c>
      <c r="E2146" s="374" t="s">
        <v>359</v>
      </c>
      <c r="F2146" s="376">
        <v>5530387.9900000002</v>
      </c>
    </row>
    <row r="2147" spans="1:6" ht="22.5">
      <c r="A2147" s="370" t="s">
        <v>4653</v>
      </c>
      <c r="B2147" s="374">
        <v>16613</v>
      </c>
      <c r="C2147" s="374" t="s">
        <v>4654</v>
      </c>
      <c r="D2147" s="368" t="s">
        <v>9</v>
      </c>
      <c r="E2147" s="374" t="s">
        <v>359</v>
      </c>
      <c r="F2147" s="376">
        <v>805872.08</v>
      </c>
    </row>
    <row r="2148" spans="1:6">
      <c r="A2148" s="370" t="s">
        <v>4655</v>
      </c>
      <c r="B2148" s="374">
        <v>597</v>
      </c>
      <c r="C2148" s="374" t="s">
        <v>4656</v>
      </c>
      <c r="D2148" s="368" t="s">
        <v>8</v>
      </c>
      <c r="E2148" s="374" t="s">
        <v>507</v>
      </c>
      <c r="F2148" s="376">
        <v>159322.76999999999</v>
      </c>
    </row>
    <row r="2149" spans="1:6">
      <c r="A2149" s="370" t="s">
        <v>4657</v>
      </c>
      <c r="B2149" s="374">
        <v>12299</v>
      </c>
      <c r="C2149" s="374" t="s">
        <v>4658</v>
      </c>
      <c r="D2149" s="368" t="s">
        <v>6</v>
      </c>
      <c r="E2149" s="374" t="s">
        <v>507</v>
      </c>
      <c r="F2149" s="376">
        <v>146348.89000000001</v>
      </c>
    </row>
    <row r="2150" spans="1:6">
      <c r="A2150" s="370" t="s">
        <v>4659</v>
      </c>
      <c r="B2150" s="374">
        <v>13999</v>
      </c>
      <c r="C2150" s="374" t="s">
        <v>4660</v>
      </c>
      <c r="D2150" s="368" t="s">
        <v>7</v>
      </c>
      <c r="E2150" s="374" t="s">
        <v>2362</v>
      </c>
      <c r="F2150" s="376">
        <v>66458.27</v>
      </c>
    </row>
    <row r="2151" spans="1:6">
      <c r="A2151" s="370" t="s">
        <v>4661</v>
      </c>
      <c r="B2151" s="374">
        <v>11430</v>
      </c>
      <c r="C2151" s="374" t="s">
        <v>4662</v>
      </c>
      <c r="D2151" s="368" t="s">
        <v>8</v>
      </c>
      <c r="E2151" s="374" t="s">
        <v>1573</v>
      </c>
      <c r="F2151" s="376">
        <v>16759.18</v>
      </c>
    </row>
    <row r="2152" spans="1:6">
      <c r="A2152" s="370" t="s">
        <v>4663</v>
      </c>
      <c r="B2152" s="374">
        <v>14569</v>
      </c>
      <c r="C2152" s="374" t="s">
        <v>4664</v>
      </c>
      <c r="D2152" s="368" t="s">
        <v>8</v>
      </c>
      <c r="E2152" s="374" t="s">
        <v>589</v>
      </c>
      <c r="F2152" s="376">
        <v>32743.67</v>
      </c>
    </row>
    <row r="2153" spans="1:6">
      <c r="A2153" s="370" t="s">
        <v>4665</v>
      </c>
      <c r="B2153" s="374">
        <v>10154</v>
      </c>
      <c r="C2153" s="374" t="s">
        <v>4666</v>
      </c>
      <c r="D2153" s="368" t="s">
        <v>8</v>
      </c>
      <c r="E2153" s="374" t="s">
        <v>2946</v>
      </c>
      <c r="F2153" s="376">
        <v>25022.07</v>
      </c>
    </row>
    <row r="2154" spans="1:6">
      <c r="A2154" s="370" t="s">
        <v>4667</v>
      </c>
      <c r="B2154" s="374">
        <v>13468</v>
      </c>
      <c r="C2154" s="374" t="s">
        <v>4668</v>
      </c>
      <c r="D2154" s="368" t="s">
        <v>8</v>
      </c>
      <c r="E2154" s="374" t="s">
        <v>366</v>
      </c>
      <c r="F2154" s="376">
        <v>18541.45</v>
      </c>
    </row>
    <row r="2155" spans="1:6">
      <c r="A2155" s="370" t="s">
        <v>4669</v>
      </c>
      <c r="B2155" s="374">
        <v>13942</v>
      </c>
      <c r="C2155" s="374" t="s">
        <v>4670</v>
      </c>
      <c r="D2155" s="368" t="s">
        <v>8</v>
      </c>
      <c r="E2155" s="374" t="s">
        <v>2946</v>
      </c>
      <c r="F2155" s="376">
        <v>13100.05</v>
      </c>
    </row>
    <row r="2156" spans="1:6">
      <c r="A2156" s="370" t="s">
        <v>4671</v>
      </c>
      <c r="B2156" s="374">
        <v>15238</v>
      </c>
      <c r="C2156" s="374" t="s">
        <v>4672</v>
      </c>
      <c r="D2156" s="368" t="s">
        <v>8</v>
      </c>
      <c r="E2156" s="374" t="s">
        <v>1216</v>
      </c>
      <c r="F2156" s="376">
        <v>50878.29</v>
      </c>
    </row>
    <row r="2157" spans="1:6">
      <c r="A2157" s="370" t="s">
        <v>4673</v>
      </c>
      <c r="B2157" s="374">
        <v>10396</v>
      </c>
      <c r="C2157" s="374" t="s">
        <v>4674</v>
      </c>
      <c r="D2157" s="368" t="s">
        <v>8</v>
      </c>
      <c r="E2157" s="374" t="s">
        <v>1216</v>
      </c>
      <c r="F2157" s="376">
        <v>59315.57</v>
      </c>
    </row>
    <row r="2158" spans="1:6">
      <c r="A2158" s="370" t="s">
        <v>4675</v>
      </c>
      <c r="B2158" s="374">
        <v>10153</v>
      </c>
      <c r="C2158" s="374" t="s">
        <v>4676</v>
      </c>
      <c r="D2158" s="368" t="s">
        <v>8</v>
      </c>
      <c r="E2158" s="374" t="s">
        <v>1216</v>
      </c>
      <c r="F2158" s="376">
        <v>86978.8</v>
      </c>
    </row>
    <row r="2159" spans="1:6">
      <c r="A2159" s="370" t="s">
        <v>4677</v>
      </c>
      <c r="B2159" s="374">
        <v>10246</v>
      </c>
      <c r="C2159" s="374" t="s">
        <v>4678</v>
      </c>
      <c r="D2159" s="368" t="s">
        <v>8</v>
      </c>
      <c r="E2159" s="374" t="s">
        <v>1216</v>
      </c>
      <c r="F2159" s="376">
        <v>82690.06</v>
      </c>
    </row>
    <row r="2160" spans="1:6">
      <c r="A2160" s="370" t="s">
        <v>4679</v>
      </c>
      <c r="B2160" s="374">
        <v>10280</v>
      </c>
      <c r="C2160" s="374" t="s">
        <v>4680</v>
      </c>
      <c r="D2160" s="368" t="s">
        <v>8</v>
      </c>
      <c r="E2160" s="374" t="s">
        <v>1216</v>
      </c>
      <c r="F2160" s="376">
        <v>148505.43</v>
      </c>
    </row>
    <row r="2161" spans="1:6">
      <c r="A2161" s="370" t="s">
        <v>4681</v>
      </c>
      <c r="B2161" s="374">
        <v>10279</v>
      </c>
      <c r="C2161" s="374" t="s">
        <v>4682</v>
      </c>
      <c r="D2161" s="368" t="s">
        <v>8</v>
      </c>
      <c r="E2161" s="374" t="s">
        <v>1216</v>
      </c>
      <c r="F2161" s="376">
        <v>138473.35</v>
      </c>
    </row>
    <row r="2162" spans="1:6">
      <c r="A2162" s="370" t="s">
        <v>4683</v>
      </c>
      <c r="B2162" s="374">
        <v>10825</v>
      </c>
      <c r="C2162" s="374" t="s">
        <v>4684</v>
      </c>
      <c r="D2162" s="368" t="s">
        <v>8</v>
      </c>
      <c r="E2162" s="374" t="s">
        <v>1216</v>
      </c>
      <c r="F2162" s="376">
        <v>92338.61</v>
      </c>
    </row>
    <row r="2163" spans="1:6">
      <c r="A2163" s="370" t="s">
        <v>4685</v>
      </c>
      <c r="B2163" s="374">
        <v>10500</v>
      </c>
      <c r="C2163" s="374" t="s">
        <v>4686</v>
      </c>
      <c r="D2163" s="368" t="s">
        <v>8</v>
      </c>
      <c r="E2163" s="374" t="s">
        <v>1216</v>
      </c>
      <c r="F2163" s="376">
        <v>64862.99</v>
      </c>
    </row>
    <row r="2164" spans="1:6">
      <c r="A2164" s="370" t="s">
        <v>4687</v>
      </c>
      <c r="B2164" s="374">
        <v>13932</v>
      </c>
      <c r="C2164" s="374" t="s">
        <v>4688</v>
      </c>
      <c r="D2164" s="368" t="s">
        <v>8</v>
      </c>
      <c r="E2164" s="374" t="s">
        <v>1216</v>
      </c>
      <c r="F2164" s="376">
        <v>35876.769999999997</v>
      </c>
    </row>
    <row r="2165" spans="1:6">
      <c r="A2165" s="370" t="s">
        <v>4689</v>
      </c>
      <c r="B2165" s="374">
        <v>10869</v>
      </c>
      <c r="C2165" s="374" t="s">
        <v>4690</v>
      </c>
      <c r="D2165" s="368" t="s">
        <v>8</v>
      </c>
      <c r="E2165" s="374" t="s">
        <v>1216</v>
      </c>
      <c r="F2165" s="376">
        <v>23582.11</v>
      </c>
    </row>
    <row r="2166" spans="1:6">
      <c r="A2166" s="370" t="s">
        <v>4691</v>
      </c>
      <c r="B2166" s="374">
        <v>16636</v>
      </c>
      <c r="C2166" s="374" t="s">
        <v>4692</v>
      </c>
      <c r="D2166" s="368" t="s">
        <v>8</v>
      </c>
      <c r="E2166" s="374" t="s">
        <v>1216</v>
      </c>
      <c r="F2166" s="376">
        <v>23477.93</v>
      </c>
    </row>
    <row r="2167" spans="1:6">
      <c r="A2167" s="370" t="s">
        <v>4693</v>
      </c>
      <c r="B2167" s="374">
        <v>13283</v>
      </c>
      <c r="C2167" s="374" t="s">
        <v>4694</v>
      </c>
      <c r="D2167" s="368" t="s">
        <v>8</v>
      </c>
      <c r="E2167" s="374" t="s">
        <v>1216</v>
      </c>
      <c r="F2167" s="376">
        <v>72763.09</v>
      </c>
    </row>
    <row r="2168" spans="1:6">
      <c r="A2168" s="370" t="s">
        <v>4695</v>
      </c>
      <c r="B2168" s="374">
        <v>14115</v>
      </c>
      <c r="C2168" s="374" t="s">
        <v>4696</v>
      </c>
      <c r="D2168" s="368" t="s">
        <v>8</v>
      </c>
      <c r="E2168" s="374" t="s">
        <v>1216</v>
      </c>
      <c r="F2168" s="376">
        <v>100492.11</v>
      </c>
    </row>
    <row r="2169" spans="1:6">
      <c r="A2169" s="370" t="s">
        <v>4697</v>
      </c>
      <c r="B2169" s="374">
        <v>10082</v>
      </c>
      <c r="C2169" s="374" t="s">
        <v>4698</v>
      </c>
      <c r="D2169" s="368" t="s">
        <v>8</v>
      </c>
      <c r="E2169" s="374" t="s">
        <v>1216</v>
      </c>
      <c r="F2169" s="376">
        <v>117971.4</v>
      </c>
    </row>
    <row r="2170" spans="1:6">
      <c r="A2170" s="370" t="s">
        <v>4699</v>
      </c>
      <c r="B2170" s="374">
        <v>10247</v>
      </c>
      <c r="C2170" s="374" t="s">
        <v>4700</v>
      </c>
      <c r="D2170" s="368" t="s">
        <v>8</v>
      </c>
      <c r="E2170" s="374" t="s">
        <v>1216</v>
      </c>
      <c r="F2170" s="376">
        <v>111560.82</v>
      </c>
    </row>
    <row r="2171" spans="1:6">
      <c r="A2171" s="370" t="s">
        <v>4701</v>
      </c>
      <c r="B2171" s="374">
        <v>10145</v>
      </c>
      <c r="C2171" s="374" t="s">
        <v>4702</v>
      </c>
      <c r="D2171" s="368" t="s">
        <v>8</v>
      </c>
      <c r="E2171" s="374" t="s">
        <v>1216</v>
      </c>
      <c r="F2171" s="376">
        <v>158328.92000000001</v>
      </c>
    </row>
    <row r="2172" spans="1:6">
      <c r="A2172" s="370" t="s">
        <v>4703</v>
      </c>
      <c r="B2172" s="374">
        <v>10148</v>
      </c>
      <c r="C2172" s="374" t="s">
        <v>4704</v>
      </c>
      <c r="D2172" s="368" t="s">
        <v>8</v>
      </c>
      <c r="E2172" s="374" t="s">
        <v>1216</v>
      </c>
      <c r="F2172" s="376">
        <v>148364.97</v>
      </c>
    </row>
    <row r="2173" spans="1:6">
      <c r="A2173" s="370" t="s">
        <v>4705</v>
      </c>
      <c r="B2173" s="374">
        <v>10198</v>
      </c>
      <c r="C2173" s="374" t="s">
        <v>4706</v>
      </c>
      <c r="D2173" s="368" t="s">
        <v>8</v>
      </c>
      <c r="E2173" s="374" t="s">
        <v>1216</v>
      </c>
      <c r="F2173" s="376">
        <v>89222.79</v>
      </c>
    </row>
    <row r="2174" spans="1:6">
      <c r="A2174" s="370" t="s">
        <v>4707</v>
      </c>
      <c r="B2174" s="374">
        <v>15717</v>
      </c>
      <c r="C2174" s="374" t="s">
        <v>4708</v>
      </c>
      <c r="D2174" s="368" t="s">
        <v>8</v>
      </c>
      <c r="E2174" s="374" t="s">
        <v>1216</v>
      </c>
      <c r="F2174" s="376">
        <v>71468.17</v>
      </c>
    </row>
    <row r="2175" spans="1:6">
      <c r="A2175" s="370" t="s">
        <v>4709</v>
      </c>
      <c r="B2175" s="374">
        <v>10146</v>
      </c>
      <c r="C2175" s="374" t="s">
        <v>4710</v>
      </c>
      <c r="D2175" s="368" t="s">
        <v>8</v>
      </c>
      <c r="E2175" s="374" t="s">
        <v>1216</v>
      </c>
      <c r="F2175" s="376">
        <v>83893.39</v>
      </c>
    </row>
    <row r="2176" spans="1:6">
      <c r="A2176" s="370" t="s">
        <v>4711</v>
      </c>
      <c r="B2176" s="374">
        <v>13127</v>
      </c>
      <c r="C2176" s="374" t="s">
        <v>4712</v>
      </c>
      <c r="D2176" s="368" t="s">
        <v>8</v>
      </c>
      <c r="E2176" s="374" t="s">
        <v>1216</v>
      </c>
      <c r="F2176" s="376">
        <v>49463.83</v>
      </c>
    </row>
    <row r="2177" spans="1:6">
      <c r="A2177" s="370" t="s">
        <v>4713</v>
      </c>
      <c r="B2177" s="374">
        <v>13008</v>
      </c>
      <c r="C2177" s="374" t="s">
        <v>4714</v>
      </c>
      <c r="D2177" s="368" t="s">
        <v>8</v>
      </c>
      <c r="E2177" s="374" t="s">
        <v>2946</v>
      </c>
      <c r="F2177" s="376">
        <v>32187.08</v>
      </c>
    </row>
    <row r="2178" spans="1:6">
      <c r="A2178" s="370" t="s">
        <v>4715</v>
      </c>
      <c r="B2178" s="374">
        <v>13473</v>
      </c>
      <c r="C2178" s="374" t="s">
        <v>4716</v>
      </c>
      <c r="D2178" s="368" t="s">
        <v>8</v>
      </c>
      <c r="E2178" s="374" t="s">
        <v>2946</v>
      </c>
      <c r="F2178" s="376">
        <v>17948.919999999998</v>
      </c>
    </row>
    <row r="2179" spans="1:6">
      <c r="A2179" s="370" t="s">
        <v>4717</v>
      </c>
      <c r="B2179" s="374">
        <v>16637</v>
      </c>
      <c r="C2179" s="374" t="s">
        <v>4718</v>
      </c>
      <c r="D2179" s="368" t="s">
        <v>8</v>
      </c>
      <c r="E2179" s="374" t="s">
        <v>2946</v>
      </c>
      <c r="F2179" s="376">
        <v>18013.04</v>
      </c>
    </row>
    <row r="2180" spans="1:6">
      <c r="A2180" s="370" t="s">
        <v>4719</v>
      </c>
      <c r="B2180" s="374">
        <v>14571</v>
      </c>
      <c r="C2180" s="374" t="s">
        <v>4720</v>
      </c>
      <c r="D2180" s="368" t="s">
        <v>8</v>
      </c>
      <c r="E2180" s="374" t="s">
        <v>1213</v>
      </c>
      <c r="F2180" s="376">
        <v>19744.990000000002</v>
      </c>
    </row>
    <row r="2181" spans="1:6">
      <c r="A2181" s="370" t="s">
        <v>4721</v>
      </c>
      <c r="B2181" s="374">
        <v>13961</v>
      </c>
      <c r="C2181" s="374" t="s">
        <v>4722</v>
      </c>
      <c r="D2181" s="368" t="s">
        <v>8</v>
      </c>
      <c r="E2181" s="374" t="s">
        <v>1216</v>
      </c>
      <c r="F2181" s="376">
        <v>24629.07</v>
      </c>
    </row>
    <row r="2182" spans="1:6" ht="22.5">
      <c r="A2182" s="370" t="s">
        <v>4723</v>
      </c>
      <c r="B2182" s="374">
        <v>18801</v>
      </c>
      <c r="C2182" s="374" t="s">
        <v>4724</v>
      </c>
      <c r="D2182" s="368" t="s">
        <v>9</v>
      </c>
      <c r="E2182" s="374" t="s">
        <v>359</v>
      </c>
      <c r="F2182" s="376">
        <v>337936.67</v>
      </c>
    </row>
    <row r="2183" spans="1:6" ht="22.5">
      <c r="A2183" s="370" t="s">
        <v>4725</v>
      </c>
      <c r="B2183" s="374">
        <v>12379</v>
      </c>
      <c r="C2183" s="374" t="s">
        <v>4726</v>
      </c>
      <c r="D2183" s="368" t="s">
        <v>9</v>
      </c>
      <c r="E2183" s="374" t="s">
        <v>359</v>
      </c>
      <c r="F2183" s="376">
        <v>659511.48</v>
      </c>
    </row>
    <row r="2184" spans="1:6">
      <c r="A2184" s="370" t="s">
        <v>4727</v>
      </c>
      <c r="B2184" s="374">
        <v>12482</v>
      </c>
      <c r="C2184" s="374" t="s">
        <v>4728</v>
      </c>
      <c r="D2184" s="368" t="s">
        <v>9</v>
      </c>
      <c r="E2184" s="374" t="s">
        <v>1216</v>
      </c>
      <c r="F2184" s="376">
        <v>386871.1</v>
      </c>
    </row>
    <row r="2185" spans="1:6">
      <c r="A2185" s="370" t="s">
        <v>4729</v>
      </c>
      <c r="B2185" s="374">
        <v>5</v>
      </c>
      <c r="C2185" s="374" t="s">
        <v>4730</v>
      </c>
      <c r="D2185" s="368" t="s">
        <v>8</v>
      </c>
      <c r="E2185" s="374" t="s">
        <v>1793</v>
      </c>
      <c r="F2185" s="376">
        <v>66236.86</v>
      </c>
    </row>
    <row r="2186" spans="1:6">
      <c r="A2186" s="370" t="s">
        <v>4731</v>
      </c>
      <c r="B2186" s="374">
        <v>7</v>
      </c>
      <c r="C2186" s="374" t="s">
        <v>4732</v>
      </c>
      <c r="D2186" s="368" t="s">
        <v>8</v>
      </c>
      <c r="E2186" s="374" t="s">
        <v>1793</v>
      </c>
      <c r="F2186" s="376">
        <v>190191.9</v>
      </c>
    </row>
    <row r="2187" spans="1:6">
      <c r="A2187" s="370" t="s">
        <v>4733</v>
      </c>
      <c r="B2187" s="374">
        <v>1</v>
      </c>
      <c r="C2187" s="374" t="s">
        <v>4734</v>
      </c>
      <c r="D2187" s="368" t="s">
        <v>8</v>
      </c>
      <c r="E2187" s="374" t="s">
        <v>1793</v>
      </c>
      <c r="F2187" s="376">
        <v>41547.89</v>
      </c>
    </row>
    <row r="2188" spans="1:6">
      <c r="A2188" s="370" t="s">
        <v>4735</v>
      </c>
      <c r="B2188" s="374">
        <v>6</v>
      </c>
      <c r="C2188" s="374" t="s">
        <v>4736</v>
      </c>
      <c r="D2188" s="368" t="s">
        <v>8</v>
      </c>
      <c r="E2188" s="374" t="s">
        <v>1793</v>
      </c>
      <c r="F2188" s="376">
        <v>52094.09</v>
      </c>
    </row>
    <row r="2189" spans="1:6">
      <c r="A2189" s="370" t="s">
        <v>4737</v>
      </c>
      <c r="B2189" s="374">
        <v>12642</v>
      </c>
      <c r="C2189" s="374" t="s">
        <v>4738</v>
      </c>
      <c r="D2189" s="368" t="s">
        <v>8</v>
      </c>
      <c r="E2189" s="374" t="s">
        <v>1793</v>
      </c>
      <c r="F2189" s="376">
        <v>46138.36</v>
      </c>
    </row>
    <row r="2190" spans="1:6">
      <c r="A2190" s="370" t="s">
        <v>4739</v>
      </c>
      <c r="B2190" s="374">
        <v>277</v>
      </c>
      <c r="C2190" s="374" t="s">
        <v>4740</v>
      </c>
      <c r="D2190" s="368" t="s">
        <v>8</v>
      </c>
      <c r="E2190" s="374" t="s">
        <v>1793</v>
      </c>
      <c r="F2190" s="376">
        <v>61109.03</v>
      </c>
    </row>
    <row r="2191" spans="1:6">
      <c r="A2191" s="370" t="s">
        <v>4741</v>
      </c>
      <c r="B2191" s="374">
        <v>278</v>
      </c>
      <c r="C2191" s="374" t="s">
        <v>4742</v>
      </c>
      <c r="D2191" s="368" t="s">
        <v>8</v>
      </c>
      <c r="E2191" s="374" t="s">
        <v>1793</v>
      </c>
      <c r="F2191" s="376">
        <v>66403.16</v>
      </c>
    </row>
    <row r="2192" spans="1:6">
      <c r="A2192" s="370" t="s">
        <v>4743</v>
      </c>
      <c r="B2192" s="374">
        <v>13332</v>
      </c>
      <c r="C2192" s="374" t="s">
        <v>4744</v>
      </c>
      <c r="D2192" s="368" t="s">
        <v>8</v>
      </c>
      <c r="E2192" s="374" t="s">
        <v>1793</v>
      </c>
      <c r="F2192" s="376">
        <v>66507.08</v>
      </c>
    </row>
    <row r="2193" spans="1:6">
      <c r="A2193" s="370" t="s">
        <v>4745</v>
      </c>
      <c r="B2193" s="374">
        <v>4</v>
      </c>
      <c r="C2193" s="374" t="s">
        <v>4746</v>
      </c>
      <c r="D2193" s="368" t="s">
        <v>8</v>
      </c>
      <c r="E2193" s="374" t="s">
        <v>1793</v>
      </c>
      <c r="F2193" s="376">
        <v>12870.99</v>
      </c>
    </row>
    <row r="2194" spans="1:6">
      <c r="A2194" s="370" t="s">
        <v>4747</v>
      </c>
      <c r="B2194" s="374">
        <v>12173</v>
      </c>
      <c r="C2194" s="374" t="s">
        <v>4748</v>
      </c>
      <c r="D2194" s="368" t="s">
        <v>8</v>
      </c>
      <c r="E2194" s="374" t="s">
        <v>1793</v>
      </c>
      <c r="F2194" s="376">
        <v>35969.769999999997</v>
      </c>
    </row>
    <row r="2195" spans="1:6">
      <c r="A2195" s="370" t="s">
        <v>4749</v>
      </c>
      <c r="B2195" s="374">
        <v>18672</v>
      </c>
      <c r="C2195" s="374" t="s">
        <v>4750</v>
      </c>
      <c r="D2195" s="368" t="s">
        <v>9</v>
      </c>
      <c r="E2195" s="374" t="s">
        <v>491</v>
      </c>
      <c r="F2195" s="376">
        <v>0</v>
      </c>
    </row>
    <row r="2196" spans="1:6">
      <c r="A2196" s="370" t="s">
        <v>4751</v>
      </c>
      <c r="B2196" s="374">
        <v>18671</v>
      </c>
      <c r="C2196" s="374" t="s">
        <v>4752</v>
      </c>
      <c r="D2196" s="368" t="s">
        <v>9</v>
      </c>
      <c r="E2196" s="374" t="s">
        <v>491</v>
      </c>
      <c r="F2196" s="376">
        <v>0</v>
      </c>
    </row>
    <row r="2197" spans="1:6">
      <c r="A2197" s="370" t="s">
        <v>4753</v>
      </c>
      <c r="B2197" s="374">
        <v>752</v>
      </c>
      <c r="C2197" s="374" t="s">
        <v>4754</v>
      </c>
      <c r="D2197" s="368" t="s">
        <v>9</v>
      </c>
      <c r="E2197" s="374" t="s">
        <v>2841</v>
      </c>
      <c r="F2197" s="376">
        <v>35540.69</v>
      </c>
    </row>
    <row r="2198" spans="1:6">
      <c r="A2198" s="370" t="s">
        <v>4755</v>
      </c>
      <c r="B2198" s="374">
        <v>1017</v>
      </c>
      <c r="C2198" s="374" t="s">
        <v>4756</v>
      </c>
      <c r="D2198" s="368" t="s">
        <v>9</v>
      </c>
      <c r="E2198" s="374" t="s">
        <v>2841</v>
      </c>
      <c r="F2198" s="376">
        <v>878401.25</v>
      </c>
    </row>
    <row r="2199" spans="1:6">
      <c r="A2199" s="370" t="s">
        <v>4757</v>
      </c>
      <c r="B2199" s="374">
        <v>1014</v>
      </c>
      <c r="C2199" s="374" t="s">
        <v>4758</v>
      </c>
      <c r="D2199" s="368" t="s">
        <v>9</v>
      </c>
      <c r="E2199" s="374" t="s">
        <v>2841</v>
      </c>
      <c r="F2199" s="376">
        <v>0</v>
      </c>
    </row>
    <row r="2200" spans="1:6">
      <c r="A2200" s="370" t="s">
        <v>4759</v>
      </c>
      <c r="B2200" s="374">
        <v>1015</v>
      </c>
      <c r="C2200" s="374" t="s">
        <v>4758</v>
      </c>
      <c r="D2200" s="368" t="s">
        <v>9</v>
      </c>
      <c r="E2200" s="374" t="s">
        <v>2841</v>
      </c>
      <c r="F2200" s="376">
        <v>886426.14</v>
      </c>
    </row>
    <row r="2201" spans="1:6">
      <c r="A2201" s="370" t="s">
        <v>4760</v>
      </c>
      <c r="B2201" s="374">
        <v>14595</v>
      </c>
      <c r="C2201" s="374" t="s">
        <v>4761</v>
      </c>
      <c r="D2201" s="368" t="s">
        <v>9</v>
      </c>
      <c r="E2201" s="374" t="s">
        <v>2841</v>
      </c>
      <c r="F2201" s="376">
        <v>166337.72</v>
      </c>
    </row>
    <row r="2202" spans="1:6">
      <c r="A2202" s="370" t="s">
        <v>4762</v>
      </c>
      <c r="B2202" s="374">
        <v>749</v>
      </c>
      <c r="C2202" s="374" t="s">
        <v>4763</v>
      </c>
      <c r="D2202" s="368" t="s">
        <v>9</v>
      </c>
      <c r="E2202" s="374" t="s">
        <v>2841</v>
      </c>
      <c r="F2202" s="376">
        <v>18397.89</v>
      </c>
    </row>
    <row r="2203" spans="1:6">
      <c r="A2203" s="370" t="s">
        <v>4764</v>
      </c>
      <c r="B2203" s="374">
        <v>754</v>
      </c>
      <c r="C2203" s="374" t="s">
        <v>4765</v>
      </c>
      <c r="D2203" s="368" t="s">
        <v>9</v>
      </c>
      <c r="E2203" s="374" t="s">
        <v>2841</v>
      </c>
      <c r="F2203" s="376">
        <v>114888.01</v>
      </c>
    </row>
    <row r="2204" spans="1:6">
      <c r="A2204" s="370" t="s">
        <v>4766</v>
      </c>
      <c r="B2204" s="374">
        <v>755</v>
      </c>
      <c r="C2204" s="374" t="s">
        <v>4767</v>
      </c>
      <c r="D2204" s="368" t="s">
        <v>9</v>
      </c>
      <c r="E2204" s="374" t="s">
        <v>2841</v>
      </c>
      <c r="F2204" s="376">
        <v>114888.01</v>
      </c>
    </row>
    <row r="2205" spans="1:6">
      <c r="A2205" s="370" t="s">
        <v>4768</v>
      </c>
      <c r="B2205" s="374">
        <v>756</v>
      </c>
      <c r="C2205" s="374" t="s">
        <v>4769</v>
      </c>
      <c r="D2205" s="368" t="s">
        <v>9</v>
      </c>
      <c r="E2205" s="374" t="s">
        <v>2841</v>
      </c>
      <c r="F2205" s="376">
        <v>96480.36</v>
      </c>
    </row>
    <row r="2206" spans="1:6">
      <c r="A2206" s="370" t="s">
        <v>4770</v>
      </c>
      <c r="B2206" s="374">
        <v>757</v>
      </c>
      <c r="C2206" s="374" t="s">
        <v>4771</v>
      </c>
      <c r="D2206" s="368" t="s">
        <v>9</v>
      </c>
      <c r="E2206" s="374" t="s">
        <v>2841</v>
      </c>
      <c r="F2206" s="376">
        <v>18397.89</v>
      </c>
    </row>
    <row r="2207" spans="1:6">
      <c r="A2207" s="370" t="s">
        <v>4772</v>
      </c>
      <c r="B2207" s="374">
        <v>14600</v>
      </c>
      <c r="C2207" s="374" t="s">
        <v>4773</v>
      </c>
      <c r="D2207" s="368" t="s">
        <v>9</v>
      </c>
      <c r="E2207" s="374" t="s">
        <v>2841</v>
      </c>
      <c r="F2207" s="376">
        <v>124698.73</v>
      </c>
    </row>
    <row r="2208" spans="1:6">
      <c r="A2208" s="370" t="s">
        <v>4774</v>
      </c>
      <c r="B2208" s="374">
        <v>14598</v>
      </c>
      <c r="C2208" s="374" t="s">
        <v>4775</v>
      </c>
      <c r="D2208" s="368" t="s">
        <v>9</v>
      </c>
      <c r="E2208" s="374" t="s">
        <v>2841</v>
      </c>
      <c r="F2208" s="376">
        <v>40258.730000000003</v>
      </c>
    </row>
    <row r="2209" spans="1:6">
      <c r="A2209" s="370" t="s">
        <v>4776</v>
      </c>
      <c r="B2209" s="374">
        <v>18936</v>
      </c>
      <c r="C2209" s="374" t="s">
        <v>4777</v>
      </c>
      <c r="D2209" s="368" t="s">
        <v>9</v>
      </c>
      <c r="E2209" s="374" t="s">
        <v>2841</v>
      </c>
      <c r="F2209" s="376">
        <v>19317.78</v>
      </c>
    </row>
    <row r="2210" spans="1:6">
      <c r="A2210" s="370" t="s">
        <v>4778</v>
      </c>
      <c r="B2210" s="374">
        <v>18940</v>
      </c>
      <c r="C2210" s="374" t="s">
        <v>4779</v>
      </c>
      <c r="D2210" s="368" t="s">
        <v>9</v>
      </c>
      <c r="E2210" s="374" t="s">
        <v>2841</v>
      </c>
      <c r="F2210" s="376">
        <v>19317.78</v>
      </c>
    </row>
    <row r="2211" spans="1:6">
      <c r="A2211" s="370" t="s">
        <v>4780</v>
      </c>
      <c r="B2211" s="374">
        <v>18939</v>
      </c>
      <c r="C2211" s="374" t="s">
        <v>4781</v>
      </c>
      <c r="D2211" s="368" t="s">
        <v>9</v>
      </c>
      <c r="E2211" s="374" t="s">
        <v>2841</v>
      </c>
      <c r="F2211" s="376">
        <v>19317.78</v>
      </c>
    </row>
    <row r="2212" spans="1:6">
      <c r="A2212" s="370" t="s">
        <v>4782</v>
      </c>
      <c r="B2212" s="374">
        <v>18938</v>
      </c>
      <c r="C2212" s="374" t="s">
        <v>4783</v>
      </c>
      <c r="D2212" s="368" t="s">
        <v>9</v>
      </c>
      <c r="E2212" s="374" t="s">
        <v>2841</v>
      </c>
      <c r="F2212" s="376">
        <v>19317.78</v>
      </c>
    </row>
    <row r="2213" spans="1:6">
      <c r="A2213" s="370" t="s">
        <v>4784</v>
      </c>
      <c r="B2213" s="374">
        <v>18941</v>
      </c>
      <c r="C2213" s="374" t="s">
        <v>4785</v>
      </c>
      <c r="D2213" s="368" t="s">
        <v>9</v>
      </c>
      <c r="E2213" s="374" t="s">
        <v>2841</v>
      </c>
      <c r="F2213" s="376">
        <v>19317.78</v>
      </c>
    </row>
    <row r="2214" spans="1:6">
      <c r="A2214" s="370" t="s">
        <v>4786</v>
      </c>
      <c r="B2214" s="374">
        <v>18937</v>
      </c>
      <c r="C2214" s="374" t="s">
        <v>4787</v>
      </c>
      <c r="D2214" s="368" t="s">
        <v>9</v>
      </c>
      <c r="E2214" s="374" t="s">
        <v>2841</v>
      </c>
      <c r="F2214" s="376">
        <v>19317.78</v>
      </c>
    </row>
    <row r="2215" spans="1:6">
      <c r="A2215" s="370" t="s">
        <v>4788</v>
      </c>
      <c r="B2215" s="374">
        <v>10310</v>
      </c>
      <c r="C2215" s="374" t="s">
        <v>4789</v>
      </c>
      <c r="D2215" s="368" t="s">
        <v>8</v>
      </c>
      <c r="E2215" s="374" t="s">
        <v>615</v>
      </c>
      <c r="F2215" s="376">
        <v>535013.44999999995</v>
      </c>
    </row>
    <row r="2216" spans="1:6">
      <c r="A2216" s="370" t="s">
        <v>4790</v>
      </c>
      <c r="B2216" s="374">
        <v>20825</v>
      </c>
      <c r="C2216" s="374" t="s">
        <v>4791</v>
      </c>
      <c r="D2216" s="368" t="s">
        <v>8</v>
      </c>
      <c r="E2216" s="374" t="s">
        <v>615</v>
      </c>
      <c r="F2216" s="376">
        <v>555874.57999999996</v>
      </c>
    </row>
    <row r="2217" spans="1:6">
      <c r="A2217" s="370" t="s">
        <v>4792</v>
      </c>
      <c r="B2217" s="374">
        <v>14131</v>
      </c>
      <c r="C2217" s="374" t="s">
        <v>4793</v>
      </c>
      <c r="D2217" s="368" t="s">
        <v>8</v>
      </c>
      <c r="E2217" s="374" t="s">
        <v>2946</v>
      </c>
      <c r="F2217" s="376">
        <v>154397.35999999999</v>
      </c>
    </row>
    <row r="2218" spans="1:6">
      <c r="A2218" s="370" t="s">
        <v>4794</v>
      </c>
      <c r="B2218" s="374">
        <v>18670</v>
      </c>
      <c r="C2218" s="374" t="s">
        <v>4795</v>
      </c>
      <c r="D2218" s="368" t="s">
        <v>8</v>
      </c>
      <c r="E2218" s="374" t="s">
        <v>2946</v>
      </c>
      <c r="F2218" s="376">
        <v>156147</v>
      </c>
    </row>
    <row r="2219" spans="1:6">
      <c r="A2219" s="370" t="s">
        <v>4796</v>
      </c>
      <c r="B2219" s="374">
        <v>18669</v>
      </c>
      <c r="C2219" s="374" t="s">
        <v>4797</v>
      </c>
      <c r="D2219" s="368" t="s">
        <v>8</v>
      </c>
      <c r="E2219" s="374" t="s">
        <v>2946</v>
      </c>
      <c r="F2219" s="376">
        <v>68387.92</v>
      </c>
    </row>
    <row r="2220" spans="1:6">
      <c r="A2220" s="370" t="s">
        <v>4798</v>
      </c>
      <c r="B2220" s="374">
        <v>13408</v>
      </c>
      <c r="C2220" s="374" t="s">
        <v>4799</v>
      </c>
      <c r="D2220" s="368" t="s">
        <v>8</v>
      </c>
      <c r="E2220" s="374" t="s">
        <v>2946</v>
      </c>
      <c r="F2220" s="376">
        <v>67968.52</v>
      </c>
    </row>
    <row r="2221" spans="1:6">
      <c r="A2221" s="370" t="s">
        <v>4800</v>
      </c>
      <c r="B2221" s="374">
        <v>11528</v>
      </c>
      <c r="C2221" s="374" t="s">
        <v>4801</v>
      </c>
      <c r="D2221" s="368" t="s">
        <v>8</v>
      </c>
      <c r="E2221" s="374" t="s">
        <v>2946</v>
      </c>
      <c r="F2221" s="376">
        <v>187127.76</v>
      </c>
    </row>
    <row r="2222" spans="1:6">
      <c r="A2222" s="370" t="s">
        <v>4802</v>
      </c>
      <c r="B2222" s="374">
        <v>10555</v>
      </c>
      <c r="C2222" s="374" t="s">
        <v>4803</v>
      </c>
      <c r="D2222" s="368" t="s">
        <v>8</v>
      </c>
      <c r="E2222" s="374" t="s">
        <v>615</v>
      </c>
      <c r="F2222" s="376">
        <v>740064.37</v>
      </c>
    </row>
    <row r="2223" spans="1:6">
      <c r="A2223" s="370" t="s">
        <v>4804</v>
      </c>
      <c r="B2223" s="374">
        <v>18215</v>
      </c>
      <c r="C2223" s="374" t="s">
        <v>4805</v>
      </c>
      <c r="D2223" s="368" t="s">
        <v>6</v>
      </c>
      <c r="E2223" s="374" t="s">
        <v>507</v>
      </c>
      <c r="F2223" s="376">
        <v>14216.62</v>
      </c>
    </row>
    <row r="2224" spans="1:6">
      <c r="A2224" s="370" t="s">
        <v>4806</v>
      </c>
      <c r="B2224" s="374">
        <v>16879</v>
      </c>
      <c r="C2224" s="374" t="s">
        <v>4807</v>
      </c>
      <c r="D2224" s="368" t="s">
        <v>6</v>
      </c>
      <c r="E2224" s="374" t="s">
        <v>1442</v>
      </c>
      <c r="F2224" s="376">
        <v>52423.5</v>
      </c>
    </row>
    <row r="2225" spans="1:6">
      <c r="A2225" s="370" t="s">
        <v>4808</v>
      </c>
      <c r="B2225" s="374">
        <v>17097</v>
      </c>
      <c r="C2225" s="374" t="s">
        <v>4809</v>
      </c>
      <c r="D2225" s="368" t="s">
        <v>6</v>
      </c>
      <c r="E2225" s="374" t="s">
        <v>507</v>
      </c>
      <c r="F2225" s="376">
        <v>53722.83</v>
      </c>
    </row>
    <row r="2226" spans="1:6">
      <c r="A2226" s="370" t="s">
        <v>4810</v>
      </c>
      <c r="B2226" s="374">
        <v>13908</v>
      </c>
      <c r="C2226" s="374" t="s">
        <v>4811</v>
      </c>
      <c r="D2226" s="368" t="s">
        <v>8</v>
      </c>
      <c r="E2226" s="374" t="s">
        <v>507</v>
      </c>
      <c r="F2226" s="376">
        <v>471627.53</v>
      </c>
    </row>
    <row r="2227" spans="1:6">
      <c r="A2227" s="370" t="s">
        <v>4812</v>
      </c>
      <c r="B2227" s="374">
        <v>13822</v>
      </c>
      <c r="C2227" s="374" t="s">
        <v>4813</v>
      </c>
      <c r="D2227" s="368" t="s">
        <v>8</v>
      </c>
      <c r="E2227" s="374" t="s">
        <v>507</v>
      </c>
      <c r="F2227" s="376">
        <v>532857.56999999995</v>
      </c>
    </row>
    <row r="2228" spans="1:6">
      <c r="A2228" s="370" t="s">
        <v>4814</v>
      </c>
      <c r="B2228" s="374">
        <v>10087</v>
      </c>
      <c r="C2228" s="374" t="s">
        <v>313</v>
      </c>
      <c r="D2228" s="368" t="s">
        <v>8</v>
      </c>
      <c r="E2228" s="374" t="s">
        <v>615</v>
      </c>
      <c r="F2228" s="376">
        <v>1937651.37</v>
      </c>
    </row>
    <row r="2229" spans="1:6">
      <c r="A2229" s="370" t="s">
        <v>4815</v>
      </c>
      <c r="B2229" s="374">
        <v>20603</v>
      </c>
      <c r="C2229" s="374" t="s">
        <v>4816</v>
      </c>
      <c r="D2229" s="368" t="s">
        <v>8</v>
      </c>
      <c r="E2229" s="374" t="s">
        <v>615</v>
      </c>
      <c r="F2229" s="376">
        <v>1938099.95</v>
      </c>
    </row>
    <row r="2230" spans="1:6">
      <c r="A2230" s="370" t="s">
        <v>4817</v>
      </c>
      <c r="B2230" s="374">
        <v>10738</v>
      </c>
      <c r="C2230" s="374" t="s">
        <v>4818</v>
      </c>
      <c r="D2230" s="368" t="s">
        <v>8</v>
      </c>
      <c r="E2230" s="374" t="s">
        <v>615</v>
      </c>
      <c r="F2230" s="376">
        <v>1520658.34</v>
      </c>
    </row>
    <row r="2231" spans="1:6">
      <c r="A2231" s="370" t="s">
        <v>4819</v>
      </c>
      <c r="B2231" s="374">
        <v>10074</v>
      </c>
      <c r="C2231" s="374" t="s">
        <v>4820</v>
      </c>
      <c r="D2231" s="368" t="s">
        <v>8</v>
      </c>
      <c r="E2231" s="374" t="s">
        <v>615</v>
      </c>
      <c r="F2231" s="376">
        <v>1155281.71</v>
      </c>
    </row>
    <row r="2232" spans="1:6">
      <c r="A2232" s="370" t="s">
        <v>4821</v>
      </c>
      <c r="B2232" s="374">
        <v>15656</v>
      </c>
      <c r="C2232" s="374" t="s">
        <v>4822</v>
      </c>
      <c r="D2232" s="368" t="s">
        <v>8</v>
      </c>
      <c r="E2232" s="374" t="s">
        <v>615</v>
      </c>
      <c r="F2232" s="376">
        <v>772290.66</v>
      </c>
    </row>
    <row r="2233" spans="1:6">
      <c r="A2233" s="370" t="s">
        <v>4823</v>
      </c>
      <c r="B2233" s="374">
        <v>10090</v>
      </c>
      <c r="C2233" s="374" t="s">
        <v>4824</v>
      </c>
      <c r="D2233" s="368" t="s">
        <v>8</v>
      </c>
      <c r="E2233" s="374" t="s">
        <v>615</v>
      </c>
      <c r="F2233" s="376">
        <v>1259078.8</v>
      </c>
    </row>
    <row r="2234" spans="1:6">
      <c r="A2234" s="370" t="s">
        <v>4825</v>
      </c>
      <c r="B2234" s="374">
        <v>13904</v>
      </c>
      <c r="C2234" s="374" t="s">
        <v>4826</v>
      </c>
      <c r="D2234" s="368" t="s">
        <v>6</v>
      </c>
      <c r="E2234" s="374" t="s">
        <v>374</v>
      </c>
      <c r="F2234" s="376">
        <v>54352.04</v>
      </c>
    </row>
    <row r="2235" spans="1:6">
      <c r="A2235" s="370" t="s">
        <v>4827</v>
      </c>
      <c r="B2235" s="374">
        <v>13903</v>
      </c>
      <c r="C2235" s="374" t="s">
        <v>4828</v>
      </c>
      <c r="D2235" s="368" t="s">
        <v>6</v>
      </c>
      <c r="E2235" s="374" t="s">
        <v>374</v>
      </c>
      <c r="F2235" s="376">
        <v>79102.09</v>
      </c>
    </row>
    <row r="2236" spans="1:6">
      <c r="A2236" s="370" t="s">
        <v>4829</v>
      </c>
      <c r="B2236" s="374">
        <v>17862</v>
      </c>
      <c r="C2236" s="374" t="s">
        <v>4830</v>
      </c>
      <c r="D2236" s="368" t="s">
        <v>6</v>
      </c>
      <c r="E2236" s="374" t="s">
        <v>615</v>
      </c>
      <c r="F2236" s="376">
        <v>84611.7</v>
      </c>
    </row>
    <row r="2237" spans="1:6">
      <c r="A2237" s="370" t="s">
        <v>4831</v>
      </c>
      <c r="B2237" s="374">
        <v>16861</v>
      </c>
      <c r="C2237" s="374" t="s">
        <v>4832</v>
      </c>
      <c r="D2237" s="368" t="s">
        <v>6</v>
      </c>
      <c r="E2237" s="374" t="s">
        <v>1515</v>
      </c>
      <c r="F2237" s="376">
        <v>0</v>
      </c>
    </row>
    <row r="2238" spans="1:6">
      <c r="A2238" s="370" t="s">
        <v>4833</v>
      </c>
      <c r="B2238" s="374">
        <v>16666</v>
      </c>
      <c r="C2238" s="374" t="s">
        <v>4834</v>
      </c>
      <c r="D2238" s="368" t="s">
        <v>6</v>
      </c>
      <c r="E2238" s="374" t="s">
        <v>2946</v>
      </c>
      <c r="F2238" s="376">
        <v>12641.04</v>
      </c>
    </row>
    <row r="2239" spans="1:6">
      <c r="A2239" s="370" t="s">
        <v>4835</v>
      </c>
      <c r="B2239" s="374">
        <v>12444</v>
      </c>
      <c r="C2239" s="374" t="s">
        <v>4836</v>
      </c>
      <c r="D2239" s="368" t="s">
        <v>8</v>
      </c>
      <c r="E2239" s="374" t="s">
        <v>2946</v>
      </c>
      <c r="F2239" s="376">
        <v>16965.25</v>
      </c>
    </row>
    <row r="2240" spans="1:6">
      <c r="A2240" s="370" t="s">
        <v>4837</v>
      </c>
      <c r="B2240" s="374">
        <v>11646</v>
      </c>
      <c r="C2240" s="374" t="s">
        <v>4838</v>
      </c>
      <c r="D2240" s="368" t="s">
        <v>8</v>
      </c>
      <c r="E2240" s="374" t="s">
        <v>2946</v>
      </c>
      <c r="F2240" s="376">
        <v>33732.57</v>
      </c>
    </row>
    <row r="2241" spans="1:6">
      <c r="A2241" s="370" t="s">
        <v>4839</v>
      </c>
      <c r="B2241" s="374">
        <v>10526</v>
      </c>
      <c r="C2241" s="374" t="s">
        <v>4840</v>
      </c>
      <c r="D2241" s="368" t="s">
        <v>8</v>
      </c>
      <c r="E2241" s="374" t="s">
        <v>1793</v>
      </c>
      <c r="F2241" s="376">
        <v>37737.199999999997</v>
      </c>
    </row>
    <row r="2242" spans="1:6">
      <c r="A2242" s="370" t="s">
        <v>4841</v>
      </c>
      <c r="B2242" s="374">
        <v>13491</v>
      </c>
      <c r="C2242" s="374" t="s">
        <v>4840</v>
      </c>
      <c r="D2242" s="368" t="s">
        <v>6</v>
      </c>
      <c r="E2242" s="374" t="s">
        <v>2946</v>
      </c>
      <c r="F2242" s="376">
        <v>26144.73</v>
      </c>
    </row>
    <row r="2243" spans="1:6">
      <c r="A2243" s="370" t="s">
        <v>4842</v>
      </c>
      <c r="B2243" s="374">
        <v>15260</v>
      </c>
      <c r="C2243" s="374" t="s">
        <v>4843</v>
      </c>
      <c r="D2243" s="368" t="s">
        <v>8</v>
      </c>
      <c r="E2243" s="374" t="s">
        <v>615</v>
      </c>
      <c r="F2243" s="376">
        <v>947846.8</v>
      </c>
    </row>
    <row r="2244" spans="1:6" ht="22.5">
      <c r="A2244" s="370" t="s">
        <v>4844</v>
      </c>
      <c r="B2244" s="374">
        <v>10519</v>
      </c>
      <c r="C2244" s="374" t="s">
        <v>4845</v>
      </c>
      <c r="D2244" s="368" t="s">
        <v>8</v>
      </c>
      <c r="E2244" s="374" t="s">
        <v>507</v>
      </c>
      <c r="F2244" s="376">
        <v>163211.51</v>
      </c>
    </row>
    <row r="2245" spans="1:6" ht="22.5">
      <c r="A2245" s="370" t="s">
        <v>4846</v>
      </c>
      <c r="B2245" s="374">
        <v>10520</v>
      </c>
      <c r="C2245" s="374" t="s">
        <v>4847</v>
      </c>
      <c r="D2245" s="368" t="s">
        <v>8</v>
      </c>
      <c r="E2245" s="374" t="s">
        <v>507</v>
      </c>
      <c r="F2245" s="376">
        <v>200507.48</v>
      </c>
    </row>
    <row r="2246" spans="1:6" ht="22.5">
      <c r="A2246" s="370" t="s">
        <v>4848</v>
      </c>
      <c r="B2246" s="374">
        <v>10521</v>
      </c>
      <c r="C2246" s="374" t="s">
        <v>4849</v>
      </c>
      <c r="D2246" s="368" t="s">
        <v>8</v>
      </c>
      <c r="E2246" s="374" t="s">
        <v>507</v>
      </c>
      <c r="F2246" s="376">
        <v>244007.04000000001</v>
      </c>
    </row>
    <row r="2247" spans="1:6" ht="22.5">
      <c r="A2247" s="370" t="s">
        <v>4850</v>
      </c>
      <c r="B2247" s="374">
        <v>10522</v>
      </c>
      <c r="C2247" s="374" t="s">
        <v>4851</v>
      </c>
      <c r="D2247" s="368" t="s">
        <v>8</v>
      </c>
      <c r="E2247" s="374" t="s">
        <v>507</v>
      </c>
      <c r="F2247" s="376">
        <v>220182.76</v>
      </c>
    </row>
    <row r="2248" spans="1:6" ht="22.5">
      <c r="A2248" s="370" t="s">
        <v>4852</v>
      </c>
      <c r="B2248" s="374">
        <v>10523</v>
      </c>
      <c r="C2248" s="374" t="s">
        <v>4853</v>
      </c>
      <c r="D2248" s="368" t="s">
        <v>8</v>
      </c>
      <c r="E2248" s="374" t="s">
        <v>507</v>
      </c>
      <c r="F2248" s="376">
        <v>265658.06</v>
      </c>
    </row>
    <row r="2249" spans="1:6">
      <c r="A2249" s="370" t="s">
        <v>4854</v>
      </c>
      <c r="B2249" s="374">
        <v>11281</v>
      </c>
      <c r="C2249" s="374" t="s">
        <v>4855</v>
      </c>
      <c r="D2249" s="368" t="s">
        <v>8</v>
      </c>
      <c r="E2249" s="374" t="s">
        <v>615</v>
      </c>
      <c r="F2249" s="376">
        <v>858603.92</v>
      </c>
    </row>
    <row r="2250" spans="1:6">
      <c r="A2250" s="370" t="s">
        <v>4856</v>
      </c>
      <c r="B2250" s="374">
        <v>13926</v>
      </c>
      <c r="C2250" s="374" t="s">
        <v>4857</v>
      </c>
      <c r="D2250" s="368" t="s">
        <v>8</v>
      </c>
      <c r="E2250" s="374" t="s">
        <v>374</v>
      </c>
      <c r="F2250" s="376">
        <v>782159.37</v>
      </c>
    </row>
    <row r="2251" spans="1:6">
      <c r="A2251" s="370" t="s">
        <v>4858</v>
      </c>
      <c r="B2251" s="374">
        <v>14627</v>
      </c>
      <c r="C2251" s="374" t="s">
        <v>4859</v>
      </c>
      <c r="D2251" s="368" t="s">
        <v>8</v>
      </c>
      <c r="E2251" s="374" t="s">
        <v>491</v>
      </c>
      <c r="F2251" s="376">
        <v>60204.84</v>
      </c>
    </row>
    <row r="2252" spans="1:6">
      <c r="A2252" s="370" t="s">
        <v>4860</v>
      </c>
      <c r="B2252" s="374">
        <v>14794</v>
      </c>
      <c r="C2252" s="374" t="s">
        <v>4861</v>
      </c>
      <c r="D2252" s="368" t="s">
        <v>8</v>
      </c>
      <c r="E2252" s="374" t="s">
        <v>491</v>
      </c>
      <c r="F2252" s="376">
        <v>81949.19</v>
      </c>
    </row>
    <row r="2253" spans="1:6">
      <c r="A2253" s="370" t="s">
        <v>4862</v>
      </c>
      <c r="B2253" s="374">
        <v>10793</v>
      </c>
      <c r="C2253" s="374" t="s">
        <v>4863</v>
      </c>
      <c r="D2253" s="368" t="s">
        <v>8</v>
      </c>
      <c r="E2253" s="374" t="s">
        <v>1793</v>
      </c>
      <c r="F2253" s="376">
        <v>84438.11</v>
      </c>
    </row>
    <row r="2254" spans="1:6">
      <c r="A2254" s="370" t="s">
        <v>4864</v>
      </c>
      <c r="B2254" s="374">
        <v>16767</v>
      </c>
      <c r="C2254" s="374" t="s">
        <v>4865</v>
      </c>
      <c r="D2254" s="368" t="s">
        <v>8</v>
      </c>
      <c r="E2254" s="374" t="s">
        <v>615</v>
      </c>
      <c r="F2254" s="376">
        <v>1379940.11</v>
      </c>
    </row>
    <row r="2255" spans="1:6">
      <c r="A2255" s="370" t="s">
        <v>4866</v>
      </c>
      <c r="B2255" s="374">
        <v>11663</v>
      </c>
      <c r="C2255" s="374" t="s">
        <v>4867</v>
      </c>
      <c r="D2255" s="368" t="s">
        <v>8</v>
      </c>
      <c r="E2255" s="374" t="s">
        <v>1793</v>
      </c>
      <c r="F2255" s="376">
        <v>174251.65</v>
      </c>
    </row>
    <row r="2256" spans="1:6">
      <c r="A2256" s="370" t="s">
        <v>4868</v>
      </c>
      <c r="B2256" s="374">
        <v>19193</v>
      </c>
      <c r="C2256" s="374" t="s">
        <v>4869</v>
      </c>
      <c r="D2256" s="368" t="s">
        <v>8</v>
      </c>
      <c r="E2256" s="374" t="s">
        <v>507</v>
      </c>
      <c r="F2256" s="376">
        <v>662261</v>
      </c>
    </row>
    <row r="2257" spans="1:6">
      <c r="A2257" s="370" t="s">
        <v>4870</v>
      </c>
      <c r="B2257" s="374">
        <v>19195</v>
      </c>
      <c r="C2257" s="374" t="s">
        <v>4871</v>
      </c>
      <c r="D2257" s="368" t="s">
        <v>8</v>
      </c>
      <c r="E2257" s="374" t="s">
        <v>507</v>
      </c>
      <c r="F2257" s="376">
        <v>710793</v>
      </c>
    </row>
    <row r="2258" spans="1:6">
      <c r="A2258" s="370" t="s">
        <v>4872</v>
      </c>
      <c r="B2258" s="374">
        <v>19197</v>
      </c>
      <c r="C2258" s="374" t="s">
        <v>4873</v>
      </c>
      <c r="D2258" s="368" t="s">
        <v>8</v>
      </c>
      <c r="E2258" s="374" t="s">
        <v>507</v>
      </c>
      <c r="F2258" s="376">
        <v>1069252</v>
      </c>
    </row>
    <row r="2259" spans="1:6">
      <c r="A2259" s="370" t="s">
        <v>4874</v>
      </c>
      <c r="B2259" s="374">
        <v>19198</v>
      </c>
      <c r="C2259" s="374" t="s">
        <v>4875</v>
      </c>
      <c r="D2259" s="368" t="s">
        <v>8</v>
      </c>
      <c r="E2259" s="374" t="s">
        <v>507</v>
      </c>
      <c r="F2259" s="376">
        <v>1178331</v>
      </c>
    </row>
    <row r="2260" spans="1:6">
      <c r="A2260" s="370" t="s">
        <v>4876</v>
      </c>
      <c r="B2260" s="374">
        <v>11214</v>
      </c>
      <c r="C2260" s="374" t="s">
        <v>4877</v>
      </c>
      <c r="D2260" s="368" t="s">
        <v>8</v>
      </c>
      <c r="E2260" s="374" t="s">
        <v>615</v>
      </c>
      <c r="F2260" s="376">
        <v>464181.12</v>
      </c>
    </row>
    <row r="2261" spans="1:6">
      <c r="A2261" s="370" t="s">
        <v>4878</v>
      </c>
      <c r="B2261" s="374">
        <v>10945</v>
      </c>
      <c r="C2261" s="374" t="s">
        <v>4879</v>
      </c>
      <c r="D2261" s="368" t="s">
        <v>8</v>
      </c>
      <c r="E2261" s="374" t="s">
        <v>615</v>
      </c>
      <c r="F2261" s="376">
        <v>826981.59</v>
      </c>
    </row>
    <row r="2262" spans="1:6">
      <c r="A2262" s="370" t="s">
        <v>4880</v>
      </c>
      <c r="B2262" s="374">
        <v>10311</v>
      </c>
      <c r="C2262" s="374" t="s">
        <v>4881</v>
      </c>
      <c r="D2262" s="368" t="s">
        <v>8</v>
      </c>
      <c r="E2262" s="374" t="s">
        <v>615</v>
      </c>
      <c r="F2262" s="376">
        <v>630657.6</v>
      </c>
    </row>
    <row r="2263" spans="1:6">
      <c r="A2263" s="370" t="s">
        <v>4882</v>
      </c>
      <c r="B2263" s="374">
        <v>15551</v>
      </c>
      <c r="C2263" s="374" t="s">
        <v>4883</v>
      </c>
      <c r="D2263" s="368" t="s">
        <v>8</v>
      </c>
      <c r="E2263" s="374" t="s">
        <v>615</v>
      </c>
      <c r="F2263" s="376">
        <v>485233.73</v>
      </c>
    </row>
    <row r="2264" spans="1:6">
      <c r="A2264" s="370" t="s">
        <v>4884</v>
      </c>
      <c r="B2264" s="374">
        <v>13671</v>
      </c>
      <c r="C2264" s="374" t="s">
        <v>4885</v>
      </c>
      <c r="D2264" s="368" t="s">
        <v>8</v>
      </c>
      <c r="E2264" s="374" t="s">
        <v>615</v>
      </c>
      <c r="F2264" s="376">
        <v>425439.11</v>
      </c>
    </row>
    <row r="2265" spans="1:6">
      <c r="A2265" s="370" t="s">
        <v>4886</v>
      </c>
      <c r="B2265" s="374">
        <v>12088</v>
      </c>
      <c r="C2265" s="374" t="s">
        <v>4887</v>
      </c>
      <c r="D2265" s="368" t="s">
        <v>8</v>
      </c>
      <c r="E2265" s="374" t="s">
        <v>615</v>
      </c>
      <c r="F2265" s="376">
        <v>518278.5</v>
      </c>
    </row>
    <row r="2266" spans="1:6">
      <c r="A2266" s="370" t="s">
        <v>4888</v>
      </c>
      <c r="B2266" s="374">
        <v>10403</v>
      </c>
      <c r="C2266" s="374" t="s">
        <v>4889</v>
      </c>
      <c r="D2266" s="368" t="s">
        <v>8</v>
      </c>
      <c r="E2266" s="374" t="s">
        <v>615</v>
      </c>
      <c r="F2266" s="376">
        <v>503495.6</v>
      </c>
    </row>
    <row r="2267" spans="1:6">
      <c r="A2267" s="370" t="s">
        <v>4890</v>
      </c>
      <c r="B2267" s="374">
        <v>10499</v>
      </c>
      <c r="C2267" s="374" t="s">
        <v>4891</v>
      </c>
      <c r="D2267" s="368" t="s">
        <v>8</v>
      </c>
      <c r="E2267" s="374" t="s">
        <v>615</v>
      </c>
      <c r="F2267" s="376">
        <v>1506792.1</v>
      </c>
    </row>
    <row r="2268" spans="1:6">
      <c r="A2268" s="370" t="s">
        <v>4892</v>
      </c>
      <c r="B2268" s="374">
        <v>10237</v>
      </c>
      <c r="C2268" s="374" t="s">
        <v>4893</v>
      </c>
      <c r="D2268" s="368" t="s">
        <v>8</v>
      </c>
      <c r="E2268" s="374" t="s">
        <v>615</v>
      </c>
      <c r="F2268" s="376">
        <v>1089117.7</v>
      </c>
    </row>
    <row r="2269" spans="1:6">
      <c r="A2269" s="370" t="s">
        <v>4894</v>
      </c>
      <c r="B2269" s="374">
        <v>13214</v>
      </c>
      <c r="C2269" s="374" t="s">
        <v>322</v>
      </c>
      <c r="D2269" s="368" t="s">
        <v>8</v>
      </c>
      <c r="E2269" s="374" t="s">
        <v>615</v>
      </c>
      <c r="F2269" s="376">
        <v>997609.91</v>
      </c>
    </row>
    <row r="2270" spans="1:6">
      <c r="A2270" s="370" t="s">
        <v>4895</v>
      </c>
      <c r="B2270" s="374">
        <v>13927</v>
      </c>
      <c r="C2270" s="374" t="s">
        <v>4896</v>
      </c>
      <c r="D2270" s="368" t="s">
        <v>8</v>
      </c>
      <c r="E2270" s="374" t="s">
        <v>615</v>
      </c>
      <c r="F2270" s="376">
        <v>831695.25</v>
      </c>
    </row>
    <row r="2271" spans="1:6">
      <c r="A2271" s="370" t="s">
        <v>4897</v>
      </c>
      <c r="B2271" s="374">
        <v>10235</v>
      </c>
      <c r="C2271" s="374" t="s">
        <v>4898</v>
      </c>
      <c r="D2271" s="368" t="s">
        <v>8</v>
      </c>
      <c r="E2271" s="374" t="s">
        <v>615</v>
      </c>
      <c r="F2271" s="376">
        <v>1000807.83</v>
      </c>
    </row>
    <row r="2272" spans="1:6">
      <c r="A2272" s="370" t="s">
        <v>4899</v>
      </c>
      <c r="B2272" s="374">
        <v>10618</v>
      </c>
      <c r="C2272" s="374" t="s">
        <v>4900</v>
      </c>
      <c r="D2272" s="368" t="s">
        <v>8</v>
      </c>
      <c r="E2272" s="374" t="s">
        <v>615</v>
      </c>
      <c r="F2272" s="376">
        <v>804725.51</v>
      </c>
    </row>
    <row r="2273" spans="1:6">
      <c r="A2273" s="370" t="s">
        <v>4901</v>
      </c>
      <c r="B2273" s="374">
        <v>13626</v>
      </c>
      <c r="C2273" s="374" t="s">
        <v>4902</v>
      </c>
      <c r="D2273" s="368" t="s">
        <v>8</v>
      </c>
      <c r="E2273" s="374" t="s">
        <v>615</v>
      </c>
      <c r="F2273" s="376">
        <v>328870.07</v>
      </c>
    </row>
    <row r="2274" spans="1:6">
      <c r="A2274" s="370" t="s">
        <v>4903</v>
      </c>
      <c r="B2274" s="374">
        <v>10399</v>
      </c>
      <c r="C2274" s="374" t="s">
        <v>4904</v>
      </c>
      <c r="D2274" s="368" t="s">
        <v>8</v>
      </c>
      <c r="E2274" s="374" t="s">
        <v>615</v>
      </c>
      <c r="F2274" s="376">
        <v>351643.64</v>
      </c>
    </row>
    <row r="2275" spans="1:6">
      <c r="A2275" s="370" t="s">
        <v>4905</v>
      </c>
      <c r="B2275" s="374">
        <v>13631</v>
      </c>
      <c r="C2275" s="374" t="s">
        <v>4906</v>
      </c>
      <c r="D2275" s="368" t="s">
        <v>8</v>
      </c>
      <c r="E2275" s="374" t="s">
        <v>615</v>
      </c>
      <c r="F2275" s="376">
        <v>933396.28</v>
      </c>
    </row>
    <row r="2276" spans="1:6">
      <c r="A2276" s="370" t="s">
        <v>4907</v>
      </c>
      <c r="B2276" s="374">
        <v>10402</v>
      </c>
      <c r="C2276" s="374" t="s">
        <v>4908</v>
      </c>
      <c r="D2276" s="368" t="s">
        <v>8</v>
      </c>
      <c r="E2276" s="374" t="s">
        <v>615</v>
      </c>
      <c r="F2276" s="376">
        <v>1077773.45</v>
      </c>
    </row>
    <row r="2277" spans="1:6">
      <c r="A2277" s="370" t="s">
        <v>4909</v>
      </c>
      <c r="B2277" s="374">
        <v>10281</v>
      </c>
      <c r="C2277" s="374" t="s">
        <v>4910</v>
      </c>
      <c r="D2277" s="368" t="s">
        <v>8</v>
      </c>
      <c r="E2277" s="374" t="s">
        <v>615</v>
      </c>
      <c r="F2277" s="376">
        <v>1549829.02</v>
      </c>
    </row>
    <row r="2278" spans="1:6">
      <c r="A2278" s="370" t="s">
        <v>4911</v>
      </c>
      <c r="B2278" s="374">
        <v>20614</v>
      </c>
      <c r="C2278" s="374" t="s">
        <v>4912</v>
      </c>
      <c r="D2278" s="368" t="s">
        <v>8</v>
      </c>
      <c r="E2278" s="374" t="s">
        <v>615</v>
      </c>
      <c r="F2278" s="376">
        <v>1550191.08</v>
      </c>
    </row>
    <row r="2279" spans="1:6">
      <c r="A2279" s="370" t="s">
        <v>4913</v>
      </c>
      <c r="B2279" s="374">
        <v>10287</v>
      </c>
      <c r="C2279" s="374" t="s">
        <v>4914</v>
      </c>
      <c r="D2279" s="368" t="s">
        <v>8</v>
      </c>
      <c r="E2279" s="374" t="s">
        <v>615</v>
      </c>
      <c r="F2279" s="376">
        <v>1164397.3500000001</v>
      </c>
    </row>
    <row r="2280" spans="1:6">
      <c r="A2280" s="370" t="s">
        <v>4915</v>
      </c>
      <c r="B2280" s="374">
        <v>10266</v>
      </c>
      <c r="C2280" s="374" t="s">
        <v>4916</v>
      </c>
      <c r="D2280" s="368" t="s">
        <v>8</v>
      </c>
      <c r="E2280" s="374" t="s">
        <v>615</v>
      </c>
      <c r="F2280" s="376">
        <v>1526657.6</v>
      </c>
    </row>
    <row r="2281" spans="1:6">
      <c r="A2281" s="370" t="s">
        <v>4917</v>
      </c>
      <c r="B2281" s="374">
        <v>10700</v>
      </c>
      <c r="C2281" s="374" t="s">
        <v>4918</v>
      </c>
      <c r="D2281" s="368" t="s">
        <v>8</v>
      </c>
      <c r="E2281" s="374" t="s">
        <v>615</v>
      </c>
      <c r="F2281" s="376">
        <v>614798.72</v>
      </c>
    </row>
    <row r="2282" spans="1:6">
      <c r="A2282" s="370" t="s">
        <v>4919</v>
      </c>
      <c r="B2282" s="374">
        <v>10575</v>
      </c>
      <c r="C2282" s="374" t="s">
        <v>4920</v>
      </c>
      <c r="D2282" s="368" t="s">
        <v>8</v>
      </c>
      <c r="E2282" s="374" t="s">
        <v>615</v>
      </c>
      <c r="F2282" s="376">
        <v>660109.05000000005</v>
      </c>
    </row>
    <row r="2283" spans="1:6">
      <c r="A2283" s="370" t="s">
        <v>4921</v>
      </c>
      <c r="B2283" s="374">
        <v>10699</v>
      </c>
      <c r="C2283" s="374" t="s">
        <v>4922</v>
      </c>
      <c r="D2283" s="368" t="s">
        <v>8</v>
      </c>
      <c r="E2283" s="374" t="s">
        <v>615</v>
      </c>
      <c r="F2283" s="376">
        <v>834277.38</v>
      </c>
    </row>
    <row r="2284" spans="1:6">
      <c r="A2284" s="370" t="s">
        <v>4923</v>
      </c>
      <c r="B2284" s="374">
        <v>10701</v>
      </c>
      <c r="C2284" s="374" t="s">
        <v>4924</v>
      </c>
      <c r="D2284" s="368" t="s">
        <v>8</v>
      </c>
      <c r="E2284" s="374" t="s">
        <v>615</v>
      </c>
      <c r="F2284" s="376">
        <v>740396.67</v>
      </c>
    </row>
    <row r="2285" spans="1:6">
      <c r="A2285" s="370" t="s">
        <v>4925</v>
      </c>
      <c r="B2285" s="374">
        <v>12733</v>
      </c>
      <c r="C2285" s="374" t="s">
        <v>4926</v>
      </c>
      <c r="D2285" s="368" t="s">
        <v>8</v>
      </c>
      <c r="E2285" s="374" t="s">
        <v>615</v>
      </c>
      <c r="F2285" s="376">
        <v>176118.56</v>
      </c>
    </row>
    <row r="2286" spans="1:6">
      <c r="A2286" s="370" t="s">
        <v>4927</v>
      </c>
      <c r="B2286" s="374">
        <v>14010</v>
      </c>
      <c r="C2286" s="374" t="s">
        <v>4928</v>
      </c>
      <c r="D2286" s="368" t="s">
        <v>8</v>
      </c>
      <c r="E2286" s="374" t="s">
        <v>615</v>
      </c>
      <c r="F2286" s="376">
        <v>400983.25</v>
      </c>
    </row>
    <row r="2287" spans="1:6">
      <c r="A2287" s="370" t="s">
        <v>4929</v>
      </c>
      <c r="B2287" s="374">
        <v>11541</v>
      </c>
      <c r="C2287" s="374" t="s">
        <v>4930</v>
      </c>
      <c r="D2287" s="368" t="s">
        <v>8</v>
      </c>
      <c r="E2287" s="374" t="s">
        <v>615</v>
      </c>
      <c r="F2287" s="376">
        <v>412441.55</v>
      </c>
    </row>
    <row r="2288" spans="1:6">
      <c r="A2288" s="370" t="s">
        <v>4931</v>
      </c>
      <c r="B2288" s="374">
        <v>16769</v>
      </c>
      <c r="C2288" s="374" t="s">
        <v>4932</v>
      </c>
      <c r="D2288" s="368" t="s">
        <v>8</v>
      </c>
      <c r="E2288" s="374" t="s">
        <v>615</v>
      </c>
      <c r="F2288" s="376">
        <v>190287.52</v>
      </c>
    </row>
    <row r="2289" spans="1:6">
      <c r="A2289" s="370" t="s">
        <v>4933</v>
      </c>
      <c r="B2289" s="374">
        <v>16766</v>
      </c>
      <c r="C2289" s="374" t="s">
        <v>4934</v>
      </c>
      <c r="D2289" s="368" t="s">
        <v>8</v>
      </c>
      <c r="E2289" s="374" t="s">
        <v>615</v>
      </c>
      <c r="F2289" s="376">
        <v>1108187.74</v>
      </c>
    </row>
    <row r="2290" spans="1:6">
      <c r="A2290" s="370" t="s">
        <v>4935</v>
      </c>
      <c r="B2290" s="374">
        <v>14603</v>
      </c>
      <c r="C2290" s="374" t="s">
        <v>4936</v>
      </c>
      <c r="D2290" s="368" t="s">
        <v>9</v>
      </c>
      <c r="E2290" s="374" t="s">
        <v>2841</v>
      </c>
      <c r="F2290" s="376">
        <v>52915.88</v>
      </c>
    </row>
    <row r="2291" spans="1:6">
      <c r="A2291" s="370" t="s">
        <v>4937</v>
      </c>
      <c r="B2291" s="374">
        <v>17123</v>
      </c>
      <c r="C2291" s="374" t="s">
        <v>4938</v>
      </c>
      <c r="D2291" s="368" t="s">
        <v>9</v>
      </c>
      <c r="E2291" s="374" t="s">
        <v>610</v>
      </c>
      <c r="F2291" s="376">
        <v>60821.11</v>
      </c>
    </row>
    <row r="2292" spans="1:6">
      <c r="A2292" s="370" t="s">
        <v>4939</v>
      </c>
      <c r="B2292" s="374">
        <v>12264</v>
      </c>
      <c r="C2292" s="374" t="s">
        <v>4940</v>
      </c>
      <c r="D2292" s="368" t="s">
        <v>9</v>
      </c>
      <c r="E2292" s="374" t="s">
        <v>610</v>
      </c>
      <c r="F2292" s="376">
        <v>10009.15</v>
      </c>
    </row>
    <row r="2293" spans="1:6">
      <c r="A2293" s="370" t="s">
        <v>4941</v>
      </c>
      <c r="B2293" s="374">
        <v>15241</v>
      </c>
      <c r="C2293" s="374" t="s">
        <v>4942</v>
      </c>
      <c r="D2293" s="368" t="s">
        <v>9</v>
      </c>
      <c r="E2293" s="374" t="s">
        <v>2946</v>
      </c>
      <c r="F2293" s="376">
        <v>0</v>
      </c>
    </row>
    <row r="2294" spans="1:6" ht="22.5">
      <c r="A2294" s="370" t="s">
        <v>4943</v>
      </c>
      <c r="B2294" s="374">
        <v>11605</v>
      </c>
      <c r="C2294" s="374" t="s">
        <v>4944</v>
      </c>
      <c r="D2294" s="368" t="s">
        <v>9</v>
      </c>
      <c r="E2294" s="374" t="s">
        <v>359</v>
      </c>
      <c r="F2294" s="376">
        <v>60821.11</v>
      </c>
    </row>
    <row r="2295" spans="1:6" ht="22.5">
      <c r="A2295" s="370" t="s">
        <v>4945</v>
      </c>
      <c r="B2295" s="374">
        <v>13098</v>
      </c>
      <c r="C2295" s="374" t="s">
        <v>4946</v>
      </c>
      <c r="D2295" s="368" t="s">
        <v>9</v>
      </c>
      <c r="E2295" s="374" t="s">
        <v>359</v>
      </c>
      <c r="F2295" s="376">
        <v>14960</v>
      </c>
    </row>
    <row r="2296" spans="1:6" ht="22.5">
      <c r="A2296" s="370" t="s">
        <v>4947</v>
      </c>
      <c r="B2296" s="374">
        <v>19171</v>
      </c>
      <c r="C2296" s="374" t="s">
        <v>4948</v>
      </c>
      <c r="D2296" s="368" t="s">
        <v>9</v>
      </c>
      <c r="E2296" s="374" t="s">
        <v>359</v>
      </c>
      <c r="F2296" s="376">
        <v>6500000</v>
      </c>
    </row>
    <row r="2297" spans="1:6" ht="22.5">
      <c r="A2297" s="370" t="s">
        <v>4949</v>
      </c>
      <c r="B2297" s="374">
        <v>12235</v>
      </c>
      <c r="C2297" s="374" t="s">
        <v>4950</v>
      </c>
      <c r="D2297" s="368" t="s">
        <v>9</v>
      </c>
      <c r="E2297" s="374" t="s">
        <v>359</v>
      </c>
      <c r="F2297" s="376">
        <v>0</v>
      </c>
    </row>
    <row r="2298" spans="1:6" ht="22.5">
      <c r="A2298" s="370" t="s">
        <v>4951</v>
      </c>
      <c r="B2298" s="374">
        <v>11859</v>
      </c>
      <c r="C2298" s="374" t="s">
        <v>4952</v>
      </c>
      <c r="D2298" s="368" t="s">
        <v>9</v>
      </c>
      <c r="E2298" s="374" t="s">
        <v>359</v>
      </c>
      <c r="F2298" s="376">
        <v>5229422</v>
      </c>
    </row>
    <row r="2299" spans="1:6" ht="22.5">
      <c r="A2299" s="370" t="s">
        <v>4953</v>
      </c>
      <c r="B2299" s="374">
        <v>19175</v>
      </c>
      <c r="C2299" s="374" t="s">
        <v>4954</v>
      </c>
      <c r="D2299" s="368" t="s">
        <v>9</v>
      </c>
      <c r="E2299" s="374" t="s">
        <v>359</v>
      </c>
      <c r="F2299" s="376">
        <v>7500000</v>
      </c>
    </row>
    <row r="2300" spans="1:6" ht="22.5">
      <c r="A2300" s="370" t="s">
        <v>4955</v>
      </c>
      <c r="B2300" s="374">
        <v>16526</v>
      </c>
      <c r="C2300" s="374" t="s">
        <v>4956</v>
      </c>
      <c r="D2300" s="368" t="s">
        <v>9</v>
      </c>
      <c r="E2300" s="374" t="s">
        <v>359</v>
      </c>
      <c r="F2300" s="376">
        <v>0</v>
      </c>
    </row>
    <row r="2301" spans="1:6" ht="22.5">
      <c r="A2301" s="370" t="s">
        <v>4957</v>
      </c>
      <c r="B2301" s="374">
        <v>11880</v>
      </c>
      <c r="C2301" s="374" t="s">
        <v>4958</v>
      </c>
      <c r="D2301" s="368" t="s">
        <v>9</v>
      </c>
      <c r="E2301" s="374" t="s">
        <v>359</v>
      </c>
      <c r="F2301" s="376">
        <v>6515250</v>
      </c>
    </row>
    <row r="2302" spans="1:6" ht="22.5">
      <c r="A2302" s="370" t="s">
        <v>4959</v>
      </c>
      <c r="B2302" s="374">
        <v>17680</v>
      </c>
      <c r="C2302" s="374" t="s">
        <v>4960</v>
      </c>
      <c r="D2302" s="368" t="s">
        <v>9</v>
      </c>
      <c r="E2302" s="374" t="s">
        <v>359</v>
      </c>
      <c r="F2302" s="376">
        <v>0</v>
      </c>
    </row>
    <row r="2303" spans="1:6">
      <c r="A2303" s="370" t="s">
        <v>4961</v>
      </c>
      <c r="B2303" s="374">
        <v>13512</v>
      </c>
      <c r="C2303" s="374" t="s">
        <v>4962</v>
      </c>
      <c r="D2303" s="368" t="s">
        <v>9</v>
      </c>
      <c r="E2303" s="374" t="s">
        <v>366</v>
      </c>
      <c r="F2303" s="376">
        <v>35059.01</v>
      </c>
    </row>
    <row r="2304" spans="1:6">
      <c r="A2304" s="370" t="s">
        <v>4963</v>
      </c>
      <c r="B2304" s="374">
        <v>14043</v>
      </c>
      <c r="C2304" s="374" t="s">
        <v>4964</v>
      </c>
      <c r="D2304" s="368" t="s">
        <v>9</v>
      </c>
      <c r="E2304" s="374" t="s">
        <v>1573</v>
      </c>
      <c r="F2304" s="376">
        <v>277.41000000000003</v>
      </c>
    </row>
    <row r="2305" spans="1:6">
      <c r="A2305" s="370" t="s">
        <v>4965</v>
      </c>
      <c r="B2305" s="374">
        <v>531</v>
      </c>
      <c r="C2305" s="374" t="s">
        <v>4966</v>
      </c>
      <c r="D2305" s="368" t="s">
        <v>9</v>
      </c>
      <c r="E2305" s="374" t="s">
        <v>1573</v>
      </c>
      <c r="F2305" s="376">
        <v>7540.03</v>
      </c>
    </row>
    <row r="2306" spans="1:6" ht="22.5">
      <c r="A2306" s="370" t="s">
        <v>4967</v>
      </c>
      <c r="B2306" s="374">
        <v>16392</v>
      </c>
      <c r="C2306" s="374" t="s">
        <v>4968</v>
      </c>
      <c r="D2306" s="368" t="s">
        <v>9</v>
      </c>
      <c r="E2306" s="374" t="s">
        <v>537</v>
      </c>
      <c r="F2306" s="376">
        <v>121761.3</v>
      </c>
    </row>
    <row r="2307" spans="1:6" ht="22.5">
      <c r="A2307" s="370" t="s">
        <v>4969</v>
      </c>
      <c r="B2307" s="374">
        <v>13338</v>
      </c>
      <c r="C2307" s="374" t="s">
        <v>4970</v>
      </c>
      <c r="D2307" s="368" t="s">
        <v>9</v>
      </c>
      <c r="E2307" s="374" t="s">
        <v>537</v>
      </c>
      <c r="F2307" s="376">
        <v>27741.42</v>
      </c>
    </row>
    <row r="2308" spans="1:6" ht="22.5">
      <c r="A2308" s="370" t="s">
        <v>4971</v>
      </c>
      <c r="B2308" s="374">
        <v>16348</v>
      </c>
      <c r="C2308" s="374" t="s">
        <v>4972</v>
      </c>
      <c r="D2308" s="368" t="s">
        <v>9</v>
      </c>
      <c r="E2308" s="374" t="s">
        <v>537</v>
      </c>
      <c r="F2308" s="376">
        <v>208764.72</v>
      </c>
    </row>
    <row r="2309" spans="1:6" ht="22.5">
      <c r="A2309" s="370" t="s">
        <v>4973</v>
      </c>
      <c r="B2309" s="374">
        <v>16347</v>
      </c>
      <c r="C2309" s="374" t="s">
        <v>4974</v>
      </c>
      <c r="D2309" s="368" t="s">
        <v>9</v>
      </c>
      <c r="E2309" s="374" t="s">
        <v>537</v>
      </c>
      <c r="F2309" s="376">
        <v>208764.72</v>
      </c>
    </row>
    <row r="2310" spans="1:6" ht="22.5">
      <c r="A2310" s="370" t="s">
        <v>4975</v>
      </c>
      <c r="B2310" s="374">
        <v>13337</v>
      </c>
      <c r="C2310" s="374" t="s">
        <v>4976</v>
      </c>
      <c r="D2310" s="368" t="s">
        <v>9</v>
      </c>
      <c r="E2310" s="374" t="s">
        <v>537</v>
      </c>
      <c r="F2310" s="376">
        <v>66490.52</v>
      </c>
    </row>
    <row r="2311" spans="1:6" ht="22.5">
      <c r="A2311" s="370" t="s">
        <v>4977</v>
      </c>
      <c r="B2311" s="374">
        <v>16342</v>
      </c>
      <c r="C2311" s="374" t="s">
        <v>4978</v>
      </c>
      <c r="D2311" s="368" t="s">
        <v>9</v>
      </c>
      <c r="E2311" s="374" t="s">
        <v>537</v>
      </c>
      <c r="F2311" s="376">
        <v>546652.15</v>
      </c>
    </row>
    <row r="2312" spans="1:6" ht="22.5">
      <c r="A2312" s="370" t="s">
        <v>4979</v>
      </c>
      <c r="B2312" s="374">
        <v>16371</v>
      </c>
      <c r="C2312" s="374" t="s">
        <v>4980</v>
      </c>
      <c r="D2312" s="368" t="s">
        <v>9</v>
      </c>
      <c r="E2312" s="374" t="s">
        <v>537</v>
      </c>
      <c r="F2312" s="376">
        <v>783740.55</v>
      </c>
    </row>
    <row r="2313" spans="1:6" ht="22.5">
      <c r="A2313" s="370" t="s">
        <v>4981</v>
      </c>
      <c r="B2313" s="374">
        <v>17857</v>
      </c>
      <c r="C2313" s="374" t="s">
        <v>4982</v>
      </c>
      <c r="D2313" s="368" t="s">
        <v>9</v>
      </c>
      <c r="E2313" s="374" t="s">
        <v>537</v>
      </c>
      <c r="F2313" s="376">
        <v>92458.92</v>
      </c>
    </row>
    <row r="2314" spans="1:6">
      <c r="A2314" s="370" t="s">
        <v>4983</v>
      </c>
      <c r="B2314" s="374">
        <v>17127</v>
      </c>
      <c r="C2314" s="374" t="s">
        <v>4984</v>
      </c>
      <c r="D2314" s="368" t="s">
        <v>9</v>
      </c>
      <c r="E2314" s="374" t="s">
        <v>496</v>
      </c>
      <c r="F2314" s="376">
        <v>328795.15000000002</v>
      </c>
    </row>
    <row r="2315" spans="1:6">
      <c r="A2315" s="370" t="s">
        <v>4985</v>
      </c>
      <c r="B2315" s="374">
        <v>17133</v>
      </c>
      <c r="C2315" s="374" t="s">
        <v>4986</v>
      </c>
      <c r="D2315" s="368" t="s">
        <v>9</v>
      </c>
      <c r="E2315" s="374" t="s">
        <v>496</v>
      </c>
      <c r="F2315" s="376">
        <v>808801</v>
      </c>
    </row>
    <row r="2316" spans="1:6">
      <c r="A2316" s="370" t="s">
        <v>4987</v>
      </c>
      <c r="B2316" s="374">
        <v>17136</v>
      </c>
      <c r="C2316" s="374" t="s">
        <v>4988</v>
      </c>
      <c r="D2316" s="368" t="s">
        <v>9</v>
      </c>
      <c r="E2316" s="374" t="s">
        <v>496</v>
      </c>
      <c r="F2316" s="376">
        <v>100547.56</v>
      </c>
    </row>
    <row r="2317" spans="1:6" ht="22.5">
      <c r="A2317" s="370" t="s">
        <v>4989</v>
      </c>
      <c r="B2317" s="374">
        <v>16420</v>
      </c>
      <c r="C2317" s="374" t="s">
        <v>4990</v>
      </c>
      <c r="D2317" s="368" t="s">
        <v>9</v>
      </c>
      <c r="E2317" s="374" t="s">
        <v>537</v>
      </c>
      <c r="F2317" s="376">
        <v>69380.94</v>
      </c>
    </row>
    <row r="2318" spans="1:6" ht="22.5">
      <c r="A2318" s="370" t="s">
        <v>4991</v>
      </c>
      <c r="B2318" s="374">
        <v>16418</v>
      </c>
      <c r="C2318" s="374" t="s">
        <v>4992</v>
      </c>
      <c r="D2318" s="368" t="s">
        <v>9</v>
      </c>
      <c r="E2318" s="374" t="s">
        <v>537</v>
      </c>
      <c r="F2318" s="376">
        <v>95307.5</v>
      </c>
    </row>
    <row r="2319" spans="1:6" ht="22.5">
      <c r="A2319" s="370" t="s">
        <v>4993</v>
      </c>
      <c r="B2319" s="374">
        <v>16419</v>
      </c>
      <c r="C2319" s="374" t="s">
        <v>4994</v>
      </c>
      <c r="D2319" s="368" t="s">
        <v>9</v>
      </c>
      <c r="E2319" s="374" t="s">
        <v>537</v>
      </c>
      <c r="F2319" s="376">
        <v>388523.5</v>
      </c>
    </row>
    <row r="2320" spans="1:6" ht="22.5">
      <c r="A2320" s="370" t="s">
        <v>4995</v>
      </c>
      <c r="B2320" s="374">
        <v>16408</v>
      </c>
      <c r="C2320" s="374" t="s">
        <v>4996</v>
      </c>
      <c r="D2320" s="368" t="s">
        <v>9</v>
      </c>
      <c r="E2320" s="374" t="s">
        <v>537</v>
      </c>
      <c r="F2320" s="376">
        <v>207412.49</v>
      </c>
    </row>
    <row r="2321" spans="1:6" ht="22.5">
      <c r="A2321" s="370" t="s">
        <v>4997</v>
      </c>
      <c r="B2321" s="374">
        <v>18645</v>
      </c>
      <c r="C2321" s="374" t="s">
        <v>4998</v>
      </c>
      <c r="D2321" s="368" t="s">
        <v>9</v>
      </c>
      <c r="E2321" s="374" t="s">
        <v>537</v>
      </c>
      <c r="F2321" s="376">
        <v>177559.31</v>
      </c>
    </row>
    <row r="2322" spans="1:6" ht="22.5">
      <c r="A2322" s="370" t="s">
        <v>4999</v>
      </c>
      <c r="B2322" s="374">
        <v>16510</v>
      </c>
      <c r="C2322" s="374" t="s">
        <v>5000</v>
      </c>
      <c r="D2322" s="368" t="s">
        <v>9</v>
      </c>
      <c r="E2322" s="374" t="s">
        <v>537</v>
      </c>
      <c r="F2322" s="376">
        <v>12701.28</v>
      </c>
    </row>
    <row r="2323" spans="1:6">
      <c r="A2323" s="370" t="s">
        <v>5001</v>
      </c>
      <c r="B2323" s="374">
        <v>17100</v>
      </c>
      <c r="C2323" s="374" t="s">
        <v>5002</v>
      </c>
      <c r="D2323" s="368" t="s">
        <v>9</v>
      </c>
      <c r="E2323" s="374" t="s">
        <v>496</v>
      </c>
      <c r="F2323" s="376">
        <v>110602.51</v>
      </c>
    </row>
    <row r="2324" spans="1:6">
      <c r="A2324" s="370" t="s">
        <v>5003</v>
      </c>
      <c r="B2324" s="374">
        <v>17104</v>
      </c>
      <c r="C2324" s="374" t="s">
        <v>5004</v>
      </c>
      <c r="D2324" s="368" t="s">
        <v>9</v>
      </c>
      <c r="E2324" s="374" t="s">
        <v>496</v>
      </c>
      <c r="F2324" s="376">
        <v>53164.23</v>
      </c>
    </row>
    <row r="2325" spans="1:6" ht="22.5">
      <c r="A2325" s="370" t="s">
        <v>5005</v>
      </c>
      <c r="B2325" s="374">
        <v>16396</v>
      </c>
      <c r="C2325" s="374" t="s">
        <v>5006</v>
      </c>
      <c r="D2325" s="368" t="s">
        <v>9</v>
      </c>
      <c r="E2325" s="374" t="s">
        <v>537</v>
      </c>
      <c r="F2325" s="376">
        <v>233339.04</v>
      </c>
    </row>
    <row r="2326" spans="1:6" ht="22.5">
      <c r="A2326" s="370" t="s">
        <v>5007</v>
      </c>
      <c r="B2326" s="374">
        <v>18640</v>
      </c>
      <c r="C2326" s="374" t="s">
        <v>5008</v>
      </c>
      <c r="D2326" s="368" t="s">
        <v>9</v>
      </c>
      <c r="E2326" s="374" t="s">
        <v>537</v>
      </c>
      <c r="F2326" s="376">
        <v>180893.32</v>
      </c>
    </row>
    <row r="2327" spans="1:6">
      <c r="A2327" s="370" t="s">
        <v>5009</v>
      </c>
      <c r="B2327" s="374">
        <v>138</v>
      </c>
      <c r="C2327" s="374" t="s">
        <v>5010</v>
      </c>
      <c r="D2327" s="368" t="s">
        <v>9</v>
      </c>
      <c r="E2327" s="374" t="s">
        <v>1573</v>
      </c>
      <c r="F2327" s="376">
        <v>947716.87</v>
      </c>
    </row>
    <row r="2328" spans="1:6">
      <c r="A2328" s="370" t="s">
        <v>5011</v>
      </c>
      <c r="B2328" s="374">
        <v>14275</v>
      </c>
      <c r="C2328" s="374" t="s">
        <v>5012</v>
      </c>
      <c r="D2328" s="368" t="s">
        <v>9</v>
      </c>
      <c r="E2328" s="374" t="s">
        <v>366</v>
      </c>
      <c r="F2328" s="376">
        <v>408637</v>
      </c>
    </row>
    <row r="2329" spans="1:6">
      <c r="A2329" s="370" t="s">
        <v>5013</v>
      </c>
      <c r="B2329" s="374">
        <v>14696</v>
      </c>
      <c r="C2329" s="374" t="s">
        <v>5014</v>
      </c>
      <c r="D2329" s="368" t="s">
        <v>9</v>
      </c>
      <c r="E2329" s="374" t="s">
        <v>491</v>
      </c>
      <c r="F2329" s="376">
        <v>612537.31999999995</v>
      </c>
    </row>
    <row r="2330" spans="1:6">
      <c r="A2330" s="370" t="s">
        <v>5015</v>
      </c>
      <c r="B2330" s="374">
        <v>14857</v>
      </c>
      <c r="C2330" s="374" t="s">
        <v>5016</v>
      </c>
      <c r="D2330" s="368" t="s">
        <v>9</v>
      </c>
      <c r="E2330" s="374" t="s">
        <v>491</v>
      </c>
      <c r="F2330" s="376">
        <v>664667.4</v>
      </c>
    </row>
    <row r="2331" spans="1:6">
      <c r="A2331" s="370" t="s">
        <v>5017</v>
      </c>
      <c r="B2331" s="374">
        <v>17859</v>
      </c>
      <c r="C2331" s="374" t="s">
        <v>5018</v>
      </c>
      <c r="D2331" s="368" t="s">
        <v>9</v>
      </c>
      <c r="E2331" s="374" t="s">
        <v>615</v>
      </c>
      <c r="F2331" s="376">
        <v>1225660.18</v>
      </c>
    </row>
    <row r="2332" spans="1:6">
      <c r="A2332" s="370" t="s">
        <v>5019</v>
      </c>
      <c r="B2332" s="374">
        <v>10386</v>
      </c>
      <c r="C2332" s="374" t="s">
        <v>5020</v>
      </c>
      <c r="D2332" s="368" t="s">
        <v>6</v>
      </c>
      <c r="E2332" s="374" t="s">
        <v>1216</v>
      </c>
      <c r="F2332" s="376">
        <v>179705.34</v>
      </c>
    </row>
    <row r="2333" spans="1:6">
      <c r="A2333" s="370" t="s">
        <v>5021</v>
      </c>
      <c r="B2333" s="374">
        <v>10213</v>
      </c>
      <c r="C2333" s="374" t="s">
        <v>5022</v>
      </c>
      <c r="D2333" s="368" t="s">
        <v>6</v>
      </c>
      <c r="E2333" s="374" t="s">
        <v>1216</v>
      </c>
      <c r="F2333" s="376">
        <v>243348.63</v>
      </c>
    </row>
    <row r="2334" spans="1:6">
      <c r="A2334" s="370" t="s">
        <v>5023</v>
      </c>
      <c r="B2334" s="374">
        <v>10832</v>
      </c>
      <c r="C2334" s="374" t="s">
        <v>5024</v>
      </c>
      <c r="D2334" s="368" t="s">
        <v>6</v>
      </c>
      <c r="E2334" s="374" t="s">
        <v>1216</v>
      </c>
      <c r="F2334" s="376">
        <v>254282.43</v>
      </c>
    </row>
    <row r="2335" spans="1:6">
      <c r="A2335" s="370" t="s">
        <v>5025</v>
      </c>
      <c r="B2335" s="374">
        <v>10833</v>
      </c>
      <c r="C2335" s="374" t="s">
        <v>5026</v>
      </c>
      <c r="D2335" s="368" t="s">
        <v>6</v>
      </c>
      <c r="E2335" s="374" t="s">
        <v>1216</v>
      </c>
      <c r="F2335" s="376">
        <v>233901.28</v>
      </c>
    </row>
    <row r="2336" spans="1:6">
      <c r="A2336" s="370" t="s">
        <v>5027</v>
      </c>
      <c r="B2336" s="374">
        <v>10834</v>
      </c>
      <c r="C2336" s="374" t="s">
        <v>5028</v>
      </c>
      <c r="D2336" s="368" t="s">
        <v>6</v>
      </c>
      <c r="E2336" s="374" t="s">
        <v>1216</v>
      </c>
      <c r="F2336" s="376">
        <v>199513.06</v>
      </c>
    </row>
    <row r="2337" spans="1:6">
      <c r="A2337" s="370" t="s">
        <v>5029</v>
      </c>
      <c r="B2337" s="374">
        <v>10214</v>
      </c>
      <c r="C2337" s="374" t="s">
        <v>5030</v>
      </c>
      <c r="D2337" s="368" t="s">
        <v>6</v>
      </c>
      <c r="E2337" s="374" t="s">
        <v>1216</v>
      </c>
      <c r="F2337" s="376">
        <v>242379.37</v>
      </c>
    </row>
    <row r="2338" spans="1:6">
      <c r="A2338" s="370" t="s">
        <v>5031</v>
      </c>
      <c r="B2338" s="374">
        <v>10215</v>
      </c>
      <c r="C2338" s="374" t="s">
        <v>5032</v>
      </c>
      <c r="D2338" s="368" t="s">
        <v>6</v>
      </c>
      <c r="E2338" s="374" t="s">
        <v>1216</v>
      </c>
      <c r="F2338" s="376">
        <v>217462</v>
      </c>
    </row>
    <row r="2339" spans="1:6">
      <c r="A2339" s="370" t="s">
        <v>5033</v>
      </c>
      <c r="B2339" s="374">
        <v>12652</v>
      </c>
      <c r="C2339" s="374" t="s">
        <v>5034</v>
      </c>
      <c r="D2339" s="368" t="s">
        <v>6</v>
      </c>
      <c r="E2339" s="374" t="s">
        <v>1216</v>
      </c>
      <c r="F2339" s="376">
        <v>334633.65000000002</v>
      </c>
    </row>
    <row r="2340" spans="1:6">
      <c r="A2340" s="370" t="s">
        <v>5035</v>
      </c>
      <c r="B2340" s="374">
        <v>12890</v>
      </c>
      <c r="C2340" s="374" t="s">
        <v>5036</v>
      </c>
      <c r="D2340" s="368" t="s">
        <v>6</v>
      </c>
      <c r="E2340" s="374" t="s">
        <v>1216</v>
      </c>
      <c r="F2340" s="376">
        <v>334633.65000000002</v>
      </c>
    </row>
    <row r="2341" spans="1:6">
      <c r="A2341" s="370" t="s">
        <v>5037</v>
      </c>
      <c r="B2341" s="374">
        <v>11323</v>
      </c>
      <c r="C2341" s="374" t="s">
        <v>5038</v>
      </c>
      <c r="D2341" s="368" t="s">
        <v>6</v>
      </c>
      <c r="E2341" s="374" t="s">
        <v>1216</v>
      </c>
      <c r="F2341" s="376">
        <v>331912.67</v>
      </c>
    </row>
    <row r="2342" spans="1:6">
      <c r="A2342" s="370" t="s">
        <v>5039</v>
      </c>
      <c r="B2342" s="374">
        <v>18763</v>
      </c>
      <c r="C2342" s="374" t="s">
        <v>5040</v>
      </c>
      <c r="D2342" s="368" t="s">
        <v>6</v>
      </c>
      <c r="E2342" s="374" t="s">
        <v>1216</v>
      </c>
      <c r="F2342" s="376">
        <v>312490.46999999997</v>
      </c>
    </row>
    <row r="2343" spans="1:6">
      <c r="A2343" s="370" t="s">
        <v>5041</v>
      </c>
      <c r="B2343" s="374">
        <v>14231</v>
      </c>
      <c r="C2343" s="374" t="s">
        <v>5042</v>
      </c>
      <c r="D2343" s="368" t="s">
        <v>8</v>
      </c>
      <c r="E2343" s="374" t="s">
        <v>1535</v>
      </c>
      <c r="F2343" s="376">
        <v>524351.86</v>
      </c>
    </row>
    <row r="2344" spans="1:6">
      <c r="A2344" s="370" t="s">
        <v>5043</v>
      </c>
      <c r="B2344" s="374">
        <v>14566</v>
      </c>
      <c r="C2344" s="374" t="s">
        <v>5044</v>
      </c>
      <c r="D2344" s="368" t="s">
        <v>6</v>
      </c>
      <c r="E2344" s="374" t="s">
        <v>1515</v>
      </c>
      <c r="F2344" s="376">
        <v>107910.78</v>
      </c>
    </row>
    <row r="2345" spans="1:6">
      <c r="A2345" s="370" t="s">
        <v>5045</v>
      </c>
      <c r="B2345" s="374">
        <v>14412</v>
      </c>
      <c r="C2345" s="374" t="s">
        <v>5046</v>
      </c>
      <c r="D2345" s="368" t="s">
        <v>6</v>
      </c>
      <c r="E2345" s="374" t="s">
        <v>1515</v>
      </c>
      <c r="F2345" s="376">
        <v>26989.01</v>
      </c>
    </row>
    <row r="2346" spans="1:6">
      <c r="A2346" s="370" t="s">
        <v>5047</v>
      </c>
      <c r="B2346" s="374">
        <v>16651</v>
      </c>
      <c r="C2346" s="374" t="s">
        <v>5048</v>
      </c>
      <c r="D2346" s="368" t="s">
        <v>6</v>
      </c>
      <c r="E2346" s="374" t="s">
        <v>1515</v>
      </c>
      <c r="F2346" s="376">
        <v>83769</v>
      </c>
    </row>
    <row r="2347" spans="1:6">
      <c r="A2347" s="370" t="s">
        <v>5049</v>
      </c>
      <c r="B2347" s="374">
        <v>15127</v>
      </c>
      <c r="C2347" s="374" t="s">
        <v>5050</v>
      </c>
      <c r="D2347" s="368" t="s">
        <v>6</v>
      </c>
      <c r="E2347" s="374" t="s">
        <v>1515</v>
      </c>
      <c r="F2347" s="376">
        <v>81462.86</v>
      </c>
    </row>
    <row r="2348" spans="1:6">
      <c r="A2348" s="370" t="s">
        <v>5051</v>
      </c>
      <c r="B2348" s="374">
        <v>1040</v>
      </c>
      <c r="C2348" s="374" t="s">
        <v>5052</v>
      </c>
      <c r="D2348" s="368" t="s">
        <v>6</v>
      </c>
      <c r="E2348" s="374" t="s">
        <v>1515</v>
      </c>
      <c r="F2348" s="376">
        <v>58210.6</v>
      </c>
    </row>
    <row r="2349" spans="1:6">
      <c r="A2349" s="370" t="s">
        <v>5053</v>
      </c>
      <c r="B2349" s="374">
        <v>14560</v>
      </c>
      <c r="C2349" s="374" t="s">
        <v>5054</v>
      </c>
      <c r="D2349" s="368" t="s">
        <v>6</v>
      </c>
      <c r="E2349" s="374" t="s">
        <v>1515</v>
      </c>
      <c r="F2349" s="376">
        <v>97200.22</v>
      </c>
    </row>
    <row r="2350" spans="1:6">
      <c r="A2350" s="370" t="s">
        <v>5055</v>
      </c>
      <c r="B2350" s="374">
        <v>14564</v>
      </c>
      <c r="C2350" s="374" t="s">
        <v>5056</v>
      </c>
      <c r="D2350" s="368" t="s">
        <v>6</v>
      </c>
      <c r="E2350" s="374" t="s">
        <v>1515</v>
      </c>
      <c r="F2350" s="376">
        <v>521678.86</v>
      </c>
    </row>
    <row r="2351" spans="1:6">
      <c r="A2351" s="370" t="s">
        <v>5057</v>
      </c>
      <c r="B2351" s="374">
        <v>14562</v>
      </c>
      <c r="C2351" s="374" t="s">
        <v>5058</v>
      </c>
      <c r="D2351" s="368" t="s">
        <v>6</v>
      </c>
      <c r="E2351" s="374" t="s">
        <v>1515</v>
      </c>
      <c r="F2351" s="376">
        <v>135140.59</v>
      </c>
    </row>
    <row r="2352" spans="1:6">
      <c r="A2352" s="370" t="s">
        <v>5059</v>
      </c>
      <c r="B2352" s="374">
        <v>14565</v>
      </c>
      <c r="C2352" s="374" t="s">
        <v>5060</v>
      </c>
      <c r="D2352" s="368" t="s">
        <v>8</v>
      </c>
      <c r="E2352" s="374" t="s">
        <v>1515</v>
      </c>
      <c r="F2352" s="376">
        <v>81803.44</v>
      </c>
    </row>
    <row r="2353" spans="1:6">
      <c r="A2353" s="370" t="s">
        <v>5061</v>
      </c>
      <c r="B2353" s="374">
        <v>14491</v>
      </c>
      <c r="C2353" s="374" t="s">
        <v>5062</v>
      </c>
      <c r="D2353" s="368" t="s">
        <v>6</v>
      </c>
      <c r="E2353" s="374" t="s">
        <v>1515</v>
      </c>
      <c r="F2353" s="376">
        <v>139932.98000000001</v>
      </c>
    </row>
    <row r="2354" spans="1:6">
      <c r="A2354" s="370" t="s">
        <v>5063</v>
      </c>
      <c r="B2354" s="374">
        <v>14563</v>
      </c>
      <c r="C2354" s="374" t="s">
        <v>5064</v>
      </c>
      <c r="D2354" s="368" t="s">
        <v>6</v>
      </c>
      <c r="E2354" s="374" t="s">
        <v>1515</v>
      </c>
      <c r="F2354" s="376">
        <v>108227.02</v>
      </c>
    </row>
    <row r="2355" spans="1:6">
      <c r="A2355" s="370" t="s">
        <v>5065</v>
      </c>
      <c r="B2355" s="374">
        <v>14456</v>
      </c>
      <c r="C2355" s="374" t="s">
        <v>5066</v>
      </c>
      <c r="D2355" s="368" t="s">
        <v>6</v>
      </c>
      <c r="E2355" s="374" t="s">
        <v>1515</v>
      </c>
      <c r="F2355" s="376">
        <v>128548.26</v>
      </c>
    </row>
    <row r="2356" spans="1:6">
      <c r="A2356" s="370" t="s">
        <v>5067</v>
      </c>
      <c r="B2356" s="374">
        <v>11231</v>
      </c>
      <c r="C2356" s="374" t="s">
        <v>5068</v>
      </c>
      <c r="D2356" s="368" t="s">
        <v>6</v>
      </c>
      <c r="E2356" s="374" t="s">
        <v>1573</v>
      </c>
      <c r="F2356" s="376">
        <v>26964.05</v>
      </c>
    </row>
    <row r="2357" spans="1:6">
      <c r="A2357" s="370" t="s">
        <v>5069</v>
      </c>
      <c r="B2357" s="374">
        <v>11232</v>
      </c>
      <c r="C2357" s="374" t="s">
        <v>5070</v>
      </c>
      <c r="D2357" s="368" t="s">
        <v>6</v>
      </c>
      <c r="E2357" s="374" t="s">
        <v>1573</v>
      </c>
      <c r="F2357" s="376">
        <v>24652.39</v>
      </c>
    </row>
    <row r="2358" spans="1:6">
      <c r="A2358" s="370" t="s">
        <v>5071</v>
      </c>
      <c r="B2358" s="374">
        <v>12835</v>
      </c>
      <c r="C2358" s="374" t="s">
        <v>5070</v>
      </c>
      <c r="D2358" s="368" t="s">
        <v>6</v>
      </c>
      <c r="E2358" s="374" t="s">
        <v>1573</v>
      </c>
      <c r="F2358" s="376">
        <v>26504.29</v>
      </c>
    </row>
    <row r="2359" spans="1:6">
      <c r="A2359" s="370" t="s">
        <v>5072</v>
      </c>
      <c r="B2359" s="374">
        <v>11233</v>
      </c>
      <c r="C2359" s="374" t="s">
        <v>5073</v>
      </c>
      <c r="D2359" s="368" t="s">
        <v>6</v>
      </c>
      <c r="E2359" s="374" t="s">
        <v>1573</v>
      </c>
      <c r="F2359" s="376">
        <v>26964.05</v>
      </c>
    </row>
    <row r="2360" spans="1:6">
      <c r="A2360" s="370" t="s">
        <v>5074</v>
      </c>
      <c r="B2360" s="374">
        <v>18592</v>
      </c>
      <c r="C2360" s="374" t="s">
        <v>5075</v>
      </c>
      <c r="D2360" s="368" t="s">
        <v>6</v>
      </c>
      <c r="E2360" s="374" t="s">
        <v>598</v>
      </c>
      <c r="F2360" s="376">
        <v>1766.23</v>
      </c>
    </row>
    <row r="2361" spans="1:6">
      <c r="A2361" s="370" t="s">
        <v>5076</v>
      </c>
      <c r="B2361" s="374">
        <v>14493</v>
      </c>
      <c r="C2361" s="374" t="s">
        <v>5077</v>
      </c>
      <c r="D2361" s="368" t="s">
        <v>6</v>
      </c>
      <c r="E2361" s="374" t="s">
        <v>1515</v>
      </c>
      <c r="F2361" s="376">
        <v>134568.18</v>
      </c>
    </row>
    <row r="2362" spans="1:6">
      <c r="A2362" s="370" t="s">
        <v>5078</v>
      </c>
      <c r="B2362" s="374">
        <v>13149</v>
      </c>
      <c r="C2362" s="374" t="s">
        <v>5079</v>
      </c>
      <c r="D2362" s="368" t="s">
        <v>6</v>
      </c>
      <c r="E2362" s="374" t="s">
        <v>1515</v>
      </c>
      <c r="F2362" s="376">
        <v>97656.69</v>
      </c>
    </row>
    <row r="2363" spans="1:6">
      <c r="A2363" s="370" t="s">
        <v>5080</v>
      </c>
      <c r="B2363" s="374">
        <v>12621</v>
      </c>
      <c r="C2363" s="374" t="s">
        <v>5081</v>
      </c>
      <c r="D2363" s="368" t="s">
        <v>6</v>
      </c>
      <c r="E2363" s="374" t="s">
        <v>1573</v>
      </c>
      <c r="F2363" s="376">
        <v>0</v>
      </c>
    </row>
    <row r="2364" spans="1:6">
      <c r="A2364" s="370" t="s">
        <v>5082</v>
      </c>
      <c r="B2364" s="374">
        <v>16534</v>
      </c>
      <c r="C2364" s="374" t="s">
        <v>5083</v>
      </c>
      <c r="D2364" s="368" t="s">
        <v>8</v>
      </c>
      <c r="E2364" s="374" t="s">
        <v>1515</v>
      </c>
      <c r="F2364" s="376">
        <v>49864.74</v>
      </c>
    </row>
    <row r="2365" spans="1:6">
      <c r="A2365" s="370" t="s">
        <v>5084</v>
      </c>
      <c r="B2365" s="374">
        <v>15790</v>
      </c>
      <c r="C2365" s="374" t="s">
        <v>5085</v>
      </c>
      <c r="D2365" s="368" t="s">
        <v>6</v>
      </c>
      <c r="E2365" s="374" t="s">
        <v>1515</v>
      </c>
      <c r="F2365" s="376">
        <v>82164.570000000007</v>
      </c>
    </row>
    <row r="2366" spans="1:6">
      <c r="A2366" s="370" t="s">
        <v>5086</v>
      </c>
      <c r="B2366" s="374">
        <v>15791</v>
      </c>
      <c r="C2366" s="374" t="s">
        <v>5087</v>
      </c>
      <c r="D2366" s="368" t="s">
        <v>6</v>
      </c>
      <c r="E2366" s="374" t="s">
        <v>1515</v>
      </c>
      <c r="F2366" s="376">
        <v>103697.07</v>
      </c>
    </row>
    <row r="2367" spans="1:6">
      <c r="A2367" s="370" t="s">
        <v>5088</v>
      </c>
      <c r="B2367" s="374">
        <v>13798</v>
      </c>
      <c r="C2367" s="374" t="s">
        <v>5089</v>
      </c>
      <c r="D2367" s="368" t="s">
        <v>6</v>
      </c>
      <c r="E2367" s="374" t="s">
        <v>1515</v>
      </c>
      <c r="F2367" s="376">
        <v>99715.17</v>
      </c>
    </row>
    <row r="2368" spans="1:6">
      <c r="A2368" s="370" t="s">
        <v>5090</v>
      </c>
      <c r="B2368" s="374">
        <v>13399</v>
      </c>
      <c r="C2368" s="374" t="s">
        <v>5091</v>
      </c>
      <c r="D2368" s="368" t="s">
        <v>8</v>
      </c>
      <c r="E2368" s="374" t="s">
        <v>1515</v>
      </c>
      <c r="F2368" s="376">
        <v>78181.81</v>
      </c>
    </row>
    <row r="2369" spans="1:6">
      <c r="A2369" s="370" t="s">
        <v>5092</v>
      </c>
      <c r="B2369" s="374">
        <v>11754</v>
      </c>
      <c r="C2369" s="374" t="s">
        <v>5093</v>
      </c>
      <c r="D2369" s="368" t="s">
        <v>6</v>
      </c>
      <c r="E2369" s="374" t="s">
        <v>1573</v>
      </c>
      <c r="F2369" s="376">
        <v>52658.23</v>
      </c>
    </row>
    <row r="2370" spans="1:6">
      <c r="A2370" s="370" t="s">
        <v>5094</v>
      </c>
      <c r="B2370" s="374">
        <v>16864</v>
      </c>
      <c r="C2370" s="374" t="s">
        <v>5095</v>
      </c>
      <c r="D2370" s="368" t="s">
        <v>6</v>
      </c>
      <c r="E2370" s="374" t="s">
        <v>1515</v>
      </c>
      <c r="F2370" s="376">
        <v>41379.660000000003</v>
      </c>
    </row>
    <row r="2371" spans="1:6">
      <c r="A2371" s="370" t="s">
        <v>5096</v>
      </c>
      <c r="B2371" s="374">
        <v>17725</v>
      </c>
      <c r="C2371" s="374" t="s">
        <v>5097</v>
      </c>
      <c r="D2371" s="368" t="s">
        <v>6</v>
      </c>
      <c r="E2371" s="374" t="s">
        <v>1515</v>
      </c>
      <c r="F2371" s="376">
        <v>36880.949999999997</v>
      </c>
    </row>
    <row r="2372" spans="1:6">
      <c r="A2372" s="370" t="s">
        <v>5098</v>
      </c>
      <c r="B2372" s="374">
        <v>17903</v>
      </c>
      <c r="C2372" s="374" t="s">
        <v>5099</v>
      </c>
      <c r="D2372" s="368" t="s">
        <v>6</v>
      </c>
      <c r="E2372" s="374" t="s">
        <v>1515</v>
      </c>
      <c r="F2372" s="376">
        <v>1766.23</v>
      </c>
    </row>
    <row r="2373" spans="1:6">
      <c r="A2373" s="370" t="s">
        <v>5100</v>
      </c>
      <c r="B2373" s="374">
        <v>17789</v>
      </c>
      <c r="C2373" s="374" t="s">
        <v>5101</v>
      </c>
      <c r="D2373" s="368" t="s">
        <v>6</v>
      </c>
      <c r="E2373" s="374" t="s">
        <v>1515</v>
      </c>
      <c r="F2373" s="376">
        <v>0</v>
      </c>
    </row>
    <row r="2374" spans="1:6">
      <c r="A2374" s="370" t="s">
        <v>5102</v>
      </c>
      <c r="B2374" s="374">
        <v>16863</v>
      </c>
      <c r="C2374" s="374" t="s">
        <v>5103</v>
      </c>
      <c r="D2374" s="368" t="s">
        <v>6</v>
      </c>
      <c r="E2374" s="374" t="s">
        <v>1515</v>
      </c>
      <c r="F2374" s="376">
        <v>0</v>
      </c>
    </row>
    <row r="2375" spans="1:6">
      <c r="A2375" s="370" t="s">
        <v>5104</v>
      </c>
      <c r="B2375" s="374">
        <v>16862</v>
      </c>
      <c r="C2375" s="374" t="s">
        <v>5105</v>
      </c>
      <c r="D2375" s="368" t="s">
        <v>6</v>
      </c>
      <c r="E2375" s="374" t="s">
        <v>1515</v>
      </c>
      <c r="F2375" s="376">
        <v>0</v>
      </c>
    </row>
    <row r="2376" spans="1:6">
      <c r="A2376" s="370" t="s">
        <v>5106</v>
      </c>
      <c r="B2376" s="374">
        <v>13248</v>
      </c>
      <c r="C2376" s="374" t="s">
        <v>5107</v>
      </c>
      <c r="D2376" s="368" t="s">
        <v>6</v>
      </c>
      <c r="E2376" s="374" t="s">
        <v>1515</v>
      </c>
      <c r="F2376" s="376">
        <v>1235039.26</v>
      </c>
    </row>
    <row r="2377" spans="1:6">
      <c r="A2377" s="370" t="s">
        <v>5108</v>
      </c>
      <c r="B2377" s="374">
        <v>875</v>
      </c>
      <c r="C2377" s="374" t="s">
        <v>5109</v>
      </c>
      <c r="D2377" s="368" t="s">
        <v>6</v>
      </c>
      <c r="E2377" s="374" t="s">
        <v>1515</v>
      </c>
      <c r="F2377" s="376">
        <v>7008.72</v>
      </c>
    </row>
    <row r="2378" spans="1:6">
      <c r="A2378" s="370" t="s">
        <v>5110</v>
      </c>
      <c r="B2378" s="374">
        <v>876</v>
      </c>
      <c r="C2378" s="374" t="s">
        <v>5111</v>
      </c>
      <c r="D2378" s="368" t="s">
        <v>6</v>
      </c>
      <c r="E2378" s="374" t="s">
        <v>1515</v>
      </c>
      <c r="F2378" s="376">
        <v>7008.72</v>
      </c>
    </row>
    <row r="2379" spans="1:6">
      <c r="A2379" s="370" t="s">
        <v>5112</v>
      </c>
      <c r="B2379" s="374">
        <v>893</v>
      </c>
      <c r="C2379" s="374" t="s">
        <v>5113</v>
      </c>
      <c r="D2379" s="368" t="s">
        <v>6</v>
      </c>
      <c r="E2379" s="374" t="s">
        <v>1515</v>
      </c>
      <c r="F2379" s="376">
        <v>13141.35</v>
      </c>
    </row>
    <row r="2380" spans="1:6">
      <c r="A2380" s="370" t="s">
        <v>5114</v>
      </c>
      <c r="B2380" s="374">
        <v>894</v>
      </c>
      <c r="C2380" s="374" t="s">
        <v>5115</v>
      </c>
      <c r="D2380" s="368" t="s">
        <v>6</v>
      </c>
      <c r="E2380" s="374" t="s">
        <v>1515</v>
      </c>
      <c r="F2380" s="376">
        <v>13141.35</v>
      </c>
    </row>
    <row r="2381" spans="1:6">
      <c r="A2381" s="370" t="s">
        <v>5116</v>
      </c>
      <c r="B2381" s="374">
        <v>896</v>
      </c>
      <c r="C2381" s="374" t="s">
        <v>5117</v>
      </c>
      <c r="D2381" s="368" t="s">
        <v>6</v>
      </c>
      <c r="E2381" s="374" t="s">
        <v>1515</v>
      </c>
      <c r="F2381" s="376">
        <v>13141.35</v>
      </c>
    </row>
    <row r="2382" spans="1:6">
      <c r="A2382" s="370" t="s">
        <v>5118</v>
      </c>
      <c r="B2382" s="374">
        <v>897</v>
      </c>
      <c r="C2382" s="374" t="s">
        <v>5119</v>
      </c>
      <c r="D2382" s="368" t="s">
        <v>6</v>
      </c>
      <c r="E2382" s="374" t="s">
        <v>1515</v>
      </c>
      <c r="F2382" s="376">
        <v>13141.35</v>
      </c>
    </row>
    <row r="2383" spans="1:6">
      <c r="A2383" s="370" t="s">
        <v>5120</v>
      </c>
      <c r="B2383" s="374">
        <v>889</v>
      </c>
      <c r="C2383" s="374" t="s">
        <v>5121</v>
      </c>
      <c r="D2383" s="368" t="s">
        <v>6</v>
      </c>
      <c r="E2383" s="374" t="s">
        <v>1515</v>
      </c>
      <c r="F2383" s="376">
        <v>13141.35</v>
      </c>
    </row>
    <row r="2384" spans="1:6">
      <c r="A2384" s="370" t="s">
        <v>5122</v>
      </c>
      <c r="B2384" s="374">
        <v>11234</v>
      </c>
      <c r="C2384" s="374" t="s">
        <v>5123</v>
      </c>
      <c r="D2384" s="368" t="s">
        <v>6</v>
      </c>
      <c r="E2384" s="374" t="s">
        <v>1515</v>
      </c>
      <c r="F2384" s="376">
        <v>149048.82</v>
      </c>
    </row>
    <row r="2385" spans="1:6">
      <c r="A2385" s="370" t="s">
        <v>5124</v>
      </c>
      <c r="B2385" s="374">
        <v>11229</v>
      </c>
      <c r="C2385" s="374" t="s">
        <v>5125</v>
      </c>
      <c r="D2385" s="368" t="s">
        <v>6</v>
      </c>
      <c r="E2385" s="374" t="s">
        <v>1515</v>
      </c>
      <c r="F2385" s="376">
        <v>36099.65</v>
      </c>
    </row>
    <row r="2386" spans="1:6">
      <c r="A2386" s="370" t="s">
        <v>5126</v>
      </c>
      <c r="B2386" s="374">
        <v>16860</v>
      </c>
      <c r="C2386" s="374" t="s">
        <v>5127</v>
      </c>
      <c r="D2386" s="368" t="s">
        <v>6</v>
      </c>
      <c r="E2386" s="374" t="s">
        <v>1515</v>
      </c>
      <c r="F2386" s="376">
        <v>0</v>
      </c>
    </row>
    <row r="2387" spans="1:6">
      <c r="A2387" s="370" t="s">
        <v>5128</v>
      </c>
      <c r="B2387" s="374">
        <v>16856</v>
      </c>
      <c r="C2387" s="374" t="s">
        <v>5129</v>
      </c>
      <c r="D2387" s="368" t="s">
        <v>6</v>
      </c>
      <c r="E2387" s="374" t="s">
        <v>1515</v>
      </c>
      <c r="F2387" s="376">
        <v>78743.8</v>
      </c>
    </row>
    <row r="2388" spans="1:6">
      <c r="A2388" s="370" t="s">
        <v>5130</v>
      </c>
      <c r="B2388" s="374">
        <v>17719</v>
      </c>
      <c r="C2388" s="374" t="s">
        <v>5131</v>
      </c>
      <c r="D2388" s="368" t="s">
        <v>6</v>
      </c>
      <c r="E2388" s="374" t="s">
        <v>1515</v>
      </c>
      <c r="F2388" s="376">
        <v>74732.429999999993</v>
      </c>
    </row>
    <row r="2389" spans="1:6">
      <c r="A2389" s="370" t="s">
        <v>5132</v>
      </c>
      <c r="B2389" s="374">
        <v>17821</v>
      </c>
      <c r="C2389" s="374" t="s">
        <v>5131</v>
      </c>
      <c r="D2389" s="368" t="s">
        <v>6</v>
      </c>
      <c r="E2389" s="374" t="s">
        <v>1515</v>
      </c>
      <c r="F2389" s="376">
        <v>76601.570000000007</v>
      </c>
    </row>
    <row r="2390" spans="1:6">
      <c r="A2390" s="370" t="s">
        <v>5133</v>
      </c>
      <c r="B2390" s="374">
        <v>17720</v>
      </c>
      <c r="C2390" s="374" t="s">
        <v>5134</v>
      </c>
      <c r="D2390" s="368" t="s">
        <v>6</v>
      </c>
      <c r="E2390" s="374" t="s">
        <v>1515</v>
      </c>
      <c r="F2390" s="376">
        <v>1766.23</v>
      </c>
    </row>
    <row r="2391" spans="1:6">
      <c r="A2391" s="370" t="s">
        <v>5135</v>
      </c>
      <c r="B2391" s="374">
        <v>16859</v>
      </c>
      <c r="C2391" s="374" t="s">
        <v>5136</v>
      </c>
      <c r="D2391" s="368" t="s">
        <v>6</v>
      </c>
      <c r="E2391" s="374" t="s">
        <v>1515</v>
      </c>
      <c r="F2391" s="376">
        <v>175361.23</v>
      </c>
    </row>
    <row r="2392" spans="1:6">
      <c r="A2392" s="370" t="s">
        <v>5137</v>
      </c>
      <c r="B2392" s="374">
        <v>17844</v>
      </c>
      <c r="C2392" s="374" t="s">
        <v>5138</v>
      </c>
      <c r="D2392" s="368" t="s">
        <v>6</v>
      </c>
      <c r="E2392" s="374" t="s">
        <v>1515</v>
      </c>
      <c r="F2392" s="376">
        <v>73962.78</v>
      </c>
    </row>
    <row r="2393" spans="1:6">
      <c r="A2393" s="370" t="s">
        <v>5139</v>
      </c>
      <c r="B2393" s="374">
        <v>17721</v>
      </c>
      <c r="C2393" s="374" t="s">
        <v>5140</v>
      </c>
      <c r="D2393" s="368" t="s">
        <v>6</v>
      </c>
      <c r="E2393" s="374" t="s">
        <v>1515</v>
      </c>
      <c r="F2393" s="376">
        <v>101360.62</v>
      </c>
    </row>
    <row r="2394" spans="1:6">
      <c r="A2394" s="370" t="s">
        <v>5141</v>
      </c>
      <c r="B2394" s="374">
        <v>18944</v>
      </c>
      <c r="C2394" s="374" t="s">
        <v>5142</v>
      </c>
      <c r="D2394" s="368" t="s">
        <v>9</v>
      </c>
      <c r="E2394" s="374" t="s">
        <v>2841</v>
      </c>
      <c r="F2394" s="376">
        <v>19317.78</v>
      </c>
    </row>
    <row r="2395" spans="1:6">
      <c r="A2395" s="370" t="s">
        <v>5143</v>
      </c>
      <c r="B2395" s="374">
        <v>12966</v>
      </c>
      <c r="C2395" s="374" t="s">
        <v>5144</v>
      </c>
      <c r="D2395" s="368" t="s">
        <v>9</v>
      </c>
      <c r="E2395" s="374" t="s">
        <v>366</v>
      </c>
      <c r="F2395" s="376">
        <v>34906.54</v>
      </c>
    </row>
    <row r="2396" spans="1:6">
      <c r="A2396" s="370" t="s">
        <v>5145</v>
      </c>
      <c r="B2396" s="374">
        <v>12967</v>
      </c>
      <c r="C2396" s="374" t="s">
        <v>5146</v>
      </c>
      <c r="D2396" s="368" t="s">
        <v>9</v>
      </c>
      <c r="E2396" s="374" t="s">
        <v>366</v>
      </c>
      <c r="F2396" s="376">
        <v>114635.82</v>
      </c>
    </row>
    <row r="2397" spans="1:6">
      <c r="A2397" s="370" t="s">
        <v>5147</v>
      </c>
      <c r="B2397" s="374">
        <v>14652</v>
      </c>
      <c r="C2397" s="374" t="s">
        <v>5148</v>
      </c>
      <c r="D2397" s="368" t="s">
        <v>9</v>
      </c>
      <c r="E2397" s="374" t="s">
        <v>491</v>
      </c>
      <c r="F2397" s="376">
        <v>407300.83</v>
      </c>
    </row>
    <row r="2398" spans="1:6">
      <c r="A2398" s="370" t="s">
        <v>5149</v>
      </c>
      <c r="B2398" s="374">
        <v>12968</v>
      </c>
      <c r="C2398" s="374" t="s">
        <v>5150</v>
      </c>
      <c r="D2398" s="368" t="s">
        <v>9</v>
      </c>
      <c r="E2398" s="374" t="s">
        <v>366</v>
      </c>
      <c r="F2398" s="376">
        <v>292665.01</v>
      </c>
    </row>
    <row r="2399" spans="1:6">
      <c r="A2399" s="370" t="s">
        <v>5151</v>
      </c>
      <c r="B2399" s="374">
        <v>14821</v>
      </c>
      <c r="C2399" s="374" t="s">
        <v>5152</v>
      </c>
      <c r="D2399" s="368" t="s">
        <v>9</v>
      </c>
      <c r="E2399" s="374" t="s">
        <v>491</v>
      </c>
      <c r="F2399" s="376">
        <v>442207.37</v>
      </c>
    </row>
    <row r="2400" spans="1:6">
      <c r="A2400" s="370" t="s">
        <v>5153</v>
      </c>
      <c r="B2400" s="374">
        <v>19356</v>
      </c>
      <c r="C2400" s="374" t="s">
        <v>5154</v>
      </c>
      <c r="D2400" s="368" t="s">
        <v>8</v>
      </c>
      <c r="E2400" s="374" t="s">
        <v>1259</v>
      </c>
      <c r="F2400" s="376">
        <v>51435.78</v>
      </c>
    </row>
    <row r="2401" spans="1:6">
      <c r="A2401" s="370" t="s">
        <v>5155</v>
      </c>
      <c r="B2401" s="374">
        <v>15955</v>
      </c>
      <c r="C2401" s="374" t="s">
        <v>5156</v>
      </c>
      <c r="D2401" s="368" t="s">
        <v>8</v>
      </c>
      <c r="E2401" s="374" t="s">
        <v>1259</v>
      </c>
      <c r="F2401" s="376">
        <v>53343.33</v>
      </c>
    </row>
    <row r="2402" spans="1:6">
      <c r="A2402" s="370" t="s">
        <v>5157</v>
      </c>
      <c r="B2402" s="374">
        <v>13343</v>
      </c>
      <c r="C2402" s="374" t="s">
        <v>5158</v>
      </c>
      <c r="D2402" s="368" t="s">
        <v>8</v>
      </c>
      <c r="E2402" s="374" t="s">
        <v>366</v>
      </c>
      <c r="F2402" s="376">
        <v>17665.59</v>
      </c>
    </row>
    <row r="2403" spans="1:6">
      <c r="A2403" s="370" t="s">
        <v>5159</v>
      </c>
      <c r="B2403" s="374">
        <v>13168</v>
      </c>
      <c r="C2403" s="374" t="s">
        <v>5160</v>
      </c>
      <c r="D2403" s="368" t="s">
        <v>8</v>
      </c>
      <c r="E2403" s="374" t="s">
        <v>366</v>
      </c>
      <c r="F2403" s="376">
        <v>11717.38</v>
      </c>
    </row>
    <row r="2404" spans="1:6">
      <c r="A2404" s="370" t="s">
        <v>5161</v>
      </c>
      <c r="B2404" s="374">
        <v>13362</v>
      </c>
      <c r="C2404" s="374" t="s">
        <v>5162</v>
      </c>
      <c r="D2404" s="368" t="s">
        <v>8</v>
      </c>
      <c r="E2404" s="374" t="s">
        <v>374</v>
      </c>
      <c r="F2404" s="376">
        <v>94.97</v>
      </c>
    </row>
    <row r="2405" spans="1:6" ht="22.5">
      <c r="A2405" s="370" t="s">
        <v>5163</v>
      </c>
      <c r="B2405" s="374">
        <v>16529</v>
      </c>
      <c r="C2405" s="374" t="s">
        <v>5164</v>
      </c>
      <c r="D2405" s="368" t="s">
        <v>9</v>
      </c>
      <c r="E2405" s="374" t="s">
        <v>359</v>
      </c>
      <c r="F2405" s="376">
        <v>54128.84</v>
      </c>
    </row>
    <row r="2406" spans="1:6">
      <c r="A2406" s="370" t="s">
        <v>5165</v>
      </c>
      <c r="B2406" s="374">
        <v>13340</v>
      </c>
      <c r="C2406" s="374" t="s">
        <v>5166</v>
      </c>
      <c r="D2406" s="368" t="s">
        <v>8</v>
      </c>
      <c r="E2406" s="374" t="s">
        <v>366</v>
      </c>
      <c r="F2406" s="376">
        <v>3766.69</v>
      </c>
    </row>
    <row r="2407" spans="1:6">
      <c r="A2407" s="370" t="s">
        <v>5167</v>
      </c>
      <c r="B2407" s="374">
        <v>20641</v>
      </c>
      <c r="C2407" s="374" t="s">
        <v>5166</v>
      </c>
      <c r="D2407" s="368" t="s">
        <v>8</v>
      </c>
      <c r="E2407" s="374" t="s">
        <v>371</v>
      </c>
      <c r="F2407" s="376">
        <v>14518.07</v>
      </c>
    </row>
    <row r="2408" spans="1:6">
      <c r="A2408" s="370" t="s">
        <v>5168</v>
      </c>
      <c r="B2408" s="374">
        <v>14485</v>
      </c>
      <c r="C2408" s="374" t="s">
        <v>5169</v>
      </c>
      <c r="D2408" s="368" t="s">
        <v>8</v>
      </c>
      <c r="E2408" s="374" t="s">
        <v>1766</v>
      </c>
      <c r="F2408" s="376">
        <v>129448.11</v>
      </c>
    </row>
    <row r="2409" spans="1:6">
      <c r="A2409" s="370" t="s">
        <v>5170</v>
      </c>
      <c r="B2409" s="374">
        <v>11434</v>
      </c>
      <c r="C2409" s="374" t="s">
        <v>5171</v>
      </c>
      <c r="D2409" s="368" t="s">
        <v>8</v>
      </c>
      <c r="E2409" s="374" t="s">
        <v>1766</v>
      </c>
      <c r="F2409" s="376">
        <v>3530.96</v>
      </c>
    </row>
    <row r="2410" spans="1:6">
      <c r="A2410" s="370" t="s">
        <v>5172</v>
      </c>
      <c r="B2410" s="374">
        <v>12347</v>
      </c>
      <c r="C2410" s="374" t="s">
        <v>5173</v>
      </c>
      <c r="D2410" s="368" t="s">
        <v>8</v>
      </c>
      <c r="E2410" s="374" t="s">
        <v>884</v>
      </c>
      <c r="F2410" s="376">
        <v>21737.09</v>
      </c>
    </row>
    <row r="2411" spans="1:6">
      <c r="A2411" s="370" t="s">
        <v>5174</v>
      </c>
      <c r="B2411" s="374">
        <v>18300</v>
      </c>
      <c r="C2411" s="374" t="s">
        <v>5175</v>
      </c>
      <c r="D2411" s="368" t="s">
        <v>6</v>
      </c>
      <c r="E2411" s="374" t="s">
        <v>603</v>
      </c>
      <c r="F2411" s="376">
        <v>4721.47</v>
      </c>
    </row>
    <row r="2412" spans="1:6">
      <c r="A2412" s="370" t="s">
        <v>5176</v>
      </c>
      <c r="B2412" s="374">
        <v>563</v>
      </c>
      <c r="C2412" s="374" t="s">
        <v>5177</v>
      </c>
      <c r="D2412" s="368" t="s">
        <v>6</v>
      </c>
      <c r="E2412" s="374" t="s">
        <v>1207</v>
      </c>
      <c r="F2412" s="376">
        <v>101344.7</v>
      </c>
    </row>
    <row r="2413" spans="1:6">
      <c r="A2413" s="370" t="s">
        <v>5178</v>
      </c>
      <c r="B2413" s="374">
        <v>892</v>
      </c>
      <c r="C2413" s="374" t="s">
        <v>5179</v>
      </c>
      <c r="D2413" s="368" t="s">
        <v>9</v>
      </c>
      <c r="E2413" s="374" t="s">
        <v>1207</v>
      </c>
      <c r="F2413" s="376">
        <v>52012.17</v>
      </c>
    </row>
    <row r="2414" spans="1:6">
      <c r="A2414" s="370" t="s">
        <v>5180</v>
      </c>
      <c r="B2414" s="374">
        <v>564</v>
      </c>
      <c r="C2414" s="374" t="s">
        <v>5181</v>
      </c>
      <c r="D2414" s="368" t="s">
        <v>6</v>
      </c>
      <c r="E2414" s="374" t="s">
        <v>1207</v>
      </c>
      <c r="F2414" s="376">
        <v>121866.24000000001</v>
      </c>
    </row>
    <row r="2415" spans="1:6">
      <c r="A2415" s="370" t="s">
        <v>5182</v>
      </c>
      <c r="B2415" s="374">
        <v>802</v>
      </c>
      <c r="C2415" s="374" t="s">
        <v>5183</v>
      </c>
      <c r="D2415" s="368" t="s">
        <v>9</v>
      </c>
      <c r="E2415" s="374" t="s">
        <v>1207</v>
      </c>
      <c r="F2415" s="376">
        <v>52012.17</v>
      </c>
    </row>
    <row r="2416" spans="1:6">
      <c r="A2416" s="370" t="s">
        <v>5184</v>
      </c>
      <c r="B2416" s="374">
        <v>18566</v>
      </c>
      <c r="C2416" s="374" t="s">
        <v>5185</v>
      </c>
      <c r="D2416" s="368" t="s">
        <v>9</v>
      </c>
      <c r="E2416" s="374" t="s">
        <v>507</v>
      </c>
      <c r="F2416" s="376">
        <v>8831.14</v>
      </c>
    </row>
    <row r="2417" spans="1:6">
      <c r="A2417" s="370" t="s">
        <v>5186</v>
      </c>
      <c r="B2417" s="374">
        <v>14476</v>
      </c>
      <c r="C2417" s="374" t="s">
        <v>5187</v>
      </c>
      <c r="D2417" s="368" t="s">
        <v>9</v>
      </c>
      <c r="E2417" s="374" t="s">
        <v>2946</v>
      </c>
      <c r="F2417" s="376">
        <v>18720.8</v>
      </c>
    </row>
    <row r="2418" spans="1:6">
      <c r="A2418" s="370" t="s">
        <v>5188</v>
      </c>
      <c r="B2418" s="374">
        <v>11342</v>
      </c>
      <c r="C2418" s="374" t="s">
        <v>5189</v>
      </c>
      <c r="D2418" s="368" t="s">
        <v>9</v>
      </c>
      <c r="E2418" s="374" t="s">
        <v>610</v>
      </c>
      <c r="F2418" s="376">
        <v>21162.27</v>
      </c>
    </row>
    <row r="2419" spans="1:6">
      <c r="A2419" s="370" t="s">
        <v>5190</v>
      </c>
      <c r="B2419" s="374">
        <v>11920</v>
      </c>
      <c r="C2419" s="374" t="s">
        <v>5191</v>
      </c>
      <c r="D2419" s="368" t="s">
        <v>9</v>
      </c>
      <c r="E2419" s="374" t="s">
        <v>610</v>
      </c>
      <c r="F2419" s="376">
        <v>19788.009999999998</v>
      </c>
    </row>
    <row r="2420" spans="1:6">
      <c r="A2420" s="370" t="s">
        <v>5192</v>
      </c>
      <c r="B2420" s="374">
        <v>11919</v>
      </c>
      <c r="C2420" s="374" t="s">
        <v>5193</v>
      </c>
      <c r="D2420" s="368" t="s">
        <v>9</v>
      </c>
      <c r="E2420" s="374" t="s">
        <v>610</v>
      </c>
      <c r="F2420" s="376">
        <v>11517.62</v>
      </c>
    </row>
    <row r="2421" spans="1:6">
      <c r="A2421" s="370" t="s">
        <v>5194</v>
      </c>
      <c r="B2421" s="374">
        <v>10460</v>
      </c>
      <c r="C2421" s="374" t="s">
        <v>5195</v>
      </c>
      <c r="D2421" s="368" t="s">
        <v>9</v>
      </c>
      <c r="E2421" s="374" t="s">
        <v>610</v>
      </c>
      <c r="F2421" s="376">
        <v>27798.73</v>
      </c>
    </row>
    <row r="2422" spans="1:6">
      <c r="A2422" s="370" t="s">
        <v>5196</v>
      </c>
      <c r="B2422" s="374">
        <v>10459</v>
      </c>
      <c r="C2422" s="374" t="s">
        <v>5197</v>
      </c>
      <c r="D2422" s="368" t="s">
        <v>9</v>
      </c>
      <c r="E2422" s="374" t="s">
        <v>610</v>
      </c>
      <c r="F2422" s="376">
        <v>93171.57</v>
      </c>
    </row>
    <row r="2423" spans="1:6">
      <c r="A2423" s="370" t="s">
        <v>5198</v>
      </c>
      <c r="B2423" s="374">
        <v>10458</v>
      </c>
      <c r="C2423" s="374" t="s">
        <v>5199</v>
      </c>
      <c r="D2423" s="368" t="s">
        <v>9</v>
      </c>
      <c r="E2423" s="374" t="s">
        <v>610</v>
      </c>
      <c r="F2423" s="376">
        <v>48806.65</v>
      </c>
    </row>
    <row r="2424" spans="1:6">
      <c r="A2424" s="370" t="s">
        <v>5200</v>
      </c>
      <c r="B2424" s="374">
        <v>10472</v>
      </c>
      <c r="C2424" s="374" t="s">
        <v>5201</v>
      </c>
      <c r="D2424" s="368" t="s">
        <v>9</v>
      </c>
      <c r="E2424" s="374" t="s">
        <v>610</v>
      </c>
      <c r="F2424" s="376">
        <v>27798.73</v>
      </c>
    </row>
    <row r="2425" spans="1:6">
      <c r="A2425" s="370" t="s">
        <v>5202</v>
      </c>
      <c r="B2425" s="374">
        <v>10471</v>
      </c>
      <c r="C2425" s="374" t="s">
        <v>5203</v>
      </c>
      <c r="D2425" s="368" t="s">
        <v>9</v>
      </c>
      <c r="E2425" s="374" t="s">
        <v>610</v>
      </c>
      <c r="F2425" s="376">
        <v>27798.73</v>
      </c>
    </row>
    <row r="2426" spans="1:6">
      <c r="A2426" s="370" t="s">
        <v>5204</v>
      </c>
      <c r="B2426" s="374">
        <v>10470</v>
      </c>
      <c r="C2426" s="374" t="s">
        <v>5205</v>
      </c>
      <c r="D2426" s="368" t="s">
        <v>9</v>
      </c>
      <c r="E2426" s="374" t="s">
        <v>610</v>
      </c>
      <c r="F2426" s="376">
        <v>27798.73</v>
      </c>
    </row>
    <row r="2427" spans="1:6">
      <c r="A2427" s="370" t="s">
        <v>5206</v>
      </c>
      <c r="B2427" s="374">
        <v>10521</v>
      </c>
      <c r="C2427" s="374" t="s">
        <v>5207</v>
      </c>
      <c r="D2427" s="368" t="s">
        <v>9</v>
      </c>
      <c r="E2427" s="374" t="s">
        <v>496</v>
      </c>
      <c r="F2427" s="376">
        <v>17973.349999999999</v>
      </c>
    </row>
    <row r="2428" spans="1:6">
      <c r="A2428" s="370" t="s">
        <v>5208</v>
      </c>
      <c r="B2428" s="374">
        <v>10485</v>
      </c>
      <c r="C2428" s="374" t="s">
        <v>5209</v>
      </c>
      <c r="D2428" s="368" t="s">
        <v>9</v>
      </c>
      <c r="E2428" s="374" t="s">
        <v>610</v>
      </c>
      <c r="F2428" s="376">
        <v>28804.53</v>
      </c>
    </row>
    <row r="2429" spans="1:6">
      <c r="A2429" s="370" t="s">
        <v>5210</v>
      </c>
      <c r="B2429" s="374">
        <v>10627</v>
      </c>
      <c r="C2429" s="374" t="s">
        <v>5211</v>
      </c>
      <c r="D2429" s="368" t="s">
        <v>9</v>
      </c>
      <c r="E2429" s="374" t="s">
        <v>496</v>
      </c>
      <c r="F2429" s="376">
        <v>26628.09</v>
      </c>
    </row>
    <row r="2430" spans="1:6">
      <c r="A2430" s="370" t="s">
        <v>5212</v>
      </c>
      <c r="B2430" s="374">
        <v>10516</v>
      </c>
      <c r="C2430" s="374" t="s">
        <v>5213</v>
      </c>
      <c r="D2430" s="368" t="s">
        <v>9</v>
      </c>
      <c r="E2430" s="374" t="s">
        <v>496</v>
      </c>
      <c r="F2430" s="376">
        <v>27016.22</v>
      </c>
    </row>
    <row r="2431" spans="1:6">
      <c r="A2431" s="370" t="s">
        <v>5214</v>
      </c>
      <c r="B2431" s="374">
        <v>10517</v>
      </c>
      <c r="C2431" s="374" t="s">
        <v>5215</v>
      </c>
      <c r="D2431" s="368" t="s">
        <v>9</v>
      </c>
      <c r="E2431" s="374" t="s">
        <v>496</v>
      </c>
      <c r="F2431" s="376">
        <v>26628.09</v>
      </c>
    </row>
    <row r="2432" spans="1:6">
      <c r="A2432" s="370" t="s">
        <v>5216</v>
      </c>
      <c r="B2432" s="374">
        <v>10518</v>
      </c>
      <c r="C2432" s="374" t="s">
        <v>5217</v>
      </c>
      <c r="D2432" s="368" t="s">
        <v>9</v>
      </c>
      <c r="E2432" s="374" t="s">
        <v>496</v>
      </c>
      <c r="F2432" s="376">
        <v>26628.09</v>
      </c>
    </row>
    <row r="2433" spans="1:6">
      <c r="A2433" s="370" t="s">
        <v>5218</v>
      </c>
      <c r="B2433" s="374">
        <v>10519</v>
      </c>
      <c r="C2433" s="374" t="s">
        <v>5219</v>
      </c>
      <c r="D2433" s="368" t="s">
        <v>9</v>
      </c>
      <c r="E2433" s="374" t="s">
        <v>496</v>
      </c>
      <c r="F2433" s="376">
        <v>48815.8</v>
      </c>
    </row>
    <row r="2434" spans="1:6">
      <c r="A2434" s="370" t="s">
        <v>5220</v>
      </c>
      <c r="B2434" s="374">
        <v>10625</v>
      </c>
      <c r="C2434" s="374" t="s">
        <v>5221</v>
      </c>
      <c r="D2434" s="368" t="s">
        <v>9</v>
      </c>
      <c r="E2434" s="374" t="s">
        <v>496</v>
      </c>
      <c r="F2434" s="376">
        <v>27610.720000000001</v>
      </c>
    </row>
    <row r="2435" spans="1:6">
      <c r="A2435" s="370" t="s">
        <v>5222</v>
      </c>
      <c r="B2435" s="374">
        <v>10520</v>
      </c>
      <c r="C2435" s="374" t="s">
        <v>5223</v>
      </c>
      <c r="D2435" s="368" t="s">
        <v>9</v>
      </c>
      <c r="E2435" s="374" t="s">
        <v>496</v>
      </c>
      <c r="F2435" s="376">
        <v>24520.95</v>
      </c>
    </row>
    <row r="2436" spans="1:6">
      <c r="A2436" s="370" t="s">
        <v>5224</v>
      </c>
      <c r="B2436" s="374">
        <v>721</v>
      </c>
      <c r="C2436" s="374" t="s">
        <v>5225</v>
      </c>
      <c r="D2436" s="368" t="s">
        <v>9</v>
      </c>
      <c r="E2436" s="374" t="s">
        <v>522</v>
      </c>
      <c r="F2436" s="376">
        <v>7862.39</v>
      </c>
    </row>
    <row r="2437" spans="1:6">
      <c r="A2437" s="370" t="s">
        <v>5226</v>
      </c>
      <c r="B2437" s="374">
        <v>10514</v>
      </c>
      <c r="C2437" s="374" t="s">
        <v>5227</v>
      </c>
      <c r="D2437" s="368" t="s">
        <v>9</v>
      </c>
      <c r="E2437" s="374" t="s">
        <v>374</v>
      </c>
      <c r="F2437" s="376">
        <v>57333.08</v>
      </c>
    </row>
    <row r="2438" spans="1:6">
      <c r="A2438" s="370" t="s">
        <v>5228</v>
      </c>
      <c r="B2438" s="374">
        <v>10513</v>
      </c>
      <c r="C2438" s="374" t="s">
        <v>5229</v>
      </c>
      <c r="D2438" s="368" t="s">
        <v>9</v>
      </c>
      <c r="E2438" s="374" t="s">
        <v>374</v>
      </c>
      <c r="F2438" s="376">
        <v>482338.07</v>
      </c>
    </row>
    <row r="2439" spans="1:6" ht="22.5">
      <c r="A2439" s="370" t="s">
        <v>5230</v>
      </c>
      <c r="B2439" s="374">
        <v>16287</v>
      </c>
      <c r="C2439" s="374" t="s">
        <v>5231</v>
      </c>
      <c r="D2439" s="368" t="s">
        <v>9</v>
      </c>
      <c r="E2439" s="374" t="s">
        <v>537</v>
      </c>
      <c r="F2439" s="376">
        <v>167829.36</v>
      </c>
    </row>
    <row r="2440" spans="1:6">
      <c r="A2440" s="370" t="s">
        <v>5232</v>
      </c>
      <c r="B2440" s="374">
        <v>723</v>
      </c>
      <c r="C2440" s="374" t="s">
        <v>5233</v>
      </c>
      <c r="D2440" s="368" t="s">
        <v>9</v>
      </c>
      <c r="E2440" s="374" t="s">
        <v>522</v>
      </c>
      <c r="F2440" s="376">
        <v>8851.92</v>
      </c>
    </row>
    <row r="2441" spans="1:6">
      <c r="A2441" s="370" t="s">
        <v>5234</v>
      </c>
      <c r="B2441" s="374">
        <v>14969</v>
      </c>
      <c r="C2441" s="374" t="s">
        <v>5235</v>
      </c>
      <c r="D2441" s="368" t="s">
        <v>9</v>
      </c>
      <c r="E2441" s="374" t="s">
        <v>522</v>
      </c>
      <c r="F2441" s="376">
        <v>32670.66</v>
      </c>
    </row>
    <row r="2442" spans="1:6">
      <c r="A2442" s="370" t="s">
        <v>5236</v>
      </c>
      <c r="B2442" s="374">
        <v>14971</v>
      </c>
      <c r="C2442" s="374" t="s">
        <v>5237</v>
      </c>
      <c r="D2442" s="368" t="s">
        <v>9</v>
      </c>
      <c r="E2442" s="374" t="s">
        <v>522</v>
      </c>
      <c r="F2442" s="376">
        <v>52968.19</v>
      </c>
    </row>
    <row r="2443" spans="1:6">
      <c r="A2443" s="370" t="s">
        <v>5238</v>
      </c>
      <c r="B2443" s="374">
        <v>10489</v>
      </c>
      <c r="C2443" s="374" t="s">
        <v>5239</v>
      </c>
      <c r="D2443" s="368" t="s">
        <v>9</v>
      </c>
      <c r="E2443" s="374" t="s">
        <v>522</v>
      </c>
      <c r="F2443" s="376">
        <v>10357.540000000001</v>
      </c>
    </row>
    <row r="2444" spans="1:6">
      <c r="A2444" s="370" t="s">
        <v>5240</v>
      </c>
      <c r="B2444" s="374">
        <v>10488</v>
      </c>
      <c r="C2444" s="374" t="s">
        <v>5241</v>
      </c>
      <c r="D2444" s="368" t="s">
        <v>9</v>
      </c>
      <c r="E2444" s="374" t="s">
        <v>522</v>
      </c>
      <c r="F2444" s="376">
        <v>19762.28</v>
      </c>
    </row>
    <row r="2445" spans="1:6">
      <c r="A2445" s="370" t="s">
        <v>5242</v>
      </c>
      <c r="B2445" s="374">
        <v>14972</v>
      </c>
      <c r="C2445" s="374" t="s">
        <v>5243</v>
      </c>
      <c r="D2445" s="368" t="s">
        <v>9</v>
      </c>
      <c r="E2445" s="374" t="s">
        <v>522</v>
      </c>
      <c r="F2445" s="376">
        <v>9262.01</v>
      </c>
    </row>
    <row r="2446" spans="1:6">
      <c r="A2446" s="370" t="s">
        <v>5244</v>
      </c>
      <c r="B2446" s="374">
        <v>10134</v>
      </c>
      <c r="C2446" s="374" t="s">
        <v>5245</v>
      </c>
      <c r="D2446" s="368" t="s">
        <v>9</v>
      </c>
      <c r="E2446" s="374" t="s">
        <v>522</v>
      </c>
      <c r="F2446" s="376">
        <v>78552.070000000007</v>
      </c>
    </row>
    <row r="2447" spans="1:6">
      <c r="A2447" s="370" t="s">
        <v>5246</v>
      </c>
      <c r="B2447" s="374">
        <v>11986</v>
      </c>
      <c r="C2447" s="374" t="s">
        <v>5247</v>
      </c>
      <c r="D2447" s="368" t="s">
        <v>9</v>
      </c>
      <c r="E2447" s="374" t="s">
        <v>610</v>
      </c>
      <c r="F2447" s="376">
        <v>19347.419999999998</v>
      </c>
    </row>
    <row r="2448" spans="1:6">
      <c r="A2448" s="370" t="s">
        <v>5248</v>
      </c>
      <c r="B2448" s="374">
        <v>11341</v>
      </c>
      <c r="C2448" s="374" t="s">
        <v>5249</v>
      </c>
      <c r="D2448" s="368" t="s">
        <v>9</v>
      </c>
      <c r="E2448" s="374" t="s">
        <v>610</v>
      </c>
      <c r="F2448" s="376">
        <v>19347.419999999998</v>
      </c>
    </row>
    <row r="2449" spans="1:6">
      <c r="A2449" s="370" t="s">
        <v>5250</v>
      </c>
      <c r="B2449" s="374">
        <v>10007</v>
      </c>
      <c r="C2449" s="374" t="s">
        <v>5251</v>
      </c>
      <c r="D2449" s="368" t="s">
        <v>9</v>
      </c>
      <c r="E2449" s="374" t="s">
        <v>610</v>
      </c>
      <c r="F2449" s="376">
        <v>220337.2</v>
      </c>
    </row>
    <row r="2450" spans="1:6" ht="22.5">
      <c r="A2450" s="370" t="s">
        <v>5252</v>
      </c>
      <c r="B2450" s="374">
        <v>13782</v>
      </c>
      <c r="C2450" s="374" t="s">
        <v>5253</v>
      </c>
      <c r="D2450" s="368" t="s">
        <v>9</v>
      </c>
      <c r="E2450" s="374" t="s">
        <v>359</v>
      </c>
      <c r="F2450" s="376">
        <v>865775.92</v>
      </c>
    </row>
    <row r="2451" spans="1:6">
      <c r="A2451" s="370" t="s">
        <v>5254</v>
      </c>
      <c r="B2451" s="374">
        <v>12917</v>
      </c>
      <c r="C2451" s="374" t="s">
        <v>5255</v>
      </c>
      <c r="D2451" s="368" t="s">
        <v>9</v>
      </c>
      <c r="E2451" s="374" t="s">
        <v>491</v>
      </c>
      <c r="F2451" s="376">
        <v>16115.08</v>
      </c>
    </row>
    <row r="2452" spans="1:6">
      <c r="A2452" s="370" t="s">
        <v>5256</v>
      </c>
      <c r="B2452" s="374">
        <v>16904</v>
      </c>
      <c r="C2452" s="374" t="s">
        <v>5257</v>
      </c>
      <c r="D2452" s="368" t="s">
        <v>7</v>
      </c>
      <c r="E2452" s="374" t="s">
        <v>857</v>
      </c>
      <c r="F2452" s="376">
        <v>666795.07999999996</v>
      </c>
    </row>
    <row r="2453" spans="1:6">
      <c r="A2453" s="370" t="s">
        <v>5258</v>
      </c>
      <c r="B2453" s="374">
        <v>16946</v>
      </c>
      <c r="C2453" s="374" t="s">
        <v>5259</v>
      </c>
      <c r="D2453" s="368" t="s">
        <v>7</v>
      </c>
      <c r="E2453" s="374" t="s">
        <v>857</v>
      </c>
      <c r="F2453" s="376">
        <v>1267095.53</v>
      </c>
    </row>
    <row r="2454" spans="1:6">
      <c r="A2454" s="370" t="s">
        <v>5260</v>
      </c>
      <c r="B2454" s="374">
        <v>18158</v>
      </c>
      <c r="C2454" s="374" t="s">
        <v>5261</v>
      </c>
      <c r="D2454" s="368" t="s">
        <v>7</v>
      </c>
      <c r="E2454" s="374" t="s">
        <v>857</v>
      </c>
      <c r="F2454" s="376">
        <v>1135933.42</v>
      </c>
    </row>
    <row r="2455" spans="1:6">
      <c r="A2455" s="370" t="s">
        <v>5262</v>
      </c>
      <c r="B2455" s="374">
        <v>18719</v>
      </c>
      <c r="C2455" s="374" t="s">
        <v>5263</v>
      </c>
      <c r="D2455" s="368" t="s">
        <v>7</v>
      </c>
      <c r="E2455" s="374" t="s">
        <v>857</v>
      </c>
      <c r="F2455" s="376">
        <v>1138815.3600000001</v>
      </c>
    </row>
    <row r="2456" spans="1:6" ht="22.5">
      <c r="A2456" s="370" t="s">
        <v>5264</v>
      </c>
      <c r="B2456" s="374">
        <v>19293</v>
      </c>
      <c r="C2456" s="374" t="s">
        <v>5265</v>
      </c>
      <c r="D2456" s="368" t="s">
        <v>7</v>
      </c>
      <c r="E2456" s="374" t="s">
        <v>857</v>
      </c>
      <c r="F2456" s="376">
        <v>1103662.1100000001</v>
      </c>
    </row>
    <row r="2457" spans="1:6">
      <c r="A2457" s="370" t="s">
        <v>5266</v>
      </c>
      <c r="B2457" s="374">
        <v>13267</v>
      </c>
      <c r="C2457" s="374" t="s">
        <v>5267</v>
      </c>
      <c r="D2457" s="368" t="s">
        <v>8</v>
      </c>
      <c r="E2457" s="374" t="s">
        <v>857</v>
      </c>
      <c r="F2457" s="376">
        <v>54534.73</v>
      </c>
    </row>
    <row r="2458" spans="1:6">
      <c r="A2458" s="370" t="s">
        <v>5268</v>
      </c>
      <c r="B2458" s="374">
        <v>10377</v>
      </c>
      <c r="C2458" s="374" t="s">
        <v>5269</v>
      </c>
      <c r="D2458" s="368" t="s">
        <v>7</v>
      </c>
      <c r="E2458" s="374" t="s">
        <v>1766</v>
      </c>
      <c r="F2458" s="376">
        <v>1434175.48</v>
      </c>
    </row>
    <row r="2459" spans="1:6">
      <c r="A2459" s="370" t="s">
        <v>5270</v>
      </c>
      <c r="B2459" s="374">
        <v>16981</v>
      </c>
      <c r="C2459" s="374" t="s">
        <v>5271</v>
      </c>
      <c r="D2459" s="368" t="s">
        <v>7</v>
      </c>
      <c r="E2459" s="374" t="s">
        <v>857</v>
      </c>
      <c r="F2459" s="376">
        <v>1237548.27</v>
      </c>
    </row>
    <row r="2460" spans="1:6">
      <c r="A2460" s="370" t="s">
        <v>5272</v>
      </c>
      <c r="B2460" s="374">
        <v>10941</v>
      </c>
      <c r="C2460" s="374" t="s">
        <v>5273</v>
      </c>
      <c r="D2460" s="368" t="s">
        <v>7</v>
      </c>
      <c r="E2460" s="374" t="s">
        <v>857</v>
      </c>
      <c r="F2460" s="376">
        <v>1208559.02</v>
      </c>
    </row>
    <row r="2461" spans="1:6">
      <c r="A2461" s="370" t="s">
        <v>5274</v>
      </c>
      <c r="B2461" s="374">
        <v>19338</v>
      </c>
      <c r="C2461" s="374" t="s">
        <v>5275</v>
      </c>
      <c r="D2461" s="368" t="s">
        <v>7</v>
      </c>
      <c r="E2461" s="374" t="s">
        <v>857</v>
      </c>
      <c r="F2461" s="376">
        <v>1203544.27</v>
      </c>
    </row>
    <row r="2462" spans="1:6">
      <c r="A2462" s="370" t="s">
        <v>5276</v>
      </c>
      <c r="B2462" s="374">
        <v>19191</v>
      </c>
      <c r="C2462" s="374" t="s">
        <v>5277</v>
      </c>
      <c r="D2462" s="368" t="s">
        <v>7</v>
      </c>
      <c r="E2462" s="374" t="s">
        <v>857</v>
      </c>
      <c r="F2462" s="376">
        <v>1371381.27</v>
      </c>
    </row>
    <row r="2463" spans="1:6">
      <c r="A2463" s="370" t="s">
        <v>5278</v>
      </c>
      <c r="B2463" s="374">
        <v>18298</v>
      </c>
      <c r="C2463" s="374" t="s">
        <v>5279</v>
      </c>
      <c r="D2463" s="368" t="s">
        <v>7</v>
      </c>
      <c r="E2463" s="374" t="s">
        <v>857</v>
      </c>
      <c r="F2463" s="376">
        <v>1229766.73</v>
      </c>
    </row>
    <row r="2464" spans="1:6">
      <c r="A2464" s="370" t="s">
        <v>5280</v>
      </c>
      <c r="B2464" s="374">
        <v>18294</v>
      </c>
      <c r="C2464" s="374" t="s">
        <v>5281</v>
      </c>
      <c r="D2464" s="368" t="s">
        <v>7</v>
      </c>
      <c r="E2464" s="374" t="s">
        <v>857</v>
      </c>
      <c r="F2464" s="376">
        <v>1197094.1399999999</v>
      </c>
    </row>
    <row r="2465" spans="1:6">
      <c r="A2465" s="370" t="s">
        <v>5282</v>
      </c>
      <c r="B2465" s="374">
        <v>18292</v>
      </c>
      <c r="C2465" s="374" t="s">
        <v>5283</v>
      </c>
      <c r="D2465" s="368" t="s">
        <v>7</v>
      </c>
      <c r="E2465" s="374" t="s">
        <v>857</v>
      </c>
      <c r="F2465" s="376">
        <v>1162622.3</v>
      </c>
    </row>
    <row r="2466" spans="1:6">
      <c r="A2466" s="370" t="s">
        <v>5284</v>
      </c>
      <c r="B2466" s="374">
        <v>18718</v>
      </c>
      <c r="C2466" s="374" t="s">
        <v>5285</v>
      </c>
      <c r="D2466" s="368" t="s">
        <v>7</v>
      </c>
      <c r="E2466" s="374" t="s">
        <v>857</v>
      </c>
      <c r="F2466" s="376">
        <v>1232648.67</v>
      </c>
    </row>
    <row r="2467" spans="1:6">
      <c r="A2467" s="370" t="s">
        <v>5286</v>
      </c>
      <c r="B2467" s="374">
        <v>18713</v>
      </c>
      <c r="C2467" s="374" t="s">
        <v>5287</v>
      </c>
      <c r="D2467" s="368" t="s">
        <v>7</v>
      </c>
      <c r="E2467" s="374" t="s">
        <v>857</v>
      </c>
      <c r="F2467" s="376">
        <v>1199976.08</v>
      </c>
    </row>
    <row r="2468" spans="1:6">
      <c r="A2468" s="370" t="s">
        <v>5288</v>
      </c>
      <c r="B2468" s="374">
        <v>18712</v>
      </c>
      <c r="C2468" s="374" t="s">
        <v>5289</v>
      </c>
      <c r="D2468" s="368" t="s">
        <v>7</v>
      </c>
      <c r="E2468" s="374" t="s">
        <v>857</v>
      </c>
      <c r="F2468" s="376">
        <v>1165504.24</v>
      </c>
    </row>
    <row r="2469" spans="1:6">
      <c r="A2469" s="370" t="s">
        <v>5290</v>
      </c>
      <c r="B2469" s="374">
        <v>10496</v>
      </c>
      <c r="C2469" s="374" t="s">
        <v>5291</v>
      </c>
      <c r="D2469" s="368" t="s">
        <v>7</v>
      </c>
      <c r="E2469" s="374" t="s">
        <v>857</v>
      </c>
      <c r="F2469" s="376">
        <v>1112568.1200000001</v>
      </c>
    </row>
    <row r="2470" spans="1:6">
      <c r="A2470" s="370" t="s">
        <v>5292</v>
      </c>
      <c r="B2470" s="374">
        <v>10498</v>
      </c>
      <c r="C2470" s="374" t="s">
        <v>5293</v>
      </c>
      <c r="D2470" s="368" t="s">
        <v>7</v>
      </c>
      <c r="E2470" s="374" t="s">
        <v>857</v>
      </c>
      <c r="F2470" s="376">
        <v>1108655.2</v>
      </c>
    </row>
    <row r="2471" spans="1:6">
      <c r="A2471" s="370" t="s">
        <v>5294</v>
      </c>
      <c r="B2471" s="374">
        <v>16984</v>
      </c>
      <c r="C2471" s="374" t="s">
        <v>5295</v>
      </c>
      <c r="D2471" s="368" t="s">
        <v>7</v>
      </c>
      <c r="E2471" s="374" t="s">
        <v>857</v>
      </c>
      <c r="F2471" s="376">
        <v>1444698.87</v>
      </c>
    </row>
    <row r="2472" spans="1:6">
      <c r="A2472" s="370" t="s">
        <v>5296</v>
      </c>
      <c r="B2472" s="374">
        <v>11056</v>
      </c>
      <c r="C2472" s="374" t="s">
        <v>5297</v>
      </c>
      <c r="D2472" s="368" t="s">
        <v>7</v>
      </c>
      <c r="E2472" s="374" t="s">
        <v>857</v>
      </c>
      <c r="F2472" s="376">
        <v>1367200.33</v>
      </c>
    </row>
    <row r="2473" spans="1:6">
      <c r="A2473" s="370" t="s">
        <v>5298</v>
      </c>
      <c r="B2473" s="374">
        <v>18290</v>
      </c>
      <c r="C2473" s="374" t="s">
        <v>5299</v>
      </c>
      <c r="D2473" s="368" t="s">
        <v>7</v>
      </c>
      <c r="E2473" s="374" t="s">
        <v>857</v>
      </c>
      <c r="F2473" s="376">
        <v>1150685.44</v>
      </c>
    </row>
    <row r="2474" spans="1:6">
      <c r="A2474" s="370" t="s">
        <v>5300</v>
      </c>
      <c r="B2474" s="374">
        <v>18288</v>
      </c>
      <c r="C2474" s="374" t="s">
        <v>5301</v>
      </c>
      <c r="D2474" s="368" t="s">
        <v>7</v>
      </c>
      <c r="E2474" s="374" t="s">
        <v>857</v>
      </c>
      <c r="F2474" s="376">
        <v>1150685.44</v>
      </c>
    </row>
    <row r="2475" spans="1:6">
      <c r="A2475" s="370" t="s">
        <v>5302</v>
      </c>
      <c r="B2475" s="374">
        <v>18287</v>
      </c>
      <c r="C2475" s="374" t="s">
        <v>5303</v>
      </c>
      <c r="D2475" s="368" t="s">
        <v>7</v>
      </c>
      <c r="E2475" s="374" t="s">
        <v>857</v>
      </c>
      <c r="F2475" s="376">
        <v>1151630.8700000001</v>
      </c>
    </row>
    <row r="2476" spans="1:6">
      <c r="A2476" s="370" t="s">
        <v>5304</v>
      </c>
      <c r="B2476" s="374">
        <v>18717</v>
      </c>
      <c r="C2476" s="374" t="s">
        <v>5305</v>
      </c>
      <c r="D2476" s="368" t="s">
        <v>7</v>
      </c>
      <c r="E2476" s="374" t="s">
        <v>857</v>
      </c>
      <c r="F2476" s="376">
        <v>1216303.8400000001</v>
      </c>
    </row>
    <row r="2477" spans="1:6">
      <c r="A2477" s="370" t="s">
        <v>5306</v>
      </c>
      <c r="B2477" s="374">
        <v>18721</v>
      </c>
      <c r="C2477" s="374" t="s">
        <v>5307</v>
      </c>
      <c r="D2477" s="368" t="s">
        <v>7</v>
      </c>
      <c r="E2477" s="374" t="s">
        <v>857</v>
      </c>
      <c r="F2477" s="376">
        <v>1188696.3899999999</v>
      </c>
    </row>
    <row r="2478" spans="1:6">
      <c r="A2478" s="370" t="s">
        <v>5308</v>
      </c>
      <c r="B2478" s="374">
        <v>18162</v>
      </c>
      <c r="C2478" s="374" t="s">
        <v>5309</v>
      </c>
      <c r="D2478" s="368" t="s">
        <v>7</v>
      </c>
      <c r="E2478" s="374" t="s">
        <v>857</v>
      </c>
      <c r="F2478" s="376">
        <v>662062.42000000004</v>
      </c>
    </row>
    <row r="2479" spans="1:6">
      <c r="A2479" s="370" t="s">
        <v>5310</v>
      </c>
      <c r="B2479" s="374">
        <v>18270</v>
      </c>
      <c r="C2479" s="374" t="s">
        <v>5311</v>
      </c>
      <c r="D2479" s="368" t="s">
        <v>7</v>
      </c>
      <c r="E2479" s="374" t="s">
        <v>857</v>
      </c>
      <c r="F2479" s="376">
        <v>690937.56</v>
      </c>
    </row>
    <row r="2480" spans="1:6">
      <c r="A2480" s="370" t="s">
        <v>5312</v>
      </c>
      <c r="B2480" s="374">
        <v>16979</v>
      </c>
      <c r="C2480" s="374" t="s">
        <v>5313</v>
      </c>
      <c r="D2480" s="368" t="s">
        <v>7</v>
      </c>
      <c r="E2480" s="374" t="s">
        <v>857</v>
      </c>
      <c r="F2480" s="376">
        <v>1464415.47</v>
      </c>
    </row>
    <row r="2481" spans="1:6">
      <c r="A2481" s="370" t="s">
        <v>5314</v>
      </c>
      <c r="B2481" s="374">
        <v>16970</v>
      </c>
      <c r="C2481" s="374" t="s">
        <v>5315</v>
      </c>
      <c r="D2481" s="368" t="s">
        <v>7</v>
      </c>
      <c r="E2481" s="374" t="s">
        <v>857</v>
      </c>
      <c r="F2481" s="376">
        <v>1212190.29</v>
      </c>
    </row>
    <row r="2482" spans="1:6">
      <c r="A2482" s="370" t="s">
        <v>5316</v>
      </c>
      <c r="B2482" s="374">
        <v>16952</v>
      </c>
      <c r="C2482" s="374" t="s">
        <v>5317</v>
      </c>
      <c r="D2482" s="368" t="s">
        <v>7</v>
      </c>
      <c r="E2482" s="374" t="s">
        <v>857</v>
      </c>
      <c r="F2482" s="376">
        <v>1208253.3899999999</v>
      </c>
    </row>
    <row r="2483" spans="1:6">
      <c r="A2483" s="370" t="s">
        <v>5318</v>
      </c>
      <c r="B2483" s="374">
        <v>16972</v>
      </c>
      <c r="C2483" s="374" t="s">
        <v>5319</v>
      </c>
      <c r="D2483" s="368" t="s">
        <v>7</v>
      </c>
      <c r="E2483" s="374" t="s">
        <v>857</v>
      </c>
      <c r="F2483" s="376">
        <v>593473.11</v>
      </c>
    </row>
    <row r="2484" spans="1:6">
      <c r="A2484" s="370" t="s">
        <v>5320</v>
      </c>
      <c r="B2484" s="374">
        <v>18715</v>
      </c>
      <c r="C2484" s="374" t="s">
        <v>5321</v>
      </c>
      <c r="D2484" s="368" t="s">
        <v>7</v>
      </c>
      <c r="E2484" s="374" t="s">
        <v>857</v>
      </c>
      <c r="F2484" s="376">
        <v>1069520.79</v>
      </c>
    </row>
    <row r="2485" spans="1:6">
      <c r="A2485" s="370" t="s">
        <v>5322</v>
      </c>
      <c r="B2485" s="374">
        <v>19334</v>
      </c>
      <c r="C2485" s="374" t="s">
        <v>5323</v>
      </c>
      <c r="D2485" s="368" t="s">
        <v>7</v>
      </c>
      <c r="E2485" s="374" t="s">
        <v>857</v>
      </c>
      <c r="F2485" s="376">
        <v>2273084.25</v>
      </c>
    </row>
    <row r="2486" spans="1:6">
      <c r="A2486" s="370" t="s">
        <v>5324</v>
      </c>
      <c r="B2486" s="374">
        <v>19339</v>
      </c>
      <c r="C2486" s="374" t="s">
        <v>5325</v>
      </c>
      <c r="D2486" s="368" t="s">
        <v>7</v>
      </c>
      <c r="E2486" s="374" t="s">
        <v>857</v>
      </c>
      <c r="F2486" s="376">
        <v>1960520.34</v>
      </c>
    </row>
    <row r="2487" spans="1:6">
      <c r="A2487" s="370" t="s">
        <v>5326</v>
      </c>
      <c r="B2487" s="374">
        <v>19324</v>
      </c>
      <c r="C2487" s="374" t="s">
        <v>5327</v>
      </c>
      <c r="D2487" s="368" t="s">
        <v>7</v>
      </c>
      <c r="E2487" s="374" t="s">
        <v>857</v>
      </c>
      <c r="F2487" s="376">
        <v>1169786.69</v>
      </c>
    </row>
    <row r="2488" spans="1:6">
      <c r="A2488" s="370" t="s">
        <v>5328</v>
      </c>
      <c r="B2488" s="374">
        <v>19326</v>
      </c>
      <c r="C2488" s="374" t="s">
        <v>5329</v>
      </c>
      <c r="D2488" s="368" t="s">
        <v>7</v>
      </c>
      <c r="E2488" s="374" t="s">
        <v>857</v>
      </c>
      <c r="F2488" s="376">
        <v>1160401.01</v>
      </c>
    </row>
    <row r="2489" spans="1:6">
      <c r="A2489" s="370" t="s">
        <v>5330</v>
      </c>
      <c r="B2489" s="374">
        <v>19336</v>
      </c>
      <c r="C2489" s="374" t="s">
        <v>5331</v>
      </c>
      <c r="D2489" s="368" t="s">
        <v>7</v>
      </c>
      <c r="E2489" s="374" t="s">
        <v>857</v>
      </c>
      <c r="F2489" s="376">
        <v>1966079.18</v>
      </c>
    </row>
    <row r="2490" spans="1:6">
      <c r="A2490" s="370" t="s">
        <v>5332</v>
      </c>
      <c r="B2490" s="374">
        <v>19319</v>
      </c>
      <c r="C2490" s="374" t="s">
        <v>5333</v>
      </c>
      <c r="D2490" s="368" t="s">
        <v>7</v>
      </c>
      <c r="E2490" s="374" t="s">
        <v>857</v>
      </c>
      <c r="F2490" s="376">
        <v>1194961.02</v>
      </c>
    </row>
    <row r="2491" spans="1:6">
      <c r="A2491" s="370" t="s">
        <v>5334</v>
      </c>
      <c r="B2491" s="374">
        <v>10490</v>
      </c>
      <c r="C2491" s="374" t="s">
        <v>5335</v>
      </c>
      <c r="D2491" s="368" t="s">
        <v>7</v>
      </c>
      <c r="E2491" s="374" t="s">
        <v>857</v>
      </c>
      <c r="F2491" s="376">
        <v>1187280.82</v>
      </c>
    </row>
    <row r="2492" spans="1:6">
      <c r="A2492" s="370" t="s">
        <v>5336</v>
      </c>
      <c r="B2492" s="374">
        <v>19303</v>
      </c>
      <c r="C2492" s="374" t="s">
        <v>5337</v>
      </c>
      <c r="D2492" s="368" t="s">
        <v>7</v>
      </c>
      <c r="E2492" s="374" t="s">
        <v>857</v>
      </c>
      <c r="F2492" s="376">
        <v>1161639.24</v>
      </c>
    </row>
    <row r="2493" spans="1:6">
      <c r="A2493" s="370" t="s">
        <v>5338</v>
      </c>
      <c r="B2493" s="374">
        <v>10100</v>
      </c>
      <c r="C2493" s="374" t="s">
        <v>5339</v>
      </c>
      <c r="D2493" s="368" t="s">
        <v>7</v>
      </c>
      <c r="E2493" s="374" t="s">
        <v>1766</v>
      </c>
      <c r="F2493" s="376">
        <v>1256762.94</v>
      </c>
    </row>
    <row r="2494" spans="1:6">
      <c r="A2494" s="370" t="s">
        <v>5340</v>
      </c>
      <c r="B2494" s="374">
        <v>10337</v>
      </c>
      <c r="C2494" s="374" t="s">
        <v>5341</v>
      </c>
      <c r="D2494" s="368" t="s">
        <v>7</v>
      </c>
      <c r="E2494" s="374" t="s">
        <v>1766</v>
      </c>
      <c r="F2494" s="376">
        <v>1377521.67</v>
      </c>
    </row>
    <row r="2495" spans="1:6">
      <c r="A2495" s="370" t="s">
        <v>5342</v>
      </c>
      <c r="B2495" s="374">
        <v>11085</v>
      </c>
      <c r="C2495" s="374" t="s">
        <v>5343</v>
      </c>
      <c r="D2495" s="368" t="s">
        <v>7</v>
      </c>
      <c r="E2495" s="374" t="s">
        <v>1766</v>
      </c>
      <c r="F2495" s="376">
        <v>1235034.24</v>
      </c>
    </row>
    <row r="2496" spans="1:6">
      <c r="A2496" s="370" t="s">
        <v>5344</v>
      </c>
      <c r="B2496" s="374">
        <v>13027</v>
      </c>
      <c r="C2496" s="374" t="s">
        <v>5345</v>
      </c>
      <c r="D2496" s="368" t="s">
        <v>7</v>
      </c>
      <c r="E2496" s="374" t="s">
        <v>857</v>
      </c>
      <c r="F2496" s="376">
        <v>1166483.1100000001</v>
      </c>
    </row>
    <row r="2497" spans="1:6">
      <c r="A2497" s="370" t="s">
        <v>5346</v>
      </c>
      <c r="B2497" s="374">
        <v>844</v>
      </c>
      <c r="C2497" s="374" t="s">
        <v>5347</v>
      </c>
      <c r="D2497" s="368" t="s">
        <v>7</v>
      </c>
      <c r="E2497" s="374" t="s">
        <v>857</v>
      </c>
      <c r="F2497" s="376">
        <v>1309957.8500000001</v>
      </c>
    </row>
    <row r="2498" spans="1:6">
      <c r="A2498" s="370" t="s">
        <v>5348</v>
      </c>
      <c r="B2498" s="374">
        <v>12529</v>
      </c>
      <c r="C2498" s="374" t="s">
        <v>5349</v>
      </c>
      <c r="D2498" s="368" t="s">
        <v>7</v>
      </c>
      <c r="E2498" s="374" t="s">
        <v>857</v>
      </c>
      <c r="F2498" s="376">
        <v>1310289.6599999999</v>
      </c>
    </row>
    <row r="2499" spans="1:6">
      <c r="A2499" s="370" t="s">
        <v>5350</v>
      </c>
      <c r="B2499" s="374">
        <v>14526</v>
      </c>
      <c r="C2499" s="374" t="s">
        <v>5351</v>
      </c>
      <c r="D2499" s="368" t="s">
        <v>9</v>
      </c>
      <c r="E2499" s="374" t="s">
        <v>366</v>
      </c>
      <c r="F2499" s="376">
        <v>182696.86</v>
      </c>
    </row>
    <row r="2500" spans="1:6">
      <c r="A2500" s="370" t="s">
        <v>5352</v>
      </c>
      <c r="B2500" s="374">
        <v>10361</v>
      </c>
      <c r="C2500" s="374" t="s">
        <v>5353</v>
      </c>
      <c r="D2500" s="368" t="s">
        <v>7</v>
      </c>
      <c r="E2500" s="374" t="s">
        <v>1766</v>
      </c>
      <c r="F2500" s="376">
        <v>1110816.44</v>
      </c>
    </row>
    <row r="2501" spans="1:6">
      <c r="A2501" s="370" t="s">
        <v>5354</v>
      </c>
      <c r="B2501" s="374">
        <v>11575</v>
      </c>
      <c r="C2501" s="374" t="s">
        <v>5355</v>
      </c>
      <c r="D2501" s="368" t="s">
        <v>8</v>
      </c>
      <c r="E2501" s="374" t="s">
        <v>1766</v>
      </c>
      <c r="F2501" s="376">
        <v>71684.08</v>
      </c>
    </row>
    <row r="2502" spans="1:6">
      <c r="A2502" s="370" t="s">
        <v>5356</v>
      </c>
      <c r="B2502" s="374">
        <v>10066</v>
      </c>
      <c r="C2502" s="374" t="s">
        <v>5357</v>
      </c>
      <c r="D2502" s="368" t="s">
        <v>8</v>
      </c>
      <c r="E2502" s="374" t="s">
        <v>1766</v>
      </c>
      <c r="F2502" s="376">
        <v>84197.61</v>
      </c>
    </row>
    <row r="2503" spans="1:6">
      <c r="A2503" s="370" t="s">
        <v>5358</v>
      </c>
      <c r="B2503" s="374">
        <v>10675</v>
      </c>
      <c r="C2503" s="374" t="s">
        <v>5359</v>
      </c>
      <c r="D2503" s="368" t="s">
        <v>8</v>
      </c>
      <c r="E2503" s="374" t="s">
        <v>1766</v>
      </c>
      <c r="F2503" s="376">
        <v>114187.09</v>
      </c>
    </row>
    <row r="2504" spans="1:6">
      <c r="A2504" s="370" t="s">
        <v>5360</v>
      </c>
      <c r="B2504" s="374">
        <v>14474</v>
      </c>
      <c r="C2504" s="374" t="s">
        <v>5361</v>
      </c>
      <c r="D2504" s="368" t="s">
        <v>8</v>
      </c>
      <c r="E2504" s="374" t="s">
        <v>857</v>
      </c>
      <c r="F2504" s="376">
        <v>112476.25</v>
      </c>
    </row>
    <row r="2505" spans="1:6">
      <c r="A2505" s="370" t="s">
        <v>5362</v>
      </c>
      <c r="B2505" s="374">
        <v>18374</v>
      </c>
      <c r="C2505" s="374" t="s">
        <v>5363</v>
      </c>
      <c r="D2505" s="368" t="s">
        <v>8</v>
      </c>
      <c r="E2505" s="374" t="s">
        <v>857</v>
      </c>
      <c r="F2505" s="376">
        <v>95272.83</v>
      </c>
    </row>
    <row r="2506" spans="1:6">
      <c r="A2506" s="370" t="s">
        <v>5364</v>
      </c>
      <c r="B2506" s="374">
        <v>18373</v>
      </c>
      <c r="C2506" s="374" t="s">
        <v>5365</v>
      </c>
      <c r="D2506" s="368" t="s">
        <v>8</v>
      </c>
      <c r="E2506" s="374" t="s">
        <v>857</v>
      </c>
      <c r="F2506" s="376">
        <v>90668.95</v>
      </c>
    </row>
    <row r="2507" spans="1:6">
      <c r="A2507" s="370" t="s">
        <v>5366</v>
      </c>
      <c r="B2507" s="374">
        <v>18372</v>
      </c>
      <c r="C2507" s="374" t="s">
        <v>5367</v>
      </c>
      <c r="D2507" s="368" t="s">
        <v>8</v>
      </c>
      <c r="E2507" s="374" t="s">
        <v>857</v>
      </c>
      <c r="F2507" s="376">
        <v>82592.95</v>
      </c>
    </row>
    <row r="2508" spans="1:6">
      <c r="A2508" s="370" t="s">
        <v>5368</v>
      </c>
      <c r="B2508" s="374">
        <v>16537</v>
      </c>
      <c r="C2508" s="374" t="s">
        <v>5369</v>
      </c>
      <c r="D2508" s="368" t="s">
        <v>8</v>
      </c>
      <c r="E2508" s="374" t="s">
        <v>857</v>
      </c>
      <c r="F2508" s="376">
        <v>104850.67</v>
      </c>
    </row>
    <row r="2509" spans="1:6">
      <c r="A2509" s="370" t="s">
        <v>5370</v>
      </c>
      <c r="B2509" s="374">
        <v>20709</v>
      </c>
      <c r="C2509" s="374" t="s">
        <v>5371</v>
      </c>
      <c r="D2509" s="368" t="s">
        <v>9</v>
      </c>
      <c r="E2509" s="374" t="s">
        <v>491</v>
      </c>
      <c r="F2509" s="376">
        <v>32871702.34</v>
      </c>
    </row>
    <row r="2510" spans="1:6">
      <c r="A2510" s="370" t="s">
        <v>5372</v>
      </c>
      <c r="B2510" s="374">
        <v>14728</v>
      </c>
      <c r="C2510" s="374" t="s">
        <v>5373</v>
      </c>
      <c r="D2510" s="368" t="s">
        <v>9</v>
      </c>
      <c r="E2510" s="374" t="s">
        <v>491</v>
      </c>
      <c r="F2510" s="376">
        <v>1732342.02</v>
      </c>
    </row>
    <row r="2511" spans="1:6">
      <c r="A2511" s="370" t="s">
        <v>5374</v>
      </c>
      <c r="B2511" s="374">
        <v>14113</v>
      </c>
      <c r="C2511" s="374" t="s">
        <v>5375</v>
      </c>
      <c r="D2511" s="368" t="s">
        <v>9</v>
      </c>
      <c r="E2511" s="374" t="s">
        <v>491</v>
      </c>
      <c r="F2511" s="376">
        <v>569113.02</v>
      </c>
    </row>
    <row r="2512" spans="1:6">
      <c r="A2512" s="370" t="s">
        <v>5376</v>
      </c>
      <c r="B2512" s="374">
        <v>12947</v>
      </c>
      <c r="C2512" s="374" t="s">
        <v>5377</v>
      </c>
      <c r="D2512" s="368" t="s">
        <v>9</v>
      </c>
      <c r="E2512" s="374" t="s">
        <v>615</v>
      </c>
      <c r="F2512" s="376">
        <v>115285.34</v>
      </c>
    </row>
    <row r="2513" spans="1:6">
      <c r="A2513" s="370" t="s">
        <v>5378</v>
      </c>
      <c r="B2513" s="374">
        <v>14296</v>
      </c>
      <c r="C2513" s="374" t="s">
        <v>5379</v>
      </c>
      <c r="D2513" s="368" t="s">
        <v>9</v>
      </c>
      <c r="E2513" s="374" t="s">
        <v>615</v>
      </c>
      <c r="F2513" s="376">
        <v>1163229</v>
      </c>
    </row>
    <row r="2514" spans="1:6">
      <c r="A2514" s="370" t="s">
        <v>5380</v>
      </c>
      <c r="B2514" s="374">
        <v>14885</v>
      </c>
      <c r="C2514" s="374" t="s">
        <v>5381</v>
      </c>
      <c r="D2514" s="368" t="s">
        <v>9</v>
      </c>
      <c r="E2514" s="374" t="s">
        <v>491</v>
      </c>
      <c r="F2514" s="376">
        <v>1847627.36</v>
      </c>
    </row>
    <row r="2515" spans="1:6" ht="22.5">
      <c r="A2515" s="370" t="s">
        <v>5382</v>
      </c>
      <c r="B2515" s="374">
        <v>13158</v>
      </c>
      <c r="C2515" s="374" t="s">
        <v>5383</v>
      </c>
      <c r="D2515" s="368" t="s">
        <v>9</v>
      </c>
      <c r="E2515" s="374" t="s">
        <v>537</v>
      </c>
      <c r="F2515" s="376">
        <v>185189.72</v>
      </c>
    </row>
    <row r="2516" spans="1:6">
      <c r="A2516" s="370" t="s">
        <v>5384</v>
      </c>
      <c r="B2516" s="374">
        <v>12506</v>
      </c>
      <c r="C2516" s="374" t="s">
        <v>5385</v>
      </c>
      <c r="D2516" s="368" t="s">
        <v>6</v>
      </c>
      <c r="E2516" s="374" t="s">
        <v>2362</v>
      </c>
      <c r="F2516" s="376">
        <v>1488.31</v>
      </c>
    </row>
    <row r="2517" spans="1:6">
      <c r="A2517" s="370" t="s">
        <v>5386</v>
      </c>
      <c r="B2517" s="374">
        <v>16832</v>
      </c>
      <c r="C2517" s="374" t="s">
        <v>5387</v>
      </c>
      <c r="D2517" s="368" t="s">
        <v>6</v>
      </c>
      <c r="E2517" s="374" t="s">
        <v>2362</v>
      </c>
      <c r="F2517" s="376">
        <v>1497.53</v>
      </c>
    </row>
    <row r="2518" spans="1:6">
      <c r="A2518" s="370" t="s">
        <v>5388</v>
      </c>
      <c r="B2518" s="374">
        <v>20824</v>
      </c>
      <c r="C2518" s="374" t="s">
        <v>5389</v>
      </c>
      <c r="D2518" s="368" t="s">
        <v>8</v>
      </c>
      <c r="E2518" s="374" t="s">
        <v>615</v>
      </c>
      <c r="F2518" s="376">
        <v>200000.88</v>
      </c>
    </row>
    <row r="2519" spans="1:6">
      <c r="A2519" s="370" t="s">
        <v>5390</v>
      </c>
      <c r="B2519" s="374">
        <v>3933</v>
      </c>
      <c r="C2519" s="374" t="s">
        <v>5391</v>
      </c>
      <c r="D2519" s="368" t="s">
        <v>1771</v>
      </c>
      <c r="E2519" s="374" t="s">
        <v>1774</v>
      </c>
      <c r="F2519" s="376">
        <v>21660.99</v>
      </c>
    </row>
    <row r="2520" spans="1:6">
      <c r="A2520" s="370" t="s">
        <v>5392</v>
      </c>
      <c r="B2520" s="374">
        <v>19211</v>
      </c>
      <c r="C2520" s="374" t="s">
        <v>5393</v>
      </c>
      <c r="D2520" s="368" t="s">
        <v>9</v>
      </c>
      <c r="E2520" s="374" t="s">
        <v>371</v>
      </c>
      <c r="F2520" s="376">
        <v>291837.49</v>
      </c>
    </row>
    <row r="2521" spans="1:6">
      <c r="A2521" s="370" t="s">
        <v>5394</v>
      </c>
      <c r="B2521" s="374">
        <v>11205</v>
      </c>
      <c r="C2521" s="374" t="s">
        <v>5395</v>
      </c>
      <c r="D2521" s="368" t="s">
        <v>9</v>
      </c>
      <c r="E2521" s="374" t="s">
        <v>879</v>
      </c>
      <c r="F2521" s="376">
        <v>5992090.1699999999</v>
      </c>
    </row>
    <row r="2522" spans="1:6">
      <c r="A2522" s="370" t="s">
        <v>5396</v>
      </c>
      <c r="B2522" s="374">
        <v>20913</v>
      </c>
      <c r="C2522" s="374" t="s">
        <v>5397</v>
      </c>
      <c r="D2522" s="368" t="s">
        <v>9</v>
      </c>
      <c r="E2522" s="374" t="s">
        <v>879</v>
      </c>
      <c r="F2522" s="376">
        <v>10538403.210000001</v>
      </c>
    </row>
    <row r="2523" spans="1:6">
      <c r="A2523" s="370" t="s">
        <v>5398</v>
      </c>
      <c r="B2523" s="374">
        <v>10989</v>
      </c>
      <c r="C2523" s="374" t="s">
        <v>5399</v>
      </c>
      <c r="D2523" s="368" t="s">
        <v>7</v>
      </c>
      <c r="E2523" s="374" t="s">
        <v>1766</v>
      </c>
      <c r="F2523" s="376">
        <v>875723.59</v>
      </c>
    </row>
    <row r="2524" spans="1:6">
      <c r="A2524" s="370" t="s">
        <v>5400</v>
      </c>
      <c r="B2524" s="374">
        <v>11348</v>
      </c>
      <c r="C2524" s="374" t="s">
        <v>5401</v>
      </c>
      <c r="D2524" s="368" t="s">
        <v>6</v>
      </c>
      <c r="E2524" s="374" t="s">
        <v>374</v>
      </c>
      <c r="F2524" s="376">
        <v>73263.37</v>
      </c>
    </row>
    <row r="2525" spans="1:6">
      <c r="A2525" s="370" t="s">
        <v>5402</v>
      </c>
      <c r="B2525" s="374">
        <v>16590</v>
      </c>
      <c r="C2525" s="374" t="s">
        <v>5403</v>
      </c>
      <c r="D2525" s="368" t="s">
        <v>7</v>
      </c>
      <c r="E2525" s="374" t="s">
        <v>1445</v>
      </c>
      <c r="F2525" s="376">
        <v>682462.36</v>
      </c>
    </row>
    <row r="2526" spans="1:6">
      <c r="A2526" s="370" t="s">
        <v>5404</v>
      </c>
      <c r="B2526" s="374">
        <v>13962</v>
      </c>
      <c r="C2526" s="374" t="s">
        <v>5405</v>
      </c>
      <c r="D2526" s="368" t="s">
        <v>7</v>
      </c>
      <c r="E2526" s="374" t="s">
        <v>1445</v>
      </c>
      <c r="F2526" s="376">
        <v>724888.53</v>
      </c>
    </row>
    <row r="2527" spans="1:6">
      <c r="A2527" s="370" t="s">
        <v>5406</v>
      </c>
      <c r="B2527" s="374">
        <v>254</v>
      </c>
      <c r="C2527" s="374" t="s">
        <v>5407</v>
      </c>
      <c r="D2527" s="368" t="s">
        <v>7</v>
      </c>
      <c r="E2527" s="374" t="s">
        <v>1445</v>
      </c>
      <c r="F2527" s="376">
        <v>639155.09</v>
      </c>
    </row>
    <row r="2528" spans="1:6">
      <c r="A2528" s="370" t="s">
        <v>5408</v>
      </c>
      <c r="B2528" s="374">
        <v>11700</v>
      </c>
      <c r="C2528" s="374" t="s">
        <v>5407</v>
      </c>
      <c r="D2528" s="368" t="s">
        <v>7</v>
      </c>
      <c r="E2528" s="374" t="s">
        <v>1445</v>
      </c>
      <c r="F2528" s="376">
        <v>639155.09</v>
      </c>
    </row>
    <row r="2529" spans="1:6">
      <c r="A2529" s="370" t="s">
        <v>5409</v>
      </c>
      <c r="B2529" s="374">
        <v>10390</v>
      </c>
      <c r="C2529" s="374" t="s">
        <v>5410</v>
      </c>
      <c r="D2529" s="368" t="s">
        <v>7</v>
      </c>
      <c r="E2529" s="374" t="s">
        <v>1216</v>
      </c>
      <c r="F2529" s="376">
        <v>1155934.04</v>
      </c>
    </row>
    <row r="2530" spans="1:6">
      <c r="A2530" s="370" t="s">
        <v>5411</v>
      </c>
      <c r="B2530" s="374">
        <v>13448</v>
      </c>
      <c r="C2530" s="374" t="s">
        <v>5412</v>
      </c>
      <c r="D2530" s="368" t="s">
        <v>7</v>
      </c>
      <c r="E2530" s="374" t="s">
        <v>1445</v>
      </c>
      <c r="F2530" s="376">
        <v>692195.89</v>
      </c>
    </row>
    <row r="2531" spans="1:6">
      <c r="A2531" s="370" t="s">
        <v>5413</v>
      </c>
      <c r="B2531" s="374">
        <v>15402</v>
      </c>
      <c r="C2531" s="374" t="s">
        <v>5414</v>
      </c>
      <c r="D2531" s="368" t="s">
        <v>7</v>
      </c>
      <c r="E2531" s="374" t="s">
        <v>1213</v>
      </c>
      <c r="F2531" s="376">
        <v>809194.28</v>
      </c>
    </row>
    <row r="2532" spans="1:6">
      <c r="A2532" s="370" t="s">
        <v>5415</v>
      </c>
      <c r="B2532" s="374">
        <v>12821</v>
      </c>
      <c r="C2532" s="374" t="s">
        <v>5416</v>
      </c>
      <c r="D2532" s="368" t="s">
        <v>7</v>
      </c>
      <c r="E2532" s="374" t="s">
        <v>1445</v>
      </c>
      <c r="F2532" s="376">
        <v>598044.92000000004</v>
      </c>
    </row>
    <row r="2533" spans="1:6">
      <c r="A2533" s="370" t="s">
        <v>5417</v>
      </c>
      <c r="B2533" s="374">
        <v>255</v>
      </c>
      <c r="C2533" s="374" t="s">
        <v>5418</v>
      </c>
      <c r="D2533" s="368" t="s">
        <v>7</v>
      </c>
      <c r="E2533" s="374" t="s">
        <v>1445</v>
      </c>
      <c r="F2533" s="376">
        <v>613843</v>
      </c>
    </row>
    <row r="2534" spans="1:6">
      <c r="A2534" s="370" t="s">
        <v>5419</v>
      </c>
      <c r="B2534" s="374">
        <v>12073</v>
      </c>
      <c r="C2534" s="374" t="s">
        <v>5418</v>
      </c>
      <c r="D2534" s="368" t="s">
        <v>7</v>
      </c>
      <c r="E2534" s="374" t="s">
        <v>1445</v>
      </c>
      <c r="F2534" s="376">
        <v>581459.04</v>
      </c>
    </row>
    <row r="2535" spans="1:6">
      <c r="A2535" s="370" t="s">
        <v>5420</v>
      </c>
      <c r="B2535" s="374">
        <v>256</v>
      </c>
      <c r="C2535" s="374" t="s">
        <v>5421</v>
      </c>
      <c r="D2535" s="368" t="s">
        <v>7</v>
      </c>
      <c r="E2535" s="374" t="s">
        <v>1445</v>
      </c>
      <c r="F2535" s="376">
        <v>570511.1</v>
      </c>
    </row>
    <row r="2536" spans="1:6">
      <c r="A2536" s="370" t="s">
        <v>5422</v>
      </c>
      <c r="B2536" s="374">
        <v>12074</v>
      </c>
      <c r="C2536" s="374" t="s">
        <v>5421</v>
      </c>
      <c r="D2536" s="368" t="s">
        <v>7</v>
      </c>
      <c r="E2536" s="374" t="s">
        <v>1445</v>
      </c>
      <c r="F2536" s="376">
        <v>575345.73</v>
      </c>
    </row>
    <row r="2537" spans="1:6">
      <c r="A2537" s="370" t="s">
        <v>5423</v>
      </c>
      <c r="B2537" s="374">
        <v>257</v>
      </c>
      <c r="C2537" s="374" t="s">
        <v>5424</v>
      </c>
      <c r="D2537" s="368" t="s">
        <v>7</v>
      </c>
      <c r="E2537" s="374" t="s">
        <v>1445</v>
      </c>
      <c r="F2537" s="376">
        <v>550778.47</v>
      </c>
    </row>
    <row r="2538" spans="1:6">
      <c r="A2538" s="370" t="s">
        <v>5425</v>
      </c>
      <c r="B2538" s="374">
        <v>12075</v>
      </c>
      <c r="C2538" s="374" t="s">
        <v>5424</v>
      </c>
      <c r="D2538" s="368" t="s">
        <v>7</v>
      </c>
      <c r="E2538" s="374" t="s">
        <v>1445</v>
      </c>
      <c r="F2538" s="376">
        <v>573962.6</v>
      </c>
    </row>
    <row r="2539" spans="1:6">
      <c r="A2539" s="370" t="s">
        <v>5426</v>
      </c>
      <c r="B2539" s="374">
        <v>258</v>
      </c>
      <c r="C2539" s="374" t="s">
        <v>5427</v>
      </c>
      <c r="D2539" s="368" t="s">
        <v>7</v>
      </c>
      <c r="E2539" s="374" t="s">
        <v>1445</v>
      </c>
      <c r="F2539" s="376">
        <v>552220.49</v>
      </c>
    </row>
    <row r="2540" spans="1:6">
      <c r="A2540" s="370" t="s">
        <v>5428</v>
      </c>
      <c r="B2540" s="374">
        <v>12076</v>
      </c>
      <c r="C2540" s="374" t="s">
        <v>5427</v>
      </c>
      <c r="D2540" s="368" t="s">
        <v>7</v>
      </c>
      <c r="E2540" s="374" t="s">
        <v>1445</v>
      </c>
      <c r="F2540" s="376">
        <v>549883.78</v>
      </c>
    </row>
    <row r="2541" spans="1:6">
      <c r="A2541" s="370" t="s">
        <v>5429</v>
      </c>
      <c r="B2541" s="374">
        <v>259</v>
      </c>
      <c r="C2541" s="374" t="s">
        <v>5430</v>
      </c>
      <c r="D2541" s="368" t="s">
        <v>7</v>
      </c>
      <c r="E2541" s="374" t="s">
        <v>1445</v>
      </c>
      <c r="F2541" s="376">
        <v>535630.17000000004</v>
      </c>
    </row>
    <row r="2542" spans="1:6">
      <c r="A2542" s="370" t="s">
        <v>5431</v>
      </c>
      <c r="B2542" s="374">
        <v>12077</v>
      </c>
      <c r="C2542" s="374" t="s">
        <v>5430</v>
      </c>
      <c r="D2542" s="368" t="s">
        <v>7</v>
      </c>
      <c r="E2542" s="374" t="s">
        <v>1445</v>
      </c>
      <c r="F2542" s="376">
        <v>535630.17000000004</v>
      </c>
    </row>
    <row r="2543" spans="1:6">
      <c r="A2543" s="370" t="s">
        <v>5432</v>
      </c>
      <c r="B2543" s="374">
        <v>14016</v>
      </c>
      <c r="C2543" s="374" t="s">
        <v>5433</v>
      </c>
      <c r="D2543" s="368" t="s">
        <v>7</v>
      </c>
      <c r="E2543" s="374" t="s">
        <v>1445</v>
      </c>
      <c r="F2543" s="376">
        <v>516431.44</v>
      </c>
    </row>
    <row r="2544" spans="1:6">
      <c r="A2544" s="370" t="s">
        <v>5434</v>
      </c>
      <c r="B2544" s="374">
        <v>12735</v>
      </c>
      <c r="C2544" s="374" t="s">
        <v>5435</v>
      </c>
      <c r="D2544" s="368" t="s">
        <v>7</v>
      </c>
      <c r="E2544" s="374" t="s">
        <v>2946</v>
      </c>
      <c r="F2544" s="376">
        <v>763591.53</v>
      </c>
    </row>
    <row r="2545" spans="1:6">
      <c r="A2545" s="370" t="s">
        <v>5436</v>
      </c>
      <c r="B2545" s="374">
        <v>12147</v>
      </c>
      <c r="C2545" s="374" t="s">
        <v>5437</v>
      </c>
      <c r="D2545" s="368" t="s">
        <v>7</v>
      </c>
      <c r="E2545" s="374" t="s">
        <v>857</v>
      </c>
      <c r="F2545" s="376">
        <v>1540195.16</v>
      </c>
    </row>
    <row r="2546" spans="1:6">
      <c r="A2546" s="370" t="s">
        <v>5438</v>
      </c>
      <c r="B2546" s="374">
        <v>13199</v>
      </c>
      <c r="C2546" s="374" t="s">
        <v>5439</v>
      </c>
      <c r="D2546" s="368" t="s">
        <v>7</v>
      </c>
      <c r="E2546" s="374" t="s">
        <v>857</v>
      </c>
      <c r="F2546" s="376">
        <v>1499704.14</v>
      </c>
    </row>
    <row r="2547" spans="1:6">
      <c r="A2547" s="370" t="s">
        <v>5440</v>
      </c>
      <c r="B2547" s="374">
        <v>17048</v>
      </c>
      <c r="C2547" s="374" t="s">
        <v>5441</v>
      </c>
      <c r="D2547" s="368" t="s">
        <v>7</v>
      </c>
      <c r="E2547" s="374" t="s">
        <v>857</v>
      </c>
      <c r="F2547" s="376">
        <v>1423085.82</v>
      </c>
    </row>
    <row r="2548" spans="1:6">
      <c r="A2548" s="370" t="s">
        <v>5442</v>
      </c>
      <c r="B2548" s="374">
        <v>14200</v>
      </c>
      <c r="C2548" s="374" t="s">
        <v>5443</v>
      </c>
      <c r="D2548" s="368" t="s">
        <v>7</v>
      </c>
      <c r="E2548" s="374" t="s">
        <v>857</v>
      </c>
      <c r="F2548" s="376">
        <v>1041611.69</v>
      </c>
    </row>
    <row r="2549" spans="1:6">
      <c r="A2549" s="370" t="s">
        <v>5444</v>
      </c>
      <c r="B2549" s="374">
        <v>11791</v>
      </c>
      <c r="C2549" s="374" t="s">
        <v>5445</v>
      </c>
      <c r="D2549" s="368" t="s">
        <v>7</v>
      </c>
      <c r="E2549" s="374" t="s">
        <v>857</v>
      </c>
      <c r="F2549" s="376">
        <v>1013110.41</v>
      </c>
    </row>
    <row r="2550" spans="1:6">
      <c r="A2550" s="370" t="s">
        <v>5446</v>
      </c>
      <c r="B2550" s="374">
        <v>12740</v>
      </c>
      <c r="C2550" s="374" t="s">
        <v>5447</v>
      </c>
      <c r="D2550" s="368" t="s">
        <v>9</v>
      </c>
      <c r="E2550" s="374" t="s">
        <v>857</v>
      </c>
      <c r="F2550" s="376">
        <v>1741613.54</v>
      </c>
    </row>
    <row r="2551" spans="1:6">
      <c r="A2551" s="370" t="s">
        <v>5448</v>
      </c>
      <c r="B2551" s="374">
        <v>12544</v>
      </c>
      <c r="C2551" s="374" t="s">
        <v>5449</v>
      </c>
      <c r="D2551" s="368" t="s">
        <v>7</v>
      </c>
      <c r="E2551" s="374" t="s">
        <v>857</v>
      </c>
      <c r="F2551" s="376">
        <v>888945.5</v>
      </c>
    </row>
    <row r="2552" spans="1:6">
      <c r="A2552" s="370" t="s">
        <v>5450</v>
      </c>
      <c r="B2552" s="374">
        <v>11786</v>
      </c>
      <c r="C2552" s="374" t="s">
        <v>5451</v>
      </c>
      <c r="D2552" s="368" t="s">
        <v>7</v>
      </c>
      <c r="E2552" s="374" t="s">
        <v>857</v>
      </c>
      <c r="F2552" s="376">
        <v>1381211.29</v>
      </c>
    </row>
    <row r="2553" spans="1:6">
      <c r="A2553" s="370" t="s">
        <v>5452</v>
      </c>
      <c r="B2553" s="374">
        <v>11781</v>
      </c>
      <c r="C2553" s="374" t="s">
        <v>5453</v>
      </c>
      <c r="D2553" s="368" t="s">
        <v>7</v>
      </c>
      <c r="E2553" s="374" t="s">
        <v>857</v>
      </c>
      <c r="F2553" s="376">
        <v>854729.19</v>
      </c>
    </row>
    <row r="2554" spans="1:6">
      <c r="A2554" s="370" t="s">
        <v>5454</v>
      </c>
      <c r="B2554" s="374">
        <v>15024</v>
      </c>
      <c r="C2554" s="374" t="s">
        <v>5455</v>
      </c>
      <c r="D2554" s="368" t="s">
        <v>7</v>
      </c>
      <c r="E2554" s="374" t="s">
        <v>857</v>
      </c>
      <c r="F2554" s="376">
        <v>1152068.31</v>
      </c>
    </row>
    <row r="2555" spans="1:6">
      <c r="A2555" s="370" t="s">
        <v>5456</v>
      </c>
      <c r="B2555" s="374">
        <v>11785</v>
      </c>
      <c r="C2555" s="374" t="s">
        <v>5457</v>
      </c>
      <c r="D2555" s="368" t="s">
        <v>7</v>
      </c>
      <c r="E2555" s="374" t="s">
        <v>857</v>
      </c>
      <c r="F2555" s="376">
        <v>876633.04</v>
      </c>
    </row>
    <row r="2556" spans="1:6">
      <c r="A2556" s="370" t="s">
        <v>5458</v>
      </c>
      <c r="B2556" s="374">
        <v>15805</v>
      </c>
      <c r="C2556" s="374" t="s">
        <v>5459</v>
      </c>
      <c r="D2556" s="368" t="s">
        <v>6</v>
      </c>
      <c r="E2556" s="374" t="s">
        <v>374</v>
      </c>
      <c r="F2556" s="376">
        <v>70032.89</v>
      </c>
    </row>
    <row r="2557" spans="1:6">
      <c r="A2557" s="370" t="s">
        <v>5460</v>
      </c>
      <c r="B2557" s="374">
        <v>731</v>
      </c>
      <c r="C2557" s="374" t="s">
        <v>5461</v>
      </c>
      <c r="D2557" s="368" t="s">
        <v>6</v>
      </c>
      <c r="E2557" s="374" t="s">
        <v>374</v>
      </c>
      <c r="F2557" s="376">
        <v>84370.66</v>
      </c>
    </row>
    <row r="2558" spans="1:6">
      <c r="A2558" s="370" t="s">
        <v>5462</v>
      </c>
      <c r="B2558" s="374">
        <v>12078</v>
      </c>
      <c r="C2558" s="374" t="s">
        <v>5461</v>
      </c>
      <c r="D2558" s="368" t="s">
        <v>6</v>
      </c>
      <c r="E2558" s="374" t="s">
        <v>374</v>
      </c>
      <c r="F2558" s="376">
        <v>84370.66</v>
      </c>
    </row>
    <row r="2559" spans="1:6">
      <c r="A2559" s="370" t="s">
        <v>5463</v>
      </c>
      <c r="B2559" s="374">
        <v>314</v>
      </c>
      <c r="C2559" s="374" t="s">
        <v>5464</v>
      </c>
      <c r="D2559" s="368" t="s">
        <v>6</v>
      </c>
      <c r="E2559" s="374" t="s">
        <v>1213</v>
      </c>
      <c r="F2559" s="376">
        <v>91753.26</v>
      </c>
    </row>
    <row r="2560" spans="1:6">
      <c r="A2560" s="370" t="s">
        <v>5465</v>
      </c>
      <c r="B2560" s="374">
        <v>12079</v>
      </c>
      <c r="C2560" s="374" t="s">
        <v>5464</v>
      </c>
      <c r="D2560" s="368" t="s">
        <v>6</v>
      </c>
      <c r="E2560" s="374" t="s">
        <v>1213</v>
      </c>
      <c r="F2560" s="376">
        <v>91753.26</v>
      </c>
    </row>
    <row r="2561" spans="1:6">
      <c r="A2561" s="370" t="s">
        <v>5466</v>
      </c>
      <c r="B2561" s="374">
        <v>16169</v>
      </c>
      <c r="C2561" s="374" t="s">
        <v>5467</v>
      </c>
      <c r="D2561" s="368" t="s">
        <v>7</v>
      </c>
      <c r="E2561" s="374" t="s">
        <v>857</v>
      </c>
      <c r="F2561" s="376">
        <v>572095.96</v>
      </c>
    </row>
    <row r="2562" spans="1:6">
      <c r="A2562" s="370" t="s">
        <v>5468</v>
      </c>
      <c r="B2562" s="374">
        <v>253</v>
      </c>
      <c r="C2562" s="374" t="s">
        <v>5469</v>
      </c>
      <c r="D2562" s="368" t="s">
        <v>7</v>
      </c>
      <c r="E2562" s="374" t="s">
        <v>857</v>
      </c>
      <c r="F2562" s="376">
        <v>481799.82</v>
      </c>
    </row>
    <row r="2563" spans="1:6">
      <c r="A2563" s="370" t="s">
        <v>5470</v>
      </c>
      <c r="B2563" s="374">
        <v>12080</v>
      </c>
      <c r="C2563" s="374" t="s">
        <v>5469</v>
      </c>
      <c r="D2563" s="368" t="s">
        <v>7</v>
      </c>
      <c r="E2563" s="374" t="s">
        <v>857</v>
      </c>
      <c r="F2563" s="376">
        <v>481799.82</v>
      </c>
    </row>
    <row r="2564" spans="1:6">
      <c r="A2564" s="370" t="s">
        <v>5471</v>
      </c>
      <c r="B2564" s="374">
        <v>775</v>
      </c>
      <c r="C2564" s="374" t="s">
        <v>5472</v>
      </c>
      <c r="D2564" s="368" t="s">
        <v>7</v>
      </c>
      <c r="E2564" s="374" t="s">
        <v>2946</v>
      </c>
      <c r="F2564" s="376">
        <v>561906.62</v>
      </c>
    </row>
    <row r="2565" spans="1:6">
      <c r="A2565" s="370" t="s">
        <v>5473</v>
      </c>
      <c r="B2565" s="374">
        <v>12081</v>
      </c>
      <c r="C2565" s="374" t="s">
        <v>5472</v>
      </c>
      <c r="D2565" s="368" t="s">
        <v>7</v>
      </c>
      <c r="E2565" s="374" t="s">
        <v>2946</v>
      </c>
      <c r="F2565" s="376">
        <v>561906.62</v>
      </c>
    </row>
    <row r="2566" spans="1:6">
      <c r="A2566" s="370" t="s">
        <v>5474</v>
      </c>
      <c r="B2566" s="374">
        <v>11392</v>
      </c>
      <c r="C2566" s="374" t="s">
        <v>5475</v>
      </c>
      <c r="D2566" s="368" t="s">
        <v>7</v>
      </c>
      <c r="E2566" s="374" t="s">
        <v>1766</v>
      </c>
      <c r="F2566" s="376">
        <v>765689.65</v>
      </c>
    </row>
    <row r="2567" spans="1:6">
      <c r="A2567" s="370" t="s">
        <v>5476</v>
      </c>
      <c r="B2567" s="374">
        <v>10762</v>
      </c>
      <c r="C2567" s="374" t="s">
        <v>5477</v>
      </c>
      <c r="D2567" s="368" t="s">
        <v>7</v>
      </c>
      <c r="E2567" s="374" t="s">
        <v>1766</v>
      </c>
      <c r="F2567" s="376">
        <v>575591.01</v>
      </c>
    </row>
    <row r="2568" spans="1:6">
      <c r="A2568" s="370" t="s">
        <v>5478</v>
      </c>
      <c r="B2568" s="374">
        <v>15129</v>
      </c>
      <c r="C2568" s="374" t="s">
        <v>5479</v>
      </c>
      <c r="D2568" s="368" t="s">
        <v>7</v>
      </c>
      <c r="E2568" s="374" t="s">
        <v>857</v>
      </c>
      <c r="F2568" s="376">
        <v>552398.64</v>
      </c>
    </row>
    <row r="2569" spans="1:6">
      <c r="A2569" s="370" t="s">
        <v>5480</v>
      </c>
      <c r="B2569" s="374">
        <v>10774</v>
      </c>
      <c r="C2569" s="374" t="s">
        <v>5481</v>
      </c>
      <c r="D2569" s="368" t="s">
        <v>7</v>
      </c>
      <c r="E2569" s="374" t="s">
        <v>857</v>
      </c>
      <c r="F2569" s="376">
        <v>463108.41</v>
      </c>
    </row>
    <row r="2570" spans="1:6">
      <c r="A2570" s="370" t="s">
        <v>5482</v>
      </c>
      <c r="B2570" s="374">
        <v>10668</v>
      </c>
      <c r="C2570" s="374" t="s">
        <v>5483</v>
      </c>
      <c r="D2570" s="368" t="s">
        <v>7</v>
      </c>
      <c r="E2570" s="374" t="s">
        <v>1766</v>
      </c>
      <c r="F2570" s="376">
        <v>537429</v>
      </c>
    </row>
    <row r="2571" spans="1:6">
      <c r="A2571" s="370" t="s">
        <v>5484</v>
      </c>
      <c r="B2571" s="374">
        <v>252</v>
      </c>
      <c r="C2571" s="374" t="s">
        <v>5485</v>
      </c>
      <c r="D2571" s="368" t="s">
        <v>7</v>
      </c>
      <c r="E2571" s="374" t="s">
        <v>857</v>
      </c>
      <c r="F2571" s="376">
        <v>527948.48</v>
      </c>
    </row>
    <row r="2572" spans="1:6">
      <c r="A2572" s="370" t="s">
        <v>5486</v>
      </c>
      <c r="B2572" s="374">
        <v>12665</v>
      </c>
      <c r="C2572" s="374" t="s">
        <v>5485</v>
      </c>
      <c r="D2572" s="368" t="s">
        <v>7</v>
      </c>
      <c r="E2572" s="374" t="s">
        <v>857</v>
      </c>
      <c r="F2572" s="376">
        <v>527948.48</v>
      </c>
    </row>
    <row r="2573" spans="1:6">
      <c r="A2573" s="370" t="s">
        <v>5487</v>
      </c>
      <c r="B2573" s="374">
        <v>10893</v>
      </c>
      <c r="C2573" s="374" t="s">
        <v>5488</v>
      </c>
      <c r="D2573" s="368" t="s">
        <v>7</v>
      </c>
      <c r="E2573" s="374" t="s">
        <v>857</v>
      </c>
      <c r="F2573" s="376">
        <v>576646.65</v>
      </c>
    </row>
    <row r="2574" spans="1:6">
      <c r="A2574" s="370" t="s">
        <v>5489</v>
      </c>
      <c r="B2574" s="374">
        <v>14015</v>
      </c>
      <c r="C2574" s="374" t="s">
        <v>5490</v>
      </c>
      <c r="D2574" s="368" t="s">
        <v>7</v>
      </c>
      <c r="E2574" s="374" t="s">
        <v>1766</v>
      </c>
      <c r="F2574" s="376">
        <v>741135.95</v>
      </c>
    </row>
    <row r="2575" spans="1:6">
      <c r="A2575" s="370" t="s">
        <v>5491</v>
      </c>
      <c r="B2575" s="374">
        <v>11709</v>
      </c>
      <c r="C2575" s="374" t="s">
        <v>5492</v>
      </c>
      <c r="D2575" s="368" t="s">
        <v>7</v>
      </c>
      <c r="E2575" s="374" t="s">
        <v>1766</v>
      </c>
      <c r="F2575" s="376">
        <v>780859.82</v>
      </c>
    </row>
    <row r="2576" spans="1:6">
      <c r="A2576" s="370" t="s">
        <v>5493</v>
      </c>
      <c r="B2576" s="374">
        <v>11809</v>
      </c>
      <c r="C2576" s="374" t="s">
        <v>5494</v>
      </c>
      <c r="D2576" s="368" t="s">
        <v>7</v>
      </c>
      <c r="E2576" s="374" t="s">
        <v>1766</v>
      </c>
      <c r="F2576" s="376">
        <v>614838.86</v>
      </c>
    </row>
    <row r="2577" spans="1:6">
      <c r="A2577" s="370" t="s">
        <v>5495</v>
      </c>
      <c r="B2577" s="374">
        <v>13714</v>
      </c>
      <c r="C2577" s="374" t="s">
        <v>5496</v>
      </c>
      <c r="D2577" s="368" t="s">
        <v>7</v>
      </c>
      <c r="E2577" s="374" t="s">
        <v>1766</v>
      </c>
      <c r="F2577" s="376">
        <v>651217.59</v>
      </c>
    </row>
    <row r="2578" spans="1:6">
      <c r="A2578" s="370" t="s">
        <v>5497</v>
      </c>
      <c r="B2578" s="374">
        <v>20730</v>
      </c>
      <c r="C2578" s="374" t="s">
        <v>5498</v>
      </c>
      <c r="D2578" s="368" t="s">
        <v>7</v>
      </c>
      <c r="E2578" s="374" t="s">
        <v>857</v>
      </c>
      <c r="F2578" s="376">
        <v>527948.48</v>
      </c>
    </row>
    <row r="2579" spans="1:6">
      <c r="A2579" s="370" t="s">
        <v>5499</v>
      </c>
      <c r="B2579" s="374">
        <v>12082</v>
      </c>
      <c r="C2579" s="374" t="s">
        <v>5500</v>
      </c>
      <c r="D2579" s="368" t="s">
        <v>7</v>
      </c>
      <c r="E2579" s="374" t="s">
        <v>857</v>
      </c>
      <c r="F2579" s="376">
        <v>527948.48</v>
      </c>
    </row>
    <row r="2580" spans="1:6">
      <c r="A2580" s="370" t="s">
        <v>5501</v>
      </c>
      <c r="B2580" s="374">
        <v>12330</v>
      </c>
      <c r="C2580" s="374" t="s">
        <v>5502</v>
      </c>
      <c r="D2580" s="368" t="s">
        <v>7</v>
      </c>
      <c r="E2580" s="374" t="s">
        <v>1766</v>
      </c>
      <c r="F2580" s="376">
        <v>731547.24</v>
      </c>
    </row>
    <row r="2581" spans="1:6">
      <c r="A2581" s="370" t="s">
        <v>5503</v>
      </c>
      <c r="B2581" s="374">
        <v>13970</v>
      </c>
      <c r="C2581" s="374" t="s">
        <v>5504</v>
      </c>
      <c r="D2581" s="368" t="s">
        <v>7</v>
      </c>
      <c r="E2581" s="374" t="s">
        <v>1766</v>
      </c>
      <c r="F2581" s="376">
        <v>765590.21</v>
      </c>
    </row>
    <row r="2582" spans="1:6">
      <c r="A2582" s="370" t="s">
        <v>5505</v>
      </c>
      <c r="B2582" s="374">
        <v>18477</v>
      </c>
      <c r="C2582" s="374" t="s">
        <v>5506</v>
      </c>
      <c r="D2582" s="368" t="s">
        <v>7</v>
      </c>
      <c r="E2582" s="374" t="s">
        <v>857</v>
      </c>
      <c r="F2582" s="376">
        <v>536718.24</v>
      </c>
    </row>
    <row r="2583" spans="1:6">
      <c r="A2583" s="370" t="s">
        <v>5507</v>
      </c>
      <c r="B2583" s="374">
        <v>15265</v>
      </c>
      <c r="C2583" s="374" t="s">
        <v>5508</v>
      </c>
      <c r="D2583" s="368" t="s">
        <v>7</v>
      </c>
      <c r="E2583" s="374" t="s">
        <v>1213</v>
      </c>
      <c r="F2583" s="376">
        <v>790990.1</v>
      </c>
    </row>
    <row r="2584" spans="1:6">
      <c r="A2584" s="370" t="s">
        <v>5509</v>
      </c>
      <c r="B2584" s="374">
        <v>10099</v>
      </c>
      <c r="C2584" s="374" t="s">
        <v>5510</v>
      </c>
      <c r="D2584" s="368" t="s">
        <v>6</v>
      </c>
      <c r="E2584" s="374" t="s">
        <v>1766</v>
      </c>
      <c r="F2584" s="376">
        <v>29882.67</v>
      </c>
    </row>
    <row r="2585" spans="1:6">
      <c r="A2585" s="370" t="s">
        <v>5511</v>
      </c>
      <c r="B2585" s="374">
        <v>11653</v>
      </c>
      <c r="C2585" s="374" t="s">
        <v>5512</v>
      </c>
      <c r="D2585" s="368" t="s">
        <v>6</v>
      </c>
      <c r="E2585" s="374" t="s">
        <v>1766</v>
      </c>
      <c r="F2585" s="376">
        <v>32155.03</v>
      </c>
    </row>
    <row r="2586" spans="1:6">
      <c r="A2586" s="370" t="s">
        <v>5513</v>
      </c>
      <c r="B2586" s="374">
        <v>10546</v>
      </c>
      <c r="C2586" s="374" t="s">
        <v>5514</v>
      </c>
      <c r="D2586" s="368" t="s">
        <v>6</v>
      </c>
      <c r="E2586" s="374" t="s">
        <v>1766</v>
      </c>
      <c r="F2586" s="376">
        <v>37414.94</v>
      </c>
    </row>
    <row r="2587" spans="1:6">
      <c r="A2587" s="370" t="s">
        <v>5515</v>
      </c>
      <c r="B2587" s="374">
        <v>11677</v>
      </c>
      <c r="C2587" s="374" t="s">
        <v>5516</v>
      </c>
      <c r="D2587" s="368" t="s">
        <v>6</v>
      </c>
      <c r="E2587" s="374" t="s">
        <v>1766</v>
      </c>
      <c r="F2587" s="376">
        <v>38843.279999999999</v>
      </c>
    </row>
    <row r="2588" spans="1:6">
      <c r="A2588" s="370" t="s">
        <v>5517</v>
      </c>
      <c r="B2588" s="374">
        <v>11694</v>
      </c>
      <c r="C2588" s="374" t="s">
        <v>5518</v>
      </c>
      <c r="D2588" s="368" t="s">
        <v>6</v>
      </c>
      <c r="E2588" s="374" t="s">
        <v>1766</v>
      </c>
      <c r="F2588" s="376">
        <v>35328.99</v>
      </c>
    </row>
    <row r="2589" spans="1:6">
      <c r="A2589" s="370" t="s">
        <v>5519</v>
      </c>
      <c r="B2589" s="374">
        <v>15401</v>
      </c>
      <c r="C2589" s="374" t="s">
        <v>5520</v>
      </c>
      <c r="D2589" s="368" t="s">
        <v>6</v>
      </c>
      <c r="E2589" s="374" t="s">
        <v>857</v>
      </c>
      <c r="F2589" s="376">
        <v>38522.33</v>
      </c>
    </row>
    <row r="2590" spans="1:6">
      <c r="A2590" s="370" t="s">
        <v>5521</v>
      </c>
      <c r="B2590" s="374">
        <v>9021</v>
      </c>
      <c r="C2590" s="374" t="s">
        <v>5522</v>
      </c>
      <c r="D2590" s="368" t="s">
        <v>7</v>
      </c>
      <c r="E2590" s="374" t="s">
        <v>1445</v>
      </c>
      <c r="F2590" s="376">
        <v>0</v>
      </c>
    </row>
    <row r="2591" spans="1:6">
      <c r="A2591" s="370" t="s">
        <v>5523</v>
      </c>
      <c r="B2591" s="374">
        <v>11975</v>
      </c>
      <c r="C2591" s="374" t="s">
        <v>5522</v>
      </c>
      <c r="D2591" s="368" t="s">
        <v>7</v>
      </c>
      <c r="E2591" s="374" t="s">
        <v>1445</v>
      </c>
      <c r="F2591" s="376">
        <v>748298.8</v>
      </c>
    </row>
    <row r="2592" spans="1:6">
      <c r="A2592" s="370" t="s">
        <v>5524</v>
      </c>
      <c r="B2592" s="374">
        <v>12734</v>
      </c>
      <c r="C2592" s="374" t="s">
        <v>5525</v>
      </c>
      <c r="D2592" s="368" t="s">
        <v>6</v>
      </c>
      <c r="E2592" s="374" t="s">
        <v>1766</v>
      </c>
      <c r="F2592" s="376">
        <v>49190.15</v>
      </c>
    </row>
    <row r="2593" spans="1:6">
      <c r="A2593" s="370" t="s">
        <v>5526</v>
      </c>
      <c r="B2593" s="374">
        <v>12730</v>
      </c>
      <c r="C2593" s="374" t="s">
        <v>5527</v>
      </c>
      <c r="D2593" s="368" t="s">
        <v>6</v>
      </c>
      <c r="E2593" s="374" t="s">
        <v>1766</v>
      </c>
      <c r="F2593" s="376">
        <v>49501.93</v>
      </c>
    </row>
    <row r="2594" spans="1:6">
      <c r="A2594" s="370" t="s">
        <v>5528</v>
      </c>
      <c r="B2594" s="374">
        <v>20853</v>
      </c>
      <c r="C2594" s="374" t="s">
        <v>5529</v>
      </c>
      <c r="D2594" s="368" t="s">
        <v>6</v>
      </c>
      <c r="E2594" s="374" t="s">
        <v>1259</v>
      </c>
      <c r="F2594" s="376">
        <v>527026.99</v>
      </c>
    </row>
    <row r="2595" spans="1:6">
      <c r="A2595" s="370" t="s">
        <v>5530</v>
      </c>
      <c r="B2595" s="374">
        <v>732</v>
      </c>
      <c r="C2595" s="374" t="s">
        <v>5531</v>
      </c>
      <c r="D2595" s="368" t="s">
        <v>6</v>
      </c>
      <c r="E2595" s="374" t="s">
        <v>374</v>
      </c>
      <c r="F2595" s="376">
        <v>125233.17</v>
      </c>
    </row>
    <row r="2596" spans="1:6">
      <c r="A2596" s="370" t="s">
        <v>5532</v>
      </c>
      <c r="B2596" s="374">
        <v>11459</v>
      </c>
      <c r="C2596" s="374" t="s">
        <v>5533</v>
      </c>
      <c r="D2596" s="368" t="s">
        <v>7</v>
      </c>
      <c r="E2596" s="374" t="s">
        <v>857</v>
      </c>
      <c r="F2596" s="376">
        <v>910754</v>
      </c>
    </row>
    <row r="2597" spans="1:6">
      <c r="A2597" s="370" t="s">
        <v>5534</v>
      </c>
      <c r="B2597" s="374">
        <v>15105</v>
      </c>
      <c r="C2597" s="374" t="s">
        <v>5535</v>
      </c>
      <c r="D2597" s="368" t="s">
        <v>6</v>
      </c>
      <c r="E2597" s="374" t="s">
        <v>857</v>
      </c>
      <c r="F2597" s="376">
        <v>175144.21</v>
      </c>
    </row>
    <row r="2598" spans="1:6">
      <c r="A2598" s="370" t="s">
        <v>5536</v>
      </c>
      <c r="B2598" s="374">
        <v>13547</v>
      </c>
      <c r="C2598" s="374" t="s">
        <v>5537</v>
      </c>
      <c r="D2598" s="368" t="s">
        <v>6</v>
      </c>
      <c r="E2598" s="374" t="s">
        <v>857</v>
      </c>
      <c r="F2598" s="376">
        <v>135508.01999999999</v>
      </c>
    </row>
    <row r="2599" spans="1:6">
      <c r="A2599" s="370" t="s">
        <v>5538</v>
      </c>
      <c r="B2599" s="374">
        <v>15654</v>
      </c>
      <c r="C2599" s="374" t="s">
        <v>5539</v>
      </c>
      <c r="D2599" s="368" t="s">
        <v>6</v>
      </c>
      <c r="E2599" s="374" t="s">
        <v>857</v>
      </c>
      <c r="F2599" s="376">
        <v>307136.71000000002</v>
      </c>
    </row>
    <row r="2600" spans="1:6">
      <c r="A2600" s="370" t="s">
        <v>5540</v>
      </c>
      <c r="B2600" s="374">
        <v>16843</v>
      </c>
      <c r="C2600" s="374" t="s">
        <v>5541</v>
      </c>
      <c r="D2600" s="368" t="s">
        <v>6</v>
      </c>
      <c r="E2600" s="374" t="s">
        <v>857</v>
      </c>
      <c r="F2600" s="376">
        <v>39351.339999999997</v>
      </c>
    </row>
    <row r="2601" spans="1:6">
      <c r="A2601" s="370" t="s">
        <v>5542</v>
      </c>
      <c r="B2601" s="374">
        <v>733</v>
      </c>
      <c r="C2601" s="374" t="s">
        <v>5543</v>
      </c>
      <c r="D2601" s="368" t="s">
        <v>8</v>
      </c>
      <c r="E2601" s="374" t="s">
        <v>374</v>
      </c>
      <c r="F2601" s="376">
        <v>26599.81</v>
      </c>
    </row>
    <row r="2602" spans="1:6">
      <c r="A2602" s="370" t="s">
        <v>5544</v>
      </c>
      <c r="B2602" s="374">
        <v>777</v>
      </c>
      <c r="C2602" s="374" t="s">
        <v>5545</v>
      </c>
      <c r="D2602" s="368" t="s">
        <v>7</v>
      </c>
      <c r="E2602" s="374" t="s">
        <v>2946</v>
      </c>
      <c r="F2602" s="376">
        <v>992718.47</v>
      </c>
    </row>
    <row r="2603" spans="1:6">
      <c r="A2603" s="370" t="s">
        <v>5546</v>
      </c>
      <c r="B2603" s="374">
        <v>15482</v>
      </c>
      <c r="C2603" s="374" t="s">
        <v>5547</v>
      </c>
      <c r="D2603" s="368" t="s">
        <v>7</v>
      </c>
      <c r="E2603" s="374" t="s">
        <v>1213</v>
      </c>
      <c r="F2603" s="376">
        <v>736492.05</v>
      </c>
    </row>
    <row r="2604" spans="1:6">
      <c r="A2604" s="370" t="s">
        <v>5548</v>
      </c>
      <c r="B2604" s="374">
        <v>15404</v>
      </c>
      <c r="C2604" s="374" t="s">
        <v>5549</v>
      </c>
      <c r="D2604" s="368" t="s">
        <v>7</v>
      </c>
      <c r="E2604" s="374" t="s">
        <v>1213</v>
      </c>
      <c r="F2604" s="376">
        <v>590635.25</v>
      </c>
    </row>
    <row r="2605" spans="1:6">
      <c r="A2605" s="370" t="s">
        <v>5550</v>
      </c>
      <c r="B2605" s="374">
        <v>12172</v>
      </c>
      <c r="C2605" s="374" t="s">
        <v>5551</v>
      </c>
      <c r="D2605" s="368" t="s">
        <v>7</v>
      </c>
      <c r="E2605" s="374" t="s">
        <v>857</v>
      </c>
      <c r="F2605" s="376">
        <v>1544500.16</v>
      </c>
    </row>
    <row r="2606" spans="1:6">
      <c r="A2606" s="370" t="s">
        <v>5552</v>
      </c>
      <c r="B2606" s="374">
        <v>12086</v>
      </c>
      <c r="C2606" s="374" t="s">
        <v>5553</v>
      </c>
      <c r="D2606" s="368" t="s">
        <v>7</v>
      </c>
      <c r="E2606" s="374" t="s">
        <v>857</v>
      </c>
      <c r="F2606" s="376">
        <v>1062841.58</v>
      </c>
    </row>
    <row r="2607" spans="1:6">
      <c r="A2607" s="370" t="s">
        <v>5554</v>
      </c>
      <c r="B2607" s="374">
        <v>18212</v>
      </c>
      <c r="C2607" s="374" t="s">
        <v>5555</v>
      </c>
      <c r="D2607" s="368" t="s">
        <v>9</v>
      </c>
      <c r="E2607" s="374" t="s">
        <v>371</v>
      </c>
      <c r="F2607" s="376">
        <v>2400261.9300000002</v>
      </c>
    </row>
    <row r="2608" spans="1:6">
      <c r="A2608" s="370" t="s">
        <v>5556</v>
      </c>
      <c r="B2608" s="374">
        <v>17908</v>
      </c>
      <c r="C2608" s="374" t="s">
        <v>5557</v>
      </c>
      <c r="D2608" s="368" t="s">
        <v>9</v>
      </c>
      <c r="E2608" s="374" t="s">
        <v>371</v>
      </c>
      <c r="F2608" s="376">
        <v>2594267.2799999998</v>
      </c>
    </row>
    <row r="2609" spans="1:6">
      <c r="A2609" s="370" t="s">
        <v>5558</v>
      </c>
      <c r="B2609" s="374">
        <v>11512</v>
      </c>
      <c r="C2609" s="374" t="s">
        <v>5559</v>
      </c>
      <c r="D2609" s="368" t="s">
        <v>8</v>
      </c>
      <c r="E2609" s="374" t="s">
        <v>522</v>
      </c>
      <c r="F2609" s="376">
        <v>62781.49</v>
      </c>
    </row>
    <row r="2610" spans="1:6">
      <c r="A2610" s="370" t="s">
        <v>5560</v>
      </c>
      <c r="B2610" s="374">
        <v>11513</v>
      </c>
      <c r="C2610" s="374" t="s">
        <v>5561</v>
      </c>
      <c r="D2610" s="368" t="s">
        <v>8</v>
      </c>
      <c r="E2610" s="374" t="s">
        <v>522</v>
      </c>
      <c r="F2610" s="376">
        <v>79518.75</v>
      </c>
    </row>
    <row r="2611" spans="1:6">
      <c r="A2611" s="370" t="s">
        <v>5562</v>
      </c>
      <c r="B2611" s="374">
        <v>10133</v>
      </c>
      <c r="C2611" s="374" t="s">
        <v>5563</v>
      </c>
      <c r="D2611" s="368" t="s">
        <v>8</v>
      </c>
      <c r="E2611" s="374" t="s">
        <v>522</v>
      </c>
      <c r="F2611" s="376">
        <v>84151.59</v>
      </c>
    </row>
    <row r="2612" spans="1:6" ht="22.5">
      <c r="A2612" s="370" t="s">
        <v>5564</v>
      </c>
      <c r="B2612" s="374">
        <v>17290</v>
      </c>
      <c r="C2612" s="374" t="s">
        <v>5565</v>
      </c>
      <c r="D2612" s="368" t="s">
        <v>6</v>
      </c>
      <c r="E2612" s="374" t="s">
        <v>371</v>
      </c>
      <c r="F2612" s="376">
        <v>358213.26</v>
      </c>
    </row>
    <row r="2613" spans="1:6">
      <c r="A2613" s="370" t="s">
        <v>5566</v>
      </c>
      <c r="B2613" s="374">
        <v>19157</v>
      </c>
      <c r="C2613" s="374" t="s">
        <v>5567</v>
      </c>
      <c r="D2613" s="368" t="s">
        <v>6</v>
      </c>
      <c r="E2613" s="374" t="s">
        <v>371</v>
      </c>
      <c r="F2613" s="376">
        <v>78033.56</v>
      </c>
    </row>
    <row r="2614" spans="1:6">
      <c r="A2614" s="370" t="s">
        <v>5568</v>
      </c>
      <c r="B2614" s="374">
        <v>17286</v>
      </c>
      <c r="C2614" s="374" t="s">
        <v>5569</v>
      </c>
      <c r="D2614" s="368" t="s">
        <v>6</v>
      </c>
      <c r="E2614" s="374" t="s">
        <v>371</v>
      </c>
      <c r="F2614" s="376">
        <v>217400.5</v>
      </c>
    </row>
    <row r="2615" spans="1:6">
      <c r="A2615" s="370" t="s">
        <v>5570</v>
      </c>
      <c r="B2615" s="374">
        <v>17283</v>
      </c>
      <c r="C2615" s="374" t="s">
        <v>5571</v>
      </c>
      <c r="D2615" s="368" t="s">
        <v>6</v>
      </c>
      <c r="E2615" s="374" t="s">
        <v>371</v>
      </c>
      <c r="F2615" s="376">
        <v>152309.07</v>
      </c>
    </row>
    <row r="2616" spans="1:6">
      <c r="A2616" s="370" t="s">
        <v>5572</v>
      </c>
      <c r="B2616" s="374">
        <v>17234</v>
      </c>
      <c r="C2616" s="374" t="s">
        <v>5573</v>
      </c>
      <c r="D2616" s="368" t="s">
        <v>6</v>
      </c>
      <c r="E2616" s="374" t="s">
        <v>371</v>
      </c>
      <c r="F2616" s="376">
        <v>141507.46</v>
      </c>
    </row>
    <row r="2617" spans="1:6">
      <c r="A2617" s="370" t="s">
        <v>5574</v>
      </c>
      <c r="B2617" s="374">
        <v>13372</v>
      </c>
      <c r="C2617" s="374" t="s">
        <v>5575</v>
      </c>
      <c r="D2617" s="368" t="s">
        <v>9</v>
      </c>
      <c r="E2617" s="374" t="s">
        <v>366</v>
      </c>
      <c r="F2617" s="376">
        <v>56170.080000000002</v>
      </c>
    </row>
    <row r="2618" spans="1:6" ht="22.5">
      <c r="A2618" s="370" t="s">
        <v>5576</v>
      </c>
      <c r="B2618" s="374">
        <v>17120</v>
      </c>
      <c r="C2618" s="374" t="s">
        <v>5577</v>
      </c>
      <c r="D2618" s="368" t="s">
        <v>9</v>
      </c>
      <c r="E2618" s="374" t="s">
        <v>359</v>
      </c>
      <c r="F2618" s="376">
        <v>70237.45</v>
      </c>
    </row>
    <row r="2619" spans="1:6" ht="22.5">
      <c r="A2619" s="370" t="s">
        <v>5578</v>
      </c>
      <c r="B2619" s="374">
        <v>17122</v>
      </c>
      <c r="C2619" s="374" t="s">
        <v>5577</v>
      </c>
      <c r="D2619" s="368" t="s">
        <v>9</v>
      </c>
      <c r="E2619" s="374" t="s">
        <v>359</v>
      </c>
      <c r="F2619" s="376">
        <v>70237.45</v>
      </c>
    </row>
    <row r="2620" spans="1:6" ht="22.5">
      <c r="A2620" s="370" t="s">
        <v>5579</v>
      </c>
      <c r="B2620" s="374">
        <v>17113</v>
      </c>
      <c r="C2620" s="374" t="s">
        <v>5580</v>
      </c>
      <c r="D2620" s="368" t="s">
        <v>9</v>
      </c>
      <c r="E2620" s="374" t="s">
        <v>359</v>
      </c>
      <c r="F2620" s="376">
        <v>169584.49</v>
      </c>
    </row>
    <row r="2621" spans="1:6">
      <c r="A2621" s="370" t="s">
        <v>5581</v>
      </c>
      <c r="B2621" s="374">
        <v>11129</v>
      </c>
      <c r="C2621" s="374" t="s">
        <v>5582</v>
      </c>
      <c r="D2621" s="368" t="s">
        <v>457</v>
      </c>
      <c r="E2621" s="374" t="s">
        <v>1766</v>
      </c>
      <c r="F2621" s="376">
        <v>3146.87</v>
      </c>
    </row>
    <row r="2622" spans="1:6">
      <c r="A2622" s="370" t="s">
        <v>5583</v>
      </c>
      <c r="B2622" s="374">
        <v>10984</v>
      </c>
      <c r="C2622" s="374" t="s">
        <v>5584</v>
      </c>
      <c r="D2622" s="368" t="s">
        <v>9</v>
      </c>
      <c r="E2622" s="374" t="s">
        <v>1766</v>
      </c>
      <c r="F2622" s="376">
        <v>1854.72</v>
      </c>
    </row>
    <row r="2623" spans="1:6">
      <c r="A2623" s="370" t="s">
        <v>5585</v>
      </c>
      <c r="B2623" s="374">
        <v>10985</v>
      </c>
      <c r="C2623" s="374" t="s">
        <v>5586</v>
      </c>
      <c r="D2623" s="368" t="s">
        <v>9</v>
      </c>
      <c r="E2623" s="374" t="s">
        <v>1766</v>
      </c>
      <c r="F2623" s="376">
        <v>2554.4</v>
      </c>
    </row>
    <row r="2624" spans="1:6">
      <c r="A2624" s="370" t="s">
        <v>5587</v>
      </c>
      <c r="B2624" s="374">
        <v>11105</v>
      </c>
      <c r="C2624" s="374" t="s">
        <v>5588</v>
      </c>
      <c r="D2624" s="368" t="s">
        <v>9</v>
      </c>
      <c r="E2624" s="374" t="s">
        <v>1766</v>
      </c>
      <c r="F2624" s="376">
        <v>5593.71</v>
      </c>
    </row>
    <row r="2625" spans="1:6">
      <c r="A2625" s="370" t="s">
        <v>5589</v>
      </c>
      <c r="B2625" s="374">
        <v>14385</v>
      </c>
      <c r="C2625" s="374" t="s">
        <v>5588</v>
      </c>
      <c r="D2625" s="368" t="s">
        <v>9</v>
      </c>
      <c r="E2625" s="374" t="s">
        <v>1766</v>
      </c>
      <c r="F2625" s="376">
        <v>2276.4499999999998</v>
      </c>
    </row>
    <row r="2626" spans="1:6" ht="22.5">
      <c r="A2626" s="370" t="s">
        <v>5590</v>
      </c>
      <c r="B2626" s="374">
        <v>13899</v>
      </c>
      <c r="C2626" s="374" t="s">
        <v>5591</v>
      </c>
      <c r="D2626" s="368" t="s">
        <v>8</v>
      </c>
      <c r="E2626" s="374" t="s">
        <v>359</v>
      </c>
      <c r="F2626" s="376">
        <v>7778.25</v>
      </c>
    </row>
    <row r="2627" spans="1:6" ht="22.5">
      <c r="A2627" s="370" t="s">
        <v>5592</v>
      </c>
      <c r="B2627" s="374">
        <v>18985</v>
      </c>
      <c r="C2627" s="374" t="s">
        <v>5593</v>
      </c>
      <c r="D2627" s="368" t="s">
        <v>8</v>
      </c>
      <c r="E2627" s="374" t="s">
        <v>359</v>
      </c>
      <c r="F2627" s="376">
        <v>249366.25</v>
      </c>
    </row>
    <row r="2628" spans="1:6" ht="22.5">
      <c r="A2628" s="370" t="s">
        <v>5594</v>
      </c>
      <c r="B2628" s="374">
        <v>17111</v>
      </c>
      <c r="C2628" s="374" t="s">
        <v>5595</v>
      </c>
      <c r="D2628" s="368" t="s">
        <v>9</v>
      </c>
      <c r="E2628" s="374" t="s">
        <v>359</v>
      </c>
      <c r="F2628" s="376">
        <v>169584.49</v>
      </c>
    </row>
    <row r="2629" spans="1:6" ht="22.5">
      <c r="A2629" s="370" t="s">
        <v>5596</v>
      </c>
      <c r="B2629" s="374">
        <v>17114</v>
      </c>
      <c r="C2629" s="374" t="s">
        <v>5597</v>
      </c>
      <c r="D2629" s="368" t="s">
        <v>9</v>
      </c>
      <c r="E2629" s="374" t="s">
        <v>359</v>
      </c>
      <c r="F2629" s="376">
        <v>70237.45</v>
      </c>
    </row>
    <row r="2630" spans="1:6" ht="22.5">
      <c r="A2630" s="370" t="s">
        <v>5598</v>
      </c>
      <c r="B2630" s="374">
        <v>16827</v>
      </c>
      <c r="C2630" s="374" t="s">
        <v>5599</v>
      </c>
      <c r="D2630" s="368" t="s">
        <v>9</v>
      </c>
      <c r="E2630" s="374" t="s">
        <v>359</v>
      </c>
      <c r="F2630" s="376">
        <v>106370.78</v>
      </c>
    </row>
    <row r="2631" spans="1:6" ht="22.5">
      <c r="A2631" s="370" t="s">
        <v>5600</v>
      </c>
      <c r="B2631" s="374">
        <v>17105</v>
      </c>
      <c r="C2631" s="374" t="s">
        <v>5601</v>
      </c>
      <c r="D2631" s="368" t="s">
        <v>9</v>
      </c>
      <c r="E2631" s="374" t="s">
        <v>359</v>
      </c>
      <c r="F2631" s="376">
        <v>169584.49</v>
      </c>
    </row>
    <row r="2632" spans="1:6">
      <c r="A2632" s="370" t="s">
        <v>5602</v>
      </c>
      <c r="B2632" s="374">
        <v>13538</v>
      </c>
      <c r="C2632" s="374" t="s">
        <v>5603</v>
      </c>
      <c r="D2632" s="368" t="s">
        <v>457</v>
      </c>
      <c r="E2632" s="374" t="s">
        <v>857</v>
      </c>
      <c r="F2632" s="376">
        <v>6093.16</v>
      </c>
    </row>
    <row r="2633" spans="1:6">
      <c r="A2633" s="370" t="s">
        <v>5604</v>
      </c>
      <c r="B2633" s="374">
        <v>10616</v>
      </c>
      <c r="C2633" s="374" t="s">
        <v>5605</v>
      </c>
      <c r="D2633" s="368" t="s">
        <v>9</v>
      </c>
      <c r="E2633" s="374" t="s">
        <v>522</v>
      </c>
      <c r="F2633" s="376">
        <v>691310.55</v>
      </c>
    </row>
    <row r="2634" spans="1:6" ht="22.5">
      <c r="A2634" s="370" t="s">
        <v>5606</v>
      </c>
      <c r="B2634" s="374">
        <v>18163</v>
      </c>
      <c r="C2634" s="374" t="s">
        <v>5607</v>
      </c>
      <c r="D2634" s="368" t="s">
        <v>8</v>
      </c>
      <c r="E2634" s="374" t="s">
        <v>359</v>
      </c>
      <c r="F2634" s="376">
        <v>16195.77</v>
      </c>
    </row>
    <row r="2635" spans="1:6" ht="22.5">
      <c r="A2635" s="370" t="s">
        <v>5608</v>
      </c>
      <c r="B2635" s="374">
        <v>17867</v>
      </c>
      <c r="C2635" s="374" t="s">
        <v>5609</v>
      </c>
      <c r="D2635" s="368" t="s">
        <v>9</v>
      </c>
      <c r="E2635" s="374" t="s">
        <v>537</v>
      </c>
      <c r="F2635" s="376">
        <v>20031.57</v>
      </c>
    </row>
    <row r="2636" spans="1:6">
      <c r="A2636" s="370" t="s">
        <v>5610</v>
      </c>
      <c r="B2636" s="374">
        <v>18784</v>
      </c>
      <c r="C2636" s="374" t="s">
        <v>5611</v>
      </c>
      <c r="D2636" s="368" t="s">
        <v>9</v>
      </c>
      <c r="E2636" s="374" t="s">
        <v>496</v>
      </c>
      <c r="F2636" s="376">
        <v>0</v>
      </c>
    </row>
    <row r="2637" spans="1:6">
      <c r="A2637" s="370" t="s">
        <v>5612</v>
      </c>
      <c r="B2637" s="374">
        <v>18786</v>
      </c>
      <c r="C2637" s="374" t="s">
        <v>5613</v>
      </c>
      <c r="D2637" s="368" t="s">
        <v>9</v>
      </c>
      <c r="E2637" s="374" t="s">
        <v>496</v>
      </c>
      <c r="F2637" s="376">
        <v>0</v>
      </c>
    </row>
    <row r="2638" spans="1:6" ht="22.5">
      <c r="A2638" s="370" t="s">
        <v>5614</v>
      </c>
      <c r="B2638" s="374">
        <v>17870</v>
      </c>
      <c r="C2638" s="374" t="s">
        <v>5615</v>
      </c>
      <c r="D2638" s="368" t="s">
        <v>9</v>
      </c>
      <c r="E2638" s="374" t="s">
        <v>537</v>
      </c>
      <c r="F2638" s="376">
        <v>73803.259999999995</v>
      </c>
    </row>
    <row r="2639" spans="1:6" ht="22.5">
      <c r="A2639" s="370" t="s">
        <v>5616</v>
      </c>
      <c r="B2639" s="374">
        <v>17869</v>
      </c>
      <c r="C2639" s="374" t="s">
        <v>5617</v>
      </c>
      <c r="D2639" s="368" t="s">
        <v>9</v>
      </c>
      <c r="E2639" s="374" t="s">
        <v>537</v>
      </c>
      <c r="F2639" s="376">
        <v>73803.259999999995</v>
      </c>
    </row>
    <row r="2640" spans="1:6" ht="22.5">
      <c r="A2640" s="370" t="s">
        <v>5618</v>
      </c>
      <c r="B2640" s="374">
        <v>17871</v>
      </c>
      <c r="C2640" s="374" t="s">
        <v>5619</v>
      </c>
      <c r="D2640" s="368" t="s">
        <v>9</v>
      </c>
      <c r="E2640" s="374" t="s">
        <v>537</v>
      </c>
      <c r="F2640" s="376">
        <v>16908.52</v>
      </c>
    </row>
    <row r="2641" spans="1:6" ht="22.5">
      <c r="A2641" s="370" t="s">
        <v>5620</v>
      </c>
      <c r="B2641" s="374">
        <v>17868</v>
      </c>
      <c r="C2641" s="374" t="s">
        <v>5621</v>
      </c>
      <c r="D2641" s="368" t="s">
        <v>9</v>
      </c>
      <c r="E2641" s="374" t="s">
        <v>537</v>
      </c>
      <c r="F2641" s="376">
        <v>53730.17</v>
      </c>
    </row>
    <row r="2642" spans="1:6" ht="22.5">
      <c r="A2642" s="370" t="s">
        <v>5622</v>
      </c>
      <c r="B2642" s="374">
        <v>447</v>
      </c>
      <c r="C2642" s="374" t="s">
        <v>5623</v>
      </c>
      <c r="D2642" s="368" t="s">
        <v>9</v>
      </c>
      <c r="E2642" s="374" t="s">
        <v>537</v>
      </c>
      <c r="F2642" s="376">
        <v>1020931.67</v>
      </c>
    </row>
    <row r="2643" spans="1:6" ht="22.5">
      <c r="A2643" s="370" t="s">
        <v>5624</v>
      </c>
      <c r="B2643" s="374">
        <v>446</v>
      </c>
      <c r="C2643" s="374" t="s">
        <v>5625</v>
      </c>
      <c r="D2643" s="368" t="s">
        <v>9</v>
      </c>
      <c r="E2643" s="374" t="s">
        <v>537</v>
      </c>
      <c r="F2643" s="376">
        <v>530189.07999999996</v>
      </c>
    </row>
    <row r="2644" spans="1:6">
      <c r="A2644" s="370" t="s">
        <v>5626</v>
      </c>
      <c r="B2644" s="374">
        <v>12507</v>
      </c>
      <c r="C2644" s="374" t="s">
        <v>5627</v>
      </c>
      <c r="D2644" s="368" t="s">
        <v>8</v>
      </c>
      <c r="E2644" s="374" t="s">
        <v>2362</v>
      </c>
      <c r="F2644" s="376">
        <v>31427.42</v>
      </c>
    </row>
    <row r="2645" spans="1:6">
      <c r="A2645" s="370" t="s">
        <v>5628</v>
      </c>
      <c r="B2645" s="374">
        <v>12624</v>
      </c>
      <c r="C2645" s="374" t="s">
        <v>5629</v>
      </c>
      <c r="D2645" s="368" t="s">
        <v>7</v>
      </c>
      <c r="E2645" s="374" t="s">
        <v>879</v>
      </c>
      <c r="F2645" s="376">
        <v>40449.07</v>
      </c>
    </row>
    <row r="2646" spans="1:6">
      <c r="A2646" s="370" t="s">
        <v>5630</v>
      </c>
      <c r="B2646" s="374">
        <v>10192</v>
      </c>
      <c r="C2646" s="374" t="s">
        <v>5631</v>
      </c>
      <c r="D2646" s="368" t="s">
        <v>6</v>
      </c>
      <c r="E2646" s="374" t="s">
        <v>879</v>
      </c>
      <c r="F2646" s="376">
        <v>35161.57</v>
      </c>
    </row>
    <row r="2647" spans="1:6">
      <c r="A2647" s="370" t="s">
        <v>5632</v>
      </c>
      <c r="B2647" s="374">
        <v>10864</v>
      </c>
      <c r="C2647" s="374" t="s">
        <v>5633</v>
      </c>
      <c r="D2647" s="368" t="s">
        <v>9</v>
      </c>
      <c r="E2647" s="374" t="s">
        <v>615</v>
      </c>
      <c r="F2647" s="376">
        <v>10429166.91</v>
      </c>
    </row>
    <row r="2648" spans="1:6">
      <c r="A2648" s="370" t="s">
        <v>5634</v>
      </c>
      <c r="B2648" s="374">
        <v>10530</v>
      </c>
      <c r="C2648" s="374" t="s">
        <v>5635</v>
      </c>
      <c r="D2648" s="368" t="s">
        <v>9</v>
      </c>
      <c r="E2648" s="374" t="s">
        <v>615</v>
      </c>
      <c r="F2648" s="376">
        <v>4280962.9400000004</v>
      </c>
    </row>
    <row r="2649" spans="1:6">
      <c r="A2649" s="370" t="s">
        <v>5636</v>
      </c>
      <c r="B2649" s="374">
        <v>10557</v>
      </c>
      <c r="C2649" s="374" t="s">
        <v>5637</v>
      </c>
      <c r="D2649" s="368" t="s">
        <v>9</v>
      </c>
      <c r="E2649" s="374" t="s">
        <v>615</v>
      </c>
      <c r="F2649" s="376">
        <v>15443934.359999999</v>
      </c>
    </row>
    <row r="2650" spans="1:6">
      <c r="A2650" s="370" t="s">
        <v>5638</v>
      </c>
      <c r="B2650" s="374">
        <v>15452</v>
      </c>
      <c r="C2650" s="374" t="s">
        <v>5639</v>
      </c>
      <c r="D2650" s="368" t="s">
        <v>9</v>
      </c>
      <c r="E2650" s="374" t="s">
        <v>615</v>
      </c>
      <c r="F2650" s="376">
        <v>10579872.130000001</v>
      </c>
    </row>
    <row r="2651" spans="1:6" ht="22.5">
      <c r="A2651" s="370" t="s">
        <v>5640</v>
      </c>
      <c r="B2651" s="374">
        <v>18842</v>
      </c>
      <c r="C2651" s="374" t="s">
        <v>5641</v>
      </c>
      <c r="D2651" s="368" t="s">
        <v>9</v>
      </c>
      <c r="E2651" s="374" t="s">
        <v>359</v>
      </c>
      <c r="F2651" s="376">
        <v>299803.99</v>
      </c>
    </row>
    <row r="2652" spans="1:6">
      <c r="A2652" s="370" t="s">
        <v>5642</v>
      </c>
      <c r="B2652" s="374">
        <v>18473</v>
      </c>
      <c r="C2652" s="374" t="s">
        <v>5643</v>
      </c>
      <c r="D2652" s="368" t="s">
        <v>9</v>
      </c>
      <c r="E2652" s="374" t="s">
        <v>366</v>
      </c>
      <c r="F2652" s="376">
        <v>0</v>
      </c>
    </row>
    <row r="2653" spans="1:6">
      <c r="A2653" s="370" t="s">
        <v>5644</v>
      </c>
      <c r="B2653" s="374">
        <v>12177</v>
      </c>
      <c r="C2653" s="374" t="s">
        <v>5645</v>
      </c>
      <c r="D2653" s="368" t="s">
        <v>6</v>
      </c>
      <c r="E2653" s="374" t="s">
        <v>2946</v>
      </c>
      <c r="F2653" s="376">
        <v>283215.96000000002</v>
      </c>
    </row>
    <row r="2654" spans="1:6">
      <c r="A2654" s="370" t="s">
        <v>5646</v>
      </c>
      <c r="B2654" s="374">
        <v>12176</v>
      </c>
      <c r="C2654" s="374" t="s">
        <v>5647</v>
      </c>
      <c r="D2654" s="368" t="s">
        <v>6</v>
      </c>
      <c r="E2654" s="374" t="s">
        <v>2946</v>
      </c>
      <c r="F2654" s="376">
        <v>268650.45</v>
      </c>
    </row>
    <row r="2655" spans="1:6">
      <c r="A2655" s="370" t="s">
        <v>5648</v>
      </c>
      <c r="B2655" s="374">
        <v>13740</v>
      </c>
      <c r="C2655" s="374" t="s">
        <v>5649</v>
      </c>
      <c r="D2655" s="368" t="s">
        <v>8</v>
      </c>
      <c r="E2655" s="374" t="s">
        <v>1216</v>
      </c>
      <c r="F2655" s="376">
        <v>122548.45</v>
      </c>
    </row>
    <row r="2656" spans="1:6">
      <c r="A2656" s="370" t="s">
        <v>5650</v>
      </c>
      <c r="B2656" s="374">
        <v>15879</v>
      </c>
      <c r="C2656" s="374" t="s">
        <v>5651</v>
      </c>
      <c r="D2656" s="368" t="s">
        <v>9</v>
      </c>
      <c r="E2656" s="374" t="s">
        <v>3340</v>
      </c>
      <c r="F2656" s="376">
        <v>318208.37</v>
      </c>
    </row>
    <row r="2657" spans="1:6">
      <c r="A2657" s="370" t="s">
        <v>5652</v>
      </c>
      <c r="B2657" s="374">
        <v>15881</v>
      </c>
      <c r="C2657" s="374" t="s">
        <v>5653</v>
      </c>
      <c r="D2657" s="368" t="s">
        <v>9</v>
      </c>
      <c r="E2657" s="374" t="s">
        <v>3340</v>
      </c>
      <c r="F2657" s="376">
        <v>317316.84000000003</v>
      </c>
    </row>
    <row r="2658" spans="1:6">
      <c r="A2658" s="370" t="s">
        <v>5654</v>
      </c>
      <c r="B2658" s="374">
        <v>10443</v>
      </c>
      <c r="C2658" s="374" t="s">
        <v>5655</v>
      </c>
      <c r="D2658" s="368" t="s">
        <v>9</v>
      </c>
      <c r="E2658" s="374" t="s">
        <v>5656</v>
      </c>
      <c r="F2658" s="376">
        <v>2962254.37</v>
      </c>
    </row>
    <row r="2659" spans="1:6">
      <c r="A2659" s="370" t="s">
        <v>5657</v>
      </c>
      <c r="B2659" s="374">
        <v>10444</v>
      </c>
      <c r="C2659" s="374" t="s">
        <v>5658</v>
      </c>
      <c r="D2659" s="368" t="s">
        <v>9</v>
      </c>
      <c r="E2659" s="374" t="s">
        <v>5656</v>
      </c>
      <c r="F2659" s="376">
        <v>3273876.69</v>
      </c>
    </row>
    <row r="2660" spans="1:6">
      <c r="A2660" s="370" t="s">
        <v>5659</v>
      </c>
      <c r="B2660" s="374">
        <v>11482</v>
      </c>
      <c r="C2660" s="374" t="s">
        <v>5660</v>
      </c>
      <c r="D2660" s="368" t="s">
        <v>9</v>
      </c>
      <c r="E2660" s="374" t="s">
        <v>5656</v>
      </c>
      <c r="F2660" s="376">
        <v>4120529.39</v>
      </c>
    </row>
    <row r="2661" spans="1:6">
      <c r="A2661" s="370" t="s">
        <v>5661</v>
      </c>
      <c r="B2661" s="374">
        <v>13016</v>
      </c>
      <c r="C2661" s="374" t="s">
        <v>5662</v>
      </c>
      <c r="D2661" s="368" t="s">
        <v>9</v>
      </c>
      <c r="E2661" s="374" t="s">
        <v>773</v>
      </c>
      <c r="F2661" s="376">
        <v>2110743.02</v>
      </c>
    </row>
    <row r="2662" spans="1:6">
      <c r="A2662" s="370" t="s">
        <v>5663</v>
      </c>
      <c r="B2662" s="374">
        <v>10308</v>
      </c>
      <c r="C2662" s="374" t="s">
        <v>5664</v>
      </c>
      <c r="D2662" s="368" t="s">
        <v>9</v>
      </c>
      <c r="E2662" s="374" t="s">
        <v>773</v>
      </c>
      <c r="F2662" s="376">
        <v>1035700.95</v>
      </c>
    </row>
    <row r="2663" spans="1:6">
      <c r="A2663" s="370" t="s">
        <v>5665</v>
      </c>
      <c r="B2663" s="374">
        <v>10249</v>
      </c>
      <c r="C2663" s="374" t="s">
        <v>5666</v>
      </c>
      <c r="D2663" s="368" t="s">
        <v>9</v>
      </c>
      <c r="E2663" s="374" t="s">
        <v>773</v>
      </c>
      <c r="F2663" s="376">
        <v>3407212.62</v>
      </c>
    </row>
    <row r="2664" spans="1:6">
      <c r="A2664" s="370" t="s">
        <v>5667</v>
      </c>
      <c r="B2664" s="374">
        <v>10201</v>
      </c>
      <c r="C2664" s="374" t="s">
        <v>5668</v>
      </c>
      <c r="D2664" s="368" t="s">
        <v>9</v>
      </c>
      <c r="E2664" s="374" t="s">
        <v>773</v>
      </c>
      <c r="F2664" s="376">
        <v>2457999.08</v>
      </c>
    </row>
    <row r="2665" spans="1:6">
      <c r="A2665" s="370" t="s">
        <v>5669</v>
      </c>
      <c r="B2665" s="374">
        <v>10202</v>
      </c>
      <c r="C2665" s="374" t="s">
        <v>5670</v>
      </c>
      <c r="D2665" s="368" t="s">
        <v>9</v>
      </c>
      <c r="E2665" s="374" t="s">
        <v>773</v>
      </c>
      <c r="F2665" s="376">
        <v>4750324.4800000004</v>
      </c>
    </row>
    <row r="2666" spans="1:6">
      <c r="A2666" s="370" t="s">
        <v>5671</v>
      </c>
      <c r="B2666" s="374">
        <v>16737</v>
      </c>
      <c r="C2666" s="374" t="s">
        <v>5672</v>
      </c>
      <c r="D2666" s="368" t="s">
        <v>9</v>
      </c>
      <c r="E2666" s="374" t="s">
        <v>603</v>
      </c>
      <c r="F2666" s="376">
        <v>3784227.82</v>
      </c>
    </row>
    <row r="2667" spans="1:6">
      <c r="A2667" s="370" t="s">
        <v>5673</v>
      </c>
      <c r="B2667" s="374">
        <v>14635</v>
      </c>
      <c r="C2667" s="374" t="s">
        <v>5674</v>
      </c>
      <c r="D2667" s="368" t="s">
        <v>9</v>
      </c>
      <c r="E2667" s="374" t="s">
        <v>491</v>
      </c>
      <c r="F2667" s="376">
        <v>71190.210000000006</v>
      </c>
    </row>
    <row r="2668" spans="1:6">
      <c r="A2668" s="370" t="s">
        <v>5675</v>
      </c>
      <c r="B2668" s="374">
        <v>14802</v>
      </c>
      <c r="C2668" s="374" t="s">
        <v>5676</v>
      </c>
      <c r="D2668" s="368" t="s">
        <v>9</v>
      </c>
      <c r="E2668" s="374" t="s">
        <v>491</v>
      </c>
      <c r="F2668" s="376">
        <v>81952.100000000006</v>
      </c>
    </row>
    <row r="2669" spans="1:6" ht="22.5">
      <c r="A2669" s="370" t="s">
        <v>5677</v>
      </c>
      <c r="B2669" s="374">
        <v>13754</v>
      </c>
      <c r="C2669" s="374" t="s">
        <v>5678</v>
      </c>
      <c r="D2669" s="368" t="s">
        <v>9</v>
      </c>
      <c r="E2669" s="374" t="s">
        <v>359</v>
      </c>
      <c r="F2669" s="376">
        <v>3829008.92</v>
      </c>
    </row>
    <row r="2670" spans="1:6">
      <c r="A2670" s="370" t="s">
        <v>5679</v>
      </c>
      <c r="B2670" s="374">
        <v>17412</v>
      </c>
      <c r="C2670" s="374" t="s">
        <v>5680</v>
      </c>
      <c r="D2670" s="368" t="s">
        <v>9</v>
      </c>
      <c r="E2670" s="374" t="s">
        <v>371</v>
      </c>
      <c r="F2670" s="376">
        <v>43292.3</v>
      </c>
    </row>
    <row r="2671" spans="1:6">
      <c r="A2671" s="370" t="s">
        <v>5681</v>
      </c>
      <c r="B2671" s="374">
        <v>11307</v>
      </c>
      <c r="C2671" s="374" t="s">
        <v>5682</v>
      </c>
      <c r="D2671" s="368" t="s">
        <v>9</v>
      </c>
      <c r="E2671" s="374" t="s">
        <v>1751</v>
      </c>
      <c r="F2671" s="376">
        <v>0</v>
      </c>
    </row>
    <row r="2672" spans="1:6">
      <c r="A2672" s="370" t="s">
        <v>5683</v>
      </c>
      <c r="B2672" s="374">
        <v>18165</v>
      </c>
      <c r="C2672" s="374" t="s">
        <v>5684</v>
      </c>
      <c r="D2672" s="368" t="s">
        <v>9</v>
      </c>
      <c r="E2672" s="374" t="s">
        <v>371</v>
      </c>
      <c r="F2672" s="376">
        <v>1790398.47</v>
      </c>
    </row>
    <row r="2673" spans="1:6">
      <c r="A2673" s="370" t="s">
        <v>5685</v>
      </c>
      <c r="B2673" s="374">
        <v>14384</v>
      </c>
      <c r="C2673" s="374" t="s">
        <v>5686</v>
      </c>
      <c r="D2673" s="368" t="s">
        <v>1771</v>
      </c>
      <c r="E2673" s="374" t="s">
        <v>366</v>
      </c>
      <c r="F2673" s="376">
        <v>115206.91</v>
      </c>
    </row>
    <row r="2674" spans="1:6">
      <c r="A2674" s="370" t="s">
        <v>5687</v>
      </c>
      <c r="B2674" s="374">
        <v>12714</v>
      </c>
      <c r="C2674" s="374" t="s">
        <v>5688</v>
      </c>
      <c r="D2674" s="368" t="s">
        <v>14</v>
      </c>
      <c r="E2674" s="374" t="s">
        <v>1216</v>
      </c>
      <c r="F2674" s="376">
        <v>5152683.5999999996</v>
      </c>
    </row>
    <row r="2675" spans="1:6" ht="22.5">
      <c r="A2675" s="370" t="s">
        <v>5689</v>
      </c>
      <c r="B2675" s="374">
        <v>17777</v>
      </c>
      <c r="C2675" s="374" t="s">
        <v>5690</v>
      </c>
      <c r="D2675" s="368" t="s">
        <v>9</v>
      </c>
      <c r="E2675" s="374" t="s">
        <v>359</v>
      </c>
      <c r="F2675" s="376">
        <v>144438.91</v>
      </c>
    </row>
    <row r="2676" spans="1:6" ht="22.5">
      <c r="A2676" s="370" t="s">
        <v>5691</v>
      </c>
      <c r="B2676" s="374">
        <v>17755</v>
      </c>
      <c r="C2676" s="374" t="s">
        <v>5692</v>
      </c>
      <c r="D2676" s="368" t="s">
        <v>9</v>
      </c>
      <c r="E2676" s="374" t="s">
        <v>359</v>
      </c>
      <c r="F2676" s="376">
        <v>163515.75</v>
      </c>
    </row>
    <row r="2677" spans="1:6" ht="22.5">
      <c r="A2677" s="370" t="s">
        <v>5693</v>
      </c>
      <c r="B2677" s="374">
        <v>18973</v>
      </c>
      <c r="C2677" s="374" t="s">
        <v>5694</v>
      </c>
      <c r="D2677" s="368" t="s">
        <v>9</v>
      </c>
      <c r="E2677" s="374" t="s">
        <v>359</v>
      </c>
      <c r="F2677" s="376">
        <v>2752239.95</v>
      </c>
    </row>
    <row r="2678" spans="1:6" ht="22.5">
      <c r="A2678" s="370" t="s">
        <v>5695</v>
      </c>
      <c r="B2678" s="374">
        <v>12494</v>
      </c>
      <c r="C2678" s="374" t="s">
        <v>5696</v>
      </c>
      <c r="D2678" s="368" t="s">
        <v>9</v>
      </c>
      <c r="E2678" s="374" t="s">
        <v>537</v>
      </c>
      <c r="F2678" s="376">
        <v>2525946.9500000002</v>
      </c>
    </row>
    <row r="2679" spans="1:6" ht="22.5">
      <c r="A2679" s="370" t="s">
        <v>5697</v>
      </c>
      <c r="B2679" s="374">
        <v>17761</v>
      </c>
      <c r="C2679" s="374" t="s">
        <v>5698</v>
      </c>
      <c r="D2679" s="368" t="s">
        <v>9</v>
      </c>
      <c r="E2679" s="374" t="s">
        <v>359</v>
      </c>
      <c r="F2679" s="376">
        <v>74325.34</v>
      </c>
    </row>
    <row r="2680" spans="1:6" ht="22.5">
      <c r="A2680" s="370" t="s">
        <v>5699</v>
      </c>
      <c r="B2680" s="374">
        <v>17737</v>
      </c>
      <c r="C2680" s="374" t="s">
        <v>5700</v>
      </c>
      <c r="D2680" s="368" t="s">
        <v>9</v>
      </c>
      <c r="E2680" s="374" t="s">
        <v>359</v>
      </c>
      <c r="F2680" s="376">
        <v>749110.6</v>
      </c>
    </row>
    <row r="2681" spans="1:6">
      <c r="A2681" s="370" t="s">
        <v>5701</v>
      </c>
      <c r="B2681" s="374">
        <v>17282</v>
      </c>
      <c r="C2681" s="374" t="s">
        <v>5702</v>
      </c>
      <c r="D2681" s="368" t="s">
        <v>9</v>
      </c>
      <c r="E2681" s="374" t="s">
        <v>648</v>
      </c>
      <c r="F2681" s="376">
        <v>119699.99</v>
      </c>
    </row>
    <row r="2682" spans="1:6" ht="22.5">
      <c r="A2682" s="370" t="s">
        <v>5703</v>
      </c>
      <c r="B2682" s="374">
        <v>16369</v>
      </c>
      <c r="C2682" s="374" t="s">
        <v>5704</v>
      </c>
      <c r="D2682" s="368" t="s">
        <v>9</v>
      </c>
      <c r="E2682" s="374" t="s">
        <v>537</v>
      </c>
      <c r="F2682" s="376">
        <v>19734.009999999998</v>
      </c>
    </row>
    <row r="2683" spans="1:6" ht="22.5">
      <c r="A2683" s="370" t="s">
        <v>5705</v>
      </c>
      <c r="B2683" s="374">
        <v>16402</v>
      </c>
      <c r="C2683" s="374" t="s">
        <v>5706</v>
      </c>
      <c r="D2683" s="368" t="s">
        <v>9</v>
      </c>
      <c r="E2683" s="374" t="s">
        <v>537</v>
      </c>
      <c r="F2683" s="376">
        <v>19734.009999999998</v>
      </c>
    </row>
    <row r="2684" spans="1:6" ht="22.5">
      <c r="A2684" s="370" t="s">
        <v>5707</v>
      </c>
      <c r="B2684" s="374">
        <v>17886</v>
      </c>
      <c r="C2684" s="374" t="s">
        <v>5708</v>
      </c>
      <c r="D2684" s="368" t="s">
        <v>9</v>
      </c>
      <c r="E2684" s="374" t="s">
        <v>537</v>
      </c>
      <c r="F2684" s="376">
        <v>18184.060000000001</v>
      </c>
    </row>
    <row r="2685" spans="1:6" ht="22.5">
      <c r="A2685" s="370" t="s">
        <v>5709</v>
      </c>
      <c r="B2685" s="374">
        <v>17280</v>
      </c>
      <c r="C2685" s="374" t="s">
        <v>5710</v>
      </c>
      <c r="D2685" s="368" t="s">
        <v>9</v>
      </c>
      <c r="E2685" s="374" t="s">
        <v>537</v>
      </c>
      <c r="F2685" s="376">
        <v>319155.76</v>
      </c>
    </row>
    <row r="2686" spans="1:6" ht="22.5">
      <c r="A2686" s="370" t="s">
        <v>5711</v>
      </c>
      <c r="B2686" s="374">
        <v>16370</v>
      </c>
      <c r="C2686" s="374" t="s">
        <v>5712</v>
      </c>
      <c r="D2686" s="368" t="s">
        <v>9</v>
      </c>
      <c r="E2686" s="374" t="s">
        <v>537</v>
      </c>
      <c r="F2686" s="376">
        <v>19734.009999999998</v>
      </c>
    </row>
    <row r="2687" spans="1:6" ht="22.5">
      <c r="A2687" s="370" t="s">
        <v>5713</v>
      </c>
      <c r="B2687" s="374">
        <v>18646</v>
      </c>
      <c r="C2687" s="374" t="s">
        <v>5714</v>
      </c>
      <c r="D2687" s="368" t="s">
        <v>9</v>
      </c>
      <c r="E2687" s="374" t="s">
        <v>537</v>
      </c>
      <c r="F2687" s="376">
        <v>182505.45</v>
      </c>
    </row>
    <row r="2688" spans="1:6" ht="22.5">
      <c r="A2688" s="370" t="s">
        <v>5715</v>
      </c>
      <c r="B2688" s="374">
        <v>12568</v>
      </c>
      <c r="C2688" s="374" t="s">
        <v>5716</v>
      </c>
      <c r="D2688" s="368" t="s">
        <v>8</v>
      </c>
      <c r="E2688" s="374" t="s">
        <v>359</v>
      </c>
      <c r="F2688" s="376">
        <v>32931.94</v>
      </c>
    </row>
    <row r="2689" spans="1:6" ht="22.5">
      <c r="A2689" s="370" t="s">
        <v>5717</v>
      </c>
      <c r="B2689" s="374">
        <v>13818</v>
      </c>
      <c r="C2689" s="374" t="s">
        <v>5718</v>
      </c>
      <c r="D2689" s="368" t="s">
        <v>8</v>
      </c>
      <c r="E2689" s="374" t="s">
        <v>359</v>
      </c>
      <c r="F2689" s="376">
        <v>48418</v>
      </c>
    </row>
    <row r="2690" spans="1:6" ht="22.5">
      <c r="A2690" s="370" t="s">
        <v>5719</v>
      </c>
      <c r="B2690" s="374">
        <v>13817</v>
      </c>
      <c r="C2690" s="374" t="s">
        <v>5720</v>
      </c>
      <c r="D2690" s="368" t="s">
        <v>8</v>
      </c>
      <c r="E2690" s="374" t="s">
        <v>359</v>
      </c>
      <c r="F2690" s="376">
        <v>23803.84</v>
      </c>
    </row>
    <row r="2691" spans="1:6" ht="22.5">
      <c r="A2691" s="370" t="s">
        <v>5721</v>
      </c>
      <c r="B2691" s="374">
        <v>13898</v>
      </c>
      <c r="C2691" s="374" t="s">
        <v>5722</v>
      </c>
      <c r="D2691" s="368" t="s">
        <v>8</v>
      </c>
      <c r="E2691" s="374" t="s">
        <v>359</v>
      </c>
      <c r="F2691" s="376">
        <v>11370.27</v>
      </c>
    </row>
    <row r="2692" spans="1:6">
      <c r="A2692" s="370" t="s">
        <v>5723</v>
      </c>
      <c r="B2692" s="374">
        <v>17509</v>
      </c>
      <c r="C2692" s="374" t="s">
        <v>5724</v>
      </c>
      <c r="D2692" s="368" t="s">
        <v>9</v>
      </c>
      <c r="E2692" s="374" t="s">
        <v>562</v>
      </c>
      <c r="F2692" s="376">
        <v>11529948.26</v>
      </c>
    </row>
    <row r="2693" spans="1:6">
      <c r="A2693" s="370" t="s">
        <v>5725</v>
      </c>
      <c r="B2693" s="374">
        <v>17503</v>
      </c>
      <c r="C2693" s="374" t="s">
        <v>5726</v>
      </c>
      <c r="D2693" s="368" t="s">
        <v>9</v>
      </c>
      <c r="E2693" s="374" t="s">
        <v>562</v>
      </c>
      <c r="F2693" s="376">
        <v>17548982.969999999</v>
      </c>
    </row>
    <row r="2694" spans="1:6">
      <c r="A2694" s="370" t="s">
        <v>5727</v>
      </c>
      <c r="B2694" s="374">
        <v>19155</v>
      </c>
      <c r="C2694" s="374" t="s">
        <v>5728</v>
      </c>
      <c r="D2694" s="368" t="s">
        <v>9</v>
      </c>
      <c r="E2694" s="374" t="s">
        <v>562</v>
      </c>
      <c r="F2694" s="376">
        <v>3112453.61</v>
      </c>
    </row>
    <row r="2695" spans="1:6">
      <c r="A2695" s="370" t="s">
        <v>5729</v>
      </c>
      <c r="B2695" s="374">
        <v>13659</v>
      </c>
      <c r="C2695" s="374" t="s">
        <v>5730</v>
      </c>
      <c r="D2695" s="368" t="s">
        <v>9</v>
      </c>
      <c r="E2695" s="374" t="s">
        <v>507</v>
      </c>
      <c r="F2695" s="376">
        <v>90037.01</v>
      </c>
    </row>
    <row r="2696" spans="1:6">
      <c r="A2696" s="370" t="s">
        <v>5731</v>
      </c>
      <c r="B2696" s="374">
        <v>15178</v>
      </c>
      <c r="C2696" s="374" t="s">
        <v>5732</v>
      </c>
      <c r="D2696" s="368" t="s">
        <v>9</v>
      </c>
      <c r="E2696" s="374" t="s">
        <v>507</v>
      </c>
      <c r="F2696" s="376">
        <v>15268.6</v>
      </c>
    </row>
    <row r="2697" spans="1:6">
      <c r="A2697" s="370" t="s">
        <v>5733</v>
      </c>
      <c r="B2697" s="374">
        <v>13871</v>
      </c>
      <c r="C2697" s="374" t="s">
        <v>5734</v>
      </c>
      <c r="D2697" s="368" t="s">
        <v>9</v>
      </c>
      <c r="E2697" s="374" t="s">
        <v>507</v>
      </c>
      <c r="F2697" s="376">
        <v>5940.82</v>
      </c>
    </row>
    <row r="2698" spans="1:6">
      <c r="A2698" s="370" t="s">
        <v>5735</v>
      </c>
      <c r="B2698" s="374">
        <v>13872</v>
      </c>
      <c r="C2698" s="374" t="s">
        <v>5736</v>
      </c>
      <c r="D2698" s="368" t="s">
        <v>9</v>
      </c>
      <c r="E2698" s="374" t="s">
        <v>507</v>
      </c>
      <c r="F2698" s="376">
        <v>6771.84</v>
      </c>
    </row>
    <row r="2699" spans="1:6">
      <c r="A2699" s="370" t="s">
        <v>5737</v>
      </c>
      <c r="B2699" s="374">
        <v>233</v>
      </c>
      <c r="C2699" s="374" t="s">
        <v>5738</v>
      </c>
      <c r="D2699" s="368" t="s">
        <v>8</v>
      </c>
      <c r="E2699" s="374" t="s">
        <v>1515</v>
      </c>
      <c r="F2699" s="376">
        <v>26225.15</v>
      </c>
    </row>
    <row r="2700" spans="1:6">
      <c r="A2700" s="370" t="s">
        <v>5739</v>
      </c>
      <c r="B2700" s="374">
        <v>248</v>
      </c>
      <c r="C2700" s="374" t="s">
        <v>5740</v>
      </c>
      <c r="D2700" s="368" t="s">
        <v>8</v>
      </c>
      <c r="E2700" s="374" t="s">
        <v>1515</v>
      </c>
      <c r="F2700" s="376">
        <v>13141.35</v>
      </c>
    </row>
    <row r="2701" spans="1:6" ht="22.5">
      <c r="A2701" s="370" t="s">
        <v>5741</v>
      </c>
      <c r="B2701" s="374">
        <v>11745</v>
      </c>
      <c r="C2701" s="374" t="s">
        <v>5742</v>
      </c>
      <c r="D2701" s="368" t="s">
        <v>9</v>
      </c>
      <c r="E2701" s="374" t="s">
        <v>359</v>
      </c>
      <c r="F2701" s="376">
        <v>12653.61</v>
      </c>
    </row>
    <row r="2702" spans="1:6" ht="22.5">
      <c r="A2702" s="370" t="s">
        <v>5743</v>
      </c>
      <c r="B2702" s="374">
        <v>11744</v>
      </c>
      <c r="C2702" s="374" t="s">
        <v>5744</v>
      </c>
      <c r="D2702" s="368" t="s">
        <v>9</v>
      </c>
      <c r="E2702" s="374" t="s">
        <v>359</v>
      </c>
      <c r="F2702" s="376">
        <v>16507.169999999998</v>
      </c>
    </row>
    <row r="2703" spans="1:6" ht="22.5">
      <c r="A2703" s="370" t="s">
        <v>5745</v>
      </c>
      <c r="B2703" s="374">
        <v>11743</v>
      </c>
      <c r="C2703" s="374" t="s">
        <v>5746</v>
      </c>
      <c r="D2703" s="368" t="s">
        <v>9</v>
      </c>
      <c r="E2703" s="374" t="s">
        <v>359</v>
      </c>
      <c r="F2703" s="376">
        <v>16507.169999999998</v>
      </c>
    </row>
    <row r="2704" spans="1:6" ht="22.5">
      <c r="A2704" s="370" t="s">
        <v>5747</v>
      </c>
      <c r="B2704" s="374">
        <v>11742</v>
      </c>
      <c r="C2704" s="374" t="s">
        <v>5748</v>
      </c>
      <c r="D2704" s="368" t="s">
        <v>9</v>
      </c>
      <c r="E2704" s="374" t="s">
        <v>359</v>
      </c>
      <c r="F2704" s="376">
        <v>235904.11</v>
      </c>
    </row>
    <row r="2705" spans="1:6" ht="22.5">
      <c r="A2705" s="370" t="s">
        <v>5749</v>
      </c>
      <c r="B2705" s="374">
        <v>11741</v>
      </c>
      <c r="C2705" s="374" t="s">
        <v>5750</v>
      </c>
      <c r="D2705" s="368" t="s">
        <v>9</v>
      </c>
      <c r="E2705" s="374" t="s">
        <v>359</v>
      </c>
      <c r="F2705" s="376">
        <v>231720.12</v>
      </c>
    </row>
    <row r="2706" spans="1:6" ht="22.5">
      <c r="A2706" s="370" t="s">
        <v>5751</v>
      </c>
      <c r="B2706" s="374">
        <v>11740</v>
      </c>
      <c r="C2706" s="374" t="s">
        <v>5752</v>
      </c>
      <c r="D2706" s="368" t="s">
        <v>9</v>
      </c>
      <c r="E2706" s="374" t="s">
        <v>359</v>
      </c>
      <c r="F2706" s="376">
        <v>33724.480000000003</v>
      </c>
    </row>
    <row r="2707" spans="1:6">
      <c r="A2707" s="370" t="s">
        <v>5753</v>
      </c>
      <c r="B2707" s="374">
        <v>11747</v>
      </c>
      <c r="C2707" s="374" t="s">
        <v>5754</v>
      </c>
      <c r="D2707" s="368" t="s">
        <v>6</v>
      </c>
      <c r="E2707" s="374" t="s">
        <v>1766</v>
      </c>
      <c r="F2707" s="376">
        <v>518906.42</v>
      </c>
    </row>
    <row r="2708" spans="1:6">
      <c r="A2708" s="370" t="s">
        <v>5755</v>
      </c>
      <c r="B2708" s="374">
        <v>18740</v>
      </c>
      <c r="C2708" s="374" t="s">
        <v>5756</v>
      </c>
      <c r="D2708" s="368" t="s">
        <v>6</v>
      </c>
      <c r="E2708" s="374" t="s">
        <v>5757</v>
      </c>
      <c r="F2708" s="376">
        <v>524164.88</v>
      </c>
    </row>
    <row r="2709" spans="1:6">
      <c r="A2709" s="370" t="s">
        <v>5758</v>
      </c>
      <c r="B2709" s="374">
        <v>11749</v>
      </c>
      <c r="C2709" s="374" t="s">
        <v>5759</v>
      </c>
      <c r="D2709" s="368" t="s">
        <v>6</v>
      </c>
      <c r="E2709" s="374" t="s">
        <v>1766</v>
      </c>
      <c r="F2709" s="376">
        <v>31160.87</v>
      </c>
    </row>
    <row r="2710" spans="1:6">
      <c r="A2710" s="370" t="s">
        <v>5760</v>
      </c>
      <c r="B2710" s="374">
        <v>11848</v>
      </c>
      <c r="C2710" s="374" t="s">
        <v>5761</v>
      </c>
      <c r="D2710" s="368" t="s">
        <v>6</v>
      </c>
      <c r="E2710" s="374" t="s">
        <v>1515</v>
      </c>
      <c r="F2710" s="376">
        <v>401651</v>
      </c>
    </row>
    <row r="2711" spans="1:6">
      <c r="A2711" s="370" t="s">
        <v>5762</v>
      </c>
      <c r="B2711" s="374">
        <v>16556</v>
      </c>
      <c r="C2711" s="374" t="s">
        <v>5763</v>
      </c>
      <c r="D2711" s="368" t="s">
        <v>6</v>
      </c>
      <c r="E2711" s="374" t="s">
        <v>1442</v>
      </c>
      <c r="F2711" s="376">
        <v>0</v>
      </c>
    </row>
    <row r="2712" spans="1:6" ht="22.5">
      <c r="A2712" s="370" t="s">
        <v>5764</v>
      </c>
      <c r="B2712" s="374">
        <v>16457</v>
      </c>
      <c r="C2712" s="374" t="s">
        <v>5765</v>
      </c>
      <c r="D2712" s="368" t="s">
        <v>9</v>
      </c>
      <c r="E2712" s="374" t="s">
        <v>537</v>
      </c>
      <c r="F2712" s="376">
        <v>149381.29</v>
      </c>
    </row>
    <row r="2713" spans="1:6">
      <c r="A2713" s="370" t="s">
        <v>5766</v>
      </c>
      <c r="B2713" s="374">
        <v>12483</v>
      </c>
      <c r="C2713" s="374" t="s">
        <v>5767</v>
      </c>
      <c r="D2713" s="368" t="s">
        <v>9</v>
      </c>
      <c r="E2713" s="374" t="s">
        <v>1793</v>
      </c>
      <c r="F2713" s="376">
        <v>1731194.82</v>
      </c>
    </row>
    <row r="2714" spans="1:6">
      <c r="A2714" s="370" t="s">
        <v>5768</v>
      </c>
      <c r="B2714" s="374">
        <v>16225</v>
      </c>
      <c r="C2714" s="374" t="s">
        <v>5769</v>
      </c>
      <c r="D2714" s="368" t="s">
        <v>9</v>
      </c>
      <c r="E2714" s="374" t="s">
        <v>1793</v>
      </c>
      <c r="F2714" s="376">
        <v>327978.26</v>
      </c>
    </row>
    <row r="2715" spans="1:6">
      <c r="A2715" s="370" t="s">
        <v>5770</v>
      </c>
      <c r="B2715" s="374">
        <v>12515</v>
      </c>
      <c r="C2715" s="374" t="s">
        <v>5771</v>
      </c>
      <c r="D2715" s="368" t="s">
        <v>9</v>
      </c>
      <c r="E2715" s="374" t="s">
        <v>1793</v>
      </c>
      <c r="F2715" s="376">
        <v>314565.5</v>
      </c>
    </row>
    <row r="2716" spans="1:6">
      <c r="A2716" s="370" t="s">
        <v>5772</v>
      </c>
      <c r="B2716" s="374">
        <v>12514</v>
      </c>
      <c r="C2716" s="374" t="s">
        <v>5773</v>
      </c>
      <c r="D2716" s="368" t="s">
        <v>9</v>
      </c>
      <c r="E2716" s="374" t="s">
        <v>1793</v>
      </c>
      <c r="F2716" s="376">
        <v>249853.26</v>
      </c>
    </row>
    <row r="2717" spans="1:6">
      <c r="A2717" s="370" t="s">
        <v>5774</v>
      </c>
      <c r="B2717" s="374">
        <v>12510</v>
      </c>
      <c r="C2717" s="374" t="s">
        <v>5775</v>
      </c>
      <c r="D2717" s="368" t="s">
        <v>9</v>
      </c>
      <c r="E2717" s="374" t="s">
        <v>1793</v>
      </c>
      <c r="F2717" s="376">
        <v>298940.5</v>
      </c>
    </row>
    <row r="2718" spans="1:6">
      <c r="A2718" s="370" t="s">
        <v>5776</v>
      </c>
      <c r="B2718" s="374">
        <v>13416</v>
      </c>
      <c r="C2718" s="374" t="s">
        <v>5777</v>
      </c>
      <c r="D2718" s="368" t="s">
        <v>9</v>
      </c>
      <c r="E2718" s="374" t="s">
        <v>366</v>
      </c>
      <c r="F2718" s="376">
        <v>22851.3</v>
      </c>
    </row>
    <row r="2719" spans="1:6">
      <c r="A2719" s="370" t="s">
        <v>5778</v>
      </c>
      <c r="B2719" s="374">
        <v>13289</v>
      </c>
      <c r="C2719" s="374" t="s">
        <v>5779</v>
      </c>
      <c r="D2719" s="368" t="s">
        <v>8</v>
      </c>
      <c r="E2719" s="374" t="s">
        <v>1766</v>
      </c>
      <c r="F2719" s="376">
        <v>24955.34</v>
      </c>
    </row>
    <row r="2720" spans="1:6">
      <c r="A2720" s="370" t="s">
        <v>5780</v>
      </c>
      <c r="B2720" s="374">
        <v>11439</v>
      </c>
      <c r="C2720" s="374" t="s">
        <v>5781</v>
      </c>
      <c r="D2720" s="368" t="s">
        <v>8</v>
      </c>
      <c r="E2720" s="374" t="s">
        <v>1766</v>
      </c>
      <c r="F2720" s="376">
        <v>6207.59</v>
      </c>
    </row>
    <row r="2721" spans="1:6" ht="22.5">
      <c r="A2721" s="370" t="s">
        <v>5782</v>
      </c>
      <c r="B2721" s="374">
        <v>20859</v>
      </c>
      <c r="C2721" s="374" t="s">
        <v>5783</v>
      </c>
      <c r="D2721" s="368" t="s">
        <v>6</v>
      </c>
      <c r="E2721" s="374" t="s">
        <v>5784</v>
      </c>
      <c r="F2721" s="376">
        <v>2791.51</v>
      </c>
    </row>
    <row r="2722" spans="1:6">
      <c r="A2722" s="370" t="s">
        <v>5785</v>
      </c>
      <c r="B2722" s="374">
        <v>14401</v>
      </c>
      <c r="C2722" s="374" t="s">
        <v>5786</v>
      </c>
      <c r="D2722" s="368" t="s">
        <v>8</v>
      </c>
      <c r="E2722" s="374" t="s">
        <v>589</v>
      </c>
      <c r="F2722" s="376">
        <v>14283.61</v>
      </c>
    </row>
    <row r="2723" spans="1:6">
      <c r="A2723" s="370" t="s">
        <v>5787</v>
      </c>
      <c r="B2723" s="374">
        <v>10623</v>
      </c>
      <c r="C2723" s="374" t="s">
        <v>5788</v>
      </c>
      <c r="D2723" s="368" t="s">
        <v>8</v>
      </c>
      <c r="E2723" s="374" t="s">
        <v>589</v>
      </c>
      <c r="F2723" s="376">
        <v>5598.11</v>
      </c>
    </row>
    <row r="2724" spans="1:6">
      <c r="A2724" s="370" t="s">
        <v>5789</v>
      </c>
      <c r="B2724" s="374">
        <v>10127</v>
      </c>
      <c r="C2724" s="374" t="s">
        <v>5790</v>
      </c>
      <c r="D2724" s="368" t="s">
        <v>8</v>
      </c>
      <c r="E2724" s="374" t="s">
        <v>589</v>
      </c>
      <c r="F2724" s="376">
        <v>9837.16</v>
      </c>
    </row>
    <row r="2725" spans="1:6">
      <c r="A2725" s="370" t="s">
        <v>5791</v>
      </c>
      <c r="B2725" s="374">
        <v>15114</v>
      </c>
      <c r="C2725" s="374" t="s">
        <v>5792</v>
      </c>
      <c r="D2725" s="368" t="s">
        <v>8</v>
      </c>
      <c r="E2725" s="374" t="s">
        <v>589</v>
      </c>
      <c r="F2725" s="376">
        <v>7288.08</v>
      </c>
    </row>
    <row r="2726" spans="1:6">
      <c r="A2726" s="370" t="s">
        <v>5793</v>
      </c>
      <c r="B2726" s="374">
        <v>11534</v>
      </c>
      <c r="C2726" s="374" t="s">
        <v>5794</v>
      </c>
      <c r="D2726" s="368" t="s">
        <v>8</v>
      </c>
      <c r="E2726" s="374" t="s">
        <v>589</v>
      </c>
      <c r="F2726" s="376">
        <v>11989.82</v>
      </c>
    </row>
    <row r="2727" spans="1:6">
      <c r="A2727" s="370" t="s">
        <v>5795</v>
      </c>
      <c r="B2727" s="374">
        <v>11017</v>
      </c>
      <c r="C2727" s="374" t="s">
        <v>5796</v>
      </c>
      <c r="D2727" s="368" t="s">
        <v>8</v>
      </c>
      <c r="E2727" s="374" t="s">
        <v>589</v>
      </c>
      <c r="F2727" s="376">
        <v>6227.16</v>
      </c>
    </row>
    <row r="2728" spans="1:6">
      <c r="A2728" s="370" t="s">
        <v>5797</v>
      </c>
      <c r="B2728" s="374">
        <v>11438</v>
      </c>
      <c r="C2728" s="374" t="s">
        <v>5798</v>
      </c>
      <c r="D2728" s="368" t="s">
        <v>8</v>
      </c>
      <c r="E2728" s="374" t="s">
        <v>1766</v>
      </c>
      <c r="F2728" s="376">
        <v>76791.47</v>
      </c>
    </row>
    <row r="2729" spans="1:6">
      <c r="A2729" s="370" t="s">
        <v>5799</v>
      </c>
      <c r="B2729" s="374">
        <v>10683</v>
      </c>
      <c r="C2729" s="374" t="s">
        <v>5800</v>
      </c>
      <c r="D2729" s="368" t="s">
        <v>8</v>
      </c>
      <c r="E2729" s="374" t="s">
        <v>1766</v>
      </c>
      <c r="F2729" s="376">
        <v>10574.46</v>
      </c>
    </row>
    <row r="2730" spans="1:6">
      <c r="A2730" s="370" t="s">
        <v>5801</v>
      </c>
      <c r="B2730" s="374">
        <v>12806</v>
      </c>
      <c r="C2730" s="374" t="s">
        <v>5802</v>
      </c>
      <c r="D2730" s="368" t="s">
        <v>8</v>
      </c>
      <c r="E2730" s="374" t="s">
        <v>1766</v>
      </c>
      <c r="F2730" s="376">
        <v>30134.39</v>
      </c>
    </row>
    <row r="2731" spans="1:6">
      <c r="A2731" s="370" t="s">
        <v>5803</v>
      </c>
      <c r="B2731" s="374">
        <v>13868</v>
      </c>
      <c r="C2731" s="374" t="s">
        <v>5804</v>
      </c>
      <c r="D2731" s="368" t="s">
        <v>8</v>
      </c>
      <c r="E2731" s="374" t="s">
        <v>1766</v>
      </c>
      <c r="F2731" s="376">
        <v>37667.980000000003</v>
      </c>
    </row>
    <row r="2732" spans="1:6">
      <c r="A2732" s="370" t="s">
        <v>5805</v>
      </c>
      <c r="B2732" s="374">
        <v>11187</v>
      </c>
      <c r="C2732" s="374" t="s">
        <v>5806</v>
      </c>
      <c r="D2732" s="368" t="s">
        <v>1702</v>
      </c>
      <c r="E2732" s="374" t="s">
        <v>1766</v>
      </c>
      <c r="F2732" s="376">
        <v>603.58000000000004</v>
      </c>
    </row>
    <row r="2733" spans="1:6">
      <c r="A2733" s="370" t="s">
        <v>5807</v>
      </c>
      <c r="B2733" s="374">
        <v>12236</v>
      </c>
      <c r="C2733" s="374" t="s">
        <v>5808</v>
      </c>
      <c r="D2733" s="368" t="s">
        <v>9</v>
      </c>
      <c r="E2733" s="374" t="s">
        <v>1766</v>
      </c>
      <c r="F2733" s="376">
        <v>16680.39</v>
      </c>
    </row>
    <row r="2734" spans="1:6">
      <c r="A2734" s="370" t="s">
        <v>5809</v>
      </c>
      <c r="B2734" s="374">
        <v>11440</v>
      </c>
      <c r="C2734" s="374" t="s">
        <v>5810</v>
      </c>
      <c r="D2734" s="368" t="s">
        <v>8</v>
      </c>
      <c r="E2734" s="374" t="s">
        <v>1766</v>
      </c>
      <c r="F2734" s="376">
        <v>254291.63</v>
      </c>
    </row>
    <row r="2735" spans="1:6">
      <c r="A2735" s="370" t="s">
        <v>5811</v>
      </c>
      <c r="B2735" s="374">
        <v>15173</v>
      </c>
      <c r="C2735" s="374" t="s">
        <v>5812</v>
      </c>
      <c r="D2735" s="368" t="s">
        <v>8</v>
      </c>
      <c r="E2735" s="374" t="s">
        <v>1766</v>
      </c>
      <c r="F2735" s="376">
        <v>674.99</v>
      </c>
    </row>
    <row r="2736" spans="1:6">
      <c r="A2736" s="370" t="s">
        <v>5813</v>
      </c>
      <c r="B2736" s="374">
        <v>11589</v>
      </c>
      <c r="C2736" s="374" t="s">
        <v>5814</v>
      </c>
      <c r="D2736" s="368" t="s">
        <v>8</v>
      </c>
      <c r="E2736" s="374" t="s">
        <v>1766</v>
      </c>
      <c r="F2736" s="376">
        <v>4631.6099999999997</v>
      </c>
    </row>
    <row r="2737" spans="1:6">
      <c r="A2737" s="370" t="s">
        <v>5815</v>
      </c>
      <c r="B2737" s="374">
        <v>12142</v>
      </c>
      <c r="C2737" s="374" t="s">
        <v>5816</v>
      </c>
      <c r="D2737" s="368" t="s">
        <v>9</v>
      </c>
      <c r="E2737" s="374" t="s">
        <v>1751</v>
      </c>
      <c r="F2737" s="376">
        <v>885039.7</v>
      </c>
    </row>
    <row r="2738" spans="1:6">
      <c r="A2738" s="370" t="s">
        <v>5817</v>
      </c>
      <c r="B2738" s="374">
        <v>12141</v>
      </c>
      <c r="C2738" s="374" t="s">
        <v>5818</v>
      </c>
      <c r="D2738" s="368" t="s">
        <v>9</v>
      </c>
      <c r="E2738" s="374" t="s">
        <v>1751</v>
      </c>
      <c r="F2738" s="376">
        <v>744700</v>
      </c>
    </row>
    <row r="2739" spans="1:6">
      <c r="A2739" s="370" t="s">
        <v>5819</v>
      </c>
      <c r="B2739" s="374">
        <v>11309</v>
      </c>
      <c r="C2739" s="374" t="s">
        <v>5820</v>
      </c>
      <c r="D2739" s="368" t="s">
        <v>9</v>
      </c>
      <c r="E2739" s="374" t="s">
        <v>1751</v>
      </c>
      <c r="F2739" s="376">
        <v>643147.29</v>
      </c>
    </row>
    <row r="2740" spans="1:6">
      <c r="A2740" s="370" t="s">
        <v>5821</v>
      </c>
      <c r="B2740" s="374">
        <v>10597</v>
      </c>
      <c r="C2740" s="374" t="s">
        <v>5822</v>
      </c>
      <c r="D2740" s="368" t="s">
        <v>6</v>
      </c>
      <c r="E2740" s="374" t="s">
        <v>5656</v>
      </c>
      <c r="F2740" s="376">
        <v>1561.37</v>
      </c>
    </row>
    <row r="2741" spans="1:6">
      <c r="A2741" s="370" t="s">
        <v>5823</v>
      </c>
      <c r="B2741" s="374">
        <v>13334</v>
      </c>
      <c r="C2741" s="374" t="s">
        <v>5824</v>
      </c>
      <c r="D2741" s="368" t="s">
        <v>6</v>
      </c>
      <c r="E2741" s="374" t="s">
        <v>1213</v>
      </c>
      <c r="F2741" s="376">
        <v>226143.62</v>
      </c>
    </row>
    <row r="2742" spans="1:6">
      <c r="A2742" s="370" t="s">
        <v>5825</v>
      </c>
      <c r="B2742" s="374">
        <v>11120</v>
      </c>
      <c r="C2742" s="374" t="s">
        <v>5826</v>
      </c>
      <c r="D2742" s="368" t="s">
        <v>8</v>
      </c>
      <c r="E2742" s="374" t="s">
        <v>1766</v>
      </c>
      <c r="F2742" s="376">
        <v>50346.53</v>
      </c>
    </row>
    <row r="2743" spans="1:6">
      <c r="A2743" s="370" t="s">
        <v>5827</v>
      </c>
      <c r="B2743" s="374">
        <v>17275</v>
      </c>
      <c r="C2743" s="374" t="s">
        <v>5828</v>
      </c>
      <c r="D2743" s="368" t="s">
        <v>9</v>
      </c>
      <c r="E2743" s="374" t="s">
        <v>648</v>
      </c>
      <c r="F2743" s="376">
        <v>14952.23</v>
      </c>
    </row>
    <row r="2744" spans="1:6" ht="22.5">
      <c r="A2744" s="370" t="s">
        <v>5829</v>
      </c>
      <c r="B2744" s="374">
        <v>16366</v>
      </c>
      <c r="C2744" s="374" t="s">
        <v>5830</v>
      </c>
      <c r="D2744" s="368" t="s">
        <v>9</v>
      </c>
      <c r="E2744" s="374" t="s">
        <v>537</v>
      </c>
      <c r="F2744" s="376">
        <v>12963.28</v>
      </c>
    </row>
    <row r="2745" spans="1:6">
      <c r="A2745" s="370" t="s">
        <v>5831</v>
      </c>
      <c r="B2745" s="374">
        <v>17207</v>
      </c>
      <c r="C2745" s="374" t="s">
        <v>5832</v>
      </c>
      <c r="D2745" s="368" t="s">
        <v>9</v>
      </c>
      <c r="E2745" s="374" t="s">
        <v>648</v>
      </c>
      <c r="F2745" s="376">
        <v>19222.36</v>
      </c>
    </row>
    <row r="2746" spans="1:6">
      <c r="A2746" s="370" t="s">
        <v>5833</v>
      </c>
      <c r="B2746" s="374">
        <v>17204</v>
      </c>
      <c r="C2746" s="374" t="s">
        <v>5834</v>
      </c>
      <c r="D2746" s="368" t="s">
        <v>9</v>
      </c>
      <c r="E2746" s="374" t="s">
        <v>648</v>
      </c>
      <c r="F2746" s="376">
        <v>4548.71</v>
      </c>
    </row>
    <row r="2747" spans="1:6">
      <c r="A2747" s="370" t="s">
        <v>5835</v>
      </c>
      <c r="B2747" s="374">
        <v>16332</v>
      </c>
      <c r="C2747" s="374" t="s">
        <v>5836</v>
      </c>
      <c r="D2747" s="368" t="s">
        <v>9</v>
      </c>
      <c r="E2747" s="374" t="s">
        <v>648</v>
      </c>
      <c r="F2747" s="376">
        <v>16821.97</v>
      </c>
    </row>
    <row r="2748" spans="1:6">
      <c r="A2748" s="370" t="s">
        <v>5837</v>
      </c>
      <c r="B2748" s="374">
        <v>16364</v>
      </c>
      <c r="C2748" s="374" t="s">
        <v>5838</v>
      </c>
      <c r="D2748" s="368" t="s">
        <v>9</v>
      </c>
      <c r="E2748" s="374" t="s">
        <v>648</v>
      </c>
      <c r="F2748" s="376">
        <v>15477.97</v>
      </c>
    </row>
    <row r="2749" spans="1:6">
      <c r="A2749" s="370" t="s">
        <v>5839</v>
      </c>
      <c r="B2749" s="374">
        <v>16334</v>
      </c>
      <c r="C2749" s="374" t="s">
        <v>5840</v>
      </c>
      <c r="D2749" s="368" t="s">
        <v>9</v>
      </c>
      <c r="E2749" s="374" t="s">
        <v>648</v>
      </c>
      <c r="F2749" s="376">
        <v>20056.03</v>
      </c>
    </row>
    <row r="2750" spans="1:6">
      <c r="A2750" s="370" t="s">
        <v>5841</v>
      </c>
      <c r="B2750" s="374">
        <v>16333</v>
      </c>
      <c r="C2750" s="374" t="s">
        <v>5842</v>
      </c>
      <c r="D2750" s="368" t="s">
        <v>9</v>
      </c>
      <c r="E2750" s="374" t="s">
        <v>648</v>
      </c>
      <c r="F2750" s="376">
        <v>18783.919999999998</v>
      </c>
    </row>
    <row r="2751" spans="1:6" ht="22.5">
      <c r="A2751" s="370" t="s">
        <v>5843</v>
      </c>
      <c r="B2751" s="374">
        <v>16298</v>
      </c>
      <c r="C2751" s="374" t="s">
        <v>5844</v>
      </c>
      <c r="D2751" s="368" t="s">
        <v>9</v>
      </c>
      <c r="E2751" s="374" t="s">
        <v>537</v>
      </c>
      <c r="F2751" s="376">
        <v>25017.279999999999</v>
      </c>
    </row>
    <row r="2752" spans="1:6" ht="22.5">
      <c r="A2752" s="370" t="s">
        <v>5845</v>
      </c>
      <c r="B2752" s="374">
        <v>16296</v>
      </c>
      <c r="C2752" s="374" t="s">
        <v>5846</v>
      </c>
      <c r="D2752" s="368" t="s">
        <v>9</v>
      </c>
      <c r="E2752" s="374" t="s">
        <v>537</v>
      </c>
      <c r="F2752" s="376">
        <v>30056.09</v>
      </c>
    </row>
    <row r="2753" spans="1:6">
      <c r="A2753" s="370" t="s">
        <v>5847</v>
      </c>
      <c r="B2753" s="374">
        <v>16335</v>
      </c>
      <c r="C2753" s="374" t="s">
        <v>5848</v>
      </c>
      <c r="D2753" s="368" t="s">
        <v>9</v>
      </c>
      <c r="E2753" s="374" t="s">
        <v>648</v>
      </c>
      <c r="F2753" s="376">
        <v>11240.63</v>
      </c>
    </row>
    <row r="2754" spans="1:6" ht="22.5">
      <c r="A2754" s="370" t="s">
        <v>5849</v>
      </c>
      <c r="B2754" s="374">
        <v>16293</v>
      </c>
      <c r="C2754" s="374" t="s">
        <v>5850</v>
      </c>
      <c r="D2754" s="368" t="s">
        <v>9</v>
      </c>
      <c r="E2754" s="374" t="s">
        <v>537</v>
      </c>
      <c r="F2754" s="376">
        <v>43525.59</v>
      </c>
    </row>
    <row r="2755" spans="1:6" ht="22.5">
      <c r="A2755" s="370" t="s">
        <v>5851</v>
      </c>
      <c r="B2755" s="374">
        <v>16303</v>
      </c>
      <c r="C2755" s="374" t="s">
        <v>5850</v>
      </c>
      <c r="D2755" s="368" t="s">
        <v>9</v>
      </c>
      <c r="E2755" s="374" t="s">
        <v>537</v>
      </c>
      <c r="F2755" s="376">
        <v>43525.59</v>
      </c>
    </row>
    <row r="2756" spans="1:6">
      <c r="A2756" s="370" t="s">
        <v>5852</v>
      </c>
      <c r="B2756" s="374">
        <v>17206</v>
      </c>
      <c r="C2756" s="374" t="s">
        <v>5853</v>
      </c>
      <c r="D2756" s="368" t="s">
        <v>9</v>
      </c>
      <c r="E2756" s="374" t="s">
        <v>648</v>
      </c>
      <c r="F2756" s="376">
        <v>30992.94</v>
      </c>
    </row>
    <row r="2757" spans="1:6">
      <c r="A2757" s="370" t="s">
        <v>5854</v>
      </c>
      <c r="B2757" s="374">
        <v>16991</v>
      </c>
      <c r="C2757" s="374" t="s">
        <v>5855</v>
      </c>
      <c r="D2757" s="368" t="s">
        <v>9</v>
      </c>
      <c r="E2757" s="374" t="s">
        <v>496</v>
      </c>
      <c r="F2757" s="376">
        <v>6623.87</v>
      </c>
    </row>
    <row r="2758" spans="1:6">
      <c r="A2758" s="370" t="s">
        <v>5856</v>
      </c>
      <c r="B2758" s="374">
        <v>17013</v>
      </c>
      <c r="C2758" s="374" t="s">
        <v>5857</v>
      </c>
      <c r="D2758" s="368" t="s">
        <v>9</v>
      </c>
      <c r="E2758" s="374" t="s">
        <v>496</v>
      </c>
      <c r="F2758" s="376">
        <v>9898.02</v>
      </c>
    </row>
    <row r="2759" spans="1:6">
      <c r="A2759" s="370" t="s">
        <v>5858</v>
      </c>
      <c r="B2759" s="374">
        <v>17023</v>
      </c>
      <c r="C2759" s="374" t="s">
        <v>5859</v>
      </c>
      <c r="D2759" s="368" t="s">
        <v>9</v>
      </c>
      <c r="E2759" s="374" t="s">
        <v>496</v>
      </c>
      <c r="F2759" s="376">
        <v>13146.98</v>
      </c>
    </row>
    <row r="2760" spans="1:6">
      <c r="A2760" s="370" t="s">
        <v>5860</v>
      </c>
      <c r="B2760" s="374">
        <v>139</v>
      </c>
      <c r="C2760" s="374" t="s">
        <v>5861</v>
      </c>
      <c r="D2760" s="368" t="s">
        <v>8</v>
      </c>
      <c r="E2760" s="374" t="s">
        <v>1573</v>
      </c>
      <c r="F2760" s="376">
        <v>73580.350000000006</v>
      </c>
    </row>
    <row r="2761" spans="1:6" ht="22.5">
      <c r="A2761" s="370" t="s">
        <v>5862</v>
      </c>
      <c r="B2761" s="374">
        <v>20671</v>
      </c>
      <c r="C2761" s="374" t="s">
        <v>5863</v>
      </c>
      <c r="D2761" s="368" t="s">
        <v>8</v>
      </c>
      <c r="E2761" s="374" t="s">
        <v>1259</v>
      </c>
      <c r="F2761" s="376">
        <v>2408326.16</v>
      </c>
    </row>
    <row r="2762" spans="1:6" ht="22.5">
      <c r="A2762" s="370" t="s">
        <v>5864</v>
      </c>
      <c r="B2762" s="374">
        <v>16694</v>
      </c>
      <c r="C2762" s="374" t="s">
        <v>5865</v>
      </c>
      <c r="D2762" s="368" t="s">
        <v>9</v>
      </c>
      <c r="E2762" s="374" t="s">
        <v>359</v>
      </c>
      <c r="F2762" s="376">
        <v>293251.94</v>
      </c>
    </row>
    <row r="2763" spans="1:6">
      <c r="A2763" s="370" t="s">
        <v>5866</v>
      </c>
      <c r="B2763" s="374">
        <v>12183</v>
      </c>
      <c r="C2763" s="374" t="s">
        <v>5867</v>
      </c>
      <c r="D2763" s="368" t="s">
        <v>5868</v>
      </c>
      <c r="E2763" s="374" t="s">
        <v>2474</v>
      </c>
      <c r="F2763" s="376">
        <v>182577.16</v>
      </c>
    </row>
    <row r="2764" spans="1:6">
      <c r="A2764" s="370" t="s">
        <v>5869</v>
      </c>
      <c r="B2764" s="374">
        <v>10610</v>
      </c>
      <c r="C2764" s="374" t="s">
        <v>5870</v>
      </c>
      <c r="D2764" s="368" t="s">
        <v>5868</v>
      </c>
      <c r="E2764" s="374" t="s">
        <v>2474</v>
      </c>
      <c r="F2764" s="376">
        <v>417463.98</v>
      </c>
    </row>
    <row r="2765" spans="1:6">
      <c r="A2765" s="370" t="s">
        <v>5871</v>
      </c>
      <c r="B2765" s="374">
        <v>12516</v>
      </c>
      <c r="C2765" s="374" t="s">
        <v>5872</v>
      </c>
      <c r="D2765" s="368" t="s">
        <v>5868</v>
      </c>
      <c r="E2765" s="374" t="s">
        <v>2474</v>
      </c>
      <c r="F2765" s="376">
        <v>691329.71</v>
      </c>
    </row>
    <row r="2766" spans="1:6">
      <c r="A2766" s="370" t="s">
        <v>5873</v>
      </c>
      <c r="B2766" s="374">
        <v>11936</v>
      </c>
      <c r="C2766" s="374" t="s">
        <v>5874</v>
      </c>
      <c r="D2766" s="368" t="s">
        <v>5868</v>
      </c>
      <c r="E2766" s="374" t="s">
        <v>2474</v>
      </c>
      <c r="F2766" s="376">
        <v>246919.62</v>
      </c>
    </row>
    <row r="2767" spans="1:6">
      <c r="A2767" s="370" t="s">
        <v>5875</v>
      </c>
      <c r="B2767" s="374">
        <v>234</v>
      </c>
      <c r="C2767" s="374" t="s">
        <v>5876</v>
      </c>
      <c r="D2767" s="368" t="s">
        <v>5868</v>
      </c>
      <c r="E2767" s="374" t="s">
        <v>2474</v>
      </c>
      <c r="F2767" s="376">
        <v>151840</v>
      </c>
    </row>
    <row r="2768" spans="1:6">
      <c r="A2768" s="370" t="s">
        <v>5877</v>
      </c>
      <c r="B2768" s="374">
        <v>1041</v>
      </c>
      <c r="C2768" s="374" t="s">
        <v>5878</v>
      </c>
      <c r="D2768" s="368" t="s">
        <v>5879</v>
      </c>
      <c r="E2768" s="374" t="s">
        <v>2474</v>
      </c>
      <c r="F2768" s="376">
        <v>25194</v>
      </c>
    </row>
    <row r="2769" spans="1:6">
      <c r="A2769" s="370" t="s">
        <v>5880</v>
      </c>
      <c r="B2769" s="374">
        <v>11937</v>
      </c>
      <c r="C2769" s="374" t="s">
        <v>5881</v>
      </c>
      <c r="D2769" s="368" t="s">
        <v>5879</v>
      </c>
      <c r="E2769" s="374" t="s">
        <v>2474</v>
      </c>
      <c r="F2769" s="376">
        <v>30876.799999999999</v>
      </c>
    </row>
    <row r="2770" spans="1:6">
      <c r="A2770" s="370" t="s">
        <v>5882</v>
      </c>
      <c r="B2770" s="374">
        <v>13074</v>
      </c>
      <c r="C2770" s="374" t="s">
        <v>5883</v>
      </c>
      <c r="D2770" s="368" t="s">
        <v>5868</v>
      </c>
      <c r="E2770" s="374" t="s">
        <v>2474</v>
      </c>
      <c r="F2770" s="376">
        <v>338208.2</v>
      </c>
    </row>
    <row r="2771" spans="1:6">
      <c r="A2771" s="370" t="s">
        <v>5884</v>
      </c>
      <c r="B2771" s="374">
        <v>13083</v>
      </c>
      <c r="C2771" s="374" t="s">
        <v>5885</v>
      </c>
      <c r="D2771" s="368" t="s">
        <v>5868</v>
      </c>
      <c r="E2771" s="374" t="s">
        <v>2474</v>
      </c>
      <c r="F2771" s="376">
        <v>429496.77</v>
      </c>
    </row>
    <row r="2772" spans="1:6">
      <c r="A2772" s="370" t="s">
        <v>5886</v>
      </c>
      <c r="B2772" s="374">
        <v>13018</v>
      </c>
      <c r="C2772" s="374" t="s">
        <v>5887</v>
      </c>
      <c r="D2772" s="368" t="s">
        <v>5868</v>
      </c>
      <c r="E2772" s="374" t="s">
        <v>2474</v>
      </c>
      <c r="F2772" s="376">
        <v>520785.35</v>
      </c>
    </row>
    <row r="2773" spans="1:6">
      <c r="A2773" s="370" t="s">
        <v>5888</v>
      </c>
      <c r="B2773" s="374">
        <v>14418</v>
      </c>
      <c r="C2773" s="374" t="s">
        <v>5889</v>
      </c>
      <c r="D2773" s="368" t="s">
        <v>5868</v>
      </c>
      <c r="E2773" s="374" t="s">
        <v>2474</v>
      </c>
      <c r="F2773" s="376">
        <v>493839.23</v>
      </c>
    </row>
    <row r="2774" spans="1:6">
      <c r="A2774" s="370" t="s">
        <v>5890</v>
      </c>
      <c r="B2774" s="374">
        <v>13462</v>
      </c>
      <c r="C2774" s="374" t="s">
        <v>5891</v>
      </c>
      <c r="D2774" s="368" t="s">
        <v>5868</v>
      </c>
      <c r="E2774" s="374" t="s">
        <v>2474</v>
      </c>
      <c r="F2774" s="376">
        <v>676416.38</v>
      </c>
    </row>
    <row r="2775" spans="1:6">
      <c r="A2775" s="370" t="s">
        <v>5892</v>
      </c>
      <c r="B2775" s="374">
        <v>13535</v>
      </c>
      <c r="C2775" s="374" t="s">
        <v>5893</v>
      </c>
      <c r="D2775" s="368" t="s">
        <v>5868</v>
      </c>
      <c r="E2775" s="374" t="s">
        <v>2474</v>
      </c>
      <c r="F2775" s="376">
        <v>89816.47</v>
      </c>
    </row>
    <row r="2776" spans="1:6">
      <c r="A2776" s="370" t="s">
        <v>5894</v>
      </c>
      <c r="B2776" s="374">
        <v>12926</v>
      </c>
      <c r="C2776" s="374" t="s">
        <v>5895</v>
      </c>
      <c r="D2776" s="368" t="s">
        <v>5868</v>
      </c>
      <c r="E2776" s="374" t="s">
        <v>2474</v>
      </c>
      <c r="F2776" s="376">
        <v>179632.94</v>
      </c>
    </row>
    <row r="2777" spans="1:6">
      <c r="A2777" s="370" t="s">
        <v>5896</v>
      </c>
      <c r="B2777" s="374">
        <v>15363</v>
      </c>
      <c r="C2777" s="374" t="s">
        <v>5897</v>
      </c>
      <c r="D2777" s="368" t="s">
        <v>5868</v>
      </c>
      <c r="E2777" s="374" t="s">
        <v>2474</v>
      </c>
      <c r="F2777" s="376">
        <v>269449.42</v>
      </c>
    </row>
    <row r="2778" spans="1:6">
      <c r="A2778" s="370" t="s">
        <v>5898</v>
      </c>
      <c r="B2778" s="374">
        <v>13477</v>
      </c>
      <c r="C2778" s="374" t="s">
        <v>5899</v>
      </c>
      <c r="D2778" s="368" t="s">
        <v>5868</v>
      </c>
      <c r="E2778" s="374" t="s">
        <v>2474</v>
      </c>
      <c r="F2778" s="376">
        <v>359265.89</v>
      </c>
    </row>
    <row r="2779" spans="1:6">
      <c r="A2779" s="370" t="s">
        <v>5900</v>
      </c>
      <c r="B2779" s="374">
        <v>15102</v>
      </c>
      <c r="C2779" s="374" t="s">
        <v>5901</v>
      </c>
      <c r="D2779" s="368" t="s">
        <v>5868</v>
      </c>
      <c r="E2779" s="374" t="s">
        <v>2474</v>
      </c>
      <c r="F2779" s="376">
        <v>538898.82999999996</v>
      </c>
    </row>
    <row r="2780" spans="1:6">
      <c r="A2780" s="370" t="s">
        <v>5902</v>
      </c>
      <c r="B2780" s="374">
        <v>14556</v>
      </c>
      <c r="C2780" s="374" t="s">
        <v>5903</v>
      </c>
      <c r="D2780" s="368" t="s">
        <v>5868</v>
      </c>
      <c r="E2780" s="374" t="s">
        <v>2474</v>
      </c>
      <c r="F2780" s="376">
        <v>496008.75</v>
      </c>
    </row>
    <row r="2781" spans="1:6">
      <c r="A2781" s="370" t="s">
        <v>5904</v>
      </c>
      <c r="B2781" s="374">
        <v>11938</v>
      </c>
      <c r="C2781" s="374" t="s">
        <v>5905</v>
      </c>
      <c r="D2781" s="368" t="s">
        <v>5868</v>
      </c>
      <c r="E2781" s="374" t="s">
        <v>2474</v>
      </c>
      <c r="F2781" s="376">
        <v>242588.67</v>
      </c>
    </row>
    <row r="2782" spans="1:6">
      <c r="A2782" s="370" t="s">
        <v>5906</v>
      </c>
      <c r="B2782" s="374">
        <v>16647</v>
      </c>
      <c r="C2782" s="374" t="s">
        <v>5907</v>
      </c>
      <c r="D2782" s="368" t="s">
        <v>5868</v>
      </c>
      <c r="E2782" s="374" t="s">
        <v>2474</v>
      </c>
      <c r="F2782" s="376">
        <v>327494.88</v>
      </c>
    </row>
    <row r="2783" spans="1:6">
      <c r="A2783" s="370" t="s">
        <v>5908</v>
      </c>
      <c r="B2783" s="374">
        <v>235</v>
      </c>
      <c r="C2783" s="374" t="s">
        <v>5909</v>
      </c>
      <c r="D2783" s="368" t="s">
        <v>5868</v>
      </c>
      <c r="E2783" s="374" t="s">
        <v>2474</v>
      </c>
      <c r="F2783" s="376">
        <v>144723</v>
      </c>
    </row>
    <row r="2784" spans="1:6">
      <c r="A2784" s="370" t="s">
        <v>5910</v>
      </c>
      <c r="B2784" s="374">
        <v>14014</v>
      </c>
      <c r="C2784" s="374" t="s">
        <v>5911</v>
      </c>
      <c r="D2784" s="368" t="s">
        <v>5868</v>
      </c>
      <c r="E2784" s="374" t="s">
        <v>2474</v>
      </c>
      <c r="F2784" s="376">
        <v>1050936.92</v>
      </c>
    </row>
    <row r="2785" spans="1:6">
      <c r="A2785" s="370" t="s">
        <v>5912</v>
      </c>
      <c r="B2785" s="374">
        <v>11953</v>
      </c>
      <c r="C2785" s="374" t="s">
        <v>5913</v>
      </c>
      <c r="D2785" s="368" t="s">
        <v>5868</v>
      </c>
      <c r="E2785" s="374" t="s">
        <v>2474</v>
      </c>
      <c r="F2785" s="376">
        <v>332405.14</v>
      </c>
    </row>
    <row r="2786" spans="1:6">
      <c r="A2786" s="370" t="s">
        <v>5914</v>
      </c>
      <c r="B2786" s="374">
        <v>13297</v>
      </c>
      <c r="C2786" s="374" t="s">
        <v>5913</v>
      </c>
      <c r="D2786" s="368" t="s">
        <v>5868</v>
      </c>
      <c r="E2786" s="374" t="s">
        <v>2474</v>
      </c>
      <c r="F2786" s="376">
        <v>332405.14</v>
      </c>
    </row>
    <row r="2787" spans="1:6">
      <c r="A2787" s="370" t="s">
        <v>5915</v>
      </c>
      <c r="B2787" s="374">
        <v>11954</v>
      </c>
      <c r="C2787" s="374" t="s">
        <v>5916</v>
      </c>
      <c r="D2787" s="368" t="s">
        <v>5868</v>
      </c>
      <c r="E2787" s="374" t="s">
        <v>2474</v>
      </c>
      <c r="F2787" s="376">
        <v>422221.62</v>
      </c>
    </row>
    <row r="2788" spans="1:6">
      <c r="A2788" s="370" t="s">
        <v>5917</v>
      </c>
      <c r="B2788" s="374">
        <v>12385</v>
      </c>
      <c r="C2788" s="374" t="s">
        <v>5918</v>
      </c>
      <c r="D2788" s="368" t="s">
        <v>5868</v>
      </c>
      <c r="E2788" s="374" t="s">
        <v>2474</v>
      </c>
      <c r="F2788" s="376">
        <v>512038.09</v>
      </c>
    </row>
    <row r="2789" spans="1:6">
      <c r="A2789" s="370" t="s">
        <v>5919</v>
      </c>
      <c r="B2789" s="374">
        <v>12102</v>
      </c>
      <c r="C2789" s="374" t="s">
        <v>5920</v>
      </c>
      <c r="D2789" s="368" t="s">
        <v>5868</v>
      </c>
      <c r="E2789" s="374" t="s">
        <v>2474</v>
      </c>
      <c r="F2789" s="376">
        <v>691671.03</v>
      </c>
    </row>
    <row r="2790" spans="1:6">
      <c r="A2790" s="370" t="s">
        <v>5921</v>
      </c>
      <c r="B2790" s="374">
        <v>12325</v>
      </c>
      <c r="C2790" s="374" t="s">
        <v>5922</v>
      </c>
      <c r="D2790" s="368" t="s">
        <v>5868</v>
      </c>
      <c r="E2790" s="374" t="s">
        <v>2474</v>
      </c>
      <c r="F2790" s="376">
        <v>871303.98</v>
      </c>
    </row>
    <row r="2791" spans="1:6">
      <c r="A2791" s="370" t="s">
        <v>5923</v>
      </c>
      <c r="B2791" s="374">
        <v>14411</v>
      </c>
      <c r="C2791" s="374" t="s">
        <v>5924</v>
      </c>
      <c r="D2791" s="368" t="s">
        <v>5868</v>
      </c>
      <c r="E2791" s="374" t="s">
        <v>2474</v>
      </c>
      <c r="F2791" s="376">
        <v>485177.35</v>
      </c>
    </row>
    <row r="2792" spans="1:6">
      <c r="A2792" s="370" t="s">
        <v>5925</v>
      </c>
      <c r="B2792" s="374">
        <v>19360</v>
      </c>
      <c r="C2792" s="374" t="s">
        <v>5926</v>
      </c>
      <c r="D2792" s="368" t="s">
        <v>5868</v>
      </c>
      <c r="E2792" s="374" t="s">
        <v>2474</v>
      </c>
      <c r="F2792" s="376">
        <v>574993.82999999996</v>
      </c>
    </row>
    <row r="2793" spans="1:6">
      <c r="A2793" s="370" t="s">
        <v>5927</v>
      </c>
      <c r="B2793" s="374">
        <v>14013</v>
      </c>
      <c r="C2793" s="374" t="s">
        <v>5928</v>
      </c>
      <c r="D2793" s="368" t="s">
        <v>5868</v>
      </c>
      <c r="E2793" s="374" t="s">
        <v>2474</v>
      </c>
      <c r="F2793" s="376">
        <v>1536114.27</v>
      </c>
    </row>
    <row r="2794" spans="1:6">
      <c r="A2794" s="370" t="s">
        <v>5929</v>
      </c>
      <c r="B2794" s="374">
        <v>13858</v>
      </c>
      <c r="C2794" s="374" t="s">
        <v>5930</v>
      </c>
      <c r="D2794" s="368" t="s">
        <v>5868</v>
      </c>
      <c r="E2794" s="374" t="s">
        <v>2474</v>
      </c>
      <c r="F2794" s="376">
        <v>1455532.05</v>
      </c>
    </row>
    <row r="2795" spans="1:6">
      <c r="A2795" s="370" t="s">
        <v>5931</v>
      </c>
      <c r="B2795" s="374">
        <v>14599</v>
      </c>
      <c r="C2795" s="374" t="s">
        <v>5932</v>
      </c>
      <c r="D2795" s="368" t="s">
        <v>5868</v>
      </c>
      <c r="E2795" s="374" t="s">
        <v>2474</v>
      </c>
      <c r="F2795" s="376">
        <v>874725.41</v>
      </c>
    </row>
    <row r="2796" spans="1:6">
      <c r="A2796" s="370" t="s">
        <v>5933</v>
      </c>
      <c r="B2796" s="374">
        <v>12433</v>
      </c>
      <c r="C2796" s="374" t="s">
        <v>5934</v>
      </c>
      <c r="D2796" s="368" t="s">
        <v>5868</v>
      </c>
      <c r="E2796" s="374" t="s">
        <v>2474</v>
      </c>
      <c r="F2796" s="376">
        <v>182577.16</v>
      </c>
    </row>
    <row r="2797" spans="1:6">
      <c r="A2797" s="370" t="s">
        <v>5935</v>
      </c>
      <c r="B2797" s="374">
        <v>456</v>
      </c>
      <c r="C2797" s="374" t="s">
        <v>5936</v>
      </c>
      <c r="D2797" s="368" t="s">
        <v>5868</v>
      </c>
      <c r="E2797" s="374" t="s">
        <v>2474</v>
      </c>
      <c r="F2797" s="376">
        <v>149468</v>
      </c>
    </row>
    <row r="2798" spans="1:6">
      <c r="A2798" s="370" t="s">
        <v>5937</v>
      </c>
      <c r="B2798" s="374">
        <v>11939</v>
      </c>
      <c r="C2798" s="374" t="s">
        <v>5938</v>
      </c>
      <c r="D2798" s="368" t="s">
        <v>5868</v>
      </c>
      <c r="E2798" s="374" t="s">
        <v>2474</v>
      </c>
      <c r="F2798" s="376">
        <v>243214.26</v>
      </c>
    </row>
    <row r="2799" spans="1:6">
      <c r="A2799" s="370" t="s">
        <v>5939</v>
      </c>
      <c r="B2799" s="374">
        <v>12409</v>
      </c>
      <c r="C2799" s="374" t="s">
        <v>5940</v>
      </c>
      <c r="D2799" s="368" t="s">
        <v>5868</v>
      </c>
      <c r="E2799" s="374" t="s">
        <v>2474</v>
      </c>
      <c r="F2799" s="376">
        <v>334502.84000000003</v>
      </c>
    </row>
    <row r="2800" spans="1:6">
      <c r="A2800" s="370" t="s">
        <v>5941</v>
      </c>
      <c r="B2800" s="374">
        <v>15956</v>
      </c>
      <c r="C2800" s="374" t="s">
        <v>5942</v>
      </c>
      <c r="D2800" s="368" t="s">
        <v>5868</v>
      </c>
      <c r="E2800" s="374" t="s">
        <v>2474</v>
      </c>
      <c r="F2800" s="376">
        <v>517079.99</v>
      </c>
    </row>
    <row r="2801" spans="1:6">
      <c r="A2801" s="370" t="s">
        <v>5943</v>
      </c>
      <c r="B2801" s="374">
        <v>14061</v>
      </c>
      <c r="C2801" s="374" t="s">
        <v>5944</v>
      </c>
      <c r="D2801" s="368" t="s">
        <v>5868</v>
      </c>
      <c r="E2801" s="374" t="s">
        <v>2474</v>
      </c>
      <c r="F2801" s="376">
        <v>608368.56999999995</v>
      </c>
    </row>
    <row r="2802" spans="1:6">
      <c r="A2802" s="370" t="s">
        <v>5945</v>
      </c>
      <c r="B2802" s="374">
        <v>13761</v>
      </c>
      <c r="C2802" s="374" t="s">
        <v>5946</v>
      </c>
      <c r="D2802" s="368" t="s">
        <v>5868</v>
      </c>
      <c r="E2802" s="374" t="s">
        <v>2474</v>
      </c>
      <c r="F2802" s="376">
        <v>486428.53</v>
      </c>
    </row>
    <row r="2803" spans="1:6">
      <c r="A2803" s="370" t="s">
        <v>5947</v>
      </c>
      <c r="B2803" s="374">
        <v>15952</v>
      </c>
      <c r="C2803" s="374" t="s">
        <v>5948</v>
      </c>
      <c r="D2803" s="368" t="s">
        <v>5868</v>
      </c>
      <c r="E2803" s="374" t="s">
        <v>2474</v>
      </c>
      <c r="F2803" s="376">
        <v>577717.1</v>
      </c>
    </row>
    <row r="2804" spans="1:6">
      <c r="A2804" s="370" t="s">
        <v>5949</v>
      </c>
      <c r="B2804" s="374">
        <v>14537</v>
      </c>
      <c r="C2804" s="374" t="s">
        <v>5950</v>
      </c>
      <c r="D2804" s="368" t="s">
        <v>5868</v>
      </c>
      <c r="E2804" s="374" t="s">
        <v>2474</v>
      </c>
      <c r="F2804" s="376">
        <v>268380.64</v>
      </c>
    </row>
    <row r="2805" spans="1:6">
      <c r="A2805" s="370" t="s">
        <v>5951</v>
      </c>
      <c r="B2805" s="374">
        <v>16610</v>
      </c>
      <c r="C2805" s="374" t="s">
        <v>5952</v>
      </c>
      <c r="D2805" s="368" t="s">
        <v>5868</v>
      </c>
      <c r="E2805" s="374" t="s">
        <v>2474</v>
      </c>
      <c r="F2805" s="376">
        <v>243214.26</v>
      </c>
    </row>
    <row r="2806" spans="1:6">
      <c r="A2806" s="370" t="s">
        <v>5953</v>
      </c>
      <c r="B2806" s="374">
        <v>16023</v>
      </c>
      <c r="C2806" s="374" t="s">
        <v>5954</v>
      </c>
      <c r="D2806" s="368" t="s">
        <v>5868</v>
      </c>
      <c r="E2806" s="374" t="s">
        <v>2474</v>
      </c>
      <c r="F2806" s="376">
        <v>334502.84000000003</v>
      </c>
    </row>
    <row r="2807" spans="1:6">
      <c r="A2807" s="370" t="s">
        <v>5955</v>
      </c>
      <c r="B2807" s="374">
        <v>12411</v>
      </c>
      <c r="C2807" s="374" t="s">
        <v>5956</v>
      </c>
      <c r="D2807" s="368" t="s">
        <v>5868</v>
      </c>
      <c r="E2807" s="374" t="s">
        <v>2474</v>
      </c>
      <c r="F2807" s="376">
        <v>195856.4</v>
      </c>
    </row>
    <row r="2808" spans="1:6">
      <c r="A2808" s="370" t="s">
        <v>5957</v>
      </c>
      <c r="B2808" s="374">
        <v>649</v>
      </c>
      <c r="C2808" s="374" t="s">
        <v>5958</v>
      </c>
      <c r="D2808" s="368" t="s">
        <v>5868</v>
      </c>
      <c r="E2808" s="374" t="s">
        <v>2474</v>
      </c>
      <c r="F2808" s="376">
        <v>150800</v>
      </c>
    </row>
    <row r="2809" spans="1:6">
      <c r="A2809" s="370" t="s">
        <v>5959</v>
      </c>
      <c r="B2809" s="374">
        <v>11927</v>
      </c>
      <c r="C2809" s="374" t="s">
        <v>5960</v>
      </c>
      <c r="D2809" s="368" t="s">
        <v>5868</v>
      </c>
      <c r="E2809" s="374" t="s">
        <v>2474</v>
      </c>
      <c r="F2809" s="376">
        <v>362325</v>
      </c>
    </row>
    <row r="2810" spans="1:6">
      <c r="A2810" s="370" t="s">
        <v>5961</v>
      </c>
      <c r="B2810" s="374">
        <v>11948</v>
      </c>
      <c r="C2810" s="374" t="s">
        <v>5962</v>
      </c>
      <c r="D2810" s="368" t="s">
        <v>5868</v>
      </c>
      <c r="E2810" s="374" t="s">
        <v>2474</v>
      </c>
      <c r="F2810" s="376">
        <v>460253.21</v>
      </c>
    </row>
    <row r="2811" spans="1:6">
      <c r="A2811" s="370" t="s">
        <v>5963</v>
      </c>
      <c r="B2811" s="374">
        <v>12358</v>
      </c>
      <c r="C2811" s="374" t="s">
        <v>5964</v>
      </c>
      <c r="D2811" s="368" t="s">
        <v>5868</v>
      </c>
      <c r="E2811" s="374" t="s">
        <v>2474</v>
      </c>
      <c r="F2811" s="376">
        <v>558181.41</v>
      </c>
    </row>
    <row r="2812" spans="1:6">
      <c r="A2812" s="370" t="s">
        <v>5965</v>
      </c>
      <c r="B2812" s="374">
        <v>13054</v>
      </c>
      <c r="C2812" s="374" t="s">
        <v>5966</v>
      </c>
      <c r="D2812" s="368" t="s">
        <v>5868</v>
      </c>
      <c r="E2812" s="374" t="s">
        <v>2474</v>
      </c>
      <c r="F2812" s="376">
        <v>754037.81</v>
      </c>
    </row>
    <row r="2813" spans="1:6">
      <c r="A2813" s="370" t="s">
        <v>5967</v>
      </c>
      <c r="B2813" s="374">
        <v>11028</v>
      </c>
      <c r="C2813" s="374" t="s">
        <v>5968</v>
      </c>
      <c r="D2813" s="368" t="s">
        <v>5868</v>
      </c>
      <c r="E2813" s="374" t="s">
        <v>2474</v>
      </c>
      <c r="F2813" s="376">
        <v>949894.22</v>
      </c>
    </row>
    <row r="2814" spans="1:6">
      <c r="A2814" s="370" t="s">
        <v>5969</v>
      </c>
      <c r="B2814" s="374">
        <v>13836</v>
      </c>
      <c r="C2814" s="374" t="s">
        <v>5970</v>
      </c>
      <c r="D2814" s="368" t="s">
        <v>5868</v>
      </c>
      <c r="E2814" s="374" t="s">
        <v>2474</v>
      </c>
      <c r="F2814" s="376">
        <v>528793.59</v>
      </c>
    </row>
    <row r="2815" spans="1:6">
      <c r="A2815" s="370" t="s">
        <v>5971</v>
      </c>
      <c r="B2815" s="374">
        <v>12548</v>
      </c>
      <c r="C2815" s="374" t="s">
        <v>5972</v>
      </c>
      <c r="D2815" s="368" t="s">
        <v>5868</v>
      </c>
      <c r="E2815" s="374" t="s">
        <v>2474</v>
      </c>
      <c r="F2815" s="376">
        <v>264396.79999999999</v>
      </c>
    </row>
    <row r="2816" spans="1:6">
      <c r="A2816" s="370" t="s">
        <v>5973</v>
      </c>
      <c r="B2816" s="374">
        <v>14922</v>
      </c>
      <c r="C2816" s="374" t="s">
        <v>5974</v>
      </c>
      <c r="D2816" s="368" t="s">
        <v>5868</v>
      </c>
      <c r="E2816" s="374" t="s">
        <v>2474</v>
      </c>
      <c r="F2816" s="376">
        <v>155631.04000000001</v>
      </c>
    </row>
    <row r="2817" spans="1:6">
      <c r="A2817" s="370" t="s">
        <v>5975</v>
      </c>
      <c r="B2817" s="374">
        <v>11941</v>
      </c>
      <c r="C2817" s="374" t="s">
        <v>5976</v>
      </c>
      <c r="D2817" s="368" t="s">
        <v>5868</v>
      </c>
      <c r="E2817" s="374" t="s">
        <v>2474</v>
      </c>
      <c r="F2817" s="376">
        <v>247751.13</v>
      </c>
    </row>
    <row r="2818" spans="1:6">
      <c r="A2818" s="370" t="s">
        <v>5977</v>
      </c>
      <c r="B2818" s="374">
        <v>516</v>
      </c>
      <c r="C2818" s="374" t="s">
        <v>5978</v>
      </c>
      <c r="D2818" s="368" t="s">
        <v>5868</v>
      </c>
      <c r="E2818" s="374" t="s">
        <v>2474</v>
      </c>
      <c r="F2818" s="376">
        <v>152315</v>
      </c>
    </row>
    <row r="2819" spans="1:6">
      <c r="A2819" s="370" t="s">
        <v>5979</v>
      </c>
      <c r="B2819" s="374">
        <v>12772</v>
      </c>
      <c r="C2819" s="374" t="s">
        <v>5980</v>
      </c>
      <c r="D2819" s="368" t="s">
        <v>5868</v>
      </c>
      <c r="E2819" s="374" t="s">
        <v>2474</v>
      </c>
      <c r="F2819" s="376">
        <v>339871.23</v>
      </c>
    </row>
    <row r="2820" spans="1:6">
      <c r="A2820" s="370" t="s">
        <v>5981</v>
      </c>
      <c r="B2820" s="374">
        <v>12393</v>
      </c>
      <c r="C2820" s="374" t="s">
        <v>5982</v>
      </c>
      <c r="D2820" s="368" t="s">
        <v>5868</v>
      </c>
      <c r="E2820" s="374" t="s">
        <v>2474</v>
      </c>
      <c r="F2820" s="376">
        <v>431991.32</v>
      </c>
    </row>
    <row r="2821" spans="1:6">
      <c r="A2821" s="370" t="s">
        <v>5983</v>
      </c>
      <c r="B2821" s="374">
        <v>12363</v>
      </c>
      <c r="C2821" s="374" t="s">
        <v>5984</v>
      </c>
      <c r="D2821" s="368" t="s">
        <v>5868</v>
      </c>
      <c r="E2821" s="374" t="s">
        <v>2474</v>
      </c>
      <c r="F2821" s="376">
        <v>524111.42</v>
      </c>
    </row>
    <row r="2822" spans="1:6">
      <c r="A2822" s="370" t="s">
        <v>5985</v>
      </c>
      <c r="B2822" s="374">
        <v>12364</v>
      </c>
      <c r="C2822" s="374" t="s">
        <v>5986</v>
      </c>
      <c r="D2822" s="368" t="s">
        <v>5868</v>
      </c>
      <c r="E2822" s="374" t="s">
        <v>2474</v>
      </c>
      <c r="F2822" s="376">
        <v>616231.51</v>
      </c>
    </row>
    <row r="2823" spans="1:6">
      <c r="A2823" s="370" t="s">
        <v>5987</v>
      </c>
      <c r="B2823" s="374">
        <v>12428</v>
      </c>
      <c r="C2823" s="374" t="s">
        <v>5988</v>
      </c>
      <c r="D2823" s="368" t="s">
        <v>5868</v>
      </c>
      <c r="E2823" s="374" t="s">
        <v>2474</v>
      </c>
      <c r="F2823" s="376">
        <v>708351.6</v>
      </c>
    </row>
    <row r="2824" spans="1:6">
      <c r="A2824" s="370" t="s">
        <v>5989</v>
      </c>
      <c r="B2824" s="374">
        <v>13896</v>
      </c>
      <c r="C2824" s="374" t="s">
        <v>5990</v>
      </c>
      <c r="D2824" s="368" t="s">
        <v>5868</v>
      </c>
      <c r="E2824" s="374" t="s">
        <v>2474</v>
      </c>
      <c r="F2824" s="376">
        <v>311262.07</v>
      </c>
    </row>
    <row r="2825" spans="1:6">
      <c r="A2825" s="370" t="s">
        <v>5991</v>
      </c>
      <c r="B2825" s="374">
        <v>14120</v>
      </c>
      <c r="C2825" s="374" t="s">
        <v>5992</v>
      </c>
      <c r="D2825" s="368" t="s">
        <v>5868</v>
      </c>
      <c r="E2825" s="374" t="s">
        <v>2474</v>
      </c>
      <c r="F2825" s="376">
        <v>403382.16</v>
      </c>
    </row>
    <row r="2826" spans="1:6">
      <c r="A2826" s="370" t="s">
        <v>5993</v>
      </c>
      <c r="B2826" s="374">
        <v>18613</v>
      </c>
      <c r="C2826" s="374" t="s">
        <v>5994</v>
      </c>
      <c r="D2826" s="368" t="s">
        <v>5868</v>
      </c>
      <c r="E2826" s="374" t="s">
        <v>2474</v>
      </c>
      <c r="F2826" s="376">
        <v>495502.26</v>
      </c>
    </row>
    <row r="2827" spans="1:6">
      <c r="A2827" s="370" t="s">
        <v>5995</v>
      </c>
      <c r="B2827" s="374">
        <v>16643</v>
      </c>
      <c r="C2827" s="374" t="s">
        <v>5996</v>
      </c>
      <c r="D2827" s="368" t="s">
        <v>5868</v>
      </c>
      <c r="E2827" s="374" t="s">
        <v>2474</v>
      </c>
      <c r="F2827" s="376">
        <v>225498.18</v>
      </c>
    </row>
    <row r="2828" spans="1:6">
      <c r="A2828" s="370" t="s">
        <v>5997</v>
      </c>
      <c r="B2828" s="374">
        <v>17192</v>
      </c>
      <c r="C2828" s="374" t="s">
        <v>5998</v>
      </c>
      <c r="D2828" s="368" t="s">
        <v>5868</v>
      </c>
      <c r="E2828" s="374" t="s">
        <v>2474</v>
      </c>
      <c r="F2828" s="376">
        <v>339871.23</v>
      </c>
    </row>
    <row r="2829" spans="1:6">
      <c r="A2829" s="370" t="s">
        <v>5999</v>
      </c>
      <c r="B2829" s="374">
        <v>10130</v>
      </c>
      <c r="C2829" s="374" t="s">
        <v>6000</v>
      </c>
      <c r="D2829" s="368" t="s">
        <v>5868</v>
      </c>
      <c r="E2829" s="374" t="s">
        <v>2474</v>
      </c>
      <c r="F2829" s="376">
        <v>612073.93000000005</v>
      </c>
    </row>
    <row r="2830" spans="1:6">
      <c r="A2830" s="370" t="s">
        <v>6001</v>
      </c>
      <c r="B2830" s="374">
        <v>517</v>
      </c>
      <c r="C2830" s="374" t="s">
        <v>6002</v>
      </c>
      <c r="D2830" s="368" t="s">
        <v>5868</v>
      </c>
      <c r="E2830" s="374" t="s">
        <v>2474</v>
      </c>
      <c r="F2830" s="376">
        <v>151840</v>
      </c>
    </row>
    <row r="2831" spans="1:6">
      <c r="A2831" s="370" t="s">
        <v>6003</v>
      </c>
      <c r="B2831" s="374">
        <v>11942</v>
      </c>
      <c r="C2831" s="374" t="s">
        <v>6004</v>
      </c>
      <c r="D2831" s="368" t="s">
        <v>5868</v>
      </c>
      <c r="E2831" s="374" t="s">
        <v>2474</v>
      </c>
      <c r="F2831" s="376">
        <v>246919.62</v>
      </c>
    </row>
    <row r="2832" spans="1:6">
      <c r="A2832" s="370" t="s">
        <v>6005</v>
      </c>
      <c r="B2832" s="374">
        <v>12759</v>
      </c>
      <c r="C2832" s="374" t="s">
        <v>6006</v>
      </c>
      <c r="D2832" s="368" t="s">
        <v>5868</v>
      </c>
      <c r="E2832" s="374" t="s">
        <v>2474</v>
      </c>
      <c r="F2832" s="376">
        <v>338208.2</v>
      </c>
    </row>
    <row r="2833" spans="1:6">
      <c r="A2833" s="370" t="s">
        <v>6007</v>
      </c>
      <c r="B2833" s="374">
        <v>13802</v>
      </c>
      <c r="C2833" s="374" t="s">
        <v>6008</v>
      </c>
      <c r="D2833" s="368" t="s">
        <v>5868</v>
      </c>
      <c r="E2833" s="374" t="s">
        <v>2474</v>
      </c>
      <c r="F2833" s="376">
        <v>429496.77</v>
      </c>
    </row>
    <row r="2834" spans="1:6">
      <c r="A2834" s="370" t="s">
        <v>6009</v>
      </c>
      <c r="B2834" s="374">
        <v>12360</v>
      </c>
      <c r="C2834" s="374" t="s">
        <v>6010</v>
      </c>
      <c r="D2834" s="368" t="s">
        <v>5868</v>
      </c>
      <c r="E2834" s="374" t="s">
        <v>2474</v>
      </c>
      <c r="F2834" s="376">
        <v>885939.66</v>
      </c>
    </row>
    <row r="2835" spans="1:6">
      <c r="A2835" s="370" t="s">
        <v>6011</v>
      </c>
      <c r="B2835" s="374">
        <v>16088</v>
      </c>
      <c r="C2835" s="374" t="s">
        <v>6012</v>
      </c>
      <c r="D2835" s="368" t="s">
        <v>5868</v>
      </c>
      <c r="E2835" s="374" t="s">
        <v>6013</v>
      </c>
      <c r="F2835" s="376">
        <v>268380.53000000003</v>
      </c>
    </row>
    <row r="2836" spans="1:6">
      <c r="A2836" s="370" t="s">
        <v>6014</v>
      </c>
      <c r="B2836" s="374">
        <v>10572</v>
      </c>
      <c r="C2836" s="374" t="s">
        <v>6015</v>
      </c>
      <c r="D2836" s="368" t="s">
        <v>5868</v>
      </c>
      <c r="E2836" s="374" t="s">
        <v>6013</v>
      </c>
      <c r="F2836" s="376">
        <v>366308.61</v>
      </c>
    </row>
    <row r="2837" spans="1:6">
      <c r="A2837" s="370" t="s">
        <v>6016</v>
      </c>
      <c r="B2837" s="374">
        <v>11095</v>
      </c>
      <c r="C2837" s="374" t="s">
        <v>6017</v>
      </c>
      <c r="D2837" s="368" t="s">
        <v>5868</v>
      </c>
      <c r="E2837" s="374" t="s">
        <v>6013</v>
      </c>
      <c r="F2837" s="376">
        <v>464236.7</v>
      </c>
    </row>
    <row r="2838" spans="1:6">
      <c r="A2838" s="370" t="s">
        <v>6018</v>
      </c>
      <c r="B2838" s="374">
        <v>10586</v>
      </c>
      <c r="C2838" s="374" t="s">
        <v>6019</v>
      </c>
      <c r="D2838" s="368" t="s">
        <v>5868</v>
      </c>
      <c r="E2838" s="374" t="s">
        <v>2474</v>
      </c>
      <c r="F2838" s="376">
        <v>155631.04000000001</v>
      </c>
    </row>
    <row r="2839" spans="1:6">
      <c r="A2839" s="370" t="s">
        <v>6020</v>
      </c>
      <c r="B2839" s="374">
        <v>11943</v>
      </c>
      <c r="C2839" s="374" t="s">
        <v>6021</v>
      </c>
      <c r="D2839" s="368" t="s">
        <v>5868</v>
      </c>
      <c r="E2839" s="374" t="s">
        <v>2474</v>
      </c>
      <c r="F2839" s="376">
        <v>247751.13</v>
      </c>
    </row>
    <row r="2840" spans="1:6">
      <c r="A2840" s="370" t="s">
        <v>6022</v>
      </c>
      <c r="B2840" s="374">
        <v>518</v>
      </c>
      <c r="C2840" s="374" t="s">
        <v>6023</v>
      </c>
      <c r="D2840" s="368" t="s">
        <v>5868</v>
      </c>
      <c r="E2840" s="374" t="s">
        <v>2474</v>
      </c>
      <c r="F2840" s="376">
        <v>152315</v>
      </c>
    </row>
    <row r="2841" spans="1:6">
      <c r="A2841" s="370" t="s">
        <v>6024</v>
      </c>
      <c r="B2841" s="374">
        <v>12533</v>
      </c>
      <c r="C2841" s="374" t="s">
        <v>6025</v>
      </c>
      <c r="D2841" s="368" t="s">
        <v>5868</v>
      </c>
      <c r="E2841" s="374" t="s">
        <v>2474</v>
      </c>
      <c r="F2841" s="376">
        <v>339871.23</v>
      </c>
    </row>
    <row r="2842" spans="1:6">
      <c r="A2842" s="370" t="s">
        <v>6026</v>
      </c>
      <c r="B2842" s="374">
        <v>13020</v>
      </c>
      <c r="C2842" s="374" t="s">
        <v>6025</v>
      </c>
      <c r="D2842" s="368" t="s">
        <v>5868</v>
      </c>
      <c r="E2842" s="374" t="s">
        <v>2474</v>
      </c>
      <c r="F2842" s="376">
        <v>339871.23</v>
      </c>
    </row>
    <row r="2843" spans="1:6">
      <c r="A2843" s="370" t="s">
        <v>6027</v>
      </c>
      <c r="B2843" s="374">
        <v>13847</v>
      </c>
      <c r="C2843" s="374" t="s">
        <v>6028</v>
      </c>
      <c r="D2843" s="368" t="s">
        <v>5868</v>
      </c>
      <c r="E2843" s="374" t="s">
        <v>2474</v>
      </c>
      <c r="F2843" s="376">
        <v>431991.32</v>
      </c>
    </row>
    <row r="2844" spans="1:6">
      <c r="A2844" s="370" t="s">
        <v>6029</v>
      </c>
      <c r="B2844" s="374">
        <v>14124</v>
      </c>
      <c r="C2844" s="374" t="s">
        <v>6030</v>
      </c>
      <c r="D2844" s="368" t="s">
        <v>5868</v>
      </c>
      <c r="E2844" s="374" t="s">
        <v>2474</v>
      </c>
      <c r="F2844" s="376">
        <v>616231.51</v>
      </c>
    </row>
    <row r="2845" spans="1:6">
      <c r="A2845" s="370" t="s">
        <v>6031</v>
      </c>
      <c r="B2845" s="374">
        <v>14123</v>
      </c>
      <c r="C2845" s="374" t="s">
        <v>6032</v>
      </c>
      <c r="D2845" s="368" t="s">
        <v>5868</v>
      </c>
      <c r="E2845" s="374" t="s">
        <v>2474</v>
      </c>
      <c r="F2845" s="376">
        <v>708351.6</v>
      </c>
    </row>
    <row r="2846" spans="1:6">
      <c r="A2846" s="370" t="s">
        <v>6033</v>
      </c>
      <c r="B2846" s="374">
        <v>16656</v>
      </c>
      <c r="C2846" s="374" t="s">
        <v>6034</v>
      </c>
      <c r="D2846" s="368" t="s">
        <v>5868</v>
      </c>
      <c r="E2846" s="374" t="s">
        <v>2474</v>
      </c>
      <c r="F2846" s="376">
        <v>264396.79999999999</v>
      </c>
    </row>
    <row r="2847" spans="1:6">
      <c r="A2847" s="370" t="s">
        <v>6035</v>
      </c>
      <c r="B2847" s="374">
        <v>15810</v>
      </c>
      <c r="C2847" s="374" t="s">
        <v>6036</v>
      </c>
      <c r="D2847" s="368" t="s">
        <v>5868</v>
      </c>
      <c r="E2847" s="374" t="s">
        <v>2474</v>
      </c>
      <c r="F2847" s="376">
        <v>264396.79999999999</v>
      </c>
    </row>
    <row r="2848" spans="1:6">
      <c r="A2848" s="370" t="s">
        <v>6037</v>
      </c>
      <c r="B2848" s="374">
        <v>11940</v>
      </c>
      <c r="C2848" s="374" t="s">
        <v>6038</v>
      </c>
      <c r="D2848" s="368" t="s">
        <v>5868</v>
      </c>
      <c r="E2848" s="374" t="s">
        <v>2474</v>
      </c>
      <c r="F2848" s="376">
        <v>264396.79999999999</v>
      </c>
    </row>
    <row r="2849" spans="1:6">
      <c r="A2849" s="370" t="s">
        <v>6039</v>
      </c>
      <c r="B2849" s="374">
        <v>15714</v>
      </c>
      <c r="C2849" s="374" t="s">
        <v>6040</v>
      </c>
      <c r="D2849" s="368" t="s">
        <v>5868</v>
      </c>
      <c r="E2849" s="374" t="s">
        <v>2474</v>
      </c>
      <c r="F2849" s="376">
        <v>179632.94</v>
      </c>
    </row>
    <row r="2850" spans="1:6">
      <c r="A2850" s="370" t="s">
        <v>6041</v>
      </c>
      <c r="B2850" s="374">
        <v>15682</v>
      </c>
      <c r="C2850" s="374" t="s">
        <v>6042</v>
      </c>
      <c r="D2850" s="368" t="s">
        <v>5868</v>
      </c>
      <c r="E2850" s="374" t="s">
        <v>2474</v>
      </c>
      <c r="F2850" s="376">
        <v>242588.26</v>
      </c>
    </row>
    <row r="2851" spans="1:6">
      <c r="A2851" s="370" t="s">
        <v>6043</v>
      </c>
      <c r="B2851" s="374">
        <v>17482</v>
      </c>
      <c r="C2851" s="374" t="s">
        <v>6044</v>
      </c>
      <c r="D2851" s="368" t="s">
        <v>5868</v>
      </c>
      <c r="E2851" s="374" t="s">
        <v>1751</v>
      </c>
      <c r="F2851" s="376">
        <v>235360.71</v>
      </c>
    </row>
    <row r="2852" spans="1:6">
      <c r="A2852" s="370" t="s">
        <v>6045</v>
      </c>
      <c r="B2852" s="374">
        <v>17486</v>
      </c>
      <c r="C2852" s="374" t="s">
        <v>6046</v>
      </c>
      <c r="D2852" s="368" t="s">
        <v>5868</v>
      </c>
      <c r="E2852" s="374" t="s">
        <v>1751</v>
      </c>
      <c r="F2852" s="376">
        <v>322501.08</v>
      </c>
    </row>
    <row r="2853" spans="1:6">
      <c r="A2853" s="370" t="s">
        <v>6047</v>
      </c>
      <c r="B2853" s="374">
        <v>17547</v>
      </c>
      <c r="C2853" s="374" t="s">
        <v>6048</v>
      </c>
      <c r="D2853" s="368" t="s">
        <v>5868</v>
      </c>
      <c r="E2853" s="374" t="s">
        <v>1751</v>
      </c>
      <c r="F2853" s="376">
        <v>409641.46</v>
      </c>
    </row>
    <row r="2854" spans="1:6">
      <c r="A2854" s="370" t="s">
        <v>6049</v>
      </c>
      <c r="B2854" s="374">
        <v>17548</v>
      </c>
      <c r="C2854" s="374" t="s">
        <v>6050</v>
      </c>
      <c r="D2854" s="368" t="s">
        <v>5868</v>
      </c>
      <c r="E2854" s="374" t="s">
        <v>1751</v>
      </c>
      <c r="F2854" s="376">
        <v>496781.83</v>
      </c>
    </row>
    <row r="2855" spans="1:6">
      <c r="A2855" s="370" t="s">
        <v>6051</v>
      </c>
      <c r="B2855" s="374">
        <v>17459</v>
      </c>
      <c r="C2855" s="374" t="s">
        <v>6052</v>
      </c>
      <c r="D2855" s="368" t="s">
        <v>5868</v>
      </c>
      <c r="E2855" s="374" t="s">
        <v>371</v>
      </c>
      <c r="F2855" s="376">
        <v>536761.06000000006</v>
      </c>
    </row>
    <row r="2856" spans="1:6">
      <c r="A2856" s="370" t="s">
        <v>6053</v>
      </c>
      <c r="B2856" s="374">
        <v>15142</v>
      </c>
      <c r="C2856" s="374" t="s">
        <v>6054</v>
      </c>
      <c r="D2856" s="368" t="s">
        <v>5868</v>
      </c>
      <c r="E2856" s="374" t="s">
        <v>2474</v>
      </c>
      <c r="F2856" s="376">
        <v>264676.33</v>
      </c>
    </row>
    <row r="2857" spans="1:6">
      <c r="A2857" s="370" t="s">
        <v>6055</v>
      </c>
      <c r="B2857" s="374">
        <v>3038</v>
      </c>
      <c r="C2857" s="374" t="s">
        <v>6056</v>
      </c>
      <c r="D2857" s="368" t="s">
        <v>9</v>
      </c>
      <c r="E2857" s="374" t="s">
        <v>610</v>
      </c>
      <c r="F2857" s="376">
        <v>665203.44999999995</v>
      </c>
    </row>
    <row r="2858" spans="1:6">
      <c r="A2858" s="370" t="s">
        <v>6057</v>
      </c>
      <c r="B2858" s="374">
        <v>18619</v>
      </c>
      <c r="C2858" s="374" t="s">
        <v>6058</v>
      </c>
      <c r="D2858" s="368" t="s">
        <v>6</v>
      </c>
      <c r="E2858" s="374" t="s">
        <v>1442</v>
      </c>
      <c r="F2858" s="376">
        <v>55641.8</v>
      </c>
    </row>
    <row r="2859" spans="1:6">
      <c r="A2859" s="370" t="s">
        <v>6059</v>
      </c>
      <c r="B2859" s="374">
        <v>18685</v>
      </c>
      <c r="C2859" s="374" t="s">
        <v>6060</v>
      </c>
      <c r="D2859" s="368" t="s">
        <v>6</v>
      </c>
      <c r="E2859" s="374" t="s">
        <v>1442</v>
      </c>
      <c r="F2859" s="376">
        <v>52980.34</v>
      </c>
    </row>
    <row r="2860" spans="1:6">
      <c r="A2860" s="370" t="s">
        <v>6061</v>
      </c>
      <c r="B2860" s="374">
        <v>17913</v>
      </c>
      <c r="C2860" s="374" t="s">
        <v>6062</v>
      </c>
      <c r="D2860" s="368" t="s">
        <v>6</v>
      </c>
      <c r="E2860" s="374" t="s">
        <v>1442</v>
      </c>
      <c r="F2860" s="376">
        <v>45631.72</v>
      </c>
    </row>
    <row r="2861" spans="1:6">
      <c r="A2861" s="370" t="s">
        <v>6063</v>
      </c>
      <c r="B2861" s="374">
        <v>16168</v>
      </c>
      <c r="C2861" s="374" t="s">
        <v>6064</v>
      </c>
      <c r="D2861" s="368" t="s">
        <v>6</v>
      </c>
      <c r="E2861" s="374" t="s">
        <v>366</v>
      </c>
      <c r="F2861" s="376">
        <v>209819.25</v>
      </c>
    </row>
    <row r="2862" spans="1:6">
      <c r="A2862" s="370" t="s">
        <v>6065</v>
      </c>
      <c r="B2862" s="374">
        <v>13367</v>
      </c>
      <c r="C2862" s="374" t="s">
        <v>6066</v>
      </c>
      <c r="D2862" s="368" t="s">
        <v>6</v>
      </c>
      <c r="E2862" s="374" t="s">
        <v>366</v>
      </c>
      <c r="F2862" s="376">
        <v>214213.98</v>
      </c>
    </row>
    <row r="2863" spans="1:6">
      <c r="A2863" s="370" t="s">
        <v>6067</v>
      </c>
      <c r="B2863" s="374">
        <v>10161</v>
      </c>
      <c r="C2863" s="374" t="s">
        <v>6068</v>
      </c>
      <c r="D2863" s="368" t="s">
        <v>6</v>
      </c>
      <c r="E2863" s="374" t="s">
        <v>1766</v>
      </c>
      <c r="F2863" s="376">
        <v>28193.91</v>
      </c>
    </row>
    <row r="2864" spans="1:6">
      <c r="A2864" s="370" t="s">
        <v>6069</v>
      </c>
      <c r="B2864" s="374">
        <v>14407</v>
      </c>
      <c r="C2864" s="374" t="s">
        <v>6070</v>
      </c>
      <c r="D2864" s="368" t="s">
        <v>6</v>
      </c>
      <c r="E2864" s="374" t="s">
        <v>1766</v>
      </c>
      <c r="F2864" s="376">
        <v>79028.44</v>
      </c>
    </row>
    <row r="2865" spans="1:6">
      <c r="A2865" s="370" t="s">
        <v>6071</v>
      </c>
      <c r="B2865" s="374">
        <v>10889</v>
      </c>
      <c r="C2865" s="374" t="s">
        <v>6072</v>
      </c>
      <c r="D2865" s="368" t="s">
        <v>6</v>
      </c>
      <c r="E2865" s="374" t="s">
        <v>1766</v>
      </c>
      <c r="F2865" s="376">
        <v>61460.27</v>
      </c>
    </row>
    <row r="2866" spans="1:6">
      <c r="A2866" s="370" t="s">
        <v>6073</v>
      </c>
      <c r="B2866" s="374">
        <v>14567</v>
      </c>
      <c r="C2866" s="374" t="s">
        <v>6074</v>
      </c>
      <c r="D2866" s="368" t="s">
        <v>6</v>
      </c>
      <c r="E2866" s="374" t="s">
        <v>1766</v>
      </c>
      <c r="F2866" s="376">
        <v>83482.53</v>
      </c>
    </row>
    <row r="2867" spans="1:6">
      <c r="A2867" s="370" t="s">
        <v>6075</v>
      </c>
      <c r="B2867" s="374">
        <v>10693</v>
      </c>
      <c r="C2867" s="374" t="s">
        <v>6076</v>
      </c>
      <c r="D2867" s="368" t="s">
        <v>6</v>
      </c>
      <c r="E2867" s="374" t="s">
        <v>1766</v>
      </c>
      <c r="F2867" s="376">
        <v>115712.85</v>
      </c>
    </row>
    <row r="2868" spans="1:6">
      <c r="A2868" s="370" t="s">
        <v>6077</v>
      </c>
      <c r="B2868" s="374">
        <v>11008</v>
      </c>
      <c r="C2868" s="374" t="s">
        <v>6078</v>
      </c>
      <c r="D2868" s="368" t="s">
        <v>6</v>
      </c>
      <c r="E2868" s="374" t="s">
        <v>1766</v>
      </c>
      <c r="F2868" s="376">
        <v>64428.84</v>
      </c>
    </row>
    <row r="2869" spans="1:6">
      <c r="A2869" s="370" t="s">
        <v>6079</v>
      </c>
      <c r="B2869" s="374">
        <v>14386</v>
      </c>
      <c r="C2869" s="374" t="s">
        <v>6080</v>
      </c>
      <c r="D2869" s="368" t="s">
        <v>6</v>
      </c>
      <c r="E2869" s="374" t="s">
        <v>1766</v>
      </c>
      <c r="F2869" s="376">
        <v>66633.850000000006</v>
      </c>
    </row>
    <row r="2870" spans="1:6">
      <c r="A2870" s="370" t="s">
        <v>6081</v>
      </c>
      <c r="B2870" s="374">
        <v>14406</v>
      </c>
      <c r="C2870" s="374" t="s">
        <v>6082</v>
      </c>
      <c r="D2870" s="368" t="s">
        <v>6</v>
      </c>
      <c r="E2870" s="374" t="s">
        <v>1766</v>
      </c>
      <c r="F2870" s="376">
        <v>55701.86</v>
      </c>
    </row>
    <row r="2871" spans="1:6">
      <c r="A2871" s="370" t="s">
        <v>6083</v>
      </c>
      <c r="B2871" s="374">
        <v>10174</v>
      </c>
      <c r="C2871" s="374" t="s">
        <v>6084</v>
      </c>
      <c r="D2871" s="368" t="s">
        <v>6</v>
      </c>
      <c r="E2871" s="374" t="s">
        <v>1766</v>
      </c>
      <c r="F2871" s="376">
        <v>102802.98</v>
      </c>
    </row>
    <row r="2872" spans="1:6">
      <c r="A2872" s="370" t="s">
        <v>6085</v>
      </c>
      <c r="B2872" s="374">
        <v>14561</v>
      </c>
      <c r="C2872" s="374" t="s">
        <v>6086</v>
      </c>
      <c r="D2872" s="368" t="s">
        <v>6</v>
      </c>
      <c r="E2872" s="374" t="s">
        <v>1766</v>
      </c>
      <c r="F2872" s="376">
        <v>209723.98</v>
      </c>
    </row>
    <row r="2873" spans="1:6">
      <c r="A2873" s="370" t="s">
        <v>6087</v>
      </c>
      <c r="B2873" s="374">
        <v>10173</v>
      </c>
      <c r="C2873" s="374" t="s">
        <v>6088</v>
      </c>
      <c r="D2873" s="368" t="s">
        <v>6</v>
      </c>
      <c r="E2873" s="374" t="s">
        <v>1766</v>
      </c>
      <c r="F2873" s="376">
        <v>80356.009999999995</v>
      </c>
    </row>
    <row r="2874" spans="1:6">
      <c r="A2874" s="370" t="s">
        <v>6089</v>
      </c>
      <c r="B2874" s="374">
        <v>11771</v>
      </c>
      <c r="C2874" s="374" t="s">
        <v>6090</v>
      </c>
      <c r="D2874" s="368" t="s">
        <v>6</v>
      </c>
      <c r="E2874" s="374" t="s">
        <v>1766</v>
      </c>
      <c r="F2874" s="376">
        <v>151800.82999999999</v>
      </c>
    </row>
    <row r="2875" spans="1:6">
      <c r="A2875" s="370" t="s">
        <v>6091</v>
      </c>
      <c r="B2875" s="374">
        <v>13202</v>
      </c>
      <c r="C2875" s="374" t="s">
        <v>6092</v>
      </c>
      <c r="D2875" s="368" t="s">
        <v>6</v>
      </c>
      <c r="E2875" s="374" t="s">
        <v>1766</v>
      </c>
      <c r="F2875" s="376">
        <v>108854.85</v>
      </c>
    </row>
    <row r="2876" spans="1:6">
      <c r="A2876" s="370" t="s">
        <v>6093</v>
      </c>
      <c r="B2876" s="374">
        <v>15775</v>
      </c>
      <c r="C2876" s="374" t="s">
        <v>6094</v>
      </c>
      <c r="D2876" s="368" t="s">
        <v>6</v>
      </c>
      <c r="E2876" s="374" t="s">
        <v>507</v>
      </c>
      <c r="F2876" s="376">
        <v>0</v>
      </c>
    </row>
    <row r="2877" spans="1:6">
      <c r="A2877" s="370" t="s">
        <v>6095</v>
      </c>
      <c r="B2877" s="374">
        <v>11350</v>
      </c>
      <c r="C2877" s="374" t="s">
        <v>6096</v>
      </c>
      <c r="D2877" s="368" t="s">
        <v>6</v>
      </c>
      <c r="E2877" s="374" t="s">
        <v>1766</v>
      </c>
      <c r="F2877" s="376">
        <v>425970.96</v>
      </c>
    </row>
    <row r="2878" spans="1:6">
      <c r="A2878" s="370" t="s">
        <v>6097</v>
      </c>
      <c r="B2878" s="374">
        <v>11750</v>
      </c>
      <c r="C2878" s="374" t="s">
        <v>6098</v>
      </c>
      <c r="D2878" s="368" t="s">
        <v>6</v>
      </c>
      <c r="E2878" s="374" t="s">
        <v>1766</v>
      </c>
      <c r="F2878" s="376">
        <v>313199.69</v>
      </c>
    </row>
    <row r="2879" spans="1:6">
      <c r="A2879" s="370" t="s">
        <v>6099</v>
      </c>
      <c r="B2879" s="374">
        <v>15016</v>
      </c>
      <c r="C2879" s="374" t="s">
        <v>6100</v>
      </c>
      <c r="D2879" s="368" t="s">
        <v>6</v>
      </c>
      <c r="E2879" s="374" t="s">
        <v>507</v>
      </c>
      <c r="F2879" s="376">
        <v>175665.36</v>
      </c>
    </row>
    <row r="2880" spans="1:6">
      <c r="A2880" s="370" t="s">
        <v>6101</v>
      </c>
      <c r="B2880" s="374">
        <v>11753</v>
      </c>
      <c r="C2880" s="374" t="s">
        <v>6102</v>
      </c>
      <c r="D2880" s="368" t="s">
        <v>6</v>
      </c>
      <c r="E2880" s="374" t="s">
        <v>1766</v>
      </c>
      <c r="F2880" s="376">
        <v>261314.39</v>
      </c>
    </row>
    <row r="2881" spans="1:6">
      <c r="A2881" s="370" t="s">
        <v>6103</v>
      </c>
      <c r="B2881" s="374">
        <v>17911</v>
      </c>
      <c r="C2881" s="374" t="s">
        <v>6104</v>
      </c>
      <c r="D2881" s="368" t="s">
        <v>6</v>
      </c>
      <c r="E2881" s="374" t="s">
        <v>1442</v>
      </c>
      <c r="F2881" s="376">
        <v>19018.36</v>
      </c>
    </row>
    <row r="2882" spans="1:6">
      <c r="A2882" s="370" t="s">
        <v>6105</v>
      </c>
      <c r="B2882" s="374">
        <v>11009</v>
      </c>
      <c r="C2882" s="374" t="s">
        <v>6106</v>
      </c>
      <c r="D2882" s="368" t="s">
        <v>6</v>
      </c>
      <c r="E2882" s="374" t="s">
        <v>1766</v>
      </c>
      <c r="F2882" s="376">
        <v>64759.91</v>
      </c>
    </row>
    <row r="2883" spans="1:6">
      <c r="A2883" s="370" t="s">
        <v>6107</v>
      </c>
      <c r="B2883" s="374">
        <v>10105</v>
      </c>
      <c r="C2883" s="374" t="s">
        <v>6108</v>
      </c>
      <c r="D2883" s="368" t="s">
        <v>6</v>
      </c>
      <c r="E2883" s="374" t="s">
        <v>1766</v>
      </c>
      <c r="F2883" s="376">
        <v>79291.649999999994</v>
      </c>
    </row>
    <row r="2884" spans="1:6">
      <c r="A2884" s="370" t="s">
        <v>6109</v>
      </c>
      <c r="B2884" s="374">
        <v>10952</v>
      </c>
      <c r="C2884" s="374" t="s">
        <v>6110</v>
      </c>
      <c r="D2884" s="368" t="s">
        <v>6</v>
      </c>
      <c r="E2884" s="374" t="s">
        <v>1766</v>
      </c>
      <c r="F2884" s="376">
        <v>63516.639999999999</v>
      </c>
    </row>
    <row r="2885" spans="1:6">
      <c r="A2885" s="370" t="s">
        <v>6111</v>
      </c>
      <c r="B2885" s="374">
        <v>10786</v>
      </c>
      <c r="C2885" s="374" t="s">
        <v>6112</v>
      </c>
      <c r="D2885" s="368" t="s">
        <v>6</v>
      </c>
      <c r="E2885" s="374" t="s">
        <v>1766</v>
      </c>
      <c r="F2885" s="376">
        <v>63516.639999999999</v>
      </c>
    </row>
    <row r="2886" spans="1:6">
      <c r="A2886" s="370" t="s">
        <v>6113</v>
      </c>
      <c r="B2886" s="374">
        <v>18484</v>
      </c>
      <c r="C2886" s="374" t="s">
        <v>6114</v>
      </c>
      <c r="D2886" s="368" t="s">
        <v>6</v>
      </c>
      <c r="E2886" s="374" t="s">
        <v>1442</v>
      </c>
      <c r="F2886" s="376">
        <v>417732.8</v>
      </c>
    </row>
    <row r="2887" spans="1:6">
      <c r="A2887" s="370" t="s">
        <v>6115</v>
      </c>
      <c r="B2887" s="374">
        <v>15916</v>
      </c>
      <c r="C2887" s="374" t="s">
        <v>6116</v>
      </c>
      <c r="D2887" s="368" t="s">
        <v>6</v>
      </c>
      <c r="E2887" s="374" t="s">
        <v>1442</v>
      </c>
      <c r="F2887" s="376">
        <v>136963.79</v>
      </c>
    </row>
    <row r="2888" spans="1:6">
      <c r="A2888" s="370" t="s">
        <v>6117</v>
      </c>
      <c r="B2888" s="374">
        <v>12794</v>
      </c>
      <c r="C2888" s="374" t="s">
        <v>6118</v>
      </c>
      <c r="D2888" s="368" t="s">
        <v>6</v>
      </c>
      <c r="E2888" s="374" t="s">
        <v>1766</v>
      </c>
      <c r="F2888" s="376">
        <v>259971.75</v>
      </c>
    </row>
    <row r="2889" spans="1:6">
      <c r="A2889" s="370" t="s">
        <v>6119</v>
      </c>
      <c r="B2889" s="374">
        <v>17914</v>
      </c>
      <c r="C2889" s="374" t="s">
        <v>6120</v>
      </c>
      <c r="D2889" s="368" t="s">
        <v>6</v>
      </c>
      <c r="E2889" s="374" t="s">
        <v>1442</v>
      </c>
      <c r="F2889" s="376">
        <v>19148.97</v>
      </c>
    </row>
    <row r="2890" spans="1:6">
      <c r="A2890" s="370" t="s">
        <v>6121</v>
      </c>
      <c r="B2890" s="374">
        <v>18379</v>
      </c>
      <c r="C2890" s="374" t="s">
        <v>6122</v>
      </c>
      <c r="D2890" s="368" t="s">
        <v>6</v>
      </c>
      <c r="E2890" s="374" t="s">
        <v>857</v>
      </c>
      <c r="F2890" s="376">
        <v>295564.78999999998</v>
      </c>
    </row>
    <row r="2891" spans="1:6">
      <c r="A2891" s="370" t="s">
        <v>6123</v>
      </c>
      <c r="B2891" s="374">
        <v>17112</v>
      </c>
      <c r="C2891" s="374" t="s">
        <v>6124</v>
      </c>
      <c r="D2891" s="368" t="s">
        <v>8</v>
      </c>
      <c r="E2891" s="374" t="s">
        <v>1515</v>
      </c>
      <c r="F2891" s="376">
        <v>91627.09</v>
      </c>
    </row>
    <row r="2892" spans="1:6">
      <c r="A2892" s="370" t="s">
        <v>6125</v>
      </c>
      <c r="B2892" s="374">
        <v>17139</v>
      </c>
      <c r="C2892" s="374" t="s">
        <v>6126</v>
      </c>
      <c r="D2892" s="368" t="s">
        <v>9</v>
      </c>
      <c r="E2892" s="374" t="s">
        <v>496</v>
      </c>
      <c r="F2892" s="376">
        <v>75.56</v>
      </c>
    </row>
    <row r="2893" spans="1:6">
      <c r="A2893" s="370" t="s">
        <v>6127</v>
      </c>
      <c r="B2893" s="374">
        <v>169</v>
      </c>
      <c r="C2893" s="374" t="s">
        <v>6128</v>
      </c>
      <c r="D2893" s="368" t="s">
        <v>6</v>
      </c>
      <c r="E2893" s="374" t="s">
        <v>2377</v>
      </c>
      <c r="F2893" s="376">
        <v>31831.87</v>
      </c>
    </row>
    <row r="2894" spans="1:6">
      <c r="A2894" s="370" t="s">
        <v>6129</v>
      </c>
      <c r="B2894" s="374">
        <v>170</v>
      </c>
      <c r="C2894" s="374" t="s">
        <v>6130</v>
      </c>
      <c r="D2894" s="368" t="s">
        <v>6</v>
      </c>
      <c r="E2894" s="374" t="s">
        <v>2377</v>
      </c>
      <c r="F2894" s="376">
        <v>36574.160000000003</v>
      </c>
    </row>
    <row r="2895" spans="1:6">
      <c r="A2895" s="370" t="s">
        <v>6131</v>
      </c>
      <c r="B2895" s="374">
        <v>863</v>
      </c>
      <c r="C2895" s="374" t="s">
        <v>6132</v>
      </c>
      <c r="D2895" s="368" t="s">
        <v>9</v>
      </c>
      <c r="E2895" s="374" t="s">
        <v>1442</v>
      </c>
      <c r="F2895" s="376">
        <v>120040.24</v>
      </c>
    </row>
    <row r="2896" spans="1:6">
      <c r="A2896" s="370" t="s">
        <v>6133</v>
      </c>
      <c r="B2896" s="374">
        <v>864</v>
      </c>
      <c r="C2896" s="374" t="s">
        <v>6134</v>
      </c>
      <c r="D2896" s="368" t="s">
        <v>9</v>
      </c>
      <c r="E2896" s="374" t="s">
        <v>1442</v>
      </c>
      <c r="F2896" s="376">
        <v>123178.55</v>
      </c>
    </row>
    <row r="2897" spans="1:6">
      <c r="A2897" s="370" t="s">
        <v>6135</v>
      </c>
      <c r="B2897" s="374">
        <v>20707</v>
      </c>
      <c r="C2897" s="374" t="s">
        <v>6136</v>
      </c>
      <c r="D2897" s="368" t="s">
        <v>8</v>
      </c>
      <c r="E2897" s="374" t="s">
        <v>496</v>
      </c>
      <c r="F2897" s="376">
        <v>133052.68</v>
      </c>
    </row>
    <row r="2898" spans="1:6">
      <c r="A2898" s="370" t="s">
        <v>6137</v>
      </c>
      <c r="B2898" s="374">
        <v>10025</v>
      </c>
      <c r="C2898" s="374" t="s">
        <v>6138</v>
      </c>
      <c r="D2898" s="368" t="s">
        <v>8</v>
      </c>
      <c r="E2898" s="374" t="s">
        <v>496</v>
      </c>
      <c r="F2898" s="376">
        <v>52334.18</v>
      </c>
    </row>
    <row r="2899" spans="1:6">
      <c r="A2899" s="370" t="s">
        <v>6139</v>
      </c>
      <c r="B2899" s="374">
        <v>14431</v>
      </c>
      <c r="C2899" s="374" t="s">
        <v>6140</v>
      </c>
      <c r="D2899" s="368" t="s">
        <v>8</v>
      </c>
      <c r="E2899" s="374" t="s">
        <v>879</v>
      </c>
      <c r="F2899" s="376">
        <v>63830.55</v>
      </c>
    </row>
    <row r="2900" spans="1:6" ht="22.5">
      <c r="A2900" s="370" t="s">
        <v>6141</v>
      </c>
      <c r="B2900" s="374">
        <v>15450</v>
      </c>
      <c r="C2900" s="374" t="s">
        <v>6142</v>
      </c>
      <c r="D2900" s="368" t="s">
        <v>8</v>
      </c>
      <c r="E2900" s="374" t="s">
        <v>537</v>
      </c>
      <c r="F2900" s="376">
        <v>150344.69</v>
      </c>
    </row>
    <row r="2901" spans="1:6">
      <c r="A2901" s="370" t="s">
        <v>6143</v>
      </c>
      <c r="B2901" s="374">
        <v>15651</v>
      </c>
      <c r="C2901" s="374" t="s">
        <v>6144</v>
      </c>
      <c r="D2901" s="368" t="s">
        <v>8</v>
      </c>
      <c r="E2901" s="374" t="s">
        <v>879</v>
      </c>
      <c r="F2901" s="376">
        <v>58390.76</v>
      </c>
    </row>
    <row r="2902" spans="1:6">
      <c r="A2902" s="370" t="s">
        <v>6145</v>
      </c>
      <c r="B2902" s="374">
        <v>15653</v>
      </c>
      <c r="C2902" s="374" t="s">
        <v>6146</v>
      </c>
      <c r="D2902" s="368" t="s">
        <v>8</v>
      </c>
      <c r="E2902" s="374" t="s">
        <v>879</v>
      </c>
      <c r="F2902" s="376">
        <v>53949.65</v>
      </c>
    </row>
    <row r="2903" spans="1:6">
      <c r="A2903" s="370" t="s">
        <v>6147</v>
      </c>
      <c r="B2903" s="374">
        <v>15652</v>
      </c>
      <c r="C2903" s="374" t="s">
        <v>6148</v>
      </c>
      <c r="D2903" s="368" t="s">
        <v>8</v>
      </c>
      <c r="E2903" s="374" t="s">
        <v>879</v>
      </c>
      <c r="F2903" s="376">
        <v>55030.18</v>
      </c>
    </row>
    <row r="2904" spans="1:6">
      <c r="A2904" s="370" t="s">
        <v>6149</v>
      </c>
      <c r="B2904" s="374">
        <v>11686</v>
      </c>
      <c r="C2904" s="374" t="s">
        <v>6150</v>
      </c>
      <c r="D2904" s="368" t="s">
        <v>8</v>
      </c>
      <c r="E2904" s="374" t="s">
        <v>879</v>
      </c>
      <c r="F2904" s="376">
        <v>26310.94</v>
      </c>
    </row>
    <row r="2905" spans="1:6">
      <c r="A2905" s="370" t="s">
        <v>6151</v>
      </c>
      <c r="B2905" s="374">
        <v>865</v>
      </c>
      <c r="C2905" s="374" t="s">
        <v>6152</v>
      </c>
      <c r="D2905" s="368" t="s">
        <v>9</v>
      </c>
      <c r="E2905" s="374" t="s">
        <v>1442</v>
      </c>
      <c r="F2905" s="376">
        <v>103398.16</v>
      </c>
    </row>
    <row r="2906" spans="1:6">
      <c r="A2906" s="370" t="s">
        <v>6153</v>
      </c>
      <c r="B2906" s="374">
        <v>866</v>
      </c>
      <c r="C2906" s="374" t="s">
        <v>6154</v>
      </c>
      <c r="D2906" s="368" t="s">
        <v>9</v>
      </c>
      <c r="E2906" s="374" t="s">
        <v>1442</v>
      </c>
      <c r="F2906" s="376">
        <v>119994.88</v>
      </c>
    </row>
    <row r="2907" spans="1:6">
      <c r="A2907" s="370" t="s">
        <v>6155</v>
      </c>
      <c r="B2907" s="374">
        <v>867</v>
      </c>
      <c r="C2907" s="374" t="s">
        <v>6156</v>
      </c>
      <c r="D2907" s="368" t="s">
        <v>9</v>
      </c>
      <c r="E2907" s="374" t="s">
        <v>1442</v>
      </c>
      <c r="F2907" s="376">
        <v>123676.7</v>
      </c>
    </row>
    <row r="2908" spans="1:6">
      <c r="A2908" s="370" t="s">
        <v>6157</v>
      </c>
      <c r="B2908" s="374">
        <v>17054</v>
      </c>
      <c r="C2908" s="374" t="s">
        <v>6158</v>
      </c>
      <c r="D2908" s="368" t="s">
        <v>9</v>
      </c>
      <c r="E2908" s="374" t="s">
        <v>496</v>
      </c>
      <c r="F2908" s="376">
        <v>43228.22</v>
      </c>
    </row>
    <row r="2909" spans="1:6">
      <c r="A2909" s="370" t="s">
        <v>6159</v>
      </c>
      <c r="B2909" s="374">
        <v>17848</v>
      </c>
      <c r="C2909" s="374" t="s">
        <v>6160</v>
      </c>
      <c r="D2909" s="368" t="s">
        <v>9</v>
      </c>
      <c r="E2909" s="374" t="s">
        <v>496</v>
      </c>
      <c r="F2909" s="376">
        <v>40418.959999999999</v>
      </c>
    </row>
    <row r="2910" spans="1:6">
      <c r="A2910" s="370" t="s">
        <v>6161</v>
      </c>
      <c r="B2910" s="374">
        <v>13116</v>
      </c>
      <c r="C2910" s="374" t="s">
        <v>6162</v>
      </c>
      <c r="D2910" s="368" t="s">
        <v>6</v>
      </c>
      <c r="E2910" s="374" t="s">
        <v>1766</v>
      </c>
      <c r="F2910" s="376">
        <v>43283.82</v>
      </c>
    </row>
    <row r="2911" spans="1:6">
      <c r="A2911" s="370" t="s">
        <v>6163</v>
      </c>
      <c r="B2911" s="374">
        <v>11150</v>
      </c>
      <c r="C2911" s="374" t="s">
        <v>6164</v>
      </c>
      <c r="D2911" s="368" t="s">
        <v>7</v>
      </c>
      <c r="E2911" s="374" t="s">
        <v>1766</v>
      </c>
      <c r="F2911" s="376">
        <v>1027695.99</v>
      </c>
    </row>
    <row r="2912" spans="1:6">
      <c r="A2912" s="370" t="s">
        <v>6165</v>
      </c>
      <c r="B2912" s="374">
        <v>11811</v>
      </c>
      <c r="C2912" s="374" t="s">
        <v>6166</v>
      </c>
      <c r="D2912" s="368" t="s">
        <v>7</v>
      </c>
      <c r="E2912" s="374" t="s">
        <v>1766</v>
      </c>
      <c r="F2912" s="376">
        <v>989585.22</v>
      </c>
    </row>
    <row r="2913" spans="1:6">
      <c r="A2913" s="370" t="s">
        <v>6167</v>
      </c>
      <c r="B2913" s="374">
        <v>10354</v>
      </c>
      <c r="C2913" s="374" t="s">
        <v>6168</v>
      </c>
      <c r="D2913" s="368" t="s">
        <v>7</v>
      </c>
      <c r="E2913" s="374" t="s">
        <v>1766</v>
      </c>
      <c r="F2913" s="376">
        <v>1087538.45</v>
      </c>
    </row>
    <row r="2914" spans="1:6">
      <c r="A2914" s="370" t="s">
        <v>6169</v>
      </c>
      <c r="B2914" s="374">
        <v>16098</v>
      </c>
      <c r="C2914" s="374" t="s">
        <v>6168</v>
      </c>
      <c r="D2914" s="368" t="s">
        <v>7</v>
      </c>
      <c r="E2914" s="374" t="s">
        <v>1766</v>
      </c>
      <c r="F2914" s="376">
        <v>1042692.44</v>
      </c>
    </row>
    <row r="2915" spans="1:6">
      <c r="A2915" s="370" t="s">
        <v>6170</v>
      </c>
      <c r="B2915" s="374">
        <v>13124</v>
      </c>
      <c r="C2915" s="374" t="s">
        <v>6171</v>
      </c>
      <c r="D2915" s="368" t="s">
        <v>7</v>
      </c>
      <c r="E2915" s="374" t="s">
        <v>1766</v>
      </c>
      <c r="F2915" s="376">
        <v>986359.72</v>
      </c>
    </row>
    <row r="2916" spans="1:6">
      <c r="A2916" s="370" t="s">
        <v>6172</v>
      </c>
      <c r="B2916" s="374">
        <v>11387</v>
      </c>
      <c r="C2916" s="374" t="s">
        <v>6173</v>
      </c>
      <c r="D2916" s="368" t="s">
        <v>7</v>
      </c>
      <c r="E2916" s="374" t="s">
        <v>1766</v>
      </c>
      <c r="F2916" s="376">
        <v>1104760.8700000001</v>
      </c>
    </row>
    <row r="2917" spans="1:6">
      <c r="A2917" s="370" t="s">
        <v>6174</v>
      </c>
      <c r="B2917" s="374">
        <v>17818</v>
      </c>
      <c r="C2917" s="374" t="s">
        <v>6175</v>
      </c>
      <c r="D2917" s="368" t="s">
        <v>7</v>
      </c>
      <c r="E2917" s="374" t="s">
        <v>1766</v>
      </c>
      <c r="F2917" s="376">
        <v>1164005.08</v>
      </c>
    </row>
    <row r="2918" spans="1:6">
      <c r="A2918" s="370" t="s">
        <v>6176</v>
      </c>
      <c r="B2918" s="374">
        <v>16120</v>
      </c>
      <c r="C2918" s="374" t="s">
        <v>6177</v>
      </c>
      <c r="D2918" s="368" t="s">
        <v>9</v>
      </c>
      <c r="E2918" s="374" t="s">
        <v>857</v>
      </c>
      <c r="F2918" s="376">
        <v>512786.07</v>
      </c>
    </row>
    <row r="2919" spans="1:6">
      <c r="A2919" s="370" t="s">
        <v>6178</v>
      </c>
      <c r="B2919" s="374">
        <v>16117</v>
      </c>
      <c r="C2919" s="374" t="s">
        <v>6179</v>
      </c>
      <c r="D2919" s="368" t="s">
        <v>9</v>
      </c>
      <c r="E2919" s="374" t="s">
        <v>857</v>
      </c>
      <c r="F2919" s="376">
        <v>315278.26</v>
      </c>
    </row>
    <row r="2920" spans="1:6">
      <c r="A2920" s="370" t="s">
        <v>6180</v>
      </c>
      <c r="B2920" s="374">
        <v>16628</v>
      </c>
      <c r="C2920" s="374" t="s">
        <v>6181</v>
      </c>
      <c r="D2920" s="368" t="s">
        <v>9</v>
      </c>
      <c r="E2920" s="374" t="s">
        <v>857</v>
      </c>
      <c r="F2920" s="376">
        <v>141814.06</v>
      </c>
    </row>
    <row r="2921" spans="1:6">
      <c r="A2921" s="370" t="s">
        <v>6182</v>
      </c>
      <c r="B2921" s="374">
        <v>16631</v>
      </c>
      <c r="C2921" s="374" t="s">
        <v>6183</v>
      </c>
      <c r="D2921" s="368" t="s">
        <v>9</v>
      </c>
      <c r="E2921" s="374" t="s">
        <v>857</v>
      </c>
      <c r="F2921" s="376">
        <v>33305.620000000003</v>
      </c>
    </row>
    <row r="2922" spans="1:6">
      <c r="A2922" s="370" t="s">
        <v>6184</v>
      </c>
      <c r="B2922" s="374">
        <v>15392</v>
      </c>
      <c r="C2922" s="374" t="s">
        <v>6185</v>
      </c>
      <c r="D2922" s="368" t="s">
        <v>9</v>
      </c>
      <c r="E2922" s="374" t="s">
        <v>857</v>
      </c>
      <c r="F2922" s="376">
        <v>43399.6</v>
      </c>
    </row>
    <row r="2923" spans="1:6">
      <c r="A2923" s="370" t="s">
        <v>6186</v>
      </c>
      <c r="B2923" s="374">
        <v>16804</v>
      </c>
      <c r="C2923" s="374" t="s">
        <v>6187</v>
      </c>
      <c r="D2923" s="368" t="s">
        <v>9</v>
      </c>
      <c r="E2923" s="374" t="s">
        <v>857</v>
      </c>
      <c r="F2923" s="376">
        <v>48490.400000000001</v>
      </c>
    </row>
    <row r="2924" spans="1:6">
      <c r="A2924" s="370" t="s">
        <v>6188</v>
      </c>
      <c r="B2924" s="374">
        <v>15393</v>
      </c>
      <c r="C2924" s="374" t="s">
        <v>6189</v>
      </c>
      <c r="D2924" s="368" t="s">
        <v>9</v>
      </c>
      <c r="E2924" s="374" t="s">
        <v>857</v>
      </c>
      <c r="F2924" s="376">
        <v>58009.14</v>
      </c>
    </row>
    <row r="2925" spans="1:6">
      <c r="A2925" s="370" t="s">
        <v>6190</v>
      </c>
      <c r="B2925" s="374">
        <v>16621</v>
      </c>
      <c r="C2925" s="374" t="s">
        <v>6191</v>
      </c>
      <c r="D2925" s="368" t="s">
        <v>9</v>
      </c>
      <c r="E2925" s="374" t="s">
        <v>857</v>
      </c>
      <c r="F2925" s="376">
        <v>87965.86</v>
      </c>
    </row>
    <row r="2926" spans="1:6">
      <c r="A2926" s="370" t="s">
        <v>6192</v>
      </c>
      <c r="B2926" s="374">
        <v>16625</v>
      </c>
      <c r="C2926" s="374" t="s">
        <v>6193</v>
      </c>
      <c r="D2926" s="368" t="s">
        <v>9</v>
      </c>
      <c r="E2926" s="374" t="s">
        <v>857</v>
      </c>
      <c r="F2926" s="376">
        <v>105075.54</v>
      </c>
    </row>
    <row r="2927" spans="1:6">
      <c r="A2927" s="370" t="s">
        <v>6194</v>
      </c>
      <c r="B2927" s="374">
        <v>15969</v>
      </c>
      <c r="C2927" s="374" t="s">
        <v>6195</v>
      </c>
      <c r="D2927" s="368" t="s">
        <v>9</v>
      </c>
      <c r="E2927" s="374" t="s">
        <v>857</v>
      </c>
      <c r="F2927" s="376">
        <v>92846.87</v>
      </c>
    </row>
    <row r="2928" spans="1:6">
      <c r="A2928" s="370" t="s">
        <v>6196</v>
      </c>
      <c r="B2928" s="374">
        <v>16632</v>
      </c>
      <c r="C2928" s="374" t="s">
        <v>6197</v>
      </c>
      <c r="D2928" s="368" t="s">
        <v>9</v>
      </c>
      <c r="E2928" s="374" t="s">
        <v>857</v>
      </c>
      <c r="F2928" s="376">
        <v>72301.11</v>
      </c>
    </row>
    <row r="2929" spans="1:6">
      <c r="A2929" s="370" t="s">
        <v>6198</v>
      </c>
      <c r="B2929" s="374">
        <v>16156</v>
      </c>
      <c r="C2929" s="374" t="s">
        <v>6199</v>
      </c>
      <c r="D2929" s="368" t="s">
        <v>9</v>
      </c>
      <c r="E2929" s="374" t="s">
        <v>857</v>
      </c>
      <c r="F2929" s="376">
        <v>106956.76</v>
      </c>
    </row>
    <row r="2930" spans="1:6">
      <c r="A2930" s="370" t="s">
        <v>6200</v>
      </c>
      <c r="B2930" s="374">
        <v>16448</v>
      </c>
      <c r="C2930" s="374" t="s">
        <v>6201</v>
      </c>
      <c r="D2930" s="368" t="s">
        <v>9</v>
      </c>
      <c r="E2930" s="374" t="s">
        <v>857</v>
      </c>
      <c r="F2930" s="376">
        <v>135007.89000000001</v>
      </c>
    </row>
    <row r="2931" spans="1:6">
      <c r="A2931" s="370" t="s">
        <v>6202</v>
      </c>
      <c r="B2931" s="374">
        <v>15975</v>
      </c>
      <c r="C2931" s="374" t="s">
        <v>6203</v>
      </c>
      <c r="D2931" s="368" t="s">
        <v>9</v>
      </c>
      <c r="E2931" s="374" t="s">
        <v>857</v>
      </c>
      <c r="F2931" s="376">
        <v>133353.96</v>
      </c>
    </row>
    <row r="2932" spans="1:6">
      <c r="A2932" s="370" t="s">
        <v>6204</v>
      </c>
      <c r="B2932" s="374">
        <v>16801</v>
      </c>
      <c r="C2932" s="374" t="s">
        <v>6205</v>
      </c>
      <c r="D2932" s="368" t="s">
        <v>9</v>
      </c>
      <c r="E2932" s="374" t="s">
        <v>857</v>
      </c>
      <c r="F2932" s="376">
        <v>163065.13</v>
      </c>
    </row>
    <row r="2933" spans="1:6">
      <c r="A2933" s="370" t="s">
        <v>6206</v>
      </c>
      <c r="B2933" s="374">
        <v>16118</v>
      </c>
      <c r="C2933" s="374" t="s">
        <v>6207</v>
      </c>
      <c r="D2933" s="368" t="s">
        <v>9</v>
      </c>
      <c r="E2933" s="374" t="s">
        <v>857</v>
      </c>
      <c r="F2933" s="376">
        <v>143312.94</v>
      </c>
    </row>
    <row r="2934" spans="1:6">
      <c r="A2934" s="370" t="s">
        <v>6208</v>
      </c>
      <c r="B2934" s="374">
        <v>15971</v>
      </c>
      <c r="C2934" s="374" t="s">
        <v>6209</v>
      </c>
      <c r="D2934" s="368" t="s">
        <v>9</v>
      </c>
      <c r="E2934" s="374" t="s">
        <v>857</v>
      </c>
      <c r="F2934" s="376">
        <v>146559.01999999999</v>
      </c>
    </row>
    <row r="2935" spans="1:6">
      <c r="A2935" s="370" t="s">
        <v>6210</v>
      </c>
      <c r="B2935" s="374">
        <v>16251</v>
      </c>
      <c r="C2935" s="374" t="s">
        <v>6211</v>
      </c>
      <c r="D2935" s="368" t="s">
        <v>9</v>
      </c>
      <c r="E2935" s="374" t="s">
        <v>857</v>
      </c>
      <c r="F2935" s="376">
        <v>114388.99</v>
      </c>
    </row>
    <row r="2936" spans="1:6">
      <c r="A2936" s="370" t="s">
        <v>6212</v>
      </c>
      <c r="B2936" s="374">
        <v>15394</v>
      </c>
      <c r="C2936" s="374" t="s">
        <v>6213</v>
      </c>
      <c r="D2936" s="368" t="s">
        <v>9</v>
      </c>
      <c r="E2936" s="374" t="s">
        <v>857</v>
      </c>
      <c r="F2936" s="376">
        <v>126231.73</v>
      </c>
    </row>
    <row r="2937" spans="1:6">
      <c r="A2937" s="370" t="s">
        <v>6214</v>
      </c>
      <c r="B2937" s="374">
        <v>15970</v>
      </c>
      <c r="C2937" s="374" t="s">
        <v>6213</v>
      </c>
      <c r="D2937" s="368" t="s">
        <v>9</v>
      </c>
      <c r="E2937" s="374" t="s">
        <v>857</v>
      </c>
      <c r="F2937" s="376">
        <v>126231.73</v>
      </c>
    </row>
    <row r="2938" spans="1:6">
      <c r="A2938" s="370" t="s">
        <v>6215</v>
      </c>
      <c r="B2938" s="374">
        <v>15395</v>
      </c>
      <c r="C2938" s="374" t="s">
        <v>6216</v>
      </c>
      <c r="D2938" s="368" t="s">
        <v>9</v>
      </c>
      <c r="E2938" s="374" t="s">
        <v>857</v>
      </c>
      <c r="F2938" s="376">
        <v>225536.28</v>
      </c>
    </row>
    <row r="2939" spans="1:6">
      <c r="A2939" s="370" t="s">
        <v>6217</v>
      </c>
      <c r="B2939" s="374">
        <v>16116</v>
      </c>
      <c r="C2939" s="374" t="s">
        <v>6218</v>
      </c>
      <c r="D2939" s="368" t="s">
        <v>9</v>
      </c>
      <c r="E2939" s="374" t="s">
        <v>857</v>
      </c>
      <c r="F2939" s="376">
        <v>198135.12</v>
      </c>
    </row>
    <row r="2940" spans="1:6">
      <c r="A2940" s="370" t="s">
        <v>6219</v>
      </c>
      <c r="B2940" s="374">
        <v>15396</v>
      </c>
      <c r="C2940" s="374" t="s">
        <v>6220</v>
      </c>
      <c r="D2940" s="368" t="s">
        <v>9</v>
      </c>
      <c r="E2940" s="374" t="s">
        <v>857</v>
      </c>
      <c r="F2940" s="376">
        <v>227119.57</v>
      </c>
    </row>
    <row r="2941" spans="1:6">
      <c r="A2941" s="370" t="s">
        <v>6221</v>
      </c>
      <c r="B2941" s="374">
        <v>16807</v>
      </c>
      <c r="C2941" s="374" t="s">
        <v>6222</v>
      </c>
      <c r="D2941" s="368" t="s">
        <v>9</v>
      </c>
      <c r="E2941" s="374" t="s">
        <v>857</v>
      </c>
      <c r="F2941" s="376">
        <v>256104.03</v>
      </c>
    </row>
    <row r="2942" spans="1:6">
      <c r="A2942" s="370" t="s">
        <v>6223</v>
      </c>
      <c r="B2942" s="374">
        <v>16121</v>
      </c>
      <c r="C2942" s="374" t="s">
        <v>6224</v>
      </c>
      <c r="D2942" s="368" t="s">
        <v>9</v>
      </c>
      <c r="E2942" s="374" t="s">
        <v>857</v>
      </c>
      <c r="F2942" s="376">
        <v>181140.63</v>
      </c>
    </row>
    <row r="2943" spans="1:6">
      <c r="A2943" s="370" t="s">
        <v>6225</v>
      </c>
      <c r="B2943" s="374">
        <v>16122</v>
      </c>
      <c r="C2943" s="374" t="s">
        <v>6226</v>
      </c>
      <c r="D2943" s="368" t="s">
        <v>9</v>
      </c>
      <c r="E2943" s="374" t="s">
        <v>857</v>
      </c>
      <c r="F2943" s="376">
        <v>271506.65000000002</v>
      </c>
    </row>
    <row r="2944" spans="1:6">
      <c r="A2944" s="370" t="s">
        <v>6227</v>
      </c>
      <c r="B2944" s="374">
        <v>16119</v>
      </c>
      <c r="C2944" s="374" t="s">
        <v>6228</v>
      </c>
      <c r="D2944" s="368" t="s">
        <v>9</v>
      </c>
      <c r="E2944" s="374" t="s">
        <v>857</v>
      </c>
      <c r="F2944" s="376">
        <v>356160.48</v>
      </c>
    </row>
    <row r="2945" spans="1:6">
      <c r="A2945" s="370" t="s">
        <v>6229</v>
      </c>
      <c r="B2945" s="374">
        <v>16139</v>
      </c>
      <c r="C2945" s="374" t="s">
        <v>6230</v>
      </c>
      <c r="D2945" s="368" t="s">
        <v>9</v>
      </c>
      <c r="E2945" s="374" t="s">
        <v>857</v>
      </c>
      <c r="F2945" s="376">
        <v>435420.56</v>
      </c>
    </row>
    <row r="2946" spans="1:6">
      <c r="A2946" s="370" t="s">
        <v>6231</v>
      </c>
      <c r="B2946" s="374">
        <v>16763</v>
      </c>
      <c r="C2946" s="374" t="s">
        <v>6232</v>
      </c>
      <c r="D2946" s="368" t="s">
        <v>9</v>
      </c>
      <c r="E2946" s="374" t="s">
        <v>857</v>
      </c>
      <c r="F2946" s="376">
        <v>78611.100000000006</v>
      </c>
    </row>
    <row r="2947" spans="1:6">
      <c r="A2947" s="370" t="s">
        <v>6233</v>
      </c>
      <c r="B2947" s="374">
        <v>14055</v>
      </c>
      <c r="C2947" s="374" t="s">
        <v>6234</v>
      </c>
      <c r="D2947" s="368" t="s">
        <v>8</v>
      </c>
      <c r="E2947" s="374" t="s">
        <v>1445</v>
      </c>
      <c r="F2947" s="376">
        <v>830244.69</v>
      </c>
    </row>
    <row r="2948" spans="1:6">
      <c r="A2948" s="370" t="s">
        <v>6235</v>
      </c>
      <c r="B2948" s="374">
        <v>15503</v>
      </c>
      <c r="C2948" s="374" t="s">
        <v>6236</v>
      </c>
      <c r="D2948" s="368" t="s">
        <v>8</v>
      </c>
      <c r="E2948" s="374" t="s">
        <v>1445</v>
      </c>
      <c r="F2948" s="376">
        <v>75104.45</v>
      </c>
    </row>
    <row r="2949" spans="1:6">
      <c r="A2949" s="370" t="s">
        <v>6237</v>
      </c>
      <c r="B2949" s="374">
        <v>15828</v>
      </c>
      <c r="C2949" s="374" t="s">
        <v>6238</v>
      </c>
      <c r="D2949" s="368" t="s">
        <v>9</v>
      </c>
      <c r="E2949" s="374" t="s">
        <v>1445</v>
      </c>
      <c r="F2949" s="376">
        <v>101481.76</v>
      </c>
    </row>
    <row r="2950" spans="1:6">
      <c r="A2950" s="370" t="s">
        <v>6239</v>
      </c>
      <c r="B2950" s="374">
        <v>13988</v>
      </c>
      <c r="C2950" s="374" t="s">
        <v>6240</v>
      </c>
      <c r="D2950" s="368" t="s">
        <v>8</v>
      </c>
      <c r="E2950" s="374" t="s">
        <v>1445</v>
      </c>
      <c r="F2950" s="376">
        <v>201944.05</v>
      </c>
    </row>
    <row r="2951" spans="1:6">
      <c r="A2951" s="370" t="s">
        <v>6241</v>
      </c>
      <c r="B2951" s="374">
        <v>15829</v>
      </c>
      <c r="C2951" s="374" t="s">
        <v>6242</v>
      </c>
      <c r="D2951" s="368" t="s">
        <v>8</v>
      </c>
      <c r="E2951" s="374" t="s">
        <v>1445</v>
      </c>
      <c r="F2951" s="376">
        <v>108484.64</v>
      </c>
    </row>
    <row r="2952" spans="1:6">
      <c r="A2952" s="370" t="s">
        <v>6243</v>
      </c>
      <c r="B2952" s="374">
        <v>15798</v>
      </c>
      <c r="C2952" s="374" t="s">
        <v>6244</v>
      </c>
      <c r="D2952" s="368" t="s">
        <v>8</v>
      </c>
      <c r="E2952" s="374" t="s">
        <v>1445</v>
      </c>
      <c r="F2952" s="376">
        <v>255163.33</v>
      </c>
    </row>
    <row r="2953" spans="1:6">
      <c r="A2953" s="370" t="s">
        <v>6245</v>
      </c>
      <c r="B2953" s="374">
        <v>15799</v>
      </c>
      <c r="C2953" s="374" t="s">
        <v>6246</v>
      </c>
      <c r="D2953" s="368" t="s">
        <v>8</v>
      </c>
      <c r="E2953" s="374" t="s">
        <v>1445</v>
      </c>
      <c r="F2953" s="376">
        <v>347425.64</v>
      </c>
    </row>
    <row r="2954" spans="1:6">
      <c r="A2954" s="370" t="s">
        <v>6247</v>
      </c>
      <c r="B2954" s="374">
        <v>14437</v>
      </c>
      <c r="C2954" s="374" t="s">
        <v>6248</v>
      </c>
      <c r="D2954" s="368" t="s">
        <v>9</v>
      </c>
      <c r="E2954" s="374" t="s">
        <v>1766</v>
      </c>
      <c r="F2954" s="376">
        <v>108089.38</v>
      </c>
    </row>
    <row r="2955" spans="1:6">
      <c r="A2955" s="370" t="s">
        <v>6249</v>
      </c>
      <c r="B2955" s="374">
        <v>14435</v>
      </c>
      <c r="C2955" s="374" t="s">
        <v>6250</v>
      </c>
      <c r="D2955" s="368" t="s">
        <v>9</v>
      </c>
      <c r="E2955" s="374" t="s">
        <v>1766</v>
      </c>
      <c r="F2955" s="376">
        <v>108369.98</v>
      </c>
    </row>
    <row r="2956" spans="1:6">
      <c r="A2956" s="370" t="s">
        <v>6251</v>
      </c>
      <c r="B2956" s="374">
        <v>13577</v>
      </c>
      <c r="C2956" s="374" t="s">
        <v>6252</v>
      </c>
      <c r="D2956" s="368" t="s">
        <v>9</v>
      </c>
      <c r="E2956" s="374" t="s">
        <v>1766</v>
      </c>
      <c r="F2956" s="376">
        <v>115015.09</v>
      </c>
    </row>
    <row r="2957" spans="1:6">
      <c r="A2957" s="370" t="s">
        <v>6253</v>
      </c>
      <c r="B2957" s="374">
        <v>11645</v>
      </c>
      <c r="C2957" s="374" t="s">
        <v>6254</v>
      </c>
      <c r="D2957" s="368" t="s">
        <v>9</v>
      </c>
      <c r="E2957" s="374" t="s">
        <v>1766</v>
      </c>
      <c r="F2957" s="376">
        <v>198801.14</v>
      </c>
    </row>
    <row r="2958" spans="1:6">
      <c r="A2958" s="370" t="s">
        <v>6255</v>
      </c>
      <c r="B2958" s="374">
        <v>18487</v>
      </c>
      <c r="C2958" s="374" t="s">
        <v>6256</v>
      </c>
      <c r="D2958" s="368" t="s">
        <v>7</v>
      </c>
      <c r="E2958" s="374" t="s">
        <v>1766</v>
      </c>
      <c r="F2958" s="376">
        <v>445838.13</v>
      </c>
    </row>
    <row r="2959" spans="1:6">
      <c r="A2959" s="370" t="s">
        <v>6257</v>
      </c>
      <c r="B2959" s="374">
        <v>13481</v>
      </c>
      <c r="C2959" s="374" t="s">
        <v>6258</v>
      </c>
      <c r="D2959" s="368" t="s">
        <v>9</v>
      </c>
      <c r="E2959" s="374" t="s">
        <v>1766</v>
      </c>
      <c r="F2959" s="376">
        <v>280588.32</v>
      </c>
    </row>
    <row r="2960" spans="1:6">
      <c r="A2960" s="370" t="s">
        <v>6259</v>
      </c>
      <c r="B2960" s="374">
        <v>20754</v>
      </c>
      <c r="C2960" s="374" t="s">
        <v>6260</v>
      </c>
      <c r="D2960" s="368" t="s">
        <v>9</v>
      </c>
      <c r="E2960" s="374" t="s">
        <v>854</v>
      </c>
      <c r="F2960" s="376">
        <v>50912.11</v>
      </c>
    </row>
    <row r="2961" spans="1:6">
      <c r="A2961" s="370" t="s">
        <v>6261</v>
      </c>
      <c r="B2961" s="374">
        <v>19335</v>
      </c>
      <c r="C2961" s="374" t="s">
        <v>6262</v>
      </c>
      <c r="D2961" s="368" t="s">
        <v>9</v>
      </c>
      <c r="E2961" s="374" t="s">
        <v>371</v>
      </c>
      <c r="F2961" s="376">
        <v>119322.75</v>
      </c>
    </row>
    <row r="2962" spans="1:6">
      <c r="A2962" s="370" t="s">
        <v>6263</v>
      </c>
      <c r="B2962" s="374">
        <v>18164</v>
      </c>
      <c r="C2962" s="374" t="s">
        <v>6264</v>
      </c>
      <c r="D2962" s="368" t="s">
        <v>9</v>
      </c>
      <c r="E2962" s="374" t="s">
        <v>371</v>
      </c>
      <c r="F2962" s="376">
        <v>115638.29</v>
      </c>
    </row>
    <row r="2963" spans="1:6">
      <c r="A2963" s="370" t="s">
        <v>6265</v>
      </c>
      <c r="B2963" s="374">
        <v>19304</v>
      </c>
      <c r="C2963" s="374" t="s">
        <v>6266</v>
      </c>
      <c r="D2963" s="368" t="s">
        <v>9</v>
      </c>
      <c r="E2963" s="374" t="s">
        <v>371</v>
      </c>
      <c r="F2963" s="376">
        <v>120138.29</v>
      </c>
    </row>
    <row r="2964" spans="1:6">
      <c r="A2964" s="370" t="s">
        <v>6267</v>
      </c>
      <c r="B2964" s="374">
        <v>19337</v>
      </c>
      <c r="C2964" s="374" t="s">
        <v>6268</v>
      </c>
      <c r="D2964" s="368" t="s">
        <v>9</v>
      </c>
      <c r="E2964" s="374" t="s">
        <v>371</v>
      </c>
      <c r="F2964" s="376">
        <v>998934.48</v>
      </c>
    </row>
    <row r="2965" spans="1:6">
      <c r="A2965" s="370" t="s">
        <v>6269</v>
      </c>
      <c r="B2965" s="374">
        <v>19306</v>
      </c>
      <c r="C2965" s="374" t="s">
        <v>6270</v>
      </c>
      <c r="D2965" s="368" t="s">
        <v>9</v>
      </c>
      <c r="E2965" s="374" t="s">
        <v>371</v>
      </c>
      <c r="F2965" s="376">
        <v>125638.28</v>
      </c>
    </row>
    <row r="2966" spans="1:6">
      <c r="A2966" s="370" t="s">
        <v>6271</v>
      </c>
      <c r="B2966" s="374">
        <v>19307</v>
      </c>
      <c r="C2966" s="374" t="s">
        <v>6272</v>
      </c>
      <c r="D2966" s="368" t="s">
        <v>9</v>
      </c>
      <c r="E2966" s="374" t="s">
        <v>371</v>
      </c>
      <c r="F2966" s="376">
        <v>121838.29</v>
      </c>
    </row>
    <row r="2967" spans="1:6">
      <c r="A2967" s="370" t="s">
        <v>6273</v>
      </c>
      <c r="B2967" s="374">
        <v>19348</v>
      </c>
      <c r="C2967" s="374" t="s">
        <v>6274</v>
      </c>
      <c r="D2967" s="368" t="s">
        <v>9</v>
      </c>
      <c r="E2967" s="374" t="s">
        <v>371</v>
      </c>
      <c r="F2967" s="376">
        <v>224203.26</v>
      </c>
    </row>
    <row r="2968" spans="1:6">
      <c r="A2968" s="370" t="s">
        <v>6275</v>
      </c>
      <c r="B2968" s="374">
        <v>17196</v>
      </c>
      <c r="C2968" s="374" t="s">
        <v>6276</v>
      </c>
      <c r="D2968" s="368" t="s">
        <v>9</v>
      </c>
      <c r="E2968" s="374" t="s">
        <v>371</v>
      </c>
      <c r="F2968" s="376">
        <v>58208.65</v>
      </c>
    </row>
    <row r="2969" spans="1:6">
      <c r="A2969" s="370" t="s">
        <v>6277</v>
      </c>
      <c r="B2969" s="374">
        <v>17200</v>
      </c>
      <c r="C2969" s="374" t="s">
        <v>6278</v>
      </c>
      <c r="D2969" s="368" t="s">
        <v>9</v>
      </c>
      <c r="E2969" s="374" t="s">
        <v>371</v>
      </c>
      <c r="F2969" s="376">
        <v>57868.78</v>
      </c>
    </row>
    <row r="2970" spans="1:6">
      <c r="A2970" s="370" t="s">
        <v>6279</v>
      </c>
      <c r="B2970" s="374">
        <v>17202</v>
      </c>
      <c r="C2970" s="374" t="s">
        <v>6280</v>
      </c>
      <c r="D2970" s="368" t="s">
        <v>9</v>
      </c>
      <c r="E2970" s="374" t="s">
        <v>371</v>
      </c>
      <c r="F2970" s="376">
        <v>57868.78</v>
      </c>
    </row>
    <row r="2971" spans="1:6">
      <c r="A2971" s="370" t="s">
        <v>6281</v>
      </c>
      <c r="B2971" s="374">
        <v>17203</v>
      </c>
      <c r="C2971" s="374" t="s">
        <v>6282</v>
      </c>
      <c r="D2971" s="368" t="s">
        <v>9</v>
      </c>
      <c r="E2971" s="374" t="s">
        <v>371</v>
      </c>
      <c r="F2971" s="376">
        <v>57868.78</v>
      </c>
    </row>
    <row r="2972" spans="1:6" ht="22.5">
      <c r="A2972" s="370" t="s">
        <v>6283</v>
      </c>
      <c r="B2972" s="374">
        <v>10478</v>
      </c>
      <c r="C2972" s="374" t="s">
        <v>6284</v>
      </c>
      <c r="D2972" s="368" t="s">
        <v>9</v>
      </c>
      <c r="E2972" s="374" t="s">
        <v>371</v>
      </c>
      <c r="F2972" s="376">
        <v>138366.03</v>
      </c>
    </row>
    <row r="2973" spans="1:6" ht="22.5">
      <c r="A2973" s="370" t="s">
        <v>6285</v>
      </c>
      <c r="B2973" s="374">
        <v>10480</v>
      </c>
      <c r="C2973" s="374" t="s">
        <v>6286</v>
      </c>
      <c r="D2973" s="368" t="s">
        <v>9</v>
      </c>
      <c r="E2973" s="374" t="s">
        <v>371</v>
      </c>
      <c r="F2973" s="376">
        <v>86976.62</v>
      </c>
    </row>
    <row r="2974" spans="1:6">
      <c r="A2974" s="370" t="s">
        <v>6287</v>
      </c>
      <c r="B2974" s="374">
        <v>19221</v>
      </c>
      <c r="C2974" s="374" t="s">
        <v>6288</v>
      </c>
      <c r="D2974" s="368" t="s">
        <v>9</v>
      </c>
      <c r="E2974" s="374" t="s">
        <v>371</v>
      </c>
      <c r="F2974" s="376">
        <v>112709.59</v>
      </c>
    </row>
    <row r="2975" spans="1:6" ht="22.5">
      <c r="A2975" s="370" t="s">
        <v>6289</v>
      </c>
      <c r="B2975" s="374">
        <v>10481</v>
      </c>
      <c r="C2975" s="374" t="s">
        <v>6290</v>
      </c>
      <c r="D2975" s="368" t="s">
        <v>9</v>
      </c>
      <c r="E2975" s="374" t="s">
        <v>371</v>
      </c>
      <c r="F2975" s="376">
        <v>120819.55</v>
      </c>
    </row>
    <row r="2976" spans="1:6" ht="22.5">
      <c r="A2976" s="370" t="s">
        <v>6291</v>
      </c>
      <c r="B2976" s="374">
        <v>19226</v>
      </c>
      <c r="C2976" s="374" t="s">
        <v>6292</v>
      </c>
      <c r="D2976" s="368" t="s">
        <v>9</v>
      </c>
      <c r="E2976" s="374" t="s">
        <v>371</v>
      </c>
      <c r="F2976" s="376">
        <v>884034.79</v>
      </c>
    </row>
    <row r="2977" spans="1:6" ht="22.5">
      <c r="A2977" s="370" t="s">
        <v>6293</v>
      </c>
      <c r="B2977" s="374">
        <v>19214</v>
      </c>
      <c r="C2977" s="374" t="s">
        <v>6294</v>
      </c>
      <c r="D2977" s="368" t="s">
        <v>9</v>
      </c>
      <c r="E2977" s="374" t="s">
        <v>371</v>
      </c>
      <c r="F2977" s="376">
        <v>916051.61</v>
      </c>
    </row>
    <row r="2978" spans="1:6">
      <c r="A2978" s="370" t="s">
        <v>6295</v>
      </c>
      <c r="B2978" s="374">
        <v>18720</v>
      </c>
      <c r="C2978" s="374" t="s">
        <v>6296</v>
      </c>
      <c r="D2978" s="368" t="s">
        <v>9</v>
      </c>
      <c r="E2978" s="374" t="s">
        <v>371</v>
      </c>
      <c r="F2978" s="376">
        <v>233007.39</v>
      </c>
    </row>
    <row r="2979" spans="1:6">
      <c r="A2979" s="370" t="s">
        <v>6297</v>
      </c>
      <c r="B2979" s="374">
        <v>18714</v>
      </c>
      <c r="C2979" s="374" t="s">
        <v>6298</v>
      </c>
      <c r="D2979" s="368" t="s">
        <v>9</v>
      </c>
      <c r="E2979" s="374" t="s">
        <v>371</v>
      </c>
      <c r="F2979" s="376">
        <v>109915.38</v>
      </c>
    </row>
    <row r="2980" spans="1:6">
      <c r="A2980" s="370" t="s">
        <v>6299</v>
      </c>
      <c r="B2980" s="374">
        <v>18710</v>
      </c>
      <c r="C2980" s="374" t="s">
        <v>6300</v>
      </c>
      <c r="D2980" s="368" t="s">
        <v>9</v>
      </c>
      <c r="E2980" s="374" t="s">
        <v>371</v>
      </c>
      <c r="F2980" s="376">
        <v>109915.38</v>
      </c>
    </row>
    <row r="2981" spans="1:6">
      <c r="A2981" s="370" t="s">
        <v>6301</v>
      </c>
      <c r="B2981" s="374">
        <v>18707</v>
      </c>
      <c r="C2981" s="374" t="s">
        <v>6302</v>
      </c>
      <c r="D2981" s="368" t="s">
        <v>9</v>
      </c>
      <c r="E2981" s="374" t="s">
        <v>371</v>
      </c>
      <c r="F2981" s="376">
        <v>109915.38</v>
      </c>
    </row>
    <row r="2982" spans="1:6">
      <c r="A2982" s="370" t="s">
        <v>6303</v>
      </c>
      <c r="B2982" s="374">
        <v>18705</v>
      </c>
      <c r="C2982" s="374" t="s">
        <v>6304</v>
      </c>
      <c r="D2982" s="368" t="s">
        <v>9</v>
      </c>
      <c r="E2982" s="374" t="s">
        <v>371</v>
      </c>
      <c r="F2982" s="376">
        <v>109915.38</v>
      </c>
    </row>
    <row r="2983" spans="1:6">
      <c r="A2983" s="370" t="s">
        <v>6305</v>
      </c>
      <c r="B2983" s="374">
        <v>18703</v>
      </c>
      <c r="C2983" s="374" t="s">
        <v>6306</v>
      </c>
      <c r="D2983" s="368" t="s">
        <v>9</v>
      </c>
      <c r="E2983" s="374" t="s">
        <v>371</v>
      </c>
      <c r="F2983" s="376">
        <v>109915.38</v>
      </c>
    </row>
    <row r="2984" spans="1:6">
      <c r="A2984" s="370" t="s">
        <v>6307</v>
      </c>
      <c r="B2984" s="374">
        <v>18682</v>
      </c>
      <c r="C2984" s="374" t="s">
        <v>6308</v>
      </c>
      <c r="D2984" s="368" t="s">
        <v>9</v>
      </c>
      <c r="E2984" s="374" t="s">
        <v>371</v>
      </c>
      <c r="F2984" s="376">
        <v>109915.38</v>
      </c>
    </row>
    <row r="2985" spans="1:6">
      <c r="A2985" s="370" t="s">
        <v>6309</v>
      </c>
      <c r="B2985" s="374">
        <v>18702</v>
      </c>
      <c r="C2985" s="374" t="s">
        <v>6310</v>
      </c>
      <c r="D2985" s="368" t="s">
        <v>9</v>
      </c>
      <c r="E2985" s="374" t="s">
        <v>371</v>
      </c>
      <c r="F2985" s="376">
        <v>109915.38</v>
      </c>
    </row>
    <row r="2986" spans="1:6">
      <c r="A2986" s="370" t="s">
        <v>6311</v>
      </c>
      <c r="B2986" s="374">
        <v>18683</v>
      </c>
      <c r="C2986" s="374" t="s">
        <v>6312</v>
      </c>
      <c r="D2986" s="368" t="s">
        <v>9</v>
      </c>
      <c r="E2986" s="374" t="s">
        <v>371</v>
      </c>
      <c r="F2986" s="376">
        <v>109915.38</v>
      </c>
    </row>
    <row r="2987" spans="1:6">
      <c r="A2987" s="370" t="s">
        <v>6313</v>
      </c>
      <c r="B2987" s="374">
        <v>18680</v>
      </c>
      <c r="C2987" s="374" t="s">
        <v>6314</v>
      </c>
      <c r="D2987" s="368" t="s">
        <v>9</v>
      </c>
      <c r="E2987" s="374" t="s">
        <v>371</v>
      </c>
      <c r="F2987" s="376">
        <v>109915.38</v>
      </c>
    </row>
    <row r="2988" spans="1:6">
      <c r="A2988" s="370" t="s">
        <v>6315</v>
      </c>
      <c r="B2988" s="374">
        <v>18681</v>
      </c>
      <c r="C2988" s="374" t="s">
        <v>6316</v>
      </c>
      <c r="D2988" s="368" t="s">
        <v>9</v>
      </c>
      <c r="E2988" s="374" t="s">
        <v>371</v>
      </c>
      <c r="F2988" s="376">
        <v>109915.38</v>
      </c>
    </row>
    <row r="2989" spans="1:6">
      <c r="A2989" s="370" t="s">
        <v>6317</v>
      </c>
      <c r="B2989" s="374">
        <v>18679</v>
      </c>
      <c r="C2989" s="374" t="s">
        <v>6318</v>
      </c>
      <c r="D2989" s="368" t="s">
        <v>9</v>
      </c>
      <c r="E2989" s="374" t="s">
        <v>371</v>
      </c>
      <c r="F2989" s="376">
        <v>109915.38</v>
      </c>
    </row>
    <row r="2990" spans="1:6">
      <c r="A2990" s="370" t="s">
        <v>6319</v>
      </c>
      <c r="B2990" s="374">
        <v>18678</v>
      </c>
      <c r="C2990" s="374" t="s">
        <v>6320</v>
      </c>
      <c r="D2990" s="368" t="s">
        <v>9</v>
      </c>
      <c r="E2990" s="374" t="s">
        <v>371</v>
      </c>
      <c r="F2990" s="376">
        <v>109915.38</v>
      </c>
    </row>
    <row r="2991" spans="1:6">
      <c r="A2991" s="370" t="s">
        <v>6321</v>
      </c>
      <c r="B2991" s="374">
        <v>18677</v>
      </c>
      <c r="C2991" s="374" t="s">
        <v>6322</v>
      </c>
      <c r="D2991" s="368" t="s">
        <v>9</v>
      </c>
      <c r="E2991" s="374" t="s">
        <v>371</v>
      </c>
      <c r="F2991" s="376">
        <v>109915.38</v>
      </c>
    </row>
    <row r="2992" spans="1:6">
      <c r="A2992" s="370" t="s">
        <v>6323</v>
      </c>
      <c r="B2992" s="374">
        <v>18591</v>
      </c>
      <c r="C2992" s="374" t="s">
        <v>6324</v>
      </c>
      <c r="D2992" s="368" t="s">
        <v>9</v>
      </c>
      <c r="E2992" s="374" t="s">
        <v>371</v>
      </c>
      <c r="F2992" s="376">
        <v>109915.38</v>
      </c>
    </row>
    <row r="2993" spans="1:6">
      <c r="A2993" s="370" t="s">
        <v>6325</v>
      </c>
      <c r="B2993" s="374">
        <v>18588</v>
      </c>
      <c r="C2993" s="374" t="s">
        <v>6326</v>
      </c>
      <c r="D2993" s="368" t="s">
        <v>9</v>
      </c>
      <c r="E2993" s="374" t="s">
        <v>371</v>
      </c>
      <c r="F2993" s="376">
        <v>109915.38</v>
      </c>
    </row>
    <row r="2994" spans="1:6">
      <c r="A2994" s="370" t="s">
        <v>6327</v>
      </c>
      <c r="B2994" s="374">
        <v>18586</v>
      </c>
      <c r="C2994" s="374" t="s">
        <v>6328</v>
      </c>
      <c r="D2994" s="368" t="s">
        <v>9</v>
      </c>
      <c r="E2994" s="374" t="s">
        <v>371</v>
      </c>
      <c r="F2994" s="376">
        <v>109915.38</v>
      </c>
    </row>
    <row r="2995" spans="1:6">
      <c r="A2995" s="370" t="s">
        <v>6329</v>
      </c>
      <c r="B2995" s="374">
        <v>18561</v>
      </c>
      <c r="C2995" s="374" t="s">
        <v>6330</v>
      </c>
      <c r="D2995" s="368" t="s">
        <v>9</v>
      </c>
      <c r="E2995" s="374" t="s">
        <v>371</v>
      </c>
      <c r="F2995" s="376">
        <v>109915.38</v>
      </c>
    </row>
    <row r="2996" spans="1:6">
      <c r="A2996" s="370" t="s">
        <v>6331</v>
      </c>
      <c r="B2996" s="374">
        <v>17932</v>
      </c>
      <c r="C2996" s="374" t="s">
        <v>6332</v>
      </c>
      <c r="D2996" s="368" t="s">
        <v>9</v>
      </c>
      <c r="E2996" s="374" t="s">
        <v>371</v>
      </c>
      <c r="F2996" s="376">
        <v>220367.92</v>
      </c>
    </row>
    <row r="2997" spans="1:6">
      <c r="A2997" s="370" t="s">
        <v>6333</v>
      </c>
      <c r="B2997" s="374">
        <v>19220</v>
      </c>
      <c r="C2997" s="374" t="s">
        <v>6334</v>
      </c>
      <c r="D2997" s="368" t="s">
        <v>9</v>
      </c>
      <c r="E2997" s="374" t="s">
        <v>371</v>
      </c>
      <c r="F2997" s="376">
        <v>100417.60000000001</v>
      </c>
    </row>
    <row r="2998" spans="1:6">
      <c r="A2998" s="370" t="s">
        <v>6335</v>
      </c>
      <c r="B2998" s="374">
        <v>19217</v>
      </c>
      <c r="C2998" s="374" t="s">
        <v>6336</v>
      </c>
      <c r="D2998" s="368" t="s">
        <v>9</v>
      </c>
      <c r="E2998" s="374" t="s">
        <v>371</v>
      </c>
      <c r="F2998" s="376">
        <v>213887.53</v>
      </c>
    </row>
    <row r="2999" spans="1:6">
      <c r="A2999" s="370" t="s">
        <v>6337</v>
      </c>
      <c r="B2999" s="374">
        <v>19218</v>
      </c>
      <c r="C2999" s="374" t="s">
        <v>6338</v>
      </c>
      <c r="D2999" s="368" t="s">
        <v>9</v>
      </c>
      <c r="E2999" s="374" t="s">
        <v>371</v>
      </c>
      <c r="F2999" s="376">
        <v>128486.2</v>
      </c>
    </row>
    <row r="3000" spans="1:6">
      <c r="A3000" s="370" t="s">
        <v>6339</v>
      </c>
      <c r="B3000" s="374">
        <v>19222</v>
      </c>
      <c r="C3000" s="374" t="s">
        <v>6340</v>
      </c>
      <c r="D3000" s="368" t="s">
        <v>9</v>
      </c>
      <c r="E3000" s="374" t="s">
        <v>371</v>
      </c>
      <c r="F3000" s="376">
        <v>151568.54</v>
      </c>
    </row>
    <row r="3001" spans="1:6">
      <c r="A3001" s="370" t="s">
        <v>6341</v>
      </c>
      <c r="B3001" s="374">
        <v>19223</v>
      </c>
      <c r="C3001" s="374" t="s">
        <v>6342</v>
      </c>
      <c r="D3001" s="368" t="s">
        <v>9</v>
      </c>
      <c r="E3001" s="374" t="s">
        <v>371</v>
      </c>
      <c r="F3001" s="376">
        <v>161875.59</v>
      </c>
    </row>
    <row r="3002" spans="1:6">
      <c r="A3002" s="370" t="s">
        <v>6343</v>
      </c>
      <c r="B3002" s="374">
        <v>19213</v>
      </c>
      <c r="C3002" s="374" t="s">
        <v>6344</v>
      </c>
      <c r="D3002" s="368" t="s">
        <v>9</v>
      </c>
      <c r="E3002" s="374" t="s">
        <v>371</v>
      </c>
      <c r="F3002" s="376">
        <v>27338.04</v>
      </c>
    </row>
    <row r="3003" spans="1:6" ht="22.5">
      <c r="A3003" s="370" t="s">
        <v>6345</v>
      </c>
      <c r="B3003" s="374">
        <v>9003</v>
      </c>
      <c r="C3003" s="374" t="s">
        <v>6346</v>
      </c>
      <c r="D3003" s="368" t="s">
        <v>8</v>
      </c>
      <c r="E3003" s="374" t="s">
        <v>359</v>
      </c>
      <c r="F3003" s="376">
        <v>0</v>
      </c>
    </row>
    <row r="3004" spans="1:6" ht="22.5">
      <c r="A3004" s="370" t="s">
        <v>6347</v>
      </c>
      <c r="B3004" s="374">
        <v>11956</v>
      </c>
      <c r="C3004" s="374" t="s">
        <v>6346</v>
      </c>
      <c r="D3004" s="368" t="s">
        <v>8</v>
      </c>
      <c r="E3004" s="374" t="s">
        <v>359</v>
      </c>
      <c r="F3004" s="376">
        <v>229299.29</v>
      </c>
    </row>
    <row r="3005" spans="1:6">
      <c r="A3005" s="370" t="s">
        <v>6348</v>
      </c>
      <c r="B3005" s="374">
        <v>15774</v>
      </c>
      <c r="C3005" s="374" t="s">
        <v>6349</v>
      </c>
      <c r="D3005" s="368" t="s">
        <v>6</v>
      </c>
      <c r="E3005" s="374" t="s">
        <v>1213</v>
      </c>
      <c r="F3005" s="376">
        <v>0</v>
      </c>
    </row>
    <row r="3006" spans="1:6">
      <c r="A3006" s="370" t="s">
        <v>6350</v>
      </c>
      <c r="B3006" s="374">
        <v>15871</v>
      </c>
      <c r="C3006" s="374" t="s">
        <v>6351</v>
      </c>
      <c r="D3006" s="368" t="s">
        <v>8</v>
      </c>
      <c r="E3006" s="374" t="s">
        <v>496</v>
      </c>
      <c r="F3006" s="376">
        <v>13248.37</v>
      </c>
    </row>
    <row r="3007" spans="1:6">
      <c r="A3007" s="370" t="s">
        <v>6352</v>
      </c>
      <c r="B3007" s="374">
        <v>11972</v>
      </c>
      <c r="C3007" s="374" t="s">
        <v>6353</v>
      </c>
      <c r="D3007" s="368" t="s">
        <v>9</v>
      </c>
      <c r="E3007" s="374" t="s">
        <v>1216</v>
      </c>
      <c r="F3007" s="376">
        <v>29931.040000000001</v>
      </c>
    </row>
    <row r="3008" spans="1:6">
      <c r="A3008" s="370" t="s">
        <v>6354</v>
      </c>
      <c r="B3008" s="374">
        <v>11970</v>
      </c>
      <c r="C3008" s="374" t="s">
        <v>6355</v>
      </c>
      <c r="D3008" s="368" t="s">
        <v>9</v>
      </c>
      <c r="E3008" s="374" t="s">
        <v>1216</v>
      </c>
      <c r="F3008" s="376">
        <v>35901.06</v>
      </c>
    </row>
    <row r="3009" spans="1:6">
      <c r="A3009" s="370" t="s">
        <v>6356</v>
      </c>
      <c r="B3009" s="374">
        <v>11969</v>
      </c>
      <c r="C3009" s="374" t="s">
        <v>6357</v>
      </c>
      <c r="D3009" s="368" t="s">
        <v>9</v>
      </c>
      <c r="E3009" s="374" t="s">
        <v>1216</v>
      </c>
      <c r="F3009" s="376">
        <v>44998.1</v>
      </c>
    </row>
    <row r="3010" spans="1:6">
      <c r="A3010" s="370" t="s">
        <v>6358</v>
      </c>
      <c r="B3010" s="374">
        <v>11971</v>
      </c>
      <c r="C3010" s="374" t="s">
        <v>6359</v>
      </c>
      <c r="D3010" s="368" t="s">
        <v>9</v>
      </c>
      <c r="E3010" s="374" t="s">
        <v>1216</v>
      </c>
      <c r="F3010" s="376">
        <v>65075.66</v>
      </c>
    </row>
    <row r="3011" spans="1:6">
      <c r="A3011" s="370" t="s">
        <v>6360</v>
      </c>
      <c r="B3011" s="374">
        <v>10713</v>
      </c>
      <c r="C3011" s="374" t="s">
        <v>6361</v>
      </c>
      <c r="D3011" s="368" t="s">
        <v>8</v>
      </c>
      <c r="E3011" s="374" t="s">
        <v>1216</v>
      </c>
      <c r="F3011" s="376">
        <v>10260.59</v>
      </c>
    </row>
    <row r="3012" spans="1:6">
      <c r="A3012" s="370" t="s">
        <v>6362</v>
      </c>
      <c r="B3012" s="374">
        <v>12520</v>
      </c>
      <c r="C3012" s="374" t="s">
        <v>6363</v>
      </c>
      <c r="D3012" s="368" t="s">
        <v>9</v>
      </c>
      <c r="E3012" s="374" t="s">
        <v>1216</v>
      </c>
      <c r="F3012" s="376">
        <v>103131.68</v>
      </c>
    </row>
    <row r="3013" spans="1:6">
      <c r="A3013" s="370" t="s">
        <v>6364</v>
      </c>
      <c r="B3013" s="374">
        <v>12519</v>
      </c>
      <c r="C3013" s="374" t="s">
        <v>6365</v>
      </c>
      <c r="D3013" s="368" t="s">
        <v>9</v>
      </c>
      <c r="E3013" s="374" t="s">
        <v>1216</v>
      </c>
      <c r="F3013" s="376">
        <v>78873.440000000002</v>
      </c>
    </row>
    <row r="3014" spans="1:6">
      <c r="A3014" s="370" t="s">
        <v>6366</v>
      </c>
      <c r="B3014" s="374">
        <v>13075</v>
      </c>
      <c r="C3014" s="374" t="s">
        <v>6367</v>
      </c>
      <c r="D3014" s="368" t="s">
        <v>8</v>
      </c>
      <c r="E3014" s="374" t="s">
        <v>2108</v>
      </c>
      <c r="F3014" s="376">
        <v>2039.81</v>
      </c>
    </row>
    <row r="3015" spans="1:6">
      <c r="A3015" s="370" t="s">
        <v>6368</v>
      </c>
      <c r="B3015" s="374">
        <v>12517</v>
      </c>
      <c r="C3015" s="374" t="s">
        <v>6369</v>
      </c>
      <c r="D3015" s="368" t="s">
        <v>9</v>
      </c>
      <c r="E3015" s="374" t="s">
        <v>1216</v>
      </c>
      <c r="F3015" s="376">
        <v>115992.48</v>
      </c>
    </row>
    <row r="3016" spans="1:6">
      <c r="A3016" s="370" t="s">
        <v>6370</v>
      </c>
      <c r="B3016" s="374">
        <v>12518</v>
      </c>
      <c r="C3016" s="374" t="s">
        <v>6371</v>
      </c>
      <c r="D3016" s="368" t="s">
        <v>9</v>
      </c>
      <c r="E3016" s="374" t="s">
        <v>1216</v>
      </c>
      <c r="F3016" s="376">
        <v>77314.31</v>
      </c>
    </row>
    <row r="3017" spans="1:6">
      <c r="A3017" s="370" t="s">
        <v>6372</v>
      </c>
      <c r="B3017" s="374">
        <v>12523</v>
      </c>
      <c r="C3017" s="374" t="s">
        <v>6373</v>
      </c>
      <c r="D3017" s="368" t="s">
        <v>9</v>
      </c>
      <c r="E3017" s="374" t="s">
        <v>1216</v>
      </c>
      <c r="F3017" s="376">
        <v>803475.38</v>
      </c>
    </row>
    <row r="3018" spans="1:6">
      <c r="A3018" s="370" t="s">
        <v>6374</v>
      </c>
      <c r="B3018" s="374">
        <v>12522</v>
      </c>
      <c r="C3018" s="374" t="s">
        <v>6375</v>
      </c>
      <c r="D3018" s="368" t="s">
        <v>9</v>
      </c>
      <c r="E3018" s="374" t="s">
        <v>1216</v>
      </c>
      <c r="F3018" s="376">
        <v>236485.21</v>
      </c>
    </row>
    <row r="3019" spans="1:6">
      <c r="A3019" s="370" t="s">
        <v>6376</v>
      </c>
      <c r="B3019" s="374">
        <v>12521</v>
      </c>
      <c r="C3019" s="374" t="s">
        <v>6377</v>
      </c>
      <c r="D3019" s="368" t="s">
        <v>9</v>
      </c>
      <c r="E3019" s="374" t="s">
        <v>1216</v>
      </c>
      <c r="F3019" s="376">
        <v>141700.26</v>
      </c>
    </row>
    <row r="3020" spans="1:6">
      <c r="A3020" s="370" t="s">
        <v>6378</v>
      </c>
      <c r="B3020" s="374">
        <v>12813</v>
      </c>
      <c r="C3020" s="374" t="s">
        <v>6379</v>
      </c>
      <c r="D3020" s="368" t="s">
        <v>8</v>
      </c>
      <c r="E3020" s="374" t="s">
        <v>1216</v>
      </c>
      <c r="F3020" s="376">
        <v>3648.04</v>
      </c>
    </row>
    <row r="3021" spans="1:6">
      <c r="A3021" s="370" t="s">
        <v>6380</v>
      </c>
      <c r="B3021" s="374">
        <v>11545</v>
      </c>
      <c r="C3021" s="374" t="s">
        <v>6381</v>
      </c>
      <c r="D3021" s="368" t="s">
        <v>9</v>
      </c>
      <c r="E3021" s="374" t="s">
        <v>1216</v>
      </c>
      <c r="F3021" s="376">
        <v>9134.33</v>
      </c>
    </row>
    <row r="3022" spans="1:6">
      <c r="A3022" s="370" t="s">
        <v>6382</v>
      </c>
      <c r="B3022" s="374">
        <v>10887</v>
      </c>
      <c r="C3022" s="374" t="s">
        <v>6383</v>
      </c>
      <c r="D3022" s="368" t="s">
        <v>8</v>
      </c>
      <c r="E3022" s="374" t="s">
        <v>1216</v>
      </c>
      <c r="F3022" s="376">
        <v>7743.05</v>
      </c>
    </row>
    <row r="3023" spans="1:6">
      <c r="A3023" s="370" t="s">
        <v>6384</v>
      </c>
      <c r="B3023" s="374">
        <v>11697</v>
      </c>
      <c r="C3023" s="374" t="s">
        <v>6385</v>
      </c>
      <c r="D3023" s="368" t="s">
        <v>8</v>
      </c>
      <c r="E3023" s="374" t="s">
        <v>1216</v>
      </c>
      <c r="F3023" s="376">
        <v>10677.26</v>
      </c>
    </row>
    <row r="3024" spans="1:6">
      <c r="A3024" s="370" t="s">
        <v>6386</v>
      </c>
      <c r="B3024" s="374">
        <v>10884</v>
      </c>
      <c r="C3024" s="374" t="s">
        <v>6387</v>
      </c>
      <c r="D3024" s="368" t="s">
        <v>6</v>
      </c>
      <c r="E3024" s="374" t="s">
        <v>1216</v>
      </c>
      <c r="F3024" s="376">
        <v>2057.14</v>
      </c>
    </row>
    <row r="3025" spans="1:6">
      <c r="A3025" s="370" t="s">
        <v>6388</v>
      </c>
      <c r="B3025" s="374">
        <v>10254</v>
      </c>
      <c r="C3025" s="374" t="s">
        <v>6389</v>
      </c>
      <c r="D3025" s="368" t="s">
        <v>6</v>
      </c>
      <c r="E3025" s="374" t="s">
        <v>1216</v>
      </c>
      <c r="F3025" s="376">
        <v>6545.18</v>
      </c>
    </row>
    <row r="3026" spans="1:6">
      <c r="A3026" s="370" t="s">
        <v>6390</v>
      </c>
      <c r="B3026" s="374">
        <v>10727</v>
      </c>
      <c r="C3026" s="374" t="s">
        <v>6391</v>
      </c>
      <c r="D3026" s="368" t="s">
        <v>6</v>
      </c>
      <c r="E3026" s="374" t="s">
        <v>1216</v>
      </c>
      <c r="F3026" s="376">
        <v>1136.48</v>
      </c>
    </row>
    <row r="3027" spans="1:6">
      <c r="A3027" s="370" t="s">
        <v>6392</v>
      </c>
      <c r="B3027" s="374">
        <v>10941</v>
      </c>
      <c r="C3027" s="374" t="s">
        <v>6393</v>
      </c>
      <c r="D3027" s="368" t="s">
        <v>9</v>
      </c>
      <c r="E3027" s="374" t="s">
        <v>1216</v>
      </c>
      <c r="F3027" s="376">
        <v>538509.91</v>
      </c>
    </row>
    <row r="3028" spans="1:6">
      <c r="A3028" s="370" t="s">
        <v>6394</v>
      </c>
      <c r="B3028" s="374">
        <v>11464</v>
      </c>
      <c r="C3028" s="374" t="s">
        <v>6395</v>
      </c>
      <c r="D3028" s="368" t="s">
        <v>9</v>
      </c>
      <c r="E3028" s="374" t="s">
        <v>1216</v>
      </c>
      <c r="F3028" s="376">
        <v>90254.35</v>
      </c>
    </row>
    <row r="3029" spans="1:6">
      <c r="A3029" s="370" t="s">
        <v>6396</v>
      </c>
      <c r="B3029" s="374">
        <v>13602</v>
      </c>
      <c r="C3029" s="374" t="s">
        <v>6397</v>
      </c>
      <c r="D3029" s="368" t="s">
        <v>6</v>
      </c>
      <c r="E3029" s="374" t="s">
        <v>1216</v>
      </c>
      <c r="F3029" s="376">
        <v>2208.77</v>
      </c>
    </row>
    <row r="3030" spans="1:6">
      <c r="A3030" s="370" t="s">
        <v>6398</v>
      </c>
      <c r="B3030" s="374">
        <v>10253</v>
      </c>
      <c r="C3030" s="374" t="s">
        <v>6399</v>
      </c>
      <c r="D3030" s="368" t="s">
        <v>6</v>
      </c>
      <c r="E3030" s="374" t="s">
        <v>1216</v>
      </c>
      <c r="F3030" s="376">
        <v>4304.8100000000004</v>
      </c>
    </row>
    <row r="3031" spans="1:6">
      <c r="A3031" s="370" t="s">
        <v>6400</v>
      </c>
      <c r="B3031" s="374">
        <v>10256</v>
      </c>
      <c r="C3031" s="374" t="s">
        <v>6401</v>
      </c>
      <c r="D3031" s="368" t="s">
        <v>6</v>
      </c>
      <c r="E3031" s="374" t="s">
        <v>1216</v>
      </c>
      <c r="F3031" s="376">
        <v>12807.97</v>
      </c>
    </row>
    <row r="3032" spans="1:6">
      <c r="A3032" s="370" t="s">
        <v>6402</v>
      </c>
      <c r="B3032" s="374">
        <v>11462</v>
      </c>
      <c r="C3032" s="374" t="s">
        <v>6403</v>
      </c>
      <c r="D3032" s="368" t="s">
        <v>9</v>
      </c>
      <c r="E3032" s="374" t="s">
        <v>1216</v>
      </c>
      <c r="F3032" s="376">
        <v>248428.72</v>
      </c>
    </row>
    <row r="3033" spans="1:6">
      <c r="A3033" s="370" t="s">
        <v>6404</v>
      </c>
      <c r="B3033" s="374">
        <v>10885</v>
      </c>
      <c r="C3033" s="374" t="s">
        <v>6405</v>
      </c>
      <c r="D3033" s="368" t="s">
        <v>6</v>
      </c>
      <c r="E3033" s="374" t="s">
        <v>1216</v>
      </c>
      <c r="F3033" s="376">
        <v>5032.53</v>
      </c>
    </row>
    <row r="3034" spans="1:6">
      <c r="A3034" s="370" t="s">
        <v>6406</v>
      </c>
      <c r="B3034" s="374">
        <v>13605</v>
      </c>
      <c r="C3034" s="374" t="s">
        <v>6407</v>
      </c>
      <c r="D3034" s="368" t="s">
        <v>6</v>
      </c>
      <c r="E3034" s="374" t="s">
        <v>1216</v>
      </c>
      <c r="F3034" s="376">
        <v>3605.1</v>
      </c>
    </row>
    <row r="3035" spans="1:6">
      <c r="A3035" s="370" t="s">
        <v>6408</v>
      </c>
      <c r="B3035" s="374">
        <v>10255</v>
      </c>
      <c r="C3035" s="374" t="s">
        <v>6409</v>
      </c>
      <c r="D3035" s="368" t="s">
        <v>6</v>
      </c>
      <c r="E3035" s="374" t="s">
        <v>1216</v>
      </c>
      <c r="F3035" s="376">
        <v>2869.26</v>
      </c>
    </row>
    <row r="3036" spans="1:6">
      <c r="A3036" s="370" t="s">
        <v>6410</v>
      </c>
      <c r="B3036" s="374">
        <v>10207</v>
      </c>
      <c r="C3036" s="374" t="s">
        <v>6411</v>
      </c>
      <c r="D3036" s="368" t="s">
        <v>8</v>
      </c>
      <c r="E3036" s="374" t="s">
        <v>879</v>
      </c>
      <c r="F3036" s="376">
        <v>157626.65</v>
      </c>
    </row>
    <row r="3037" spans="1:6">
      <c r="A3037" s="370" t="s">
        <v>6412</v>
      </c>
      <c r="B3037" s="374">
        <v>15963</v>
      </c>
      <c r="C3037" s="374" t="s">
        <v>6413</v>
      </c>
      <c r="D3037" s="368" t="s">
        <v>7</v>
      </c>
      <c r="E3037" s="374" t="s">
        <v>879</v>
      </c>
      <c r="F3037" s="376">
        <v>331329.28999999998</v>
      </c>
    </row>
    <row r="3038" spans="1:6">
      <c r="A3038" s="370" t="s">
        <v>6414</v>
      </c>
      <c r="B3038" s="374">
        <v>13660</v>
      </c>
      <c r="C3038" s="374" t="s">
        <v>6415</v>
      </c>
      <c r="D3038" s="368" t="s">
        <v>6</v>
      </c>
      <c r="E3038" s="374" t="s">
        <v>879</v>
      </c>
      <c r="F3038" s="376">
        <v>21575.63</v>
      </c>
    </row>
    <row r="3039" spans="1:6">
      <c r="A3039" s="370" t="s">
        <v>6416</v>
      </c>
      <c r="B3039" s="374">
        <v>10208</v>
      </c>
      <c r="C3039" s="374" t="s">
        <v>351</v>
      </c>
      <c r="D3039" s="368" t="s">
        <v>6</v>
      </c>
      <c r="E3039" s="374" t="s">
        <v>879</v>
      </c>
      <c r="F3039" s="376">
        <v>55525.37</v>
      </c>
    </row>
    <row r="3040" spans="1:6">
      <c r="A3040" s="370" t="s">
        <v>6417</v>
      </c>
      <c r="B3040" s="374">
        <v>10806</v>
      </c>
      <c r="C3040" s="374" t="s">
        <v>6418</v>
      </c>
      <c r="D3040" s="368" t="s">
        <v>6</v>
      </c>
      <c r="E3040" s="374" t="s">
        <v>879</v>
      </c>
      <c r="F3040" s="376">
        <v>35438.89</v>
      </c>
    </row>
    <row r="3041" spans="1:6">
      <c r="A3041" s="370" t="s">
        <v>6419</v>
      </c>
      <c r="B3041" s="374">
        <v>12310</v>
      </c>
      <c r="C3041" s="374" t="s">
        <v>6420</v>
      </c>
      <c r="D3041" s="368" t="s">
        <v>6</v>
      </c>
      <c r="E3041" s="374" t="s">
        <v>598</v>
      </c>
      <c r="F3041" s="376">
        <v>31257.07</v>
      </c>
    </row>
    <row r="3042" spans="1:6">
      <c r="A3042" s="370" t="s">
        <v>6421</v>
      </c>
      <c r="B3042" s="374">
        <v>10684</v>
      </c>
      <c r="C3042" s="374" t="s">
        <v>286</v>
      </c>
      <c r="D3042" s="368" t="s">
        <v>6</v>
      </c>
      <c r="E3042" s="374" t="s">
        <v>879</v>
      </c>
      <c r="F3042" s="376">
        <v>43905.45</v>
      </c>
    </row>
    <row r="3043" spans="1:6">
      <c r="A3043" s="370" t="s">
        <v>6422</v>
      </c>
      <c r="B3043" s="374">
        <v>14127</v>
      </c>
      <c r="C3043" s="374" t="s">
        <v>6423</v>
      </c>
      <c r="D3043" s="368" t="s">
        <v>6</v>
      </c>
      <c r="E3043" s="374" t="s">
        <v>879</v>
      </c>
      <c r="F3043" s="376">
        <v>85359.98</v>
      </c>
    </row>
    <row r="3044" spans="1:6">
      <c r="A3044" s="370" t="s">
        <v>6424</v>
      </c>
      <c r="B3044" s="374">
        <v>15962</v>
      </c>
      <c r="C3044" s="374" t="s">
        <v>6425</v>
      </c>
      <c r="D3044" s="368" t="s">
        <v>7</v>
      </c>
      <c r="E3044" s="374" t="s">
        <v>879</v>
      </c>
      <c r="F3044" s="376">
        <v>430047.66</v>
      </c>
    </row>
    <row r="3045" spans="1:6">
      <c r="A3045" s="370" t="s">
        <v>6426</v>
      </c>
      <c r="B3045" s="374">
        <v>16645</v>
      </c>
      <c r="C3045" s="374" t="s">
        <v>6427</v>
      </c>
      <c r="D3045" s="368" t="s">
        <v>7</v>
      </c>
      <c r="E3045" s="374" t="s">
        <v>879</v>
      </c>
      <c r="F3045" s="376">
        <v>429500.2</v>
      </c>
    </row>
    <row r="3046" spans="1:6">
      <c r="A3046" s="370" t="s">
        <v>6428</v>
      </c>
      <c r="B3046" s="374">
        <v>16646</v>
      </c>
      <c r="C3046" s="374" t="s">
        <v>6429</v>
      </c>
      <c r="D3046" s="368" t="s">
        <v>7</v>
      </c>
      <c r="E3046" s="374" t="s">
        <v>879</v>
      </c>
      <c r="F3046" s="376">
        <v>541219.80000000005</v>
      </c>
    </row>
    <row r="3047" spans="1:6">
      <c r="A3047" s="370" t="s">
        <v>6430</v>
      </c>
      <c r="B3047" s="374">
        <v>15958</v>
      </c>
      <c r="C3047" s="374" t="s">
        <v>6431</v>
      </c>
      <c r="D3047" s="368" t="s">
        <v>7</v>
      </c>
      <c r="E3047" s="374" t="s">
        <v>879</v>
      </c>
      <c r="F3047" s="376">
        <v>452766.55</v>
      </c>
    </row>
    <row r="3048" spans="1:6">
      <c r="A3048" s="370" t="s">
        <v>6432</v>
      </c>
      <c r="B3048" s="374">
        <v>15919</v>
      </c>
      <c r="C3048" s="374" t="s">
        <v>6433</v>
      </c>
      <c r="D3048" s="368" t="s">
        <v>6</v>
      </c>
      <c r="E3048" s="374" t="s">
        <v>879</v>
      </c>
      <c r="F3048" s="376">
        <v>34358.18</v>
      </c>
    </row>
    <row r="3049" spans="1:6">
      <c r="A3049" s="370" t="s">
        <v>6434</v>
      </c>
      <c r="B3049" s="374">
        <v>11419</v>
      </c>
      <c r="C3049" s="374" t="s">
        <v>6435</v>
      </c>
      <c r="D3049" s="368" t="s">
        <v>8</v>
      </c>
      <c r="E3049" s="374" t="s">
        <v>1793</v>
      </c>
      <c r="F3049" s="376">
        <v>472.75</v>
      </c>
    </row>
    <row r="3050" spans="1:6">
      <c r="A3050" s="370" t="s">
        <v>6436</v>
      </c>
      <c r="B3050" s="374">
        <v>12114</v>
      </c>
      <c r="C3050" s="374" t="s">
        <v>6437</v>
      </c>
      <c r="D3050" s="368" t="s">
        <v>8</v>
      </c>
      <c r="E3050" s="374" t="s">
        <v>1216</v>
      </c>
      <c r="F3050" s="376">
        <v>86704.58</v>
      </c>
    </row>
    <row r="3051" spans="1:6">
      <c r="A3051" s="370" t="s">
        <v>6438</v>
      </c>
      <c r="B3051" s="374">
        <v>10905</v>
      </c>
      <c r="C3051" s="374" t="s">
        <v>6439</v>
      </c>
      <c r="D3051" s="368" t="s">
        <v>7</v>
      </c>
      <c r="E3051" s="374" t="s">
        <v>1793</v>
      </c>
      <c r="F3051" s="376">
        <v>286016.2</v>
      </c>
    </row>
    <row r="3052" spans="1:6">
      <c r="A3052" s="370" t="s">
        <v>6440</v>
      </c>
      <c r="B3052" s="374">
        <v>16252</v>
      </c>
      <c r="C3052" s="374" t="s">
        <v>6441</v>
      </c>
      <c r="D3052" s="368" t="s">
        <v>6</v>
      </c>
      <c r="E3052" s="374" t="s">
        <v>1793</v>
      </c>
      <c r="F3052" s="376">
        <v>26963.93</v>
      </c>
    </row>
    <row r="3053" spans="1:6">
      <c r="A3053" s="370" t="s">
        <v>6442</v>
      </c>
      <c r="B3053" s="374">
        <v>16254</v>
      </c>
      <c r="C3053" s="374" t="s">
        <v>6443</v>
      </c>
      <c r="D3053" s="368" t="s">
        <v>6</v>
      </c>
      <c r="E3053" s="374" t="s">
        <v>1793</v>
      </c>
      <c r="F3053" s="376">
        <v>32366</v>
      </c>
    </row>
    <row r="3054" spans="1:6">
      <c r="A3054" s="370" t="s">
        <v>6444</v>
      </c>
      <c r="B3054" s="374">
        <v>12113</v>
      </c>
      <c r="C3054" s="374" t="s">
        <v>6445</v>
      </c>
      <c r="D3054" s="368" t="s">
        <v>8</v>
      </c>
      <c r="E3054" s="374" t="s">
        <v>1216</v>
      </c>
      <c r="F3054" s="376">
        <v>152893.01999999999</v>
      </c>
    </row>
    <row r="3055" spans="1:6">
      <c r="A3055" s="370" t="s">
        <v>6446</v>
      </c>
      <c r="B3055" s="374">
        <v>9</v>
      </c>
      <c r="C3055" s="374" t="s">
        <v>6447</v>
      </c>
      <c r="D3055" s="368" t="s">
        <v>6</v>
      </c>
      <c r="E3055" s="374" t="s">
        <v>1793</v>
      </c>
      <c r="F3055" s="376">
        <v>36634.5</v>
      </c>
    </row>
    <row r="3056" spans="1:6">
      <c r="A3056" s="370" t="s">
        <v>6448</v>
      </c>
      <c r="B3056" s="374">
        <v>14148</v>
      </c>
      <c r="C3056" s="374" t="s">
        <v>6449</v>
      </c>
      <c r="D3056" s="368" t="s">
        <v>6</v>
      </c>
      <c r="E3056" s="374" t="s">
        <v>1793</v>
      </c>
      <c r="F3056" s="376">
        <v>52062.03</v>
      </c>
    </row>
    <row r="3057" spans="1:6">
      <c r="A3057" s="370" t="s">
        <v>6450</v>
      </c>
      <c r="B3057" s="374">
        <v>11517</v>
      </c>
      <c r="C3057" s="374" t="s">
        <v>6451</v>
      </c>
      <c r="D3057" s="368" t="s">
        <v>9</v>
      </c>
      <c r="E3057" s="374" t="s">
        <v>879</v>
      </c>
      <c r="F3057" s="376">
        <v>180508.33</v>
      </c>
    </row>
    <row r="3058" spans="1:6">
      <c r="A3058" s="370" t="s">
        <v>6452</v>
      </c>
      <c r="B3058" s="374">
        <v>11391</v>
      </c>
      <c r="C3058" s="374" t="s">
        <v>6453</v>
      </c>
      <c r="D3058" s="368" t="s">
        <v>9</v>
      </c>
      <c r="E3058" s="374" t="s">
        <v>879</v>
      </c>
      <c r="F3058" s="376">
        <v>125050.4</v>
      </c>
    </row>
    <row r="3059" spans="1:6">
      <c r="A3059" s="370" t="s">
        <v>6454</v>
      </c>
      <c r="B3059" s="374">
        <v>11352</v>
      </c>
      <c r="C3059" s="374" t="s">
        <v>6455</v>
      </c>
      <c r="D3059" s="368" t="s">
        <v>6</v>
      </c>
      <c r="E3059" s="374" t="s">
        <v>879</v>
      </c>
      <c r="F3059" s="376">
        <v>22281.64</v>
      </c>
    </row>
    <row r="3060" spans="1:6">
      <c r="A3060" s="370" t="s">
        <v>6456</v>
      </c>
      <c r="B3060" s="374">
        <v>14129</v>
      </c>
      <c r="C3060" s="374" t="s">
        <v>6457</v>
      </c>
      <c r="D3060" s="368" t="s">
        <v>6</v>
      </c>
      <c r="E3060" s="374" t="s">
        <v>879</v>
      </c>
      <c r="F3060" s="376">
        <v>33591.74</v>
      </c>
    </row>
    <row r="3061" spans="1:6">
      <c r="A3061" s="370" t="s">
        <v>6458</v>
      </c>
      <c r="B3061" s="374">
        <v>12257</v>
      </c>
      <c r="C3061" s="374" t="s">
        <v>6459</v>
      </c>
      <c r="D3061" s="368" t="s">
        <v>6</v>
      </c>
      <c r="E3061" s="374" t="s">
        <v>1751</v>
      </c>
      <c r="F3061" s="376">
        <v>11735.99</v>
      </c>
    </row>
    <row r="3062" spans="1:6">
      <c r="A3062" s="370" t="s">
        <v>6460</v>
      </c>
      <c r="B3062" s="374">
        <v>14137</v>
      </c>
      <c r="C3062" s="374" t="s">
        <v>6461</v>
      </c>
      <c r="D3062" s="368" t="s">
        <v>6</v>
      </c>
      <c r="E3062" s="374" t="s">
        <v>1793</v>
      </c>
      <c r="F3062" s="376">
        <v>55709.46</v>
      </c>
    </row>
    <row r="3063" spans="1:6">
      <c r="A3063" s="370" t="s">
        <v>6462</v>
      </c>
      <c r="B3063" s="374">
        <v>13921</v>
      </c>
      <c r="C3063" s="374" t="s">
        <v>6463</v>
      </c>
      <c r="D3063" s="368" t="s">
        <v>6</v>
      </c>
      <c r="E3063" s="374" t="s">
        <v>366</v>
      </c>
      <c r="F3063" s="376">
        <v>114782.96</v>
      </c>
    </row>
    <row r="3064" spans="1:6">
      <c r="A3064" s="370" t="s">
        <v>6464</v>
      </c>
      <c r="B3064" s="374">
        <v>20844</v>
      </c>
      <c r="C3064" s="374" t="s">
        <v>6465</v>
      </c>
      <c r="D3064" s="368" t="s">
        <v>6</v>
      </c>
      <c r="E3064" s="374" t="s">
        <v>1213</v>
      </c>
      <c r="F3064" s="376">
        <v>115965.73</v>
      </c>
    </row>
    <row r="3065" spans="1:6">
      <c r="A3065" s="370" t="s">
        <v>6466</v>
      </c>
      <c r="B3065" s="374">
        <v>13357</v>
      </c>
      <c r="C3065" s="374" t="s">
        <v>6467</v>
      </c>
      <c r="D3065" s="368" t="s">
        <v>8</v>
      </c>
      <c r="E3065" s="374" t="s">
        <v>1213</v>
      </c>
      <c r="F3065" s="376">
        <v>115965.73</v>
      </c>
    </row>
    <row r="3066" spans="1:6">
      <c r="A3066" s="370" t="s">
        <v>6468</v>
      </c>
      <c r="B3066" s="374">
        <v>10986</v>
      </c>
      <c r="C3066" s="374" t="s">
        <v>6469</v>
      </c>
      <c r="D3066" s="368" t="s">
        <v>2355</v>
      </c>
      <c r="E3066" s="374" t="s">
        <v>879</v>
      </c>
      <c r="F3066" s="376">
        <v>481021.16</v>
      </c>
    </row>
    <row r="3067" spans="1:6">
      <c r="A3067" s="370" t="s">
        <v>6470</v>
      </c>
      <c r="B3067" s="374">
        <v>12891</v>
      </c>
      <c r="C3067" s="374" t="s">
        <v>6471</v>
      </c>
      <c r="D3067" s="368" t="s">
        <v>8</v>
      </c>
      <c r="E3067" s="374" t="s">
        <v>1793</v>
      </c>
      <c r="F3067" s="376">
        <v>35527.919999999998</v>
      </c>
    </row>
    <row r="3068" spans="1:6">
      <c r="A3068" s="370" t="s">
        <v>6472</v>
      </c>
      <c r="B3068" s="374">
        <v>14145</v>
      </c>
      <c r="C3068" s="374" t="s">
        <v>6473</v>
      </c>
      <c r="D3068" s="368" t="s">
        <v>8</v>
      </c>
      <c r="E3068" s="374" t="s">
        <v>1793</v>
      </c>
      <c r="F3068" s="376">
        <v>28117.66</v>
      </c>
    </row>
    <row r="3069" spans="1:6">
      <c r="A3069" s="370" t="s">
        <v>6474</v>
      </c>
      <c r="B3069" s="374">
        <v>14893</v>
      </c>
      <c r="C3069" s="374" t="s">
        <v>6475</v>
      </c>
      <c r="D3069" s="368" t="s">
        <v>7</v>
      </c>
      <c r="E3069" s="374" t="s">
        <v>1793</v>
      </c>
      <c r="F3069" s="376">
        <v>416005.9</v>
      </c>
    </row>
    <row r="3070" spans="1:6">
      <c r="A3070" s="370" t="s">
        <v>6476</v>
      </c>
      <c r="B3070" s="374">
        <v>11500</v>
      </c>
      <c r="C3070" s="374" t="s">
        <v>6477</v>
      </c>
      <c r="D3070" s="368" t="s">
        <v>6</v>
      </c>
      <c r="E3070" s="374" t="s">
        <v>1793</v>
      </c>
      <c r="F3070" s="376">
        <v>55477.24</v>
      </c>
    </row>
    <row r="3071" spans="1:6">
      <c r="A3071" s="370" t="s">
        <v>6478</v>
      </c>
      <c r="B3071" s="374">
        <v>13941</v>
      </c>
      <c r="C3071" s="374" t="s">
        <v>6479</v>
      </c>
      <c r="D3071" s="368" t="s">
        <v>8</v>
      </c>
      <c r="E3071" s="374" t="s">
        <v>857</v>
      </c>
      <c r="F3071" s="376">
        <v>51793.95</v>
      </c>
    </row>
    <row r="3072" spans="1:6">
      <c r="A3072" s="370" t="s">
        <v>6480</v>
      </c>
      <c r="B3072" s="374">
        <v>16453</v>
      </c>
      <c r="C3072" s="374" t="s">
        <v>6481</v>
      </c>
      <c r="D3072" s="368" t="s">
        <v>6</v>
      </c>
      <c r="E3072" s="374" t="s">
        <v>598</v>
      </c>
      <c r="F3072" s="376">
        <v>11195.81</v>
      </c>
    </row>
    <row r="3073" spans="1:6">
      <c r="A3073" s="370" t="s">
        <v>6482</v>
      </c>
      <c r="B3073" s="374">
        <v>11569</v>
      </c>
      <c r="C3073" s="374" t="s">
        <v>6483</v>
      </c>
      <c r="D3073" s="368" t="s">
        <v>6</v>
      </c>
      <c r="E3073" s="374" t="s">
        <v>1793</v>
      </c>
      <c r="F3073" s="376">
        <v>19544.439999999999</v>
      </c>
    </row>
    <row r="3074" spans="1:6">
      <c r="A3074" s="370" t="s">
        <v>6484</v>
      </c>
      <c r="B3074" s="374">
        <v>10149</v>
      </c>
      <c r="C3074" s="374" t="s">
        <v>6485</v>
      </c>
      <c r="D3074" s="368" t="s">
        <v>6</v>
      </c>
      <c r="E3074" s="374" t="s">
        <v>879</v>
      </c>
      <c r="F3074" s="376">
        <v>35467.870000000003</v>
      </c>
    </row>
    <row r="3075" spans="1:6">
      <c r="A3075" s="370" t="s">
        <v>6486</v>
      </c>
      <c r="B3075" s="374">
        <v>14009</v>
      </c>
      <c r="C3075" s="374" t="s">
        <v>6487</v>
      </c>
      <c r="D3075" s="368" t="s">
        <v>6</v>
      </c>
      <c r="E3075" s="374" t="s">
        <v>879</v>
      </c>
      <c r="F3075" s="376">
        <v>55698.79</v>
      </c>
    </row>
    <row r="3076" spans="1:6">
      <c r="A3076" s="370" t="s">
        <v>6488</v>
      </c>
      <c r="B3076" s="374">
        <v>11130</v>
      </c>
      <c r="C3076" s="374" t="s">
        <v>6489</v>
      </c>
      <c r="D3076" s="368" t="s">
        <v>6</v>
      </c>
      <c r="E3076" s="374" t="s">
        <v>879</v>
      </c>
      <c r="F3076" s="376">
        <v>67690.009999999995</v>
      </c>
    </row>
    <row r="3077" spans="1:6">
      <c r="A3077" s="370" t="s">
        <v>6490</v>
      </c>
      <c r="B3077" s="374">
        <v>11610</v>
      </c>
      <c r="C3077" s="374" t="s">
        <v>6491</v>
      </c>
      <c r="D3077" s="368" t="s">
        <v>6</v>
      </c>
      <c r="E3077" s="374" t="s">
        <v>1793</v>
      </c>
      <c r="F3077" s="376">
        <v>16175.33</v>
      </c>
    </row>
    <row r="3078" spans="1:6">
      <c r="A3078" s="370" t="s">
        <v>6492</v>
      </c>
      <c r="B3078" s="374">
        <v>56</v>
      </c>
      <c r="C3078" s="374" t="s">
        <v>6493</v>
      </c>
      <c r="D3078" s="368" t="s">
        <v>6</v>
      </c>
      <c r="E3078" s="374" t="s">
        <v>1793</v>
      </c>
      <c r="F3078" s="376">
        <v>13950.68</v>
      </c>
    </row>
    <row r="3079" spans="1:6">
      <c r="A3079" s="370" t="s">
        <v>6494</v>
      </c>
      <c r="B3079" s="374">
        <v>11532</v>
      </c>
      <c r="C3079" s="374" t="s">
        <v>6495</v>
      </c>
      <c r="D3079" s="368" t="s">
        <v>6</v>
      </c>
      <c r="E3079" s="374" t="s">
        <v>1793</v>
      </c>
      <c r="F3079" s="376">
        <v>28131.93</v>
      </c>
    </row>
    <row r="3080" spans="1:6">
      <c r="A3080" s="370" t="s">
        <v>6496</v>
      </c>
      <c r="B3080" s="374">
        <v>15095</v>
      </c>
      <c r="C3080" s="374" t="s">
        <v>6497</v>
      </c>
      <c r="D3080" s="368" t="s">
        <v>9</v>
      </c>
      <c r="E3080" s="374" t="s">
        <v>366</v>
      </c>
      <c r="F3080" s="376">
        <v>36805.65</v>
      </c>
    </row>
    <row r="3081" spans="1:6">
      <c r="A3081" s="370" t="s">
        <v>6498</v>
      </c>
      <c r="B3081" s="374">
        <v>10002</v>
      </c>
      <c r="C3081" s="374" t="s">
        <v>6499</v>
      </c>
      <c r="D3081" s="368" t="s">
        <v>8</v>
      </c>
      <c r="E3081" s="374" t="s">
        <v>879</v>
      </c>
      <c r="F3081" s="376">
        <v>27389.01</v>
      </c>
    </row>
    <row r="3082" spans="1:6">
      <c r="A3082" s="370" t="s">
        <v>6500</v>
      </c>
      <c r="B3082" s="374">
        <v>16452</v>
      </c>
      <c r="C3082" s="374" t="s">
        <v>6501</v>
      </c>
      <c r="D3082" s="368" t="s">
        <v>8</v>
      </c>
      <c r="E3082" s="374" t="s">
        <v>366</v>
      </c>
      <c r="F3082" s="376">
        <v>8695.92</v>
      </c>
    </row>
    <row r="3083" spans="1:6">
      <c r="A3083" s="370" t="s">
        <v>6502</v>
      </c>
      <c r="B3083" s="374">
        <v>10206</v>
      </c>
      <c r="C3083" s="374" t="s">
        <v>6503</v>
      </c>
      <c r="D3083" s="368" t="s">
        <v>8</v>
      </c>
      <c r="E3083" s="374" t="s">
        <v>879</v>
      </c>
      <c r="F3083" s="376">
        <v>13647.81</v>
      </c>
    </row>
    <row r="3084" spans="1:6">
      <c r="A3084" s="370" t="s">
        <v>6504</v>
      </c>
      <c r="B3084" s="374">
        <v>13937</v>
      </c>
      <c r="C3084" s="374" t="s">
        <v>6505</v>
      </c>
      <c r="D3084" s="368" t="s">
        <v>7</v>
      </c>
      <c r="E3084" s="374" t="s">
        <v>1793</v>
      </c>
      <c r="F3084" s="376">
        <v>713237.45</v>
      </c>
    </row>
    <row r="3085" spans="1:6">
      <c r="A3085" s="370" t="s">
        <v>6506</v>
      </c>
      <c r="B3085" s="374">
        <v>76</v>
      </c>
      <c r="C3085" s="374" t="s">
        <v>6507</v>
      </c>
      <c r="D3085" s="368" t="s">
        <v>7</v>
      </c>
      <c r="E3085" s="374" t="s">
        <v>1793</v>
      </c>
      <c r="F3085" s="376">
        <v>444317.25</v>
      </c>
    </row>
    <row r="3086" spans="1:6">
      <c r="A3086" s="370" t="s">
        <v>6508</v>
      </c>
      <c r="B3086" s="374">
        <v>18031</v>
      </c>
      <c r="C3086" s="374" t="s">
        <v>6509</v>
      </c>
      <c r="D3086" s="368" t="s">
        <v>7</v>
      </c>
      <c r="E3086" s="374" t="s">
        <v>1793</v>
      </c>
      <c r="F3086" s="376">
        <v>444982.52</v>
      </c>
    </row>
    <row r="3087" spans="1:6">
      <c r="A3087" s="370" t="s">
        <v>6510</v>
      </c>
      <c r="B3087" s="374">
        <v>11478</v>
      </c>
      <c r="C3087" s="374" t="s">
        <v>6511</v>
      </c>
      <c r="D3087" s="368" t="s">
        <v>9</v>
      </c>
      <c r="E3087" s="374" t="s">
        <v>2946</v>
      </c>
      <c r="F3087" s="376">
        <v>14011098.310000001</v>
      </c>
    </row>
    <row r="3088" spans="1:6">
      <c r="A3088" s="370" t="s">
        <v>6512</v>
      </c>
      <c r="B3088" s="374">
        <v>10771</v>
      </c>
      <c r="C3088" s="374" t="s">
        <v>6513</v>
      </c>
      <c r="D3088" s="368" t="s">
        <v>8</v>
      </c>
      <c r="E3088" s="374" t="s">
        <v>879</v>
      </c>
      <c r="F3088" s="376">
        <v>25028.799999999999</v>
      </c>
    </row>
    <row r="3089" spans="1:6">
      <c r="A3089" s="370" t="s">
        <v>6514</v>
      </c>
      <c r="B3089" s="374">
        <v>14198</v>
      </c>
      <c r="C3089" s="374" t="s">
        <v>6515</v>
      </c>
      <c r="D3089" s="368" t="s">
        <v>8</v>
      </c>
      <c r="E3089" s="374" t="s">
        <v>879</v>
      </c>
      <c r="F3089" s="376">
        <v>25812.89</v>
      </c>
    </row>
    <row r="3090" spans="1:6">
      <c r="A3090" s="370" t="s">
        <v>6516</v>
      </c>
      <c r="B3090" s="374">
        <v>13076</v>
      </c>
      <c r="C3090" s="374" t="s">
        <v>6517</v>
      </c>
      <c r="D3090" s="368" t="s">
        <v>8</v>
      </c>
      <c r="E3090" s="374" t="s">
        <v>879</v>
      </c>
      <c r="F3090" s="376">
        <v>25439.279999999999</v>
      </c>
    </row>
    <row r="3091" spans="1:6">
      <c r="A3091" s="370" t="s">
        <v>6518</v>
      </c>
      <c r="B3091" s="374">
        <v>10760</v>
      </c>
      <c r="C3091" s="374" t="s">
        <v>6519</v>
      </c>
      <c r="D3091" s="368" t="s">
        <v>8</v>
      </c>
      <c r="E3091" s="374" t="s">
        <v>879</v>
      </c>
      <c r="F3091" s="376">
        <v>28556.43</v>
      </c>
    </row>
    <row r="3092" spans="1:6">
      <c r="A3092" s="370" t="s">
        <v>6520</v>
      </c>
      <c r="B3092" s="374">
        <v>10662</v>
      </c>
      <c r="C3092" s="374" t="s">
        <v>6521</v>
      </c>
      <c r="D3092" s="368" t="s">
        <v>8</v>
      </c>
      <c r="E3092" s="374" t="s">
        <v>879</v>
      </c>
      <c r="F3092" s="376">
        <v>84190.47</v>
      </c>
    </row>
    <row r="3093" spans="1:6">
      <c r="A3093" s="370" t="s">
        <v>6522</v>
      </c>
      <c r="B3093" s="374">
        <v>11390</v>
      </c>
      <c r="C3093" s="374" t="s">
        <v>6523</v>
      </c>
      <c r="D3093" s="368" t="s">
        <v>8</v>
      </c>
      <c r="E3093" s="374" t="s">
        <v>879</v>
      </c>
      <c r="F3093" s="376">
        <v>79888.63</v>
      </c>
    </row>
    <row r="3094" spans="1:6">
      <c r="A3094" s="370" t="s">
        <v>6524</v>
      </c>
      <c r="B3094" s="374">
        <v>12087</v>
      </c>
      <c r="C3094" s="374" t="s">
        <v>6525</v>
      </c>
      <c r="D3094" s="368" t="s">
        <v>8</v>
      </c>
      <c r="E3094" s="374" t="s">
        <v>615</v>
      </c>
      <c r="F3094" s="376">
        <v>309484.33</v>
      </c>
    </row>
    <row r="3095" spans="1:6">
      <c r="A3095" s="370" t="s">
        <v>6526</v>
      </c>
      <c r="B3095" s="374">
        <v>13385</v>
      </c>
      <c r="C3095" s="374" t="s">
        <v>6527</v>
      </c>
      <c r="D3095" s="368" t="s">
        <v>6</v>
      </c>
      <c r="E3095" s="374" t="s">
        <v>1793</v>
      </c>
      <c r="F3095" s="376">
        <v>122933.22</v>
      </c>
    </row>
    <row r="3096" spans="1:6">
      <c r="A3096" s="370" t="s">
        <v>6528</v>
      </c>
      <c r="B3096" s="374">
        <v>59</v>
      </c>
      <c r="C3096" s="374" t="s">
        <v>6529</v>
      </c>
      <c r="D3096" s="368" t="s">
        <v>6</v>
      </c>
      <c r="E3096" s="374" t="s">
        <v>1793</v>
      </c>
      <c r="F3096" s="376">
        <v>36780.32</v>
      </c>
    </row>
    <row r="3097" spans="1:6">
      <c r="A3097" s="370" t="s">
        <v>6530</v>
      </c>
      <c r="B3097" s="374">
        <v>13222</v>
      </c>
      <c r="C3097" s="374" t="s">
        <v>6529</v>
      </c>
      <c r="D3097" s="368" t="s">
        <v>6</v>
      </c>
      <c r="E3097" s="374" t="s">
        <v>1793</v>
      </c>
      <c r="F3097" s="376">
        <v>39783.78</v>
      </c>
    </row>
    <row r="3098" spans="1:6">
      <c r="A3098" s="370" t="s">
        <v>6531</v>
      </c>
      <c r="B3098" s="374">
        <v>16456</v>
      </c>
      <c r="C3098" s="374" t="s">
        <v>6532</v>
      </c>
      <c r="D3098" s="368" t="s">
        <v>6</v>
      </c>
      <c r="E3098" s="374" t="s">
        <v>1793</v>
      </c>
      <c r="F3098" s="376">
        <v>12114.42</v>
      </c>
    </row>
    <row r="3099" spans="1:6">
      <c r="A3099" s="370" t="s">
        <v>6533</v>
      </c>
      <c r="B3099" s="374">
        <v>77</v>
      </c>
      <c r="C3099" s="374" t="s">
        <v>6534</v>
      </c>
      <c r="D3099" s="368" t="s">
        <v>7</v>
      </c>
      <c r="E3099" s="374" t="s">
        <v>1793</v>
      </c>
      <c r="F3099" s="376">
        <v>428758.84</v>
      </c>
    </row>
    <row r="3100" spans="1:6">
      <c r="A3100" s="370" t="s">
        <v>6535</v>
      </c>
      <c r="B3100" s="374">
        <v>11395</v>
      </c>
      <c r="C3100" s="374" t="s">
        <v>6536</v>
      </c>
      <c r="D3100" s="368" t="s">
        <v>7</v>
      </c>
      <c r="E3100" s="374" t="s">
        <v>1793</v>
      </c>
      <c r="F3100" s="376">
        <v>395059.83</v>
      </c>
    </row>
    <row r="3101" spans="1:6">
      <c r="A3101" s="370" t="s">
        <v>6537</v>
      </c>
      <c r="B3101" s="374">
        <v>16</v>
      </c>
      <c r="C3101" s="374" t="s">
        <v>6538</v>
      </c>
      <c r="D3101" s="368" t="s">
        <v>7</v>
      </c>
      <c r="E3101" s="374" t="s">
        <v>1793</v>
      </c>
      <c r="F3101" s="376">
        <v>541377.86</v>
      </c>
    </row>
    <row r="3102" spans="1:6">
      <c r="A3102" s="370" t="s">
        <v>6539</v>
      </c>
      <c r="B3102" s="374">
        <v>12366</v>
      </c>
      <c r="C3102" s="374" t="s">
        <v>6540</v>
      </c>
      <c r="D3102" s="368" t="s">
        <v>7</v>
      </c>
      <c r="E3102" s="374" t="s">
        <v>1793</v>
      </c>
      <c r="F3102" s="376">
        <v>345293</v>
      </c>
    </row>
    <row r="3103" spans="1:6">
      <c r="A3103" s="370" t="s">
        <v>6541</v>
      </c>
      <c r="B3103" s="374">
        <v>10850</v>
      </c>
      <c r="C3103" s="374" t="s">
        <v>6542</v>
      </c>
      <c r="D3103" s="368" t="s">
        <v>7</v>
      </c>
      <c r="E3103" s="374" t="s">
        <v>1793</v>
      </c>
      <c r="F3103" s="376">
        <v>326640.78999999998</v>
      </c>
    </row>
    <row r="3104" spans="1:6">
      <c r="A3104" s="370" t="s">
        <v>6543</v>
      </c>
      <c r="B3104" s="374">
        <v>15959</v>
      </c>
      <c r="C3104" s="374" t="s">
        <v>6544</v>
      </c>
      <c r="D3104" s="368" t="s">
        <v>7</v>
      </c>
      <c r="E3104" s="374" t="s">
        <v>1793</v>
      </c>
      <c r="F3104" s="376">
        <v>229218.05</v>
      </c>
    </row>
    <row r="3105" spans="1:6">
      <c r="A3105" s="370" t="s">
        <v>6545</v>
      </c>
      <c r="B3105" s="374">
        <v>11108</v>
      </c>
      <c r="C3105" s="374" t="s">
        <v>6546</v>
      </c>
      <c r="D3105" s="368" t="s">
        <v>6</v>
      </c>
      <c r="E3105" s="374" t="s">
        <v>879</v>
      </c>
      <c r="F3105" s="376">
        <v>241838.3</v>
      </c>
    </row>
    <row r="3106" spans="1:6">
      <c r="A3106" s="370" t="s">
        <v>6547</v>
      </c>
      <c r="B3106" s="374">
        <v>8</v>
      </c>
      <c r="C3106" s="374" t="s">
        <v>6548</v>
      </c>
      <c r="D3106" s="368" t="s">
        <v>6</v>
      </c>
      <c r="E3106" s="374" t="s">
        <v>1793</v>
      </c>
      <c r="F3106" s="376">
        <v>84799.85</v>
      </c>
    </row>
    <row r="3107" spans="1:6">
      <c r="A3107" s="370" t="s">
        <v>6549</v>
      </c>
      <c r="B3107" s="374">
        <v>11389</v>
      </c>
      <c r="C3107" s="374" t="s">
        <v>6550</v>
      </c>
      <c r="D3107" s="368" t="s">
        <v>8</v>
      </c>
      <c r="E3107" s="374" t="s">
        <v>879</v>
      </c>
      <c r="F3107" s="376">
        <v>44231.6</v>
      </c>
    </row>
    <row r="3108" spans="1:6">
      <c r="A3108" s="370" t="s">
        <v>6551</v>
      </c>
      <c r="B3108" s="374">
        <v>10940</v>
      </c>
      <c r="C3108" s="374" t="s">
        <v>6552</v>
      </c>
      <c r="D3108" s="368" t="s">
        <v>8</v>
      </c>
      <c r="E3108" s="374" t="s">
        <v>1793</v>
      </c>
      <c r="F3108" s="376">
        <v>5064.09</v>
      </c>
    </row>
    <row r="3109" spans="1:6">
      <c r="A3109" s="370" t="s">
        <v>6553</v>
      </c>
      <c r="B3109" s="374">
        <v>11461</v>
      </c>
      <c r="C3109" s="374" t="s">
        <v>6554</v>
      </c>
      <c r="D3109" s="368" t="s">
        <v>7</v>
      </c>
      <c r="E3109" s="374" t="s">
        <v>1793</v>
      </c>
      <c r="F3109" s="376">
        <v>78312.28</v>
      </c>
    </row>
    <row r="3110" spans="1:6">
      <c r="A3110" s="370" t="s">
        <v>6555</v>
      </c>
      <c r="B3110" s="374">
        <v>13391</v>
      </c>
      <c r="C3110" s="374" t="s">
        <v>6556</v>
      </c>
      <c r="D3110" s="368" t="s">
        <v>8</v>
      </c>
      <c r="E3110" s="374" t="s">
        <v>366</v>
      </c>
      <c r="F3110" s="376">
        <v>28751.46</v>
      </c>
    </row>
    <row r="3111" spans="1:6">
      <c r="A3111" s="370" t="s">
        <v>6557</v>
      </c>
      <c r="B3111" s="374">
        <v>16229</v>
      </c>
      <c r="C3111" s="374" t="s">
        <v>6558</v>
      </c>
      <c r="D3111" s="368" t="s">
        <v>7</v>
      </c>
      <c r="E3111" s="374" t="s">
        <v>1793</v>
      </c>
      <c r="F3111" s="376">
        <v>535073.71</v>
      </c>
    </row>
    <row r="3112" spans="1:6">
      <c r="A3112" s="370" t="s">
        <v>6559</v>
      </c>
      <c r="B3112" s="374">
        <v>16890</v>
      </c>
      <c r="C3112" s="374" t="s">
        <v>6560</v>
      </c>
      <c r="D3112" s="368" t="s">
        <v>6</v>
      </c>
      <c r="E3112" s="374" t="s">
        <v>366</v>
      </c>
      <c r="F3112" s="376">
        <v>30094.84</v>
      </c>
    </row>
    <row r="3113" spans="1:6">
      <c r="A3113" s="370" t="s">
        <v>6561</v>
      </c>
      <c r="B3113" s="374">
        <v>11501</v>
      </c>
      <c r="C3113" s="374" t="s">
        <v>6562</v>
      </c>
      <c r="D3113" s="368" t="s">
        <v>7</v>
      </c>
      <c r="E3113" s="374" t="s">
        <v>879</v>
      </c>
      <c r="F3113" s="376">
        <v>211009.96</v>
      </c>
    </row>
    <row r="3114" spans="1:6">
      <c r="A3114" s="370" t="s">
        <v>6563</v>
      </c>
      <c r="B3114" s="374">
        <v>14140</v>
      </c>
      <c r="C3114" s="374" t="s">
        <v>6564</v>
      </c>
      <c r="D3114" s="368" t="s">
        <v>6</v>
      </c>
      <c r="E3114" s="374" t="s">
        <v>1793</v>
      </c>
      <c r="F3114" s="376">
        <v>18509.419999999998</v>
      </c>
    </row>
    <row r="3115" spans="1:6">
      <c r="A3115" s="370" t="s">
        <v>6565</v>
      </c>
      <c r="B3115" s="374">
        <v>14457</v>
      </c>
      <c r="C3115" s="374" t="s">
        <v>6566</v>
      </c>
      <c r="D3115" s="368" t="s">
        <v>6</v>
      </c>
      <c r="E3115" s="374" t="s">
        <v>1793</v>
      </c>
      <c r="F3115" s="376">
        <v>17283.23</v>
      </c>
    </row>
    <row r="3116" spans="1:6">
      <c r="A3116" s="370" t="s">
        <v>6567</v>
      </c>
      <c r="B3116" s="374">
        <v>100</v>
      </c>
      <c r="C3116" s="374" t="s">
        <v>6568</v>
      </c>
      <c r="D3116" s="368" t="s">
        <v>6</v>
      </c>
      <c r="E3116" s="374" t="s">
        <v>1793</v>
      </c>
      <c r="F3116" s="376">
        <v>16615.189999999999</v>
      </c>
    </row>
    <row r="3117" spans="1:6">
      <c r="A3117" s="370" t="s">
        <v>6569</v>
      </c>
      <c r="B3117" s="374">
        <v>15120</v>
      </c>
      <c r="C3117" s="374" t="s">
        <v>6570</v>
      </c>
      <c r="D3117" s="368" t="s">
        <v>6</v>
      </c>
      <c r="E3117" s="374" t="s">
        <v>1793</v>
      </c>
      <c r="F3117" s="376">
        <v>16280.19</v>
      </c>
    </row>
    <row r="3118" spans="1:6">
      <c r="A3118" s="370" t="s">
        <v>6571</v>
      </c>
      <c r="B3118" s="374">
        <v>14139</v>
      </c>
      <c r="C3118" s="374" t="s">
        <v>6572</v>
      </c>
      <c r="D3118" s="368" t="s">
        <v>6</v>
      </c>
      <c r="E3118" s="374" t="s">
        <v>1793</v>
      </c>
      <c r="F3118" s="376">
        <v>12710.2</v>
      </c>
    </row>
    <row r="3119" spans="1:6">
      <c r="A3119" s="370" t="s">
        <v>6573</v>
      </c>
      <c r="B3119" s="374">
        <v>14181</v>
      </c>
      <c r="C3119" s="374" t="s">
        <v>6574</v>
      </c>
      <c r="D3119" s="368" t="s">
        <v>6</v>
      </c>
      <c r="E3119" s="374" t="s">
        <v>1793</v>
      </c>
      <c r="F3119" s="376">
        <v>18280.38</v>
      </c>
    </row>
    <row r="3120" spans="1:6">
      <c r="A3120" s="370" t="s">
        <v>6575</v>
      </c>
      <c r="B3120" s="374">
        <v>370</v>
      </c>
      <c r="C3120" s="374" t="s">
        <v>6576</v>
      </c>
      <c r="D3120" s="368" t="s">
        <v>6</v>
      </c>
      <c r="E3120" s="374" t="s">
        <v>1793</v>
      </c>
      <c r="F3120" s="376">
        <v>21699.69</v>
      </c>
    </row>
    <row r="3121" spans="1:6">
      <c r="A3121" s="370" t="s">
        <v>6577</v>
      </c>
      <c r="B3121" s="374">
        <v>10042</v>
      </c>
      <c r="C3121" s="374" t="s">
        <v>6578</v>
      </c>
      <c r="D3121" s="368" t="s">
        <v>8</v>
      </c>
      <c r="E3121" s="374" t="s">
        <v>879</v>
      </c>
      <c r="F3121" s="376">
        <v>2249.04</v>
      </c>
    </row>
    <row r="3122" spans="1:6">
      <c r="A3122" s="370" t="s">
        <v>6579</v>
      </c>
      <c r="B3122" s="374">
        <v>15161</v>
      </c>
      <c r="C3122" s="374" t="s">
        <v>6578</v>
      </c>
      <c r="D3122" s="368" t="s">
        <v>6</v>
      </c>
      <c r="E3122" s="374" t="s">
        <v>879</v>
      </c>
      <c r="F3122" s="376">
        <v>13605.47</v>
      </c>
    </row>
    <row r="3123" spans="1:6">
      <c r="A3123" s="370" t="s">
        <v>6580</v>
      </c>
      <c r="B3123" s="374">
        <v>11558</v>
      </c>
      <c r="C3123" s="374" t="s">
        <v>6581</v>
      </c>
      <c r="D3123" s="368" t="s">
        <v>6</v>
      </c>
      <c r="E3123" s="374" t="s">
        <v>1793</v>
      </c>
      <c r="F3123" s="376">
        <v>24309.79</v>
      </c>
    </row>
    <row r="3124" spans="1:6">
      <c r="A3124" s="370" t="s">
        <v>6582</v>
      </c>
      <c r="B3124" s="374">
        <v>843</v>
      </c>
      <c r="C3124" s="374" t="s">
        <v>6583</v>
      </c>
      <c r="D3124" s="368" t="s">
        <v>6</v>
      </c>
      <c r="E3124" s="374" t="s">
        <v>1793</v>
      </c>
      <c r="F3124" s="376">
        <v>137023.93</v>
      </c>
    </row>
    <row r="3125" spans="1:6">
      <c r="A3125" s="370" t="s">
        <v>6584</v>
      </c>
      <c r="B3125" s="374">
        <v>14185</v>
      </c>
      <c r="C3125" s="374" t="s">
        <v>6585</v>
      </c>
      <c r="D3125" s="368" t="s">
        <v>6</v>
      </c>
      <c r="E3125" s="374" t="s">
        <v>1793</v>
      </c>
      <c r="F3125" s="376">
        <v>51037.51</v>
      </c>
    </row>
    <row r="3126" spans="1:6">
      <c r="A3126" s="370" t="s">
        <v>6586</v>
      </c>
      <c r="B3126" s="374">
        <v>10220</v>
      </c>
      <c r="C3126" s="374" t="s">
        <v>6587</v>
      </c>
      <c r="D3126" s="368" t="s">
        <v>6</v>
      </c>
      <c r="E3126" s="374" t="s">
        <v>879</v>
      </c>
      <c r="F3126" s="376">
        <v>6126.42</v>
      </c>
    </row>
    <row r="3127" spans="1:6">
      <c r="A3127" s="370" t="s">
        <v>6588</v>
      </c>
      <c r="B3127" s="374">
        <v>15172</v>
      </c>
      <c r="C3127" s="374" t="s">
        <v>6589</v>
      </c>
      <c r="D3127" s="368" t="s">
        <v>6</v>
      </c>
      <c r="E3127" s="374" t="s">
        <v>879</v>
      </c>
      <c r="F3127" s="376">
        <v>5622.49</v>
      </c>
    </row>
    <row r="3128" spans="1:6">
      <c r="A3128" s="370" t="s">
        <v>6590</v>
      </c>
      <c r="B3128" s="374">
        <v>11022</v>
      </c>
      <c r="C3128" s="374" t="s">
        <v>6591</v>
      </c>
      <c r="D3128" s="368" t="s">
        <v>8</v>
      </c>
      <c r="E3128" s="374" t="s">
        <v>879</v>
      </c>
      <c r="F3128" s="376">
        <v>3111.5</v>
      </c>
    </row>
    <row r="3129" spans="1:6">
      <c r="A3129" s="370" t="s">
        <v>6592</v>
      </c>
      <c r="B3129" s="374">
        <v>15181</v>
      </c>
      <c r="C3129" s="374" t="s">
        <v>6593</v>
      </c>
      <c r="D3129" s="368" t="s">
        <v>6</v>
      </c>
      <c r="E3129" s="374" t="s">
        <v>1573</v>
      </c>
      <c r="F3129" s="376">
        <v>57231.27</v>
      </c>
    </row>
    <row r="3130" spans="1:6">
      <c r="A3130" s="370" t="s">
        <v>6594</v>
      </c>
      <c r="B3130" s="374">
        <v>11599</v>
      </c>
      <c r="C3130" s="374" t="s">
        <v>6595</v>
      </c>
      <c r="D3130" s="368" t="s">
        <v>7</v>
      </c>
      <c r="E3130" s="374" t="s">
        <v>1793</v>
      </c>
      <c r="F3130" s="376">
        <v>174611.83</v>
      </c>
    </row>
    <row r="3131" spans="1:6">
      <c r="A3131" s="370" t="s">
        <v>6596</v>
      </c>
      <c r="B3131" s="374">
        <v>10903</v>
      </c>
      <c r="C3131" s="374" t="s">
        <v>6597</v>
      </c>
      <c r="D3131" s="368" t="s">
        <v>8</v>
      </c>
      <c r="E3131" s="374" t="s">
        <v>879</v>
      </c>
      <c r="F3131" s="376">
        <v>46844.28</v>
      </c>
    </row>
    <row r="3132" spans="1:6">
      <c r="A3132" s="370" t="s">
        <v>6598</v>
      </c>
      <c r="B3132" s="374">
        <v>12802</v>
      </c>
      <c r="C3132" s="374" t="s">
        <v>6599</v>
      </c>
      <c r="D3132" s="368" t="s">
        <v>8</v>
      </c>
      <c r="E3132" s="374" t="s">
        <v>879</v>
      </c>
      <c r="F3132" s="376">
        <v>17636.55</v>
      </c>
    </row>
    <row r="3133" spans="1:6">
      <c r="A3133" s="370" t="s">
        <v>6600</v>
      </c>
      <c r="B3133" s="374">
        <v>14910</v>
      </c>
      <c r="C3133" s="374" t="s">
        <v>6601</v>
      </c>
      <c r="D3133" s="368" t="s">
        <v>6</v>
      </c>
      <c r="E3133" s="374" t="s">
        <v>879</v>
      </c>
      <c r="F3133" s="376">
        <v>44383.59</v>
      </c>
    </row>
    <row r="3134" spans="1:6">
      <c r="A3134" s="370" t="s">
        <v>6602</v>
      </c>
      <c r="B3134" s="374">
        <v>13024</v>
      </c>
      <c r="C3134" s="374" t="s">
        <v>6603</v>
      </c>
      <c r="D3134" s="368" t="s">
        <v>8</v>
      </c>
      <c r="E3134" s="374" t="s">
        <v>1793</v>
      </c>
      <c r="F3134" s="376">
        <v>91067.6</v>
      </c>
    </row>
    <row r="3135" spans="1:6">
      <c r="A3135" s="370" t="s">
        <v>6604</v>
      </c>
      <c r="B3135" s="374">
        <v>10000</v>
      </c>
      <c r="C3135" s="374" t="s">
        <v>6605</v>
      </c>
      <c r="D3135" s="368" t="s">
        <v>8</v>
      </c>
      <c r="E3135" s="374" t="s">
        <v>879</v>
      </c>
      <c r="F3135" s="376">
        <v>19124.349999999999</v>
      </c>
    </row>
    <row r="3136" spans="1:6">
      <c r="A3136" s="370" t="s">
        <v>6606</v>
      </c>
      <c r="B3136" s="374">
        <v>11535</v>
      </c>
      <c r="C3136" s="374" t="s">
        <v>6607</v>
      </c>
      <c r="D3136" s="368" t="s">
        <v>8</v>
      </c>
      <c r="E3136" s="374" t="s">
        <v>1793</v>
      </c>
      <c r="F3136" s="376">
        <v>32991.660000000003</v>
      </c>
    </row>
    <row r="3137" spans="1:6">
      <c r="A3137" s="370" t="s">
        <v>6608</v>
      </c>
      <c r="B3137" s="374">
        <v>14144</v>
      </c>
      <c r="C3137" s="374" t="s">
        <v>6609</v>
      </c>
      <c r="D3137" s="368" t="s">
        <v>6</v>
      </c>
      <c r="E3137" s="374" t="s">
        <v>879</v>
      </c>
      <c r="F3137" s="376">
        <v>28971.68</v>
      </c>
    </row>
    <row r="3138" spans="1:6">
      <c r="A3138" s="370" t="s">
        <v>6610</v>
      </c>
      <c r="B3138" s="374">
        <v>11032</v>
      </c>
      <c r="C3138" s="374" t="s">
        <v>6611</v>
      </c>
      <c r="D3138" s="368" t="s">
        <v>8</v>
      </c>
      <c r="E3138" s="374" t="s">
        <v>879</v>
      </c>
      <c r="F3138" s="376">
        <v>31004.89</v>
      </c>
    </row>
    <row r="3139" spans="1:6">
      <c r="A3139" s="370" t="s">
        <v>6612</v>
      </c>
      <c r="B3139" s="374">
        <v>14128</v>
      </c>
      <c r="C3139" s="374" t="s">
        <v>6613</v>
      </c>
      <c r="D3139" s="368" t="s">
        <v>6</v>
      </c>
      <c r="E3139" s="374" t="s">
        <v>879</v>
      </c>
      <c r="F3139" s="376">
        <v>32802.61</v>
      </c>
    </row>
    <row r="3140" spans="1:6">
      <c r="A3140" s="370" t="s">
        <v>6614</v>
      </c>
      <c r="B3140" s="374">
        <v>11171</v>
      </c>
      <c r="C3140" s="374" t="s">
        <v>6615</v>
      </c>
      <c r="D3140" s="368" t="s">
        <v>6</v>
      </c>
      <c r="E3140" s="374" t="s">
        <v>1793</v>
      </c>
      <c r="F3140" s="376">
        <v>97729.31</v>
      </c>
    </row>
    <row r="3141" spans="1:6">
      <c r="A3141" s="370" t="s">
        <v>6616</v>
      </c>
      <c r="B3141" s="374">
        <v>12729</v>
      </c>
      <c r="C3141" s="374" t="s">
        <v>6617</v>
      </c>
      <c r="D3141" s="368" t="s">
        <v>7</v>
      </c>
      <c r="E3141" s="374" t="s">
        <v>1793</v>
      </c>
      <c r="F3141" s="376">
        <v>375815.1</v>
      </c>
    </row>
    <row r="3142" spans="1:6">
      <c r="A3142" s="370" t="s">
        <v>6618</v>
      </c>
      <c r="B3142" s="374">
        <v>16455</v>
      </c>
      <c r="C3142" s="374" t="s">
        <v>6619</v>
      </c>
      <c r="D3142" s="368" t="s">
        <v>6</v>
      </c>
      <c r="E3142" s="374" t="s">
        <v>1573</v>
      </c>
      <c r="F3142" s="376">
        <v>56435.32</v>
      </c>
    </row>
    <row r="3143" spans="1:6">
      <c r="A3143" s="370" t="s">
        <v>6620</v>
      </c>
      <c r="B3143" s="374">
        <v>14046</v>
      </c>
      <c r="C3143" s="374" t="s">
        <v>6621</v>
      </c>
      <c r="D3143" s="368" t="s">
        <v>6</v>
      </c>
      <c r="E3143" s="374" t="s">
        <v>1793</v>
      </c>
      <c r="F3143" s="376">
        <v>32118.09</v>
      </c>
    </row>
    <row r="3144" spans="1:6">
      <c r="A3144" s="370" t="s">
        <v>6622</v>
      </c>
      <c r="B3144" s="374">
        <v>12495</v>
      </c>
      <c r="C3144" s="374" t="s">
        <v>6623</v>
      </c>
      <c r="D3144" s="368" t="s">
        <v>6</v>
      </c>
      <c r="E3144" s="374" t="s">
        <v>1793</v>
      </c>
      <c r="F3144" s="376">
        <v>43230.03</v>
      </c>
    </row>
    <row r="3145" spans="1:6">
      <c r="A3145" s="370" t="s">
        <v>6624</v>
      </c>
      <c r="B3145" s="374">
        <v>10</v>
      </c>
      <c r="C3145" s="374" t="s">
        <v>6625</v>
      </c>
      <c r="D3145" s="368" t="s">
        <v>6</v>
      </c>
      <c r="E3145" s="374" t="s">
        <v>1793</v>
      </c>
      <c r="F3145" s="376">
        <v>47521.75</v>
      </c>
    </row>
    <row r="3146" spans="1:6">
      <c r="A3146" s="370" t="s">
        <v>6626</v>
      </c>
      <c r="B3146" s="374">
        <v>14047</v>
      </c>
      <c r="C3146" s="374" t="s">
        <v>6627</v>
      </c>
      <c r="D3146" s="368" t="s">
        <v>6</v>
      </c>
      <c r="E3146" s="374" t="s">
        <v>1793</v>
      </c>
      <c r="F3146" s="376">
        <v>53435.31</v>
      </c>
    </row>
    <row r="3147" spans="1:6">
      <c r="A3147" s="370" t="s">
        <v>6628</v>
      </c>
      <c r="B3147" s="374">
        <v>15136</v>
      </c>
      <c r="C3147" s="374" t="s">
        <v>6629</v>
      </c>
      <c r="D3147" s="368" t="s">
        <v>6</v>
      </c>
      <c r="E3147" s="374" t="s">
        <v>1793</v>
      </c>
      <c r="F3147" s="376">
        <v>59254.52</v>
      </c>
    </row>
    <row r="3148" spans="1:6">
      <c r="A3148" s="370" t="s">
        <v>6630</v>
      </c>
      <c r="B3148" s="374">
        <v>845</v>
      </c>
      <c r="C3148" s="374" t="s">
        <v>6631</v>
      </c>
      <c r="D3148" s="368" t="s">
        <v>7</v>
      </c>
      <c r="E3148" s="374" t="s">
        <v>1793</v>
      </c>
      <c r="F3148" s="376">
        <v>459392.85</v>
      </c>
    </row>
    <row r="3149" spans="1:6">
      <c r="A3149" s="370" t="s">
        <v>6632</v>
      </c>
      <c r="B3149" s="374">
        <v>15121</v>
      </c>
      <c r="C3149" s="374" t="s">
        <v>6633</v>
      </c>
      <c r="D3149" s="368" t="s">
        <v>7</v>
      </c>
      <c r="E3149" s="374" t="s">
        <v>1793</v>
      </c>
      <c r="F3149" s="376">
        <v>482857.41</v>
      </c>
    </row>
    <row r="3150" spans="1:6">
      <c r="A3150" s="370" t="s">
        <v>6634</v>
      </c>
      <c r="B3150" s="374">
        <v>12843</v>
      </c>
      <c r="C3150" s="374" t="s">
        <v>6635</v>
      </c>
      <c r="D3150" s="368" t="s">
        <v>6</v>
      </c>
      <c r="E3150" s="374" t="s">
        <v>1793</v>
      </c>
      <c r="F3150" s="376">
        <v>31550.55</v>
      </c>
    </row>
    <row r="3151" spans="1:6">
      <c r="A3151" s="370" t="s">
        <v>6636</v>
      </c>
      <c r="B3151" s="374">
        <v>13480</v>
      </c>
      <c r="C3151" s="374" t="s">
        <v>6637</v>
      </c>
      <c r="D3151" s="368" t="s">
        <v>6</v>
      </c>
      <c r="E3151" s="374" t="s">
        <v>1793</v>
      </c>
      <c r="F3151" s="376">
        <v>273967.75</v>
      </c>
    </row>
    <row r="3152" spans="1:6">
      <c r="A3152" s="370" t="s">
        <v>6638</v>
      </c>
      <c r="B3152" s="374">
        <v>12645</v>
      </c>
      <c r="C3152" s="374" t="s">
        <v>6639</v>
      </c>
      <c r="D3152" s="368" t="s">
        <v>6</v>
      </c>
      <c r="E3152" s="374" t="s">
        <v>1793</v>
      </c>
      <c r="F3152" s="376">
        <v>57533.72</v>
      </c>
    </row>
    <row r="3153" spans="1:6">
      <c r="A3153" s="370" t="s">
        <v>6640</v>
      </c>
      <c r="B3153" s="374">
        <v>13091</v>
      </c>
      <c r="C3153" s="374" t="s">
        <v>6641</v>
      </c>
      <c r="D3153" s="368" t="s">
        <v>8</v>
      </c>
      <c r="E3153" s="374" t="s">
        <v>1793</v>
      </c>
      <c r="F3153" s="376">
        <v>21410.35</v>
      </c>
    </row>
    <row r="3154" spans="1:6">
      <c r="A3154" s="370" t="s">
        <v>6642</v>
      </c>
      <c r="B3154" s="374">
        <v>13173</v>
      </c>
      <c r="C3154" s="374" t="s">
        <v>6643</v>
      </c>
      <c r="D3154" s="368" t="s">
        <v>6</v>
      </c>
      <c r="E3154" s="374" t="s">
        <v>1793</v>
      </c>
      <c r="F3154" s="376">
        <v>64874.42</v>
      </c>
    </row>
    <row r="3155" spans="1:6">
      <c r="A3155" s="370" t="s">
        <v>6644</v>
      </c>
      <c r="B3155" s="374">
        <v>13174</v>
      </c>
      <c r="C3155" s="374" t="s">
        <v>6645</v>
      </c>
      <c r="D3155" s="368" t="s">
        <v>6</v>
      </c>
      <c r="E3155" s="374" t="s">
        <v>1793</v>
      </c>
      <c r="F3155" s="376">
        <v>89924.57</v>
      </c>
    </row>
    <row r="3156" spans="1:6">
      <c r="A3156" s="370" t="s">
        <v>6646</v>
      </c>
      <c r="B3156" s="374">
        <v>13172</v>
      </c>
      <c r="C3156" s="374" t="s">
        <v>6647</v>
      </c>
      <c r="D3156" s="368" t="s">
        <v>6</v>
      </c>
      <c r="E3156" s="374" t="s">
        <v>1793</v>
      </c>
      <c r="F3156" s="376">
        <v>16254.52</v>
      </c>
    </row>
    <row r="3157" spans="1:6">
      <c r="A3157" s="370" t="s">
        <v>6648</v>
      </c>
      <c r="B3157" s="374">
        <v>14146</v>
      </c>
      <c r="C3157" s="374" t="s">
        <v>6649</v>
      </c>
      <c r="D3157" s="368" t="s">
        <v>6</v>
      </c>
      <c r="E3157" s="374" t="s">
        <v>1793</v>
      </c>
      <c r="F3157" s="376">
        <v>16343.08</v>
      </c>
    </row>
    <row r="3158" spans="1:6">
      <c r="A3158" s="370" t="s">
        <v>6650</v>
      </c>
      <c r="B3158" s="374">
        <v>851</v>
      </c>
      <c r="C3158" s="374" t="s">
        <v>6651</v>
      </c>
      <c r="D3158" s="368" t="s">
        <v>7</v>
      </c>
      <c r="E3158" s="374" t="s">
        <v>1793</v>
      </c>
      <c r="F3158" s="376">
        <v>288993.57</v>
      </c>
    </row>
    <row r="3159" spans="1:6">
      <c r="A3159" s="370" t="s">
        <v>6652</v>
      </c>
      <c r="B3159" s="374">
        <v>12322</v>
      </c>
      <c r="C3159" s="374" t="s">
        <v>6651</v>
      </c>
      <c r="D3159" s="368" t="s">
        <v>7</v>
      </c>
      <c r="E3159" s="374" t="s">
        <v>1793</v>
      </c>
      <c r="F3159" s="376">
        <v>288993.57</v>
      </c>
    </row>
    <row r="3160" spans="1:6">
      <c r="A3160" s="370" t="s">
        <v>6653</v>
      </c>
      <c r="B3160" s="374">
        <v>11875</v>
      </c>
      <c r="C3160" s="374" t="s">
        <v>6654</v>
      </c>
      <c r="D3160" s="368" t="s">
        <v>9</v>
      </c>
      <c r="E3160" s="374" t="s">
        <v>1793</v>
      </c>
      <c r="F3160" s="376">
        <v>385921.37</v>
      </c>
    </row>
    <row r="3161" spans="1:6">
      <c r="A3161" s="370" t="s">
        <v>6655</v>
      </c>
      <c r="B3161" s="374">
        <v>11560</v>
      </c>
      <c r="C3161" s="374" t="s">
        <v>6656</v>
      </c>
      <c r="D3161" s="368" t="s">
        <v>6</v>
      </c>
      <c r="E3161" s="374" t="s">
        <v>1793</v>
      </c>
      <c r="F3161" s="376">
        <v>23721.93</v>
      </c>
    </row>
    <row r="3162" spans="1:6">
      <c r="A3162" s="370" t="s">
        <v>6657</v>
      </c>
      <c r="B3162" s="374">
        <v>14921</v>
      </c>
      <c r="C3162" s="374" t="s">
        <v>6658</v>
      </c>
      <c r="D3162" s="368" t="s">
        <v>6</v>
      </c>
      <c r="E3162" s="374" t="s">
        <v>1793</v>
      </c>
      <c r="F3162" s="376">
        <v>24885.91</v>
      </c>
    </row>
    <row r="3163" spans="1:6">
      <c r="A3163" s="370" t="s">
        <v>6659</v>
      </c>
      <c r="B3163" s="374">
        <v>13663</v>
      </c>
      <c r="C3163" s="374" t="s">
        <v>6660</v>
      </c>
      <c r="D3163" s="368" t="s">
        <v>6</v>
      </c>
      <c r="E3163" s="374" t="s">
        <v>1793</v>
      </c>
      <c r="F3163" s="376">
        <v>30303.47</v>
      </c>
    </row>
    <row r="3164" spans="1:6">
      <c r="A3164" s="370" t="s">
        <v>6661</v>
      </c>
      <c r="B3164" s="374">
        <v>11712</v>
      </c>
      <c r="C3164" s="374" t="s">
        <v>6662</v>
      </c>
      <c r="D3164" s="368" t="s">
        <v>6</v>
      </c>
      <c r="E3164" s="374" t="s">
        <v>1793</v>
      </c>
      <c r="F3164" s="376">
        <v>37540.28</v>
      </c>
    </row>
    <row r="3165" spans="1:6">
      <c r="A3165" s="370" t="s">
        <v>6663</v>
      </c>
      <c r="B3165" s="374">
        <v>15122</v>
      </c>
      <c r="C3165" s="374" t="s">
        <v>6664</v>
      </c>
      <c r="D3165" s="368" t="s">
        <v>6</v>
      </c>
      <c r="E3165" s="374" t="s">
        <v>1793</v>
      </c>
      <c r="F3165" s="376">
        <v>37520.01</v>
      </c>
    </row>
    <row r="3166" spans="1:6">
      <c r="A3166" s="370" t="s">
        <v>6665</v>
      </c>
      <c r="B3166" s="374">
        <v>13664</v>
      </c>
      <c r="C3166" s="374" t="s">
        <v>6666</v>
      </c>
      <c r="D3166" s="368" t="s">
        <v>6</v>
      </c>
      <c r="E3166" s="374" t="s">
        <v>1793</v>
      </c>
      <c r="F3166" s="376">
        <v>46124.9</v>
      </c>
    </row>
    <row r="3167" spans="1:6">
      <c r="A3167" s="370" t="s">
        <v>6667</v>
      </c>
      <c r="B3167" s="374">
        <v>13951</v>
      </c>
      <c r="C3167" s="374" t="s">
        <v>6668</v>
      </c>
      <c r="D3167" s="368" t="s">
        <v>6</v>
      </c>
      <c r="E3167" s="374" t="s">
        <v>1793</v>
      </c>
      <c r="F3167" s="376">
        <v>56500.12</v>
      </c>
    </row>
    <row r="3168" spans="1:6">
      <c r="A3168" s="370" t="s">
        <v>6669</v>
      </c>
      <c r="B3168" s="374">
        <v>13963</v>
      </c>
      <c r="C3168" s="374" t="s">
        <v>6670</v>
      </c>
      <c r="D3168" s="368" t="s">
        <v>6</v>
      </c>
      <c r="E3168" s="374" t="s">
        <v>1793</v>
      </c>
      <c r="F3168" s="376">
        <v>71238.83</v>
      </c>
    </row>
    <row r="3169" spans="1:6">
      <c r="A3169" s="370" t="s">
        <v>6671</v>
      </c>
      <c r="B3169" s="374">
        <v>13964</v>
      </c>
      <c r="C3169" s="374" t="s">
        <v>6672</v>
      </c>
      <c r="D3169" s="368" t="s">
        <v>6</v>
      </c>
      <c r="E3169" s="374" t="s">
        <v>1793</v>
      </c>
      <c r="F3169" s="376">
        <v>88265.43</v>
      </c>
    </row>
    <row r="3170" spans="1:6">
      <c r="A3170" s="370" t="s">
        <v>6673</v>
      </c>
      <c r="B3170" s="374">
        <v>13965</v>
      </c>
      <c r="C3170" s="374" t="s">
        <v>6674</v>
      </c>
      <c r="D3170" s="368" t="s">
        <v>6</v>
      </c>
      <c r="E3170" s="374" t="s">
        <v>1793</v>
      </c>
      <c r="F3170" s="376">
        <v>105485.27</v>
      </c>
    </row>
    <row r="3171" spans="1:6">
      <c r="A3171" s="370" t="s">
        <v>6675</v>
      </c>
      <c r="B3171" s="374">
        <v>15163</v>
      </c>
      <c r="C3171" s="374" t="s">
        <v>6676</v>
      </c>
      <c r="D3171" s="368" t="s">
        <v>7</v>
      </c>
      <c r="E3171" s="374" t="s">
        <v>879</v>
      </c>
      <c r="F3171" s="376">
        <v>367707.3</v>
      </c>
    </row>
    <row r="3172" spans="1:6">
      <c r="A3172" s="370" t="s">
        <v>6677</v>
      </c>
      <c r="B3172" s="374">
        <v>11</v>
      </c>
      <c r="C3172" s="374" t="s">
        <v>6678</v>
      </c>
      <c r="D3172" s="368" t="s">
        <v>6</v>
      </c>
      <c r="E3172" s="374" t="s">
        <v>1793</v>
      </c>
      <c r="F3172" s="376">
        <v>59273.760000000002</v>
      </c>
    </row>
    <row r="3173" spans="1:6">
      <c r="A3173" s="370" t="s">
        <v>6679</v>
      </c>
      <c r="B3173" s="374">
        <v>12</v>
      </c>
      <c r="C3173" s="374" t="s">
        <v>6680</v>
      </c>
      <c r="D3173" s="368" t="s">
        <v>6</v>
      </c>
      <c r="E3173" s="374" t="s">
        <v>1793</v>
      </c>
      <c r="F3173" s="376">
        <v>74319.23</v>
      </c>
    </row>
    <row r="3174" spans="1:6">
      <c r="A3174" s="370" t="s">
        <v>6681</v>
      </c>
      <c r="B3174" s="374">
        <v>13</v>
      </c>
      <c r="C3174" s="374" t="s">
        <v>6682</v>
      </c>
      <c r="D3174" s="368" t="s">
        <v>6</v>
      </c>
      <c r="E3174" s="374" t="s">
        <v>1793</v>
      </c>
      <c r="F3174" s="376">
        <v>86722.07</v>
      </c>
    </row>
    <row r="3175" spans="1:6">
      <c r="A3175" s="370" t="s">
        <v>6683</v>
      </c>
      <c r="B3175" s="374">
        <v>14907</v>
      </c>
      <c r="C3175" s="374" t="s">
        <v>6684</v>
      </c>
      <c r="D3175" s="368" t="s">
        <v>6</v>
      </c>
      <c r="E3175" s="374" t="s">
        <v>1793</v>
      </c>
      <c r="F3175" s="376">
        <v>98212.29</v>
      </c>
    </row>
    <row r="3176" spans="1:6">
      <c r="A3176" s="370" t="s">
        <v>6685</v>
      </c>
      <c r="B3176" s="374">
        <v>14</v>
      </c>
      <c r="C3176" s="374" t="s">
        <v>6686</v>
      </c>
      <c r="D3176" s="368" t="s">
        <v>6</v>
      </c>
      <c r="E3176" s="374" t="s">
        <v>1793</v>
      </c>
      <c r="F3176" s="376">
        <v>156653.04</v>
      </c>
    </row>
    <row r="3177" spans="1:6">
      <c r="A3177" s="370" t="s">
        <v>6687</v>
      </c>
      <c r="B3177" s="374">
        <v>15</v>
      </c>
      <c r="C3177" s="374" t="s">
        <v>6688</v>
      </c>
      <c r="D3177" s="368" t="s">
        <v>6</v>
      </c>
      <c r="E3177" s="374" t="s">
        <v>1793</v>
      </c>
      <c r="F3177" s="376">
        <v>78149.679999999993</v>
      </c>
    </row>
    <row r="3178" spans="1:6">
      <c r="A3178" s="370" t="s">
        <v>6689</v>
      </c>
      <c r="B3178" s="374">
        <v>12365</v>
      </c>
      <c r="C3178" s="374" t="s">
        <v>6688</v>
      </c>
      <c r="D3178" s="368" t="s">
        <v>6</v>
      </c>
      <c r="E3178" s="374" t="s">
        <v>1793</v>
      </c>
      <c r="F3178" s="376">
        <v>80430.759999999995</v>
      </c>
    </row>
    <row r="3179" spans="1:6">
      <c r="A3179" s="370" t="s">
        <v>6690</v>
      </c>
      <c r="B3179" s="374">
        <v>13405</v>
      </c>
      <c r="C3179" s="374" t="s">
        <v>6691</v>
      </c>
      <c r="D3179" s="368" t="s">
        <v>6</v>
      </c>
      <c r="E3179" s="374" t="s">
        <v>1793</v>
      </c>
      <c r="F3179" s="376">
        <v>97145.71</v>
      </c>
    </row>
    <row r="3180" spans="1:6">
      <c r="A3180" s="370" t="s">
        <v>6692</v>
      </c>
      <c r="B3180" s="374">
        <v>13880</v>
      </c>
      <c r="C3180" s="374" t="s">
        <v>6693</v>
      </c>
      <c r="D3180" s="368" t="s">
        <v>6</v>
      </c>
      <c r="E3180" s="374" t="s">
        <v>1793</v>
      </c>
      <c r="F3180" s="376">
        <v>113781.36</v>
      </c>
    </row>
    <row r="3181" spans="1:6">
      <c r="A3181" s="370" t="s">
        <v>6694</v>
      </c>
      <c r="B3181" s="374">
        <v>12171</v>
      </c>
      <c r="C3181" s="374" t="s">
        <v>6695</v>
      </c>
      <c r="D3181" s="368" t="s">
        <v>9</v>
      </c>
      <c r="E3181" s="374" t="s">
        <v>496</v>
      </c>
      <c r="F3181" s="376">
        <v>815946.04</v>
      </c>
    </row>
    <row r="3182" spans="1:6">
      <c r="A3182" s="370" t="s">
        <v>6696</v>
      </c>
      <c r="B3182" s="374">
        <v>11427</v>
      </c>
      <c r="C3182" s="374" t="s">
        <v>6697</v>
      </c>
      <c r="D3182" s="368" t="s">
        <v>6698</v>
      </c>
      <c r="E3182" s="374" t="s">
        <v>879</v>
      </c>
      <c r="F3182" s="376">
        <v>4.46</v>
      </c>
    </row>
    <row r="3183" spans="1:6">
      <c r="A3183" s="370" t="s">
        <v>6699</v>
      </c>
      <c r="B3183" s="374">
        <v>12838</v>
      </c>
      <c r="C3183" s="374" t="s">
        <v>6700</v>
      </c>
      <c r="D3183" s="368" t="s">
        <v>8</v>
      </c>
      <c r="E3183" s="374" t="s">
        <v>879</v>
      </c>
      <c r="F3183" s="376">
        <v>38608.42</v>
      </c>
    </row>
    <row r="3184" spans="1:6">
      <c r="A3184" s="370" t="s">
        <v>6701</v>
      </c>
      <c r="B3184" s="374">
        <v>10209</v>
      </c>
      <c r="C3184" s="374" t="s">
        <v>6702</v>
      </c>
      <c r="D3184" s="368" t="s">
        <v>6</v>
      </c>
      <c r="E3184" s="374" t="s">
        <v>879</v>
      </c>
      <c r="F3184" s="376">
        <v>18697.97</v>
      </c>
    </row>
    <row r="3185" spans="1:6">
      <c r="A3185" s="370" t="s">
        <v>6703</v>
      </c>
      <c r="B3185" s="374">
        <v>11476</v>
      </c>
      <c r="C3185" s="374" t="s">
        <v>6704</v>
      </c>
      <c r="D3185" s="368" t="s">
        <v>6</v>
      </c>
      <c r="E3185" s="374" t="s">
        <v>879</v>
      </c>
      <c r="F3185" s="376">
        <v>23252.73</v>
      </c>
    </row>
    <row r="3186" spans="1:6">
      <c r="A3186" s="370" t="s">
        <v>6705</v>
      </c>
      <c r="B3186" s="374">
        <v>13939</v>
      </c>
      <c r="C3186" s="374" t="s">
        <v>6706</v>
      </c>
      <c r="D3186" s="368" t="s">
        <v>9</v>
      </c>
      <c r="E3186" s="374" t="s">
        <v>374</v>
      </c>
      <c r="F3186" s="376">
        <v>230977.92000000001</v>
      </c>
    </row>
    <row r="3187" spans="1:6">
      <c r="A3187" s="370" t="s">
        <v>6707</v>
      </c>
      <c r="B3187" s="374">
        <v>10151</v>
      </c>
      <c r="C3187" s="374" t="s">
        <v>6708</v>
      </c>
      <c r="D3187" s="368" t="s">
        <v>7</v>
      </c>
      <c r="E3187" s="374" t="s">
        <v>879</v>
      </c>
      <c r="F3187" s="376">
        <v>699958.43</v>
      </c>
    </row>
    <row r="3188" spans="1:6">
      <c r="A3188" s="370" t="s">
        <v>6709</v>
      </c>
      <c r="B3188" s="374">
        <v>11166</v>
      </c>
      <c r="C3188" s="374" t="s">
        <v>6710</v>
      </c>
      <c r="D3188" s="368" t="s">
        <v>7</v>
      </c>
      <c r="E3188" s="374" t="s">
        <v>879</v>
      </c>
      <c r="F3188" s="376">
        <v>635501</v>
      </c>
    </row>
    <row r="3189" spans="1:6">
      <c r="A3189" s="370" t="s">
        <v>6711</v>
      </c>
      <c r="B3189" s="374">
        <v>14428</v>
      </c>
      <c r="C3189" s="374" t="s">
        <v>6712</v>
      </c>
      <c r="D3189" s="368" t="s">
        <v>8</v>
      </c>
      <c r="E3189" s="374" t="s">
        <v>366</v>
      </c>
      <c r="F3189" s="376">
        <v>18409.32</v>
      </c>
    </row>
    <row r="3190" spans="1:6">
      <c r="A3190" s="370" t="s">
        <v>6713</v>
      </c>
      <c r="B3190" s="374">
        <v>15720</v>
      </c>
      <c r="C3190" s="374" t="s">
        <v>6714</v>
      </c>
      <c r="D3190" s="368" t="s">
        <v>7</v>
      </c>
      <c r="E3190" s="374" t="s">
        <v>879</v>
      </c>
      <c r="F3190" s="376">
        <v>442151.29</v>
      </c>
    </row>
    <row r="3191" spans="1:6">
      <c r="A3191" s="370" t="s">
        <v>6715</v>
      </c>
      <c r="B3191" s="374">
        <v>15101</v>
      </c>
      <c r="C3191" s="374" t="s">
        <v>6716</v>
      </c>
      <c r="D3191" s="368" t="s">
        <v>7</v>
      </c>
      <c r="E3191" s="374" t="s">
        <v>879</v>
      </c>
      <c r="F3191" s="376">
        <v>375847.66</v>
      </c>
    </row>
    <row r="3192" spans="1:6">
      <c r="A3192" s="370" t="s">
        <v>6717</v>
      </c>
      <c r="B3192" s="374">
        <v>12736</v>
      </c>
      <c r="C3192" s="374" t="s">
        <v>6718</v>
      </c>
      <c r="D3192" s="368" t="s">
        <v>8</v>
      </c>
      <c r="E3192" s="374" t="s">
        <v>879</v>
      </c>
      <c r="F3192" s="376">
        <v>471920</v>
      </c>
    </row>
    <row r="3193" spans="1:6">
      <c r="A3193" s="370" t="s">
        <v>6719</v>
      </c>
      <c r="B3193" s="374">
        <v>12281</v>
      </c>
      <c r="C3193" s="374" t="s">
        <v>6720</v>
      </c>
      <c r="D3193" s="368" t="s">
        <v>6</v>
      </c>
      <c r="E3193" s="374" t="s">
        <v>1793</v>
      </c>
      <c r="F3193" s="376">
        <v>29232.15</v>
      </c>
    </row>
    <row r="3194" spans="1:6">
      <c r="A3194" s="370" t="s">
        <v>6721</v>
      </c>
      <c r="B3194" s="374">
        <v>12780</v>
      </c>
      <c r="C3194" s="374" t="s">
        <v>6722</v>
      </c>
      <c r="D3194" s="368" t="s">
        <v>6</v>
      </c>
      <c r="E3194" s="374" t="s">
        <v>879</v>
      </c>
      <c r="F3194" s="376">
        <v>27842.92</v>
      </c>
    </row>
    <row r="3195" spans="1:6">
      <c r="A3195" s="370" t="s">
        <v>6723</v>
      </c>
      <c r="B3195" s="374">
        <v>10746</v>
      </c>
      <c r="C3195" s="374" t="s">
        <v>6724</v>
      </c>
      <c r="D3195" s="368" t="s">
        <v>6</v>
      </c>
      <c r="E3195" s="374" t="s">
        <v>1216</v>
      </c>
      <c r="F3195" s="376">
        <v>267438.94</v>
      </c>
    </row>
    <row r="3196" spans="1:6">
      <c r="A3196" s="370" t="s">
        <v>6725</v>
      </c>
      <c r="B3196" s="374">
        <v>10626</v>
      </c>
      <c r="C3196" s="374" t="s">
        <v>6726</v>
      </c>
      <c r="D3196" s="368" t="s">
        <v>6</v>
      </c>
      <c r="E3196" s="374" t="s">
        <v>1216</v>
      </c>
      <c r="F3196" s="376">
        <v>269067.65000000002</v>
      </c>
    </row>
    <row r="3197" spans="1:6">
      <c r="A3197" s="370" t="s">
        <v>6727</v>
      </c>
      <c r="B3197" s="374">
        <v>14133</v>
      </c>
      <c r="C3197" s="374" t="s">
        <v>6728</v>
      </c>
      <c r="D3197" s="368" t="s">
        <v>8</v>
      </c>
      <c r="E3197" s="374" t="s">
        <v>1573</v>
      </c>
      <c r="F3197" s="376">
        <v>42050.76</v>
      </c>
    </row>
    <row r="3198" spans="1:6">
      <c r="A3198" s="370" t="s">
        <v>6729</v>
      </c>
      <c r="B3198" s="374">
        <v>16454</v>
      </c>
      <c r="C3198" s="374" t="s">
        <v>6730</v>
      </c>
      <c r="D3198" s="368" t="s">
        <v>8</v>
      </c>
      <c r="E3198" s="374" t="s">
        <v>1573</v>
      </c>
      <c r="F3198" s="376">
        <v>39907.82</v>
      </c>
    </row>
    <row r="3199" spans="1:6">
      <c r="A3199" s="370" t="s">
        <v>6731</v>
      </c>
      <c r="B3199" s="374">
        <v>13576</v>
      </c>
      <c r="C3199" s="374" t="s">
        <v>6732</v>
      </c>
      <c r="D3199" s="368" t="s">
        <v>8</v>
      </c>
      <c r="E3199" s="374" t="s">
        <v>366</v>
      </c>
      <c r="F3199" s="376">
        <v>28751.46</v>
      </c>
    </row>
    <row r="3200" spans="1:6">
      <c r="A3200" s="370" t="s">
        <v>6733</v>
      </c>
      <c r="B3200" s="374">
        <v>14147</v>
      </c>
      <c r="C3200" s="374" t="s">
        <v>6734</v>
      </c>
      <c r="D3200" s="368" t="s">
        <v>8</v>
      </c>
      <c r="E3200" s="374" t="s">
        <v>366</v>
      </c>
      <c r="F3200" s="376">
        <v>28605.8</v>
      </c>
    </row>
    <row r="3201" spans="1:6">
      <c r="A3201" s="370" t="s">
        <v>6735</v>
      </c>
      <c r="B3201" s="374">
        <v>11216</v>
      </c>
      <c r="C3201" s="374" t="s">
        <v>6736</v>
      </c>
      <c r="D3201" s="368" t="s">
        <v>9</v>
      </c>
      <c r="E3201" s="374" t="s">
        <v>879</v>
      </c>
      <c r="F3201" s="376">
        <v>21303.96</v>
      </c>
    </row>
    <row r="3202" spans="1:6">
      <c r="A3202" s="370" t="s">
        <v>6737</v>
      </c>
      <c r="B3202" s="374">
        <v>16557</v>
      </c>
      <c r="C3202" s="374" t="s">
        <v>6738</v>
      </c>
      <c r="D3202" s="368" t="s">
        <v>9</v>
      </c>
      <c r="E3202" s="374" t="s">
        <v>507</v>
      </c>
      <c r="F3202" s="376">
        <v>557689.43999999994</v>
      </c>
    </row>
    <row r="3203" spans="1:6">
      <c r="A3203" s="370" t="s">
        <v>6739</v>
      </c>
      <c r="B3203" s="374">
        <v>18791</v>
      </c>
      <c r="C3203" s="374" t="s">
        <v>6740</v>
      </c>
      <c r="D3203" s="368" t="s">
        <v>9</v>
      </c>
      <c r="E3203" s="374" t="s">
        <v>496</v>
      </c>
      <c r="F3203" s="376">
        <v>0</v>
      </c>
    </row>
    <row r="3204" spans="1:6">
      <c r="A3204" s="370" t="s">
        <v>6741</v>
      </c>
      <c r="B3204" s="374">
        <v>18817</v>
      </c>
      <c r="C3204" s="374" t="s">
        <v>6742</v>
      </c>
      <c r="D3204" s="368" t="s">
        <v>9</v>
      </c>
      <c r="E3204" s="374" t="s">
        <v>496</v>
      </c>
      <c r="F3204" s="376">
        <v>0</v>
      </c>
    </row>
    <row r="3205" spans="1:6" ht="22.5">
      <c r="A3205" s="370" t="s">
        <v>6743</v>
      </c>
      <c r="B3205" s="374">
        <v>14914</v>
      </c>
      <c r="C3205" s="374" t="s">
        <v>6744</v>
      </c>
      <c r="D3205" s="368" t="s">
        <v>9</v>
      </c>
      <c r="E3205" s="374" t="s">
        <v>359</v>
      </c>
      <c r="F3205" s="376">
        <v>83430.7</v>
      </c>
    </row>
    <row r="3206" spans="1:6" ht="22.5">
      <c r="A3206" s="370" t="s">
        <v>6745</v>
      </c>
      <c r="B3206" s="374">
        <v>16200</v>
      </c>
      <c r="C3206" s="374" t="s">
        <v>6746</v>
      </c>
      <c r="D3206" s="368" t="s">
        <v>9</v>
      </c>
      <c r="E3206" s="374" t="s">
        <v>359</v>
      </c>
      <c r="F3206" s="376">
        <v>50345.2</v>
      </c>
    </row>
    <row r="3207" spans="1:6">
      <c r="A3207" s="370" t="s">
        <v>6747</v>
      </c>
      <c r="B3207" s="374">
        <v>13053</v>
      </c>
      <c r="C3207" s="374" t="s">
        <v>6748</v>
      </c>
      <c r="D3207" s="368" t="s">
        <v>9</v>
      </c>
      <c r="E3207" s="374" t="s">
        <v>366</v>
      </c>
      <c r="F3207" s="376">
        <v>50965.07</v>
      </c>
    </row>
    <row r="3208" spans="1:6" ht="22.5">
      <c r="A3208" s="370" t="s">
        <v>6749</v>
      </c>
      <c r="B3208" s="374">
        <v>18549</v>
      </c>
      <c r="C3208" s="374" t="s">
        <v>6750</v>
      </c>
      <c r="D3208" s="368" t="s">
        <v>9</v>
      </c>
      <c r="E3208" s="374" t="s">
        <v>359</v>
      </c>
      <c r="F3208" s="376">
        <v>332675.02</v>
      </c>
    </row>
    <row r="3209" spans="1:6">
      <c r="A3209" s="370" t="s">
        <v>6751</v>
      </c>
      <c r="B3209" s="374">
        <v>18384</v>
      </c>
      <c r="C3209" s="374" t="s">
        <v>6752</v>
      </c>
      <c r="D3209" s="368" t="s">
        <v>9</v>
      </c>
      <c r="E3209" s="374" t="s">
        <v>371</v>
      </c>
      <c r="F3209" s="376">
        <v>85677.89</v>
      </c>
    </row>
    <row r="3210" spans="1:6">
      <c r="A3210" s="370" t="s">
        <v>6753</v>
      </c>
      <c r="B3210" s="374">
        <v>18070</v>
      </c>
      <c r="C3210" s="374" t="s">
        <v>6754</v>
      </c>
      <c r="D3210" s="368" t="s">
        <v>9</v>
      </c>
      <c r="E3210" s="374" t="s">
        <v>371</v>
      </c>
      <c r="F3210" s="376">
        <v>85677.89</v>
      </c>
    </row>
    <row r="3211" spans="1:6">
      <c r="A3211" s="370" t="s">
        <v>6755</v>
      </c>
      <c r="B3211" s="374">
        <v>18393</v>
      </c>
      <c r="C3211" s="374" t="s">
        <v>6754</v>
      </c>
      <c r="D3211" s="368" t="s">
        <v>9</v>
      </c>
      <c r="E3211" s="374" t="s">
        <v>371</v>
      </c>
      <c r="F3211" s="376">
        <v>85677.89</v>
      </c>
    </row>
    <row r="3212" spans="1:6">
      <c r="A3212" s="370" t="s">
        <v>6756</v>
      </c>
      <c r="B3212" s="374">
        <v>18394</v>
      </c>
      <c r="C3212" s="374" t="s">
        <v>6754</v>
      </c>
      <c r="D3212" s="368" t="s">
        <v>9</v>
      </c>
      <c r="E3212" s="374" t="s">
        <v>371</v>
      </c>
      <c r="F3212" s="376">
        <v>85677.89</v>
      </c>
    </row>
    <row r="3213" spans="1:6" ht="22.5">
      <c r="A3213" s="370" t="s">
        <v>6757</v>
      </c>
      <c r="B3213" s="374">
        <v>16619</v>
      </c>
      <c r="C3213" s="374" t="s">
        <v>6758</v>
      </c>
      <c r="D3213" s="368" t="s">
        <v>8</v>
      </c>
      <c r="E3213" s="374" t="s">
        <v>537</v>
      </c>
      <c r="F3213" s="376">
        <v>25708.720000000001</v>
      </c>
    </row>
    <row r="3214" spans="1:6" ht="22.5">
      <c r="A3214" s="370" t="s">
        <v>6759</v>
      </c>
      <c r="B3214" s="374">
        <v>13242</v>
      </c>
      <c r="C3214" s="374" t="s">
        <v>6760</v>
      </c>
      <c r="D3214" s="368" t="s">
        <v>9</v>
      </c>
      <c r="E3214" s="374" t="s">
        <v>537</v>
      </c>
      <c r="F3214" s="376">
        <v>101158.88</v>
      </c>
    </row>
    <row r="3215" spans="1:6">
      <c r="A3215" s="370" t="s">
        <v>6761</v>
      </c>
      <c r="B3215" s="374">
        <v>700</v>
      </c>
      <c r="C3215" s="374" t="s">
        <v>6762</v>
      </c>
      <c r="D3215" s="368" t="s">
        <v>9</v>
      </c>
      <c r="E3215" s="374" t="s">
        <v>857</v>
      </c>
      <c r="F3215" s="376">
        <v>1029695.48</v>
      </c>
    </row>
    <row r="3216" spans="1:6">
      <c r="A3216" s="370" t="s">
        <v>6763</v>
      </c>
      <c r="B3216" s="374">
        <v>13536</v>
      </c>
      <c r="C3216" s="374" t="s">
        <v>6764</v>
      </c>
      <c r="D3216" s="368" t="s">
        <v>8</v>
      </c>
      <c r="E3216" s="374" t="s">
        <v>1793</v>
      </c>
      <c r="F3216" s="376">
        <v>54392.24</v>
      </c>
    </row>
    <row r="3217" spans="1:6">
      <c r="A3217" s="370" t="s">
        <v>6765</v>
      </c>
      <c r="B3217" s="374">
        <v>18135</v>
      </c>
      <c r="C3217" s="374" t="s">
        <v>6766</v>
      </c>
      <c r="D3217" s="368" t="s">
        <v>6</v>
      </c>
      <c r="E3217" s="374" t="s">
        <v>1216</v>
      </c>
      <c r="F3217" s="376">
        <v>130030.13</v>
      </c>
    </row>
    <row r="3218" spans="1:6">
      <c r="A3218" s="370" t="s">
        <v>6767</v>
      </c>
      <c r="B3218" s="374">
        <v>11373</v>
      </c>
      <c r="C3218" s="374" t="s">
        <v>6768</v>
      </c>
      <c r="D3218" s="368" t="s">
        <v>6</v>
      </c>
      <c r="E3218" s="374" t="s">
        <v>1793</v>
      </c>
      <c r="F3218" s="376">
        <v>22598.6</v>
      </c>
    </row>
    <row r="3219" spans="1:6">
      <c r="A3219" s="370" t="s">
        <v>6769</v>
      </c>
      <c r="B3219" s="374">
        <v>10730</v>
      </c>
      <c r="C3219" s="374" t="s">
        <v>6770</v>
      </c>
      <c r="D3219" s="368" t="s">
        <v>6</v>
      </c>
      <c r="E3219" s="374" t="s">
        <v>1793</v>
      </c>
      <c r="F3219" s="376">
        <v>7167.26</v>
      </c>
    </row>
    <row r="3220" spans="1:6">
      <c r="A3220" s="370" t="s">
        <v>6771</v>
      </c>
      <c r="B3220" s="374">
        <v>17</v>
      </c>
      <c r="C3220" s="374" t="s">
        <v>6772</v>
      </c>
      <c r="D3220" s="368" t="s">
        <v>6</v>
      </c>
      <c r="E3220" s="374" t="s">
        <v>1793</v>
      </c>
      <c r="F3220" s="376">
        <v>27406.63</v>
      </c>
    </row>
    <row r="3221" spans="1:6">
      <c r="A3221" s="370" t="s">
        <v>6773</v>
      </c>
      <c r="B3221" s="374">
        <v>10792</v>
      </c>
      <c r="C3221" s="374" t="s">
        <v>6774</v>
      </c>
      <c r="D3221" s="368" t="s">
        <v>6</v>
      </c>
      <c r="E3221" s="374" t="s">
        <v>1793</v>
      </c>
      <c r="F3221" s="376">
        <v>11081.21</v>
      </c>
    </row>
    <row r="3222" spans="1:6">
      <c r="A3222" s="370" t="s">
        <v>6775</v>
      </c>
      <c r="B3222" s="374">
        <v>13945</v>
      </c>
      <c r="C3222" s="374" t="s">
        <v>6776</v>
      </c>
      <c r="D3222" s="368" t="s">
        <v>6</v>
      </c>
      <c r="E3222" s="374" t="s">
        <v>1793</v>
      </c>
      <c r="F3222" s="376">
        <v>11230</v>
      </c>
    </row>
    <row r="3223" spans="1:6">
      <c r="A3223" s="370" t="s">
        <v>6777</v>
      </c>
      <c r="B3223" s="374">
        <v>15264</v>
      </c>
      <c r="C3223" s="374" t="s">
        <v>6778</v>
      </c>
      <c r="D3223" s="368" t="s">
        <v>6</v>
      </c>
      <c r="E3223" s="374" t="s">
        <v>1793</v>
      </c>
      <c r="F3223" s="376">
        <v>12028.34</v>
      </c>
    </row>
    <row r="3224" spans="1:6">
      <c r="A3224" s="370" t="s">
        <v>6779</v>
      </c>
      <c r="B3224" s="374">
        <v>11131</v>
      </c>
      <c r="C3224" s="374" t="s">
        <v>6780</v>
      </c>
      <c r="D3224" s="368" t="s">
        <v>6</v>
      </c>
      <c r="E3224" s="374" t="s">
        <v>1793</v>
      </c>
      <c r="F3224" s="376">
        <v>23600.49</v>
      </c>
    </row>
    <row r="3225" spans="1:6">
      <c r="A3225" s="370" t="s">
        <v>6781</v>
      </c>
      <c r="B3225" s="374">
        <v>11319</v>
      </c>
      <c r="C3225" s="374" t="s">
        <v>6782</v>
      </c>
      <c r="D3225" s="368" t="s">
        <v>6</v>
      </c>
      <c r="E3225" s="374" t="s">
        <v>1793</v>
      </c>
      <c r="F3225" s="376">
        <v>23977.72</v>
      </c>
    </row>
    <row r="3226" spans="1:6">
      <c r="A3226" s="370" t="s">
        <v>6783</v>
      </c>
      <c r="B3226" s="374">
        <v>12485</v>
      </c>
      <c r="C3226" s="374" t="s">
        <v>6784</v>
      </c>
      <c r="D3226" s="368" t="s">
        <v>6</v>
      </c>
      <c r="E3226" s="374" t="s">
        <v>5656</v>
      </c>
      <c r="F3226" s="376">
        <v>6848.09</v>
      </c>
    </row>
    <row r="3227" spans="1:6">
      <c r="A3227" s="370" t="s">
        <v>6785</v>
      </c>
      <c r="B3227" s="374">
        <v>12162</v>
      </c>
      <c r="C3227" s="374" t="s">
        <v>6786</v>
      </c>
      <c r="D3227" s="368" t="s">
        <v>6</v>
      </c>
      <c r="E3227" s="374" t="s">
        <v>5656</v>
      </c>
      <c r="F3227" s="376">
        <v>27711.439999999999</v>
      </c>
    </row>
    <row r="3228" spans="1:6">
      <c r="A3228" s="370" t="s">
        <v>6787</v>
      </c>
      <c r="B3228" s="374">
        <v>10568</v>
      </c>
      <c r="C3228" s="374" t="s">
        <v>6788</v>
      </c>
      <c r="D3228" s="368" t="s">
        <v>6</v>
      </c>
      <c r="E3228" s="374" t="s">
        <v>1793</v>
      </c>
      <c r="F3228" s="376">
        <v>100.97</v>
      </c>
    </row>
    <row r="3229" spans="1:6" ht="22.5">
      <c r="A3229" s="370" t="s">
        <v>6789</v>
      </c>
      <c r="B3229" s="374">
        <v>10590</v>
      </c>
      <c r="C3229" s="374" t="s">
        <v>6790</v>
      </c>
      <c r="D3229" s="368" t="s">
        <v>9</v>
      </c>
      <c r="E3229" s="374" t="s">
        <v>359</v>
      </c>
      <c r="F3229" s="376">
        <v>16048794.52</v>
      </c>
    </row>
    <row r="3230" spans="1:6">
      <c r="A3230" s="370" t="s">
        <v>6791</v>
      </c>
      <c r="B3230" s="374">
        <v>11287</v>
      </c>
      <c r="C3230" s="374" t="s">
        <v>6792</v>
      </c>
      <c r="D3230" s="368" t="s">
        <v>9</v>
      </c>
      <c r="E3230" s="374" t="s">
        <v>879</v>
      </c>
      <c r="F3230" s="376">
        <v>1661399.7</v>
      </c>
    </row>
    <row r="3231" spans="1:6">
      <c r="A3231" s="370" t="s">
        <v>6793</v>
      </c>
      <c r="B3231" s="374">
        <v>11282</v>
      </c>
      <c r="C3231" s="374" t="s">
        <v>6794</v>
      </c>
      <c r="D3231" s="368" t="s">
        <v>9</v>
      </c>
      <c r="E3231" s="374" t="s">
        <v>879</v>
      </c>
      <c r="F3231" s="376">
        <v>130484.13</v>
      </c>
    </row>
    <row r="3232" spans="1:6">
      <c r="A3232" s="370" t="s">
        <v>6795</v>
      </c>
      <c r="B3232" s="374">
        <v>11285</v>
      </c>
      <c r="C3232" s="374" t="s">
        <v>6796</v>
      </c>
      <c r="D3232" s="368" t="s">
        <v>9</v>
      </c>
      <c r="E3232" s="374" t="s">
        <v>879</v>
      </c>
      <c r="F3232" s="376">
        <v>1044047.69</v>
      </c>
    </row>
    <row r="3233" spans="1:6">
      <c r="A3233" s="370" t="s">
        <v>6797</v>
      </c>
      <c r="B3233" s="374">
        <v>11283</v>
      </c>
      <c r="C3233" s="374" t="s">
        <v>6798</v>
      </c>
      <c r="D3233" s="368" t="s">
        <v>9</v>
      </c>
      <c r="E3233" s="374" t="s">
        <v>879</v>
      </c>
      <c r="F3233" s="376">
        <v>255306.95</v>
      </c>
    </row>
    <row r="3234" spans="1:6">
      <c r="A3234" s="370" t="s">
        <v>6799</v>
      </c>
      <c r="B3234" s="374">
        <v>11284</v>
      </c>
      <c r="C3234" s="374" t="s">
        <v>6800</v>
      </c>
      <c r="D3234" s="368" t="s">
        <v>9</v>
      </c>
      <c r="E3234" s="374" t="s">
        <v>879</v>
      </c>
      <c r="F3234" s="376">
        <v>604947.17000000004</v>
      </c>
    </row>
    <row r="3235" spans="1:6">
      <c r="A3235" s="370" t="s">
        <v>6801</v>
      </c>
      <c r="B3235" s="374">
        <v>11286</v>
      </c>
      <c r="C3235" s="374" t="s">
        <v>6802</v>
      </c>
      <c r="D3235" s="368" t="s">
        <v>9</v>
      </c>
      <c r="E3235" s="374" t="s">
        <v>879</v>
      </c>
      <c r="F3235" s="376">
        <v>1363838.4</v>
      </c>
    </row>
    <row r="3236" spans="1:6">
      <c r="A3236" s="370" t="s">
        <v>6803</v>
      </c>
      <c r="B3236" s="374">
        <v>15617</v>
      </c>
      <c r="C3236" s="374" t="s">
        <v>6804</v>
      </c>
      <c r="D3236" s="368" t="s">
        <v>9</v>
      </c>
      <c r="E3236" s="374" t="s">
        <v>603</v>
      </c>
      <c r="F3236" s="376">
        <v>0</v>
      </c>
    </row>
    <row r="3237" spans="1:6">
      <c r="A3237" s="370" t="s">
        <v>6805</v>
      </c>
      <c r="B3237" s="374">
        <v>15616</v>
      </c>
      <c r="C3237" s="374" t="s">
        <v>6806</v>
      </c>
      <c r="D3237" s="368" t="s">
        <v>9</v>
      </c>
      <c r="E3237" s="374" t="s">
        <v>603</v>
      </c>
      <c r="F3237" s="376">
        <v>0</v>
      </c>
    </row>
    <row r="3238" spans="1:6">
      <c r="A3238" s="370" t="s">
        <v>6807</v>
      </c>
      <c r="B3238" s="374">
        <v>15618</v>
      </c>
      <c r="C3238" s="374" t="s">
        <v>6808</v>
      </c>
      <c r="D3238" s="368" t="s">
        <v>9</v>
      </c>
      <c r="E3238" s="374" t="s">
        <v>603</v>
      </c>
      <c r="F3238" s="376">
        <v>0</v>
      </c>
    </row>
    <row r="3239" spans="1:6">
      <c r="A3239" s="370" t="s">
        <v>6809</v>
      </c>
      <c r="B3239" s="374">
        <v>12511</v>
      </c>
      <c r="C3239" s="374" t="s">
        <v>6810</v>
      </c>
      <c r="D3239" s="368" t="s">
        <v>9</v>
      </c>
      <c r="E3239" s="374" t="s">
        <v>1793</v>
      </c>
      <c r="F3239" s="376">
        <v>10535.02</v>
      </c>
    </row>
    <row r="3240" spans="1:6" ht="22.5">
      <c r="A3240" s="370" t="s">
        <v>6811</v>
      </c>
      <c r="B3240" s="374">
        <v>17881</v>
      </c>
      <c r="C3240" s="374" t="s">
        <v>6812</v>
      </c>
      <c r="D3240" s="368" t="s">
        <v>9</v>
      </c>
      <c r="E3240" s="374" t="s">
        <v>537</v>
      </c>
      <c r="F3240" s="376">
        <v>1268386.1499999999</v>
      </c>
    </row>
    <row r="3241" spans="1:6">
      <c r="A3241" s="370" t="s">
        <v>6813</v>
      </c>
      <c r="B3241" s="374">
        <v>18637</v>
      </c>
      <c r="C3241" s="374" t="s">
        <v>6814</v>
      </c>
      <c r="D3241" s="368" t="s">
        <v>1702</v>
      </c>
      <c r="E3241" s="374" t="s">
        <v>366</v>
      </c>
      <c r="F3241" s="376">
        <v>0</v>
      </c>
    </row>
    <row r="3242" spans="1:6">
      <c r="A3242" s="370" t="s">
        <v>6815</v>
      </c>
      <c r="B3242" s="374">
        <v>14209</v>
      </c>
      <c r="C3242" s="374" t="s">
        <v>6816</v>
      </c>
      <c r="D3242" s="368" t="s">
        <v>9</v>
      </c>
      <c r="E3242" s="374" t="s">
        <v>615</v>
      </c>
      <c r="F3242" s="376">
        <v>771225.01</v>
      </c>
    </row>
    <row r="3243" spans="1:6">
      <c r="A3243" s="370" t="s">
        <v>6817</v>
      </c>
      <c r="B3243" s="374">
        <v>14718</v>
      </c>
      <c r="C3243" s="374" t="s">
        <v>6818</v>
      </c>
      <c r="D3243" s="368" t="s">
        <v>9</v>
      </c>
      <c r="E3243" s="374" t="s">
        <v>491</v>
      </c>
      <c r="F3243" s="376">
        <v>847352.16</v>
      </c>
    </row>
    <row r="3244" spans="1:6">
      <c r="A3244" s="370" t="s">
        <v>6819</v>
      </c>
      <c r="B3244" s="374">
        <v>14876</v>
      </c>
      <c r="C3244" s="374" t="s">
        <v>6820</v>
      </c>
      <c r="D3244" s="368" t="s">
        <v>9</v>
      </c>
      <c r="E3244" s="374" t="s">
        <v>491</v>
      </c>
      <c r="F3244" s="376">
        <v>877555.27</v>
      </c>
    </row>
    <row r="3245" spans="1:6">
      <c r="A3245" s="370" t="s">
        <v>6821</v>
      </c>
      <c r="B3245" s="374">
        <v>14717</v>
      </c>
      <c r="C3245" s="374" t="s">
        <v>6822</v>
      </c>
      <c r="D3245" s="368" t="s">
        <v>9</v>
      </c>
      <c r="E3245" s="374" t="s">
        <v>491</v>
      </c>
      <c r="F3245" s="376">
        <v>1176014.9099999999</v>
      </c>
    </row>
    <row r="3246" spans="1:6">
      <c r="A3246" s="370" t="s">
        <v>6823</v>
      </c>
      <c r="B3246" s="374">
        <v>14875</v>
      </c>
      <c r="C3246" s="374" t="s">
        <v>6824</v>
      </c>
      <c r="D3246" s="368" t="s">
        <v>9</v>
      </c>
      <c r="E3246" s="374" t="s">
        <v>491</v>
      </c>
      <c r="F3246" s="376">
        <v>1219208.8700000001</v>
      </c>
    </row>
    <row r="3247" spans="1:6">
      <c r="A3247" s="370" t="s">
        <v>6825</v>
      </c>
      <c r="B3247" s="374">
        <v>14731</v>
      </c>
      <c r="C3247" s="374" t="s">
        <v>6826</v>
      </c>
      <c r="D3247" s="368" t="s">
        <v>9</v>
      </c>
      <c r="E3247" s="374" t="s">
        <v>491</v>
      </c>
      <c r="F3247" s="376">
        <v>516427.15</v>
      </c>
    </row>
    <row r="3248" spans="1:6">
      <c r="A3248" s="370" t="s">
        <v>6827</v>
      </c>
      <c r="B3248" s="374">
        <v>14779</v>
      </c>
      <c r="C3248" s="374" t="s">
        <v>6828</v>
      </c>
      <c r="D3248" s="368" t="s">
        <v>9</v>
      </c>
      <c r="E3248" s="374" t="s">
        <v>491</v>
      </c>
      <c r="F3248" s="376">
        <v>1423798.75</v>
      </c>
    </row>
    <row r="3249" spans="1:6">
      <c r="A3249" s="370" t="s">
        <v>6829</v>
      </c>
      <c r="B3249" s="374">
        <v>14887</v>
      </c>
      <c r="C3249" s="374" t="s">
        <v>6830</v>
      </c>
      <c r="D3249" s="368" t="s">
        <v>9</v>
      </c>
      <c r="E3249" s="374" t="s">
        <v>491</v>
      </c>
      <c r="F3249" s="376">
        <v>559621.11</v>
      </c>
    </row>
    <row r="3250" spans="1:6">
      <c r="A3250" s="370" t="s">
        <v>6831</v>
      </c>
      <c r="B3250" s="374">
        <v>14210</v>
      </c>
      <c r="C3250" s="374" t="s">
        <v>6832</v>
      </c>
      <c r="D3250" s="368" t="s">
        <v>9</v>
      </c>
      <c r="E3250" s="374" t="s">
        <v>615</v>
      </c>
      <c r="F3250" s="376">
        <v>1038302</v>
      </c>
    </row>
    <row r="3251" spans="1:6">
      <c r="A3251" s="370" t="s">
        <v>6833</v>
      </c>
      <c r="B3251" s="374">
        <v>14189</v>
      </c>
      <c r="C3251" s="374" t="s">
        <v>6834</v>
      </c>
      <c r="D3251" s="368" t="s">
        <v>6</v>
      </c>
      <c r="E3251" s="374" t="s">
        <v>589</v>
      </c>
      <c r="F3251" s="376">
        <v>7986.55</v>
      </c>
    </row>
    <row r="3252" spans="1:6">
      <c r="A3252" s="370" t="s">
        <v>6835</v>
      </c>
      <c r="B3252" s="374">
        <v>10904</v>
      </c>
      <c r="C3252" s="374" t="s">
        <v>6836</v>
      </c>
      <c r="D3252" s="368" t="s">
        <v>6</v>
      </c>
      <c r="E3252" s="374" t="s">
        <v>6837</v>
      </c>
      <c r="F3252" s="376">
        <v>18128.63</v>
      </c>
    </row>
    <row r="3253" spans="1:6">
      <c r="A3253" s="370" t="s">
        <v>6838</v>
      </c>
      <c r="B3253" s="374">
        <v>13287</v>
      </c>
      <c r="C3253" s="374" t="s">
        <v>6839</v>
      </c>
      <c r="D3253" s="368" t="s">
        <v>6</v>
      </c>
      <c r="E3253" s="374" t="s">
        <v>1216</v>
      </c>
      <c r="F3253" s="376">
        <v>244027.26</v>
      </c>
    </row>
    <row r="3254" spans="1:6">
      <c r="A3254" s="370" t="s">
        <v>6840</v>
      </c>
      <c r="B3254" s="374">
        <v>16078</v>
      </c>
      <c r="C3254" s="374" t="s">
        <v>6841</v>
      </c>
      <c r="D3254" s="368" t="s">
        <v>8</v>
      </c>
      <c r="E3254" s="374" t="s">
        <v>1202</v>
      </c>
      <c r="F3254" s="376">
        <v>16960.54</v>
      </c>
    </row>
    <row r="3255" spans="1:6">
      <c r="A3255" s="370" t="s">
        <v>6842</v>
      </c>
      <c r="B3255" s="374">
        <v>11448</v>
      </c>
      <c r="C3255" s="374" t="s">
        <v>6843</v>
      </c>
      <c r="D3255" s="368" t="s">
        <v>6</v>
      </c>
      <c r="E3255" s="374" t="s">
        <v>1793</v>
      </c>
      <c r="F3255" s="376">
        <v>331674.21000000002</v>
      </c>
    </row>
    <row r="3256" spans="1:6">
      <c r="A3256" s="370" t="s">
        <v>6844</v>
      </c>
      <c r="B3256" s="374">
        <v>11477</v>
      </c>
      <c r="C3256" s="374" t="s">
        <v>6845</v>
      </c>
      <c r="D3256" s="368" t="s">
        <v>8</v>
      </c>
      <c r="E3256" s="374" t="s">
        <v>615</v>
      </c>
      <c r="F3256" s="376">
        <v>374165.3</v>
      </c>
    </row>
    <row r="3257" spans="1:6">
      <c r="A3257" s="370" t="s">
        <v>6846</v>
      </c>
      <c r="B3257" s="374">
        <v>12134</v>
      </c>
      <c r="C3257" s="374" t="s">
        <v>6847</v>
      </c>
      <c r="D3257" s="368" t="s">
        <v>8</v>
      </c>
      <c r="E3257" s="374" t="s">
        <v>615</v>
      </c>
      <c r="F3257" s="376">
        <v>197345.56</v>
      </c>
    </row>
    <row r="3258" spans="1:6">
      <c r="A3258" s="370" t="s">
        <v>6848</v>
      </c>
      <c r="B3258" s="374">
        <v>12112</v>
      </c>
      <c r="C3258" s="374" t="s">
        <v>6849</v>
      </c>
      <c r="D3258" s="368" t="s">
        <v>6</v>
      </c>
      <c r="E3258" s="374" t="s">
        <v>1216</v>
      </c>
      <c r="F3258" s="376">
        <v>142224.12</v>
      </c>
    </row>
    <row r="3259" spans="1:6">
      <c r="A3259" s="370" t="s">
        <v>6850</v>
      </c>
      <c r="B3259" s="374">
        <v>11611</v>
      </c>
      <c r="C3259" s="374" t="s">
        <v>6851</v>
      </c>
      <c r="D3259" s="368" t="s">
        <v>9</v>
      </c>
      <c r="E3259" s="374" t="s">
        <v>2841</v>
      </c>
      <c r="F3259" s="376">
        <v>734952.02</v>
      </c>
    </row>
    <row r="3260" spans="1:6">
      <c r="A3260" s="370" t="s">
        <v>6852</v>
      </c>
      <c r="B3260" s="374">
        <v>12209</v>
      </c>
      <c r="C3260" s="374" t="s">
        <v>6853</v>
      </c>
      <c r="D3260" s="368" t="s">
        <v>9</v>
      </c>
      <c r="E3260" s="374" t="s">
        <v>2841</v>
      </c>
      <c r="F3260" s="376">
        <v>603412.06999999995</v>
      </c>
    </row>
    <row r="3261" spans="1:6">
      <c r="A3261" s="370" t="s">
        <v>6854</v>
      </c>
      <c r="B3261" s="374">
        <v>11422</v>
      </c>
      <c r="C3261" s="374" t="s">
        <v>6855</v>
      </c>
      <c r="D3261" s="368" t="s">
        <v>9</v>
      </c>
      <c r="E3261" s="374" t="s">
        <v>884</v>
      </c>
      <c r="F3261" s="376">
        <v>47845.64</v>
      </c>
    </row>
    <row r="3262" spans="1:6">
      <c r="A3262" s="370" t="s">
        <v>6856</v>
      </c>
      <c r="B3262" s="374">
        <v>15138</v>
      </c>
      <c r="C3262" s="374" t="s">
        <v>6857</v>
      </c>
      <c r="D3262" s="368" t="s">
        <v>9</v>
      </c>
      <c r="E3262" s="374" t="s">
        <v>1213</v>
      </c>
      <c r="F3262" s="376">
        <v>65562.429999999993</v>
      </c>
    </row>
    <row r="3263" spans="1:6">
      <c r="A3263" s="370" t="s">
        <v>6858</v>
      </c>
      <c r="B3263" s="374">
        <v>10398</v>
      </c>
      <c r="C3263" s="374" t="s">
        <v>6859</v>
      </c>
      <c r="D3263" s="368" t="s">
        <v>1702</v>
      </c>
      <c r="E3263" s="374" t="s">
        <v>615</v>
      </c>
      <c r="F3263" s="376">
        <v>2798286.57</v>
      </c>
    </row>
    <row r="3264" spans="1:6">
      <c r="A3264" s="370" t="s">
        <v>6860</v>
      </c>
      <c r="B3264" s="374">
        <v>16597</v>
      </c>
      <c r="C3264" s="374" t="s">
        <v>6861</v>
      </c>
      <c r="D3264" s="368" t="s">
        <v>9</v>
      </c>
      <c r="E3264" s="374" t="s">
        <v>491</v>
      </c>
      <c r="F3264" s="376">
        <v>203783.55</v>
      </c>
    </row>
    <row r="3265" spans="1:6">
      <c r="A3265" s="370" t="s">
        <v>6862</v>
      </c>
      <c r="B3265" s="374">
        <v>16606</v>
      </c>
      <c r="C3265" s="374" t="s">
        <v>6863</v>
      </c>
      <c r="D3265" s="368" t="s">
        <v>9</v>
      </c>
      <c r="E3265" s="374" t="s">
        <v>491</v>
      </c>
      <c r="F3265" s="376">
        <v>111308.21</v>
      </c>
    </row>
    <row r="3266" spans="1:6" ht="22.5">
      <c r="A3266" s="370" t="s">
        <v>6864</v>
      </c>
      <c r="B3266" s="374">
        <v>15625</v>
      </c>
      <c r="C3266" s="374" t="s">
        <v>6865</v>
      </c>
      <c r="D3266" s="368" t="s">
        <v>9</v>
      </c>
      <c r="E3266" s="374" t="s">
        <v>537</v>
      </c>
      <c r="F3266" s="376">
        <v>124596.97</v>
      </c>
    </row>
    <row r="3267" spans="1:6" ht="22.5">
      <c r="A3267" s="370" t="s">
        <v>6866</v>
      </c>
      <c r="B3267" s="374">
        <v>15635</v>
      </c>
      <c r="C3267" s="374" t="s">
        <v>6867</v>
      </c>
      <c r="D3267" s="368" t="s">
        <v>9</v>
      </c>
      <c r="E3267" s="374" t="s">
        <v>537</v>
      </c>
      <c r="F3267" s="376">
        <v>197141.43</v>
      </c>
    </row>
    <row r="3268" spans="1:6" ht="22.5">
      <c r="A3268" s="370" t="s">
        <v>6868</v>
      </c>
      <c r="B3268" s="374">
        <v>15628</v>
      </c>
      <c r="C3268" s="374" t="s">
        <v>6869</v>
      </c>
      <c r="D3268" s="368" t="s">
        <v>9</v>
      </c>
      <c r="E3268" s="374" t="s">
        <v>537</v>
      </c>
      <c r="F3268" s="376">
        <v>150483.89000000001</v>
      </c>
    </row>
    <row r="3269" spans="1:6" ht="22.5">
      <c r="A3269" s="370" t="s">
        <v>6870</v>
      </c>
      <c r="B3269" s="374">
        <v>15636</v>
      </c>
      <c r="C3269" s="374" t="s">
        <v>6871</v>
      </c>
      <c r="D3269" s="368" t="s">
        <v>9</v>
      </c>
      <c r="E3269" s="374" t="s">
        <v>537</v>
      </c>
      <c r="F3269" s="376">
        <v>285700.39</v>
      </c>
    </row>
    <row r="3270" spans="1:6" ht="22.5">
      <c r="A3270" s="370" t="s">
        <v>6872</v>
      </c>
      <c r="B3270" s="374">
        <v>15848</v>
      </c>
      <c r="C3270" s="374" t="s">
        <v>6873</v>
      </c>
      <c r="D3270" s="368" t="s">
        <v>9</v>
      </c>
      <c r="E3270" s="374" t="s">
        <v>537</v>
      </c>
      <c r="F3270" s="376">
        <v>1316988.31</v>
      </c>
    </row>
    <row r="3271" spans="1:6" ht="22.5">
      <c r="A3271" s="370" t="s">
        <v>6874</v>
      </c>
      <c r="B3271" s="374">
        <v>15621</v>
      </c>
      <c r="C3271" s="374" t="s">
        <v>6875</v>
      </c>
      <c r="D3271" s="368" t="s">
        <v>9</v>
      </c>
      <c r="E3271" s="374" t="s">
        <v>537</v>
      </c>
      <c r="F3271" s="376">
        <v>251843.74</v>
      </c>
    </row>
    <row r="3272" spans="1:6" ht="22.5">
      <c r="A3272" s="370" t="s">
        <v>6876</v>
      </c>
      <c r="B3272" s="374">
        <v>15850</v>
      </c>
      <c r="C3272" s="374" t="s">
        <v>6877</v>
      </c>
      <c r="D3272" s="368" t="s">
        <v>9</v>
      </c>
      <c r="E3272" s="374" t="s">
        <v>537</v>
      </c>
      <c r="F3272" s="376">
        <v>1061281.1599999999</v>
      </c>
    </row>
    <row r="3273" spans="1:6" ht="22.5">
      <c r="A3273" s="370" t="s">
        <v>6878</v>
      </c>
      <c r="B3273" s="374">
        <v>15624</v>
      </c>
      <c r="C3273" s="374" t="s">
        <v>6879</v>
      </c>
      <c r="D3273" s="368" t="s">
        <v>9</v>
      </c>
      <c r="E3273" s="374" t="s">
        <v>537</v>
      </c>
      <c r="F3273" s="376">
        <v>84508.33</v>
      </c>
    </row>
    <row r="3274" spans="1:6" ht="22.5">
      <c r="A3274" s="370" t="s">
        <v>6880</v>
      </c>
      <c r="B3274" s="374">
        <v>15622</v>
      </c>
      <c r="C3274" s="374" t="s">
        <v>6881</v>
      </c>
      <c r="D3274" s="368" t="s">
        <v>9</v>
      </c>
      <c r="E3274" s="374" t="s">
        <v>537</v>
      </c>
      <c r="F3274" s="376">
        <v>164371.82999999999</v>
      </c>
    </row>
    <row r="3275" spans="1:6" ht="22.5">
      <c r="A3275" s="370" t="s">
        <v>6882</v>
      </c>
      <c r="B3275" s="374">
        <v>15623</v>
      </c>
      <c r="C3275" s="374" t="s">
        <v>6883</v>
      </c>
      <c r="D3275" s="368" t="s">
        <v>9</v>
      </c>
      <c r="E3275" s="374" t="s">
        <v>537</v>
      </c>
      <c r="F3275" s="376">
        <v>125522.7</v>
      </c>
    </row>
    <row r="3276" spans="1:6" ht="22.5">
      <c r="A3276" s="370" t="s">
        <v>6884</v>
      </c>
      <c r="B3276" s="374">
        <v>15620</v>
      </c>
      <c r="C3276" s="374" t="s">
        <v>6885</v>
      </c>
      <c r="D3276" s="368" t="s">
        <v>9</v>
      </c>
      <c r="E3276" s="374" t="s">
        <v>537</v>
      </c>
      <c r="F3276" s="376">
        <v>468505.49</v>
      </c>
    </row>
    <row r="3277" spans="1:6">
      <c r="A3277" s="370" t="s">
        <v>6886</v>
      </c>
      <c r="B3277" s="374">
        <v>16603</v>
      </c>
      <c r="C3277" s="374" t="s">
        <v>6887</v>
      </c>
      <c r="D3277" s="368" t="s">
        <v>9</v>
      </c>
      <c r="E3277" s="374" t="s">
        <v>491</v>
      </c>
      <c r="F3277" s="376">
        <v>167614.66</v>
      </c>
    </row>
    <row r="3278" spans="1:6">
      <c r="A3278" s="370" t="s">
        <v>6888</v>
      </c>
      <c r="B3278" s="374">
        <v>16032</v>
      </c>
      <c r="C3278" s="374" t="s">
        <v>6889</v>
      </c>
      <c r="D3278" s="368" t="s">
        <v>9</v>
      </c>
      <c r="E3278" s="374" t="s">
        <v>1210</v>
      </c>
      <c r="F3278" s="376">
        <v>887981.5</v>
      </c>
    </row>
    <row r="3279" spans="1:6">
      <c r="A3279" s="370" t="s">
        <v>6890</v>
      </c>
      <c r="B3279" s="374">
        <v>16039</v>
      </c>
      <c r="C3279" s="374" t="s">
        <v>6891</v>
      </c>
      <c r="D3279" s="368" t="s">
        <v>9</v>
      </c>
      <c r="E3279" s="374" t="s">
        <v>1210</v>
      </c>
      <c r="F3279" s="376">
        <v>815149.52</v>
      </c>
    </row>
    <row r="3280" spans="1:6">
      <c r="A3280" s="370" t="s">
        <v>6892</v>
      </c>
      <c r="B3280" s="374">
        <v>16598</v>
      </c>
      <c r="C3280" s="374" t="s">
        <v>6893</v>
      </c>
      <c r="D3280" s="368" t="s">
        <v>9</v>
      </c>
      <c r="E3280" s="374" t="s">
        <v>491</v>
      </c>
      <c r="F3280" s="376">
        <v>219852.77</v>
      </c>
    </row>
    <row r="3281" spans="1:6">
      <c r="A3281" s="370" t="s">
        <v>6894</v>
      </c>
      <c r="B3281" s="374">
        <v>15870</v>
      </c>
      <c r="C3281" s="374" t="s">
        <v>6895</v>
      </c>
      <c r="D3281" s="368" t="s">
        <v>8</v>
      </c>
      <c r="E3281" s="374" t="s">
        <v>496</v>
      </c>
      <c r="F3281" s="376">
        <v>12249.25</v>
      </c>
    </row>
    <row r="3282" spans="1:6">
      <c r="A3282" s="370" t="s">
        <v>6896</v>
      </c>
      <c r="B3282" s="374">
        <v>15872</v>
      </c>
      <c r="C3282" s="374" t="s">
        <v>6897</v>
      </c>
      <c r="D3282" s="368" t="s">
        <v>8</v>
      </c>
      <c r="E3282" s="374" t="s">
        <v>496</v>
      </c>
      <c r="F3282" s="376">
        <v>13919.2</v>
      </c>
    </row>
    <row r="3283" spans="1:6">
      <c r="A3283" s="370" t="s">
        <v>6898</v>
      </c>
      <c r="B3283" s="374">
        <v>15873</v>
      </c>
      <c r="C3283" s="374" t="s">
        <v>6899</v>
      </c>
      <c r="D3283" s="368" t="s">
        <v>8</v>
      </c>
      <c r="E3283" s="374" t="s">
        <v>496</v>
      </c>
      <c r="F3283" s="376">
        <v>15369.3</v>
      </c>
    </row>
    <row r="3284" spans="1:6" ht="22.5">
      <c r="A3284" s="370" t="s">
        <v>6900</v>
      </c>
      <c r="B3284" s="374">
        <v>15643</v>
      </c>
      <c r="C3284" s="374" t="s">
        <v>6901</v>
      </c>
      <c r="D3284" s="368" t="s">
        <v>9</v>
      </c>
      <c r="E3284" s="374" t="s">
        <v>537</v>
      </c>
      <c r="F3284" s="376">
        <v>132091.34</v>
      </c>
    </row>
    <row r="3285" spans="1:6" ht="22.5">
      <c r="A3285" s="370" t="s">
        <v>6902</v>
      </c>
      <c r="B3285" s="374">
        <v>15645</v>
      </c>
      <c r="C3285" s="374" t="s">
        <v>6903</v>
      </c>
      <c r="D3285" s="368" t="s">
        <v>9</v>
      </c>
      <c r="E3285" s="374" t="s">
        <v>537</v>
      </c>
      <c r="F3285" s="376">
        <v>14715.62</v>
      </c>
    </row>
    <row r="3286" spans="1:6" ht="22.5">
      <c r="A3286" s="370" t="s">
        <v>6904</v>
      </c>
      <c r="B3286" s="374">
        <v>15644</v>
      </c>
      <c r="C3286" s="374" t="s">
        <v>6905</v>
      </c>
      <c r="D3286" s="368" t="s">
        <v>9</v>
      </c>
      <c r="E3286" s="374" t="s">
        <v>537</v>
      </c>
      <c r="F3286" s="376">
        <v>13587.69</v>
      </c>
    </row>
    <row r="3287" spans="1:6" ht="22.5">
      <c r="A3287" s="370" t="s">
        <v>6906</v>
      </c>
      <c r="B3287" s="374">
        <v>15646</v>
      </c>
      <c r="C3287" s="374" t="s">
        <v>6907</v>
      </c>
      <c r="D3287" s="368" t="s">
        <v>9</v>
      </c>
      <c r="E3287" s="374" t="s">
        <v>537</v>
      </c>
      <c r="F3287" s="376">
        <v>386406.95</v>
      </c>
    </row>
    <row r="3288" spans="1:6" ht="22.5">
      <c r="A3288" s="370" t="s">
        <v>6908</v>
      </c>
      <c r="B3288" s="374">
        <v>15647</v>
      </c>
      <c r="C3288" s="374" t="s">
        <v>6909</v>
      </c>
      <c r="D3288" s="368" t="s">
        <v>9</v>
      </c>
      <c r="E3288" s="374" t="s">
        <v>537</v>
      </c>
      <c r="F3288" s="376">
        <v>941500.97</v>
      </c>
    </row>
    <row r="3289" spans="1:6" ht="22.5">
      <c r="A3289" s="370" t="s">
        <v>6910</v>
      </c>
      <c r="B3289" s="374">
        <v>15648</v>
      </c>
      <c r="C3289" s="374" t="s">
        <v>6911</v>
      </c>
      <c r="D3289" s="368" t="s">
        <v>9</v>
      </c>
      <c r="E3289" s="374" t="s">
        <v>537</v>
      </c>
      <c r="F3289" s="376">
        <v>967175.7</v>
      </c>
    </row>
    <row r="3290" spans="1:6">
      <c r="A3290" s="370" t="s">
        <v>6912</v>
      </c>
      <c r="B3290" s="374">
        <v>16617</v>
      </c>
      <c r="C3290" s="374" t="s">
        <v>6913</v>
      </c>
      <c r="D3290" s="368" t="s">
        <v>9</v>
      </c>
      <c r="E3290" s="374" t="s">
        <v>1202</v>
      </c>
      <c r="F3290" s="376">
        <v>190607.04</v>
      </c>
    </row>
    <row r="3291" spans="1:6">
      <c r="A3291" s="370" t="s">
        <v>6914</v>
      </c>
      <c r="B3291" s="374">
        <v>11447</v>
      </c>
      <c r="C3291" s="374" t="s">
        <v>6915</v>
      </c>
      <c r="D3291" s="368" t="s">
        <v>6</v>
      </c>
      <c r="E3291" s="374" t="s">
        <v>1793</v>
      </c>
      <c r="F3291" s="376">
        <v>179906.41</v>
      </c>
    </row>
    <row r="3292" spans="1:6">
      <c r="A3292" s="370" t="s">
        <v>6916</v>
      </c>
      <c r="B3292" s="374">
        <v>11416</v>
      </c>
      <c r="C3292" s="374" t="s">
        <v>6917</v>
      </c>
      <c r="D3292" s="368" t="s">
        <v>6</v>
      </c>
      <c r="E3292" s="374" t="s">
        <v>1793</v>
      </c>
      <c r="F3292" s="376">
        <v>46403.54</v>
      </c>
    </row>
    <row r="3293" spans="1:6">
      <c r="A3293" s="370" t="s">
        <v>6918</v>
      </c>
      <c r="B3293" s="374">
        <v>14135</v>
      </c>
      <c r="C3293" s="374" t="s">
        <v>6919</v>
      </c>
      <c r="D3293" s="368" t="s">
        <v>8</v>
      </c>
      <c r="E3293" s="374" t="s">
        <v>610</v>
      </c>
      <c r="F3293" s="376">
        <v>51122.22</v>
      </c>
    </row>
    <row r="3294" spans="1:6">
      <c r="A3294" s="370" t="s">
        <v>6920</v>
      </c>
      <c r="B3294" s="374">
        <v>11648</v>
      </c>
      <c r="C3294" s="374" t="s">
        <v>6921</v>
      </c>
      <c r="D3294" s="368" t="s">
        <v>6</v>
      </c>
      <c r="E3294" s="374" t="s">
        <v>1442</v>
      </c>
      <c r="F3294" s="376">
        <v>120177.84</v>
      </c>
    </row>
    <row r="3295" spans="1:6">
      <c r="A3295" s="370" t="s">
        <v>6922</v>
      </c>
      <c r="B3295" s="374">
        <v>14022</v>
      </c>
      <c r="C3295" s="374" t="s">
        <v>6923</v>
      </c>
      <c r="D3295" s="368" t="s">
        <v>8</v>
      </c>
      <c r="E3295" s="374" t="s">
        <v>879</v>
      </c>
      <c r="F3295" s="376">
        <v>20743.009999999998</v>
      </c>
    </row>
    <row r="3296" spans="1:6">
      <c r="A3296" s="370" t="s">
        <v>6924</v>
      </c>
      <c r="B3296" s="374">
        <v>16052</v>
      </c>
      <c r="C3296" s="374" t="s">
        <v>6925</v>
      </c>
      <c r="D3296" s="368" t="s">
        <v>9</v>
      </c>
      <c r="E3296" s="374" t="s">
        <v>491</v>
      </c>
      <c r="F3296" s="376">
        <v>2008584.84</v>
      </c>
    </row>
    <row r="3297" spans="1:6">
      <c r="A3297" s="370" t="s">
        <v>6926</v>
      </c>
      <c r="B3297" s="374">
        <v>14136</v>
      </c>
      <c r="C3297" s="374" t="s">
        <v>6927</v>
      </c>
      <c r="D3297" s="368" t="s">
        <v>8</v>
      </c>
      <c r="E3297" s="374" t="s">
        <v>773</v>
      </c>
      <c r="F3297" s="376">
        <v>43177.01</v>
      </c>
    </row>
    <row r="3298" spans="1:6">
      <c r="A3298" s="370" t="s">
        <v>6928</v>
      </c>
      <c r="B3298" s="374">
        <v>15761</v>
      </c>
      <c r="C3298" s="374" t="s">
        <v>6929</v>
      </c>
      <c r="D3298" s="368" t="s">
        <v>8</v>
      </c>
      <c r="E3298" s="374" t="s">
        <v>773</v>
      </c>
      <c r="F3298" s="376">
        <v>37236.92</v>
      </c>
    </row>
    <row r="3299" spans="1:6" ht="22.5">
      <c r="A3299" s="370" t="s">
        <v>6930</v>
      </c>
      <c r="B3299" s="374">
        <v>11472</v>
      </c>
      <c r="C3299" s="374" t="s">
        <v>6931</v>
      </c>
      <c r="D3299" s="368" t="s">
        <v>9</v>
      </c>
      <c r="E3299" s="374" t="s">
        <v>537</v>
      </c>
      <c r="F3299" s="376">
        <v>693541.25</v>
      </c>
    </row>
    <row r="3300" spans="1:6">
      <c r="A3300" s="370" t="s">
        <v>6932</v>
      </c>
      <c r="B3300" s="374">
        <v>16640</v>
      </c>
      <c r="C3300" s="374" t="s">
        <v>6933</v>
      </c>
      <c r="D3300" s="368" t="s">
        <v>6</v>
      </c>
      <c r="E3300" s="374" t="s">
        <v>1202</v>
      </c>
      <c r="F3300" s="376">
        <v>36071.589999999997</v>
      </c>
    </row>
    <row r="3301" spans="1:6">
      <c r="A3301" s="370" t="s">
        <v>6934</v>
      </c>
      <c r="B3301" s="374">
        <v>12154</v>
      </c>
      <c r="C3301" s="374" t="s">
        <v>6935</v>
      </c>
      <c r="D3301" s="368" t="s">
        <v>6</v>
      </c>
      <c r="E3301" s="374" t="s">
        <v>1766</v>
      </c>
      <c r="F3301" s="376">
        <v>43104.94</v>
      </c>
    </row>
    <row r="3302" spans="1:6">
      <c r="A3302" s="370" t="s">
        <v>6936</v>
      </c>
      <c r="B3302" s="374">
        <v>16163</v>
      </c>
      <c r="C3302" s="374" t="s">
        <v>6937</v>
      </c>
      <c r="D3302" s="368" t="s">
        <v>6</v>
      </c>
      <c r="E3302" s="374" t="s">
        <v>1766</v>
      </c>
      <c r="F3302" s="376">
        <v>48528.1</v>
      </c>
    </row>
    <row r="3303" spans="1:6">
      <c r="A3303" s="370" t="s">
        <v>6938</v>
      </c>
      <c r="B3303" s="374">
        <v>12408</v>
      </c>
      <c r="C3303" s="374" t="s">
        <v>6939</v>
      </c>
      <c r="D3303" s="368" t="s">
        <v>9</v>
      </c>
      <c r="E3303" s="374" t="s">
        <v>615</v>
      </c>
      <c r="F3303" s="376">
        <v>756401.34</v>
      </c>
    </row>
    <row r="3304" spans="1:6" ht="22.5">
      <c r="A3304" s="370" t="s">
        <v>6940</v>
      </c>
      <c r="B3304" s="374">
        <v>10661</v>
      </c>
      <c r="C3304" s="374" t="s">
        <v>6941</v>
      </c>
      <c r="D3304" s="368" t="s">
        <v>6942</v>
      </c>
      <c r="E3304" s="374" t="s">
        <v>879</v>
      </c>
      <c r="F3304" s="376">
        <v>147309.9</v>
      </c>
    </row>
    <row r="3305" spans="1:6">
      <c r="A3305" s="370" t="s">
        <v>6943</v>
      </c>
      <c r="B3305" s="374">
        <v>12414</v>
      </c>
      <c r="C3305" s="374" t="s">
        <v>6944</v>
      </c>
      <c r="D3305" s="368" t="s">
        <v>9</v>
      </c>
      <c r="E3305" s="374" t="s">
        <v>615</v>
      </c>
      <c r="F3305" s="376">
        <v>760366.77</v>
      </c>
    </row>
    <row r="3306" spans="1:6">
      <c r="A3306" s="370" t="s">
        <v>6945</v>
      </c>
      <c r="B3306" s="374">
        <v>12405</v>
      </c>
      <c r="C3306" s="374" t="s">
        <v>6946</v>
      </c>
      <c r="D3306" s="368" t="s">
        <v>9</v>
      </c>
      <c r="E3306" s="374" t="s">
        <v>615</v>
      </c>
      <c r="F3306" s="376">
        <v>365052.68</v>
      </c>
    </row>
    <row r="3307" spans="1:6" ht="22.5">
      <c r="A3307" s="370" t="s">
        <v>6947</v>
      </c>
      <c r="B3307" s="374">
        <v>11189</v>
      </c>
      <c r="C3307" s="374" t="s">
        <v>6948</v>
      </c>
      <c r="D3307" s="368" t="s">
        <v>8</v>
      </c>
      <c r="E3307" s="374" t="s">
        <v>537</v>
      </c>
      <c r="F3307" s="376">
        <v>11562.78</v>
      </c>
    </row>
    <row r="3308" spans="1:6">
      <c r="A3308" s="370" t="s">
        <v>6949</v>
      </c>
      <c r="B3308" s="374">
        <v>15753</v>
      </c>
      <c r="C3308" s="374" t="s">
        <v>6950</v>
      </c>
      <c r="D3308" s="368" t="s">
        <v>6</v>
      </c>
      <c r="E3308" s="374" t="s">
        <v>507</v>
      </c>
      <c r="F3308" s="376">
        <v>35880.17</v>
      </c>
    </row>
    <row r="3309" spans="1:6">
      <c r="A3309" s="370" t="s">
        <v>6951</v>
      </c>
      <c r="B3309" s="374">
        <v>15756</v>
      </c>
      <c r="C3309" s="374" t="s">
        <v>6952</v>
      </c>
      <c r="D3309" s="368" t="s">
        <v>6</v>
      </c>
      <c r="E3309" s="374" t="s">
        <v>507</v>
      </c>
      <c r="F3309" s="376">
        <v>53557.21</v>
      </c>
    </row>
    <row r="3310" spans="1:6">
      <c r="A3310" s="370" t="s">
        <v>6953</v>
      </c>
      <c r="B3310" s="374">
        <v>10430</v>
      </c>
      <c r="C3310" s="374" t="s">
        <v>6954</v>
      </c>
      <c r="D3310" s="368" t="s">
        <v>6</v>
      </c>
      <c r="E3310" s="374" t="s">
        <v>615</v>
      </c>
      <c r="F3310" s="376">
        <v>44672.07</v>
      </c>
    </row>
    <row r="3311" spans="1:6">
      <c r="A3311" s="370" t="s">
        <v>6955</v>
      </c>
      <c r="B3311" s="374">
        <v>14056</v>
      </c>
      <c r="C3311" s="374" t="s">
        <v>6956</v>
      </c>
      <c r="D3311" s="368" t="s">
        <v>6</v>
      </c>
      <c r="E3311" s="374" t="s">
        <v>507</v>
      </c>
      <c r="F3311" s="376">
        <v>20281.080000000002</v>
      </c>
    </row>
    <row r="3312" spans="1:6">
      <c r="A3312" s="370" t="s">
        <v>6957</v>
      </c>
      <c r="B3312" s="374">
        <v>14459</v>
      </c>
      <c r="C3312" s="374" t="s">
        <v>6958</v>
      </c>
      <c r="D3312" s="368" t="s">
        <v>9</v>
      </c>
      <c r="E3312" s="374" t="s">
        <v>491</v>
      </c>
      <c r="F3312" s="376">
        <v>436164.86</v>
      </c>
    </row>
    <row r="3313" spans="1:6">
      <c r="A3313" s="370" t="s">
        <v>6959</v>
      </c>
      <c r="B3313" s="374">
        <v>11561</v>
      </c>
      <c r="C3313" s="374" t="s">
        <v>6960</v>
      </c>
      <c r="D3313" s="368" t="s">
        <v>6</v>
      </c>
      <c r="E3313" s="374" t="s">
        <v>1793</v>
      </c>
      <c r="F3313" s="376">
        <v>215020.53</v>
      </c>
    </row>
    <row r="3314" spans="1:6">
      <c r="A3314" s="370" t="s">
        <v>6961</v>
      </c>
      <c r="B3314" s="374">
        <v>12604</v>
      </c>
      <c r="C3314" s="374" t="s">
        <v>6962</v>
      </c>
      <c r="D3314" s="368" t="s">
        <v>9</v>
      </c>
      <c r="E3314" s="374" t="s">
        <v>1793</v>
      </c>
      <c r="F3314" s="376">
        <v>0</v>
      </c>
    </row>
    <row r="3315" spans="1:6">
      <c r="A3315" s="370" t="s">
        <v>6963</v>
      </c>
      <c r="B3315" s="374">
        <v>12603</v>
      </c>
      <c r="C3315" s="374" t="s">
        <v>6964</v>
      </c>
      <c r="D3315" s="368" t="s">
        <v>9</v>
      </c>
      <c r="E3315" s="374" t="s">
        <v>1793</v>
      </c>
      <c r="F3315" s="376">
        <v>0</v>
      </c>
    </row>
    <row r="3316" spans="1:6">
      <c r="A3316" s="370" t="s">
        <v>6965</v>
      </c>
      <c r="B3316" s="374">
        <v>16018</v>
      </c>
      <c r="C3316" s="374" t="s">
        <v>6966</v>
      </c>
      <c r="D3316" s="368" t="s">
        <v>6</v>
      </c>
      <c r="E3316" s="374" t="s">
        <v>1793</v>
      </c>
      <c r="F3316" s="376">
        <v>43904.12</v>
      </c>
    </row>
    <row r="3317" spans="1:6">
      <c r="A3317" s="370" t="s">
        <v>6967</v>
      </c>
      <c r="B3317" s="374">
        <v>11037</v>
      </c>
      <c r="C3317" s="374" t="s">
        <v>6968</v>
      </c>
      <c r="D3317" s="368" t="s">
        <v>9</v>
      </c>
      <c r="E3317" s="374" t="s">
        <v>1793</v>
      </c>
      <c r="F3317" s="376">
        <v>6088.63</v>
      </c>
    </row>
    <row r="3318" spans="1:6">
      <c r="A3318" s="370" t="s">
        <v>6969</v>
      </c>
      <c r="B3318" s="374">
        <v>14005</v>
      </c>
      <c r="C3318" s="374" t="s">
        <v>6970</v>
      </c>
      <c r="D3318" s="368" t="s">
        <v>6</v>
      </c>
      <c r="E3318" s="374" t="s">
        <v>1442</v>
      </c>
      <c r="F3318" s="376">
        <v>19241.150000000001</v>
      </c>
    </row>
    <row r="3319" spans="1:6">
      <c r="A3319" s="370" t="s">
        <v>6971</v>
      </c>
      <c r="B3319" s="374">
        <v>12873</v>
      </c>
      <c r="C3319" s="374" t="s">
        <v>6972</v>
      </c>
      <c r="D3319" s="368" t="s">
        <v>9</v>
      </c>
      <c r="E3319" s="374" t="s">
        <v>615</v>
      </c>
      <c r="F3319" s="376">
        <v>13541.59</v>
      </c>
    </row>
    <row r="3320" spans="1:6">
      <c r="A3320" s="370" t="s">
        <v>6973</v>
      </c>
      <c r="B3320" s="374">
        <v>12879</v>
      </c>
      <c r="C3320" s="374" t="s">
        <v>6974</v>
      </c>
      <c r="D3320" s="368" t="s">
        <v>9</v>
      </c>
      <c r="E3320" s="374" t="s">
        <v>615</v>
      </c>
      <c r="F3320" s="376">
        <v>26961.96</v>
      </c>
    </row>
    <row r="3321" spans="1:6">
      <c r="A3321" s="370" t="s">
        <v>6975</v>
      </c>
      <c r="B3321" s="374">
        <v>12435</v>
      </c>
      <c r="C3321" s="374" t="s">
        <v>6976</v>
      </c>
      <c r="D3321" s="368" t="s">
        <v>9</v>
      </c>
      <c r="E3321" s="374" t="s">
        <v>615</v>
      </c>
      <c r="F3321" s="376">
        <v>22631.81</v>
      </c>
    </row>
    <row r="3322" spans="1:6">
      <c r="A3322" s="370" t="s">
        <v>6977</v>
      </c>
      <c r="B3322" s="374">
        <v>12807</v>
      </c>
      <c r="C3322" s="374" t="s">
        <v>6978</v>
      </c>
      <c r="D3322" s="368" t="s">
        <v>9</v>
      </c>
      <c r="E3322" s="374" t="s">
        <v>1793</v>
      </c>
      <c r="F3322" s="376">
        <v>2361809.87</v>
      </c>
    </row>
    <row r="3323" spans="1:6">
      <c r="A3323" s="370" t="s">
        <v>6979</v>
      </c>
      <c r="B3323" s="374">
        <v>11657</v>
      </c>
      <c r="C3323" s="374" t="s">
        <v>6980</v>
      </c>
      <c r="D3323" s="368" t="s">
        <v>6</v>
      </c>
      <c r="E3323" s="374" t="s">
        <v>1216</v>
      </c>
      <c r="F3323" s="376">
        <v>16576.91</v>
      </c>
    </row>
    <row r="3324" spans="1:6">
      <c r="A3324" s="370" t="s">
        <v>6981</v>
      </c>
      <c r="B3324" s="374">
        <v>12894</v>
      </c>
      <c r="C3324" s="374" t="s">
        <v>6982</v>
      </c>
      <c r="D3324" s="368" t="s">
        <v>9</v>
      </c>
      <c r="E3324" s="374" t="s">
        <v>615</v>
      </c>
      <c r="F3324" s="376">
        <v>16283.74</v>
      </c>
    </row>
    <row r="3325" spans="1:6">
      <c r="A3325" s="370" t="s">
        <v>6983</v>
      </c>
      <c r="B3325" s="374">
        <v>12551</v>
      </c>
      <c r="C3325" s="374" t="s">
        <v>6984</v>
      </c>
      <c r="D3325" s="368" t="s">
        <v>9</v>
      </c>
      <c r="E3325" s="374" t="s">
        <v>615</v>
      </c>
      <c r="F3325" s="376">
        <v>7013.89</v>
      </c>
    </row>
    <row r="3326" spans="1:6">
      <c r="A3326" s="370" t="s">
        <v>6985</v>
      </c>
      <c r="B3326" s="374">
        <v>13252</v>
      </c>
      <c r="C3326" s="374" t="s">
        <v>6986</v>
      </c>
      <c r="D3326" s="368" t="s">
        <v>8</v>
      </c>
      <c r="E3326" s="374" t="s">
        <v>1793</v>
      </c>
      <c r="F3326" s="376">
        <v>17136.98</v>
      </c>
    </row>
    <row r="3327" spans="1:6">
      <c r="A3327" s="370" t="s">
        <v>6987</v>
      </c>
      <c r="B3327" s="374">
        <v>12256</v>
      </c>
      <c r="C3327" s="374" t="s">
        <v>6988</v>
      </c>
      <c r="D3327" s="368" t="s">
        <v>8</v>
      </c>
      <c r="E3327" s="374" t="s">
        <v>1793</v>
      </c>
      <c r="F3327" s="376">
        <v>18945.89</v>
      </c>
    </row>
    <row r="3328" spans="1:6">
      <c r="A3328" s="370" t="s">
        <v>6989</v>
      </c>
      <c r="B3328" s="374">
        <v>10973</v>
      </c>
      <c r="C3328" s="374" t="s">
        <v>6990</v>
      </c>
      <c r="D3328" s="368" t="s">
        <v>6</v>
      </c>
      <c r="E3328" s="374" t="s">
        <v>1793</v>
      </c>
      <c r="F3328" s="376">
        <v>7641.58</v>
      </c>
    </row>
    <row r="3329" spans="1:6">
      <c r="A3329" s="370" t="s">
        <v>6991</v>
      </c>
      <c r="B3329" s="374">
        <v>19</v>
      </c>
      <c r="C3329" s="374" t="s">
        <v>6992</v>
      </c>
      <c r="D3329" s="368" t="s">
        <v>9</v>
      </c>
      <c r="E3329" s="374" t="s">
        <v>1793</v>
      </c>
      <c r="F3329" s="376">
        <v>46061.89</v>
      </c>
    </row>
    <row r="3330" spans="1:6">
      <c r="A3330" s="370" t="s">
        <v>6993</v>
      </c>
      <c r="B3330" s="374">
        <v>12536</v>
      </c>
      <c r="C3330" s="374" t="s">
        <v>6994</v>
      </c>
      <c r="D3330" s="368" t="s">
        <v>9</v>
      </c>
      <c r="E3330" s="374" t="s">
        <v>1793</v>
      </c>
      <c r="F3330" s="376">
        <v>44261.35</v>
      </c>
    </row>
    <row r="3331" spans="1:6">
      <c r="A3331" s="370" t="s">
        <v>6995</v>
      </c>
      <c r="B3331" s="374">
        <v>13415</v>
      </c>
      <c r="C3331" s="374" t="s">
        <v>6996</v>
      </c>
      <c r="D3331" s="368" t="s">
        <v>9</v>
      </c>
      <c r="E3331" s="374" t="s">
        <v>1793</v>
      </c>
      <c r="F3331" s="376">
        <v>59584.2</v>
      </c>
    </row>
    <row r="3332" spans="1:6">
      <c r="A3332" s="370" t="s">
        <v>6997</v>
      </c>
      <c r="B3332" s="374">
        <v>12825</v>
      </c>
      <c r="C3332" s="374" t="s">
        <v>6998</v>
      </c>
      <c r="D3332" s="368" t="s">
        <v>6</v>
      </c>
      <c r="E3332" s="374" t="s">
        <v>1573</v>
      </c>
      <c r="F3332" s="376">
        <v>46496.95</v>
      </c>
    </row>
    <row r="3333" spans="1:6">
      <c r="A3333" s="370" t="s">
        <v>6999</v>
      </c>
      <c r="B3333" s="374">
        <v>13523</v>
      </c>
      <c r="C3333" s="374" t="s">
        <v>7000</v>
      </c>
      <c r="D3333" s="368" t="s">
        <v>9</v>
      </c>
      <c r="E3333" s="374" t="s">
        <v>615</v>
      </c>
      <c r="F3333" s="376">
        <v>9007.68</v>
      </c>
    </row>
    <row r="3334" spans="1:6">
      <c r="A3334" s="370" t="s">
        <v>7001</v>
      </c>
      <c r="B3334" s="374">
        <v>14205</v>
      </c>
      <c r="C3334" s="374" t="s">
        <v>7002</v>
      </c>
      <c r="D3334" s="368" t="s">
        <v>9</v>
      </c>
      <c r="E3334" s="374" t="s">
        <v>615</v>
      </c>
      <c r="F3334" s="376">
        <v>15615.85</v>
      </c>
    </row>
    <row r="3335" spans="1:6">
      <c r="A3335" s="370" t="s">
        <v>7003</v>
      </c>
      <c r="B3335" s="374">
        <v>12876</v>
      </c>
      <c r="C3335" s="374" t="s">
        <v>7004</v>
      </c>
      <c r="D3335" s="368" t="s">
        <v>9</v>
      </c>
      <c r="E3335" s="374" t="s">
        <v>615</v>
      </c>
      <c r="F3335" s="376">
        <v>17212.509999999998</v>
      </c>
    </row>
    <row r="3336" spans="1:6">
      <c r="A3336" s="370" t="s">
        <v>7005</v>
      </c>
      <c r="B3336" s="374">
        <v>12402</v>
      </c>
      <c r="C3336" s="374" t="s">
        <v>7006</v>
      </c>
      <c r="D3336" s="368" t="s">
        <v>9</v>
      </c>
      <c r="E3336" s="374" t="s">
        <v>615</v>
      </c>
      <c r="F3336" s="376">
        <v>16208.91</v>
      </c>
    </row>
    <row r="3337" spans="1:6">
      <c r="A3337" s="370" t="s">
        <v>7007</v>
      </c>
      <c r="B3337" s="374">
        <v>13902</v>
      </c>
      <c r="C3337" s="374" t="s">
        <v>7008</v>
      </c>
      <c r="D3337" s="368" t="s">
        <v>9</v>
      </c>
      <c r="E3337" s="374" t="s">
        <v>366</v>
      </c>
      <c r="F3337" s="376">
        <v>44622.02</v>
      </c>
    </row>
    <row r="3338" spans="1:6">
      <c r="A3338" s="370" t="s">
        <v>7009</v>
      </c>
      <c r="B3338" s="374">
        <v>13981</v>
      </c>
      <c r="C3338" s="374" t="s">
        <v>7010</v>
      </c>
      <c r="D3338" s="368" t="s">
        <v>9</v>
      </c>
      <c r="E3338" s="374" t="s">
        <v>615</v>
      </c>
      <c r="F3338" s="376">
        <v>45257.41</v>
      </c>
    </row>
    <row r="3339" spans="1:6">
      <c r="A3339" s="370" t="s">
        <v>7011</v>
      </c>
      <c r="B3339" s="374">
        <v>12856</v>
      </c>
      <c r="C3339" s="374" t="s">
        <v>7012</v>
      </c>
      <c r="D3339" s="368" t="s">
        <v>9</v>
      </c>
      <c r="E3339" s="374" t="s">
        <v>879</v>
      </c>
      <c r="F3339" s="376">
        <v>64651.68</v>
      </c>
    </row>
    <row r="3340" spans="1:6">
      <c r="A3340" s="370" t="s">
        <v>7013</v>
      </c>
      <c r="B3340" s="374">
        <v>13526</v>
      </c>
      <c r="C3340" s="374" t="s">
        <v>7014</v>
      </c>
      <c r="D3340" s="368" t="s">
        <v>9</v>
      </c>
      <c r="E3340" s="374" t="s">
        <v>615</v>
      </c>
      <c r="F3340" s="376">
        <v>66957.279999999999</v>
      </c>
    </row>
    <row r="3341" spans="1:6">
      <c r="A3341" s="370" t="s">
        <v>7015</v>
      </c>
      <c r="B3341" s="374">
        <v>10882</v>
      </c>
      <c r="C3341" s="374" t="s">
        <v>7016</v>
      </c>
      <c r="D3341" s="368" t="s">
        <v>9</v>
      </c>
      <c r="E3341" s="374" t="s">
        <v>879</v>
      </c>
      <c r="F3341" s="376">
        <v>156820.26</v>
      </c>
    </row>
    <row r="3342" spans="1:6">
      <c r="A3342" s="370" t="s">
        <v>7017</v>
      </c>
      <c r="B3342" s="374">
        <v>16019</v>
      </c>
      <c r="C3342" s="374" t="s">
        <v>7018</v>
      </c>
      <c r="D3342" s="368" t="s">
        <v>9</v>
      </c>
      <c r="E3342" s="374" t="s">
        <v>1793</v>
      </c>
      <c r="F3342" s="376">
        <v>40238.43</v>
      </c>
    </row>
    <row r="3343" spans="1:6">
      <c r="A3343" s="370" t="s">
        <v>7019</v>
      </c>
      <c r="B3343" s="374">
        <v>12703</v>
      </c>
      <c r="C3343" s="374" t="s">
        <v>7020</v>
      </c>
      <c r="D3343" s="368" t="s">
        <v>8</v>
      </c>
      <c r="E3343" s="374" t="s">
        <v>615</v>
      </c>
      <c r="F3343" s="376">
        <v>23737.78</v>
      </c>
    </row>
    <row r="3344" spans="1:6">
      <c r="A3344" s="370" t="s">
        <v>7021</v>
      </c>
      <c r="B3344" s="374">
        <v>10918</v>
      </c>
      <c r="C3344" s="374" t="s">
        <v>259</v>
      </c>
      <c r="D3344" s="368" t="s">
        <v>8</v>
      </c>
      <c r="E3344" s="374" t="s">
        <v>615</v>
      </c>
      <c r="F3344" s="376">
        <v>25594.21</v>
      </c>
    </row>
    <row r="3345" spans="1:6">
      <c r="A3345" s="370" t="s">
        <v>7022</v>
      </c>
      <c r="B3345" s="374">
        <v>10915</v>
      </c>
      <c r="C3345" s="374" t="s">
        <v>7023</v>
      </c>
      <c r="D3345" s="368" t="s">
        <v>8</v>
      </c>
      <c r="E3345" s="374" t="s">
        <v>615</v>
      </c>
      <c r="F3345" s="376">
        <v>22362.18</v>
      </c>
    </row>
    <row r="3346" spans="1:6">
      <c r="A3346" s="370" t="s">
        <v>7024</v>
      </c>
      <c r="B3346" s="374">
        <v>12696</v>
      </c>
      <c r="C3346" s="374" t="s">
        <v>7025</v>
      </c>
      <c r="D3346" s="368" t="s">
        <v>8</v>
      </c>
      <c r="E3346" s="374" t="s">
        <v>615</v>
      </c>
      <c r="F3346" s="376">
        <v>18308.61</v>
      </c>
    </row>
    <row r="3347" spans="1:6">
      <c r="A3347" s="370" t="s">
        <v>7026</v>
      </c>
      <c r="B3347" s="374">
        <v>12423</v>
      </c>
      <c r="C3347" s="374" t="s">
        <v>7027</v>
      </c>
      <c r="D3347" s="368" t="s">
        <v>9</v>
      </c>
      <c r="E3347" s="374" t="s">
        <v>589</v>
      </c>
      <c r="F3347" s="376">
        <v>17889.599999999999</v>
      </c>
    </row>
    <row r="3348" spans="1:6">
      <c r="A3348" s="370" t="s">
        <v>7028</v>
      </c>
      <c r="B3348" s="374">
        <v>12420</v>
      </c>
      <c r="C3348" s="374" t="s">
        <v>7029</v>
      </c>
      <c r="D3348" s="368" t="s">
        <v>9</v>
      </c>
      <c r="E3348" s="374" t="s">
        <v>589</v>
      </c>
      <c r="F3348" s="376">
        <v>25655.75</v>
      </c>
    </row>
    <row r="3349" spans="1:6">
      <c r="A3349" s="370" t="s">
        <v>7030</v>
      </c>
      <c r="B3349" s="374">
        <v>16888</v>
      </c>
      <c r="C3349" s="374" t="s">
        <v>7031</v>
      </c>
      <c r="D3349" s="368" t="s">
        <v>9</v>
      </c>
      <c r="E3349" s="374" t="s">
        <v>879</v>
      </c>
      <c r="F3349" s="376">
        <v>52377.22</v>
      </c>
    </row>
    <row r="3350" spans="1:6">
      <c r="A3350" s="370" t="s">
        <v>7032</v>
      </c>
      <c r="B3350" s="374">
        <v>12853</v>
      </c>
      <c r="C3350" s="374" t="s">
        <v>7033</v>
      </c>
      <c r="D3350" s="368" t="s">
        <v>9</v>
      </c>
      <c r="E3350" s="374" t="s">
        <v>1766</v>
      </c>
      <c r="F3350" s="376">
        <v>42626.32</v>
      </c>
    </row>
    <row r="3351" spans="1:6">
      <c r="A3351" s="370" t="s">
        <v>7034</v>
      </c>
      <c r="B3351" s="374">
        <v>14079</v>
      </c>
      <c r="C3351" s="374" t="s">
        <v>7035</v>
      </c>
      <c r="D3351" s="368" t="s">
        <v>9</v>
      </c>
      <c r="E3351" s="374" t="s">
        <v>1766</v>
      </c>
      <c r="F3351" s="376">
        <v>37293.86</v>
      </c>
    </row>
    <row r="3352" spans="1:6">
      <c r="A3352" s="370" t="s">
        <v>7036</v>
      </c>
      <c r="B3352" s="374">
        <v>11107</v>
      </c>
      <c r="C3352" s="374" t="s">
        <v>7037</v>
      </c>
      <c r="D3352" s="368" t="s">
        <v>9</v>
      </c>
      <c r="E3352" s="374" t="s">
        <v>879</v>
      </c>
      <c r="F3352" s="376">
        <v>171648.23</v>
      </c>
    </row>
    <row r="3353" spans="1:6">
      <c r="A3353" s="370" t="s">
        <v>7038</v>
      </c>
      <c r="B3353" s="374">
        <v>12399</v>
      </c>
      <c r="C3353" s="374" t="s">
        <v>7039</v>
      </c>
      <c r="D3353" s="368" t="s">
        <v>9</v>
      </c>
      <c r="E3353" s="374" t="s">
        <v>615</v>
      </c>
      <c r="F3353" s="376">
        <v>13830.18</v>
      </c>
    </row>
    <row r="3354" spans="1:6">
      <c r="A3354" s="370" t="s">
        <v>7040</v>
      </c>
      <c r="B3354" s="374">
        <v>12121</v>
      </c>
      <c r="C3354" s="374" t="s">
        <v>7041</v>
      </c>
      <c r="D3354" s="368" t="s">
        <v>8</v>
      </c>
      <c r="E3354" s="374" t="s">
        <v>610</v>
      </c>
      <c r="F3354" s="376">
        <v>61723.360000000001</v>
      </c>
    </row>
    <row r="3355" spans="1:6">
      <c r="A3355" s="370" t="s">
        <v>7042</v>
      </c>
      <c r="B3355" s="374">
        <v>11600</v>
      </c>
      <c r="C3355" s="374" t="s">
        <v>7043</v>
      </c>
      <c r="D3355" s="368" t="s">
        <v>8</v>
      </c>
      <c r="E3355" s="374" t="s">
        <v>610</v>
      </c>
      <c r="F3355" s="376">
        <v>9198.98</v>
      </c>
    </row>
    <row r="3356" spans="1:6">
      <c r="A3356" s="370" t="s">
        <v>7044</v>
      </c>
      <c r="B3356" s="374">
        <v>10883</v>
      </c>
      <c r="C3356" s="374" t="s">
        <v>7045</v>
      </c>
      <c r="D3356" s="368" t="s">
        <v>9</v>
      </c>
      <c r="E3356" s="374" t="s">
        <v>879</v>
      </c>
      <c r="F3356" s="376">
        <v>52377.22</v>
      </c>
    </row>
    <row r="3357" spans="1:6">
      <c r="A3357" s="370" t="s">
        <v>7046</v>
      </c>
      <c r="B3357" s="374">
        <v>10972</v>
      </c>
      <c r="C3357" s="374" t="s">
        <v>7047</v>
      </c>
      <c r="D3357" s="368" t="s">
        <v>6</v>
      </c>
      <c r="E3357" s="374" t="s">
        <v>1793</v>
      </c>
      <c r="F3357" s="376">
        <v>35811.14</v>
      </c>
    </row>
    <row r="3358" spans="1:6">
      <c r="A3358" s="370" t="s">
        <v>7048</v>
      </c>
      <c r="B3358" s="374">
        <v>10535</v>
      </c>
      <c r="C3358" s="374" t="s">
        <v>7049</v>
      </c>
      <c r="D3358" s="368" t="s">
        <v>8</v>
      </c>
      <c r="E3358" s="374" t="s">
        <v>615</v>
      </c>
      <c r="F3358" s="376">
        <v>182781.15</v>
      </c>
    </row>
    <row r="3359" spans="1:6">
      <c r="A3359" s="370" t="s">
        <v>7050</v>
      </c>
      <c r="B3359" s="374">
        <v>10536</v>
      </c>
      <c r="C3359" s="374" t="s">
        <v>7051</v>
      </c>
      <c r="D3359" s="368" t="s">
        <v>8</v>
      </c>
      <c r="E3359" s="374" t="s">
        <v>615</v>
      </c>
      <c r="F3359" s="376">
        <v>358404.44</v>
      </c>
    </row>
    <row r="3360" spans="1:6">
      <c r="A3360" s="370" t="s">
        <v>7052</v>
      </c>
      <c r="B3360" s="374">
        <v>13022</v>
      </c>
      <c r="C3360" s="374" t="s">
        <v>7053</v>
      </c>
      <c r="D3360" s="368" t="s">
        <v>8</v>
      </c>
      <c r="E3360" s="374" t="s">
        <v>615</v>
      </c>
      <c r="F3360" s="376">
        <v>123465.19</v>
      </c>
    </row>
    <row r="3361" spans="1:6">
      <c r="A3361" s="370" t="s">
        <v>7054</v>
      </c>
      <c r="B3361" s="374">
        <v>12429</v>
      </c>
      <c r="C3361" s="374" t="s">
        <v>7055</v>
      </c>
      <c r="D3361" s="368" t="s">
        <v>8</v>
      </c>
      <c r="E3361" s="374" t="s">
        <v>615</v>
      </c>
      <c r="F3361" s="376">
        <v>21744.35</v>
      </c>
    </row>
    <row r="3362" spans="1:6">
      <c r="A3362" s="370" t="s">
        <v>7056</v>
      </c>
      <c r="B3362" s="374">
        <v>11271</v>
      </c>
      <c r="C3362" s="374" t="s">
        <v>7057</v>
      </c>
      <c r="D3362" s="368" t="s">
        <v>8</v>
      </c>
      <c r="E3362" s="374" t="s">
        <v>615</v>
      </c>
      <c r="F3362" s="376">
        <v>22213.63</v>
      </c>
    </row>
    <row r="3363" spans="1:6">
      <c r="A3363" s="370" t="s">
        <v>7058</v>
      </c>
      <c r="B3363" s="374">
        <v>10808</v>
      </c>
      <c r="C3363" s="374" t="s">
        <v>7059</v>
      </c>
      <c r="D3363" s="368" t="s">
        <v>8</v>
      </c>
      <c r="E3363" s="374" t="s">
        <v>615</v>
      </c>
      <c r="F3363" s="376">
        <v>62198.15</v>
      </c>
    </row>
    <row r="3364" spans="1:6">
      <c r="A3364" s="370" t="s">
        <v>7060</v>
      </c>
      <c r="B3364" s="374">
        <v>10309</v>
      </c>
      <c r="C3364" s="374" t="s">
        <v>318</v>
      </c>
      <c r="D3364" s="368" t="s">
        <v>6</v>
      </c>
      <c r="E3364" s="374" t="s">
        <v>615</v>
      </c>
      <c r="F3364" s="376">
        <v>17770.900000000001</v>
      </c>
    </row>
    <row r="3365" spans="1:6">
      <c r="A3365" s="370" t="s">
        <v>7061</v>
      </c>
      <c r="B3365" s="374">
        <v>14080</v>
      </c>
      <c r="C3365" s="374" t="s">
        <v>7062</v>
      </c>
      <c r="D3365" s="368" t="s">
        <v>9</v>
      </c>
      <c r="E3365" s="374" t="s">
        <v>615</v>
      </c>
      <c r="F3365" s="376">
        <v>52130.080000000002</v>
      </c>
    </row>
    <row r="3366" spans="1:6">
      <c r="A3366" s="370" t="s">
        <v>7063</v>
      </c>
      <c r="B3366" s="374">
        <v>12290</v>
      </c>
      <c r="C3366" s="374" t="s">
        <v>7064</v>
      </c>
      <c r="D3366" s="368" t="s">
        <v>6</v>
      </c>
      <c r="E3366" s="374" t="s">
        <v>1793</v>
      </c>
      <c r="F3366" s="376">
        <v>120446.59</v>
      </c>
    </row>
    <row r="3367" spans="1:6">
      <c r="A3367" s="370" t="s">
        <v>7065</v>
      </c>
      <c r="B3367" s="374">
        <v>14458</v>
      </c>
      <c r="C3367" s="374" t="s">
        <v>7066</v>
      </c>
      <c r="D3367" s="368" t="s">
        <v>9</v>
      </c>
      <c r="E3367" s="374" t="s">
        <v>884</v>
      </c>
      <c r="F3367" s="376">
        <v>105574.53</v>
      </c>
    </row>
    <row r="3368" spans="1:6">
      <c r="A3368" s="370" t="s">
        <v>7067</v>
      </c>
      <c r="B3368" s="374">
        <v>10605</v>
      </c>
      <c r="C3368" s="374" t="s">
        <v>7068</v>
      </c>
      <c r="D3368" s="368" t="s">
        <v>6</v>
      </c>
      <c r="E3368" s="374" t="s">
        <v>1216</v>
      </c>
      <c r="F3368" s="376">
        <v>112746.98</v>
      </c>
    </row>
    <row r="3369" spans="1:6">
      <c r="A3369" s="370" t="s">
        <v>7069</v>
      </c>
      <c r="B3369" s="374">
        <v>10948</v>
      </c>
      <c r="C3369" s="374" t="s">
        <v>7070</v>
      </c>
      <c r="D3369" s="368" t="s">
        <v>6</v>
      </c>
      <c r="E3369" s="374" t="s">
        <v>1766</v>
      </c>
      <c r="F3369" s="376">
        <v>73458.320000000007</v>
      </c>
    </row>
    <row r="3370" spans="1:6">
      <c r="A3370" s="370" t="s">
        <v>7071</v>
      </c>
      <c r="B3370" s="374">
        <v>12537</v>
      </c>
      <c r="C3370" s="374" t="s">
        <v>7072</v>
      </c>
      <c r="D3370" s="368" t="s">
        <v>6</v>
      </c>
      <c r="E3370" s="374" t="s">
        <v>1442</v>
      </c>
      <c r="F3370" s="376">
        <v>37100.870000000003</v>
      </c>
    </row>
    <row r="3371" spans="1:6">
      <c r="A3371" s="370" t="s">
        <v>7073</v>
      </c>
      <c r="B3371" s="374">
        <v>14134</v>
      </c>
      <c r="C3371" s="374" t="s">
        <v>7074</v>
      </c>
      <c r="D3371" s="368" t="s">
        <v>6</v>
      </c>
      <c r="E3371" s="374" t="s">
        <v>1766</v>
      </c>
      <c r="F3371" s="376">
        <v>91220.68</v>
      </c>
    </row>
    <row r="3372" spans="1:6">
      <c r="A3372" s="370" t="s">
        <v>7075</v>
      </c>
      <c r="B3372" s="374">
        <v>12911</v>
      </c>
      <c r="C3372" s="374" t="s">
        <v>7076</v>
      </c>
      <c r="D3372" s="368" t="s">
        <v>9</v>
      </c>
      <c r="E3372" s="374" t="s">
        <v>615</v>
      </c>
      <c r="F3372" s="376">
        <v>228834.44</v>
      </c>
    </row>
    <row r="3373" spans="1:6">
      <c r="A3373" s="370" t="s">
        <v>7077</v>
      </c>
      <c r="B3373" s="374">
        <v>12631</v>
      </c>
      <c r="C3373" s="374" t="s">
        <v>7078</v>
      </c>
      <c r="D3373" s="368" t="s">
        <v>8</v>
      </c>
      <c r="E3373" s="374" t="s">
        <v>1793</v>
      </c>
      <c r="F3373" s="376">
        <v>6518.68</v>
      </c>
    </row>
    <row r="3374" spans="1:6">
      <c r="A3374" s="370" t="s">
        <v>7079</v>
      </c>
      <c r="B3374" s="374">
        <v>11033</v>
      </c>
      <c r="C3374" s="374" t="s">
        <v>7080</v>
      </c>
      <c r="D3374" s="368" t="s">
        <v>9</v>
      </c>
      <c r="E3374" s="374" t="s">
        <v>1793</v>
      </c>
      <c r="F3374" s="376">
        <v>38267.519999999997</v>
      </c>
    </row>
    <row r="3375" spans="1:6">
      <c r="A3375" s="370" t="s">
        <v>7081</v>
      </c>
      <c r="B3375" s="374">
        <v>13520</v>
      </c>
      <c r="C3375" s="374" t="s">
        <v>7082</v>
      </c>
      <c r="D3375" s="368" t="s">
        <v>9</v>
      </c>
      <c r="E3375" s="374" t="s">
        <v>366</v>
      </c>
      <c r="F3375" s="376">
        <v>7544.02</v>
      </c>
    </row>
    <row r="3376" spans="1:6">
      <c r="A3376" s="370" t="s">
        <v>7083</v>
      </c>
      <c r="B3376" s="374">
        <v>13308</v>
      </c>
      <c r="C3376" s="374" t="s">
        <v>7084</v>
      </c>
      <c r="D3376" s="368" t="s">
        <v>9</v>
      </c>
      <c r="E3376" s="374" t="s">
        <v>1202</v>
      </c>
      <c r="F3376" s="376">
        <v>6256.28</v>
      </c>
    </row>
    <row r="3377" spans="1:6">
      <c r="A3377" s="370" t="s">
        <v>7085</v>
      </c>
      <c r="B3377" s="374">
        <v>15949</v>
      </c>
      <c r="C3377" s="374" t="s">
        <v>7086</v>
      </c>
      <c r="D3377" s="368" t="s">
        <v>8</v>
      </c>
      <c r="E3377" s="374" t="s">
        <v>507</v>
      </c>
      <c r="F3377" s="376">
        <v>6743.82</v>
      </c>
    </row>
    <row r="3378" spans="1:6">
      <c r="A3378" s="370" t="s">
        <v>7087</v>
      </c>
      <c r="B3378" s="374">
        <v>16458</v>
      </c>
      <c r="C3378" s="374" t="s">
        <v>7088</v>
      </c>
      <c r="D3378" s="368" t="s">
        <v>9</v>
      </c>
      <c r="E3378" s="374" t="s">
        <v>1202</v>
      </c>
      <c r="F3378" s="376">
        <v>4973.6499999999996</v>
      </c>
    </row>
    <row r="3379" spans="1:6">
      <c r="A3379" s="370" t="s">
        <v>7089</v>
      </c>
      <c r="B3379" s="374">
        <v>14082</v>
      </c>
      <c r="C3379" s="374" t="s">
        <v>7090</v>
      </c>
      <c r="D3379" s="368" t="s">
        <v>9</v>
      </c>
      <c r="E3379" s="374" t="s">
        <v>491</v>
      </c>
      <c r="F3379" s="376">
        <v>47103.27</v>
      </c>
    </row>
    <row r="3380" spans="1:6">
      <c r="A3380" s="370" t="s">
        <v>7091</v>
      </c>
      <c r="B3380" s="374">
        <v>16027</v>
      </c>
      <c r="C3380" s="374" t="s">
        <v>7092</v>
      </c>
      <c r="D3380" s="368" t="s">
        <v>9</v>
      </c>
      <c r="E3380" s="374" t="s">
        <v>491</v>
      </c>
      <c r="F3380" s="376">
        <v>254069.32</v>
      </c>
    </row>
    <row r="3381" spans="1:6">
      <c r="A3381" s="370" t="s">
        <v>7093</v>
      </c>
      <c r="B3381" s="374">
        <v>16663</v>
      </c>
      <c r="C3381" s="374" t="s">
        <v>7094</v>
      </c>
      <c r="D3381" s="368" t="s">
        <v>6</v>
      </c>
      <c r="E3381" s="374" t="s">
        <v>1202</v>
      </c>
      <c r="F3381" s="376">
        <v>10629.56</v>
      </c>
    </row>
    <row r="3382" spans="1:6">
      <c r="A3382" s="370" t="s">
        <v>7095</v>
      </c>
      <c r="B3382" s="374">
        <v>13096</v>
      </c>
      <c r="C3382" s="374" t="s">
        <v>7096</v>
      </c>
      <c r="D3382" s="368" t="s">
        <v>9</v>
      </c>
      <c r="E3382" s="374" t="s">
        <v>879</v>
      </c>
      <c r="F3382" s="376">
        <v>51853.120000000003</v>
      </c>
    </row>
    <row r="3383" spans="1:6">
      <c r="A3383" s="370" t="s">
        <v>7097</v>
      </c>
      <c r="B3383" s="374">
        <v>12119</v>
      </c>
      <c r="C3383" s="374" t="s">
        <v>7098</v>
      </c>
      <c r="D3383" s="368" t="s">
        <v>9</v>
      </c>
      <c r="E3383" s="374" t="s">
        <v>879</v>
      </c>
      <c r="F3383" s="376">
        <v>106085.88</v>
      </c>
    </row>
    <row r="3384" spans="1:6">
      <c r="A3384" s="370" t="s">
        <v>7099</v>
      </c>
      <c r="B3384" s="374">
        <v>13907</v>
      </c>
      <c r="C3384" s="374" t="s">
        <v>7100</v>
      </c>
      <c r="D3384" s="368" t="s">
        <v>6</v>
      </c>
      <c r="E3384" s="374" t="s">
        <v>366</v>
      </c>
      <c r="F3384" s="376">
        <v>36779.1</v>
      </c>
    </row>
    <row r="3385" spans="1:6">
      <c r="A3385" s="370" t="s">
        <v>7101</v>
      </c>
      <c r="B3385" s="374">
        <v>14064</v>
      </c>
      <c r="C3385" s="374" t="s">
        <v>7102</v>
      </c>
      <c r="D3385" s="368" t="s">
        <v>9</v>
      </c>
      <c r="E3385" s="374" t="s">
        <v>491</v>
      </c>
      <c r="F3385" s="376">
        <v>10761.89</v>
      </c>
    </row>
    <row r="3386" spans="1:6">
      <c r="A3386" s="370" t="s">
        <v>7103</v>
      </c>
      <c r="B3386" s="374">
        <v>12418</v>
      </c>
      <c r="C3386" s="374" t="s">
        <v>7104</v>
      </c>
      <c r="D3386" s="368" t="s">
        <v>9</v>
      </c>
      <c r="E3386" s="374" t="s">
        <v>589</v>
      </c>
      <c r="F3386" s="376">
        <v>39499.410000000003</v>
      </c>
    </row>
    <row r="3387" spans="1:6">
      <c r="A3387" s="370" t="s">
        <v>7105</v>
      </c>
      <c r="B3387" s="374">
        <v>14072</v>
      </c>
      <c r="C3387" s="374" t="s">
        <v>7106</v>
      </c>
      <c r="D3387" s="368" t="s">
        <v>2355</v>
      </c>
      <c r="E3387" s="374" t="s">
        <v>615</v>
      </c>
      <c r="F3387" s="376">
        <v>68855.899999999994</v>
      </c>
    </row>
    <row r="3388" spans="1:6">
      <c r="A3388" s="370" t="s">
        <v>7107</v>
      </c>
      <c r="B3388" s="374">
        <v>20785</v>
      </c>
      <c r="C3388" s="374" t="s">
        <v>7108</v>
      </c>
      <c r="D3388" s="368" t="s">
        <v>9</v>
      </c>
      <c r="E3388" s="374" t="s">
        <v>1202</v>
      </c>
      <c r="F3388" s="376">
        <v>51853.120000000003</v>
      </c>
    </row>
    <row r="3389" spans="1:6">
      <c r="A3389" s="370" t="s">
        <v>7109</v>
      </c>
      <c r="B3389" s="374">
        <v>16459</v>
      </c>
      <c r="C3389" s="374" t="s">
        <v>7110</v>
      </c>
      <c r="D3389" s="368" t="s">
        <v>6</v>
      </c>
      <c r="E3389" s="374" t="s">
        <v>1202</v>
      </c>
      <c r="F3389" s="376">
        <v>11924.48</v>
      </c>
    </row>
    <row r="3390" spans="1:6" ht="22.5">
      <c r="A3390" s="370" t="s">
        <v>7111</v>
      </c>
      <c r="B3390" s="374">
        <v>14143</v>
      </c>
      <c r="C3390" s="374" t="s">
        <v>7112</v>
      </c>
      <c r="D3390" s="368" t="s">
        <v>9</v>
      </c>
      <c r="E3390" s="374" t="s">
        <v>537</v>
      </c>
      <c r="F3390" s="376">
        <v>39312.54</v>
      </c>
    </row>
    <row r="3391" spans="1:6">
      <c r="A3391" s="370" t="s">
        <v>7113</v>
      </c>
      <c r="B3391" s="374">
        <v>12117</v>
      </c>
      <c r="C3391" s="374" t="s">
        <v>7114</v>
      </c>
      <c r="D3391" s="368" t="s">
        <v>9</v>
      </c>
      <c r="E3391" s="374" t="s">
        <v>879</v>
      </c>
      <c r="F3391" s="376">
        <v>89352.92</v>
      </c>
    </row>
    <row r="3392" spans="1:6">
      <c r="A3392" s="370" t="s">
        <v>7115</v>
      </c>
      <c r="B3392" s="374">
        <v>14405</v>
      </c>
      <c r="C3392" s="374" t="s">
        <v>7116</v>
      </c>
      <c r="D3392" s="368" t="s">
        <v>9</v>
      </c>
      <c r="E3392" s="374" t="s">
        <v>1259</v>
      </c>
      <c r="F3392" s="376">
        <v>27160.5</v>
      </c>
    </row>
    <row r="3393" spans="1:6">
      <c r="A3393" s="370" t="s">
        <v>7117</v>
      </c>
      <c r="B3393" s="374">
        <v>14034</v>
      </c>
      <c r="C3393" s="374" t="s">
        <v>7118</v>
      </c>
      <c r="D3393" s="368" t="s">
        <v>9</v>
      </c>
      <c r="E3393" s="374" t="s">
        <v>1259</v>
      </c>
      <c r="F3393" s="376">
        <v>23576.83</v>
      </c>
    </row>
    <row r="3394" spans="1:6">
      <c r="A3394" s="370" t="s">
        <v>7119</v>
      </c>
      <c r="B3394" s="374">
        <v>20808</v>
      </c>
      <c r="C3394" s="374" t="s">
        <v>7120</v>
      </c>
      <c r="D3394" s="368" t="s">
        <v>9</v>
      </c>
      <c r="E3394" s="374" t="s">
        <v>1202</v>
      </c>
      <c r="F3394" s="376">
        <v>264749.37</v>
      </c>
    </row>
    <row r="3395" spans="1:6">
      <c r="A3395" s="370" t="s">
        <v>7121</v>
      </c>
      <c r="B3395" s="374">
        <v>20807</v>
      </c>
      <c r="C3395" s="374" t="s">
        <v>7122</v>
      </c>
      <c r="D3395" s="368" t="s">
        <v>9</v>
      </c>
      <c r="E3395" s="374" t="s">
        <v>1202</v>
      </c>
      <c r="F3395" s="376">
        <v>17554.099999999999</v>
      </c>
    </row>
    <row r="3396" spans="1:6">
      <c r="A3396" s="370" t="s">
        <v>7123</v>
      </c>
      <c r="B3396" s="374">
        <v>13918</v>
      </c>
      <c r="C3396" s="374" t="s">
        <v>7124</v>
      </c>
      <c r="D3396" s="368" t="s">
        <v>9</v>
      </c>
      <c r="E3396" s="374" t="s">
        <v>1207</v>
      </c>
      <c r="F3396" s="376">
        <v>22631.14</v>
      </c>
    </row>
    <row r="3397" spans="1:6">
      <c r="A3397" s="370" t="s">
        <v>7125</v>
      </c>
      <c r="B3397" s="374">
        <v>14460</v>
      </c>
      <c r="C3397" s="374" t="s">
        <v>7126</v>
      </c>
      <c r="D3397" s="368" t="s">
        <v>9</v>
      </c>
      <c r="E3397" s="374" t="s">
        <v>491</v>
      </c>
      <c r="F3397" s="376">
        <v>73593.2</v>
      </c>
    </row>
    <row r="3398" spans="1:6">
      <c r="A3398" s="370" t="s">
        <v>7127</v>
      </c>
      <c r="B3398" s="374">
        <v>14006</v>
      </c>
      <c r="C3398" s="374" t="s">
        <v>7128</v>
      </c>
      <c r="D3398" s="368" t="s">
        <v>9</v>
      </c>
      <c r="E3398" s="374" t="s">
        <v>879</v>
      </c>
      <c r="F3398" s="376">
        <v>32141.31</v>
      </c>
    </row>
    <row r="3399" spans="1:6">
      <c r="A3399" s="370" t="s">
        <v>7129</v>
      </c>
      <c r="B3399" s="374">
        <v>12118</v>
      </c>
      <c r="C3399" s="374" t="s">
        <v>7130</v>
      </c>
      <c r="D3399" s="368" t="s">
        <v>9</v>
      </c>
      <c r="E3399" s="374" t="s">
        <v>879</v>
      </c>
      <c r="F3399" s="376">
        <v>96234.64</v>
      </c>
    </row>
    <row r="3400" spans="1:6">
      <c r="A3400" s="370" t="s">
        <v>7131</v>
      </c>
      <c r="B3400" s="374">
        <v>14141</v>
      </c>
      <c r="C3400" s="374" t="s">
        <v>7132</v>
      </c>
      <c r="D3400" s="368" t="s">
        <v>6</v>
      </c>
      <c r="E3400" s="374" t="s">
        <v>1259</v>
      </c>
      <c r="F3400" s="376">
        <v>12174</v>
      </c>
    </row>
    <row r="3401" spans="1:6">
      <c r="A3401" s="370" t="s">
        <v>7133</v>
      </c>
      <c r="B3401" s="374">
        <v>14073</v>
      </c>
      <c r="C3401" s="374" t="s">
        <v>7134</v>
      </c>
      <c r="D3401" s="368" t="s">
        <v>2355</v>
      </c>
      <c r="E3401" s="374" t="s">
        <v>491</v>
      </c>
      <c r="F3401" s="376">
        <v>59966.91</v>
      </c>
    </row>
    <row r="3402" spans="1:6">
      <c r="A3402" s="370" t="s">
        <v>7135</v>
      </c>
      <c r="B3402" s="374">
        <v>14076</v>
      </c>
      <c r="C3402" s="374" t="s">
        <v>7136</v>
      </c>
      <c r="D3402" s="368" t="s">
        <v>9</v>
      </c>
      <c r="E3402" s="374" t="s">
        <v>491</v>
      </c>
      <c r="F3402" s="376">
        <v>25726.58</v>
      </c>
    </row>
    <row r="3403" spans="1:6">
      <c r="A3403" s="370" t="s">
        <v>7137</v>
      </c>
      <c r="B3403" s="374">
        <v>14071</v>
      </c>
      <c r="C3403" s="374" t="s">
        <v>7138</v>
      </c>
      <c r="D3403" s="368" t="s">
        <v>9</v>
      </c>
      <c r="E3403" s="374" t="s">
        <v>491</v>
      </c>
      <c r="F3403" s="376">
        <v>13754.84</v>
      </c>
    </row>
    <row r="3404" spans="1:6">
      <c r="A3404" s="370" t="s">
        <v>7139</v>
      </c>
      <c r="B3404" s="374">
        <v>14074</v>
      </c>
      <c r="C3404" s="374" t="s">
        <v>7140</v>
      </c>
      <c r="D3404" s="368" t="s">
        <v>9</v>
      </c>
      <c r="E3404" s="374" t="s">
        <v>491</v>
      </c>
      <c r="F3404" s="376">
        <v>17486.47</v>
      </c>
    </row>
    <row r="3405" spans="1:6">
      <c r="A3405" s="370" t="s">
        <v>7141</v>
      </c>
      <c r="B3405" s="374">
        <v>16462</v>
      </c>
      <c r="C3405" s="374" t="s">
        <v>7142</v>
      </c>
      <c r="D3405" s="368" t="s">
        <v>8</v>
      </c>
      <c r="E3405" s="374" t="s">
        <v>1202</v>
      </c>
      <c r="F3405" s="376">
        <v>13804.7</v>
      </c>
    </row>
    <row r="3406" spans="1:6">
      <c r="A3406" s="370" t="s">
        <v>7143</v>
      </c>
      <c r="B3406" s="374">
        <v>11226</v>
      </c>
      <c r="C3406" s="374" t="s">
        <v>7144</v>
      </c>
      <c r="D3406" s="368" t="s">
        <v>9</v>
      </c>
      <c r="E3406" s="374" t="s">
        <v>507</v>
      </c>
      <c r="F3406" s="376">
        <v>91411.42</v>
      </c>
    </row>
    <row r="3407" spans="1:6">
      <c r="A3407" s="370" t="s">
        <v>7145</v>
      </c>
      <c r="B3407" s="374">
        <v>13409</v>
      </c>
      <c r="C3407" s="374" t="s">
        <v>7146</v>
      </c>
      <c r="D3407" s="368" t="s">
        <v>9</v>
      </c>
      <c r="E3407" s="374" t="s">
        <v>366</v>
      </c>
      <c r="F3407" s="376">
        <v>33905.32</v>
      </c>
    </row>
    <row r="3408" spans="1:6">
      <c r="A3408" s="370" t="s">
        <v>7147</v>
      </c>
      <c r="B3408" s="374">
        <v>13309</v>
      </c>
      <c r="C3408" s="374" t="s">
        <v>7148</v>
      </c>
      <c r="D3408" s="368" t="s">
        <v>9</v>
      </c>
      <c r="E3408" s="374" t="s">
        <v>879</v>
      </c>
      <c r="F3408" s="376">
        <v>18407.849999999999</v>
      </c>
    </row>
    <row r="3409" spans="1:6">
      <c r="A3409" s="370" t="s">
        <v>7149</v>
      </c>
      <c r="B3409" s="374">
        <v>12739</v>
      </c>
      <c r="C3409" s="374" t="s">
        <v>7150</v>
      </c>
      <c r="D3409" s="368" t="s">
        <v>9</v>
      </c>
      <c r="E3409" s="374" t="s">
        <v>374</v>
      </c>
      <c r="F3409" s="376">
        <v>13798.42</v>
      </c>
    </row>
    <row r="3410" spans="1:6">
      <c r="A3410" s="370" t="s">
        <v>7151</v>
      </c>
      <c r="B3410" s="374">
        <v>13529</v>
      </c>
      <c r="C3410" s="374" t="s">
        <v>7152</v>
      </c>
      <c r="D3410" s="368" t="s">
        <v>9</v>
      </c>
      <c r="E3410" s="374" t="s">
        <v>1207</v>
      </c>
      <c r="F3410" s="376">
        <v>22554.1</v>
      </c>
    </row>
    <row r="3411" spans="1:6">
      <c r="A3411" s="370" t="s">
        <v>7153</v>
      </c>
      <c r="B3411" s="374">
        <v>14070</v>
      </c>
      <c r="C3411" s="374" t="s">
        <v>7154</v>
      </c>
      <c r="D3411" s="368" t="s">
        <v>9</v>
      </c>
      <c r="E3411" s="374" t="s">
        <v>491</v>
      </c>
      <c r="F3411" s="376">
        <v>125061.89</v>
      </c>
    </row>
    <row r="3412" spans="1:6">
      <c r="A3412" s="370" t="s">
        <v>7155</v>
      </c>
      <c r="B3412" s="374">
        <v>12937</v>
      </c>
      <c r="C3412" s="374" t="s">
        <v>7156</v>
      </c>
      <c r="D3412" s="368" t="s">
        <v>9</v>
      </c>
      <c r="E3412" s="374" t="s">
        <v>589</v>
      </c>
      <c r="F3412" s="376">
        <v>11388.78</v>
      </c>
    </row>
    <row r="3413" spans="1:6">
      <c r="A3413" s="370" t="s">
        <v>7157</v>
      </c>
      <c r="B3413" s="374">
        <v>14065</v>
      </c>
      <c r="C3413" s="374" t="s">
        <v>7158</v>
      </c>
      <c r="D3413" s="368" t="s">
        <v>9</v>
      </c>
      <c r="E3413" s="374" t="s">
        <v>491</v>
      </c>
      <c r="F3413" s="376">
        <v>488238.4</v>
      </c>
    </row>
    <row r="3414" spans="1:6">
      <c r="A3414" s="370" t="s">
        <v>7159</v>
      </c>
      <c r="B3414" s="374">
        <v>13380</v>
      </c>
      <c r="C3414" s="374" t="s">
        <v>7160</v>
      </c>
      <c r="D3414" s="368" t="s">
        <v>6</v>
      </c>
      <c r="E3414" s="374" t="s">
        <v>1202</v>
      </c>
      <c r="F3414" s="376">
        <v>6821.36</v>
      </c>
    </row>
    <row r="3415" spans="1:6">
      <c r="A3415" s="370" t="s">
        <v>7161</v>
      </c>
      <c r="B3415" s="374">
        <v>16055</v>
      </c>
      <c r="C3415" s="374" t="s">
        <v>7162</v>
      </c>
      <c r="D3415" s="368" t="s">
        <v>8</v>
      </c>
      <c r="E3415" s="374" t="s">
        <v>773</v>
      </c>
      <c r="F3415" s="376">
        <v>1854</v>
      </c>
    </row>
    <row r="3416" spans="1:6">
      <c r="A3416" s="370" t="s">
        <v>7163</v>
      </c>
      <c r="B3416" s="374">
        <v>13735</v>
      </c>
      <c r="C3416" s="374" t="s">
        <v>7164</v>
      </c>
      <c r="D3416" s="368" t="s">
        <v>9</v>
      </c>
      <c r="E3416" s="374" t="s">
        <v>496</v>
      </c>
      <c r="F3416" s="376">
        <v>30203.11</v>
      </c>
    </row>
    <row r="3417" spans="1:6">
      <c r="A3417" s="370" t="s">
        <v>7165</v>
      </c>
      <c r="B3417" s="374">
        <v>14342</v>
      </c>
      <c r="C3417" s="374" t="s">
        <v>258</v>
      </c>
      <c r="D3417" s="368" t="s">
        <v>9</v>
      </c>
      <c r="E3417" s="374" t="s">
        <v>496</v>
      </c>
      <c r="F3417" s="376">
        <v>43193.96</v>
      </c>
    </row>
    <row r="3418" spans="1:6">
      <c r="A3418" s="370" t="s">
        <v>7166</v>
      </c>
      <c r="B3418" s="374">
        <v>12905</v>
      </c>
      <c r="C3418" s="374" t="s">
        <v>7167</v>
      </c>
      <c r="D3418" s="368" t="s">
        <v>9</v>
      </c>
      <c r="E3418" s="374" t="s">
        <v>496</v>
      </c>
      <c r="F3418" s="376">
        <v>43193.96</v>
      </c>
    </row>
    <row r="3419" spans="1:6">
      <c r="A3419" s="370" t="s">
        <v>7168</v>
      </c>
      <c r="B3419" s="374">
        <v>12614</v>
      </c>
      <c r="C3419" s="374" t="s">
        <v>7169</v>
      </c>
      <c r="D3419" s="368" t="s">
        <v>6</v>
      </c>
      <c r="E3419" s="374" t="s">
        <v>1793</v>
      </c>
      <c r="F3419" s="376">
        <v>62520.44</v>
      </c>
    </row>
    <row r="3420" spans="1:6">
      <c r="A3420" s="370" t="s">
        <v>7170</v>
      </c>
      <c r="B3420" s="374">
        <v>14182</v>
      </c>
      <c r="C3420" s="374" t="s">
        <v>7171</v>
      </c>
      <c r="D3420" s="368" t="s">
        <v>6</v>
      </c>
      <c r="E3420" s="374" t="s">
        <v>1259</v>
      </c>
      <c r="F3420" s="376">
        <v>18463.02</v>
      </c>
    </row>
    <row r="3421" spans="1:6">
      <c r="A3421" s="370" t="s">
        <v>7172</v>
      </c>
      <c r="B3421" s="374">
        <v>12202</v>
      </c>
      <c r="C3421" s="374" t="s">
        <v>7173</v>
      </c>
      <c r="D3421" s="368" t="s">
        <v>6</v>
      </c>
      <c r="E3421" s="374" t="s">
        <v>1793</v>
      </c>
      <c r="F3421" s="376">
        <v>58349.63</v>
      </c>
    </row>
    <row r="3422" spans="1:6">
      <c r="A3422" s="370" t="s">
        <v>7174</v>
      </c>
      <c r="B3422" s="374">
        <v>13900</v>
      </c>
      <c r="C3422" s="374" t="s">
        <v>7175</v>
      </c>
      <c r="D3422" s="368" t="s">
        <v>6</v>
      </c>
      <c r="E3422" s="374" t="s">
        <v>1793</v>
      </c>
      <c r="F3422" s="376">
        <v>54691.519999999997</v>
      </c>
    </row>
    <row r="3423" spans="1:6">
      <c r="A3423" s="370" t="s">
        <v>7176</v>
      </c>
      <c r="B3423" s="374">
        <v>12785</v>
      </c>
      <c r="C3423" s="374" t="s">
        <v>7177</v>
      </c>
      <c r="D3423" s="368" t="s">
        <v>6</v>
      </c>
      <c r="E3423" s="374" t="s">
        <v>1793</v>
      </c>
      <c r="F3423" s="376">
        <v>43175.92</v>
      </c>
    </row>
    <row r="3424" spans="1:6">
      <c r="A3424" s="370" t="s">
        <v>7178</v>
      </c>
      <c r="B3424" s="374">
        <v>13885</v>
      </c>
      <c r="C3424" s="374" t="s">
        <v>7179</v>
      </c>
      <c r="D3424" s="368" t="s">
        <v>6</v>
      </c>
      <c r="E3424" s="374" t="s">
        <v>1793</v>
      </c>
      <c r="F3424" s="376">
        <v>65202.28</v>
      </c>
    </row>
    <row r="3425" spans="1:6">
      <c r="A3425" s="370" t="s">
        <v>7180</v>
      </c>
      <c r="B3425" s="374">
        <v>12100</v>
      </c>
      <c r="C3425" s="374" t="s">
        <v>7181</v>
      </c>
      <c r="D3425" s="368" t="s">
        <v>9</v>
      </c>
      <c r="E3425" s="374" t="s">
        <v>615</v>
      </c>
      <c r="F3425" s="376">
        <v>5762631.4000000004</v>
      </c>
    </row>
    <row r="3426" spans="1:6">
      <c r="A3426" s="370" t="s">
        <v>7182</v>
      </c>
      <c r="B3426" s="374">
        <v>15961</v>
      </c>
      <c r="C3426" s="374" t="s">
        <v>7183</v>
      </c>
      <c r="D3426" s="368" t="s">
        <v>9</v>
      </c>
      <c r="E3426" s="374" t="s">
        <v>615</v>
      </c>
      <c r="F3426" s="376">
        <v>373113.9</v>
      </c>
    </row>
    <row r="3427" spans="1:6">
      <c r="A3427" s="370" t="s">
        <v>7184</v>
      </c>
      <c r="B3427" s="374">
        <v>10170</v>
      </c>
      <c r="C3427" s="374" t="s">
        <v>7185</v>
      </c>
      <c r="D3427" s="368" t="s">
        <v>8</v>
      </c>
      <c r="E3427" s="374" t="s">
        <v>1216</v>
      </c>
      <c r="F3427" s="376">
        <v>48760.28</v>
      </c>
    </row>
    <row r="3428" spans="1:6">
      <c r="A3428" s="370" t="s">
        <v>7186</v>
      </c>
      <c r="B3428" s="374">
        <v>10023</v>
      </c>
      <c r="C3428" s="374" t="s">
        <v>7187</v>
      </c>
      <c r="D3428" s="368" t="s">
        <v>8</v>
      </c>
      <c r="E3428" s="374" t="s">
        <v>1216</v>
      </c>
      <c r="F3428" s="376">
        <v>71297.83</v>
      </c>
    </row>
    <row r="3429" spans="1:6">
      <c r="A3429" s="370" t="s">
        <v>7188</v>
      </c>
      <c r="B3429" s="374">
        <v>10092</v>
      </c>
      <c r="C3429" s="374" t="s">
        <v>7189</v>
      </c>
      <c r="D3429" s="368" t="s">
        <v>6</v>
      </c>
      <c r="E3429" s="374" t="s">
        <v>589</v>
      </c>
      <c r="F3429" s="376">
        <v>78917.37</v>
      </c>
    </row>
    <row r="3430" spans="1:6">
      <c r="A3430" s="370" t="s">
        <v>7190</v>
      </c>
      <c r="B3430" s="374">
        <v>10865</v>
      </c>
      <c r="C3430" s="374" t="s">
        <v>7191</v>
      </c>
      <c r="D3430" s="368" t="s">
        <v>8</v>
      </c>
      <c r="E3430" s="374" t="s">
        <v>1216</v>
      </c>
      <c r="F3430" s="376">
        <v>66803.56</v>
      </c>
    </row>
    <row r="3431" spans="1:6">
      <c r="A3431" s="370" t="s">
        <v>7192</v>
      </c>
      <c r="B3431" s="374">
        <v>11473</v>
      </c>
      <c r="C3431" s="374" t="s">
        <v>7193</v>
      </c>
      <c r="D3431" s="368" t="s">
        <v>9</v>
      </c>
      <c r="E3431" s="374" t="s">
        <v>615</v>
      </c>
      <c r="F3431" s="376">
        <v>889197.63</v>
      </c>
    </row>
    <row r="3432" spans="1:6">
      <c r="A3432" s="370" t="s">
        <v>7194</v>
      </c>
      <c r="B3432" s="374">
        <v>12784</v>
      </c>
      <c r="C3432" s="374" t="s">
        <v>7195</v>
      </c>
      <c r="D3432" s="368" t="s">
        <v>9</v>
      </c>
      <c r="E3432" s="374" t="s">
        <v>1793</v>
      </c>
      <c r="F3432" s="376">
        <v>76091.539999999994</v>
      </c>
    </row>
    <row r="3433" spans="1:6">
      <c r="A3433" s="370" t="s">
        <v>7196</v>
      </c>
      <c r="B3433" s="374">
        <v>15807</v>
      </c>
      <c r="C3433" s="374" t="s">
        <v>7197</v>
      </c>
      <c r="D3433" s="368" t="s">
        <v>9</v>
      </c>
      <c r="E3433" s="374" t="s">
        <v>507</v>
      </c>
      <c r="F3433" s="376">
        <v>207864.94</v>
      </c>
    </row>
    <row r="3434" spans="1:6">
      <c r="A3434" s="370" t="s">
        <v>7198</v>
      </c>
      <c r="B3434" s="374">
        <v>12672</v>
      </c>
      <c r="C3434" s="374" t="s">
        <v>7199</v>
      </c>
      <c r="D3434" s="368" t="s">
        <v>9</v>
      </c>
      <c r="E3434" s="374" t="s">
        <v>615</v>
      </c>
      <c r="F3434" s="376">
        <v>10670.14</v>
      </c>
    </row>
    <row r="3435" spans="1:6">
      <c r="A3435" s="370" t="s">
        <v>7200</v>
      </c>
      <c r="B3435" s="374">
        <v>12554</v>
      </c>
      <c r="C3435" s="374" t="s">
        <v>7201</v>
      </c>
      <c r="D3435" s="368" t="s">
        <v>9</v>
      </c>
      <c r="E3435" s="374" t="s">
        <v>615</v>
      </c>
      <c r="F3435" s="376">
        <v>66813.91</v>
      </c>
    </row>
    <row r="3436" spans="1:6">
      <c r="A3436" s="370" t="s">
        <v>7202</v>
      </c>
      <c r="B3436" s="374">
        <v>12431</v>
      </c>
      <c r="C3436" s="374" t="s">
        <v>7203</v>
      </c>
      <c r="D3436" s="368" t="s">
        <v>9</v>
      </c>
      <c r="E3436" s="374" t="s">
        <v>615</v>
      </c>
      <c r="F3436" s="376">
        <v>81600.990000000005</v>
      </c>
    </row>
    <row r="3437" spans="1:6">
      <c r="A3437" s="370" t="s">
        <v>7204</v>
      </c>
      <c r="B3437" s="374">
        <v>12563</v>
      </c>
      <c r="C3437" s="374" t="s">
        <v>7205</v>
      </c>
      <c r="D3437" s="368" t="s">
        <v>9</v>
      </c>
      <c r="E3437" s="374" t="s">
        <v>507</v>
      </c>
      <c r="F3437" s="376">
        <v>36806.79</v>
      </c>
    </row>
    <row r="3438" spans="1:6">
      <c r="A3438" s="370" t="s">
        <v>7206</v>
      </c>
      <c r="B3438" s="374">
        <v>14084</v>
      </c>
      <c r="C3438" s="374" t="s">
        <v>7207</v>
      </c>
      <c r="D3438" s="368" t="s">
        <v>9</v>
      </c>
      <c r="E3438" s="374" t="s">
        <v>491</v>
      </c>
      <c r="F3438" s="376">
        <v>99478.7</v>
      </c>
    </row>
    <row r="3439" spans="1:6">
      <c r="A3439" s="370" t="s">
        <v>7208</v>
      </c>
      <c r="B3439" s="374">
        <v>14085</v>
      </c>
      <c r="C3439" s="374" t="s">
        <v>7209</v>
      </c>
      <c r="D3439" s="368" t="s">
        <v>9</v>
      </c>
      <c r="E3439" s="374" t="s">
        <v>491</v>
      </c>
      <c r="F3439" s="376">
        <v>120381.95</v>
      </c>
    </row>
    <row r="3440" spans="1:6">
      <c r="A3440" s="370" t="s">
        <v>7210</v>
      </c>
      <c r="B3440" s="374">
        <v>14083</v>
      </c>
      <c r="C3440" s="374" t="s">
        <v>7211</v>
      </c>
      <c r="D3440" s="368" t="s">
        <v>9</v>
      </c>
      <c r="E3440" s="374" t="s">
        <v>491</v>
      </c>
      <c r="F3440" s="376">
        <v>90120.51</v>
      </c>
    </row>
    <row r="3441" spans="1:6">
      <c r="A3441" s="370" t="s">
        <v>7212</v>
      </c>
      <c r="B3441" s="374">
        <v>14088</v>
      </c>
      <c r="C3441" s="374" t="s">
        <v>7213</v>
      </c>
      <c r="D3441" s="368" t="s">
        <v>9</v>
      </c>
      <c r="E3441" s="374" t="s">
        <v>491</v>
      </c>
      <c r="F3441" s="376">
        <v>83087.520000000004</v>
      </c>
    </row>
    <row r="3442" spans="1:6">
      <c r="A3442" s="370" t="s">
        <v>7214</v>
      </c>
      <c r="B3442" s="374">
        <v>14089</v>
      </c>
      <c r="C3442" s="374" t="s">
        <v>7215</v>
      </c>
      <c r="D3442" s="368" t="s">
        <v>9</v>
      </c>
      <c r="E3442" s="374" t="s">
        <v>491</v>
      </c>
      <c r="F3442" s="376">
        <v>69106.039999999994</v>
      </c>
    </row>
    <row r="3443" spans="1:6">
      <c r="A3443" s="370" t="s">
        <v>7216</v>
      </c>
      <c r="B3443" s="374">
        <v>14090</v>
      </c>
      <c r="C3443" s="374" t="s">
        <v>7217</v>
      </c>
      <c r="D3443" s="368" t="s">
        <v>9</v>
      </c>
      <c r="E3443" s="374" t="s">
        <v>491</v>
      </c>
      <c r="F3443" s="376">
        <v>99644.19</v>
      </c>
    </row>
    <row r="3444" spans="1:6">
      <c r="A3444" s="370" t="s">
        <v>7218</v>
      </c>
      <c r="B3444" s="374">
        <v>14091</v>
      </c>
      <c r="C3444" s="374" t="s">
        <v>7219</v>
      </c>
      <c r="D3444" s="368" t="s">
        <v>9</v>
      </c>
      <c r="E3444" s="374" t="s">
        <v>491</v>
      </c>
      <c r="F3444" s="376">
        <v>109473.04</v>
      </c>
    </row>
    <row r="3445" spans="1:6">
      <c r="A3445" s="370" t="s">
        <v>7220</v>
      </c>
      <c r="B3445" s="374">
        <v>14092</v>
      </c>
      <c r="C3445" s="374" t="s">
        <v>7221</v>
      </c>
      <c r="D3445" s="368" t="s">
        <v>9</v>
      </c>
      <c r="E3445" s="374" t="s">
        <v>491</v>
      </c>
      <c r="F3445" s="376">
        <v>98924.43</v>
      </c>
    </row>
    <row r="3446" spans="1:6">
      <c r="A3446" s="370" t="s">
        <v>7222</v>
      </c>
      <c r="B3446" s="374">
        <v>14094</v>
      </c>
      <c r="C3446" s="374" t="s">
        <v>260</v>
      </c>
      <c r="D3446" s="368" t="s">
        <v>9</v>
      </c>
      <c r="E3446" s="374" t="s">
        <v>491</v>
      </c>
      <c r="F3446" s="376">
        <v>111065.13</v>
      </c>
    </row>
    <row r="3447" spans="1:6">
      <c r="A3447" s="370" t="s">
        <v>7223</v>
      </c>
      <c r="B3447" s="374">
        <v>14095</v>
      </c>
      <c r="C3447" s="374" t="s">
        <v>261</v>
      </c>
      <c r="D3447" s="368" t="s">
        <v>9</v>
      </c>
      <c r="E3447" s="374" t="s">
        <v>491</v>
      </c>
      <c r="F3447" s="376">
        <v>87166.03</v>
      </c>
    </row>
    <row r="3448" spans="1:6">
      <c r="A3448" s="370" t="s">
        <v>7224</v>
      </c>
      <c r="B3448" s="374">
        <v>14096</v>
      </c>
      <c r="C3448" s="374" t="s">
        <v>7225</v>
      </c>
      <c r="D3448" s="368" t="s">
        <v>9</v>
      </c>
      <c r="E3448" s="374" t="s">
        <v>491</v>
      </c>
      <c r="F3448" s="376">
        <v>72497.53</v>
      </c>
    </row>
    <row r="3449" spans="1:6">
      <c r="A3449" s="370" t="s">
        <v>7226</v>
      </c>
      <c r="B3449" s="374">
        <v>14093</v>
      </c>
      <c r="C3449" s="374" t="s">
        <v>7227</v>
      </c>
      <c r="D3449" s="368" t="s">
        <v>9</v>
      </c>
      <c r="E3449" s="374" t="s">
        <v>491</v>
      </c>
      <c r="F3449" s="376">
        <v>67488.94</v>
      </c>
    </row>
    <row r="3450" spans="1:6">
      <c r="A3450" s="370" t="s">
        <v>7228</v>
      </c>
      <c r="B3450" s="374">
        <v>10343</v>
      </c>
      <c r="C3450" s="374" t="s">
        <v>7229</v>
      </c>
      <c r="D3450" s="368" t="s">
        <v>2355</v>
      </c>
      <c r="E3450" s="374" t="s">
        <v>879</v>
      </c>
      <c r="F3450" s="376">
        <v>218569.19</v>
      </c>
    </row>
    <row r="3451" spans="1:6">
      <c r="A3451" s="370" t="s">
        <v>7230</v>
      </c>
      <c r="B3451" s="374">
        <v>10242</v>
      </c>
      <c r="C3451" s="374" t="s">
        <v>7231</v>
      </c>
      <c r="D3451" s="368" t="s">
        <v>2355</v>
      </c>
      <c r="E3451" s="374" t="s">
        <v>879</v>
      </c>
      <c r="F3451" s="376">
        <v>982326.98</v>
      </c>
    </row>
    <row r="3452" spans="1:6">
      <c r="A3452" s="370" t="s">
        <v>7232</v>
      </c>
      <c r="B3452" s="374">
        <v>10438</v>
      </c>
      <c r="C3452" s="374" t="s">
        <v>7233</v>
      </c>
      <c r="D3452" s="368" t="s">
        <v>2355</v>
      </c>
      <c r="E3452" s="374" t="s">
        <v>879</v>
      </c>
      <c r="F3452" s="376">
        <v>628711.92000000004</v>
      </c>
    </row>
    <row r="3453" spans="1:6">
      <c r="A3453" s="370" t="s">
        <v>7234</v>
      </c>
      <c r="B3453" s="374">
        <v>15779</v>
      </c>
      <c r="C3453" s="374" t="s">
        <v>7235</v>
      </c>
      <c r="D3453" s="368" t="s">
        <v>457</v>
      </c>
      <c r="E3453" s="374" t="s">
        <v>1766</v>
      </c>
      <c r="F3453" s="376">
        <v>8963.77</v>
      </c>
    </row>
    <row r="3454" spans="1:6">
      <c r="A3454" s="370" t="s">
        <v>7236</v>
      </c>
      <c r="B3454" s="374">
        <v>13789</v>
      </c>
      <c r="C3454" s="374" t="s">
        <v>7237</v>
      </c>
      <c r="D3454" s="368" t="s">
        <v>457</v>
      </c>
      <c r="E3454" s="374" t="s">
        <v>1766</v>
      </c>
      <c r="F3454" s="376">
        <v>12333.84</v>
      </c>
    </row>
    <row r="3455" spans="1:6">
      <c r="A3455" s="370" t="s">
        <v>7238</v>
      </c>
      <c r="B3455" s="374">
        <v>10542</v>
      </c>
      <c r="C3455" s="374" t="s">
        <v>7239</v>
      </c>
      <c r="D3455" s="368" t="s">
        <v>2355</v>
      </c>
      <c r="E3455" s="374" t="s">
        <v>879</v>
      </c>
      <c r="F3455" s="376">
        <v>140764.60999999999</v>
      </c>
    </row>
    <row r="3456" spans="1:6">
      <c r="A3456" s="370" t="s">
        <v>7240</v>
      </c>
      <c r="B3456" s="374">
        <v>10439</v>
      </c>
      <c r="C3456" s="374" t="s">
        <v>7241</v>
      </c>
      <c r="D3456" s="368" t="s">
        <v>2355</v>
      </c>
      <c r="E3456" s="374" t="s">
        <v>879</v>
      </c>
      <c r="F3456" s="376">
        <v>504468.28</v>
      </c>
    </row>
    <row r="3457" spans="1:6">
      <c r="A3457" s="370" t="s">
        <v>7242</v>
      </c>
      <c r="B3457" s="374">
        <v>11705</v>
      </c>
      <c r="C3457" s="374" t="s">
        <v>7243</v>
      </c>
      <c r="D3457" s="368" t="s">
        <v>2355</v>
      </c>
      <c r="E3457" s="374" t="s">
        <v>879</v>
      </c>
      <c r="F3457" s="376">
        <v>667849.43999999994</v>
      </c>
    </row>
    <row r="3458" spans="1:6">
      <c r="A3458" s="370" t="s">
        <v>7244</v>
      </c>
      <c r="B3458" s="374">
        <v>14075</v>
      </c>
      <c r="C3458" s="374" t="s">
        <v>7245</v>
      </c>
      <c r="D3458" s="368" t="s">
        <v>2355</v>
      </c>
      <c r="E3458" s="374" t="s">
        <v>879</v>
      </c>
      <c r="F3458" s="376">
        <v>327234.78999999998</v>
      </c>
    </row>
    <row r="3459" spans="1:6">
      <c r="A3459" s="370" t="s">
        <v>7246</v>
      </c>
      <c r="B3459" s="374">
        <v>13533</v>
      </c>
      <c r="C3459" s="374" t="s">
        <v>7247</v>
      </c>
      <c r="D3459" s="368" t="s">
        <v>9</v>
      </c>
      <c r="E3459" s="374" t="s">
        <v>366</v>
      </c>
      <c r="F3459" s="376">
        <v>283715.59000000003</v>
      </c>
    </row>
    <row r="3460" spans="1:6">
      <c r="A3460" s="370" t="s">
        <v>7248</v>
      </c>
      <c r="B3460" s="374">
        <v>11718</v>
      </c>
      <c r="C3460" s="374" t="s">
        <v>7249</v>
      </c>
      <c r="D3460" s="368" t="s">
        <v>6</v>
      </c>
      <c r="E3460" s="374" t="s">
        <v>1766</v>
      </c>
      <c r="F3460" s="376">
        <v>28573.439999999999</v>
      </c>
    </row>
    <row r="3461" spans="1:6">
      <c r="A3461" s="370" t="s">
        <v>7250</v>
      </c>
      <c r="B3461" s="374">
        <v>13892</v>
      </c>
      <c r="C3461" s="374" t="s">
        <v>7251</v>
      </c>
      <c r="D3461" s="368" t="s">
        <v>8</v>
      </c>
      <c r="E3461" s="374" t="s">
        <v>610</v>
      </c>
      <c r="F3461" s="376">
        <v>8423.41</v>
      </c>
    </row>
    <row r="3462" spans="1:6">
      <c r="A3462" s="370" t="s">
        <v>7252</v>
      </c>
      <c r="B3462" s="374">
        <v>12915</v>
      </c>
      <c r="C3462" s="374" t="s">
        <v>7253</v>
      </c>
      <c r="D3462" s="368" t="s">
        <v>9</v>
      </c>
      <c r="E3462" s="374" t="s">
        <v>615</v>
      </c>
      <c r="F3462" s="376">
        <v>30046.26</v>
      </c>
    </row>
    <row r="3463" spans="1:6">
      <c r="A3463" s="370" t="s">
        <v>7254</v>
      </c>
      <c r="B3463" s="374">
        <v>20812</v>
      </c>
      <c r="C3463" s="374" t="s">
        <v>7255</v>
      </c>
      <c r="D3463" s="368" t="s">
        <v>9</v>
      </c>
      <c r="E3463" s="374" t="s">
        <v>1202</v>
      </c>
      <c r="F3463" s="376">
        <v>30553.51</v>
      </c>
    </row>
    <row r="3464" spans="1:6">
      <c r="A3464" s="370" t="s">
        <v>7256</v>
      </c>
      <c r="B3464" s="374">
        <v>12849</v>
      </c>
      <c r="C3464" s="374" t="s">
        <v>7257</v>
      </c>
      <c r="D3464" s="368" t="s">
        <v>9</v>
      </c>
      <c r="E3464" s="374" t="s">
        <v>615</v>
      </c>
      <c r="F3464" s="376">
        <v>32445.72</v>
      </c>
    </row>
    <row r="3465" spans="1:6" ht="22.5">
      <c r="A3465" s="370" t="s">
        <v>7258</v>
      </c>
      <c r="B3465" s="374">
        <v>11570</v>
      </c>
      <c r="C3465" s="374" t="s">
        <v>7259</v>
      </c>
      <c r="D3465" s="368" t="s">
        <v>6</v>
      </c>
      <c r="E3465" s="374" t="s">
        <v>537</v>
      </c>
      <c r="F3465" s="376">
        <v>41082.519999999997</v>
      </c>
    </row>
    <row r="3466" spans="1:6">
      <c r="A3466" s="370" t="s">
        <v>7260</v>
      </c>
      <c r="B3466" s="374">
        <v>15759</v>
      </c>
      <c r="C3466" s="374" t="s">
        <v>7261</v>
      </c>
      <c r="D3466" s="368" t="s">
        <v>6</v>
      </c>
      <c r="E3466" s="374" t="s">
        <v>1793</v>
      </c>
      <c r="F3466" s="376">
        <v>35709.96</v>
      </c>
    </row>
    <row r="3467" spans="1:6">
      <c r="A3467" s="370" t="s">
        <v>7262</v>
      </c>
      <c r="B3467" s="374">
        <v>14086</v>
      </c>
      <c r="C3467" s="374" t="s">
        <v>7263</v>
      </c>
      <c r="D3467" s="368" t="s">
        <v>9</v>
      </c>
      <c r="E3467" s="374" t="s">
        <v>491</v>
      </c>
      <c r="F3467" s="376">
        <v>50680.42</v>
      </c>
    </row>
    <row r="3468" spans="1:6" ht="22.5">
      <c r="A3468" s="370" t="s">
        <v>7264</v>
      </c>
      <c r="B3468" s="374">
        <v>11167</v>
      </c>
      <c r="C3468" s="374" t="s">
        <v>7265</v>
      </c>
      <c r="D3468" s="368" t="s">
        <v>8</v>
      </c>
      <c r="E3468" s="374" t="s">
        <v>537</v>
      </c>
      <c r="F3468" s="376">
        <v>11737.38</v>
      </c>
    </row>
    <row r="3469" spans="1:6">
      <c r="A3469" s="370" t="s">
        <v>7266</v>
      </c>
      <c r="B3469" s="374">
        <v>10639</v>
      </c>
      <c r="C3469" s="374" t="s">
        <v>7267</v>
      </c>
      <c r="D3469" s="368" t="s">
        <v>6</v>
      </c>
      <c r="E3469" s="374" t="s">
        <v>1216</v>
      </c>
      <c r="F3469" s="376">
        <v>25147.27</v>
      </c>
    </row>
    <row r="3470" spans="1:6">
      <c r="A3470" s="370" t="s">
        <v>7268</v>
      </c>
      <c r="B3470" s="374">
        <v>20817</v>
      </c>
      <c r="C3470" s="374" t="s">
        <v>7269</v>
      </c>
      <c r="D3470" s="368" t="s">
        <v>9</v>
      </c>
      <c r="E3470" s="374" t="s">
        <v>1216</v>
      </c>
      <c r="F3470" s="376">
        <v>327799.82</v>
      </c>
    </row>
    <row r="3471" spans="1:6">
      <c r="A3471" s="370" t="s">
        <v>7270</v>
      </c>
      <c r="B3471" s="374">
        <v>13321</v>
      </c>
      <c r="C3471" s="374" t="s">
        <v>7271</v>
      </c>
      <c r="D3471" s="368" t="s">
        <v>8</v>
      </c>
      <c r="E3471" s="374" t="s">
        <v>615</v>
      </c>
      <c r="F3471" s="376">
        <v>21850.58</v>
      </c>
    </row>
    <row r="3472" spans="1:6">
      <c r="A3472" s="370" t="s">
        <v>7272</v>
      </c>
      <c r="B3472" s="374">
        <v>12933</v>
      </c>
      <c r="C3472" s="374" t="s">
        <v>7273</v>
      </c>
      <c r="D3472" s="368" t="s">
        <v>8</v>
      </c>
      <c r="E3472" s="374" t="s">
        <v>615</v>
      </c>
      <c r="F3472" s="376">
        <v>3679.58</v>
      </c>
    </row>
    <row r="3473" spans="1:6">
      <c r="A3473" s="370" t="s">
        <v>7274</v>
      </c>
      <c r="B3473" s="374">
        <v>15521</v>
      </c>
      <c r="C3473" s="374" t="s">
        <v>7275</v>
      </c>
      <c r="D3473" s="368" t="s">
        <v>8</v>
      </c>
      <c r="E3473" s="374" t="s">
        <v>615</v>
      </c>
      <c r="F3473" s="376">
        <v>735.91</v>
      </c>
    </row>
    <row r="3474" spans="1:6">
      <c r="A3474" s="370" t="s">
        <v>7276</v>
      </c>
      <c r="B3474" s="374">
        <v>11608</v>
      </c>
      <c r="C3474" s="374" t="s">
        <v>7277</v>
      </c>
      <c r="D3474" s="368" t="s">
        <v>9</v>
      </c>
      <c r="E3474" s="374" t="s">
        <v>1793</v>
      </c>
      <c r="F3474" s="376">
        <v>35387.53</v>
      </c>
    </row>
    <row r="3475" spans="1:6">
      <c r="A3475" s="370" t="s">
        <v>7278</v>
      </c>
      <c r="B3475" s="374">
        <v>12655</v>
      </c>
      <c r="C3475" s="374" t="s">
        <v>7279</v>
      </c>
      <c r="D3475" s="368" t="s">
        <v>6</v>
      </c>
      <c r="E3475" s="374" t="s">
        <v>879</v>
      </c>
      <c r="F3475" s="376">
        <v>11474.44</v>
      </c>
    </row>
    <row r="3476" spans="1:6">
      <c r="A3476" s="370" t="s">
        <v>7280</v>
      </c>
      <c r="B3476" s="374">
        <v>16616</v>
      </c>
      <c r="C3476" s="374" t="s">
        <v>7281</v>
      </c>
      <c r="D3476" s="368" t="s">
        <v>9</v>
      </c>
      <c r="E3476" s="374" t="s">
        <v>1202</v>
      </c>
      <c r="F3476" s="376">
        <v>170022.29</v>
      </c>
    </row>
    <row r="3477" spans="1:6">
      <c r="A3477" s="370" t="s">
        <v>7282</v>
      </c>
      <c r="B3477" s="374">
        <v>16198</v>
      </c>
      <c r="C3477" s="374" t="s">
        <v>7283</v>
      </c>
      <c r="D3477" s="368" t="s">
        <v>6</v>
      </c>
      <c r="E3477" s="374" t="s">
        <v>1442</v>
      </c>
      <c r="F3477" s="376">
        <v>24161.41</v>
      </c>
    </row>
    <row r="3478" spans="1:6">
      <c r="A3478" s="370" t="s">
        <v>7284</v>
      </c>
      <c r="B3478" s="374">
        <v>12892</v>
      </c>
      <c r="C3478" s="374" t="s">
        <v>7285</v>
      </c>
      <c r="D3478" s="368" t="s">
        <v>9</v>
      </c>
      <c r="E3478" s="374" t="s">
        <v>1793</v>
      </c>
      <c r="F3478" s="376">
        <v>59463.49</v>
      </c>
    </row>
    <row r="3479" spans="1:6">
      <c r="A3479" s="370" t="s">
        <v>7286</v>
      </c>
      <c r="B3479" s="374">
        <v>11303</v>
      </c>
      <c r="C3479" s="374" t="s">
        <v>7287</v>
      </c>
      <c r="D3479" s="368" t="s">
        <v>9</v>
      </c>
      <c r="E3479" s="374" t="s">
        <v>1793</v>
      </c>
      <c r="F3479" s="376">
        <v>352029.33</v>
      </c>
    </row>
    <row r="3480" spans="1:6">
      <c r="A3480" s="370" t="s">
        <v>7288</v>
      </c>
      <c r="B3480" s="374">
        <v>20</v>
      </c>
      <c r="C3480" s="374" t="s">
        <v>7289</v>
      </c>
      <c r="D3480" s="368" t="s">
        <v>9</v>
      </c>
      <c r="E3480" s="374" t="s">
        <v>1793</v>
      </c>
      <c r="F3480" s="376">
        <v>89438.81</v>
      </c>
    </row>
    <row r="3481" spans="1:6">
      <c r="A3481" s="370" t="s">
        <v>7290</v>
      </c>
      <c r="B3481" s="374">
        <v>11650</v>
      </c>
      <c r="C3481" s="374" t="s">
        <v>7291</v>
      </c>
      <c r="D3481" s="368" t="s">
        <v>9</v>
      </c>
      <c r="E3481" s="374" t="s">
        <v>1793</v>
      </c>
      <c r="F3481" s="376">
        <v>102129.86</v>
      </c>
    </row>
    <row r="3482" spans="1:6">
      <c r="A3482" s="370" t="s">
        <v>7292</v>
      </c>
      <c r="B3482" s="374">
        <v>13407</v>
      </c>
      <c r="C3482" s="374" t="s">
        <v>7293</v>
      </c>
      <c r="D3482" s="368" t="s">
        <v>9</v>
      </c>
      <c r="E3482" s="374" t="s">
        <v>1793</v>
      </c>
      <c r="F3482" s="376">
        <v>134456.54999999999</v>
      </c>
    </row>
    <row r="3483" spans="1:6">
      <c r="A3483" s="370" t="s">
        <v>7294</v>
      </c>
      <c r="B3483" s="374">
        <v>12648</v>
      </c>
      <c r="C3483" s="374" t="s">
        <v>7295</v>
      </c>
      <c r="D3483" s="368" t="s">
        <v>6</v>
      </c>
      <c r="E3483" s="374" t="s">
        <v>507</v>
      </c>
      <c r="F3483" s="376">
        <v>43624.39</v>
      </c>
    </row>
    <row r="3484" spans="1:6">
      <c r="A3484" s="370" t="s">
        <v>7296</v>
      </c>
      <c r="B3484" s="374">
        <v>10735</v>
      </c>
      <c r="C3484" s="374" t="s">
        <v>7297</v>
      </c>
      <c r="D3484" s="368" t="s">
        <v>7</v>
      </c>
      <c r="E3484" s="374" t="s">
        <v>1766</v>
      </c>
      <c r="F3484" s="376">
        <v>241441.83</v>
      </c>
    </row>
    <row r="3485" spans="1:6">
      <c r="A3485" s="370" t="s">
        <v>7298</v>
      </c>
      <c r="B3485" s="374">
        <v>10971</v>
      </c>
      <c r="C3485" s="374" t="s">
        <v>7299</v>
      </c>
      <c r="D3485" s="368" t="s">
        <v>6</v>
      </c>
      <c r="E3485" s="374" t="s">
        <v>1793</v>
      </c>
      <c r="F3485" s="376">
        <v>63552.55</v>
      </c>
    </row>
    <row r="3486" spans="1:6">
      <c r="A3486" s="370" t="s">
        <v>7300</v>
      </c>
      <c r="B3486" s="374">
        <v>12557</v>
      </c>
      <c r="C3486" s="374" t="s">
        <v>7301</v>
      </c>
      <c r="D3486" s="368" t="s">
        <v>9</v>
      </c>
      <c r="E3486" s="374" t="s">
        <v>589</v>
      </c>
      <c r="F3486" s="376">
        <v>67385.38</v>
      </c>
    </row>
    <row r="3487" spans="1:6">
      <c r="A3487" s="370" t="s">
        <v>7302</v>
      </c>
      <c r="B3487" s="374">
        <v>12560</v>
      </c>
      <c r="C3487" s="374" t="s">
        <v>7303</v>
      </c>
      <c r="D3487" s="368" t="s">
        <v>9</v>
      </c>
      <c r="E3487" s="374" t="s">
        <v>589</v>
      </c>
      <c r="F3487" s="376">
        <v>64139.02</v>
      </c>
    </row>
    <row r="3488" spans="1:6">
      <c r="A3488" s="370" t="s">
        <v>7304</v>
      </c>
      <c r="B3488" s="374">
        <v>14439</v>
      </c>
      <c r="C3488" s="374" t="s">
        <v>287</v>
      </c>
      <c r="D3488" s="368" t="s">
        <v>6</v>
      </c>
      <c r="E3488" s="374" t="s">
        <v>366</v>
      </c>
      <c r="F3488" s="376">
        <v>10875.56</v>
      </c>
    </row>
    <row r="3489" spans="1:6">
      <c r="A3489" s="370" t="s">
        <v>7305</v>
      </c>
      <c r="B3489" s="374">
        <v>14142</v>
      </c>
      <c r="C3489" s="374" t="s">
        <v>7306</v>
      </c>
      <c r="D3489" s="368" t="s">
        <v>6</v>
      </c>
      <c r="E3489" s="374" t="s">
        <v>1259</v>
      </c>
      <c r="F3489" s="376">
        <v>17467.939999999999</v>
      </c>
    </row>
    <row r="3490" spans="1:6">
      <c r="A3490" s="370" t="s">
        <v>7307</v>
      </c>
      <c r="B3490" s="374">
        <v>14066</v>
      </c>
      <c r="C3490" s="374" t="s">
        <v>7308</v>
      </c>
      <c r="D3490" s="368" t="s">
        <v>9</v>
      </c>
      <c r="E3490" s="374" t="s">
        <v>491</v>
      </c>
      <c r="F3490" s="376">
        <v>25153.45</v>
      </c>
    </row>
    <row r="3491" spans="1:6">
      <c r="A3491" s="370" t="s">
        <v>7309</v>
      </c>
      <c r="B3491" s="374">
        <v>14067</v>
      </c>
      <c r="C3491" s="374" t="s">
        <v>7310</v>
      </c>
      <c r="D3491" s="368" t="s">
        <v>9</v>
      </c>
      <c r="E3491" s="374" t="s">
        <v>491</v>
      </c>
      <c r="F3491" s="376">
        <v>22096.84</v>
      </c>
    </row>
    <row r="3492" spans="1:6">
      <c r="A3492" s="370" t="s">
        <v>7311</v>
      </c>
      <c r="B3492" s="374">
        <v>16463</v>
      </c>
      <c r="C3492" s="374" t="s">
        <v>7312</v>
      </c>
      <c r="D3492" s="368" t="s">
        <v>9</v>
      </c>
      <c r="E3492" s="374" t="s">
        <v>1202</v>
      </c>
      <c r="F3492" s="376">
        <v>122670.39999999999</v>
      </c>
    </row>
    <row r="3493" spans="1:6">
      <c r="A3493" s="370" t="s">
        <v>7313</v>
      </c>
      <c r="B3493" s="374">
        <v>12683</v>
      </c>
      <c r="C3493" s="374" t="s">
        <v>7314</v>
      </c>
      <c r="D3493" s="368" t="s">
        <v>9</v>
      </c>
      <c r="E3493" s="374" t="s">
        <v>884</v>
      </c>
      <c r="F3493" s="376">
        <v>85017.09</v>
      </c>
    </row>
    <row r="3494" spans="1:6">
      <c r="A3494" s="370" t="s">
        <v>7315</v>
      </c>
      <c r="B3494" s="374">
        <v>12686</v>
      </c>
      <c r="C3494" s="374" t="s">
        <v>7316</v>
      </c>
      <c r="D3494" s="368" t="s">
        <v>9</v>
      </c>
      <c r="E3494" s="374" t="s">
        <v>884</v>
      </c>
      <c r="F3494" s="376">
        <v>87339.31</v>
      </c>
    </row>
    <row r="3495" spans="1:6">
      <c r="A3495" s="370" t="s">
        <v>7317</v>
      </c>
      <c r="B3495" s="374">
        <v>12689</v>
      </c>
      <c r="C3495" s="374" t="s">
        <v>7318</v>
      </c>
      <c r="D3495" s="368" t="s">
        <v>9</v>
      </c>
      <c r="E3495" s="374" t="s">
        <v>884</v>
      </c>
      <c r="F3495" s="376">
        <v>87339.31</v>
      </c>
    </row>
    <row r="3496" spans="1:6">
      <c r="A3496" s="370" t="s">
        <v>7319</v>
      </c>
      <c r="B3496" s="374">
        <v>12692</v>
      </c>
      <c r="C3496" s="374" t="s">
        <v>7320</v>
      </c>
      <c r="D3496" s="368" t="s">
        <v>9</v>
      </c>
      <c r="E3496" s="374" t="s">
        <v>884</v>
      </c>
      <c r="F3496" s="376">
        <v>87339.31</v>
      </c>
    </row>
    <row r="3497" spans="1:6">
      <c r="A3497" s="370" t="s">
        <v>7321</v>
      </c>
      <c r="B3497" s="374">
        <v>12605</v>
      </c>
      <c r="C3497" s="374" t="s">
        <v>7322</v>
      </c>
      <c r="D3497" s="368" t="s">
        <v>9</v>
      </c>
      <c r="E3497" s="374" t="s">
        <v>1793</v>
      </c>
      <c r="F3497" s="376">
        <v>136913</v>
      </c>
    </row>
    <row r="3498" spans="1:6">
      <c r="A3498" s="370" t="s">
        <v>7323</v>
      </c>
      <c r="B3498" s="374">
        <v>14908</v>
      </c>
      <c r="C3498" s="374" t="s">
        <v>7324</v>
      </c>
      <c r="D3498" s="368" t="s">
        <v>9</v>
      </c>
      <c r="E3498" s="374" t="s">
        <v>507</v>
      </c>
      <c r="F3498" s="376">
        <v>40800.35</v>
      </c>
    </row>
    <row r="3499" spans="1:6">
      <c r="A3499" s="370" t="s">
        <v>7325</v>
      </c>
      <c r="B3499" s="374">
        <v>11165</v>
      </c>
      <c r="C3499" s="374" t="s">
        <v>7326</v>
      </c>
      <c r="D3499" s="368" t="s">
        <v>8</v>
      </c>
      <c r="E3499" s="374" t="s">
        <v>879</v>
      </c>
      <c r="F3499" s="376">
        <v>24335.3</v>
      </c>
    </row>
    <row r="3500" spans="1:6">
      <c r="A3500" s="370" t="s">
        <v>7327</v>
      </c>
      <c r="B3500" s="374">
        <v>15760</v>
      </c>
      <c r="C3500" s="374" t="s">
        <v>7328</v>
      </c>
      <c r="D3500" s="368" t="s">
        <v>6</v>
      </c>
      <c r="E3500" s="374" t="s">
        <v>879</v>
      </c>
      <c r="F3500" s="376">
        <v>35846.61</v>
      </c>
    </row>
    <row r="3501" spans="1:6">
      <c r="A3501" s="370" t="s">
        <v>7329</v>
      </c>
      <c r="B3501" s="374">
        <v>12410</v>
      </c>
      <c r="C3501" s="374" t="s">
        <v>7330</v>
      </c>
      <c r="D3501" s="368" t="s">
        <v>9</v>
      </c>
      <c r="E3501" s="374" t="s">
        <v>615</v>
      </c>
      <c r="F3501" s="376">
        <v>123023.13</v>
      </c>
    </row>
    <row r="3502" spans="1:6">
      <c r="A3502" s="370" t="s">
        <v>7331</v>
      </c>
      <c r="B3502" s="374">
        <v>12116</v>
      </c>
      <c r="C3502" s="374" t="s">
        <v>7332</v>
      </c>
      <c r="D3502" s="368" t="s">
        <v>9</v>
      </c>
      <c r="E3502" s="374" t="s">
        <v>1793</v>
      </c>
      <c r="F3502" s="376">
        <v>86231.06</v>
      </c>
    </row>
    <row r="3503" spans="1:6">
      <c r="A3503" s="370" t="s">
        <v>7333</v>
      </c>
      <c r="B3503" s="374">
        <v>16020</v>
      </c>
      <c r="C3503" s="374" t="s">
        <v>7334</v>
      </c>
      <c r="D3503" s="368" t="s">
        <v>9</v>
      </c>
      <c r="E3503" s="374" t="s">
        <v>1793</v>
      </c>
      <c r="F3503" s="376">
        <v>81706.3</v>
      </c>
    </row>
    <row r="3504" spans="1:6">
      <c r="A3504" s="370" t="s">
        <v>7335</v>
      </c>
      <c r="B3504" s="374">
        <v>14077</v>
      </c>
      <c r="C3504" s="374" t="s">
        <v>7336</v>
      </c>
      <c r="D3504" s="368" t="s">
        <v>9</v>
      </c>
      <c r="E3504" s="374" t="s">
        <v>615</v>
      </c>
      <c r="F3504" s="376">
        <v>63767</v>
      </c>
    </row>
    <row r="3505" spans="1:6">
      <c r="A3505" s="370" t="s">
        <v>7337</v>
      </c>
      <c r="B3505" s="374">
        <v>12837</v>
      </c>
      <c r="C3505" s="374" t="s">
        <v>257</v>
      </c>
      <c r="D3505" s="368" t="s">
        <v>9</v>
      </c>
      <c r="E3505" s="374" t="s">
        <v>615</v>
      </c>
      <c r="F3505" s="376">
        <v>66299.929999999993</v>
      </c>
    </row>
    <row r="3506" spans="1:6">
      <c r="A3506" s="370" t="s">
        <v>7338</v>
      </c>
      <c r="B3506" s="374">
        <v>12834</v>
      </c>
      <c r="C3506" s="374" t="s">
        <v>7339</v>
      </c>
      <c r="D3506" s="368" t="s">
        <v>9</v>
      </c>
      <c r="E3506" s="374" t="s">
        <v>615</v>
      </c>
      <c r="F3506" s="376">
        <v>33585.15</v>
      </c>
    </row>
    <row r="3507" spans="1:6">
      <c r="A3507" s="370" t="s">
        <v>7340</v>
      </c>
      <c r="B3507" s="374">
        <v>15219</v>
      </c>
      <c r="C3507" s="374" t="s">
        <v>7341</v>
      </c>
      <c r="D3507" s="368" t="s">
        <v>9</v>
      </c>
      <c r="E3507" s="374" t="s">
        <v>615</v>
      </c>
      <c r="F3507" s="376">
        <v>33585.15</v>
      </c>
    </row>
    <row r="3508" spans="1:6">
      <c r="A3508" s="370" t="s">
        <v>7342</v>
      </c>
      <c r="B3508" s="374">
        <v>13236</v>
      </c>
      <c r="C3508" s="374" t="s">
        <v>7343</v>
      </c>
      <c r="D3508" s="368" t="s">
        <v>9</v>
      </c>
      <c r="E3508" s="374" t="s">
        <v>6013</v>
      </c>
      <c r="F3508" s="376">
        <v>16490.3</v>
      </c>
    </row>
    <row r="3509" spans="1:6">
      <c r="A3509" s="370" t="s">
        <v>7344</v>
      </c>
      <c r="B3509" s="374">
        <v>10934</v>
      </c>
      <c r="C3509" s="374" t="s">
        <v>7345</v>
      </c>
      <c r="D3509" s="368" t="s">
        <v>9</v>
      </c>
      <c r="E3509" s="374" t="s">
        <v>879</v>
      </c>
      <c r="F3509" s="376">
        <v>170261.44</v>
      </c>
    </row>
    <row r="3510" spans="1:6" ht="22.5">
      <c r="A3510" s="370" t="s">
        <v>7346</v>
      </c>
      <c r="B3510" s="374">
        <v>12745</v>
      </c>
      <c r="C3510" s="374" t="s">
        <v>7347</v>
      </c>
      <c r="D3510" s="368" t="s">
        <v>9</v>
      </c>
      <c r="E3510" s="374" t="s">
        <v>537</v>
      </c>
      <c r="F3510" s="376">
        <v>188015.19</v>
      </c>
    </row>
    <row r="3511" spans="1:6">
      <c r="A3511" s="370" t="s">
        <v>7348</v>
      </c>
      <c r="B3511" s="374">
        <v>13049</v>
      </c>
      <c r="C3511" s="374" t="s">
        <v>7349</v>
      </c>
      <c r="D3511" s="368" t="s">
        <v>9</v>
      </c>
      <c r="E3511" s="374" t="s">
        <v>366</v>
      </c>
      <c r="F3511" s="376">
        <v>0</v>
      </c>
    </row>
    <row r="3512" spans="1:6">
      <c r="A3512" s="370" t="s">
        <v>7350</v>
      </c>
      <c r="B3512" s="374">
        <v>13567</v>
      </c>
      <c r="C3512" s="374" t="s">
        <v>7351</v>
      </c>
      <c r="D3512" s="368" t="s">
        <v>9</v>
      </c>
      <c r="E3512" s="374" t="s">
        <v>496</v>
      </c>
      <c r="F3512" s="376">
        <v>141229.29</v>
      </c>
    </row>
    <row r="3513" spans="1:6">
      <c r="A3513" s="370" t="s">
        <v>7352</v>
      </c>
      <c r="B3513" s="374">
        <v>14138</v>
      </c>
      <c r="C3513" s="374" t="s">
        <v>7353</v>
      </c>
      <c r="D3513" s="368" t="s">
        <v>9</v>
      </c>
      <c r="E3513" s="374" t="s">
        <v>496</v>
      </c>
      <c r="F3513" s="376">
        <v>76903.520000000004</v>
      </c>
    </row>
    <row r="3514" spans="1:6">
      <c r="A3514" s="370" t="s">
        <v>7354</v>
      </c>
      <c r="B3514" s="374">
        <v>12675</v>
      </c>
      <c r="C3514" s="374" t="s">
        <v>7355</v>
      </c>
      <c r="D3514" s="368" t="s">
        <v>9</v>
      </c>
      <c r="E3514" s="374" t="s">
        <v>615</v>
      </c>
      <c r="F3514" s="376">
        <v>9278.18</v>
      </c>
    </row>
    <row r="3515" spans="1:6">
      <c r="A3515" s="370" t="s">
        <v>7356</v>
      </c>
      <c r="B3515" s="374">
        <v>16054</v>
      </c>
      <c r="C3515" s="374" t="s">
        <v>7357</v>
      </c>
      <c r="D3515" s="368" t="s">
        <v>6</v>
      </c>
      <c r="E3515" s="374" t="s">
        <v>1793</v>
      </c>
      <c r="F3515" s="376">
        <v>7835.33</v>
      </c>
    </row>
    <row r="3516" spans="1:6">
      <c r="A3516" s="370" t="s">
        <v>7358</v>
      </c>
      <c r="B3516" s="374">
        <v>13733</v>
      </c>
      <c r="C3516" s="374" t="s">
        <v>7359</v>
      </c>
      <c r="D3516" s="368" t="s">
        <v>9</v>
      </c>
      <c r="E3516" s="374" t="s">
        <v>615</v>
      </c>
      <c r="F3516" s="376">
        <v>2115.7600000000002</v>
      </c>
    </row>
    <row r="3517" spans="1:6">
      <c r="A3517" s="370" t="s">
        <v>7360</v>
      </c>
      <c r="B3517" s="374">
        <v>15827</v>
      </c>
      <c r="C3517" s="374" t="s">
        <v>7359</v>
      </c>
      <c r="D3517" s="368" t="s">
        <v>9</v>
      </c>
      <c r="E3517" s="374" t="s">
        <v>615</v>
      </c>
      <c r="F3517" s="376">
        <v>2575.6999999999998</v>
      </c>
    </row>
    <row r="3518" spans="1:6">
      <c r="A3518" s="370" t="s">
        <v>7361</v>
      </c>
      <c r="B3518" s="374">
        <v>13734</v>
      </c>
      <c r="C3518" s="374" t="s">
        <v>7362</v>
      </c>
      <c r="D3518" s="368" t="s">
        <v>9</v>
      </c>
      <c r="E3518" s="374" t="s">
        <v>615</v>
      </c>
      <c r="F3518" s="376">
        <v>2575.6999999999998</v>
      </c>
    </row>
    <row r="3519" spans="1:6">
      <c r="A3519" s="370" t="s">
        <v>7363</v>
      </c>
      <c r="B3519" s="374">
        <v>12882</v>
      </c>
      <c r="C3519" s="374" t="s">
        <v>7364</v>
      </c>
      <c r="D3519" s="368" t="s">
        <v>9</v>
      </c>
      <c r="E3519" s="374" t="s">
        <v>615</v>
      </c>
      <c r="F3519" s="376">
        <v>2575.6999999999998</v>
      </c>
    </row>
    <row r="3520" spans="1:6">
      <c r="A3520" s="370" t="s">
        <v>7365</v>
      </c>
      <c r="B3520" s="374">
        <v>13732</v>
      </c>
      <c r="C3520" s="374" t="s">
        <v>7366</v>
      </c>
      <c r="D3520" s="368" t="s">
        <v>9</v>
      </c>
      <c r="E3520" s="374" t="s">
        <v>615</v>
      </c>
      <c r="F3520" s="376">
        <v>2575.6999999999998</v>
      </c>
    </row>
    <row r="3521" spans="1:6">
      <c r="A3521" s="370" t="s">
        <v>7367</v>
      </c>
      <c r="B3521" s="374">
        <v>12679</v>
      </c>
      <c r="C3521" s="374" t="s">
        <v>7368</v>
      </c>
      <c r="D3521" s="368" t="s">
        <v>9</v>
      </c>
      <c r="E3521" s="374" t="s">
        <v>615</v>
      </c>
      <c r="F3521" s="376">
        <v>3609.02</v>
      </c>
    </row>
    <row r="3522" spans="1:6">
      <c r="A3522" s="370" t="s">
        <v>7369</v>
      </c>
      <c r="B3522" s="374">
        <v>16464</v>
      </c>
      <c r="C3522" s="374" t="s">
        <v>7370</v>
      </c>
      <c r="D3522" s="368" t="s">
        <v>9</v>
      </c>
      <c r="E3522" s="374" t="s">
        <v>1202</v>
      </c>
      <c r="F3522" s="376">
        <v>144788.54</v>
      </c>
    </row>
    <row r="3523" spans="1:6">
      <c r="A3523" s="370" t="s">
        <v>7371</v>
      </c>
      <c r="B3523" s="374">
        <v>20795</v>
      </c>
      <c r="C3523" s="374" t="s">
        <v>7372</v>
      </c>
      <c r="D3523" s="368" t="s">
        <v>9</v>
      </c>
      <c r="E3523" s="374" t="s">
        <v>1202</v>
      </c>
      <c r="F3523" s="376">
        <v>578724.98</v>
      </c>
    </row>
    <row r="3524" spans="1:6">
      <c r="A3524" s="370" t="s">
        <v>7373</v>
      </c>
      <c r="B3524" s="374">
        <v>11602</v>
      </c>
      <c r="C3524" s="374" t="s">
        <v>7374</v>
      </c>
      <c r="D3524" s="368" t="s">
        <v>9</v>
      </c>
      <c r="E3524" s="374" t="s">
        <v>1793</v>
      </c>
      <c r="F3524" s="376">
        <v>57577.83</v>
      </c>
    </row>
    <row r="3525" spans="1:6">
      <c r="A3525" s="370" t="s">
        <v>7375</v>
      </c>
      <c r="B3525" s="374">
        <v>12122</v>
      </c>
      <c r="C3525" s="374" t="s">
        <v>7376</v>
      </c>
      <c r="D3525" s="368" t="s">
        <v>8</v>
      </c>
      <c r="E3525" s="374" t="s">
        <v>773</v>
      </c>
      <c r="F3525" s="376">
        <v>53784.19</v>
      </c>
    </row>
    <row r="3526" spans="1:6">
      <c r="A3526" s="370" t="s">
        <v>7377</v>
      </c>
      <c r="B3526" s="374">
        <v>12321</v>
      </c>
      <c r="C3526" s="374" t="s">
        <v>7378</v>
      </c>
      <c r="D3526" s="368" t="s">
        <v>8</v>
      </c>
      <c r="E3526" s="374" t="s">
        <v>773</v>
      </c>
      <c r="F3526" s="376">
        <v>53784.19</v>
      </c>
    </row>
    <row r="3527" spans="1:6">
      <c r="A3527" s="370" t="s">
        <v>7379</v>
      </c>
      <c r="B3527" s="374">
        <v>13384</v>
      </c>
      <c r="C3527" s="374" t="s">
        <v>7380</v>
      </c>
      <c r="D3527" s="368" t="s">
        <v>8</v>
      </c>
      <c r="E3527" s="374" t="s">
        <v>773</v>
      </c>
      <c r="F3527" s="376">
        <v>80297.73</v>
      </c>
    </row>
    <row r="3528" spans="1:6">
      <c r="A3528" s="370" t="s">
        <v>7381</v>
      </c>
      <c r="B3528" s="374">
        <v>12930</v>
      </c>
      <c r="C3528" s="374" t="s">
        <v>7382</v>
      </c>
      <c r="D3528" s="368" t="s">
        <v>9</v>
      </c>
      <c r="E3528" s="374" t="s">
        <v>615</v>
      </c>
      <c r="F3528" s="376">
        <v>34108.21</v>
      </c>
    </row>
    <row r="3529" spans="1:6">
      <c r="A3529" s="370" t="s">
        <v>7383</v>
      </c>
      <c r="B3529" s="374">
        <v>14087</v>
      </c>
      <c r="C3529" s="374" t="s">
        <v>7384</v>
      </c>
      <c r="D3529" s="368" t="s">
        <v>9</v>
      </c>
      <c r="E3529" s="374" t="s">
        <v>491</v>
      </c>
      <c r="F3529" s="376">
        <v>69784.28</v>
      </c>
    </row>
    <row r="3530" spans="1:6">
      <c r="A3530" s="370" t="s">
        <v>7385</v>
      </c>
      <c r="B3530" s="374">
        <v>12901</v>
      </c>
      <c r="C3530" s="374" t="s">
        <v>7386</v>
      </c>
      <c r="D3530" s="368" t="s">
        <v>9</v>
      </c>
      <c r="E3530" s="374" t="s">
        <v>374</v>
      </c>
      <c r="F3530" s="376">
        <v>12113.74</v>
      </c>
    </row>
    <row r="3531" spans="1:6">
      <c r="A3531" s="370" t="s">
        <v>7387</v>
      </c>
      <c r="B3531" s="374">
        <v>12617</v>
      </c>
      <c r="C3531" s="374" t="s">
        <v>7388</v>
      </c>
      <c r="D3531" s="368" t="s">
        <v>9</v>
      </c>
      <c r="E3531" s="374" t="s">
        <v>1793</v>
      </c>
      <c r="F3531" s="376">
        <v>236372.1</v>
      </c>
    </row>
    <row r="3532" spans="1:6">
      <c r="A3532" s="370" t="s">
        <v>7389</v>
      </c>
      <c r="B3532" s="374">
        <v>12616</v>
      </c>
      <c r="C3532" s="374" t="s">
        <v>7390</v>
      </c>
      <c r="D3532" s="368" t="s">
        <v>6</v>
      </c>
      <c r="E3532" s="374" t="s">
        <v>1793</v>
      </c>
      <c r="F3532" s="376">
        <v>251984.49</v>
      </c>
    </row>
    <row r="3533" spans="1:6">
      <c r="A3533" s="370" t="s">
        <v>7391</v>
      </c>
      <c r="B3533" s="374">
        <v>21</v>
      </c>
      <c r="C3533" s="374" t="s">
        <v>7392</v>
      </c>
      <c r="D3533" s="368" t="s">
        <v>6</v>
      </c>
      <c r="E3533" s="374" t="s">
        <v>1793</v>
      </c>
      <c r="F3533" s="376">
        <v>16911.57</v>
      </c>
    </row>
    <row r="3534" spans="1:6">
      <c r="A3534" s="370" t="s">
        <v>7393</v>
      </c>
      <c r="B3534" s="374">
        <v>11603</v>
      </c>
      <c r="C3534" s="374" t="s">
        <v>7394</v>
      </c>
      <c r="D3534" s="368" t="s">
        <v>6</v>
      </c>
      <c r="E3534" s="374" t="s">
        <v>1793</v>
      </c>
      <c r="F3534" s="376">
        <v>39928.92</v>
      </c>
    </row>
    <row r="3535" spans="1:6">
      <c r="A3535" s="370" t="s">
        <v>7395</v>
      </c>
      <c r="B3535" s="374">
        <v>11595</v>
      </c>
      <c r="C3535" s="374" t="s">
        <v>7396</v>
      </c>
      <c r="D3535" s="368" t="s">
        <v>7</v>
      </c>
      <c r="E3535" s="374" t="s">
        <v>1766</v>
      </c>
      <c r="F3535" s="376">
        <v>227322.92</v>
      </c>
    </row>
    <row r="3536" spans="1:6">
      <c r="A3536" s="370" t="s">
        <v>7397</v>
      </c>
      <c r="B3536" s="374">
        <v>10785</v>
      </c>
      <c r="C3536" s="374" t="s">
        <v>7398</v>
      </c>
      <c r="D3536" s="368" t="s">
        <v>9</v>
      </c>
      <c r="E3536" s="374" t="s">
        <v>1766</v>
      </c>
      <c r="F3536" s="376">
        <v>142758.56</v>
      </c>
    </row>
    <row r="3537" spans="1:6">
      <c r="A3537" s="370" t="s">
        <v>7399</v>
      </c>
      <c r="B3537" s="374">
        <v>10783</v>
      </c>
      <c r="C3537" s="374" t="s">
        <v>7400</v>
      </c>
      <c r="D3537" s="368" t="s">
        <v>9</v>
      </c>
      <c r="E3537" s="374" t="s">
        <v>1766</v>
      </c>
      <c r="F3537" s="376">
        <v>38326.589999999997</v>
      </c>
    </row>
    <row r="3538" spans="1:6">
      <c r="A3538" s="370" t="s">
        <v>7401</v>
      </c>
      <c r="B3538" s="374">
        <v>14078</v>
      </c>
      <c r="C3538" s="374" t="s">
        <v>7402</v>
      </c>
      <c r="D3538" s="368" t="s">
        <v>9</v>
      </c>
      <c r="E3538" s="374" t="s">
        <v>1766</v>
      </c>
      <c r="F3538" s="376">
        <v>40266.18</v>
      </c>
    </row>
    <row r="3539" spans="1:6" ht="22.5">
      <c r="A3539" s="370" t="s">
        <v>7403</v>
      </c>
      <c r="B3539" s="374">
        <v>11516</v>
      </c>
      <c r="C3539" s="374" t="s">
        <v>7404</v>
      </c>
      <c r="D3539" s="368" t="s">
        <v>9</v>
      </c>
      <c r="E3539" s="374" t="s">
        <v>359</v>
      </c>
      <c r="F3539" s="376">
        <v>189508.68</v>
      </c>
    </row>
    <row r="3540" spans="1:6" ht="22.5">
      <c r="A3540" s="370" t="s">
        <v>7405</v>
      </c>
      <c r="B3540" s="374">
        <v>16467</v>
      </c>
      <c r="C3540" s="374" t="s">
        <v>7406</v>
      </c>
      <c r="D3540" s="368" t="s">
        <v>8</v>
      </c>
      <c r="E3540" s="374" t="s">
        <v>537</v>
      </c>
      <c r="F3540" s="376">
        <v>2297</v>
      </c>
    </row>
    <row r="3541" spans="1:6">
      <c r="A3541" s="370" t="s">
        <v>7407</v>
      </c>
      <c r="B3541" s="374">
        <v>11414</v>
      </c>
      <c r="C3541" s="374" t="s">
        <v>7408</v>
      </c>
      <c r="D3541" s="368" t="s">
        <v>9</v>
      </c>
      <c r="E3541" s="374" t="s">
        <v>884</v>
      </c>
      <c r="F3541" s="376">
        <v>18912</v>
      </c>
    </row>
    <row r="3542" spans="1:6">
      <c r="A3542" s="370" t="s">
        <v>7409</v>
      </c>
      <c r="B3542" s="374">
        <v>13776</v>
      </c>
      <c r="C3542" s="374" t="s">
        <v>7410</v>
      </c>
      <c r="D3542" s="368" t="s">
        <v>9</v>
      </c>
      <c r="E3542" s="374" t="s">
        <v>884</v>
      </c>
      <c r="F3542" s="376">
        <v>252091.04</v>
      </c>
    </row>
    <row r="3543" spans="1:6">
      <c r="A3543" s="370" t="s">
        <v>7411</v>
      </c>
      <c r="B3543" s="374">
        <v>12575</v>
      </c>
      <c r="C3543" s="374" t="s">
        <v>7412</v>
      </c>
      <c r="D3543" s="368" t="s">
        <v>9</v>
      </c>
      <c r="E3543" s="374" t="s">
        <v>884</v>
      </c>
      <c r="F3543" s="376">
        <v>49831.88</v>
      </c>
    </row>
    <row r="3544" spans="1:6">
      <c r="A3544" s="370" t="s">
        <v>7413</v>
      </c>
      <c r="B3544" s="374">
        <v>10006</v>
      </c>
      <c r="C3544" s="374" t="s">
        <v>7414</v>
      </c>
      <c r="D3544" s="368" t="s">
        <v>9</v>
      </c>
      <c r="E3544" s="374" t="s">
        <v>884</v>
      </c>
      <c r="F3544" s="376">
        <v>81022.06</v>
      </c>
    </row>
    <row r="3545" spans="1:6">
      <c r="A3545" s="370" t="s">
        <v>7415</v>
      </c>
      <c r="B3545" s="374">
        <v>13268</v>
      </c>
      <c r="C3545" s="374" t="s">
        <v>7416</v>
      </c>
      <c r="D3545" s="368" t="s">
        <v>9</v>
      </c>
      <c r="E3545" s="374" t="s">
        <v>884</v>
      </c>
      <c r="F3545" s="376">
        <v>163683.18</v>
      </c>
    </row>
    <row r="3546" spans="1:6">
      <c r="A3546" s="370" t="s">
        <v>7417</v>
      </c>
      <c r="B3546" s="374">
        <v>11410</v>
      </c>
      <c r="C3546" s="374" t="s">
        <v>7418</v>
      </c>
      <c r="D3546" s="368" t="s">
        <v>9</v>
      </c>
      <c r="E3546" s="374" t="s">
        <v>884</v>
      </c>
      <c r="F3546" s="376">
        <v>95954.05</v>
      </c>
    </row>
    <row r="3547" spans="1:6">
      <c r="A3547" s="370" t="s">
        <v>7419</v>
      </c>
      <c r="B3547" s="374">
        <v>11571</v>
      </c>
      <c r="C3547" s="374" t="s">
        <v>7420</v>
      </c>
      <c r="D3547" s="368" t="s">
        <v>8</v>
      </c>
      <c r="E3547" s="374" t="s">
        <v>496</v>
      </c>
      <c r="F3547" s="376">
        <v>43416</v>
      </c>
    </row>
    <row r="3548" spans="1:6">
      <c r="A3548" s="370" t="s">
        <v>7421</v>
      </c>
      <c r="B3548" s="374">
        <v>15960</v>
      </c>
      <c r="C3548" s="374" t="s">
        <v>7422</v>
      </c>
      <c r="D3548" s="368" t="s">
        <v>9</v>
      </c>
      <c r="E3548" s="374" t="s">
        <v>1766</v>
      </c>
      <c r="F3548" s="376">
        <v>101227.15</v>
      </c>
    </row>
    <row r="3549" spans="1:6" ht="22.5">
      <c r="A3549" s="370" t="s">
        <v>7423</v>
      </c>
      <c r="B3549" s="374">
        <v>11592</v>
      </c>
      <c r="C3549" s="374" t="s">
        <v>7424</v>
      </c>
      <c r="D3549" s="368" t="s">
        <v>9</v>
      </c>
      <c r="E3549" s="374" t="s">
        <v>359</v>
      </c>
      <c r="F3549" s="376">
        <v>266936.45</v>
      </c>
    </row>
    <row r="3550" spans="1:6">
      <c r="A3550" s="370" t="s">
        <v>7425</v>
      </c>
      <c r="B3550" s="374">
        <v>13488</v>
      </c>
      <c r="C3550" s="374" t="s">
        <v>7426</v>
      </c>
      <c r="D3550" s="368" t="s">
        <v>8</v>
      </c>
      <c r="E3550" s="374" t="s">
        <v>366</v>
      </c>
      <c r="F3550" s="376">
        <v>27477.95</v>
      </c>
    </row>
    <row r="3551" spans="1:6">
      <c r="A3551" s="370" t="s">
        <v>7427</v>
      </c>
      <c r="B3551" s="374">
        <v>11412</v>
      </c>
      <c r="C3551" s="374" t="s">
        <v>7428</v>
      </c>
      <c r="D3551" s="368" t="s">
        <v>6</v>
      </c>
      <c r="E3551" s="374" t="s">
        <v>1766</v>
      </c>
      <c r="F3551" s="376">
        <v>51592.78</v>
      </c>
    </row>
    <row r="3552" spans="1:6">
      <c r="A3552" s="370" t="s">
        <v>7429</v>
      </c>
      <c r="B3552" s="374">
        <v>11417</v>
      </c>
      <c r="C3552" s="374" t="s">
        <v>7430</v>
      </c>
      <c r="D3552" s="368" t="s">
        <v>9</v>
      </c>
      <c r="E3552" s="374" t="s">
        <v>884</v>
      </c>
      <c r="F3552" s="376">
        <v>59618.559999999998</v>
      </c>
    </row>
    <row r="3553" spans="1:6">
      <c r="A3553" s="370" t="s">
        <v>7431</v>
      </c>
      <c r="B3553" s="374">
        <v>11314</v>
      </c>
      <c r="C3553" s="374" t="s">
        <v>7432</v>
      </c>
      <c r="D3553" s="368" t="s">
        <v>6</v>
      </c>
      <c r="E3553" s="374" t="s">
        <v>1216</v>
      </c>
      <c r="F3553" s="376">
        <v>236665.44</v>
      </c>
    </row>
    <row r="3554" spans="1:6">
      <c r="A3554" s="370" t="s">
        <v>7433</v>
      </c>
      <c r="B3554" s="374">
        <v>13288</v>
      </c>
      <c r="C3554" s="374" t="s">
        <v>7434</v>
      </c>
      <c r="D3554" s="368" t="s">
        <v>6</v>
      </c>
      <c r="E3554" s="374" t="s">
        <v>1216</v>
      </c>
      <c r="F3554" s="376">
        <v>210925.57</v>
      </c>
    </row>
    <row r="3555" spans="1:6">
      <c r="A3555" s="370" t="s">
        <v>7435</v>
      </c>
      <c r="B3555" s="374">
        <v>12158</v>
      </c>
      <c r="C3555" s="374" t="s">
        <v>7436</v>
      </c>
      <c r="D3555" s="368" t="s">
        <v>8</v>
      </c>
      <c r="E3555" s="374" t="s">
        <v>1207</v>
      </c>
      <c r="F3555" s="376">
        <v>98675.28</v>
      </c>
    </row>
    <row r="3556" spans="1:6" ht="22.5">
      <c r="A3556" s="370" t="s">
        <v>7437</v>
      </c>
      <c r="B3556" s="374">
        <v>13137</v>
      </c>
      <c r="C3556" s="374" t="s">
        <v>7438</v>
      </c>
      <c r="D3556" s="368" t="s">
        <v>9</v>
      </c>
      <c r="E3556" s="374" t="s">
        <v>537</v>
      </c>
      <c r="F3556" s="376">
        <v>177245.91</v>
      </c>
    </row>
    <row r="3557" spans="1:6">
      <c r="A3557" s="370" t="s">
        <v>7439</v>
      </c>
      <c r="B3557" s="374">
        <v>12208</v>
      </c>
      <c r="C3557" s="374" t="s">
        <v>7440</v>
      </c>
      <c r="D3557" s="368" t="s">
        <v>6</v>
      </c>
      <c r="E3557" s="374" t="s">
        <v>1793</v>
      </c>
      <c r="F3557" s="376">
        <v>21839.79</v>
      </c>
    </row>
    <row r="3558" spans="1:6">
      <c r="A3558" s="370" t="s">
        <v>7441</v>
      </c>
      <c r="B3558" s="374">
        <v>12207</v>
      </c>
      <c r="C3558" s="374" t="s">
        <v>7442</v>
      </c>
      <c r="D3558" s="368" t="s">
        <v>6</v>
      </c>
      <c r="E3558" s="374" t="s">
        <v>1793</v>
      </c>
      <c r="F3558" s="376">
        <v>220900.86</v>
      </c>
    </row>
    <row r="3559" spans="1:6">
      <c r="A3559" s="370" t="s">
        <v>7443</v>
      </c>
      <c r="B3559" s="374">
        <v>11563</v>
      </c>
      <c r="C3559" s="374" t="s">
        <v>7444</v>
      </c>
      <c r="D3559" s="368" t="s">
        <v>6</v>
      </c>
      <c r="E3559" s="374" t="s">
        <v>1793</v>
      </c>
      <c r="F3559" s="376">
        <v>220214.7</v>
      </c>
    </row>
    <row r="3560" spans="1:6">
      <c r="A3560" s="370" t="s">
        <v>7445</v>
      </c>
      <c r="B3560" s="374">
        <v>13097</v>
      </c>
      <c r="C3560" s="374" t="s">
        <v>7446</v>
      </c>
      <c r="D3560" s="368" t="s">
        <v>6</v>
      </c>
      <c r="E3560" s="374" t="s">
        <v>1442</v>
      </c>
      <c r="F3560" s="376">
        <v>56216.95</v>
      </c>
    </row>
    <row r="3561" spans="1:6">
      <c r="A3561" s="370" t="s">
        <v>7447</v>
      </c>
      <c r="B3561" s="374">
        <v>15418</v>
      </c>
      <c r="C3561" s="374" t="s">
        <v>7448</v>
      </c>
      <c r="D3561" s="368" t="s">
        <v>2355</v>
      </c>
      <c r="E3561" s="374" t="s">
        <v>879</v>
      </c>
      <c r="F3561" s="376">
        <v>574294.06999999995</v>
      </c>
    </row>
    <row r="3562" spans="1:6">
      <c r="A3562" s="370" t="s">
        <v>7449</v>
      </c>
      <c r="B3562" s="374">
        <v>13575</v>
      </c>
      <c r="C3562" s="374" t="s">
        <v>7450</v>
      </c>
      <c r="D3562" s="368" t="s">
        <v>1702</v>
      </c>
      <c r="E3562" s="374" t="s">
        <v>491</v>
      </c>
      <c r="F3562" s="376">
        <v>2774453.71</v>
      </c>
    </row>
    <row r="3563" spans="1:6">
      <c r="A3563" s="370" t="s">
        <v>7451</v>
      </c>
      <c r="B3563" s="374">
        <v>11413</v>
      </c>
      <c r="C3563" s="374" t="s">
        <v>7452</v>
      </c>
      <c r="D3563" s="368" t="s">
        <v>8</v>
      </c>
      <c r="E3563" s="374" t="s">
        <v>1216</v>
      </c>
      <c r="F3563" s="376">
        <v>95384.19</v>
      </c>
    </row>
    <row r="3564" spans="1:6">
      <c r="A3564" s="370" t="s">
        <v>7453</v>
      </c>
      <c r="B3564" s="374">
        <v>11223</v>
      </c>
      <c r="C3564" s="374" t="s">
        <v>7454</v>
      </c>
      <c r="D3564" s="368" t="s">
        <v>8</v>
      </c>
      <c r="E3564" s="374" t="s">
        <v>1216</v>
      </c>
      <c r="F3564" s="376">
        <v>4087.9</v>
      </c>
    </row>
    <row r="3565" spans="1:6">
      <c r="A3565" s="370" t="s">
        <v>7455</v>
      </c>
      <c r="B3565" s="374">
        <v>11649</v>
      </c>
      <c r="C3565" s="374" t="s">
        <v>7456</v>
      </c>
      <c r="D3565" s="368" t="s">
        <v>8</v>
      </c>
      <c r="E3565" s="374" t="s">
        <v>1442</v>
      </c>
      <c r="F3565" s="376">
        <v>28626.880000000001</v>
      </c>
    </row>
    <row r="3566" spans="1:6">
      <c r="A3566" s="370" t="s">
        <v>7457</v>
      </c>
      <c r="B3566" s="374">
        <v>12101</v>
      </c>
      <c r="C3566" s="374" t="s">
        <v>7458</v>
      </c>
      <c r="D3566" s="368" t="s">
        <v>1702</v>
      </c>
      <c r="E3566" s="374" t="s">
        <v>615</v>
      </c>
      <c r="F3566" s="376">
        <v>6768142.2999999998</v>
      </c>
    </row>
    <row r="3567" spans="1:6">
      <c r="A3567" s="370" t="s">
        <v>7459</v>
      </c>
      <c r="B3567" s="374">
        <v>12601</v>
      </c>
      <c r="C3567" s="374" t="s">
        <v>7460</v>
      </c>
      <c r="D3567" s="368" t="s">
        <v>6</v>
      </c>
      <c r="E3567" s="374" t="s">
        <v>1793</v>
      </c>
      <c r="F3567" s="376">
        <v>98453.14</v>
      </c>
    </row>
    <row r="3568" spans="1:6">
      <c r="A3568" s="370" t="s">
        <v>7461</v>
      </c>
      <c r="B3568" s="374">
        <v>11509</v>
      </c>
      <c r="C3568" s="374" t="s">
        <v>7462</v>
      </c>
      <c r="D3568" s="368" t="s">
        <v>9</v>
      </c>
      <c r="E3568" s="374" t="s">
        <v>615</v>
      </c>
      <c r="F3568" s="376">
        <v>6351871</v>
      </c>
    </row>
    <row r="3569" spans="1:6">
      <c r="A3569" s="370" t="s">
        <v>7463</v>
      </c>
      <c r="B3569" s="374">
        <v>11297</v>
      </c>
      <c r="C3569" s="374" t="s">
        <v>7464</v>
      </c>
      <c r="D3569" s="368" t="s">
        <v>9</v>
      </c>
      <c r="E3569" s="374" t="s">
        <v>1793</v>
      </c>
      <c r="F3569" s="376">
        <v>254327.21</v>
      </c>
    </row>
    <row r="3570" spans="1:6">
      <c r="A3570" s="370" t="s">
        <v>7465</v>
      </c>
      <c r="B3570" s="374">
        <v>10045</v>
      </c>
      <c r="C3570" s="374" t="s">
        <v>7466</v>
      </c>
      <c r="D3570" s="368" t="s">
        <v>6</v>
      </c>
      <c r="E3570" s="374" t="s">
        <v>1216</v>
      </c>
      <c r="F3570" s="376">
        <v>211208.54</v>
      </c>
    </row>
    <row r="3571" spans="1:6">
      <c r="A3571" s="370" t="s">
        <v>7467</v>
      </c>
      <c r="B3571" s="374">
        <v>10150</v>
      </c>
      <c r="C3571" s="374" t="s">
        <v>7468</v>
      </c>
      <c r="D3571" s="368" t="s">
        <v>6</v>
      </c>
      <c r="E3571" s="374" t="s">
        <v>589</v>
      </c>
      <c r="F3571" s="376">
        <v>193691.09</v>
      </c>
    </row>
    <row r="3572" spans="1:6">
      <c r="A3572" s="370" t="s">
        <v>7469</v>
      </c>
      <c r="B3572" s="374">
        <v>13474</v>
      </c>
      <c r="C3572" s="374" t="s">
        <v>7470</v>
      </c>
      <c r="D3572" s="368" t="s">
        <v>8</v>
      </c>
      <c r="E3572" s="374" t="s">
        <v>879</v>
      </c>
      <c r="F3572" s="376">
        <v>23336.9</v>
      </c>
    </row>
    <row r="3573" spans="1:6">
      <c r="A3573" s="370" t="s">
        <v>7471</v>
      </c>
      <c r="B3573" s="374">
        <v>14452</v>
      </c>
      <c r="C3573" s="374" t="s">
        <v>7472</v>
      </c>
      <c r="D3573" s="368" t="s">
        <v>8</v>
      </c>
      <c r="E3573" s="374" t="s">
        <v>1793</v>
      </c>
      <c r="F3573" s="376">
        <v>56363.63</v>
      </c>
    </row>
    <row r="3574" spans="1:6">
      <c r="A3574" s="370" t="s">
        <v>7473</v>
      </c>
      <c r="B3574" s="374">
        <v>13938</v>
      </c>
      <c r="C3574" s="374" t="s">
        <v>7474</v>
      </c>
      <c r="D3574" s="368" t="s">
        <v>1702</v>
      </c>
      <c r="E3574" s="374" t="s">
        <v>615</v>
      </c>
      <c r="F3574" s="376">
        <v>1635480.14</v>
      </c>
    </row>
    <row r="3575" spans="1:6">
      <c r="A3575" s="370" t="s">
        <v>7475</v>
      </c>
      <c r="B3575" s="374">
        <v>12091</v>
      </c>
      <c r="C3575" s="374" t="s">
        <v>7476</v>
      </c>
      <c r="D3575" s="368" t="s">
        <v>6</v>
      </c>
      <c r="E3575" s="374" t="s">
        <v>1216</v>
      </c>
      <c r="F3575" s="376">
        <v>141549.01</v>
      </c>
    </row>
    <row r="3576" spans="1:6">
      <c r="A3576" s="370" t="s">
        <v>7477</v>
      </c>
      <c r="B3576" s="374">
        <v>12599</v>
      </c>
      <c r="C3576" s="374" t="s">
        <v>7478</v>
      </c>
      <c r="D3576" s="368" t="s">
        <v>9</v>
      </c>
      <c r="E3576" s="374" t="s">
        <v>1793</v>
      </c>
      <c r="F3576" s="376">
        <v>0</v>
      </c>
    </row>
    <row r="3577" spans="1:6">
      <c r="A3577" s="370" t="s">
        <v>7479</v>
      </c>
      <c r="B3577" s="374">
        <v>12598</v>
      </c>
      <c r="C3577" s="374" t="s">
        <v>7480</v>
      </c>
      <c r="D3577" s="368" t="s">
        <v>9</v>
      </c>
      <c r="E3577" s="374" t="s">
        <v>1793</v>
      </c>
      <c r="F3577" s="376">
        <v>0</v>
      </c>
    </row>
    <row r="3578" spans="1:6">
      <c r="A3578" s="370" t="s">
        <v>7481</v>
      </c>
      <c r="B3578" s="374">
        <v>12597</v>
      </c>
      <c r="C3578" s="374" t="s">
        <v>7482</v>
      </c>
      <c r="D3578" s="368" t="s">
        <v>9</v>
      </c>
      <c r="E3578" s="374" t="s">
        <v>1793</v>
      </c>
      <c r="F3578" s="376">
        <v>0</v>
      </c>
    </row>
    <row r="3579" spans="1:6">
      <c r="A3579" s="370" t="s">
        <v>7483</v>
      </c>
      <c r="B3579" s="374">
        <v>11275</v>
      </c>
      <c r="C3579" s="374" t="s">
        <v>7484</v>
      </c>
      <c r="D3579" s="368" t="s">
        <v>2355</v>
      </c>
      <c r="E3579" s="374" t="s">
        <v>879</v>
      </c>
      <c r="F3579" s="376">
        <v>1382577.33</v>
      </c>
    </row>
    <row r="3580" spans="1:6">
      <c r="A3580" s="370" t="s">
        <v>7485</v>
      </c>
      <c r="B3580" s="374">
        <v>16468</v>
      </c>
      <c r="C3580" s="374" t="s">
        <v>7486</v>
      </c>
      <c r="D3580" s="368" t="s">
        <v>9</v>
      </c>
      <c r="E3580" s="374" t="s">
        <v>1202</v>
      </c>
      <c r="F3580" s="376">
        <v>192459.08</v>
      </c>
    </row>
    <row r="3581" spans="1:6">
      <c r="A3581" s="370" t="s">
        <v>7487</v>
      </c>
      <c r="B3581" s="374">
        <v>11296</v>
      </c>
      <c r="C3581" s="374" t="s">
        <v>7488</v>
      </c>
      <c r="D3581" s="368" t="s">
        <v>6</v>
      </c>
      <c r="E3581" s="374" t="s">
        <v>1793</v>
      </c>
      <c r="F3581" s="376">
        <v>26048.240000000002</v>
      </c>
    </row>
    <row r="3582" spans="1:6">
      <c r="A3582" s="370" t="s">
        <v>7489</v>
      </c>
      <c r="B3582" s="374">
        <v>11508</v>
      </c>
      <c r="C3582" s="374" t="s">
        <v>7490</v>
      </c>
      <c r="D3582" s="368" t="s">
        <v>9</v>
      </c>
      <c r="E3582" s="374" t="s">
        <v>879</v>
      </c>
      <c r="F3582" s="376">
        <v>717292.11</v>
      </c>
    </row>
    <row r="3583" spans="1:6">
      <c r="A3583" s="370" t="s">
        <v>7491</v>
      </c>
      <c r="B3583" s="374">
        <v>10803</v>
      </c>
      <c r="C3583" s="374" t="s">
        <v>7492</v>
      </c>
      <c r="D3583" s="368" t="s">
        <v>9</v>
      </c>
      <c r="E3583" s="374" t="s">
        <v>879</v>
      </c>
      <c r="F3583" s="376">
        <v>271897.56</v>
      </c>
    </row>
    <row r="3584" spans="1:6">
      <c r="A3584" s="370" t="s">
        <v>7493</v>
      </c>
      <c r="B3584" s="374">
        <v>10782</v>
      </c>
      <c r="C3584" s="374" t="s">
        <v>7494</v>
      </c>
      <c r="D3584" s="368" t="s">
        <v>9</v>
      </c>
      <c r="E3584" s="374" t="s">
        <v>879</v>
      </c>
      <c r="F3584" s="376">
        <v>118275.93</v>
      </c>
    </row>
    <row r="3585" spans="1:6">
      <c r="A3585" s="370" t="s">
        <v>7495</v>
      </c>
      <c r="B3585" s="374">
        <v>15165</v>
      </c>
      <c r="C3585" s="374" t="s">
        <v>7496</v>
      </c>
      <c r="D3585" s="368" t="s">
        <v>9</v>
      </c>
      <c r="E3585" s="374" t="s">
        <v>491</v>
      </c>
      <c r="F3585" s="376">
        <v>172457.32</v>
      </c>
    </row>
    <row r="3586" spans="1:6">
      <c r="A3586" s="370" t="s">
        <v>7497</v>
      </c>
      <c r="B3586" s="374">
        <v>15419</v>
      </c>
      <c r="C3586" s="374" t="s">
        <v>7498</v>
      </c>
      <c r="D3586" s="368" t="s">
        <v>9</v>
      </c>
      <c r="E3586" s="374" t="s">
        <v>615</v>
      </c>
      <c r="F3586" s="376">
        <v>3379241.27</v>
      </c>
    </row>
    <row r="3587" spans="1:6">
      <c r="A3587" s="370" t="s">
        <v>7499</v>
      </c>
      <c r="B3587" s="374">
        <v>15420</v>
      </c>
      <c r="C3587" s="374" t="s">
        <v>7500</v>
      </c>
      <c r="D3587" s="368" t="s">
        <v>9</v>
      </c>
      <c r="E3587" s="374" t="s">
        <v>615</v>
      </c>
      <c r="F3587" s="376">
        <v>2408964.35</v>
      </c>
    </row>
    <row r="3588" spans="1:6">
      <c r="A3588" s="370" t="s">
        <v>7501</v>
      </c>
      <c r="B3588" s="374">
        <v>15421</v>
      </c>
      <c r="C3588" s="374" t="s">
        <v>7502</v>
      </c>
      <c r="D3588" s="368" t="s">
        <v>9</v>
      </c>
      <c r="E3588" s="374" t="s">
        <v>615</v>
      </c>
      <c r="F3588" s="376">
        <v>1124418.54</v>
      </c>
    </row>
    <row r="3589" spans="1:6">
      <c r="A3589" s="370" t="s">
        <v>7503</v>
      </c>
      <c r="B3589" s="374">
        <v>10791</v>
      </c>
      <c r="C3589" s="374" t="s">
        <v>7504</v>
      </c>
      <c r="D3589" s="368" t="s">
        <v>9</v>
      </c>
      <c r="E3589" s="374" t="s">
        <v>879</v>
      </c>
      <c r="F3589" s="376">
        <v>68762.05</v>
      </c>
    </row>
    <row r="3590" spans="1:6">
      <c r="A3590" s="370" t="s">
        <v>7505</v>
      </c>
      <c r="B3590" s="374">
        <v>11222</v>
      </c>
      <c r="C3590" s="374" t="s">
        <v>7506</v>
      </c>
      <c r="D3590" s="368" t="s">
        <v>9</v>
      </c>
      <c r="E3590" s="374" t="s">
        <v>1216</v>
      </c>
      <c r="F3590" s="376">
        <v>15555.32</v>
      </c>
    </row>
    <row r="3591" spans="1:6">
      <c r="A3591" s="370" t="s">
        <v>7507</v>
      </c>
      <c r="B3591" s="374">
        <v>13360</v>
      </c>
      <c r="C3591" s="374" t="s">
        <v>7508</v>
      </c>
      <c r="D3591" s="368" t="s">
        <v>8</v>
      </c>
      <c r="E3591" s="374" t="s">
        <v>366</v>
      </c>
      <c r="F3591" s="376">
        <v>42190.63</v>
      </c>
    </row>
    <row r="3592" spans="1:6">
      <c r="A3592" s="370" t="s">
        <v>7509</v>
      </c>
      <c r="B3592" s="374">
        <v>10916</v>
      </c>
      <c r="C3592" s="374" t="s">
        <v>7510</v>
      </c>
      <c r="D3592" s="368" t="s">
        <v>9</v>
      </c>
      <c r="E3592" s="374" t="s">
        <v>615</v>
      </c>
      <c r="F3592" s="376">
        <v>172741.17</v>
      </c>
    </row>
    <row r="3593" spans="1:6">
      <c r="A3593" s="370" t="s">
        <v>7511</v>
      </c>
      <c r="B3593" s="374">
        <v>10820</v>
      </c>
      <c r="C3593" s="374" t="s">
        <v>7512</v>
      </c>
      <c r="D3593" s="368" t="s">
        <v>9</v>
      </c>
      <c r="E3593" s="374" t="s">
        <v>589</v>
      </c>
      <c r="F3593" s="376">
        <v>87439.31</v>
      </c>
    </row>
    <row r="3594" spans="1:6">
      <c r="A3594" s="370" t="s">
        <v>7513</v>
      </c>
      <c r="B3594" s="374">
        <v>15422</v>
      </c>
      <c r="C3594" s="374" t="s">
        <v>7514</v>
      </c>
      <c r="D3594" s="368" t="s">
        <v>8</v>
      </c>
      <c r="E3594" s="374" t="s">
        <v>1216</v>
      </c>
      <c r="F3594" s="376">
        <v>53389.61</v>
      </c>
    </row>
    <row r="3595" spans="1:6">
      <c r="A3595" s="370" t="s">
        <v>7515</v>
      </c>
      <c r="B3595" s="374">
        <v>13948</v>
      </c>
      <c r="C3595" s="374" t="s">
        <v>7516</v>
      </c>
      <c r="D3595" s="368" t="s">
        <v>8</v>
      </c>
      <c r="E3595" s="374" t="s">
        <v>491</v>
      </c>
      <c r="F3595" s="376">
        <v>952886.5</v>
      </c>
    </row>
    <row r="3596" spans="1:6" ht="22.5">
      <c r="A3596" s="370" t="s">
        <v>7517</v>
      </c>
      <c r="B3596" s="374">
        <v>12744</v>
      </c>
      <c r="C3596" s="374" t="s">
        <v>7518</v>
      </c>
      <c r="D3596" s="368" t="s">
        <v>9</v>
      </c>
      <c r="E3596" s="374" t="s">
        <v>537</v>
      </c>
      <c r="F3596" s="376">
        <v>84784.01</v>
      </c>
    </row>
    <row r="3597" spans="1:6">
      <c r="A3597" s="370" t="s">
        <v>7519</v>
      </c>
      <c r="B3597" s="374">
        <v>11507</v>
      </c>
      <c r="C3597" s="374" t="s">
        <v>7520</v>
      </c>
      <c r="D3597" s="368" t="s">
        <v>9</v>
      </c>
      <c r="E3597" s="374" t="s">
        <v>1216</v>
      </c>
      <c r="F3597" s="376">
        <v>51036.74</v>
      </c>
    </row>
    <row r="3598" spans="1:6">
      <c r="A3598" s="370" t="s">
        <v>7521</v>
      </c>
      <c r="B3598" s="374">
        <v>11639</v>
      </c>
      <c r="C3598" s="374" t="s">
        <v>7522</v>
      </c>
      <c r="D3598" s="368" t="s">
        <v>9</v>
      </c>
      <c r="E3598" s="374" t="s">
        <v>1216</v>
      </c>
      <c r="F3598" s="376">
        <v>291685.81</v>
      </c>
    </row>
    <row r="3599" spans="1:6" ht="22.5">
      <c r="A3599" s="370" t="s">
        <v>7523</v>
      </c>
      <c r="B3599" s="374">
        <v>20796</v>
      </c>
      <c r="C3599" s="374" t="s">
        <v>7524</v>
      </c>
      <c r="D3599" s="368" t="s">
        <v>9</v>
      </c>
      <c r="E3599" s="374" t="s">
        <v>1202</v>
      </c>
      <c r="F3599" s="376">
        <v>154302.97</v>
      </c>
    </row>
    <row r="3600" spans="1:6">
      <c r="A3600" s="370" t="s">
        <v>7525</v>
      </c>
      <c r="B3600" s="374">
        <v>15750</v>
      </c>
      <c r="C3600" s="374" t="s">
        <v>7526</v>
      </c>
      <c r="D3600" s="368" t="s">
        <v>6</v>
      </c>
      <c r="E3600" s="374" t="s">
        <v>5757</v>
      </c>
      <c r="F3600" s="376">
        <v>166188.79</v>
      </c>
    </row>
    <row r="3601" spans="1:6">
      <c r="A3601" s="370" t="s">
        <v>7527</v>
      </c>
      <c r="B3601" s="374">
        <v>11034</v>
      </c>
      <c r="C3601" s="374" t="s">
        <v>7528</v>
      </c>
      <c r="D3601" s="368" t="s">
        <v>6</v>
      </c>
      <c r="E3601" s="374" t="s">
        <v>2841</v>
      </c>
      <c r="F3601" s="376">
        <v>21926.46</v>
      </c>
    </row>
    <row r="3602" spans="1:6">
      <c r="A3602" s="370" t="s">
        <v>7529</v>
      </c>
      <c r="B3602" s="374">
        <v>10344</v>
      </c>
      <c r="C3602" s="374" t="s">
        <v>7530</v>
      </c>
      <c r="D3602" s="368" t="s">
        <v>2355</v>
      </c>
      <c r="E3602" s="374" t="s">
        <v>879</v>
      </c>
      <c r="F3602" s="376">
        <v>544388.21</v>
      </c>
    </row>
    <row r="3603" spans="1:6">
      <c r="A3603" s="370" t="s">
        <v>7531</v>
      </c>
      <c r="B3603" s="374">
        <v>13256</v>
      </c>
      <c r="C3603" s="374" t="s">
        <v>7532</v>
      </c>
      <c r="D3603" s="368" t="s">
        <v>8</v>
      </c>
      <c r="E3603" s="374" t="s">
        <v>507</v>
      </c>
      <c r="F3603" s="376">
        <v>60464.61</v>
      </c>
    </row>
    <row r="3604" spans="1:6">
      <c r="A3604" s="370" t="s">
        <v>7533</v>
      </c>
      <c r="B3604" s="374">
        <v>10847</v>
      </c>
      <c r="C3604" s="374" t="s">
        <v>7534</v>
      </c>
      <c r="D3604" s="368" t="s">
        <v>9</v>
      </c>
      <c r="E3604" s="374" t="s">
        <v>615</v>
      </c>
      <c r="F3604" s="376">
        <v>3659006.56</v>
      </c>
    </row>
    <row r="3605" spans="1:6">
      <c r="A3605" s="370" t="s">
        <v>7535</v>
      </c>
      <c r="B3605" s="374">
        <v>10849</v>
      </c>
      <c r="C3605" s="374" t="s">
        <v>7536</v>
      </c>
      <c r="D3605" s="368" t="s">
        <v>9</v>
      </c>
      <c r="E3605" s="374" t="s">
        <v>615</v>
      </c>
      <c r="F3605" s="376">
        <v>1141246.8799999999</v>
      </c>
    </row>
    <row r="3606" spans="1:6">
      <c r="A3606" s="370" t="s">
        <v>7537</v>
      </c>
      <c r="B3606" s="374">
        <v>16465</v>
      </c>
      <c r="C3606" s="374" t="s">
        <v>7538</v>
      </c>
      <c r="D3606" s="368" t="s">
        <v>6</v>
      </c>
      <c r="E3606" s="374" t="s">
        <v>1202</v>
      </c>
      <c r="F3606" s="376">
        <v>21696.09</v>
      </c>
    </row>
    <row r="3607" spans="1:6">
      <c r="A3607" s="370" t="s">
        <v>7539</v>
      </c>
      <c r="B3607" s="374">
        <v>20760</v>
      </c>
      <c r="C3607" s="374" t="s">
        <v>7540</v>
      </c>
      <c r="D3607" s="368" t="s">
        <v>6</v>
      </c>
      <c r="E3607" s="374" t="s">
        <v>1213</v>
      </c>
      <c r="F3607" s="376">
        <v>234589.9</v>
      </c>
    </row>
    <row r="3608" spans="1:6">
      <c r="A3608" s="370" t="s">
        <v>7541</v>
      </c>
      <c r="B3608" s="374">
        <v>16470</v>
      </c>
      <c r="C3608" s="374" t="s">
        <v>7542</v>
      </c>
      <c r="D3608" s="368" t="s">
        <v>9</v>
      </c>
      <c r="E3608" s="374" t="s">
        <v>1202</v>
      </c>
      <c r="F3608" s="376">
        <v>7934.11</v>
      </c>
    </row>
    <row r="3609" spans="1:6">
      <c r="A3609" s="370" t="s">
        <v>7543</v>
      </c>
      <c r="B3609" s="374">
        <v>11523</v>
      </c>
      <c r="C3609" s="374" t="s">
        <v>7544</v>
      </c>
      <c r="D3609" s="368" t="s">
        <v>8</v>
      </c>
      <c r="E3609" s="374" t="s">
        <v>610</v>
      </c>
      <c r="F3609" s="376">
        <v>365556</v>
      </c>
    </row>
    <row r="3610" spans="1:6">
      <c r="A3610" s="370" t="s">
        <v>7545</v>
      </c>
      <c r="B3610" s="374">
        <v>16466</v>
      </c>
      <c r="C3610" s="374" t="s">
        <v>7546</v>
      </c>
      <c r="D3610" s="368" t="s">
        <v>6</v>
      </c>
      <c r="E3610" s="374" t="s">
        <v>1202</v>
      </c>
      <c r="F3610" s="376">
        <v>11634.67</v>
      </c>
    </row>
    <row r="3611" spans="1:6">
      <c r="A3611" s="370" t="s">
        <v>7547</v>
      </c>
      <c r="B3611" s="374">
        <v>16469</v>
      </c>
      <c r="C3611" s="374" t="s">
        <v>7548</v>
      </c>
      <c r="D3611" s="368" t="s">
        <v>9</v>
      </c>
      <c r="E3611" s="374" t="s">
        <v>1202</v>
      </c>
      <c r="F3611" s="376">
        <v>10597.48</v>
      </c>
    </row>
    <row r="3612" spans="1:6">
      <c r="A3612" s="370" t="s">
        <v>7549</v>
      </c>
      <c r="B3612" s="374">
        <v>11036</v>
      </c>
      <c r="C3612" s="374" t="s">
        <v>7550</v>
      </c>
      <c r="D3612" s="368" t="s">
        <v>9</v>
      </c>
      <c r="E3612" s="374" t="s">
        <v>1793</v>
      </c>
      <c r="F3612" s="376">
        <v>102164.93</v>
      </c>
    </row>
    <row r="3613" spans="1:6">
      <c r="A3613" s="370" t="s">
        <v>7551</v>
      </c>
      <c r="B3613" s="374">
        <v>15463</v>
      </c>
      <c r="C3613" s="374" t="s">
        <v>7552</v>
      </c>
      <c r="D3613" s="368" t="s">
        <v>9</v>
      </c>
      <c r="E3613" s="374" t="s">
        <v>496</v>
      </c>
      <c r="F3613" s="376">
        <v>18890.11</v>
      </c>
    </row>
    <row r="3614" spans="1:6" ht="22.5">
      <c r="A3614" s="370" t="s">
        <v>7553</v>
      </c>
      <c r="B3614" s="374">
        <v>11519</v>
      </c>
      <c r="C3614" s="374" t="s">
        <v>7554</v>
      </c>
      <c r="D3614" s="368" t="s">
        <v>9</v>
      </c>
      <c r="E3614" s="374" t="s">
        <v>359</v>
      </c>
      <c r="F3614" s="376">
        <v>13398.38</v>
      </c>
    </row>
    <row r="3615" spans="1:6">
      <c r="A3615" s="370" t="s">
        <v>7555</v>
      </c>
      <c r="B3615" s="374">
        <v>10577</v>
      </c>
      <c r="C3615" s="374" t="s">
        <v>7556</v>
      </c>
      <c r="D3615" s="368" t="s">
        <v>8</v>
      </c>
      <c r="E3615" s="374" t="s">
        <v>773</v>
      </c>
      <c r="F3615" s="376">
        <v>56385.41</v>
      </c>
    </row>
    <row r="3616" spans="1:6">
      <c r="A3616" s="370" t="s">
        <v>7557</v>
      </c>
      <c r="B3616" s="374">
        <v>11518</v>
      </c>
      <c r="C3616" s="374" t="s">
        <v>7558</v>
      </c>
      <c r="D3616" s="368" t="s">
        <v>8</v>
      </c>
      <c r="E3616" s="374" t="s">
        <v>610</v>
      </c>
      <c r="F3616" s="376">
        <v>71968.84</v>
      </c>
    </row>
    <row r="3617" spans="1:6">
      <c r="A3617" s="370" t="s">
        <v>7559</v>
      </c>
      <c r="B3617" s="374">
        <v>12205</v>
      </c>
      <c r="C3617" s="374" t="s">
        <v>7560</v>
      </c>
      <c r="D3617" s="368" t="s">
        <v>6</v>
      </c>
      <c r="E3617" s="374" t="s">
        <v>589</v>
      </c>
      <c r="F3617" s="376">
        <v>91428.96</v>
      </c>
    </row>
    <row r="3618" spans="1:6">
      <c r="A3618" s="370" t="s">
        <v>7561</v>
      </c>
      <c r="B3618" s="374">
        <v>13486</v>
      </c>
      <c r="C3618" s="374" t="s">
        <v>7562</v>
      </c>
      <c r="D3618" s="368" t="s">
        <v>6</v>
      </c>
      <c r="E3618" s="374" t="s">
        <v>366</v>
      </c>
      <c r="F3618" s="376">
        <v>37652.76</v>
      </c>
    </row>
    <row r="3619" spans="1:6">
      <c r="A3619" s="370" t="s">
        <v>7563</v>
      </c>
      <c r="B3619" s="374">
        <v>10433</v>
      </c>
      <c r="C3619" s="374" t="s">
        <v>7564</v>
      </c>
      <c r="D3619" s="368" t="s">
        <v>6</v>
      </c>
      <c r="E3619" s="374" t="s">
        <v>1216</v>
      </c>
      <c r="F3619" s="376">
        <v>21342.78</v>
      </c>
    </row>
    <row r="3620" spans="1:6">
      <c r="A3620" s="370" t="s">
        <v>7565</v>
      </c>
      <c r="B3620" s="374">
        <v>20845</v>
      </c>
      <c r="C3620" s="374" t="s">
        <v>7566</v>
      </c>
      <c r="D3620" s="368" t="s">
        <v>6</v>
      </c>
      <c r="E3620" s="374" t="s">
        <v>1216</v>
      </c>
      <c r="F3620" s="376">
        <v>73390.27</v>
      </c>
    </row>
    <row r="3621" spans="1:6">
      <c r="A3621" s="370" t="s">
        <v>7567</v>
      </c>
      <c r="B3621" s="374">
        <v>13895</v>
      </c>
      <c r="C3621" s="374" t="s">
        <v>7568</v>
      </c>
      <c r="D3621" s="368" t="s">
        <v>6</v>
      </c>
      <c r="E3621" s="374" t="s">
        <v>1216</v>
      </c>
      <c r="F3621" s="376">
        <v>113126.72</v>
      </c>
    </row>
    <row r="3622" spans="1:6">
      <c r="A3622" s="370" t="s">
        <v>7569</v>
      </c>
      <c r="B3622" s="374">
        <v>10860</v>
      </c>
      <c r="C3622" s="374" t="s">
        <v>7570</v>
      </c>
      <c r="D3622" s="368" t="s">
        <v>9</v>
      </c>
      <c r="E3622" s="374" t="s">
        <v>879</v>
      </c>
      <c r="F3622" s="376">
        <v>60242.19</v>
      </c>
    </row>
    <row r="3623" spans="1:6">
      <c r="A3623" s="370" t="s">
        <v>7571</v>
      </c>
      <c r="B3623" s="374">
        <v>10378</v>
      </c>
      <c r="C3623" s="374" t="s">
        <v>7572</v>
      </c>
      <c r="D3623" s="368" t="s">
        <v>8</v>
      </c>
      <c r="E3623" s="374" t="s">
        <v>879</v>
      </c>
      <c r="F3623" s="376">
        <v>6056.75</v>
      </c>
    </row>
    <row r="3624" spans="1:6">
      <c r="A3624" s="370" t="s">
        <v>7573</v>
      </c>
      <c r="B3624" s="374">
        <v>11565</v>
      </c>
      <c r="C3624" s="374" t="s">
        <v>7574</v>
      </c>
      <c r="D3624" s="368" t="s">
        <v>8</v>
      </c>
      <c r="E3624" s="374" t="s">
        <v>589</v>
      </c>
      <c r="F3624" s="376">
        <v>134299.56</v>
      </c>
    </row>
    <row r="3625" spans="1:6">
      <c r="A3625" s="370" t="s">
        <v>7575</v>
      </c>
      <c r="B3625" s="374">
        <v>13261</v>
      </c>
      <c r="C3625" s="374" t="s">
        <v>7576</v>
      </c>
      <c r="D3625" s="368" t="s">
        <v>9</v>
      </c>
      <c r="E3625" s="374" t="s">
        <v>1216</v>
      </c>
      <c r="F3625" s="376">
        <v>23585.91</v>
      </c>
    </row>
    <row r="3626" spans="1:6">
      <c r="A3626" s="370" t="s">
        <v>7577</v>
      </c>
      <c r="B3626" s="374">
        <v>15446</v>
      </c>
      <c r="C3626" s="374" t="s">
        <v>7578</v>
      </c>
      <c r="D3626" s="368" t="s">
        <v>8</v>
      </c>
      <c r="E3626" s="374" t="s">
        <v>366</v>
      </c>
      <c r="F3626" s="376">
        <v>28618.01</v>
      </c>
    </row>
    <row r="3627" spans="1:6">
      <c r="A3627" s="370" t="s">
        <v>7579</v>
      </c>
      <c r="B3627" s="374">
        <v>20711</v>
      </c>
      <c r="C3627" s="374" t="s">
        <v>7580</v>
      </c>
      <c r="D3627" s="368" t="s">
        <v>8</v>
      </c>
      <c r="E3627" s="374" t="s">
        <v>1202</v>
      </c>
      <c r="F3627" s="376">
        <v>217701.89</v>
      </c>
    </row>
    <row r="3628" spans="1:6" ht="22.5">
      <c r="A3628" s="370" t="s">
        <v>7581</v>
      </c>
      <c r="B3628" s="374">
        <v>12372</v>
      </c>
      <c r="C3628" s="374" t="s">
        <v>7582</v>
      </c>
      <c r="D3628" s="368" t="s">
        <v>9</v>
      </c>
      <c r="E3628" s="374" t="s">
        <v>537</v>
      </c>
      <c r="F3628" s="376">
        <v>32710.59</v>
      </c>
    </row>
    <row r="3629" spans="1:6">
      <c r="A3629" s="370" t="s">
        <v>7583</v>
      </c>
      <c r="B3629" s="374">
        <v>12157</v>
      </c>
      <c r="C3629" s="374" t="s">
        <v>7584</v>
      </c>
      <c r="D3629" s="368" t="s">
        <v>9</v>
      </c>
      <c r="E3629" s="374" t="s">
        <v>1216</v>
      </c>
      <c r="F3629" s="376">
        <v>60924.92</v>
      </c>
    </row>
    <row r="3630" spans="1:6">
      <c r="A3630" s="370" t="s">
        <v>7585</v>
      </c>
      <c r="B3630" s="374">
        <v>16079</v>
      </c>
      <c r="C3630" s="374" t="s">
        <v>7586</v>
      </c>
      <c r="D3630" s="368" t="s">
        <v>1702</v>
      </c>
      <c r="E3630" s="374" t="s">
        <v>366</v>
      </c>
      <c r="F3630" s="376">
        <v>0</v>
      </c>
    </row>
    <row r="3631" spans="1:6">
      <c r="A3631" s="370" t="s">
        <v>7587</v>
      </c>
      <c r="B3631" s="374">
        <v>13305</v>
      </c>
      <c r="C3631" s="374" t="s">
        <v>7588</v>
      </c>
      <c r="D3631" s="368" t="s">
        <v>9</v>
      </c>
      <c r="E3631" s="374" t="s">
        <v>598</v>
      </c>
      <c r="F3631" s="376">
        <v>17370.79</v>
      </c>
    </row>
    <row r="3632" spans="1:6" ht="22.5">
      <c r="A3632" s="370" t="s">
        <v>7589</v>
      </c>
      <c r="B3632" s="374">
        <v>14183</v>
      </c>
      <c r="C3632" s="374" t="s">
        <v>7590</v>
      </c>
      <c r="D3632" s="368" t="s">
        <v>9</v>
      </c>
      <c r="E3632" s="374" t="s">
        <v>537</v>
      </c>
      <c r="F3632" s="376">
        <v>32027.06</v>
      </c>
    </row>
    <row r="3633" spans="1:6">
      <c r="A3633" s="370" t="s">
        <v>7591</v>
      </c>
      <c r="B3633" s="374">
        <v>10342</v>
      </c>
      <c r="C3633" s="374" t="s">
        <v>7592</v>
      </c>
      <c r="D3633" s="368" t="s">
        <v>9</v>
      </c>
      <c r="E3633" s="374" t="s">
        <v>1216</v>
      </c>
      <c r="F3633" s="376">
        <v>12185.98</v>
      </c>
    </row>
    <row r="3634" spans="1:6">
      <c r="A3634" s="370" t="s">
        <v>7593</v>
      </c>
      <c r="B3634" s="374">
        <v>11484</v>
      </c>
      <c r="C3634" s="374" t="s">
        <v>7594</v>
      </c>
      <c r="D3634" s="368" t="s">
        <v>9</v>
      </c>
      <c r="E3634" s="374" t="s">
        <v>1216</v>
      </c>
      <c r="F3634" s="376">
        <v>656334.30000000005</v>
      </c>
    </row>
    <row r="3635" spans="1:6" ht="22.5">
      <c r="A3635" s="370" t="s">
        <v>7595</v>
      </c>
      <c r="B3635" s="374">
        <v>10585</v>
      </c>
      <c r="C3635" s="374" t="s">
        <v>7596</v>
      </c>
      <c r="D3635" s="368" t="s">
        <v>9</v>
      </c>
      <c r="E3635" s="374" t="s">
        <v>359</v>
      </c>
      <c r="F3635" s="376">
        <v>94462.66</v>
      </c>
    </row>
    <row r="3636" spans="1:6" ht="22.5">
      <c r="A3636" s="370" t="s">
        <v>7597</v>
      </c>
      <c r="B3636" s="374">
        <v>10583</v>
      </c>
      <c r="C3636" s="374" t="s">
        <v>7598</v>
      </c>
      <c r="D3636" s="368" t="s">
        <v>9</v>
      </c>
      <c r="E3636" s="374" t="s">
        <v>359</v>
      </c>
      <c r="F3636" s="376">
        <v>101879.83</v>
      </c>
    </row>
    <row r="3637" spans="1:6">
      <c r="A3637" s="370" t="s">
        <v>7599</v>
      </c>
      <c r="B3637" s="374">
        <v>11221</v>
      </c>
      <c r="C3637" s="374" t="s">
        <v>7600</v>
      </c>
      <c r="D3637" s="368" t="s">
        <v>9</v>
      </c>
      <c r="E3637" s="374" t="s">
        <v>1216</v>
      </c>
      <c r="F3637" s="376">
        <v>36017.839999999997</v>
      </c>
    </row>
    <row r="3638" spans="1:6">
      <c r="A3638" s="370" t="s">
        <v>7601</v>
      </c>
      <c r="B3638" s="374">
        <v>11295</v>
      </c>
      <c r="C3638" s="374" t="s">
        <v>7602</v>
      </c>
      <c r="D3638" s="368" t="s">
        <v>9</v>
      </c>
      <c r="E3638" s="374" t="s">
        <v>1793</v>
      </c>
      <c r="F3638" s="376">
        <v>44132.92</v>
      </c>
    </row>
    <row r="3639" spans="1:6">
      <c r="A3639" s="370" t="s">
        <v>7603</v>
      </c>
      <c r="B3639" s="374">
        <v>11486</v>
      </c>
      <c r="C3639" s="374" t="s">
        <v>7604</v>
      </c>
      <c r="D3639" s="368" t="s">
        <v>8</v>
      </c>
      <c r="E3639" s="374" t="s">
        <v>1216</v>
      </c>
      <c r="F3639" s="376">
        <v>17772.63</v>
      </c>
    </row>
    <row r="3640" spans="1:6">
      <c r="A3640" s="370" t="s">
        <v>7605</v>
      </c>
      <c r="B3640" s="374">
        <v>11299</v>
      </c>
      <c r="C3640" s="374" t="s">
        <v>7606</v>
      </c>
      <c r="D3640" s="368" t="s">
        <v>8</v>
      </c>
      <c r="E3640" s="374" t="s">
        <v>1216</v>
      </c>
      <c r="F3640" s="376">
        <v>19405.87</v>
      </c>
    </row>
    <row r="3641" spans="1:6" ht="22.5">
      <c r="A3641" s="370" t="s">
        <v>7607</v>
      </c>
      <c r="B3641" s="374">
        <v>11300</v>
      </c>
      <c r="C3641" s="374" t="s">
        <v>7608</v>
      </c>
      <c r="D3641" s="368" t="s">
        <v>9</v>
      </c>
      <c r="E3641" s="374" t="s">
        <v>359</v>
      </c>
      <c r="F3641" s="376">
        <v>17257.29</v>
      </c>
    </row>
    <row r="3642" spans="1:6">
      <c r="A3642" s="370" t="s">
        <v>7609</v>
      </c>
      <c r="B3642" s="374">
        <v>14004</v>
      </c>
      <c r="C3642" s="374" t="s">
        <v>7610</v>
      </c>
      <c r="D3642" s="368" t="s">
        <v>6</v>
      </c>
      <c r="E3642" s="374" t="s">
        <v>1442</v>
      </c>
      <c r="F3642" s="376">
        <v>26309.69</v>
      </c>
    </row>
    <row r="3643" spans="1:6">
      <c r="A3643" s="370" t="s">
        <v>7611</v>
      </c>
      <c r="B3643" s="374">
        <v>20763</v>
      </c>
      <c r="C3643" s="374" t="s">
        <v>7612</v>
      </c>
      <c r="D3643" s="368" t="s">
        <v>8</v>
      </c>
      <c r="E3643" s="374" t="s">
        <v>2946</v>
      </c>
      <c r="F3643" s="376">
        <v>7569.75</v>
      </c>
    </row>
    <row r="3644" spans="1:6">
      <c r="A3644" s="370" t="s">
        <v>7613</v>
      </c>
      <c r="B3644" s="374">
        <v>15084</v>
      </c>
      <c r="C3644" s="374" t="s">
        <v>7614</v>
      </c>
      <c r="D3644" s="368" t="s">
        <v>9</v>
      </c>
      <c r="E3644" s="374" t="s">
        <v>1216</v>
      </c>
      <c r="F3644" s="376">
        <v>11956.42</v>
      </c>
    </row>
    <row r="3645" spans="1:6">
      <c r="A3645" s="370" t="s">
        <v>7615</v>
      </c>
      <c r="B3645" s="374">
        <v>11562</v>
      </c>
      <c r="C3645" s="374" t="s">
        <v>7616</v>
      </c>
      <c r="D3645" s="368" t="s">
        <v>8</v>
      </c>
      <c r="E3645" s="374" t="s">
        <v>610</v>
      </c>
      <c r="F3645" s="376">
        <v>156801.41</v>
      </c>
    </row>
    <row r="3646" spans="1:6" ht="22.5">
      <c r="A3646" s="370" t="s">
        <v>7617</v>
      </c>
      <c r="B3646" s="374">
        <v>10578</v>
      </c>
      <c r="C3646" s="374" t="s">
        <v>7618</v>
      </c>
      <c r="D3646" s="368" t="s">
        <v>9</v>
      </c>
      <c r="E3646" s="374" t="s">
        <v>359</v>
      </c>
      <c r="F3646" s="376">
        <v>319018.01</v>
      </c>
    </row>
    <row r="3647" spans="1:6" ht="22.5">
      <c r="A3647" s="370" t="s">
        <v>7619</v>
      </c>
      <c r="B3647" s="374">
        <v>10575</v>
      </c>
      <c r="C3647" s="374" t="s">
        <v>7620</v>
      </c>
      <c r="D3647" s="368" t="s">
        <v>9</v>
      </c>
      <c r="E3647" s="374" t="s">
        <v>359</v>
      </c>
      <c r="F3647" s="376">
        <v>343200.15</v>
      </c>
    </row>
    <row r="3648" spans="1:6">
      <c r="A3648" s="370" t="s">
        <v>7621</v>
      </c>
      <c r="B3648" s="374">
        <v>10240</v>
      </c>
      <c r="C3648" s="374" t="s">
        <v>7622</v>
      </c>
      <c r="D3648" s="368" t="s">
        <v>2355</v>
      </c>
      <c r="E3648" s="374" t="s">
        <v>879</v>
      </c>
      <c r="F3648" s="376">
        <v>126738.38</v>
      </c>
    </row>
    <row r="3649" spans="1:6">
      <c r="A3649" s="370" t="s">
        <v>7623</v>
      </c>
      <c r="B3649" s="374">
        <v>13484</v>
      </c>
      <c r="C3649" s="374" t="s">
        <v>7624</v>
      </c>
      <c r="D3649" s="368" t="s">
        <v>9</v>
      </c>
      <c r="E3649" s="374" t="s">
        <v>366</v>
      </c>
      <c r="F3649" s="376">
        <v>6362.92</v>
      </c>
    </row>
    <row r="3650" spans="1:6">
      <c r="A3650" s="370" t="s">
        <v>7625</v>
      </c>
      <c r="B3650" s="374">
        <v>10305</v>
      </c>
      <c r="C3650" s="374" t="s">
        <v>7626</v>
      </c>
      <c r="D3650" s="368" t="s">
        <v>6</v>
      </c>
      <c r="E3650" s="374" t="s">
        <v>1216</v>
      </c>
      <c r="F3650" s="376">
        <v>16835.43</v>
      </c>
    </row>
    <row r="3651" spans="1:6">
      <c r="A3651" s="370" t="s">
        <v>7627</v>
      </c>
      <c r="B3651" s="374">
        <v>11411</v>
      </c>
      <c r="C3651" s="374" t="s">
        <v>7628</v>
      </c>
      <c r="D3651" s="368" t="s">
        <v>9</v>
      </c>
      <c r="E3651" s="374" t="s">
        <v>1202</v>
      </c>
      <c r="F3651" s="376">
        <v>17004.05</v>
      </c>
    </row>
    <row r="3652" spans="1:6">
      <c r="A3652" s="370" t="s">
        <v>7629</v>
      </c>
      <c r="B3652" s="374">
        <v>15518</v>
      </c>
      <c r="C3652" s="374" t="s">
        <v>7630</v>
      </c>
      <c r="D3652" s="368" t="s">
        <v>6</v>
      </c>
      <c r="E3652" s="374" t="s">
        <v>615</v>
      </c>
      <c r="F3652" s="376">
        <v>7582.04</v>
      </c>
    </row>
    <row r="3653" spans="1:6">
      <c r="A3653" s="370" t="s">
        <v>7631</v>
      </c>
      <c r="B3653" s="374">
        <v>10016</v>
      </c>
      <c r="C3653" s="374" t="s">
        <v>7632</v>
      </c>
      <c r="D3653" s="368" t="s">
        <v>8</v>
      </c>
      <c r="E3653" s="374" t="s">
        <v>879</v>
      </c>
      <c r="F3653" s="376">
        <v>16683.169999999998</v>
      </c>
    </row>
    <row r="3654" spans="1:6">
      <c r="A3654" s="370" t="s">
        <v>7633</v>
      </c>
      <c r="B3654" s="374">
        <v>10073</v>
      </c>
      <c r="C3654" s="374" t="s">
        <v>7634</v>
      </c>
      <c r="D3654" s="368" t="s">
        <v>6</v>
      </c>
      <c r="E3654" s="374" t="s">
        <v>879</v>
      </c>
      <c r="F3654" s="376">
        <v>15271.7</v>
      </c>
    </row>
    <row r="3655" spans="1:6">
      <c r="A3655" s="370" t="s">
        <v>7635</v>
      </c>
      <c r="B3655" s="374">
        <v>10241</v>
      </c>
      <c r="C3655" s="374" t="s">
        <v>7636</v>
      </c>
      <c r="D3655" s="368" t="s">
        <v>2355</v>
      </c>
      <c r="E3655" s="374" t="s">
        <v>879</v>
      </c>
      <c r="F3655" s="376">
        <v>381615.02</v>
      </c>
    </row>
    <row r="3656" spans="1:6">
      <c r="A3656" s="370" t="s">
        <v>7637</v>
      </c>
      <c r="B3656" s="374">
        <v>13957</v>
      </c>
      <c r="C3656" s="374" t="s">
        <v>7638</v>
      </c>
      <c r="D3656" s="368" t="s">
        <v>9</v>
      </c>
      <c r="E3656" s="374" t="s">
        <v>884</v>
      </c>
      <c r="F3656" s="376">
        <v>60858.15</v>
      </c>
    </row>
    <row r="3657" spans="1:6">
      <c r="A3657" s="370" t="s">
        <v>7639</v>
      </c>
      <c r="B3657" s="374">
        <v>11615</v>
      </c>
      <c r="C3657" s="374" t="s">
        <v>7640</v>
      </c>
      <c r="D3657" s="368" t="s">
        <v>6</v>
      </c>
      <c r="E3657" s="374" t="s">
        <v>1793</v>
      </c>
      <c r="F3657" s="376">
        <v>15161.15</v>
      </c>
    </row>
    <row r="3658" spans="1:6">
      <c r="A3658" s="370" t="s">
        <v>7641</v>
      </c>
      <c r="B3658" s="374">
        <v>13245</v>
      </c>
      <c r="C3658" s="374" t="s">
        <v>7642</v>
      </c>
      <c r="D3658" s="368" t="s">
        <v>8</v>
      </c>
      <c r="E3658" s="374" t="s">
        <v>1216</v>
      </c>
      <c r="F3658" s="376">
        <v>84717.54</v>
      </c>
    </row>
    <row r="3659" spans="1:6">
      <c r="A3659" s="370" t="s">
        <v>7643</v>
      </c>
      <c r="B3659" s="374">
        <v>14995</v>
      </c>
      <c r="C3659" s="374" t="s">
        <v>7642</v>
      </c>
      <c r="D3659" s="368" t="s">
        <v>6</v>
      </c>
      <c r="E3659" s="374" t="s">
        <v>884</v>
      </c>
      <c r="F3659" s="376">
        <v>3088.21</v>
      </c>
    </row>
    <row r="3660" spans="1:6">
      <c r="A3660" s="370" t="s">
        <v>7644</v>
      </c>
      <c r="B3660" s="374">
        <v>10325</v>
      </c>
      <c r="C3660" s="374" t="s">
        <v>7645</v>
      </c>
      <c r="D3660" s="368" t="s">
        <v>9</v>
      </c>
      <c r="E3660" s="374" t="s">
        <v>496</v>
      </c>
      <c r="F3660" s="376">
        <v>1292568.8500000001</v>
      </c>
    </row>
    <row r="3661" spans="1:6">
      <c r="A3661" s="370" t="s">
        <v>7646</v>
      </c>
      <c r="B3661" s="374">
        <v>11106</v>
      </c>
      <c r="C3661" s="374" t="s">
        <v>7647</v>
      </c>
      <c r="D3661" s="368" t="s">
        <v>9</v>
      </c>
      <c r="E3661" s="374" t="s">
        <v>879</v>
      </c>
      <c r="F3661" s="376">
        <v>16477.02</v>
      </c>
    </row>
    <row r="3662" spans="1:6">
      <c r="A3662" s="370" t="s">
        <v>7648</v>
      </c>
      <c r="B3662" s="374">
        <v>14195</v>
      </c>
      <c r="C3662" s="374" t="s">
        <v>7649</v>
      </c>
      <c r="D3662" s="368" t="s">
        <v>6</v>
      </c>
      <c r="E3662" s="374" t="s">
        <v>1793</v>
      </c>
      <c r="F3662" s="376">
        <v>3814.17</v>
      </c>
    </row>
    <row r="3663" spans="1:6">
      <c r="A3663" s="370" t="s">
        <v>7650</v>
      </c>
      <c r="B3663" s="374">
        <v>16058</v>
      </c>
      <c r="C3663" s="374" t="s">
        <v>7651</v>
      </c>
      <c r="D3663" s="368" t="s">
        <v>6</v>
      </c>
      <c r="E3663" s="374" t="s">
        <v>1216</v>
      </c>
      <c r="F3663" s="376">
        <v>16853.23</v>
      </c>
    </row>
    <row r="3664" spans="1:6">
      <c r="A3664" s="370" t="s">
        <v>7652</v>
      </c>
      <c r="B3664" s="374">
        <v>14132</v>
      </c>
      <c r="C3664" s="374" t="s">
        <v>7653</v>
      </c>
      <c r="D3664" s="368" t="s">
        <v>6</v>
      </c>
      <c r="E3664" s="374" t="s">
        <v>1442</v>
      </c>
      <c r="F3664" s="376">
        <v>86985.76</v>
      </c>
    </row>
    <row r="3665" spans="1:6">
      <c r="A3665" s="370" t="s">
        <v>7654</v>
      </c>
      <c r="B3665" s="374">
        <v>11220</v>
      </c>
      <c r="C3665" s="374" t="s">
        <v>7655</v>
      </c>
      <c r="D3665" s="368" t="s">
        <v>9</v>
      </c>
      <c r="E3665" s="374" t="s">
        <v>1216</v>
      </c>
      <c r="F3665" s="376">
        <v>10697.25</v>
      </c>
    </row>
    <row r="3666" spans="1:6">
      <c r="A3666" s="370" t="s">
        <v>7656</v>
      </c>
      <c r="B3666" s="374">
        <v>11298</v>
      </c>
      <c r="C3666" s="374" t="s">
        <v>7657</v>
      </c>
      <c r="D3666" s="368" t="s">
        <v>9</v>
      </c>
      <c r="E3666" s="374" t="s">
        <v>610</v>
      </c>
      <c r="F3666" s="376">
        <v>35725.71</v>
      </c>
    </row>
    <row r="3667" spans="1:6">
      <c r="A3667" s="370" t="s">
        <v>7658</v>
      </c>
      <c r="B3667" s="374">
        <v>13812</v>
      </c>
      <c r="C3667" s="374" t="s">
        <v>7659</v>
      </c>
      <c r="D3667" s="368" t="s">
        <v>9</v>
      </c>
      <c r="E3667" s="374" t="s">
        <v>773</v>
      </c>
      <c r="F3667" s="376">
        <v>7668.92</v>
      </c>
    </row>
    <row r="3668" spans="1:6">
      <c r="A3668" s="370" t="s">
        <v>7660</v>
      </c>
      <c r="B3668" s="374">
        <v>11483</v>
      </c>
      <c r="C3668" s="374" t="s">
        <v>7661</v>
      </c>
      <c r="D3668" s="368" t="s">
        <v>9</v>
      </c>
      <c r="E3668" s="374" t="s">
        <v>884</v>
      </c>
      <c r="F3668" s="376">
        <v>732926.09</v>
      </c>
    </row>
    <row r="3669" spans="1:6">
      <c r="A3669" s="370" t="s">
        <v>7662</v>
      </c>
      <c r="B3669" s="374">
        <v>11537</v>
      </c>
      <c r="C3669" s="374" t="s">
        <v>7663</v>
      </c>
      <c r="D3669" s="368" t="s">
        <v>9</v>
      </c>
      <c r="E3669" s="374" t="s">
        <v>884</v>
      </c>
      <c r="F3669" s="376">
        <v>655389.86</v>
      </c>
    </row>
    <row r="3670" spans="1:6">
      <c r="A3670" s="370" t="s">
        <v>7664</v>
      </c>
      <c r="B3670" s="374">
        <v>13753</v>
      </c>
      <c r="C3670" s="374" t="s">
        <v>7665</v>
      </c>
      <c r="D3670" s="368" t="s">
        <v>8</v>
      </c>
      <c r="E3670" s="374" t="s">
        <v>773</v>
      </c>
      <c r="F3670" s="376">
        <v>37026.57</v>
      </c>
    </row>
    <row r="3671" spans="1:6">
      <c r="A3671" s="370" t="s">
        <v>7666</v>
      </c>
      <c r="B3671" s="374">
        <v>11408</v>
      </c>
      <c r="C3671" s="374" t="s">
        <v>7667</v>
      </c>
      <c r="D3671" s="368" t="s">
        <v>9</v>
      </c>
      <c r="E3671" s="374" t="s">
        <v>884</v>
      </c>
      <c r="F3671" s="376">
        <v>1250650.21</v>
      </c>
    </row>
    <row r="3672" spans="1:6">
      <c r="A3672" s="370" t="s">
        <v>7668</v>
      </c>
      <c r="B3672" s="374">
        <v>10538</v>
      </c>
      <c r="C3672" s="374" t="s">
        <v>7669</v>
      </c>
      <c r="D3672" s="368" t="s">
        <v>9</v>
      </c>
      <c r="E3672" s="374" t="s">
        <v>884</v>
      </c>
      <c r="F3672" s="376">
        <v>1553621.48</v>
      </c>
    </row>
    <row r="3673" spans="1:6">
      <c r="A3673" s="370" t="s">
        <v>7670</v>
      </c>
      <c r="B3673" s="374">
        <v>12600</v>
      </c>
      <c r="C3673" s="374" t="s">
        <v>7671</v>
      </c>
      <c r="D3673" s="368" t="s">
        <v>9</v>
      </c>
      <c r="E3673" s="374" t="s">
        <v>1793</v>
      </c>
      <c r="F3673" s="376">
        <v>152531.9</v>
      </c>
    </row>
    <row r="3674" spans="1:6">
      <c r="A3674" s="370" t="s">
        <v>7672</v>
      </c>
      <c r="B3674" s="374">
        <v>12204</v>
      </c>
      <c r="C3674" s="374" t="s">
        <v>7673</v>
      </c>
      <c r="D3674" s="368" t="s">
        <v>9</v>
      </c>
      <c r="E3674" s="374" t="s">
        <v>1793</v>
      </c>
      <c r="F3674" s="376">
        <v>84199.59</v>
      </c>
    </row>
    <row r="3675" spans="1:6">
      <c r="A3675" s="370" t="s">
        <v>7674</v>
      </c>
      <c r="B3675" s="374">
        <v>13263</v>
      </c>
      <c r="C3675" s="374" t="s">
        <v>7675</v>
      </c>
      <c r="D3675" s="368" t="s">
        <v>9</v>
      </c>
      <c r="E3675" s="374" t="s">
        <v>884</v>
      </c>
      <c r="F3675" s="376">
        <v>172726.77</v>
      </c>
    </row>
    <row r="3676" spans="1:6" ht="22.5">
      <c r="A3676" s="370" t="s">
        <v>7676</v>
      </c>
      <c r="B3676" s="374">
        <v>20832</v>
      </c>
      <c r="C3676" s="374" t="s">
        <v>7677</v>
      </c>
      <c r="D3676" s="368" t="s">
        <v>9</v>
      </c>
      <c r="E3676" s="374" t="s">
        <v>374</v>
      </c>
      <c r="F3676" s="376">
        <v>1151277.69</v>
      </c>
    </row>
    <row r="3677" spans="1:6">
      <c r="A3677" s="370" t="s">
        <v>7678</v>
      </c>
      <c r="B3677" s="374">
        <v>16059</v>
      </c>
      <c r="C3677" s="374" t="s">
        <v>7679</v>
      </c>
      <c r="D3677" s="368" t="s">
        <v>9</v>
      </c>
      <c r="E3677" s="374" t="s">
        <v>1793</v>
      </c>
      <c r="F3677" s="376">
        <v>66110.55</v>
      </c>
    </row>
    <row r="3678" spans="1:6">
      <c r="A3678" s="370" t="s">
        <v>7680</v>
      </c>
      <c r="B3678" s="374">
        <v>10341</v>
      </c>
      <c r="C3678" s="374" t="s">
        <v>295</v>
      </c>
      <c r="D3678" s="368" t="s">
        <v>8</v>
      </c>
      <c r="E3678" s="374" t="s">
        <v>1216</v>
      </c>
      <c r="F3678" s="376">
        <v>17017.18</v>
      </c>
    </row>
    <row r="3679" spans="1:6">
      <c r="A3679" s="370" t="s">
        <v>7681</v>
      </c>
      <c r="B3679" s="374">
        <v>10868</v>
      </c>
      <c r="C3679" s="374" t="s">
        <v>295</v>
      </c>
      <c r="D3679" s="368" t="s">
        <v>6</v>
      </c>
      <c r="E3679" s="374" t="s">
        <v>1216</v>
      </c>
      <c r="F3679" s="376">
        <v>43108.46</v>
      </c>
    </row>
    <row r="3680" spans="1:6">
      <c r="A3680" s="370" t="s">
        <v>7682</v>
      </c>
      <c r="B3680" s="374">
        <v>20801</v>
      </c>
      <c r="C3680" s="374" t="s">
        <v>7683</v>
      </c>
      <c r="D3680" s="368" t="s">
        <v>6</v>
      </c>
      <c r="E3680" s="374" t="s">
        <v>1259</v>
      </c>
      <c r="F3680" s="376">
        <v>88226.51</v>
      </c>
    </row>
    <row r="3681" spans="1:6">
      <c r="A3681" s="370" t="s">
        <v>7684</v>
      </c>
      <c r="B3681" s="374">
        <v>20649</v>
      </c>
      <c r="C3681" s="374" t="s">
        <v>7685</v>
      </c>
      <c r="D3681" s="368" t="s">
        <v>9</v>
      </c>
      <c r="E3681" s="374" t="s">
        <v>1202</v>
      </c>
      <c r="F3681" s="376">
        <v>1239052.3999999999</v>
      </c>
    </row>
    <row r="3682" spans="1:6">
      <c r="A3682" s="370" t="s">
        <v>7686</v>
      </c>
      <c r="B3682" s="374">
        <v>10799</v>
      </c>
      <c r="C3682" s="374" t="s">
        <v>7687</v>
      </c>
      <c r="D3682" s="368" t="s">
        <v>6</v>
      </c>
      <c r="E3682" s="374" t="s">
        <v>1216</v>
      </c>
      <c r="F3682" s="376">
        <v>88178.6</v>
      </c>
    </row>
    <row r="3683" spans="1:6">
      <c r="A3683" s="370" t="s">
        <v>7688</v>
      </c>
      <c r="B3683" s="374">
        <v>16635</v>
      </c>
      <c r="C3683" s="374" t="s">
        <v>7689</v>
      </c>
      <c r="D3683" s="368" t="s">
        <v>6</v>
      </c>
      <c r="E3683" s="374" t="s">
        <v>1216</v>
      </c>
      <c r="F3683" s="376">
        <v>51922.66</v>
      </c>
    </row>
    <row r="3684" spans="1:6">
      <c r="A3684" s="370" t="s">
        <v>7690</v>
      </c>
      <c r="B3684" s="374">
        <v>15783</v>
      </c>
      <c r="C3684" s="374" t="s">
        <v>7691</v>
      </c>
      <c r="D3684" s="368" t="s">
        <v>6</v>
      </c>
      <c r="E3684" s="374" t="s">
        <v>1259</v>
      </c>
      <c r="F3684" s="376">
        <v>17315.38</v>
      </c>
    </row>
    <row r="3685" spans="1:6">
      <c r="A3685" s="370" t="s">
        <v>7692</v>
      </c>
      <c r="B3685" s="374">
        <v>12582</v>
      </c>
      <c r="C3685" s="374" t="s">
        <v>7693</v>
      </c>
      <c r="D3685" s="368" t="s">
        <v>6</v>
      </c>
      <c r="E3685" s="374" t="s">
        <v>589</v>
      </c>
      <c r="F3685" s="376">
        <v>0</v>
      </c>
    </row>
    <row r="3686" spans="1:6">
      <c r="A3686" s="370" t="s">
        <v>7694</v>
      </c>
      <c r="B3686" s="374">
        <v>12206</v>
      </c>
      <c r="C3686" s="374" t="s">
        <v>7695</v>
      </c>
      <c r="D3686" s="368" t="s">
        <v>6</v>
      </c>
      <c r="E3686" s="374" t="s">
        <v>589</v>
      </c>
      <c r="F3686" s="376">
        <v>71317.960000000006</v>
      </c>
    </row>
    <row r="3687" spans="1:6">
      <c r="A3687" s="370" t="s">
        <v>7696</v>
      </c>
      <c r="B3687" s="374">
        <v>11035</v>
      </c>
      <c r="C3687" s="374" t="s">
        <v>7697</v>
      </c>
      <c r="D3687" s="368" t="s">
        <v>6</v>
      </c>
      <c r="E3687" s="374" t="s">
        <v>2841</v>
      </c>
      <c r="F3687" s="376">
        <v>18871.46</v>
      </c>
    </row>
    <row r="3688" spans="1:6">
      <c r="A3688" s="370" t="s">
        <v>7698</v>
      </c>
      <c r="B3688" s="374">
        <v>15135</v>
      </c>
      <c r="C3688" s="374" t="s">
        <v>7699</v>
      </c>
      <c r="D3688" s="368" t="s">
        <v>6</v>
      </c>
      <c r="E3688" s="374" t="s">
        <v>589</v>
      </c>
      <c r="F3688" s="376">
        <v>208921.26</v>
      </c>
    </row>
    <row r="3689" spans="1:6">
      <c r="A3689" s="370" t="s">
        <v>7700</v>
      </c>
      <c r="B3689" s="374">
        <v>16653</v>
      </c>
      <c r="C3689" s="374" t="s">
        <v>7701</v>
      </c>
      <c r="D3689" s="368" t="s">
        <v>6</v>
      </c>
      <c r="E3689" s="374" t="s">
        <v>1202</v>
      </c>
      <c r="F3689" s="376">
        <v>98906.8</v>
      </c>
    </row>
    <row r="3690" spans="1:6">
      <c r="A3690" s="370" t="s">
        <v>7702</v>
      </c>
      <c r="B3690" s="374">
        <v>10564</v>
      </c>
      <c r="C3690" s="374" t="s">
        <v>7703</v>
      </c>
      <c r="D3690" s="368" t="s">
        <v>9</v>
      </c>
      <c r="E3690" s="374" t="s">
        <v>491</v>
      </c>
      <c r="F3690" s="376">
        <v>953620.4</v>
      </c>
    </row>
    <row r="3691" spans="1:6">
      <c r="A3691" s="370" t="s">
        <v>7704</v>
      </c>
      <c r="B3691" s="374">
        <v>16599</v>
      </c>
      <c r="C3691" s="374" t="s">
        <v>7705</v>
      </c>
      <c r="D3691" s="368" t="s">
        <v>9</v>
      </c>
      <c r="E3691" s="374" t="s">
        <v>491</v>
      </c>
      <c r="F3691" s="376">
        <v>309498</v>
      </c>
    </row>
    <row r="3692" spans="1:6">
      <c r="A3692" s="370" t="s">
        <v>7706</v>
      </c>
      <c r="B3692" s="374">
        <v>12828</v>
      </c>
      <c r="C3692" s="374" t="s">
        <v>7707</v>
      </c>
      <c r="D3692" s="368" t="s">
        <v>6</v>
      </c>
      <c r="E3692" s="374" t="s">
        <v>1216</v>
      </c>
      <c r="F3692" s="376">
        <v>117368.87</v>
      </c>
    </row>
    <row r="3693" spans="1:6">
      <c r="A3693" s="370" t="s">
        <v>7708</v>
      </c>
      <c r="B3693" s="374">
        <v>12909</v>
      </c>
      <c r="C3693" s="374" t="s">
        <v>7709</v>
      </c>
      <c r="D3693" s="368" t="s">
        <v>6</v>
      </c>
      <c r="E3693" s="374" t="s">
        <v>1573</v>
      </c>
      <c r="F3693" s="376">
        <v>20632.21</v>
      </c>
    </row>
    <row r="3694" spans="1:6">
      <c r="A3694" s="370" t="s">
        <v>7710</v>
      </c>
      <c r="B3694" s="374">
        <v>12885</v>
      </c>
      <c r="C3694" s="374" t="s">
        <v>255</v>
      </c>
      <c r="D3694" s="368" t="s">
        <v>9</v>
      </c>
      <c r="E3694" s="374" t="s">
        <v>615</v>
      </c>
      <c r="F3694" s="376">
        <v>223106.31</v>
      </c>
    </row>
    <row r="3695" spans="1:6">
      <c r="A3695" s="370" t="s">
        <v>7711</v>
      </c>
      <c r="B3695" s="374">
        <v>18946</v>
      </c>
      <c r="C3695" s="374" t="s">
        <v>7712</v>
      </c>
      <c r="D3695" s="368" t="s">
        <v>9</v>
      </c>
      <c r="E3695" s="374" t="s">
        <v>884</v>
      </c>
      <c r="F3695" s="376">
        <v>493755.83</v>
      </c>
    </row>
    <row r="3696" spans="1:6">
      <c r="A3696" s="370" t="s">
        <v>7713</v>
      </c>
      <c r="B3696" s="374">
        <v>12868</v>
      </c>
      <c r="C3696" s="374" t="s">
        <v>7714</v>
      </c>
      <c r="D3696" s="368" t="s">
        <v>9</v>
      </c>
      <c r="E3696" s="374" t="s">
        <v>615</v>
      </c>
      <c r="F3696" s="376">
        <v>42279.05</v>
      </c>
    </row>
    <row r="3697" spans="1:6">
      <c r="A3697" s="370" t="s">
        <v>7715</v>
      </c>
      <c r="B3697" s="374">
        <v>14081</v>
      </c>
      <c r="C3697" s="374" t="s">
        <v>7716</v>
      </c>
      <c r="D3697" s="368" t="s">
        <v>9</v>
      </c>
      <c r="E3697" s="374" t="s">
        <v>615</v>
      </c>
      <c r="F3697" s="376">
        <v>45046.239999999998</v>
      </c>
    </row>
    <row r="3698" spans="1:6">
      <c r="A3698" s="370" t="s">
        <v>7717</v>
      </c>
      <c r="B3698" s="374">
        <v>13095</v>
      </c>
      <c r="C3698" s="374" t="s">
        <v>7718</v>
      </c>
      <c r="D3698" s="368" t="s">
        <v>8</v>
      </c>
      <c r="E3698" s="374" t="s">
        <v>773</v>
      </c>
      <c r="F3698" s="376">
        <v>7426.74</v>
      </c>
    </row>
    <row r="3699" spans="1:6">
      <c r="A3699" s="370" t="s">
        <v>7719</v>
      </c>
      <c r="B3699" s="374">
        <v>12702</v>
      </c>
      <c r="C3699" s="374" t="s">
        <v>7720</v>
      </c>
      <c r="D3699" s="368" t="s">
        <v>9</v>
      </c>
      <c r="E3699" s="374" t="s">
        <v>615</v>
      </c>
      <c r="F3699" s="376">
        <v>223924.32</v>
      </c>
    </row>
    <row r="3700" spans="1:6">
      <c r="A3700" s="370" t="s">
        <v>7721</v>
      </c>
      <c r="B3700" s="374">
        <v>13395</v>
      </c>
      <c r="C3700" s="374" t="s">
        <v>7722</v>
      </c>
      <c r="D3700" s="368" t="s">
        <v>9</v>
      </c>
      <c r="E3700" s="374" t="s">
        <v>366</v>
      </c>
      <c r="F3700" s="376">
        <v>15257.39</v>
      </c>
    </row>
    <row r="3701" spans="1:6">
      <c r="A3701" s="370" t="s">
        <v>7723</v>
      </c>
      <c r="B3701" s="374">
        <v>13566</v>
      </c>
      <c r="C3701" s="374" t="s">
        <v>7724</v>
      </c>
      <c r="D3701" s="368" t="s">
        <v>8</v>
      </c>
      <c r="E3701" s="374" t="s">
        <v>773</v>
      </c>
      <c r="F3701" s="376">
        <v>35644.11</v>
      </c>
    </row>
    <row r="3702" spans="1:6">
      <c r="A3702" s="370" t="s">
        <v>7725</v>
      </c>
      <c r="B3702" s="374">
        <v>10143</v>
      </c>
      <c r="C3702" s="374" t="s">
        <v>300</v>
      </c>
      <c r="D3702" s="368" t="s">
        <v>9</v>
      </c>
      <c r="E3702" s="374" t="s">
        <v>773</v>
      </c>
      <c r="F3702" s="376">
        <v>112621.46</v>
      </c>
    </row>
    <row r="3703" spans="1:6">
      <c r="A3703" s="370" t="s">
        <v>7726</v>
      </c>
      <c r="B3703" s="374">
        <v>10930</v>
      </c>
      <c r="C3703" s="374" t="s">
        <v>7727</v>
      </c>
      <c r="D3703" s="368" t="s">
        <v>8</v>
      </c>
      <c r="E3703" s="374" t="s">
        <v>773</v>
      </c>
      <c r="F3703" s="376">
        <v>23182.69</v>
      </c>
    </row>
    <row r="3704" spans="1:6">
      <c r="A3704" s="370" t="s">
        <v>7728</v>
      </c>
      <c r="B3704" s="374">
        <v>15066</v>
      </c>
      <c r="C3704" s="374" t="s">
        <v>7729</v>
      </c>
      <c r="D3704" s="368" t="s">
        <v>6</v>
      </c>
      <c r="E3704" s="374" t="s">
        <v>1213</v>
      </c>
      <c r="F3704" s="376">
        <v>0</v>
      </c>
    </row>
    <row r="3705" spans="1:6" ht="22.5">
      <c r="A3705" s="370" t="s">
        <v>7730</v>
      </c>
      <c r="B3705" s="374">
        <v>18476</v>
      </c>
      <c r="C3705" s="374" t="s">
        <v>7731</v>
      </c>
      <c r="D3705" s="368" t="s">
        <v>9</v>
      </c>
      <c r="E3705" s="374" t="s">
        <v>359</v>
      </c>
      <c r="F3705" s="376">
        <v>9952.16</v>
      </c>
    </row>
    <row r="3706" spans="1:6" ht="22.5">
      <c r="A3706" s="370" t="s">
        <v>7732</v>
      </c>
      <c r="B3706" s="374">
        <v>18474</v>
      </c>
      <c r="C3706" s="374" t="s">
        <v>7733</v>
      </c>
      <c r="D3706" s="368" t="s">
        <v>9</v>
      </c>
      <c r="E3706" s="374" t="s">
        <v>359</v>
      </c>
      <c r="F3706" s="376">
        <v>9952.16</v>
      </c>
    </row>
    <row r="3707" spans="1:6" ht="22.5">
      <c r="A3707" s="370" t="s">
        <v>7734</v>
      </c>
      <c r="B3707" s="374">
        <v>18482</v>
      </c>
      <c r="C3707" s="374" t="s">
        <v>7735</v>
      </c>
      <c r="D3707" s="368" t="s">
        <v>9</v>
      </c>
      <c r="E3707" s="374" t="s">
        <v>359</v>
      </c>
      <c r="F3707" s="376">
        <v>16331.75</v>
      </c>
    </row>
    <row r="3708" spans="1:6" ht="22.5">
      <c r="A3708" s="370" t="s">
        <v>7736</v>
      </c>
      <c r="B3708" s="374">
        <v>17712</v>
      </c>
      <c r="C3708" s="374" t="s">
        <v>7737</v>
      </c>
      <c r="D3708" s="368" t="s">
        <v>9</v>
      </c>
      <c r="E3708" s="374" t="s">
        <v>359</v>
      </c>
      <c r="F3708" s="376">
        <v>25022.86</v>
      </c>
    </row>
    <row r="3709" spans="1:6" ht="22.5">
      <c r="A3709" s="370" t="s">
        <v>7738</v>
      </c>
      <c r="B3709" s="374">
        <v>17715</v>
      </c>
      <c r="C3709" s="374" t="s">
        <v>7739</v>
      </c>
      <c r="D3709" s="368" t="s">
        <v>9</v>
      </c>
      <c r="E3709" s="374" t="s">
        <v>359</v>
      </c>
      <c r="F3709" s="376">
        <v>24775.11</v>
      </c>
    </row>
    <row r="3710" spans="1:6" ht="22.5">
      <c r="A3710" s="370" t="s">
        <v>7740</v>
      </c>
      <c r="B3710" s="374">
        <v>18213</v>
      </c>
      <c r="C3710" s="374" t="s">
        <v>7741</v>
      </c>
      <c r="D3710" s="368" t="s">
        <v>9</v>
      </c>
      <c r="E3710" s="374" t="s">
        <v>359</v>
      </c>
      <c r="F3710" s="376">
        <v>53448.84</v>
      </c>
    </row>
    <row r="3711" spans="1:6" ht="22.5">
      <c r="A3711" s="370" t="s">
        <v>7742</v>
      </c>
      <c r="B3711" s="374">
        <v>18809</v>
      </c>
      <c r="C3711" s="374" t="s">
        <v>7743</v>
      </c>
      <c r="D3711" s="368" t="s">
        <v>9</v>
      </c>
      <c r="E3711" s="374" t="s">
        <v>359</v>
      </c>
      <c r="F3711" s="376">
        <v>80733.240000000005</v>
      </c>
    </row>
    <row r="3712" spans="1:6" ht="22.5">
      <c r="A3712" s="370" t="s">
        <v>7744</v>
      </c>
      <c r="B3712" s="374">
        <v>18217</v>
      </c>
      <c r="C3712" s="374" t="s">
        <v>7745</v>
      </c>
      <c r="D3712" s="368" t="s">
        <v>9</v>
      </c>
      <c r="E3712" s="374" t="s">
        <v>359</v>
      </c>
      <c r="F3712" s="376">
        <v>53448.84</v>
      </c>
    </row>
    <row r="3713" spans="1:6">
      <c r="A3713" s="370" t="s">
        <v>7746</v>
      </c>
      <c r="B3713" s="374">
        <v>12508</v>
      </c>
      <c r="C3713" s="374" t="s">
        <v>7747</v>
      </c>
      <c r="D3713" s="368" t="s">
        <v>1771</v>
      </c>
      <c r="E3713" s="374" t="s">
        <v>879</v>
      </c>
      <c r="F3713" s="376">
        <v>176622.76</v>
      </c>
    </row>
    <row r="3714" spans="1:6">
      <c r="A3714" s="370" t="s">
        <v>7748</v>
      </c>
      <c r="B3714" s="374">
        <v>13960</v>
      </c>
      <c r="C3714" s="374" t="s">
        <v>7749</v>
      </c>
      <c r="D3714" s="368" t="s">
        <v>1771</v>
      </c>
      <c r="E3714" s="374" t="s">
        <v>879</v>
      </c>
      <c r="F3714" s="376">
        <v>269425.94</v>
      </c>
    </row>
    <row r="3715" spans="1:6">
      <c r="A3715" s="370" t="s">
        <v>7750</v>
      </c>
      <c r="B3715" s="374">
        <v>13193</v>
      </c>
      <c r="C3715" s="374" t="s">
        <v>7751</v>
      </c>
      <c r="D3715" s="368" t="s">
        <v>1771</v>
      </c>
      <c r="E3715" s="374" t="s">
        <v>879</v>
      </c>
      <c r="F3715" s="376">
        <v>353523.67</v>
      </c>
    </row>
    <row r="3716" spans="1:6">
      <c r="A3716" s="370" t="s">
        <v>7752</v>
      </c>
      <c r="B3716" s="374">
        <v>11217</v>
      </c>
      <c r="C3716" s="374" t="s">
        <v>7753</v>
      </c>
      <c r="D3716" s="368" t="s">
        <v>1771</v>
      </c>
      <c r="E3716" s="374" t="s">
        <v>879</v>
      </c>
      <c r="F3716" s="376">
        <v>521719.12</v>
      </c>
    </row>
    <row r="3717" spans="1:6">
      <c r="A3717" s="370" t="s">
        <v>7754</v>
      </c>
      <c r="B3717" s="374">
        <v>18589</v>
      </c>
      <c r="C3717" s="374" t="s">
        <v>7755</v>
      </c>
      <c r="D3717" s="368" t="s">
        <v>1771</v>
      </c>
      <c r="E3717" s="374" t="s">
        <v>879</v>
      </c>
      <c r="F3717" s="376">
        <v>197760.61</v>
      </c>
    </row>
    <row r="3718" spans="1:6" ht="22.5">
      <c r="A3718" s="370" t="s">
        <v>7756</v>
      </c>
      <c r="B3718" s="374">
        <v>20669</v>
      </c>
      <c r="C3718" s="374" t="s">
        <v>7757</v>
      </c>
      <c r="D3718" s="368" t="s">
        <v>6</v>
      </c>
      <c r="E3718" s="374" t="s">
        <v>857</v>
      </c>
      <c r="F3718" s="376">
        <v>1824684.2</v>
      </c>
    </row>
    <row r="3719" spans="1:6">
      <c r="A3719" s="370" t="s">
        <v>7758</v>
      </c>
      <c r="B3719" s="374">
        <v>12929</v>
      </c>
      <c r="C3719" s="374" t="s">
        <v>7759</v>
      </c>
      <c r="D3719" s="368" t="s">
        <v>9</v>
      </c>
      <c r="E3719" s="374" t="s">
        <v>603</v>
      </c>
      <c r="F3719" s="376">
        <v>406174.69</v>
      </c>
    </row>
    <row r="3720" spans="1:6">
      <c r="A3720" s="370" t="s">
        <v>7760</v>
      </c>
      <c r="B3720" s="374">
        <v>18105</v>
      </c>
      <c r="C3720" s="374" t="s">
        <v>7761</v>
      </c>
      <c r="D3720" s="368" t="s">
        <v>9</v>
      </c>
      <c r="E3720" s="374" t="s">
        <v>371</v>
      </c>
      <c r="F3720" s="376">
        <v>38907.65</v>
      </c>
    </row>
    <row r="3721" spans="1:6">
      <c r="A3721" s="370" t="s">
        <v>7762</v>
      </c>
      <c r="B3721" s="374">
        <v>18106</v>
      </c>
      <c r="C3721" s="374" t="s">
        <v>7763</v>
      </c>
      <c r="D3721" s="368" t="s">
        <v>9</v>
      </c>
      <c r="E3721" s="374" t="s">
        <v>371</v>
      </c>
      <c r="F3721" s="376">
        <v>38907.65</v>
      </c>
    </row>
    <row r="3722" spans="1:6">
      <c r="A3722" s="370" t="s">
        <v>7764</v>
      </c>
      <c r="B3722" s="374">
        <v>18104</v>
      </c>
      <c r="C3722" s="374" t="s">
        <v>7765</v>
      </c>
      <c r="D3722" s="368" t="s">
        <v>9</v>
      </c>
      <c r="E3722" s="374" t="s">
        <v>371</v>
      </c>
      <c r="F3722" s="376">
        <v>38907.65</v>
      </c>
    </row>
    <row r="3723" spans="1:6">
      <c r="A3723" s="370" t="s">
        <v>7766</v>
      </c>
      <c r="B3723" s="374">
        <v>18125</v>
      </c>
      <c r="C3723" s="374" t="s">
        <v>7767</v>
      </c>
      <c r="D3723" s="368" t="s">
        <v>9</v>
      </c>
      <c r="E3723" s="374" t="s">
        <v>371</v>
      </c>
      <c r="F3723" s="376">
        <v>58611.65</v>
      </c>
    </row>
    <row r="3724" spans="1:6">
      <c r="A3724" s="370" t="s">
        <v>7768</v>
      </c>
      <c r="B3724" s="374">
        <v>18736</v>
      </c>
      <c r="C3724" s="374" t="s">
        <v>7769</v>
      </c>
      <c r="D3724" s="368" t="s">
        <v>9</v>
      </c>
      <c r="E3724" s="374" t="s">
        <v>371</v>
      </c>
      <c r="F3724" s="376">
        <v>75710.66</v>
      </c>
    </row>
    <row r="3725" spans="1:6">
      <c r="A3725" s="370" t="s">
        <v>7770</v>
      </c>
      <c r="B3725" s="374">
        <v>565</v>
      </c>
      <c r="C3725" s="374" t="s">
        <v>7771</v>
      </c>
      <c r="D3725" s="368" t="s">
        <v>6</v>
      </c>
      <c r="E3725" s="374" t="s">
        <v>1207</v>
      </c>
      <c r="F3725" s="376">
        <v>7758.83</v>
      </c>
    </row>
    <row r="3726" spans="1:6">
      <c r="A3726" s="370" t="s">
        <v>7772</v>
      </c>
      <c r="B3726" s="374">
        <v>17222</v>
      </c>
      <c r="C3726" s="374" t="s">
        <v>7773</v>
      </c>
      <c r="D3726" s="368" t="s">
        <v>9</v>
      </c>
      <c r="E3726" s="374" t="s">
        <v>371</v>
      </c>
      <c r="F3726" s="376">
        <v>195568.78</v>
      </c>
    </row>
    <row r="3727" spans="1:6" ht="22.5">
      <c r="A3727" s="370" t="s">
        <v>7774</v>
      </c>
      <c r="B3727" s="374">
        <v>10476</v>
      </c>
      <c r="C3727" s="374" t="s">
        <v>7775</v>
      </c>
      <c r="D3727" s="368" t="s">
        <v>9</v>
      </c>
      <c r="E3727" s="374" t="s">
        <v>371</v>
      </c>
      <c r="F3727" s="376">
        <v>219868.36</v>
      </c>
    </row>
    <row r="3728" spans="1:6">
      <c r="A3728" s="370" t="s">
        <v>7776</v>
      </c>
      <c r="B3728" s="374">
        <v>17205</v>
      </c>
      <c r="C3728" s="374" t="s">
        <v>7777</v>
      </c>
      <c r="D3728" s="368" t="s">
        <v>9</v>
      </c>
      <c r="E3728" s="374" t="s">
        <v>371</v>
      </c>
      <c r="F3728" s="376">
        <v>47762.400000000001</v>
      </c>
    </row>
    <row r="3729" spans="1:6">
      <c r="A3729" s="370" t="s">
        <v>7778</v>
      </c>
      <c r="B3729" s="374">
        <v>17220</v>
      </c>
      <c r="C3729" s="374" t="s">
        <v>7779</v>
      </c>
      <c r="D3729" s="368" t="s">
        <v>9</v>
      </c>
      <c r="E3729" s="374" t="s">
        <v>371</v>
      </c>
      <c r="F3729" s="376">
        <v>47456.22</v>
      </c>
    </row>
    <row r="3730" spans="1:6">
      <c r="A3730" s="370" t="s">
        <v>7780</v>
      </c>
      <c r="B3730" s="374">
        <v>18390</v>
      </c>
      <c r="C3730" s="374" t="s">
        <v>7781</v>
      </c>
      <c r="D3730" s="368" t="s">
        <v>9</v>
      </c>
      <c r="E3730" s="374" t="s">
        <v>371</v>
      </c>
      <c r="F3730" s="376">
        <v>42756.53</v>
      </c>
    </row>
    <row r="3731" spans="1:6">
      <c r="A3731" s="370" t="s">
        <v>7782</v>
      </c>
      <c r="B3731" s="374">
        <v>18392</v>
      </c>
      <c r="C3731" s="374" t="s">
        <v>7783</v>
      </c>
      <c r="D3731" s="368" t="s">
        <v>9</v>
      </c>
      <c r="E3731" s="374" t="s">
        <v>371</v>
      </c>
      <c r="F3731" s="376">
        <v>53687.06</v>
      </c>
    </row>
    <row r="3732" spans="1:6">
      <c r="A3732" s="370" t="s">
        <v>7784</v>
      </c>
      <c r="B3732" s="374">
        <v>18387</v>
      </c>
      <c r="C3732" s="374" t="s">
        <v>7785</v>
      </c>
      <c r="D3732" s="368" t="s">
        <v>9</v>
      </c>
      <c r="E3732" s="374" t="s">
        <v>371</v>
      </c>
      <c r="F3732" s="376">
        <v>42756.53</v>
      </c>
    </row>
    <row r="3733" spans="1:6">
      <c r="A3733" s="370" t="s">
        <v>7786</v>
      </c>
      <c r="B3733" s="374">
        <v>19209</v>
      </c>
      <c r="C3733" s="374" t="s">
        <v>7787</v>
      </c>
      <c r="D3733" s="368" t="s">
        <v>9</v>
      </c>
      <c r="E3733" s="374" t="s">
        <v>371</v>
      </c>
      <c r="F3733" s="376">
        <v>199202.01</v>
      </c>
    </row>
    <row r="3734" spans="1:6">
      <c r="A3734" s="370" t="s">
        <v>7788</v>
      </c>
      <c r="B3734" s="374">
        <v>18383</v>
      </c>
      <c r="C3734" s="374" t="s">
        <v>7789</v>
      </c>
      <c r="D3734" s="368" t="s">
        <v>9</v>
      </c>
      <c r="E3734" s="374" t="s">
        <v>371</v>
      </c>
      <c r="F3734" s="376">
        <v>42756.53</v>
      </c>
    </row>
    <row r="3735" spans="1:6">
      <c r="A3735" s="370" t="s">
        <v>7790</v>
      </c>
      <c r="B3735" s="374">
        <v>18385</v>
      </c>
      <c r="C3735" s="374" t="s">
        <v>7791</v>
      </c>
      <c r="D3735" s="368" t="s">
        <v>9</v>
      </c>
      <c r="E3735" s="374" t="s">
        <v>371</v>
      </c>
      <c r="F3735" s="376">
        <v>189556.52</v>
      </c>
    </row>
    <row r="3736" spans="1:6">
      <c r="A3736" s="370" t="s">
        <v>7792</v>
      </c>
      <c r="B3736" s="374">
        <v>18382</v>
      </c>
      <c r="C3736" s="374" t="s">
        <v>7793</v>
      </c>
      <c r="D3736" s="368" t="s">
        <v>9</v>
      </c>
      <c r="E3736" s="374" t="s">
        <v>371</v>
      </c>
      <c r="F3736" s="376">
        <v>40260.25</v>
      </c>
    </row>
    <row r="3737" spans="1:6">
      <c r="A3737" s="370" t="s">
        <v>7794</v>
      </c>
      <c r="B3737" s="374">
        <v>566</v>
      </c>
      <c r="C3737" s="374" t="s">
        <v>7795</v>
      </c>
      <c r="D3737" s="368" t="s">
        <v>6</v>
      </c>
      <c r="E3737" s="374" t="s">
        <v>1207</v>
      </c>
      <c r="F3737" s="376">
        <v>31367.88</v>
      </c>
    </row>
    <row r="3738" spans="1:6">
      <c r="A3738" s="370" t="s">
        <v>7796</v>
      </c>
      <c r="B3738" s="374">
        <v>10018</v>
      </c>
      <c r="C3738" s="374" t="s">
        <v>7797</v>
      </c>
      <c r="D3738" s="368" t="s">
        <v>8</v>
      </c>
      <c r="E3738" s="374" t="s">
        <v>1216</v>
      </c>
      <c r="F3738" s="376">
        <v>80280.09</v>
      </c>
    </row>
    <row r="3739" spans="1:6">
      <c r="A3739" s="370" t="s">
        <v>7798</v>
      </c>
      <c r="B3739" s="374">
        <v>19269</v>
      </c>
      <c r="C3739" s="374" t="s">
        <v>7799</v>
      </c>
      <c r="D3739" s="368" t="s">
        <v>8</v>
      </c>
      <c r="E3739" s="374" t="s">
        <v>1213</v>
      </c>
      <c r="F3739" s="376">
        <v>65447.44</v>
      </c>
    </row>
    <row r="3740" spans="1:6">
      <c r="A3740" s="370" t="s">
        <v>7800</v>
      </c>
      <c r="B3740" s="374">
        <v>13105</v>
      </c>
      <c r="C3740" s="374" t="s">
        <v>7801</v>
      </c>
      <c r="D3740" s="368" t="s">
        <v>8</v>
      </c>
      <c r="E3740" s="374" t="s">
        <v>589</v>
      </c>
      <c r="F3740" s="376">
        <v>44716.26</v>
      </c>
    </row>
    <row r="3741" spans="1:6">
      <c r="A3741" s="370" t="s">
        <v>7802</v>
      </c>
      <c r="B3741" s="374">
        <v>13108</v>
      </c>
      <c r="C3741" s="374" t="s">
        <v>7803</v>
      </c>
      <c r="D3741" s="368" t="s">
        <v>8</v>
      </c>
      <c r="E3741" s="374" t="s">
        <v>589</v>
      </c>
      <c r="F3741" s="376">
        <v>30182.7</v>
      </c>
    </row>
    <row r="3742" spans="1:6">
      <c r="A3742" s="370" t="s">
        <v>7804</v>
      </c>
      <c r="B3742" s="374">
        <v>16540</v>
      </c>
      <c r="C3742" s="374" t="s">
        <v>7805</v>
      </c>
      <c r="D3742" s="368" t="s">
        <v>8</v>
      </c>
      <c r="E3742" s="374" t="s">
        <v>589</v>
      </c>
      <c r="F3742" s="376">
        <v>11001.61</v>
      </c>
    </row>
    <row r="3743" spans="1:6">
      <c r="A3743" s="370" t="s">
        <v>7806</v>
      </c>
      <c r="B3743" s="374">
        <v>13780</v>
      </c>
      <c r="C3743" s="374" t="s">
        <v>7807</v>
      </c>
      <c r="D3743" s="368" t="s">
        <v>8</v>
      </c>
      <c r="E3743" s="374" t="s">
        <v>589</v>
      </c>
      <c r="F3743" s="376">
        <v>12848.37</v>
      </c>
    </row>
    <row r="3744" spans="1:6">
      <c r="A3744" s="370" t="s">
        <v>7808</v>
      </c>
      <c r="B3744" s="374">
        <v>13393</v>
      </c>
      <c r="C3744" s="374" t="s">
        <v>7809</v>
      </c>
      <c r="D3744" s="368" t="s">
        <v>8</v>
      </c>
      <c r="E3744" s="374" t="s">
        <v>589</v>
      </c>
      <c r="F3744" s="376">
        <v>11318.96</v>
      </c>
    </row>
    <row r="3745" spans="1:6">
      <c r="A3745" s="370" t="s">
        <v>7810</v>
      </c>
      <c r="B3745" s="374">
        <v>141</v>
      </c>
      <c r="C3745" s="374" t="s">
        <v>7811</v>
      </c>
      <c r="D3745" s="368" t="s">
        <v>8</v>
      </c>
      <c r="E3745" s="374" t="s">
        <v>1573</v>
      </c>
      <c r="F3745" s="376">
        <v>42964.37</v>
      </c>
    </row>
    <row r="3746" spans="1:6">
      <c r="A3746" s="370" t="s">
        <v>7812</v>
      </c>
      <c r="B3746" s="374">
        <v>140</v>
      </c>
      <c r="C3746" s="374" t="s">
        <v>7813</v>
      </c>
      <c r="D3746" s="368" t="s">
        <v>8</v>
      </c>
      <c r="E3746" s="374" t="s">
        <v>1573</v>
      </c>
      <c r="F3746" s="376">
        <v>45485.78</v>
      </c>
    </row>
    <row r="3747" spans="1:6">
      <c r="A3747" s="370" t="s">
        <v>7814</v>
      </c>
      <c r="B3747" s="374">
        <v>18375</v>
      </c>
      <c r="C3747" s="374" t="s">
        <v>7815</v>
      </c>
      <c r="D3747" s="368" t="s">
        <v>8</v>
      </c>
      <c r="E3747" s="374" t="s">
        <v>1766</v>
      </c>
      <c r="F3747" s="376">
        <v>148345.28</v>
      </c>
    </row>
    <row r="3748" spans="1:6">
      <c r="A3748" s="370" t="s">
        <v>7816</v>
      </c>
      <c r="B3748" s="374">
        <v>18376</v>
      </c>
      <c r="C3748" s="374" t="s">
        <v>7817</v>
      </c>
      <c r="D3748" s="368" t="s">
        <v>8</v>
      </c>
      <c r="E3748" s="374" t="s">
        <v>1766</v>
      </c>
      <c r="F3748" s="376">
        <v>148540.57999999999</v>
      </c>
    </row>
    <row r="3749" spans="1:6">
      <c r="A3749" s="370" t="s">
        <v>7818</v>
      </c>
      <c r="B3749" s="374">
        <v>18377</v>
      </c>
      <c r="C3749" s="374" t="s">
        <v>7819</v>
      </c>
      <c r="D3749" s="368" t="s">
        <v>6</v>
      </c>
      <c r="E3749" s="374" t="s">
        <v>1766</v>
      </c>
      <c r="F3749" s="376">
        <v>188084.37</v>
      </c>
    </row>
    <row r="3750" spans="1:6">
      <c r="A3750" s="370" t="s">
        <v>7820</v>
      </c>
      <c r="B3750" s="374">
        <v>17178</v>
      </c>
      <c r="C3750" s="374" t="s">
        <v>7821</v>
      </c>
      <c r="D3750" s="368" t="s">
        <v>8</v>
      </c>
      <c r="E3750" s="374" t="s">
        <v>1766</v>
      </c>
      <c r="F3750" s="376">
        <v>156521.82999999999</v>
      </c>
    </row>
    <row r="3751" spans="1:6">
      <c r="A3751" s="370" t="s">
        <v>7822</v>
      </c>
      <c r="B3751" s="374">
        <v>17181</v>
      </c>
      <c r="C3751" s="374" t="s">
        <v>7823</v>
      </c>
      <c r="D3751" s="368" t="s">
        <v>8</v>
      </c>
      <c r="E3751" s="374" t="s">
        <v>1766</v>
      </c>
      <c r="F3751" s="376">
        <v>176066.36</v>
      </c>
    </row>
    <row r="3752" spans="1:6">
      <c r="A3752" s="370" t="s">
        <v>7824</v>
      </c>
      <c r="B3752" s="374">
        <v>13392</v>
      </c>
      <c r="C3752" s="374" t="s">
        <v>7825</v>
      </c>
      <c r="D3752" s="368" t="s">
        <v>8</v>
      </c>
      <c r="E3752" s="374" t="s">
        <v>1573</v>
      </c>
      <c r="F3752" s="376">
        <v>111452.94</v>
      </c>
    </row>
    <row r="3753" spans="1:6">
      <c r="A3753" s="370" t="s">
        <v>7826</v>
      </c>
      <c r="B3753" s="374">
        <v>981</v>
      </c>
      <c r="C3753" s="374" t="s">
        <v>7827</v>
      </c>
      <c r="D3753" s="368" t="s">
        <v>8</v>
      </c>
      <c r="E3753" s="374" t="s">
        <v>1573</v>
      </c>
      <c r="F3753" s="376">
        <v>86325.42</v>
      </c>
    </row>
    <row r="3754" spans="1:6">
      <c r="A3754" s="370" t="s">
        <v>7828</v>
      </c>
      <c r="B3754" s="374">
        <v>982</v>
      </c>
      <c r="C3754" s="374" t="s">
        <v>7829</v>
      </c>
      <c r="D3754" s="368" t="s">
        <v>8</v>
      </c>
      <c r="E3754" s="374" t="s">
        <v>1573</v>
      </c>
      <c r="F3754" s="376">
        <v>112097.5</v>
      </c>
    </row>
    <row r="3755" spans="1:6">
      <c r="A3755" s="370" t="s">
        <v>7830</v>
      </c>
      <c r="B3755" s="374">
        <v>215</v>
      </c>
      <c r="C3755" s="374" t="s">
        <v>7831</v>
      </c>
      <c r="D3755" s="368" t="s">
        <v>8</v>
      </c>
      <c r="E3755" s="374" t="s">
        <v>1573</v>
      </c>
      <c r="F3755" s="376">
        <v>139326.79</v>
      </c>
    </row>
    <row r="3756" spans="1:6">
      <c r="A3756" s="370" t="s">
        <v>7832</v>
      </c>
      <c r="B3756" s="374">
        <v>16657</v>
      </c>
      <c r="C3756" s="374" t="s">
        <v>7833</v>
      </c>
      <c r="D3756" s="368" t="s">
        <v>6</v>
      </c>
      <c r="E3756" s="374" t="s">
        <v>1515</v>
      </c>
      <c r="F3756" s="376">
        <v>71891.39</v>
      </c>
    </row>
    <row r="3757" spans="1:6">
      <c r="A3757" s="370" t="s">
        <v>7834</v>
      </c>
      <c r="B3757" s="374">
        <v>17175</v>
      </c>
      <c r="C3757" s="374" t="s">
        <v>7835</v>
      </c>
      <c r="D3757" s="368" t="s">
        <v>8</v>
      </c>
      <c r="E3757" s="374" t="s">
        <v>1573</v>
      </c>
      <c r="F3757" s="376">
        <v>117855.97</v>
      </c>
    </row>
    <row r="3758" spans="1:6">
      <c r="A3758" s="370" t="s">
        <v>7836</v>
      </c>
      <c r="B3758" s="374">
        <v>10754</v>
      </c>
      <c r="C3758" s="374" t="s">
        <v>7837</v>
      </c>
      <c r="D3758" s="368" t="s">
        <v>8</v>
      </c>
      <c r="E3758" s="374" t="s">
        <v>458</v>
      </c>
      <c r="F3758" s="376">
        <v>151462.04999999999</v>
      </c>
    </row>
    <row r="3759" spans="1:6">
      <c r="A3759" s="370" t="s">
        <v>7838</v>
      </c>
      <c r="B3759" s="374">
        <v>970</v>
      </c>
      <c r="C3759" s="374" t="s">
        <v>7839</v>
      </c>
      <c r="D3759" s="368" t="s">
        <v>8</v>
      </c>
      <c r="E3759" s="374" t="s">
        <v>1573</v>
      </c>
      <c r="F3759" s="376">
        <v>57600.27</v>
      </c>
    </row>
    <row r="3760" spans="1:6">
      <c r="A3760" s="370" t="s">
        <v>7840</v>
      </c>
      <c r="B3760" s="374">
        <v>971</v>
      </c>
      <c r="C3760" s="374" t="s">
        <v>7841</v>
      </c>
      <c r="D3760" s="368" t="s">
        <v>8</v>
      </c>
      <c r="E3760" s="374" t="s">
        <v>1573</v>
      </c>
      <c r="F3760" s="376">
        <v>61415.78</v>
      </c>
    </row>
    <row r="3761" spans="1:6">
      <c r="A3761" s="370" t="s">
        <v>7842</v>
      </c>
      <c r="B3761" s="374">
        <v>142</v>
      </c>
      <c r="C3761" s="374" t="s">
        <v>7843</v>
      </c>
      <c r="D3761" s="368" t="s">
        <v>8</v>
      </c>
      <c r="E3761" s="374" t="s">
        <v>1573</v>
      </c>
      <c r="F3761" s="376">
        <v>70337.48</v>
      </c>
    </row>
    <row r="3762" spans="1:6">
      <c r="A3762" s="370" t="s">
        <v>7844</v>
      </c>
      <c r="B3762" s="374">
        <v>18279</v>
      </c>
      <c r="C3762" s="374" t="s">
        <v>7845</v>
      </c>
      <c r="D3762" s="368" t="s">
        <v>6</v>
      </c>
      <c r="E3762" s="374" t="s">
        <v>507</v>
      </c>
      <c r="F3762" s="376">
        <v>209615.03</v>
      </c>
    </row>
    <row r="3763" spans="1:6" ht="22.5">
      <c r="A3763" s="370" t="s">
        <v>7846</v>
      </c>
      <c r="B3763" s="374">
        <v>17758</v>
      </c>
      <c r="C3763" s="374" t="s">
        <v>7847</v>
      </c>
      <c r="D3763" s="368" t="s">
        <v>9</v>
      </c>
      <c r="E3763" s="374" t="s">
        <v>359</v>
      </c>
      <c r="F3763" s="376">
        <v>19820.09</v>
      </c>
    </row>
    <row r="3764" spans="1:6">
      <c r="A3764" s="370" t="s">
        <v>7848</v>
      </c>
      <c r="B3764" s="374">
        <v>16810</v>
      </c>
      <c r="C3764" s="374" t="s">
        <v>7849</v>
      </c>
      <c r="D3764" s="368" t="s">
        <v>9</v>
      </c>
      <c r="E3764" s="374" t="s">
        <v>496</v>
      </c>
      <c r="F3764" s="376">
        <v>3269159.96</v>
      </c>
    </row>
    <row r="3765" spans="1:6">
      <c r="A3765" s="370" t="s">
        <v>7850</v>
      </c>
      <c r="B3765" s="374">
        <v>12458</v>
      </c>
      <c r="C3765" s="374" t="s">
        <v>7851</v>
      </c>
      <c r="D3765" s="368" t="s">
        <v>9</v>
      </c>
      <c r="E3765" s="374" t="s">
        <v>496</v>
      </c>
      <c r="F3765" s="376">
        <v>3717594.69</v>
      </c>
    </row>
    <row r="3766" spans="1:6">
      <c r="A3766" s="370" t="s">
        <v>7852</v>
      </c>
      <c r="B3766" s="374">
        <v>16811</v>
      </c>
      <c r="C3766" s="374" t="s">
        <v>7853</v>
      </c>
      <c r="D3766" s="368" t="s">
        <v>9</v>
      </c>
      <c r="E3766" s="374" t="s">
        <v>884</v>
      </c>
      <c r="F3766" s="376">
        <v>9048272.7799999993</v>
      </c>
    </row>
    <row r="3767" spans="1:6" ht="22.5">
      <c r="A3767" s="370" t="s">
        <v>7854</v>
      </c>
      <c r="B3767" s="374">
        <v>15454</v>
      </c>
      <c r="C3767" s="374" t="s">
        <v>7855</v>
      </c>
      <c r="D3767" s="368" t="s">
        <v>9</v>
      </c>
      <c r="E3767" s="374" t="s">
        <v>537</v>
      </c>
      <c r="F3767" s="376">
        <v>34950.870000000003</v>
      </c>
    </row>
    <row r="3768" spans="1:6" ht="22.5">
      <c r="A3768" s="370" t="s">
        <v>7856</v>
      </c>
      <c r="B3768" s="374">
        <v>15453</v>
      </c>
      <c r="C3768" s="374" t="s">
        <v>7857</v>
      </c>
      <c r="D3768" s="368" t="s">
        <v>9</v>
      </c>
      <c r="E3768" s="374" t="s">
        <v>537</v>
      </c>
      <c r="F3768" s="376">
        <v>58068.85</v>
      </c>
    </row>
    <row r="3769" spans="1:6">
      <c r="A3769" s="370" t="s">
        <v>7858</v>
      </c>
      <c r="B3769" s="374">
        <v>12317</v>
      </c>
      <c r="C3769" s="374" t="s">
        <v>7859</v>
      </c>
      <c r="D3769" s="368" t="s">
        <v>9</v>
      </c>
      <c r="E3769" s="374" t="s">
        <v>589</v>
      </c>
      <c r="F3769" s="376">
        <v>0</v>
      </c>
    </row>
    <row r="3770" spans="1:6">
      <c r="A3770" s="370" t="s">
        <v>7860</v>
      </c>
      <c r="B3770" s="374">
        <v>10062</v>
      </c>
      <c r="C3770" s="374" t="s">
        <v>7861</v>
      </c>
      <c r="D3770" s="368" t="s">
        <v>9</v>
      </c>
      <c r="E3770" s="374" t="s">
        <v>589</v>
      </c>
      <c r="F3770" s="376">
        <v>14373.95</v>
      </c>
    </row>
    <row r="3771" spans="1:6">
      <c r="A3771" s="370" t="s">
        <v>7862</v>
      </c>
      <c r="B3771" s="374">
        <v>17362</v>
      </c>
      <c r="C3771" s="374" t="s">
        <v>7863</v>
      </c>
      <c r="D3771" s="368" t="s">
        <v>9</v>
      </c>
      <c r="E3771" s="374" t="s">
        <v>589</v>
      </c>
      <c r="F3771" s="376">
        <v>79193.33</v>
      </c>
    </row>
    <row r="3772" spans="1:6">
      <c r="A3772" s="370" t="s">
        <v>7864</v>
      </c>
      <c r="B3772" s="374">
        <v>12637</v>
      </c>
      <c r="C3772" s="374" t="s">
        <v>7865</v>
      </c>
      <c r="D3772" s="368" t="s">
        <v>9</v>
      </c>
      <c r="E3772" s="374" t="s">
        <v>589</v>
      </c>
      <c r="F3772" s="376">
        <v>17630.060000000001</v>
      </c>
    </row>
    <row r="3773" spans="1:6">
      <c r="A3773" s="370" t="s">
        <v>7866</v>
      </c>
      <c r="B3773" s="374">
        <v>17364</v>
      </c>
      <c r="C3773" s="374" t="s">
        <v>7867</v>
      </c>
      <c r="D3773" s="368" t="s">
        <v>9</v>
      </c>
      <c r="E3773" s="374" t="s">
        <v>598</v>
      </c>
      <c r="F3773" s="376">
        <v>15469.59</v>
      </c>
    </row>
    <row r="3774" spans="1:6">
      <c r="A3774" s="370" t="s">
        <v>7868</v>
      </c>
      <c r="B3774" s="374">
        <v>14053</v>
      </c>
      <c r="C3774" s="374" t="s">
        <v>7869</v>
      </c>
      <c r="D3774" s="368" t="s">
        <v>9</v>
      </c>
      <c r="E3774" s="374" t="s">
        <v>366</v>
      </c>
      <c r="F3774" s="376">
        <v>34506.46</v>
      </c>
    </row>
    <row r="3775" spans="1:6">
      <c r="A3775" s="370" t="s">
        <v>7870</v>
      </c>
      <c r="B3775" s="374">
        <v>14040</v>
      </c>
      <c r="C3775" s="374" t="s">
        <v>7871</v>
      </c>
      <c r="D3775" s="368" t="s">
        <v>9</v>
      </c>
      <c r="E3775" s="374" t="s">
        <v>598</v>
      </c>
      <c r="F3775" s="376">
        <v>158860.22</v>
      </c>
    </row>
    <row r="3776" spans="1:6">
      <c r="A3776" s="370" t="s">
        <v>7872</v>
      </c>
      <c r="B3776" s="374">
        <v>10064</v>
      </c>
      <c r="C3776" s="374" t="s">
        <v>7873</v>
      </c>
      <c r="D3776" s="368" t="s">
        <v>9</v>
      </c>
      <c r="E3776" s="374" t="s">
        <v>589</v>
      </c>
      <c r="F3776" s="376">
        <v>79755.58</v>
      </c>
    </row>
    <row r="3777" spans="1:6">
      <c r="A3777" s="370" t="s">
        <v>7874</v>
      </c>
      <c r="B3777" s="374">
        <v>10065</v>
      </c>
      <c r="C3777" s="374" t="s">
        <v>7875</v>
      </c>
      <c r="D3777" s="368" t="s">
        <v>9</v>
      </c>
      <c r="E3777" s="374" t="s">
        <v>589</v>
      </c>
      <c r="F3777" s="376">
        <v>212848.44</v>
      </c>
    </row>
    <row r="3778" spans="1:6">
      <c r="A3778" s="370" t="s">
        <v>7876</v>
      </c>
      <c r="B3778" s="374">
        <v>10063</v>
      </c>
      <c r="C3778" s="374" t="s">
        <v>7877</v>
      </c>
      <c r="D3778" s="368" t="s">
        <v>9</v>
      </c>
      <c r="E3778" s="374" t="s">
        <v>589</v>
      </c>
      <c r="F3778" s="376">
        <v>226738.81</v>
      </c>
    </row>
    <row r="3779" spans="1:6">
      <c r="A3779" s="370" t="s">
        <v>7878</v>
      </c>
      <c r="B3779" s="374">
        <v>10695</v>
      </c>
      <c r="C3779" s="374" t="s">
        <v>7879</v>
      </c>
      <c r="D3779" s="368" t="s">
        <v>9</v>
      </c>
      <c r="E3779" s="374" t="s">
        <v>589</v>
      </c>
      <c r="F3779" s="376">
        <v>197569.95</v>
      </c>
    </row>
    <row r="3780" spans="1:6">
      <c r="A3780" s="370" t="s">
        <v>7880</v>
      </c>
      <c r="B3780" s="374">
        <v>20648</v>
      </c>
      <c r="C3780" s="374" t="s">
        <v>7881</v>
      </c>
      <c r="D3780" s="368" t="s">
        <v>457</v>
      </c>
      <c r="E3780" s="374" t="s">
        <v>1445</v>
      </c>
      <c r="F3780" s="376">
        <v>1562.65</v>
      </c>
    </row>
    <row r="3781" spans="1:6">
      <c r="A3781" s="370" t="s">
        <v>7882</v>
      </c>
      <c r="B3781" s="374">
        <v>13472</v>
      </c>
      <c r="C3781" s="374" t="s">
        <v>7883</v>
      </c>
      <c r="D3781" s="368" t="s">
        <v>9</v>
      </c>
      <c r="E3781" s="374" t="s">
        <v>366</v>
      </c>
      <c r="F3781" s="376">
        <v>13758.37</v>
      </c>
    </row>
    <row r="3782" spans="1:6">
      <c r="A3782" s="370" t="s">
        <v>7884</v>
      </c>
      <c r="B3782" s="374">
        <v>14303</v>
      </c>
      <c r="C3782" s="374" t="s">
        <v>7885</v>
      </c>
      <c r="D3782" s="368" t="s">
        <v>1702</v>
      </c>
      <c r="E3782" s="374" t="s">
        <v>366</v>
      </c>
      <c r="F3782" s="376">
        <v>0</v>
      </c>
    </row>
    <row r="3783" spans="1:6">
      <c r="A3783" s="370" t="s">
        <v>7886</v>
      </c>
      <c r="B3783" s="374">
        <v>12602</v>
      </c>
      <c r="C3783" s="374" t="s">
        <v>7887</v>
      </c>
      <c r="D3783" s="368" t="s">
        <v>6</v>
      </c>
      <c r="E3783" s="374" t="s">
        <v>1793</v>
      </c>
      <c r="F3783" s="376">
        <v>0</v>
      </c>
    </row>
    <row r="3784" spans="1:6">
      <c r="A3784" s="370" t="s">
        <v>7888</v>
      </c>
      <c r="B3784" s="374">
        <v>409</v>
      </c>
      <c r="C3784" s="374" t="s">
        <v>7889</v>
      </c>
      <c r="D3784" s="368" t="s">
        <v>6</v>
      </c>
      <c r="E3784" s="374" t="s">
        <v>598</v>
      </c>
      <c r="F3784" s="376">
        <v>0</v>
      </c>
    </row>
    <row r="3785" spans="1:6">
      <c r="A3785" s="370" t="s">
        <v>7890</v>
      </c>
      <c r="B3785" s="374">
        <v>411</v>
      </c>
      <c r="C3785" s="374" t="s">
        <v>7891</v>
      </c>
      <c r="D3785" s="368" t="s">
        <v>6</v>
      </c>
      <c r="E3785" s="374" t="s">
        <v>598</v>
      </c>
      <c r="F3785" s="376">
        <v>7407.59</v>
      </c>
    </row>
    <row r="3786" spans="1:6">
      <c r="A3786" s="370" t="s">
        <v>7892</v>
      </c>
      <c r="B3786" s="374">
        <v>13164</v>
      </c>
      <c r="C3786" s="374" t="s">
        <v>7893</v>
      </c>
      <c r="D3786" s="368" t="s">
        <v>9</v>
      </c>
      <c r="E3786" s="374" t="s">
        <v>366</v>
      </c>
      <c r="F3786" s="376">
        <v>0</v>
      </c>
    </row>
    <row r="3787" spans="1:6">
      <c r="A3787" s="370" t="s">
        <v>7894</v>
      </c>
      <c r="B3787" s="374">
        <v>13161</v>
      </c>
      <c r="C3787" s="374" t="s">
        <v>7895</v>
      </c>
      <c r="D3787" s="368" t="s">
        <v>9</v>
      </c>
      <c r="E3787" s="374" t="s">
        <v>366</v>
      </c>
      <c r="F3787" s="376">
        <v>0</v>
      </c>
    </row>
    <row r="3788" spans="1:6">
      <c r="A3788" s="370" t="s">
        <v>7896</v>
      </c>
      <c r="B3788" s="374">
        <v>15710</v>
      </c>
      <c r="C3788" s="374" t="s">
        <v>7897</v>
      </c>
      <c r="D3788" s="368" t="s">
        <v>9</v>
      </c>
      <c r="E3788" s="374" t="s">
        <v>1207</v>
      </c>
      <c r="F3788" s="376">
        <v>0</v>
      </c>
    </row>
    <row r="3789" spans="1:6">
      <c r="A3789" s="370" t="s">
        <v>7898</v>
      </c>
      <c r="B3789" s="374">
        <v>12305</v>
      </c>
      <c r="C3789" s="374" t="s">
        <v>7899</v>
      </c>
      <c r="D3789" s="368" t="s">
        <v>6</v>
      </c>
      <c r="E3789" s="374" t="s">
        <v>598</v>
      </c>
      <c r="F3789" s="376">
        <v>7407.59</v>
      </c>
    </row>
    <row r="3790" spans="1:6">
      <c r="A3790" s="370" t="s">
        <v>7900</v>
      </c>
      <c r="B3790" s="374">
        <v>13175</v>
      </c>
      <c r="C3790" s="374" t="s">
        <v>7901</v>
      </c>
      <c r="D3790" s="368" t="s">
        <v>6</v>
      </c>
      <c r="E3790" s="374" t="s">
        <v>366</v>
      </c>
      <c r="F3790" s="376">
        <v>0</v>
      </c>
    </row>
    <row r="3791" spans="1:6">
      <c r="A3791" s="370" t="s">
        <v>7902</v>
      </c>
      <c r="B3791" s="374">
        <v>12579</v>
      </c>
      <c r="C3791" s="374" t="s">
        <v>7903</v>
      </c>
      <c r="D3791" s="368" t="s">
        <v>6</v>
      </c>
      <c r="E3791" s="374" t="s">
        <v>1793</v>
      </c>
      <c r="F3791" s="376">
        <v>0</v>
      </c>
    </row>
    <row r="3792" spans="1:6">
      <c r="A3792" s="370" t="s">
        <v>7904</v>
      </c>
      <c r="B3792" s="374">
        <v>12586</v>
      </c>
      <c r="C3792" s="374" t="s">
        <v>7905</v>
      </c>
      <c r="D3792" s="368" t="s">
        <v>6</v>
      </c>
      <c r="E3792" s="374" t="s">
        <v>1793</v>
      </c>
      <c r="F3792" s="376">
        <v>0</v>
      </c>
    </row>
    <row r="3793" spans="1:6">
      <c r="A3793" s="370" t="s">
        <v>7906</v>
      </c>
      <c r="B3793" s="374">
        <v>13162</v>
      </c>
      <c r="C3793" s="374" t="s">
        <v>7907</v>
      </c>
      <c r="D3793" s="368" t="s">
        <v>9</v>
      </c>
      <c r="E3793" s="374" t="s">
        <v>366</v>
      </c>
      <c r="F3793" s="376">
        <v>0</v>
      </c>
    </row>
    <row r="3794" spans="1:6">
      <c r="A3794" s="370" t="s">
        <v>7908</v>
      </c>
      <c r="B3794" s="374">
        <v>18728</v>
      </c>
      <c r="C3794" s="374" t="s">
        <v>7909</v>
      </c>
      <c r="D3794" s="368" t="s">
        <v>9</v>
      </c>
      <c r="E3794" s="374" t="s">
        <v>507</v>
      </c>
      <c r="F3794" s="376">
        <v>436504.04</v>
      </c>
    </row>
    <row r="3795" spans="1:6">
      <c r="A3795" s="370" t="s">
        <v>7910</v>
      </c>
      <c r="B3795" s="374">
        <v>13192</v>
      </c>
      <c r="C3795" s="374" t="s">
        <v>7911</v>
      </c>
      <c r="D3795" s="368" t="s">
        <v>9</v>
      </c>
      <c r="E3795" s="374" t="s">
        <v>366</v>
      </c>
      <c r="F3795" s="376">
        <v>0</v>
      </c>
    </row>
    <row r="3796" spans="1:6">
      <c r="A3796" s="370" t="s">
        <v>7912</v>
      </c>
      <c r="B3796" s="374">
        <v>14751</v>
      </c>
      <c r="C3796" s="374" t="s">
        <v>7913</v>
      </c>
      <c r="D3796" s="368" t="s">
        <v>6</v>
      </c>
      <c r="E3796" s="374" t="s">
        <v>598</v>
      </c>
      <c r="F3796" s="376">
        <v>7407.59</v>
      </c>
    </row>
    <row r="3797" spans="1:6">
      <c r="A3797" s="370" t="s">
        <v>7914</v>
      </c>
      <c r="B3797" s="374">
        <v>11887</v>
      </c>
      <c r="C3797" s="374" t="s">
        <v>7915</v>
      </c>
      <c r="D3797" s="368" t="s">
        <v>6</v>
      </c>
      <c r="E3797" s="374" t="s">
        <v>507</v>
      </c>
      <c r="F3797" s="376">
        <v>1080248.6299999999</v>
      </c>
    </row>
    <row r="3798" spans="1:6">
      <c r="A3798" s="370" t="s">
        <v>7916</v>
      </c>
      <c r="B3798" s="374">
        <v>14559</v>
      </c>
      <c r="C3798" s="374" t="s">
        <v>7917</v>
      </c>
      <c r="D3798" s="368" t="s">
        <v>9</v>
      </c>
      <c r="E3798" s="374" t="s">
        <v>589</v>
      </c>
      <c r="F3798" s="376">
        <v>229957.41</v>
      </c>
    </row>
    <row r="3799" spans="1:6">
      <c r="A3799" s="370" t="s">
        <v>7918</v>
      </c>
      <c r="B3799" s="374">
        <v>13092</v>
      </c>
      <c r="C3799" s="374" t="s">
        <v>7919</v>
      </c>
      <c r="D3799" s="368" t="s">
        <v>6</v>
      </c>
      <c r="E3799" s="374" t="s">
        <v>366</v>
      </c>
      <c r="F3799" s="376">
        <v>638770.57999999996</v>
      </c>
    </row>
    <row r="3800" spans="1:6">
      <c r="A3800" s="370" t="s">
        <v>7920</v>
      </c>
      <c r="B3800" s="374">
        <v>18729</v>
      </c>
      <c r="C3800" s="374" t="s">
        <v>7921</v>
      </c>
      <c r="D3800" s="368" t="s">
        <v>6</v>
      </c>
      <c r="E3800" s="374" t="s">
        <v>507</v>
      </c>
      <c r="F3800" s="376">
        <v>640910.63</v>
      </c>
    </row>
    <row r="3801" spans="1:6">
      <c r="A3801" s="370" t="s">
        <v>7922</v>
      </c>
      <c r="B3801" s="374">
        <v>17802</v>
      </c>
      <c r="C3801" s="374" t="s">
        <v>7923</v>
      </c>
      <c r="D3801" s="368" t="s">
        <v>6</v>
      </c>
      <c r="E3801" s="374" t="s">
        <v>366</v>
      </c>
      <c r="F3801" s="376">
        <v>642303.04</v>
      </c>
    </row>
    <row r="3802" spans="1:6">
      <c r="A3802" s="370" t="s">
        <v>7924</v>
      </c>
      <c r="B3802" s="374">
        <v>16546</v>
      </c>
      <c r="C3802" s="374" t="s">
        <v>7925</v>
      </c>
      <c r="D3802" s="368" t="s">
        <v>6</v>
      </c>
      <c r="E3802" s="374" t="s">
        <v>2841</v>
      </c>
      <c r="F3802" s="376">
        <v>143585.74</v>
      </c>
    </row>
    <row r="3803" spans="1:6">
      <c r="A3803" s="370" t="s">
        <v>7926</v>
      </c>
      <c r="B3803" s="374">
        <v>16547</v>
      </c>
      <c r="C3803" s="374" t="s">
        <v>7927</v>
      </c>
      <c r="D3803" s="368" t="s">
        <v>6</v>
      </c>
      <c r="E3803" s="374" t="s">
        <v>2841</v>
      </c>
      <c r="F3803" s="376">
        <v>74720.63</v>
      </c>
    </row>
    <row r="3804" spans="1:6">
      <c r="A3804" s="370" t="s">
        <v>7928</v>
      </c>
      <c r="B3804" s="374">
        <v>12222</v>
      </c>
      <c r="C3804" s="374" t="s">
        <v>7929</v>
      </c>
      <c r="D3804" s="368" t="s">
        <v>6</v>
      </c>
      <c r="E3804" s="374" t="s">
        <v>1793</v>
      </c>
      <c r="F3804" s="376">
        <v>0</v>
      </c>
    </row>
    <row r="3805" spans="1:6">
      <c r="A3805" s="370" t="s">
        <v>7930</v>
      </c>
      <c r="B3805" s="374">
        <v>16872</v>
      </c>
      <c r="C3805" s="374" t="s">
        <v>7931</v>
      </c>
      <c r="D3805" s="368" t="s">
        <v>6</v>
      </c>
      <c r="E3805" s="374" t="s">
        <v>589</v>
      </c>
      <c r="F3805" s="376">
        <v>893594.93</v>
      </c>
    </row>
    <row r="3806" spans="1:6">
      <c r="A3806" s="370" t="s">
        <v>7932</v>
      </c>
      <c r="B3806" s="374">
        <v>11420</v>
      </c>
      <c r="C3806" s="374" t="s">
        <v>7933</v>
      </c>
      <c r="D3806" s="368" t="s">
        <v>6</v>
      </c>
      <c r="E3806" s="374" t="s">
        <v>589</v>
      </c>
      <c r="F3806" s="376">
        <v>889222.23</v>
      </c>
    </row>
    <row r="3807" spans="1:6">
      <c r="A3807" s="370" t="s">
        <v>7934</v>
      </c>
      <c r="B3807" s="374">
        <v>18727</v>
      </c>
      <c r="C3807" s="374" t="s">
        <v>7935</v>
      </c>
      <c r="D3807" s="368" t="s">
        <v>6</v>
      </c>
      <c r="E3807" s="374" t="s">
        <v>589</v>
      </c>
      <c r="F3807" s="376">
        <v>816751.55</v>
      </c>
    </row>
    <row r="3808" spans="1:6">
      <c r="A3808" s="370" t="s">
        <v>7936</v>
      </c>
      <c r="B3808" s="374">
        <v>10604</v>
      </c>
      <c r="C3808" s="374" t="s">
        <v>7937</v>
      </c>
      <c r="D3808" s="368" t="s">
        <v>6</v>
      </c>
      <c r="E3808" s="374" t="s">
        <v>589</v>
      </c>
      <c r="F3808" s="376">
        <v>809623.93</v>
      </c>
    </row>
    <row r="3809" spans="1:6">
      <c r="A3809" s="370" t="s">
        <v>7938</v>
      </c>
      <c r="B3809" s="374">
        <v>12221</v>
      </c>
      <c r="C3809" s="374" t="s">
        <v>7939</v>
      </c>
      <c r="D3809" s="368" t="s">
        <v>6</v>
      </c>
      <c r="E3809" s="374" t="s">
        <v>1793</v>
      </c>
      <c r="F3809" s="376">
        <v>0</v>
      </c>
    </row>
    <row r="3810" spans="1:6">
      <c r="A3810" s="370" t="s">
        <v>7940</v>
      </c>
      <c r="B3810" s="374">
        <v>12578</v>
      </c>
      <c r="C3810" s="374" t="s">
        <v>7941</v>
      </c>
      <c r="D3810" s="368" t="s">
        <v>6</v>
      </c>
      <c r="E3810" s="374" t="s">
        <v>1793</v>
      </c>
      <c r="F3810" s="376">
        <v>0</v>
      </c>
    </row>
    <row r="3811" spans="1:6">
      <c r="A3811" s="370" t="s">
        <v>7942</v>
      </c>
      <c r="B3811" s="374">
        <v>12581</v>
      </c>
      <c r="C3811" s="374" t="s">
        <v>7943</v>
      </c>
      <c r="D3811" s="368" t="s">
        <v>6</v>
      </c>
      <c r="E3811" s="374" t="s">
        <v>1793</v>
      </c>
      <c r="F3811" s="376">
        <v>0</v>
      </c>
    </row>
    <row r="3812" spans="1:6" ht="22.5">
      <c r="A3812" s="370" t="s">
        <v>7944</v>
      </c>
      <c r="B3812" s="374">
        <v>19144</v>
      </c>
      <c r="C3812" s="374" t="s">
        <v>7945</v>
      </c>
      <c r="D3812" s="368" t="s">
        <v>6</v>
      </c>
      <c r="E3812" s="374" t="s">
        <v>537</v>
      </c>
      <c r="F3812" s="376">
        <v>1174180.82</v>
      </c>
    </row>
    <row r="3813" spans="1:6" ht="22.5">
      <c r="A3813" s="370" t="s">
        <v>7946</v>
      </c>
      <c r="B3813" s="374">
        <v>17752</v>
      </c>
      <c r="C3813" s="374" t="s">
        <v>7947</v>
      </c>
      <c r="D3813" s="368" t="s">
        <v>9</v>
      </c>
      <c r="E3813" s="374" t="s">
        <v>359</v>
      </c>
      <c r="F3813" s="376">
        <v>128372.25</v>
      </c>
    </row>
    <row r="3814" spans="1:6">
      <c r="A3814" s="370" t="s">
        <v>7948</v>
      </c>
      <c r="B3814" s="374">
        <v>13206</v>
      </c>
      <c r="C3814" s="374" t="s">
        <v>7949</v>
      </c>
      <c r="D3814" s="368" t="s">
        <v>9</v>
      </c>
      <c r="E3814" s="374" t="s">
        <v>1442</v>
      </c>
      <c r="F3814" s="376">
        <v>0</v>
      </c>
    </row>
    <row r="3815" spans="1:6">
      <c r="A3815" s="370" t="s">
        <v>7950</v>
      </c>
      <c r="B3815" s="374">
        <v>868</v>
      </c>
      <c r="C3815" s="374" t="s">
        <v>7951</v>
      </c>
      <c r="D3815" s="368" t="s">
        <v>9</v>
      </c>
      <c r="E3815" s="374" t="s">
        <v>1442</v>
      </c>
      <c r="F3815" s="376">
        <v>65226.52</v>
      </c>
    </row>
    <row r="3816" spans="1:6">
      <c r="A3816" s="370" t="s">
        <v>7952</v>
      </c>
      <c r="B3816" s="374">
        <v>214</v>
      </c>
      <c r="C3816" s="374" t="s">
        <v>7953</v>
      </c>
      <c r="D3816" s="368" t="s">
        <v>9</v>
      </c>
      <c r="E3816" s="374" t="s">
        <v>1442</v>
      </c>
      <c r="F3816" s="376">
        <v>93494.17</v>
      </c>
    </row>
    <row r="3817" spans="1:6">
      <c r="A3817" s="370" t="s">
        <v>7954</v>
      </c>
      <c r="B3817" s="374">
        <v>869</v>
      </c>
      <c r="C3817" s="374" t="s">
        <v>7955</v>
      </c>
      <c r="D3817" s="368" t="s">
        <v>9</v>
      </c>
      <c r="E3817" s="374" t="s">
        <v>1442</v>
      </c>
      <c r="F3817" s="376">
        <v>61883.29</v>
      </c>
    </row>
    <row r="3818" spans="1:6">
      <c r="A3818" s="370" t="s">
        <v>7956</v>
      </c>
      <c r="B3818" s="374">
        <v>870</v>
      </c>
      <c r="C3818" s="374" t="s">
        <v>7957</v>
      </c>
      <c r="D3818" s="368" t="s">
        <v>9</v>
      </c>
      <c r="E3818" s="374" t="s">
        <v>1442</v>
      </c>
      <c r="F3818" s="376">
        <v>76810.16</v>
      </c>
    </row>
    <row r="3819" spans="1:6">
      <c r="A3819" s="370" t="s">
        <v>7958</v>
      </c>
      <c r="B3819" s="374">
        <v>871</v>
      </c>
      <c r="C3819" s="374" t="s">
        <v>7959</v>
      </c>
      <c r="D3819" s="368" t="s">
        <v>9</v>
      </c>
      <c r="E3819" s="374" t="s">
        <v>1442</v>
      </c>
      <c r="F3819" s="376">
        <v>61883.29</v>
      </c>
    </row>
    <row r="3820" spans="1:6">
      <c r="A3820" s="370" t="s">
        <v>7960</v>
      </c>
      <c r="B3820" s="374">
        <v>872</v>
      </c>
      <c r="C3820" s="374" t="s">
        <v>7961</v>
      </c>
      <c r="D3820" s="368" t="s">
        <v>9</v>
      </c>
      <c r="E3820" s="374" t="s">
        <v>1442</v>
      </c>
      <c r="F3820" s="376">
        <v>71729.84</v>
      </c>
    </row>
    <row r="3821" spans="1:6">
      <c r="A3821" s="370" t="s">
        <v>7962</v>
      </c>
      <c r="B3821" s="374">
        <v>14402</v>
      </c>
      <c r="C3821" s="374" t="s">
        <v>7963</v>
      </c>
      <c r="D3821" s="368" t="s">
        <v>9</v>
      </c>
      <c r="E3821" s="374" t="s">
        <v>1442</v>
      </c>
      <c r="F3821" s="376">
        <v>71479.45</v>
      </c>
    </row>
    <row r="3822" spans="1:6">
      <c r="A3822" s="370" t="s">
        <v>7964</v>
      </c>
      <c r="B3822" s="374">
        <v>873</v>
      </c>
      <c r="C3822" s="374" t="s">
        <v>7965</v>
      </c>
      <c r="D3822" s="368" t="s">
        <v>9</v>
      </c>
      <c r="E3822" s="374" t="s">
        <v>1442</v>
      </c>
      <c r="F3822" s="376">
        <v>71479.45</v>
      </c>
    </row>
    <row r="3823" spans="1:6">
      <c r="A3823" s="370" t="s">
        <v>7966</v>
      </c>
      <c r="B3823" s="374">
        <v>13843</v>
      </c>
      <c r="C3823" s="374" t="s">
        <v>7967</v>
      </c>
      <c r="D3823" s="368" t="s">
        <v>9</v>
      </c>
      <c r="E3823" s="374" t="s">
        <v>491</v>
      </c>
      <c r="F3823" s="376">
        <v>2364336.96</v>
      </c>
    </row>
    <row r="3824" spans="1:6">
      <c r="A3824" s="370" t="s">
        <v>7968</v>
      </c>
      <c r="B3824" s="374">
        <v>13844</v>
      </c>
      <c r="C3824" s="374" t="s">
        <v>7969</v>
      </c>
      <c r="D3824" s="368" t="s">
        <v>9</v>
      </c>
      <c r="E3824" s="374" t="s">
        <v>491</v>
      </c>
      <c r="F3824" s="376">
        <v>2578997.2200000002</v>
      </c>
    </row>
    <row r="3825" spans="1:6">
      <c r="A3825" s="370" t="s">
        <v>7970</v>
      </c>
      <c r="B3825" s="374">
        <v>13840</v>
      </c>
      <c r="C3825" s="374" t="s">
        <v>7971</v>
      </c>
      <c r="D3825" s="368" t="s">
        <v>9</v>
      </c>
      <c r="E3825" s="374" t="s">
        <v>491</v>
      </c>
      <c r="F3825" s="376">
        <v>2453616.6</v>
      </c>
    </row>
    <row r="3826" spans="1:6">
      <c r="A3826" s="370" t="s">
        <v>7972</v>
      </c>
      <c r="B3826" s="374">
        <v>13838</v>
      </c>
      <c r="C3826" s="374" t="s">
        <v>7973</v>
      </c>
      <c r="D3826" s="368" t="s">
        <v>9</v>
      </c>
      <c r="E3826" s="374" t="s">
        <v>491</v>
      </c>
      <c r="F3826" s="376">
        <v>3341785.85</v>
      </c>
    </row>
    <row r="3827" spans="1:6">
      <c r="A3827" s="370" t="s">
        <v>7974</v>
      </c>
      <c r="B3827" s="374">
        <v>13841</v>
      </c>
      <c r="C3827" s="374" t="s">
        <v>7975</v>
      </c>
      <c r="D3827" s="368" t="s">
        <v>9</v>
      </c>
      <c r="E3827" s="374" t="s">
        <v>491</v>
      </c>
      <c r="F3827" s="376">
        <v>3903287.6</v>
      </c>
    </row>
    <row r="3828" spans="1:6">
      <c r="A3828" s="370" t="s">
        <v>7976</v>
      </c>
      <c r="B3828" s="374">
        <v>13845</v>
      </c>
      <c r="C3828" s="374" t="s">
        <v>7977</v>
      </c>
      <c r="D3828" s="368" t="s">
        <v>9</v>
      </c>
      <c r="E3828" s="374" t="s">
        <v>491</v>
      </c>
      <c r="F3828" s="376">
        <v>4123097.45</v>
      </c>
    </row>
    <row r="3829" spans="1:6">
      <c r="A3829" s="370" t="s">
        <v>7978</v>
      </c>
      <c r="B3829" s="374">
        <v>14359</v>
      </c>
      <c r="C3829" s="374" t="s">
        <v>7979</v>
      </c>
      <c r="D3829" s="368" t="s">
        <v>9</v>
      </c>
      <c r="E3829" s="374" t="s">
        <v>491</v>
      </c>
      <c r="F3829" s="376">
        <v>3666040.5</v>
      </c>
    </row>
    <row r="3830" spans="1:6">
      <c r="A3830" s="370" t="s">
        <v>7980</v>
      </c>
      <c r="B3830" s="374">
        <v>13842</v>
      </c>
      <c r="C3830" s="374" t="s">
        <v>7981</v>
      </c>
      <c r="D3830" s="368" t="s">
        <v>9</v>
      </c>
      <c r="E3830" s="374" t="s">
        <v>491</v>
      </c>
      <c r="F3830" s="376">
        <v>353331.96</v>
      </c>
    </row>
    <row r="3831" spans="1:6">
      <c r="A3831" s="370" t="s">
        <v>7982</v>
      </c>
      <c r="B3831" s="374">
        <v>13394</v>
      </c>
      <c r="C3831" s="374" t="s">
        <v>7983</v>
      </c>
      <c r="D3831" s="368" t="s">
        <v>8</v>
      </c>
      <c r="E3831" s="374" t="s">
        <v>366</v>
      </c>
      <c r="F3831" s="376">
        <v>12919.33</v>
      </c>
    </row>
    <row r="3832" spans="1:6">
      <c r="A3832" s="370" t="s">
        <v>7984</v>
      </c>
      <c r="B3832" s="374">
        <v>13730</v>
      </c>
      <c r="C3832" s="374" t="s">
        <v>7985</v>
      </c>
      <c r="D3832" s="368" t="s">
        <v>8</v>
      </c>
      <c r="E3832" s="374" t="s">
        <v>366</v>
      </c>
      <c r="F3832" s="376">
        <v>12772.63</v>
      </c>
    </row>
    <row r="3833" spans="1:6" ht="22.5">
      <c r="A3833" s="370" t="s">
        <v>7986</v>
      </c>
      <c r="B3833" s="374">
        <v>15180</v>
      </c>
      <c r="C3833" s="374" t="s">
        <v>7987</v>
      </c>
      <c r="D3833" s="368" t="s">
        <v>9</v>
      </c>
      <c r="E3833" s="374" t="s">
        <v>359</v>
      </c>
      <c r="F3833" s="376">
        <v>131407.20000000001</v>
      </c>
    </row>
    <row r="3834" spans="1:6" ht="22.5">
      <c r="A3834" s="370" t="s">
        <v>7988</v>
      </c>
      <c r="B3834" s="374">
        <v>13352</v>
      </c>
      <c r="C3834" s="374" t="s">
        <v>7989</v>
      </c>
      <c r="D3834" s="368" t="s">
        <v>9</v>
      </c>
      <c r="E3834" s="374" t="s">
        <v>359</v>
      </c>
      <c r="F3834" s="376">
        <v>1053119.31</v>
      </c>
    </row>
    <row r="3835" spans="1:6" ht="22.5">
      <c r="A3835" s="370" t="s">
        <v>7990</v>
      </c>
      <c r="B3835" s="374">
        <v>15630</v>
      </c>
      <c r="C3835" s="374" t="s">
        <v>7991</v>
      </c>
      <c r="D3835" s="368" t="s">
        <v>9</v>
      </c>
      <c r="E3835" s="374" t="s">
        <v>359</v>
      </c>
      <c r="F3835" s="376">
        <v>1703662.33</v>
      </c>
    </row>
    <row r="3836" spans="1:6">
      <c r="A3836" s="370" t="s">
        <v>7992</v>
      </c>
      <c r="B3836" s="374">
        <v>12540</v>
      </c>
      <c r="C3836" s="374" t="s">
        <v>7993</v>
      </c>
      <c r="D3836" s="368" t="s">
        <v>6</v>
      </c>
      <c r="E3836" s="374" t="s">
        <v>1515</v>
      </c>
      <c r="F3836" s="376">
        <v>41539.370000000003</v>
      </c>
    </row>
    <row r="3837" spans="1:6">
      <c r="A3837" s="370" t="s">
        <v>7994</v>
      </c>
      <c r="B3837" s="374">
        <v>13786</v>
      </c>
      <c r="C3837" s="374" t="s">
        <v>7995</v>
      </c>
      <c r="D3837" s="368" t="s">
        <v>6</v>
      </c>
      <c r="E3837" s="374" t="s">
        <v>1515</v>
      </c>
      <c r="F3837" s="376">
        <v>83678.59</v>
      </c>
    </row>
    <row r="3838" spans="1:6" ht="22.5">
      <c r="A3838" s="370" t="s">
        <v>7996</v>
      </c>
      <c r="B3838" s="374">
        <v>14038</v>
      </c>
      <c r="C3838" s="374" t="s">
        <v>7997</v>
      </c>
      <c r="D3838" s="368" t="s">
        <v>9</v>
      </c>
      <c r="E3838" s="374" t="s">
        <v>537</v>
      </c>
      <c r="F3838" s="376">
        <v>440189.42</v>
      </c>
    </row>
    <row r="3839" spans="1:6" ht="22.5">
      <c r="A3839" s="370" t="s">
        <v>7998</v>
      </c>
      <c r="B3839" s="374">
        <v>13463</v>
      </c>
      <c r="C3839" s="374" t="s">
        <v>7999</v>
      </c>
      <c r="D3839" s="368" t="s">
        <v>9</v>
      </c>
      <c r="E3839" s="374" t="s">
        <v>537</v>
      </c>
      <c r="F3839" s="376">
        <v>655907.68999999994</v>
      </c>
    </row>
    <row r="3840" spans="1:6" ht="22.5">
      <c r="A3840" s="370" t="s">
        <v>8000</v>
      </c>
      <c r="B3840" s="374">
        <v>14945</v>
      </c>
      <c r="C3840" s="374" t="s">
        <v>8001</v>
      </c>
      <c r="D3840" s="368" t="s">
        <v>9</v>
      </c>
      <c r="E3840" s="374" t="s">
        <v>537</v>
      </c>
      <c r="F3840" s="376">
        <v>671390</v>
      </c>
    </row>
    <row r="3841" spans="1:6" ht="22.5">
      <c r="A3841" s="370" t="s">
        <v>8002</v>
      </c>
      <c r="B3841" s="374">
        <v>453</v>
      </c>
      <c r="C3841" s="374" t="s">
        <v>8003</v>
      </c>
      <c r="D3841" s="368" t="s">
        <v>9</v>
      </c>
      <c r="E3841" s="374" t="s">
        <v>537</v>
      </c>
      <c r="F3841" s="376">
        <v>639789.72</v>
      </c>
    </row>
    <row r="3842" spans="1:6">
      <c r="A3842" s="370" t="s">
        <v>8004</v>
      </c>
      <c r="B3842" s="374">
        <v>10687</v>
      </c>
      <c r="C3842" s="374" t="s">
        <v>8005</v>
      </c>
      <c r="D3842" s="368" t="s">
        <v>9</v>
      </c>
      <c r="E3842" s="374" t="s">
        <v>496</v>
      </c>
      <c r="F3842" s="376">
        <v>618094.36</v>
      </c>
    </row>
    <row r="3843" spans="1:6" ht="22.5">
      <c r="A3843" s="370" t="s">
        <v>8006</v>
      </c>
      <c r="B3843" s="374">
        <v>14730</v>
      </c>
      <c r="C3843" s="374" t="s">
        <v>8007</v>
      </c>
      <c r="D3843" s="368" t="s">
        <v>9</v>
      </c>
      <c r="E3843" s="374" t="s">
        <v>537</v>
      </c>
      <c r="F3843" s="376">
        <v>257452.45</v>
      </c>
    </row>
    <row r="3844" spans="1:6">
      <c r="A3844" s="370" t="s">
        <v>8008</v>
      </c>
      <c r="B3844" s="374">
        <v>20806</v>
      </c>
      <c r="C3844" s="374" t="s">
        <v>8009</v>
      </c>
      <c r="D3844" s="368" t="s">
        <v>9</v>
      </c>
      <c r="E3844" s="374" t="s">
        <v>884</v>
      </c>
      <c r="F3844" s="376">
        <v>182872.63</v>
      </c>
    </row>
    <row r="3845" spans="1:6" ht="22.5">
      <c r="A3845" s="370" t="s">
        <v>8010</v>
      </c>
      <c r="B3845" s="374">
        <v>450</v>
      </c>
      <c r="C3845" s="374" t="s">
        <v>8011</v>
      </c>
      <c r="D3845" s="368" t="s">
        <v>9</v>
      </c>
      <c r="E3845" s="374" t="s">
        <v>537</v>
      </c>
      <c r="F3845" s="376">
        <v>78848.100000000006</v>
      </c>
    </row>
    <row r="3846" spans="1:6" ht="22.5">
      <c r="A3846" s="370" t="s">
        <v>8012</v>
      </c>
      <c r="B3846" s="374">
        <v>448</v>
      </c>
      <c r="C3846" s="374" t="s">
        <v>8013</v>
      </c>
      <c r="D3846" s="368" t="s">
        <v>9</v>
      </c>
      <c r="E3846" s="374" t="s">
        <v>537</v>
      </c>
      <c r="F3846" s="376">
        <v>78848.100000000006</v>
      </c>
    </row>
    <row r="3847" spans="1:6" ht="22.5">
      <c r="A3847" s="370" t="s">
        <v>8014</v>
      </c>
      <c r="B3847" s="374">
        <v>452</v>
      </c>
      <c r="C3847" s="374" t="s">
        <v>8015</v>
      </c>
      <c r="D3847" s="368" t="s">
        <v>9</v>
      </c>
      <c r="E3847" s="374" t="s">
        <v>537</v>
      </c>
      <c r="F3847" s="376">
        <v>78848.100000000006</v>
      </c>
    </row>
    <row r="3848" spans="1:6" ht="22.5">
      <c r="A3848" s="370" t="s">
        <v>8016</v>
      </c>
      <c r="B3848" s="374">
        <v>449</v>
      </c>
      <c r="C3848" s="374" t="s">
        <v>8017</v>
      </c>
      <c r="D3848" s="368" t="s">
        <v>9</v>
      </c>
      <c r="E3848" s="374" t="s">
        <v>537</v>
      </c>
      <c r="F3848" s="376">
        <v>78848.100000000006</v>
      </c>
    </row>
    <row r="3849" spans="1:6" ht="22.5">
      <c r="A3849" s="370" t="s">
        <v>8018</v>
      </c>
      <c r="B3849" s="374">
        <v>16482</v>
      </c>
      <c r="C3849" s="374" t="s">
        <v>8019</v>
      </c>
      <c r="D3849" s="368" t="s">
        <v>9</v>
      </c>
      <c r="E3849" s="374" t="s">
        <v>537</v>
      </c>
      <c r="F3849" s="376">
        <v>546801.82999999996</v>
      </c>
    </row>
    <row r="3850" spans="1:6" ht="22.5">
      <c r="A3850" s="370" t="s">
        <v>8020</v>
      </c>
      <c r="B3850" s="374">
        <v>15344</v>
      </c>
      <c r="C3850" s="374" t="s">
        <v>8021</v>
      </c>
      <c r="D3850" s="368" t="s">
        <v>9</v>
      </c>
      <c r="E3850" s="374" t="s">
        <v>359</v>
      </c>
      <c r="F3850" s="376">
        <v>3428283.7</v>
      </c>
    </row>
    <row r="3851" spans="1:6" ht="22.5">
      <c r="A3851" s="370" t="s">
        <v>8022</v>
      </c>
      <c r="B3851" s="374">
        <v>535</v>
      </c>
      <c r="C3851" s="374" t="s">
        <v>8023</v>
      </c>
      <c r="D3851" s="368" t="s">
        <v>9</v>
      </c>
      <c r="E3851" s="374" t="s">
        <v>359</v>
      </c>
      <c r="F3851" s="376">
        <v>99698.240000000005</v>
      </c>
    </row>
    <row r="3852" spans="1:6" ht="22.5">
      <c r="A3852" s="370" t="s">
        <v>8024</v>
      </c>
      <c r="B3852" s="374">
        <v>536</v>
      </c>
      <c r="C3852" s="374" t="s">
        <v>8025</v>
      </c>
      <c r="D3852" s="368" t="s">
        <v>9</v>
      </c>
      <c r="E3852" s="374" t="s">
        <v>359</v>
      </c>
      <c r="F3852" s="376">
        <v>99698.240000000005</v>
      </c>
    </row>
    <row r="3853" spans="1:6">
      <c r="A3853" s="370" t="s">
        <v>8026</v>
      </c>
      <c r="B3853" s="374">
        <v>12231</v>
      </c>
      <c r="C3853" s="374" t="s">
        <v>8027</v>
      </c>
      <c r="D3853" s="368" t="s">
        <v>8</v>
      </c>
      <c r="E3853" s="374" t="s">
        <v>610</v>
      </c>
      <c r="F3853" s="376">
        <v>112239.2</v>
      </c>
    </row>
    <row r="3854" spans="1:6">
      <c r="A3854" s="370" t="s">
        <v>8028</v>
      </c>
      <c r="B3854" s="374">
        <v>10285</v>
      </c>
      <c r="C3854" s="374" t="s">
        <v>8029</v>
      </c>
      <c r="D3854" s="368" t="s">
        <v>8</v>
      </c>
      <c r="E3854" s="374" t="s">
        <v>773</v>
      </c>
      <c r="F3854" s="376">
        <v>67559.25</v>
      </c>
    </row>
    <row r="3855" spans="1:6">
      <c r="A3855" s="370" t="s">
        <v>8030</v>
      </c>
      <c r="B3855" s="374">
        <v>10286</v>
      </c>
      <c r="C3855" s="374" t="s">
        <v>8031</v>
      </c>
      <c r="D3855" s="368" t="s">
        <v>8</v>
      </c>
      <c r="E3855" s="374" t="s">
        <v>773</v>
      </c>
      <c r="F3855" s="376">
        <v>23738.37</v>
      </c>
    </row>
    <row r="3856" spans="1:6">
      <c r="A3856" s="370" t="s">
        <v>8032</v>
      </c>
      <c r="B3856" s="374">
        <v>10330</v>
      </c>
      <c r="C3856" s="374" t="s">
        <v>8033</v>
      </c>
      <c r="D3856" s="368" t="s">
        <v>8</v>
      </c>
      <c r="E3856" s="374" t="s">
        <v>884</v>
      </c>
      <c r="F3856" s="376">
        <v>41247.86</v>
      </c>
    </row>
    <row r="3857" spans="1:6" ht="22.5">
      <c r="A3857" s="370" t="s">
        <v>8034</v>
      </c>
      <c r="B3857" s="374">
        <v>18778</v>
      </c>
      <c r="C3857" s="374" t="s">
        <v>8035</v>
      </c>
      <c r="D3857" s="368" t="s">
        <v>8</v>
      </c>
      <c r="E3857" s="374" t="s">
        <v>359</v>
      </c>
      <c r="F3857" s="376">
        <v>74493.149999999994</v>
      </c>
    </row>
    <row r="3858" spans="1:6" ht="22.5">
      <c r="A3858" s="370" t="s">
        <v>8036</v>
      </c>
      <c r="B3858" s="374">
        <v>18780</v>
      </c>
      <c r="C3858" s="374" t="s">
        <v>8037</v>
      </c>
      <c r="D3858" s="368" t="s">
        <v>8</v>
      </c>
      <c r="E3858" s="374" t="s">
        <v>359</v>
      </c>
      <c r="F3858" s="376">
        <v>102408.29</v>
      </c>
    </row>
    <row r="3859" spans="1:6" ht="22.5">
      <c r="A3859" s="370" t="s">
        <v>8038</v>
      </c>
      <c r="B3859" s="374">
        <v>18776</v>
      </c>
      <c r="C3859" s="374" t="s">
        <v>8039</v>
      </c>
      <c r="D3859" s="368" t="s">
        <v>8</v>
      </c>
      <c r="E3859" s="374" t="s">
        <v>359</v>
      </c>
      <c r="F3859" s="376">
        <v>76820.58</v>
      </c>
    </row>
    <row r="3860" spans="1:6" ht="22.5">
      <c r="A3860" s="370" t="s">
        <v>8040</v>
      </c>
      <c r="B3860" s="374">
        <v>17629</v>
      </c>
      <c r="C3860" s="374" t="s">
        <v>8041</v>
      </c>
      <c r="D3860" s="368" t="s">
        <v>8</v>
      </c>
      <c r="E3860" s="374" t="s">
        <v>359</v>
      </c>
      <c r="F3860" s="376">
        <v>24911.02</v>
      </c>
    </row>
    <row r="3861" spans="1:6" ht="22.5">
      <c r="A3861" s="370" t="s">
        <v>8042</v>
      </c>
      <c r="B3861" s="374">
        <v>17633</v>
      </c>
      <c r="C3861" s="374" t="s">
        <v>8043</v>
      </c>
      <c r="D3861" s="368" t="s">
        <v>8</v>
      </c>
      <c r="E3861" s="374" t="s">
        <v>359</v>
      </c>
      <c r="F3861" s="376">
        <v>50120.06</v>
      </c>
    </row>
    <row r="3862" spans="1:6" ht="22.5">
      <c r="A3862" s="370" t="s">
        <v>8044</v>
      </c>
      <c r="B3862" s="374">
        <v>15232</v>
      </c>
      <c r="C3862" s="374" t="s">
        <v>8045</v>
      </c>
      <c r="D3862" s="368" t="s">
        <v>6</v>
      </c>
      <c r="E3862" s="374" t="s">
        <v>371</v>
      </c>
      <c r="F3862" s="376">
        <v>95079.54</v>
      </c>
    </row>
    <row r="3863" spans="1:6">
      <c r="A3863" s="370" t="s">
        <v>8046</v>
      </c>
      <c r="B3863" s="374">
        <v>18743</v>
      </c>
      <c r="C3863" s="374" t="s">
        <v>8047</v>
      </c>
      <c r="D3863" s="368" t="s">
        <v>6</v>
      </c>
      <c r="E3863" s="374" t="s">
        <v>371</v>
      </c>
      <c r="F3863" s="376">
        <v>106862.46</v>
      </c>
    </row>
    <row r="3864" spans="1:6">
      <c r="A3864" s="370" t="s">
        <v>8048</v>
      </c>
      <c r="B3864" s="374">
        <v>18744</v>
      </c>
      <c r="C3864" s="374" t="s">
        <v>8049</v>
      </c>
      <c r="D3864" s="368" t="s">
        <v>6</v>
      </c>
      <c r="E3864" s="374" t="s">
        <v>371</v>
      </c>
      <c r="F3864" s="376">
        <v>91578.64</v>
      </c>
    </row>
    <row r="3865" spans="1:6">
      <c r="A3865" s="370" t="s">
        <v>8050</v>
      </c>
      <c r="B3865" s="374">
        <v>18739</v>
      </c>
      <c r="C3865" s="374" t="s">
        <v>8051</v>
      </c>
      <c r="D3865" s="368" t="s">
        <v>6</v>
      </c>
      <c r="E3865" s="374" t="s">
        <v>371</v>
      </c>
      <c r="F3865" s="376">
        <v>161422.17000000001</v>
      </c>
    </row>
    <row r="3866" spans="1:6" ht="22.5">
      <c r="A3866" s="370" t="s">
        <v>8052</v>
      </c>
      <c r="B3866" s="374">
        <v>11527</v>
      </c>
      <c r="C3866" s="374" t="s">
        <v>8053</v>
      </c>
      <c r="D3866" s="368" t="s">
        <v>8</v>
      </c>
      <c r="E3866" s="374" t="s">
        <v>359</v>
      </c>
      <c r="F3866" s="376">
        <v>19870.91</v>
      </c>
    </row>
    <row r="3867" spans="1:6" ht="22.5">
      <c r="A3867" s="370" t="s">
        <v>8054</v>
      </c>
      <c r="B3867" s="374">
        <v>17627</v>
      </c>
      <c r="C3867" s="374" t="s">
        <v>8055</v>
      </c>
      <c r="D3867" s="368" t="s">
        <v>8</v>
      </c>
      <c r="E3867" s="374" t="s">
        <v>359</v>
      </c>
      <c r="F3867" s="376">
        <v>7518.01</v>
      </c>
    </row>
    <row r="3868" spans="1:6">
      <c r="A3868" s="370" t="s">
        <v>8056</v>
      </c>
      <c r="B3868" s="374">
        <v>3738</v>
      </c>
      <c r="C3868" s="374" t="s">
        <v>8057</v>
      </c>
      <c r="D3868" s="368" t="s">
        <v>8</v>
      </c>
      <c r="E3868" s="374" t="s">
        <v>610</v>
      </c>
      <c r="F3868" s="376">
        <v>112239.2</v>
      </c>
    </row>
    <row r="3869" spans="1:6">
      <c r="A3869" s="370" t="s">
        <v>8058</v>
      </c>
      <c r="B3869" s="374">
        <v>50</v>
      </c>
      <c r="C3869" s="374" t="s">
        <v>8059</v>
      </c>
      <c r="D3869" s="368" t="s">
        <v>8</v>
      </c>
      <c r="E3869" s="374" t="s">
        <v>773</v>
      </c>
      <c r="F3869" s="376">
        <v>114067.34</v>
      </c>
    </row>
    <row r="3870" spans="1:6">
      <c r="A3870" s="370" t="s">
        <v>8060</v>
      </c>
      <c r="B3870" s="374">
        <v>51</v>
      </c>
      <c r="C3870" s="374" t="s">
        <v>8061</v>
      </c>
      <c r="D3870" s="368" t="s">
        <v>8</v>
      </c>
      <c r="E3870" s="374" t="s">
        <v>773</v>
      </c>
      <c r="F3870" s="376">
        <v>45487.23</v>
      </c>
    </row>
    <row r="3871" spans="1:6">
      <c r="A3871" s="370" t="s">
        <v>8062</v>
      </c>
      <c r="B3871" s="374">
        <v>250</v>
      </c>
      <c r="C3871" s="374" t="s">
        <v>8063</v>
      </c>
      <c r="D3871" s="368" t="s">
        <v>6</v>
      </c>
      <c r="E3871" s="374" t="s">
        <v>1515</v>
      </c>
      <c r="F3871" s="376">
        <v>40045.22</v>
      </c>
    </row>
    <row r="3872" spans="1:6">
      <c r="A3872" s="370" t="s">
        <v>8064</v>
      </c>
      <c r="B3872" s="374">
        <v>888</v>
      </c>
      <c r="C3872" s="374" t="s">
        <v>8065</v>
      </c>
      <c r="D3872" s="368" t="s">
        <v>6</v>
      </c>
      <c r="E3872" s="374" t="s">
        <v>1515</v>
      </c>
      <c r="F3872" s="376">
        <v>39169.129999999997</v>
      </c>
    </row>
    <row r="3873" spans="1:6">
      <c r="A3873" s="370" t="s">
        <v>8066</v>
      </c>
      <c r="B3873" s="374">
        <v>13223</v>
      </c>
      <c r="C3873" s="374" t="s">
        <v>8067</v>
      </c>
      <c r="D3873" s="368" t="s">
        <v>6</v>
      </c>
      <c r="E3873" s="374" t="s">
        <v>1573</v>
      </c>
      <c r="F3873" s="376">
        <v>135033.09</v>
      </c>
    </row>
    <row r="3874" spans="1:6">
      <c r="A3874" s="370" t="s">
        <v>8068</v>
      </c>
      <c r="B3874" s="374">
        <v>16650</v>
      </c>
      <c r="C3874" s="374" t="s">
        <v>8069</v>
      </c>
      <c r="D3874" s="368" t="s">
        <v>6</v>
      </c>
      <c r="E3874" s="374" t="s">
        <v>1213</v>
      </c>
      <c r="F3874" s="376">
        <v>89853.67</v>
      </c>
    </row>
    <row r="3875" spans="1:6">
      <c r="A3875" s="370" t="s">
        <v>8070</v>
      </c>
      <c r="B3875" s="374">
        <v>16659</v>
      </c>
      <c r="C3875" s="374" t="s">
        <v>8071</v>
      </c>
      <c r="D3875" s="368" t="s">
        <v>8</v>
      </c>
      <c r="E3875" s="374" t="s">
        <v>1213</v>
      </c>
      <c r="F3875" s="376">
        <v>42471.33</v>
      </c>
    </row>
    <row r="3876" spans="1:6">
      <c r="A3876" s="370" t="s">
        <v>8072</v>
      </c>
      <c r="B3876" s="374">
        <v>14956</v>
      </c>
      <c r="C3876" s="374" t="s">
        <v>8073</v>
      </c>
      <c r="D3876" s="368" t="s">
        <v>6</v>
      </c>
      <c r="E3876" s="374" t="s">
        <v>1213</v>
      </c>
      <c r="F3876" s="376">
        <v>42829.8</v>
      </c>
    </row>
    <row r="3877" spans="1:6" ht="22.5">
      <c r="A3877" s="370" t="s">
        <v>8074</v>
      </c>
      <c r="B3877" s="374">
        <v>18900</v>
      </c>
      <c r="C3877" s="374" t="s">
        <v>8075</v>
      </c>
      <c r="D3877" s="368" t="s">
        <v>9</v>
      </c>
      <c r="E3877" s="374" t="s">
        <v>359</v>
      </c>
      <c r="F3877" s="376">
        <v>586099.31999999995</v>
      </c>
    </row>
    <row r="3878" spans="1:6">
      <c r="A3878" s="370" t="s">
        <v>8076</v>
      </c>
      <c r="B3878" s="374">
        <v>18150</v>
      </c>
      <c r="C3878" s="374" t="s">
        <v>8077</v>
      </c>
      <c r="D3878" s="368" t="s">
        <v>9</v>
      </c>
      <c r="E3878" s="374" t="s">
        <v>2097</v>
      </c>
      <c r="F3878" s="376">
        <v>0</v>
      </c>
    </row>
    <row r="3879" spans="1:6" ht="22.5">
      <c r="A3879" s="370" t="s">
        <v>8078</v>
      </c>
      <c r="B3879" s="374">
        <v>20839</v>
      </c>
      <c r="C3879" s="374" t="s">
        <v>8079</v>
      </c>
      <c r="D3879" s="368" t="s">
        <v>9</v>
      </c>
      <c r="E3879" s="374" t="s">
        <v>537</v>
      </c>
      <c r="F3879" s="376">
        <v>4107371.59</v>
      </c>
    </row>
    <row r="3880" spans="1:6" ht="22.5">
      <c r="A3880" s="370" t="s">
        <v>8080</v>
      </c>
      <c r="B3880" s="374">
        <v>17497</v>
      </c>
      <c r="C3880" s="374" t="s">
        <v>8081</v>
      </c>
      <c r="D3880" s="368" t="s">
        <v>9</v>
      </c>
      <c r="E3880" s="374" t="s">
        <v>359</v>
      </c>
      <c r="F3880" s="376">
        <v>394255.15</v>
      </c>
    </row>
    <row r="3881" spans="1:6" ht="22.5">
      <c r="A3881" s="370" t="s">
        <v>8082</v>
      </c>
      <c r="B3881" s="374">
        <v>17780</v>
      </c>
      <c r="C3881" s="374" t="s">
        <v>8083</v>
      </c>
      <c r="D3881" s="368" t="s">
        <v>9</v>
      </c>
      <c r="E3881" s="374" t="s">
        <v>359</v>
      </c>
      <c r="F3881" s="376">
        <v>5326.65</v>
      </c>
    </row>
    <row r="3882" spans="1:6" ht="22.5">
      <c r="A3882" s="370" t="s">
        <v>8084</v>
      </c>
      <c r="B3882" s="374">
        <v>18976</v>
      </c>
      <c r="C3882" s="374" t="s">
        <v>8085</v>
      </c>
      <c r="D3882" s="368" t="s">
        <v>9</v>
      </c>
      <c r="E3882" s="374" t="s">
        <v>359</v>
      </c>
      <c r="F3882" s="376">
        <v>433349.8</v>
      </c>
    </row>
    <row r="3883" spans="1:6">
      <c r="A3883" s="370" t="s">
        <v>8086</v>
      </c>
      <c r="B3883" s="374">
        <v>18606</v>
      </c>
      <c r="C3883" s="374" t="s">
        <v>8087</v>
      </c>
      <c r="D3883" s="368" t="s">
        <v>1702</v>
      </c>
      <c r="E3883" s="374" t="s">
        <v>366</v>
      </c>
      <c r="F3883" s="376">
        <v>0</v>
      </c>
    </row>
    <row r="3884" spans="1:6">
      <c r="A3884" s="370" t="s">
        <v>8088</v>
      </c>
      <c r="B3884" s="374">
        <v>10112</v>
      </c>
      <c r="C3884" s="374" t="s">
        <v>8089</v>
      </c>
      <c r="D3884" s="368" t="s">
        <v>8</v>
      </c>
      <c r="E3884" s="374" t="s">
        <v>458</v>
      </c>
      <c r="F3884" s="376">
        <v>117999.74</v>
      </c>
    </row>
    <row r="3885" spans="1:6">
      <c r="A3885" s="370" t="s">
        <v>8090</v>
      </c>
      <c r="B3885" s="374">
        <v>712</v>
      </c>
      <c r="C3885" s="374" t="s">
        <v>8091</v>
      </c>
      <c r="D3885" s="368" t="s">
        <v>9</v>
      </c>
      <c r="E3885" s="374" t="s">
        <v>522</v>
      </c>
      <c r="F3885" s="376">
        <v>3496.36</v>
      </c>
    </row>
    <row r="3886" spans="1:6" ht="22.5">
      <c r="A3886" s="370" t="s">
        <v>8092</v>
      </c>
      <c r="B3886" s="374">
        <v>18649</v>
      </c>
      <c r="C3886" s="374" t="s">
        <v>8093</v>
      </c>
      <c r="D3886" s="368" t="s">
        <v>9</v>
      </c>
      <c r="E3886" s="374" t="s">
        <v>537</v>
      </c>
      <c r="F3886" s="376">
        <v>17755.93</v>
      </c>
    </row>
    <row r="3887" spans="1:6">
      <c r="A3887" s="370" t="s">
        <v>8094</v>
      </c>
      <c r="B3887" s="374">
        <v>10577</v>
      </c>
      <c r="C3887" s="374" t="s">
        <v>8095</v>
      </c>
      <c r="D3887" s="368" t="s">
        <v>9</v>
      </c>
      <c r="E3887" s="374" t="s">
        <v>1793</v>
      </c>
      <c r="F3887" s="376">
        <v>31697.27</v>
      </c>
    </row>
    <row r="3888" spans="1:6">
      <c r="A3888" s="370" t="s">
        <v>8096</v>
      </c>
      <c r="B3888" s="374">
        <v>10431</v>
      </c>
      <c r="C3888" s="374" t="s">
        <v>8097</v>
      </c>
      <c r="D3888" s="368" t="s">
        <v>8</v>
      </c>
      <c r="E3888" s="374" t="s">
        <v>1766</v>
      </c>
      <c r="F3888" s="376">
        <v>8021.36</v>
      </c>
    </row>
    <row r="3889" spans="1:6">
      <c r="A3889" s="370" t="s">
        <v>8098</v>
      </c>
      <c r="B3889" s="374">
        <v>10901</v>
      </c>
      <c r="C3889" s="374" t="s">
        <v>8099</v>
      </c>
      <c r="D3889" s="368" t="s">
        <v>8</v>
      </c>
      <c r="E3889" s="374" t="s">
        <v>1766</v>
      </c>
      <c r="F3889" s="376">
        <v>11565.86</v>
      </c>
    </row>
    <row r="3890" spans="1:6">
      <c r="A3890" s="370" t="s">
        <v>8100</v>
      </c>
      <c r="B3890" s="374">
        <v>10432</v>
      </c>
      <c r="C3890" s="374" t="s">
        <v>8101</v>
      </c>
      <c r="D3890" s="368" t="s">
        <v>8</v>
      </c>
      <c r="E3890" s="374" t="s">
        <v>1766</v>
      </c>
      <c r="F3890" s="376">
        <v>80360.100000000006</v>
      </c>
    </row>
    <row r="3891" spans="1:6">
      <c r="A3891" s="370" t="s">
        <v>8102</v>
      </c>
      <c r="B3891" s="374">
        <v>10914</v>
      </c>
      <c r="C3891" s="374" t="s">
        <v>8103</v>
      </c>
      <c r="D3891" s="368" t="s">
        <v>8</v>
      </c>
      <c r="E3891" s="374" t="s">
        <v>1766</v>
      </c>
      <c r="F3891" s="376">
        <v>164608.53</v>
      </c>
    </row>
    <row r="3892" spans="1:6">
      <c r="A3892" s="370" t="s">
        <v>8104</v>
      </c>
      <c r="B3892" s="374">
        <v>12280</v>
      </c>
      <c r="C3892" s="374" t="s">
        <v>8105</v>
      </c>
      <c r="D3892" s="368" t="s">
        <v>8</v>
      </c>
      <c r="E3892" s="374" t="s">
        <v>1216</v>
      </c>
      <c r="F3892" s="376">
        <v>68615.899999999994</v>
      </c>
    </row>
    <row r="3893" spans="1:6">
      <c r="A3893" s="370" t="s">
        <v>8106</v>
      </c>
      <c r="B3893" s="374">
        <v>324</v>
      </c>
      <c r="C3893" s="374" t="s">
        <v>8107</v>
      </c>
      <c r="D3893" s="368" t="s">
        <v>6</v>
      </c>
      <c r="E3893" s="374" t="s">
        <v>1213</v>
      </c>
      <c r="F3893" s="376">
        <v>26282.7</v>
      </c>
    </row>
    <row r="3894" spans="1:6">
      <c r="A3894" s="370" t="s">
        <v>8108</v>
      </c>
      <c r="B3894" s="374">
        <v>325</v>
      </c>
      <c r="C3894" s="374" t="s">
        <v>8109</v>
      </c>
      <c r="D3894" s="368" t="s">
        <v>6</v>
      </c>
      <c r="E3894" s="374" t="s">
        <v>1213</v>
      </c>
      <c r="F3894" s="376">
        <v>18031.91</v>
      </c>
    </row>
    <row r="3895" spans="1:6" ht="22.5">
      <c r="A3895" s="370" t="s">
        <v>8110</v>
      </c>
      <c r="B3895" s="374">
        <v>810</v>
      </c>
      <c r="C3895" s="374" t="s">
        <v>8111</v>
      </c>
      <c r="D3895" s="368" t="s">
        <v>9</v>
      </c>
      <c r="E3895" s="374" t="s">
        <v>359</v>
      </c>
      <c r="F3895" s="376">
        <v>83244.38</v>
      </c>
    </row>
    <row r="3896" spans="1:6">
      <c r="A3896" s="370" t="s">
        <v>8112</v>
      </c>
      <c r="B3896" s="374">
        <v>10802</v>
      </c>
      <c r="C3896" s="374" t="s">
        <v>8113</v>
      </c>
      <c r="D3896" s="368" t="s">
        <v>9</v>
      </c>
      <c r="E3896" s="374" t="s">
        <v>773</v>
      </c>
      <c r="F3896" s="376">
        <v>384531.8</v>
      </c>
    </row>
    <row r="3897" spans="1:6" ht="22.5">
      <c r="A3897" s="370" t="s">
        <v>8114</v>
      </c>
      <c r="B3897" s="374">
        <v>14122</v>
      </c>
      <c r="C3897" s="374" t="s">
        <v>8115</v>
      </c>
      <c r="D3897" s="368" t="s">
        <v>2355</v>
      </c>
      <c r="E3897" s="374" t="s">
        <v>359</v>
      </c>
      <c r="F3897" s="376">
        <v>275380.12</v>
      </c>
    </row>
    <row r="3898" spans="1:6" ht="22.5">
      <c r="A3898" s="370" t="s">
        <v>8116</v>
      </c>
      <c r="B3898" s="374">
        <v>11204</v>
      </c>
      <c r="C3898" s="374" t="s">
        <v>8117</v>
      </c>
      <c r="D3898" s="368" t="s">
        <v>2355</v>
      </c>
      <c r="E3898" s="374" t="s">
        <v>359</v>
      </c>
      <c r="F3898" s="376">
        <v>267575.96000000002</v>
      </c>
    </row>
    <row r="3899" spans="1:6" ht="22.5">
      <c r="A3899" s="370" t="s">
        <v>8118</v>
      </c>
      <c r="B3899" s="374">
        <v>15672</v>
      </c>
      <c r="C3899" s="374" t="s">
        <v>8119</v>
      </c>
      <c r="D3899" s="368" t="s">
        <v>2355</v>
      </c>
      <c r="E3899" s="374" t="s">
        <v>359</v>
      </c>
      <c r="F3899" s="376">
        <v>358371.96</v>
      </c>
    </row>
    <row r="3900" spans="1:6" ht="22.5">
      <c r="A3900" s="370" t="s">
        <v>8120</v>
      </c>
      <c r="B3900" s="374">
        <v>11723</v>
      </c>
      <c r="C3900" s="374" t="s">
        <v>8121</v>
      </c>
      <c r="D3900" s="368" t="s">
        <v>2355</v>
      </c>
      <c r="E3900" s="374" t="s">
        <v>359</v>
      </c>
      <c r="F3900" s="376">
        <v>221345.6</v>
      </c>
    </row>
    <row r="3901" spans="1:6" ht="22.5">
      <c r="A3901" s="370" t="s">
        <v>8122</v>
      </c>
      <c r="B3901" s="374">
        <v>809</v>
      </c>
      <c r="C3901" s="374" t="s">
        <v>8123</v>
      </c>
      <c r="D3901" s="368" t="s">
        <v>9</v>
      </c>
      <c r="E3901" s="374" t="s">
        <v>359</v>
      </c>
      <c r="F3901" s="376">
        <v>83244.38</v>
      </c>
    </row>
    <row r="3902" spans="1:6">
      <c r="A3902" s="370" t="s">
        <v>8124</v>
      </c>
      <c r="B3902" s="374">
        <v>11371</v>
      </c>
      <c r="C3902" s="374" t="s">
        <v>8125</v>
      </c>
      <c r="D3902" s="368" t="s">
        <v>9</v>
      </c>
      <c r="E3902" s="374" t="s">
        <v>2362</v>
      </c>
      <c r="F3902" s="376">
        <v>2065.64</v>
      </c>
    </row>
    <row r="3903" spans="1:6">
      <c r="A3903" s="370" t="s">
        <v>8126</v>
      </c>
      <c r="B3903" s="374">
        <v>12165</v>
      </c>
      <c r="C3903" s="374" t="s">
        <v>8127</v>
      </c>
      <c r="D3903" s="368" t="s">
        <v>6</v>
      </c>
      <c r="E3903" s="374" t="s">
        <v>5656</v>
      </c>
      <c r="F3903" s="376">
        <v>36176.18</v>
      </c>
    </row>
    <row r="3904" spans="1:6">
      <c r="A3904" s="370" t="s">
        <v>8128</v>
      </c>
      <c r="B3904" s="374">
        <v>15914</v>
      </c>
      <c r="C3904" s="374" t="s">
        <v>8129</v>
      </c>
      <c r="D3904" s="368" t="s">
        <v>6</v>
      </c>
      <c r="E3904" s="374" t="s">
        <v>5656</v>
      </c>
      <c r="F3904" s="376">
        <v>8401.2000000000007</v>
      </c>
    </row>
    <row r="3905" spans="1:6">
      <c r="A3905" s="370" t="s">
        <v>8130</v>
      </c>
      <c r="B3905" s="374">
        <v>12453</v>
      </c>
      <c r="C3905" s="374" t="s">
        <v>8131</v>
      </c>
      <c r="D3905" s="368" t="s">
        <v>6</v>
      </c>
      <c r="E3905" s="374" t="s">
        <v>5656</v>
      </c>
      <c r="F3905" s="376">
        <v>12013.46</v>
      </c>
    </row>
    <row r="3906" spans="1:6">
      <c r="A3906" s="370" t="s">
        <v>8132</v>
      </c>
      <c r="B3906" s="374">
        <v>10854</v>
      </c>
      <c r="C3906" s="374" t="s">
        <v>8133</v>
      </c>
      <c r="D3906" s="368" t="s">
        <v>6</v>
      </c>
      <c r="E3906" s="374" t="s">
        <v>5656</v>
      </c>
      <c r="F3906" s="376">
        <v>33128.050000000003</v>
      </c>
    </row>
    <row r="3907" spans="1:6">
      <c r="A3907" s="370" t="s">
        <v>8134</v>
      </c>
      <c r="B3907" s="374">
        <v>10395</v>
      </c>
      <c r="C3907" s="374" t="s">
        <v>8135</v>
      </c>
      <c r="D3907" s="368" t="s">
        <v>6</v>
      </c>
      <c r="E3907" s="374" t="s">
        <v>5656</v>
      </c>
      <c r="F3907" s="376">
        <v>43777.46</v>
      </c>
    </row>
    <row r="3908" spans="1:6">
      <c r="A3908" s="370" t="s">
        <v>8136</v>
      </c>
      <c r="B3908" s="374">
        <v>10019</v>
      </c>
      <c r="C3908" s="374" t="s">
        <v>8137</v>
      </c>
      <c r="D3908" s="368" t="s">
        <v>6</v>
      </c>
      <c r="E3908" s="374" t="s">
        <v>5656</v>
      </c>
      <c r="F3908" s="376">
        <v>56437.79</v>
      </c>
    </row>
    <row r="3909" spans="1:6">
      <c r="A3909" s="370" t="s">
        <v>8138</v>
      </c>
      <c r="B3909" s="374">
        <v>13516</v>
      </c>
      <c r="C3909" s="374" t="s">
        <v>8139</v>
      </c>
      <c r="D3909" s="368" t="s">
        <v>6</v>
      </c>
      <c r="E3909" s="374" t="s">
        <v>5656</v>
      </c>
      <c r="F3909" s="376">
        <v>15659.17</v>
      </c>
    </row>
    <row r="3910" spans="1:6">
      <c r="A3910" s="370" t="s">
        <v>8140</v>
      </c>
      <c r="B3910" s="374">
        <v>10769</v>
      </c>
      <c r="C3910" s="374" t="s">
        <v>8141</v>
      </c>
      <c r="D3910" s="368" t="s">
        <v>6</v>
      </c>
      <c r="E3910" s="374" t="s">
        <v>5656</v>
      </c>
      <c r="F3910" s="376">
        <v>56867.09</v>
      </c>
    </row>
    <row r="3911" spans="1:6">
      <c r="A3911" s="370" t="s">
        <v>8142</v>
      </c>
      <c r="B3911" s="374">
        <v>10768</v>
      </c>
      <c r="C3911" s="374" t="s">
        <v>8143</v>
      </c>
      <c r="D3911" s="368" t="s">
        <v>6</v>
      </c>
      <c r="E3911" s="374" t="s">
        <v>5656</v>
      </c>
      <c r="F3911" s="376">
        <v>57322.93</v>
      </c>
    </row>
    <row r="3912" spans="1:6">
      <c r="A3912" s="370" t="s">
        <v>8144</v>
      </c>
      <c r="B3912" s="374">
        <v>12671</v>
      </c>
      <c r="C3912" s="374" t="s">
        <v>8145</v>
      </c>
      <c r="D3912" s="368" t="s">
        <v>6</v>
      </c>
      <c r="E3912" s="374" t="s">
        <v>5656</v>
      </c>
      <c r="F3912" s="376">
        <v>27264.03</v>
      </c>
    </row>
    <row r="3913" spans="1:6">
      <c r="A3913" s="370" t="s">
        <v>8146</v>
      </c>
      <c r="B3913" s="374">
        <v>18330</v>
      </c>
      <c r="C3913" s="374" t="s">
        <v>8147</v>
      </c>
      <c r="D3913" s="368" t="s">
        <v>6</v>
      </c>
      <c r="E3913" s="374" t="s">
        <v>603</v>
      </c>
      <c r="F3913" s="376">
        <v>264323.27</v>
      </c>
    </row>
    <row r="3914" spans="1:6">
      <c r="A3914" s="370" t="s">
        <v>8148</v>
      </c>
      <c r="B3914" s="374">
        <v>18303</v>
      </c>
      <c r="C3914" s="374" t="s">
        <v>8149</v>
      </c>
      <c r="D3914" s="368" t="s">
        <v>6</v>
      </c>
      <c r="E3914" s="374" t="s">
        <v>603</v>
      </c>
      <c r="F3914" s="376">
        <v>32228.81</v>
      </c>
    </row>
    <row r="3915" spans="1:6">
      <c r="A3915" s="370" t="s">
        <v>8150</v>
      </c>
      <c r="B3915" s="374">
        <v>10569</v>
      </c>
      <c r="C3915" s="374" t="s">
        <v>8151</v>
      </c>
      <c r="D3915" s="368" t="s">
        <v>6</v>
      </c>
      <c r="E3915" s="374" t="s">
        <v>5784</v>
      </c>
      <c r="F3915" s="376">
        <v>11813.47</v>
      </c>
    </row>
    <row r="3916" spans="1:6" ht="22.5">
      <c r="A3916" s="370" t="s">
        <v>8152</v>
      </c>
      <c r="B3916" s="374">
        <v>12670</v>
      </c>
      <c r="C3916" s="374" t="s">
        <v>8153</v>
      </c>
      <c r="D3916" s="368" t="s">
        <v>6</v>
      </c>
      <c r="E3916" s="374" t="s">
        <v>5656</v>
      </c>
      <c r="F3916" s="376">
        <v>15201.17</v>
      </c>
    </row>
    <row r="3917" spans="1:6">
      <c r="A3917" s="370" t="s">
        <v>8154</v>
      </c>
      <c r="B3917" s="374">
        <v>16620</v>
      </c>
      <c r="C3917" s="374" t="s">
        <v>8155</v>
      </c>
      <c r="D3917" s="368" t="s">
        <v>6</v>
      </c>
      <c r="E3917" s="374" t="s">
        <v>5656</v>
      </c>
      <c r="F3917" s="376">
        <v>26870.99</v>
      </c>
    </row>
    <row r="3918" spans="1:6">
      <c r="A3918" s="370" t="s">
        <v>8156</v>
      </c>
      <c r="B3918" s="374">
        <v>10725</v>
      </c>
      <c r="C3918" s="374" t="s">
        <v>8157</v>
      </c>
      <c r="D3918" s="368" t="s">
        <v>6</v>
      </c>
      <c r="E3918" s="374" t="s">
        <v>5656</v>
      </c>
      <c r="F3918" s="376">
        <v>14652.08</v>
      </c>
    </row>
    <row r="3919" spans="1:6">
      <c r="A3919" s="370" t="s">
        <v>8158</v>
      </c>
      <c r="B3919" s="374">
        <v>16699</v>
      </c>
      <c r="C3919" s="374" t="s">
        <v>8159</v>
      </c>
      <c r="D3919" s="368" t="s">
        <v>6</v>
      </c>
      <c r="E3919" s="374" t="s">
        <v>5656</v>
      </c>
      <c r="F3919" s="376">
        <v>20969.7</v>
      </c>
    </row>
    <row r="3920" spans="1:6">
      <c r="A3920" s="370" t="s">
        <v>8160</v>
      </c>
      <c r="B3920" s="374">
        <v>10289</v>
      </c>
      <c r="C3920" s="374" t="s">
        <v>8161</v>
      </c>
      <c r="D3920" s="368" t="s">
        <v>6</v>
      </c>
      <c r="E3920" s="374" t="s">
        <v>5656</v>
      </c>
      <c r="F3920" s="376">
        <v>43777.46</v>
      </c>
    </row>
    <row r="3921" spans="1:6">
      <c r="A3921" s="370" t="s">
        <v>8162</v>
      </c>
      <c r="B3921" s="374">
        <v>12723</v>
      </c>
      <c r="C3921" s="374" t="s">
        <v>8163</v>
      </c>
      <c r="D3921" s="368" t="s">
        <v>6</v>
      </c>
      <c r="E3921" s="374" t="s">
        <v>5656</v>
      </c>
      <c r="F3921" s="376">
        <v>21147.62</v>
      </c>
    </row>
    <row r="3922" spans="1:6">
      <c r="A3922" s="370" t="s">
        <v>8164</v>
      </c>
      <c r="B3922" s="374">
        <v>10729</v>
      </c>
      <c r="C3922" s="374" t="s">
        <v>8165</v>
      </c>
      <c r="D3922" s="368" t="s">
        <v>6</v>
      </c>
      <c r="E3922" s="374" t="s">
        <v>5656</v>
      </c>
      <c r="F3922" s="376">
        <v>29724.32</v>
      </c>
    </row>
    <row r="3923" spans="1:6">
      <c r="A3923" s="370" t="s">
        <v>8166</v>
      </c>
      <c r="B3923" s="374">
        <v>11151</v>
      </c>
      <c r="C3923" s="374" t="s">
        <v>8167</v>
      </c>
      <c r="D3923" s="368" t="s">
        <v>6</v>
      </c>
      <c r="E3923" s="374" t="s">
        <v>5656</v>
      </c>
      <c r="F3923" s="376">
        <v>42196.94</v>
      </c>
    </row>
    <row r="3924" spans="1:6">
      <c r="A3924" s="370" t="s">
        <v>8168</v>
      </c>
      <c r="B3924" s="374">
        <v>10020</v>
      </c>
      <c r="C3924" s="374" t="s">
        <v>8169</v>
      </c>
      <c r="D3924" s="368" t="s">
        <v>6</v>
      </c>
      <c r="E3924" s="374" t="s">
        <v>5656</v>
      </c>
      <c r="F3924" s="376">
        <v>51442.91</v>
      </c>
    </row>
    <row r="3925" spans="1:6" ht="22.5">
      <c r="A3925" s="370" t="s">
        <v>8170</v>
      </c>
      <c r="B3925" s="374">
        <v>16014</v>
      </c>
      <c r="C3925" s="374" t="s">
        <v>8171</v>
      </c>
      <c r="D3925" s="368" t="s">
        <v>8</v>
      </c>
      <c r="E3925" s="374" t="s">
        <v>537</v>
      </c>
      <c r="F3925" s="376">
        <v>243549.67</v>
      </c>
    </row>
    <row r="3926" spans="1:6">
      <c r="A3926" s="370" t="s">
        <v>8172</v>
      </c>
      <c r="B3926" s="374">
        <v>10104</v>
      </c>
      <c r="C3926" s="374" t="s">
        <v>8173</v>
      </c>
      <c r="D3926" s="368" t="s">
        <v>8</v>
      </c>
      <c r="E3926" s="374" t="s">
        <v>1766</v>
      </c>
      <c r="F3926" s="376">
        <v>522702.51</v>
      </c>
    </row>
    <row r="3927" spans="1:6">
      <c r="A3927" s="370" t="s">
        <v>8174</v>
      </c>
      <c r="B3927" s="374">
        <v>11585</v>
      </c>
      <c r="C3927" s="374" t="s">
        <v>8175</v>
      </c>
      <c r="D3927" s="368" t="s">
        <v>7</v>
      </c>
      <c r="E3927" s="374" t="s">
        <v>1766</v>
      </c>
      <c r="F3927" s="376">
        <v>937943.6</v>
      </c>
    </row>
    <row r="3928" spans="1:6">
      <c r="A3928" s="370" t="s">
        <v>8176</v>
      </c>
      <c r="B3928" s="374">
        <v>11406</v>
      </c>
      <c r="C3928" s="374" t="s">
        <v>8177</v>
      </c>
      <c r="D3928" s="368" t="s">
        <v>7</v>
      </c>
      <c r="E3928" s="374" t="s">
        <v>1766</v>
      </c>
      <c r="F3928" s="376">
        <v>940235.04</v>
      </c>
    </row>
    <row r="3929" spans="1:6">
      <c r="A3929" s="370" t="s">
        <v>8178</v>
      </c>
      <c r="B3929" s="374">
        <v>11580</v>
      </c>
      <c r="C3929" s="374" t="s">
        <v>8179</v>
      </c>
      <c r="D3929" s="368" t="s">
        <v>7</v>
      </c>
      <c r="E3929" s="374" t="s">
        <v>1766</v>
      </c>
      <c r="F3929" s="376">
        <v>627563.18000000005</v>
      </c>
    </row>
    <row r="3930" spans="1:6">
      <c r="A3930" s="370" t="s">
        <v>8180</v>
      </c>
      <c r="B3930" s="374">
        <v>11402</v>
      </c>
      <c r="C3930" s="374" t="s">
        <v>8181</v>
      </c>
      <c r="D3930" s="368" t="s">
        <v>7</v>
      </c>
      <c r="E3930" s="374" t="s">
        <v>1766</v>
      </c>
      <c r="F3930" s="376">
        <v>629863.49</v>
      </c>
    </row>
    <row r="3931" spans="1:6">
      <c r="A3931" s="370" t="s">
        <v>8182</v>
      </c>
      <c r="B3931" s="374">
        <v>11581</v>
      </c>
      <c r="C3931" s="374" t="s">
        <v>8183</v>
      </c>
      <c r="D3931" s="368" t="s">
        <v>7</v>
      </c>
      <c r="E3931" s="374" t="s">
        <v>1766</v>
      </c>
      <c r="F3931" s="376">
        <v>1084944.22</v>
      </c>
    </row>
    <row r="3932" spans="1:6">
      <c r="A3932" s="370" t="s">
        <v>8184</v>
      </c>
      <c r="B3932" s="374">
        <v>11401</v>
      </c>
      <c r="C3932" s="374" t="s">
        <v>8185</v>
      </c>
      <c r="D3932" s="368" t="s">
        <v>7</v>
      </c>
      <c r="E3932" s="374" t="s">
        <v>1766</v>
      </c>
      <c r="F3932" s="376">
        <v>1087553.81</v>
      </c>
    </row>
    <row r="3933" spans="1:6">
      <c r="A3933" s="370" t="s">
        <v>8186</v>
      </c>
      <c r="B3933" s="374">
        <v>10852</v>
      </c>
      <c r="C3933" s="374" t="s">
        <v>8187</v>
      </c>
      <c r="D3933" s="368" t="s">
        <v>7</v>
      </c>
      <c r="E3933" s="374" t="s">
        <v>1766</v>
      </c>
      <c r="F3933" s="376">
        <v>1630282.02</v>
      </c>
    </row>
    <row r="3934" spans="1:6">
      <c r="A3934" s="370" t="s">
        <v>8188</v>
      </c>
      <c r="B3934" s="374">
        <v>11582</v>
      </c>
      <c r="C3934" s="374" t="s">
        <v>8187</v>
      </c>
      <c r="D3934" s="368" t="s">
        <v>7</v>
      </c>
      <c r="E3934" s="374" t="s">
        <v>1766</v>
      </c>
      <c r="F3934" s="376">
        <v>1739077.17</v>
      </c>
    </row>
    <row r="3935" spans="1:6">
      <c r="A3935" s="370" t="s">
        <v>8189</v>
      </c>
      <c r="B3935" s="374">
        <v>11403</v>
      </c>
      <c r="C3935" s="374" t="s">
        <v>8190</v>
      </c>
      <c r="D3935" s="368" t="s">
        <v>7</v>
      </c>
      <c r="E3935" s="374" t="s">
        <v>1766</v>
      </c>
      <c r="F3935" s="376">
        <v>1742170.03</v>
      </c>
    </row>
    <row r="3936" spans="1:6">
      <c r="A3936" s="370" t="s">
        <v>8191</v>
      </c>
      <c r="B3936" s="374">
        <v>11586</v>
      </c>
      <c r="C3936" s="374" t="s">
        <v>8192</v>
      </c>
      <c r="D3936" s="368" t="s">
        <v>7</v>
      </c>
      <c r="E3936" s="374" t="s">
        <v>1766</v>
      </c>
      <c r="F3936" s="376">
        <v>1700628.11</v>
      </c>
    </row>
    <row r="3937" spans="1:6">
      <c r="A3937" s="370" t="s">
        <v>8193</v>
      </c>
      <c r="B3937" s="374">
        <v>11587</v>
      </c>
      <c r="C3937" s="374" t="s">
        <v>8194</v>
      </c>
      <c r="D3937" s="368" t="s">
        <v>7</v>
      </c>
      <c r="E3937" s="374" t="s">
        <v>1766</v>
      </c>
      <c r="F3937" s="376">
        <v>1851751.3</v>
      </c>
    </row>
    <row r="3938" spans="1:6">
      <c r="A3938" s="370" t="s">
        <v>8195</v>
      </c>
      <c r="B3938" s="374">
        <v>12651</v>
      </c>
      <c r="C3938" s="374" t="s">
        <v>8196</v>
      </c>
      <c r="D3938" s="368" t="s">
        <v>7</v>
      </c>
      <c r="E3938" s="374" t="s">
        <v>1766</v>
      </c>
      <c r="F3938" s="376">
        <v>1849714.79</v>
      </c>
    </row>
    <row r="3939" spans="1:6">
      <c r="A3939" s="370" t="s">
        <v>8197</v>
      </c>
      <c r="B3939" s="374">
        <v>11583</v>
      </c>
      <c r="C3939" s="374" t="s">
        <v>8198</v>
      </c>
      <c r="D3939" s="368" t="s">
        <v>7</v>
      </c>
      <c r="E3939" s="374" t="s">
        <v>1766</v>
      </c>
      <c r="F3939" s="376">
        <v>748807.08</v>
      </c>
    </row>
    <row r="3940" spans="1:6">
      <c r="A3940" s="370" t="s">
        <v>8199</v>
      </c>
      <c r="B3940" s="374">
        <v>11404</v>
      </c>
      <c r="C3940" s="374" t="s">
        <v>8200</v>
      </c>
      <c r="D3940" s="368" t="s">
        <v>7</v>
      </c>
      <c r="E3940" s="374" t="s">
        <v>1766</v>
      </c>
      <c r="F3940" s="376">
        <v>750643.46</v>
      </c>
    </row>
    <row r="3941" spans="1:6">
      <c r="A3941" s="370" t="s">
        <v>8201</v>
      </c>
      <c r="B3941" s="374">
        <v>11584</v>
      </c>
      <c r="C3941" s="374" t="s">
        <v>8202</v>
      </c>
      <c r="D3941" s="368" t="s">
        <v>7</v>
      </c>
      <c r="E3941" s="374" t="s">
        <v>1766</v>
      </c>
      <c r="F3941" s="376">
        <v>704921.56</v>
      </c>
    </row>
    <row r="3942" spans="1:6">
      <c r="A3942" s="370" t="s">
        <v>8203</v>
      </c>
      <c r="B3942" s="374">
        <v>11405</v>
      </c>
      <c r="C3942" s="374" t="s">
        <v>8204</v>
      </c>
      <c r="D3942" s="368" t="s">
        <v>7</v>
      </c>
      <c r="E3942" s="374" t="s">
        <v>1766</v>
      </c>
      <c r="F3942" s="376">
        <v>706274.68</v>
      </c>
    </row>
    <row r="3943" spans="1:6" ht="22.5">
      <c r="A3943" s="370" t="s">
        <v>8205</v>
      </c>
      <c r="B3943" s="374">
        <v>16016</v>
      </c>
      <c r="C3943" s="374" t="s">
        <v>8206</v>
      </c>
      <c r="D3943" s="368" t="s">
        <v>9</v>
      </c>
      <c r="E3943" s="374" t="s">
        <v>537</v>
      </c>
      <c r="F3943" s="376">
        <v>54094.2</v>
      </c>
    </row>
    <row r="3944" spans="1:6">
      <c r="A3944" s="370" t="s">
        <v>8207</v>
      </c>
      <c r="B3944" s="374">
        <v>14184</v>
      </c>
      <c r="C3944" s="374" t="s">
        <v>8208</v>
      </c>
      <c r="D3944" s="368" t="s">
        <v>8</v>
      </c>
      <c r="E3944" s="374" t="s">
        <v>366</v>
      </c>
      <c r="F3944" s="376">
        <v>63423.02</v>
      </c>
    </row>
    <row r="3945" spans="1:6">
      <c r="A3945" s="370" t="s">
        <v>8209</v>
      </c>
      <c r="B3945" s="374">
        <v>381</v>
      </c>
      <c r="C3945" s="374" t="s">
        <v>8210</v>
      </c>
      <c r="D3945" s="368" t="s">
        <v>6</v>
      </c>
      <c r="E3945" s="374" t="s">
        <v>598</v>
      </c>
      <c r="F3945" s="376">
        <v>56904.03</v>
      </c>
    </row>
    <row r="3946" spans="1:6">
      <c r="A3946" s="370" t="s">
        <v>8211</v>
      </c>
      <c r="B3946" s="374">
        <v>17266</v>
      </c>
      <c r="C3946" s="374" t="s">
        <v>8212</v>
      </c>
      <c r="D3946" s="368" t="s">
        <v>6</v>
      </c>
      <c r="E3946" s="374" t="s">
        <v>598</v>
      </c>
      <c r="F3946" s="376">
        <v>0</v>
      </c>
    </row>
    <row r="3947" spans="1:6">
      <c r="A3947" s="370" t="s">
        <v>8213</v>
      </c>
      <c r="B3947" s="374">
        <v>19315</v>
      </c>
      <c r="C3947" s="374" t="s">
        <v>8214</v>
      </c>
      <c r="D3947" s="368" t="s">
        <v>6</v>
      </c>
      <c r="E3947" s="374" t="s">
        <v>598</v>
      </c>
      <c r="F3947" s="376">
        <v>652797.6</v>
      </c>
    </row>
    <row r="3948" spans="1:6">
      <c r="A3948" s="370" t="s">
        <v>8215</v>
      </c>
      <c r="B3948" s="374">
        <v>925</v>
      </c>
      <c r="C3948" s="374" t="s">
        <v>8216</v>
      </c>
      <c r="D3948" s="368" t="s">
        <v>6</v>
      </c>
      <c r="E3948" s="374" t="s">
        <v>598</v>
      </c>
      <c r="F3948" s="376">
        <v>48242.94</v>
      </c>
    </row>
    <row r="3949" spans="1:6">
      <c r="A3949" s="370" t="s">
        <v>8217</v>
      </c>
      <c r="B3949" s="374">
        <v>11679</v>
      </c>
      <c r="C3949" s="374" t="s">
        <v>8218</v>
      </c>
      <c r="D3949" s="368" t="s">
        <v>6</v>
      </c>
      <c r="E3949" s="374" t="s">
        <v>598</v>
      </c>
      <c r="F3949" s="376">
        <v>48478.28</v>
      </c>
    </row>
    <row r="3950" spans="1:6">
      <c r="A3950" s="370" t="s">
        <v>8219</v>
      </c>
      <c r="B3950" s="374">
        <v>11680</v>
      </c>
      <c r="C3950" s="374" t="s">
        <v>8220</v>
      </c>
      <c r="D3950" s="368" t="s">
        <v>6</v>
      </c>
      <c r="E3950" s="374" t="s">
        <v>598</v>
      </c>
      <c r="F3950" s="376">
        <v>63470.1</v>
      </c>
    </row>
    <row r="3951" spans="1:6">
      <c r="A3951" s="370" t="s">
        <v>8221</v>
      </c>
      <c r="B3951" s="374">
        <v>13419</v>
      </c>
      <c r="C3951" s="374" t="s">
        <v>8222</v>
      </c>
      <c r="D3951" s="368" t="s">
        <v>6</v>
      </c>
      <c r="E3951" s="374" t="s">
        <v>598</v>
      </c>
      <c r="F3951" s="376">
        <v>62090.05</v>
      </c>
    </row>
    <row r="3952" spans="1:6">
      <c r="A3952" s="370" t="s">
        <v>8223</v>
      </c>
      <c r="B3952" s="374">
        <v>143</v>
      </c>
      <c r="C3952" s="374" t="s">
        <v>8224</v>
      </c>
      <c r="D3952" s="368" t="s">
        <v>8</v>
      </c>
      <c r="E3952" s="374" t="s">
        <v>1573</v>
      </c>
      <c r="F3952" s="376">
        <v>29509.3</v>
      </c>
    </row>
    <row r="3953" spans="1:6">
      <c r="A3953" s="370" t="s">
        <v>8225</v>
      </c>
      <c r="B3953" s="374">
        <v>11121</v>
      </c>
      <c r="C3953" s="374" t="s">
        <v>8226</v>
      </c>
      <c r="D3953" s="368" t="s">
        <v>8</v>
      </c>
      <c r="E3953" s="374" t="s">
        <v>589</v>
      </c>
      <c r="F3953" s="376">
        <v>32711.88</v>
      </c>
    </row>
    <row r="3954" spans="1:6">
      <c r="A3954" s="370" t="s">
        <v>8227</v>
      </c>
      <c r="B3954" s="374">
        <v>15186</v>
      </c>
      <c r="C3954" s="374" t="s">
        <v>8228</v>
      </c>
      <c r="D3954" s="368" t="s">
        <v>8</v>
      </c>
      <c r="E3954" s="374" t="s">
        <v>5757</v>
      </c>
      <c r="F3954" s="376">
        <v>32631.91</v>
      </c>
    </row>
    <row r="3955" spans="1:6">
      <c r="A3955" s="370" t="s">
        <v>8229</v>
      </c>
      <c r="B3955" s="374">
        <v>10328</v>
      </c>
      <c r="C3955" s="374" t="s">
        <v>8230</v>
      </c>
      <c r="D3955" s="368" t="s">
        <v>8</v>
      </c>
      <c r="E3955" s="374" t="s">
        <v>1573</v>
      </c>
      <c r="F3955" s="376">
        <v>17837.060000000001</v>
      </c>
    </row>
    <row r="3956" spans="1:6">
      <c r="A3956" s="370" t="s">
        <v>8231</v>
      </c>
      <c r="B3956" s="374">
        <v>13881</v>
      </c>
      <c r="C3956" s="374" t="s">
        <v>8230</v>
      </c>
      <c r="D3956" s="368" t="s">
        <v>6</v>
      </c>
      <c r="E3956" s="374" t="s">
        <v>1573</v>
      </c>
      <c r="F3956" s="376">
        <v>56390.63</v>
      </c>
    </row>
    <row r="3957" spans="1:6">
      <c r="A3957" s="370" t="s">
        <v>8232</v>
      </c>
      <c r="B3957" s="374">
        <v>9013</v>
      </c>
      <c r="C3957" s="374" t="s">
        <v>8233</v>
      </c>
      <c r="D3957" s="368" t="s">
        <v>6</v>
      </c>
      <c r="E3957" s="374" t="s">
        <v>598</v>
      </c>
      <c r="F3957" s="376">
        <v>0</v>
      </c>
    </row>
    <row r="3958" spans="1:6">
      <c r="A3958" s="370" t="s">
        <v>8234</v>
      </c>
      <c r="B3958" s="374">
        <v>11966</v>
      </c>
      <c r="C3958" s="374" t="s">
        <v>8233</v>
      </c>
      <c r="D3958" s="368" t="s">
        <v>6</v>
      </c>
      <c r="E3958" s="374" t="s">
        <v>598</v>
      </c>
      <c r="F3958" s="376">
        <v>35315.480000000003</v>
      </c>
    </row>
    <row r="3959" spans="1:6">
      <c r="A3959" s="370" t="s">
        <v>8235</v>
      </c>
      <c r="B3959" s="374">
        <v>14944</v>
      </c>
      <c r="C3959" s="374" t="s">
        <v>8236</v>
      </c>
      <c r="D3959" s="368" t="s">
        <v>6</v>
      </c>
      <c r="E3959" s="374" t="s">
        <v>598</v>
      </c>
      <c r="F3959" s="376">
        <v>40794.629999999997</v>
      </c>
    </row>
    <row r="3960" spans="1:6">
      <c r="A3960" s="370" t="s">
        <v>8237</v>
      </c>
      <c r="B3960" s="374">
        <v>12798</v>
      </c>
      <c r="C3960" s="374" t="s">
        <v>8238</v>
      </c>
      <c r="D3960" s="368" t="s">
        <v>6</v>
      </c>
      <c r="E3960" s="374" t="s">
        <v>507</v>
      </c>
      <c r="F3960" s="376">
        <v>467516.57</v>
      </c>
    </row>
    <row r="3961" spans="1:6">
      <c r="A3961" s="370" t="s">
        <v>8239</v>
      </c>
      <c r="B3961" s="374">
        <v>10900</v>
      </c>
      <c r="C3961" s="374" t="s">
        <v>8240</v>
      </c>
      <c r="D3961" s="368" t="s">
        <v>6</v>
      </c>
      <c r="E3961" s="374" t="s">
        <v>598</v>
      </c>
      <c r="F3961" s="376">
        <v>121004.24</v>
      </c>
    </row>
    <row r="3962" spans="1:6">
      <c r="A3962" s="370" t="s">
        <v>8241</v>
      </c>
      <c r="B3962" s="374">
        <v>403</v>
      </c>
      <c r="C3962" s="374" t="s">
        <v>8242</v>
      </c>
      <c r="D3962" s="368" t="s">
        <v>6</v>
      </c>
      <c r="E3962" s="374" t="s">
        <v>1207</v>
      </c>
      <c r="F3962" s="376">
        <v>23864.1</v>
      </c>
    </row>
    <row r="3963" spans="1:6">
      <c r="A3963" s="370" t="s">
        <v>8243</v>
      </c>
      <c r="B3963" s="374">
        <v>320</v>
      </c>
      <c r="C3963" s="374" t="s">
        <v>8244</v>
      </c>
      <c r="D3963" s="368" t="s">
        <v>6</v>
      </c>
      <c r="E3963" s="374" t="s">
        <v>1207</v>
      </c>
      <c r="F3963" s="376">
        <v>23864.1</v>
      </c>
    </row>
    <row r="3964" spans="1:6">
      <c r="A3964" s="370" t="s">
        <v>8245</v>
      </c>
      <c r="B3964" s="374">
        <v>383</v>
      </c>
      <c r="C3964" s="374" t="s">
        <v>8246</v>
      </c>
      <c r="D3964" s="368" t="s">
        <v>6</v>
      </c>
      <c r="E3964" s="374" t="s">
        <v>598</v>
      </c>
      <c r="F3964" s="376">
        <v>41948.55</v>
      </c>
    </row>
    <row r="3965" spans="1:6">
      <c r="A3965" s="370" t="s">
        <v>8247</v>
      </c>
      <c r="B3965" s="374">
        <v>18580</v>
      </c>
      <c r="C3965" s="374" t="s">
        <v>8248</v>
      </c>
      <c r="D3965" s="368" t="s">
        <v>6</v>
      </c>
      <c r="E3965" s="374" t="s">
        <v>598</v>
      </c>
      <c r="F3965" s="376">
        <v>44363.38</v>
      </c>
    </row>
    <row r="3966" spans="1:6">
      <c r="A3966" s="370" t="s">
        <v>8249</v>
      </c>
      <c r="B3966" s="374">
        <v>15255</v>
      </c>
      <c r="C3966" s="374" t="s">
        <v>8250</v>
      </c>
      <c r="D3966" s="368" t="s">
        <v>8</v>
      </c>
      <c r="E3966" s="374" t="s">
        <v>598</v>
      </c>
      <c r="F3966" s="376">
        <v>46022.37</v>
      </c>
    </row>
    <row r="3967" spans="1:6">
      <c r="A3967" s="370" t="s">
        <v>8251</v>
      </c>
      <c r="B3967" s="374">
        <v>17264</v>
      </c>
      <c r="C3967" s="374" t="s">
        <v>8252</v>
      </c>
      <c r="D3967" s="368" t="s">
        <v>6</v>
      </c>
      <c r="E3967" s="374" t="s">
        <v>598</v>
      </c>
      <c r="F3967" s="376">
        <v>46667.17</v>
      </c>
    </row>
    <row r="3968" spans="1:6">
      <c r="A3968" s="370" t="s">
        <v>8253</v>
      </c>
      <c r="B3968" s="374">
        <v>17263</v>
      </c>
      <c r="C3968" s="374" t="s">
        <v>8254</v>
      </c>
      <c r="D3968" s="368" t="s">
        <v>6</v>
      </c>
      <c r="E3968" s="374" t="s">
        <v>598</v>
      </c>
      <c r="F3968" s="376">
        <v>46043.1</v>
      </c>
    </row>
    <row r="3969" spans="1:6">
      <c r="A3969" s="370" t="s">
        <v>8255</v>
      </c>
      <c r="B3969" s="374">
        <v>18433</v>
      </c>
      <c r="C3969" s="374" t="s">
        <v>8256</v>
      </c>
      <c r="D3969" s="368" t="s">
        <v>6</v>
      </c>
      <c r="E3969" s="374" t="s">
        <v>598</v>
      </c>
      <c r="F3969" s="376">
        <v>90353.09</v>
      </c>
    </row>
    <row r="3970" spans="1:6">
      <c r="A3970" s="370" t="s">
        <v>8257</v>
      </c>
      <c r="B3970" s="374">
        <v>13685</v>
      </c>
      <c r="C3970" s="374" t="s">
        <v>8258</v>
      </c>
      <c r="D3970" s="368" t="s">
        <v>8</v>
      </c>
      <c r="E3970" s="374" t="s">
        <v>598</v>
      </c>
      <c r="F3970" s="376">
        <v>35445.19</v>
      </c>
    </row>
    <row r="3971" spans="1:6">
      <c r="A3971" s="370" t="s">
        <v>8259</v>
      </c>
      <c r="B3971" s="374">
        <v>14440</v>
      </c>
      <c r="C3971" s="374" t="s">
        <v>8260</v>
      </c>
      <c r="D3971" s="368" t="s">
        <v>6</v>
      </c>
      <c r="E3971" s="374" t="s">
        <v>598</v>
      </c>
      <c r="F3971" s="376">
        <v>53760.19</v>
      </c>
    </row>
    <row r="3972" spans="1:6">
      <c r="A3972" s="370" t="s">
        <v>8261</v>
      </c>
      <c r="B3972" s="374">
        <v>15490</v>
      </c>
      <c r="C3972" s="374" t="s">
        <v>8260</v>
      </c>
      <c r="D3972" s="368" t="s">
        <v>8</v>
      </c>
      <c r="E3972" s="374" t="s">
        <v>598</v>
      </c>
      <c r="F3972" s="376">
        <v>44639.42</v>
      </c>
    </row>
    <row r="3973" spans="1:6">
      <c r="A3973" s="370" t="s">
        <v>8262</v>
      </c>
      <c r="B3973" s="374">
        <v>14609</v>
      </c>
      <c r="C3973" s="374" t="s">
        <v>8263</v>
      </c>
      <c r="D3973" s="368" t="s">
        <v>6</v>
      </c>
      <c r="E3973" s="374" t="s">
        <v>458</v>
      </c>
      <c r="F3973" s="376">
        <v>57047.040000000001</v>
      </c>
    </row>
    <row r="3974" spans="1:6">
      <c r="A3974" s="370" t="s">
        <v>8264</v>
      </c>
      <c r="B3974" s="374">
        <v>144</v>
      </c>
      <c r="C3974" s="374" t="s">
        <v>8265</v>
      </c>
      <c r="D3974" s="368" t="s">
        <v>6</v>
      </c>
      <c r="E3974" s="374" t="s">
        <v>1573</v>
      </c>
      <c r="F3974" s="376">
        <v>31285.82</v>
      </c>
    </row>
    <row r="3975" spans="1:6">
      <c r="A3975" s="370" t="s">
        <v>8266</v>
      </c>
      <c r="B3975" s="374">
        <v>12783</v>
      </c>
      <c r="C3975" s="374" t="s">
        <v>8267</v>
      </c>
      <c r="D3975" s="368" t="s">
        <v>6</v>
      </c>
      <c r="E3975" s="374" t="s">
        <v>598</v>
      </c>
      <c r="F3975" s="376">
        <v>105881.65</v>
      </c>
    </row>
    <row r="3976" spans="1:6">
      <c r="A3976" s="370" t="s">
        <v>8268</v>
      </c>
      <c r="B3976" s="374">
        <v>759</v>
      </c>
      <c r="C3976" s="374" t="s">
        <v>8269</v>
      </c>
      <c r="D3976" s="368" t="s">
        <v>6</v>
      </c>
      <c r="E3976" s="374" t="s">
        <v>1573</v>
      </c>
      <c r="F3976" s="376">
        <v>90317.59</v>
      </c>
    </row>
    <row r="3977" spans="1:6">
      <c r="A3977" s="370" t="s">
        <v>8270</v>
      </c>
      <c r="B3977" s="374">
        <v>13082</v>
      </c>
      <c r="C3977" s="374" t="s">
        <v>8271</v>
      </c>
      <c r="D3977" s="368" t="s">
        <v>6</v>
      </c>
      <c r="E3977" s="374" t="s">
        <v>1213</v>
      </c>
      <c r="F3977" s="376">
        <v>43304.55</v>
      </c>
    </row>
    <row r="3978" spans="1:6">
      <c r="A3978" s="370" t="s">
        <v>8272</v>
      </c>
      <c r="B3978" s="374">
        <v>12350</v>
      </c>
      <c r="C3978" s="374" t="s">
        <v>8273</v>
      </c>
      <c r="D3978" s="368" t="s">
        <v>6</v>
      </c>
      <c r="E3978" s="374" t="s">
        <v>598</v>
      </c>
      <c r="F3978" s="376">
        <v>66797.55</v>
      </c>
    </row>
    <row r="3979" spans="1:6">
      <c r="A3979" s="370" t="s">
        <v>8274</v>
      </c>
      <c r="B3979" s="374">
        <v>13187</v>
      </c>
      <c r="C3979" s="374" t="s">
        <v>8275</v>
      </c>
      <c r="D3979" s="368" t="s">
        <v>6</v>
      </c>
      <c r="E3979" s="374" t="s">
        <v>598</v>
      </c>
      <c r="F3979" s="376">
        <v>69656.72</v>
      </c>
    </row>
    <row r="3980" spans="1:6">
      <c r="A3980" s="370" t="s">
        <v>8276</v>
      </c>
      <c r="B3980" s="374">
        <v>13081</v>
      </c>
      <c r="C3980" s="374" t="s">
        <v>8277</v>
      </c>
      <c r="D3980" s="368" t="s">
        <v>6</v>
      </c>
      <c r="E3980" s="374" t="s">
        <v>1213</v>
      </c>
      <c r="F3980" s="376">
        <v>43304.55</v>
      </c>
    </row>
    <row r="3981" spans="1:6">
      <c r="A3981" s="370" t="s">
        <v>8278</v>
      </c>
      <c r="B3981" s="374">
        <v>12283</v>
      </c>
      <c r="C3981" s="374" t="s">
        <v>8279</v>
      </c>
      <c r="D3981" s="368" t="s">
        <v>6</v>
      </c>
      <c r="E3981" s="374" t="s">
        <v>1213</v>
      </c>
      <c r="F3981" s="376">
        <v>30896.47</v>
      </c>
    </row>
    <row r="3982" spans="1:6">
      <c r="A3982" s="370" t="s">
        <v>8280</v>
      </c>
      <c r="B3982" s="374">
        <v>18616</v>
      </c>
      <c r="C3982" s="374" t="s">
        <v>8281</v>
      </c>
      <c r="D3982" s="368" t="s">
        <v>6</v>
      </c>
      <c r="E3982" s="374" t="s">
        <v>598</v>
      </c>
      <c r="F3982" s="376">
        <v>63225.120000000003</v>
      </c>
    </row>
    <row r="3983" spans="1:6">
      <c r="A3983" s="370" t="s">
        <v>8282</v>
      </c>
      <c r="B3983" s="374">
        <v>17995</v>
      </c>
      <c r="C3983" s="374" t="s">
        <v>8283</v>
      </c>
      <c r="D3983" s="368" t="s">
        <v>6</v>
      </c>
      <c r="E3983" s="374" t="s">
        <v>2377</v>
      </c>
      <c r="F3983" s="376">
        <v>162145.24</v>
      </c>
    </row>
    <row r="3984" spans="1:6">
      <c r="A3984" s="370" t="s">
        <v>8284</v>
      </c>
      <c r="B3984" s="374">
        <v>10081</v>
      </c>
      <c r="C3984" s="374" t="s">
        <v>8285</v>
      </c>
      <c r="D3984" s="368" t="s">
        <v>8</v>
      </c>
      <c r="E3984" s="374" t="s">
        <v>589</v>
      </c>
      <c r="F3984" s="376">
        <v>40320.400000000001</v>
      </c>
    </row>
    <row r="3985" spans="1:6" ht="22.5">
      <c r="A3985" s="370" t="s">
        <v>8286</v>
      </c>
      <c r="B3985" s="374">
        <v>19341</v>
      </c>
      <c r="C3985" s="374" t="s">
        <v>8287</v>
      </c>
      <c r="D3985" s="368" t="s">
        <v>6</v>
      </c>
      <c r="E3985" s="374" t="s">
        <v>1207</v>
      </c>
      <c r="F3985" s="376">
        <v>1113595.94</v>
      </c>
    </row>
    <row r="3986" spans="1:6">
      <c r="A3986" s="370" t="s">
        <v>8288</v>
      </c>
      <c r="B3986" s="374">
        <v>20642</v>
      </c>
      <c r="C3986" s="374" t="s">
        <v>8289</v>
      </c>
      <c r="D3986" s="368" t="s">
        <v>6</v>
      </c>
      <c r="E3986" s="374" t="s">
        <v>5757</v>
      </c>
      <c r="F3986" s="376">
        <v>66638.44</v>
      </c>
    </row>
    <row r="3987" spans="1:6">
      <c r="A3987" s="370" t="s">
        <v>8290</v>
      </c>
      <c r="B3987" s="374">
        <v>382</v>
      </c>
      <c r="C3987" s="374" t="s">
        <v>8291</v>
      </c>
      <c r="D3987" s="368" t="s">
        <v>6</v>
      </c>
      <c r="E3987" s="374" t="s">
        <v>598</v>
      </c>
      <c r="F3987" s="376">
        <v>33381.15</v>
      </c>
    </row>
    <row r="3988" spans="1:6">
      <c r="A3988" s="370" t="s">
        <v>8292</v>
      </c>
      <c r="B3988" s="374">
        <v>11446</v>
      </c>
      <c r="C3988" s="374" t="s">
        <v>8293</v>
      </c>
      <c r="D3988" s="368" t="s">
        <v>6</v>
      </c>
      <c r="E3988" s="374" t="s">
        <v>598</v>
      </c>
      <c r="F3988" s="376">
        <v>48591.39</v>
      </c>
    </row>
    <row r="3989" spans="1:6">
      <c r="A3989" s="370" t="s">
        <v>8294</v>
      </c>
      <c r="B3989" s="374">
        <v>391</v>
      </c>
      <c r="C3989" s="374" t="s">
        <v>8295</v>
      </c>
      <c r="D3989" s="368" t="s">
        <v>6</v>
      </c>
      <c r="E3989" s="374" t="s">
        <v>598</v>
      </c>
      <c r="F3989" s="376">
        <v>33381.15</v>
      </c>
    </row>
    <row r="3990" spans="1:6">
      <c r="A3990" s="370" t="s">
        <v>8296</v>
      </c>
      <c r="B3990" s="374">
        <v>89</v>
      </c>
      <c r="C3990" s="374" t="s">
        <v>8297</v>
      </c>
      <c r="D3990" s="368" t="s">
        <v>6</v>
      </c>
      <c r="E3990" s="374" t="s">
        <v>598</v>
      </c>
      <c r="F3990" s="376">
        <v>34685.06</v>
      </c>
    </row>
    <row r="3991" spans="1:6">
      <c r="A3991" s="370" t="s">
        <v>8298</v>
      </c>
      <c r="B3991" s="374">
        <v>386</v>
      </c>
      <c r="C3991" s="374" t="s">
        <v>8299</v>
      </c>
      <c r="D3991" s="368" t="s">
        <v>6</v>
      </c>
      <c r="E3991" s="374" t="s">
        <v>598</v>
      </c>
      <c r="F3991" s="376">
        <v>38862.76</v>
      </c>
    </row>
    <row r="3992" spans="1:6">
      <c r="A3992" s="370" t="s">
        <v>8300</v>
      </c>
      <c r="B3992" s="374">
        <v>385</v>
      </c>
      <c r="C3992" s="374" t="s">
        <v>8301</v>
      </c>
      <c r="D3992" s="368" t="s">
        <v>6</v>
      </c>
      <c r="E3992" s="374" t="s">
        <v>598</v>
      </c>
      <c r="F3992" s="376">
        <v>69960.070000000007</v>
      </c>
    </row>
    <row r="3993" spans="1:6">
      <c r="A3993" s="370" t="s">
        <v>8302</v>
      </c>
      <c r="B3993" s="374">
        <v>389</v>
      </c>
      <c r="C3993" s="374" t="s">
        <v>8303</v>
      </c>
      <c r="D3993" s="368" t="s">
        <v>6</v>
      </c>
      <c r="E3993" s="374" t="s">
        <v>598</v>
      </c>
      <c r="F3993" s="376">
        <v>48196.32</v>
      </c>
    </row>
    <row r="3994" spans="1:6">
      <c r="A3994" s="370" t="s">
        <v>8304</v>
      </c>
      <c r="B3994" s="374">
        <v>914</v>
      </c>
      <c r="C3994" s="374" t="s">
        <v>8305</v>
      </c>
      <c r="D3994" s="368" t="s">
        <v>6</v>
      </c>
      <c r="E3994" s="374" t="s">
        <v>598</v>
      </c>
      <c r="F3994" s="376">
        <v>38862.76</v>
      </c>
    </row>
    <row r="3995" spans="1:6">
      <c r="A3995" s="370" t="s">
        <v>8306</v>
      </c>
      <c r="B3995" s="374">
        <v>11503</v>
      </c>
      <c r="C3995" s="374" t="s">
        <v>8307</v>
      </c>
      <c r="D3995" s="368" t="s">
        <v>6</v>
      </c>
      <c r="E3995" s="374" t="s">
        <v>1216</v>
      </c>
      <c r="F3995" s="376">
        <v>121587.94</v>
      </c>
    </row>
    <row r="3996" spans="1:6">
      <c r="A3996" s="370" t="s">
        <v>8308</v>
      </c>
      <c r="B3996" s="374">
        <v>933</v>
      </c>
      <c r="C3996" s="374" t="s">
        <v>8309</v>
      </c>
      <c r="D3996" s="368" t="s">
        <v>6</v>
      </c>
      <c r="E3996" s="374" t="s">
        <v>1213</v>
      </c>
      <c r="F3996" s="376">
        <v>84910.74</v>
      </c>
    </row>
    <row r="3997" spans="1:6">
      <c r="A3997" s="370" t="s">
        <v>8310</v>
      </c>
      <c r="B3997" s="374">
        <v>11087</v>
      </c>
      <c r="C3997" s="374" t="s">
        <v>8311</v>
      </c>
      <c r="D3997" s="368" t="s">
        <v>6</v>
      </c>
      <c r="E3997" s="374" t="s">
        <v>1216</v>
      </c>
      <c r="F3997" s="376">
        <v>82724.240000000005</v>
      </c>
    </row>
    <row r="3998" spans="1:6">
      <c r="A3998" s="370" t="s">
        <v>8312</v>
      </c>
      <c r="B3998" s="374">
        <v>13426</v>
      </c>
      <c r="C3998" s="374" t="s">
        <v>8313</v>
      </c>
      <c r="D3998" s="368" t="s">
        <v>6</v>
      </c>
      <c r="E3998" s="374" t="s">
        <v>366</v>
      </c>
      <c r="F3998" s="376">
        <v>47099.87</v>
      </c>
    </row>
    <row r="3999" spans="1:6">
      <c r="A3999" s="370" t="s">
        <v>8314</v>
      </c>
      <c r="B3999" s="374">
        <v>15188</v>
      </c>
      <c r="C3999" s="374" t="s">
        <v>8315</v>
      </c>
      <c r="D3999" s="368" t="s">
        <v>8</v>
      </c>
      <c r="E3999" s="374" t="s">
        <v>5757</v>
      </c>
      <c r="F3999" s="376">
        <v>42676.67</v>
      </c>
    </row>
    <row r="4000" spans="1:6">
      <c r="A4000" s="370" t="s">
        <v>8316</v>
      </c>
      <c r="B4000" s="374">
        <v>11531</v>
      </c>
      <c r="C4000" s="374" t="s">
        <v>8317</v>
      </c>
      <c r="D4000" s="368" t="s">
        <v>6</v>
      </c>
      <c r="E4000" s="374" t="s">
        <v>598</v>
      </c>
      <c r="F4000" s="376">
        <v>54384.160000000003</v>
      </c>
    </row>
    <row r="4001" spans="1:6">
      <c r="A4001" s="370" t="s">
        <v>8318</v>
      </c>
      <c r="B4001" s="374">
        <v>11504</v>
      </c>
      <c r="C4001" s="374" t="s">
        <v>8319</v>
      </c>
      <c r="D4001" s="368" t="s">
        <v>8</v>
      </c>
      <c r="E4001" s="374" t="s">
        <v>1766</v>
      </c>
      <c r="F4001" s="376">
        <v>82169.75</v>
      </c>
    </row>
    <row r="4002" spans="1:6">
      <c r="A4002" s="370" t="s">
        <v>8320</v>
      </c>
      <c r="B4002" s="374">
        <v>10041</v>
      </c>
      <c r="C4002" s="374" t="s">
        <v>8321</v>
      </c>
      <c r="D4002" s="368" t="s">
        <v>8</v>
      </c>
      <c r="E4002" s="374" t="s">
        <v>1766</v>
      </c>
      <c r="F4002" s="376">
        <v>62656.26</v>
      </c>
    </row>
    <row r="4003" spans="1:6">
      <c r="A4003" s="370" t="s">
        <v>8322</v>
      </c>
      <c r="B4003" s="374">
        <v>11505</v>
      </c>
      <c r="C4003" s="374" t="s">
        <v>8323</v>
      </c>
      <c r="D4003" s="368" t="s">
        <v>8</v>
      </c>
      <c r="E4003" s="374" t="s">
        <v>1766</v>
      </c>
      <c r="F4003" s="376">
        <v>82169.75</v>
      </c>
    </row>
    <row r="4004" spans="1:6">
      <c r="A4004" s="370" t="s">
        <v>8324</v>
      </c>
      <c r="B4004" s="374">
        <v>16848</v>
      </c>
      <c r="C4004" s="374" t="s">
        <v>8325</v>
      </c>
      <c r="D4004" s="368" t="s">
        <v>9</v>
      </c>
      <c r="E4004" s="374" t="s">
        <v>1207</v>
      </c>
      <c r="F4004" s="376">
        <v>40763.339999999997</v>
      </c>
    </row>
    <row r="4005" spans="1:6">
      <c r="A4005" s="370" t="s">
        <v>8326</v>
      </c>
      <c r="B4005" s="374">
        <v>16849</v>
      </c>
      <c r="C4005" s="374" t="s">
        <v>8327</v>
      </c>
      <c r="D4005" s="368" t="s">
        <v>9</v>
      </c>
      <c r="E4005" s="374" t="s">
        <v>1207</v>
      </c>
      <c r="F4005" s="376">
        <v>41711.980000000003</v>
      </c>
    </row>
    <row r="4006" spans="1:6">
      <c r="A4006" s="370" t="s">
        <v>8328</v>
      </c>
      <c r="B4006" s="374">
        <v>16852</v>
      </c>
      <c r="C4006" s="374" t="s">
        <v>8329</v>
      </c>
      <c r="D4006" s="368" t="s">
        <v>9</v>
      </c>
      <c r="E4006" s="374" t="s">
        <v>1207</v>
      </c>
      <c r="F4006" s="376">
        <v>43609.26</v>
      </c>
    </row>
    <row r="4007" spans="1:6">
      <c r="A4007" s="370" t="s">
        <v>8330</v>
      </c>
      <c r="B4007" s="374">
        <v>567</v>
      </c>
      <c r="C4007" s="374" t="s">
        <v>8331</v>
      </c>
      <c r="D4007" s="368" t="s">
        <v>6</v>
      </c>
      <c r="E4007" s="374" t="s">
        <v>1207</v>
      </c>
      <c r="F4007" s="376">
        <v>23864.1</v>
      </c>
    </row>
    <row r="4008" spans="1:6">
      <c r="A4008" s="370" t="s">
        <v>8332</v>
      </c>
      <c r="B4008" s="374">
        <v>568</v>
      </c>
      <c r="C4008" s="374" t="s">
        <v>8333</v>
      </c>
      <c r="D4008" s="368" t="s">
        <v>6</v>
      </c>
      <c r="E4008" s="374" t="s">
        <v>1207</v>
      </c>
      <c r="F4008" s="376">
        <v>54477.93</v>
      </c>
    </row>
    <row r="4009" spans="1:6">
      <c r="A4009" s="370" t="s">
        <v>8334</v>
      </c>
      <c r="B4009" s="374">
        <v>15470</v>
      </c>
      <c r="C4009" s="374" t="s">
        <v>8335</v>
      </c>
      <c r="D4009" s="368" t="s">
        <v>6</v>
      </c>
      <c r="E4009" s="374" t="s">
        <v>1216</v>
      </c>
      <c r="F4009" s="376">
        <v>52809.46</v>
      </c>
    </row>
    <row r="4010" spans="1:6">
      <c r="A4010" s="370" t="s">
        <v>8336</v>
      </c>
      <c r="B4010" s="374">
        <v>10980</v>
      </c>
      <c r="C4010" s="374" t="s">
        <v>8337</v>
      </c>
      <c r="D4010" s="368" t="s">
        <v>6</v>
      </c>
      <c r="E4010" s="374" t="s">
        <v>1216</v>
      </c>
      <c r="F4010" s="376">
        <v>42248.45</v>
      </c>
    </row>
    <row r="4011" spans="1:6">
      <c r="A4011" s="370" t="s">
        <v>8338</v>
      </c>
      <c r="B4011" s="374">
        <v>10876</v>
      </c>
      <c r="C4011" s="374" t="s">
        <v>8339</v>
      </c>
      <c r="D4011" s="368" t="s">
        <v>6</v>
      </c>
      <c r="E4011" s="374" t="s">
        <v>1216</v>
      </c>
      <c r="F4011" s="376">
        <v>53868.3</v>
      </c>
    </row>
    <row r="4012" spans="1:6">
      <c r="A4012" s="370" t="s">
        <v>8340</v>
      </c>
      <c r="B4012" s="374">
        <v>10570</v>
      </c>
      <c r="C4012" s="374" t="s">
        <v>8341</v>
      </c>
      <c r="D4012" s="368" t="s">
        <v>6</v>
      </c>
      <c r="E4012" s="374" t="s">
        <v>1216</v>
      </c>
      <c r="F4012" s="376">
        <v>45400.800000000003</v>
      </c>
    </row>
    <row r="4013" spans="1:6">
      <c r="A4013" s="370" t="s">
        <v>8342</v>
      </c>
      <c r="B4013" s="374">
        <v>10878</v>
      </c>
      <c r="C4013" s="374" t="s">
        <v>8343</v>
      </c>
      <c r="D4013" s="368" t="s">
        <v>6</v>
      </c>
      <c r="E4013" s="374" t="s">
        <v>1216</v>
      </c>
      <c r="F4013" s="376">
        <v>58275.27</v>
      </c>
    </row>
    <row r="4014" spans="1:6">
      <c r="A4014" s="370" t="s">
        <v>8344</v>
      </c>
      <c r="B4014" s="374">
        <v>10879</v>
      </c>
      <c r="C4014" s="374" t="s">
        <v>8345</v>
      </c>
      <c r="D4014" s="368" t="s">
        <v>6</v>
      </c>
      <c r="E4014" s="374" t="s">
        <v>1216</v>
      </c>
      <c r="F4014" s="376">
        <v>62682.25</v>
      </c>
    </row>
    <row r="4015" spans="1:6" ht="22.5">
      <c r="A4015" s="370" t="s">
        <v>8346</v>
      </c>
      <c r="B4015" s="374">
        <v>20650</v>
      </c>
      <c r="C4015" s="374" t="s">
        <v>8347</v>
      </c>
      <c r="D4015" s="368" t="s">
        <v>8348</v>
      </c>
      <c r="E4015" s="374" t="s">
        <v>3340</v>
      </c>
      <c r="F4015" s="376">
        <v>730176.8</v>
      </c>
    </row>
    <row r="4016" spans="1:6" ht="22.5">
      <c r="A4016" s="370" t="s">
        <v>8349</v>
      </c>
      <c r="B4016" s="374">
        <v>17667</v>
      </c>
      <c r="C4016" s="374" t="s">
        <v>8350</v>
      </c>
      <c r="D4016" s="368" t="s">
        <v>8</v>
      </c>
      <c r="E4016" s="374" t="s">
        <v>359</v>
      </c>
      <c r="F4016" s="376">
        <v>10024.02</v>
      </c>
    </row>
    <row r="4017" spans="1:6">
      <c r="A4017" s="370" t="s">
        <v>8351</v>
      </c>
      <c r="B4017" s="374">
        <v>13769</v>
      </c>
      <c r="C4017" s="374" t="s">
        <v>8352</v>
      </c>
      <c r="D4017" s="368" t="s">
        <v>9</v>
      </c>
      <c r="E4017" s="374" t="s">
        <v>610</v>
      </c>
      <c r="F4017" s="376">
        <v>0</v>
      </c>
    </row>
    <row r="4018" spans="1:6" ht="22.5">
      <c r="A4018" s="370" t="s">
        <v>8353</v>
      </c>
      <c r="B4018" s="374">
        <v>17738</v>
      </c>
      <c r="C4018" s="374" t="s">
        <v>8354</v>
      </c>
      <c r="D4018" s="368" t="s">
        <v>9</v>
      </c>
      <c r="E4018" s="374" t="s">
        <v>359</v>
      </c>
      <c r="F4018" s="376">
        <v>280565.76000000001</v>
      </c>
    </row>
    <row r="4019" spans="1:6">
      <c r="A4019" s="370" t="s">
        <v>8355</v>
      </c>
      <c r="B4019" s="374">
        <v>261</v>
      </c>
      <c r="C4019" s="374" t="s">
        <v>8356</v>
      </c>
      <c r="D4019" s="368" t="s">
        <v>9</v>
      </c>
      <c r="E4019" s="374" t="s">
        <v>1445</v>
      </c>
      <c r="F4019" s="376">
        <v>86730.61</v>
      </c>
    </row>
    <row r="4020" spans="1:6">
      <c r="A4020" s="370" t="s">
        <v>8357</v>
      </c>
      <c r="B4020" s="374">
        <v>262</v>
      </c>
      <c r="C4020" s="374" t="s">
        <v>8358</v>
      </c>
      <c r="D4020" s="368" t="s">
        <v>9</v>
      </c>
      <c r="E4020" s="374" t="s">
        <v>1445</v>
      </c>
      <c r="F4020" s="376">
        <v>221208.35</v>
      </c>
    </row>
    <row r="4021" spans="1:6">
      <c r="A4021" s="370" t="s">
        <v>8359</v>
      </c>
      <c r="B4021" s="374">
        <v>11096</v>
      </c>
      <c r="C4021" s="374" t="s">
        <v>8360</v>
      </c>
      <c r="D4021" s="368" t="s">
        <v>6</v>
      </c>
      <c r="E4021" s="374" t="s">
        <v>879</v>
      </c>
      <c r="F4021" s="376">
        <v>53750.720000000001</v>
      </c>
    </row>
    <row r="4022" spans="1:6" ht="22.5">
      <c r="A4022" s="370" t="s">
        <v>8361</v>
      </c>
      <c r="B4022" s="374">
        <v>13115</v>
      </c>
      <c r="C4022" s="374" t="s">
        <v>8362</v>
      </c>
      <c r="D4022" s="368" t="s">
        <v>9</v>
      </c>
      <c r="E4022" s="374" t="s">
        <v>359</v>
      </c>
      <c r="F4022" s="376">
        <v>132579.57</v>
      </c>
    </row>
    <row r="4023" spans="1:6">
      <c r="A4023" s="370" t="s">
        <v>8363</v>
      </c>
      <c r="B4023" s="374">
        <v>857</v>
      </c>
      <c r="C4023" s="374" t="s">
        <v>8364</v>
      </c>
      <c r="D4023" s="368" t="s">
        <v>6</v>
      </c>
      <c r="E4023" s="374" t="s">
        <v>1442</v>
      </c>
      <c r="F4023" s="376">
        <v>54535.64</v>
      </c>
    </row>
    <row r="4024" spans="1:6">
      <c r="A4024" s="370" t="s">
        <v>8365</v>
      </c>
      <c r="B4024" s="374">
        <v>114</v>
      </c>
      <c r="C4024" s="374" t="s">
        <v>8366</v>
      </c>
      <c r="D4024" s="368" t="s">
        <v>6</v>
      </c>
      <c r="E4024" s="374" t="s">
        <v>1442</v>
      </c>
      <c r="F4024" s="376">
        <v>171777.95</v>
      </c>
    </row>
    <row r="4025" spans="1:6">
      <c r="A4025" s="370" t="s">
        <v>8367</v>
      </c>
      <c r="B4025" s="374">
        <v>856</v>
      </c>
      <c r="C4025" s="374" t="s">
        <v>8368</v>
      </c>
      <c r="D4025" s="368" t="s">
        <v>6</v>
      </c>
      <c r="E4025" s="374" t="s">
        <v>1442</v>
      </c>
      <c r="F4025" s="376">
        <v>86744.23</v>
      </c>
    </row>
    <row r="4026" spans="1:6">
      <c r="A4026" s="370" t="s">
        <v>8369</v>
      </c>
      <c r="B4026" s="374">
        <v>188</v>
      </c>
      <c r="C4026" s="374" t="s">
        <v>8370</v>
      </c>
      <c r="D4026" s="368" t="s">
        <v>6</v>
      </c>
      <c r="E4026" s="374" t="s">
        <v>1442</v>
      </c>
      <c r="F4026" s="376">
        <v>140195.57</v>
      </c>
    </row>
    <row r="4027" spans="1:6">
      <c r="A4027" s="370" t="s">
        <v>8371</v>
      </c>
      <c r="B4027" s="374">
        <v>13553</v>
      </c>
      <c r="C4027" s="374" t="s">
        <v>8372</v>
      </c>
      <c r="D4027" s="368" t="s">
        <v>6</v>
      </c>
      <c r="E4027" s="374" t="s">
        <v>1442</v>
      </c>
      <c r="F4027" s="376">
        <v>116100.29</v>
      </c>
    </row>
    <row r="4028" spans="1:6">
      <c r="A4028" s="370" t="s">
        <v>8373</v>
      </c>
      <c r="B4028" s="374">
        <v>706</v>
      </c>
      <c r="C4028" s="374" t="s">
        <v>8374</v>
      </c>
      <c r="D4028" s="368" t="s">
        <v>6</v>
      </c>
      <c r="E4028" s="374" t="s">
        <v>1442</v>
      </c>
      <c r="F4028" s="376">
        <v>102221.45</v>
      </c>
    </row>
    <row r="4029" spans="1:6">
      <c r="A4029" s="370" t="s">
        <v>8375</v>
      </c>
      <c r="B4029" s="374">
        <v>852</v>
      </c>
      <c r="C4029" s="374" t="s">
        <v>8376</v>
      </c>
      <c r="D4029" s="368" t="s">
        <v>6</v>
      </c>
      <c r="E4029" s="374" t="s">
        <v>1442</v>
      </c>
      <c r="F4029" s="376">
        <v>104242.64</v>
      </c>
    </row>
    <row r="4030" spans="1:6">
      <c r="A4030" s="370" t="s">
        <v>8377</v>
      </c>
      <c r="B4030" s="374">
        <v>853</v>
      </c>
      <c r="C4030" s="374" t="s">
        <v>8378</v>
      </c>
      <c r="D4030" s="368" t="s">
        <v>6</v>
      </c>
      <c r="E4030" s="374" t="s">
        <v>1442</v>
      </c>
      <c r="F4030" s="376">
        <v>111082.87</v>
      </c>
    </row>
    <row r="4031" spans="1:6">
      <c r="A4031" s="370" t="s">
        <v>8379</v>
      </c>
      <c r="B4031" s="374">
        <v>854</v>
      </c>
      <c r="C4031" s="374" t="s">
        <v>8380</v>
      </c>
      <c r="D4031" s="368" t="s">
        <v>6</v>
      </c>
      <c r="E4031" s="374" t="s">
        <v>1442</v>
      </c>
      <c r="F4031" s="376">
        <v>85232.8</v>
      </c>
    </row>
    <row r="4032" spans="1:6">
      <c r="A4032" s="370" t="s">
        <v>8381</v>
      </c>
      <c r="B4032" s="374">
        <v>171</v>
      </c>
      <c r="C4032" s="374" t="s">
        <v>8382</v>
      </c>
      <c r="D4032" s="368" t="s">
        <v>6</v>
      </c>
      <c r="E4032" s="374" t="s">
        <v>2377</v>
      </c>
      <c r="F4032" s="376">
        <v>39796.050000000003</v>
      </c>
    </row>
    <row r="4033" spans="1:6">
      <c r="A4033" s="370" t="s">
        <v>8383</v>
      </c>
      <c r="B4033" s="374">
        <v>216</v>
      </c>
      <c r="C4033" s="374" t="s">
        <v>8384</v>
      </c>
      <c r="D4033" s="368" t="s">
        <v>6</v>
      </c>
      <c r="E4033" s="374" t="s">
        <v>1442</v>
      </c>
      <c r="F4033" s="376">
        <v>111832.34</v>
      </c>
    </row>
    <row r="4034" spans="1:6">
      <c r="A4034" s="370" t="s">
        <v>8385</v>
      </c>
      <c r="B4034" s="374">
        <v>217</v>
      </c>
      <c r="C4034" s="374" t="s">
        <v>8386</v>
      </c>
      <c r="D4034" s="368" t="s">
        <v>6</v>
      </c>
      <c r="E4034" s="374" t="s">
        <v>1442</v>
      </c>
      <c r="F4034" s="376">
        <v>101025.19</v>
      </c>
    </row>
    <row r="4035" spans="1:6">
      <c r="A4035" s="370" t="s">
        <v>8387</v>
      </c>
      <c r="B4035" s="374">
        <v>197</v>
      </c>
      <c r="C4035" s="374" t="s">
        <v>8388</v>
      </c>
      <c r="D4035" s="368" t="s">
        <v>6</v>
      </c>
      <c r="E4035" s="374" t="s">
        <v>1442</v>
      </c>
      <c r="F4035" s="376">
        <v>189359.08</v>
      </c>
    </row>
    <row r="4036" spans="1:6">
      <c r="A4036" s="370" t="s">
        <v>8389</v>
      </c>
      <c r="B4036" s="374">
        <v>10694</v>
      </c>
      <c r="C4036" s="374" t="s">
        <v>8390</v>
      </c>
      <c r="D4036" s="368" t="s">
        <v>6</v>
      </c>
      <c r="E4036" s="374" t="s">
        <v>1766</v>
      </c>
      <c r="F4036" s="376">
        <v>72027.78</v>
      </c>
    </row>
    <row r="4037" spans="1:6">
      <c r="A4037" s="370" t="s">
        <v>8391</v>
      </c>
      <c r="B4037" s="374">
        <v>13387</v>
      </c>
      <c r="C4037" s="374" t="s">
        <v>8392</v>
      </c>
      <c r="D4037" s="368" t="s">
        <v>8</v>
      </c>
      <c r="E4037" s="374" t="s">
        <v>366</v>
      </c>
      <c r="F4037" s="376">
        <v>163415.99</v>
      </c>
    </row>
    <row r="4038" spans="1:6">
      <c r="A4038" s="370" t="s">
        <v>8393</v>
      </c>
      <c r="B4038" s="374">
        <v>18343</v>
      </c>
      <c r="C4038" s="374" t="s">
        <v>8394</v>
      </c>
      <c r="D4038" s="368" t="s">
        <v>6</v>
      </c>
      <c r="E4038" s="374" t="s">
        <v>857</v>
      </c>
      <c r="F4038" s="376">
        <v>357781.83</v>
      </c>
    </row>
    <row r="4039" spans="1:6">
      <c r="A4039" s="370" t="s">
        <v>8395</v>
      </c>
      <c r="B4039" s="374">
        <v>18341</v>
      </c>
      <c r="C4039" s="374" t="s">
        <v>8396</v>
      </c>
      <c r="D4039" s="368" t="s">
        <v>6</v>
      </c>
      <c r="E4039" s="374" t="s">
        <v>857</v>
      </c>
      <c r="F4039" s="376">
        <v>330066.33</v>
      </c>
    </row>
    <row r="4040" spans="1:6">
      <c r="A4040" s="370" t="s">
        <v>8397</v>
      </c>
      <c r="B4040" s="374">
        <v>19322</v>
      </c>
      <c r="C4040" s="374" t="s">
        <v>8398</v>
      </c>
      <c r="D4040" s="368" t="s">
        <v>6</v>
      </c>
      <c r="E4040" s="374" t="s">
        <v>857</v>
      </c>
      <c r="F4040" s="376">
        <v>337744.33</v>
      </c>
    </row>
    <row r="4041" spans="1:6">
      <c r="A4041" s="370" t="s">
        <v>8399</v>
      </c>
      <c r="B4041" s="374">
        <v>82</v>
      </c>
      <c r="C4041" s="374" t="s">
        <v>8400</v>
      </c>
      <c r="D4041" s="368" t="s">
        <v>6</v>
      </c>
      <c r="E4041" s="374" t="s">
        <v>857</v>
      </c>
      <c r="F4041" s="376">
        <v>152824.71</v>
      </c>
    </row>
    <row r="4042" spans="1:6">
      <c r="A4042" s="370" t="s">
        <v>8401</v>
      </c>
      <c r="B4042" s="374">
        <v>850</v>
      </c>
      <c r="C4042" s="374" t="s">
        <v>8402</v>
      </c>
      <c r="D4042" s="368" t="s">
        <v>6</v>
      </c>
      <c r="E4042" s="374" t="s">
        <v>857</v>
      </c>
      <c r="F4042" s="376">
        <v>244405.72</v>
      </c>
    </row>
    <row r="4043" spans="1:6">
      <c r="A4043" s="370" t="s">
        <v>8403</v>
      </c>
      <c r="B4043" s="374">
        <v>79</v>
      </c>
      <c r="C4043" s="374" t="s">
        <v>8404</v>
      </c>
      <c r="D4043" s="368" t="s">
        <v>6</v>
      </c>
      <c r="E4043" s="374" t="s">
        <v>857</v>
      </c>
      <c r="F4043" s="376">
        <v>244697.85</v>
      </c>
    </row>
    <row r="4044" spans="1:6">
      <c r="A4044" s="370" t="s">
        <v>8405</v>
      </c>
      <c r="B4044" s="374">
        <v>81</v>
      </c>
      <c r="C4044" s="374" t="s">
        <v>8406</v>
      </c>
      <c r="D4044" s="368" t="s">
        <v>6</v>
      </c>
      <c r="E4044" s="374" t="s">
        <v>857</v>
      </c>
      <c r="F4044" s="376">
        <v>220943.25</v>
      </c>
    </row>
    <row r="4045" spans="1:6">
      <c r="A4045" s="370" t="s">
        <v>8407</v>
      </c>
      <c r="B4045" s="374">
        <v>80</v>
      </c>
      <c r="C4045" s="374" t="s">
        <v>8408</v>
      </c>
      <c r="D4045" s="368" t="s">
        <v>6</v>
      </c>
      <c r="E4045" s="374" t="s">
        <v>857</v>
      </c>
      <c r="F4045" s="376">
        <v>221077.94</v>
      </c>
    </row>
    <row r="4046" spans="1:6">
      <c r="A4046" s="370" t="s">
        <v>8409</v>
      </c>
      <c r="B4046" s="374">
        <v>16996</v>
      </c>
      <c r="C4046" s="374" t="s">
        <v>8410</v>
      </c>
      <c r="D4046" s="368" t="s">
        <v>6</v>
      </c>
      <c r="E4046" s="374" t="s">
        <v>857</v>
      </c>
      <c r="F4046" s="376">
        <v>248730.45</v>
      </c>
    </row>
    <row r="4047" spans="1:6">
      <c r="A4047" s="370" t="s">
        <v>8411</v>
      </c>
      <c r="B4047" s="374">
        <v>13200</v>
      </c>
      <c r="C4047" s="374" t="s">
        <v>8412</v>
      </c>
      <c r="D4047" s="368" t="s">
        <v>6</v>
      </c>
      <c r="E4047" s="374" t="s">
        <v>857</v>
      </c>
      <c r="F4047" s="376">
        <v>307663.51</v>
      </c>
    </row>
    <row r="4048" spans="1:6">
      <c r="A4048" s="370" t="s">
        <v>8413</v>
      </c>
      <c r="B4048" s="374">
        <v>846</v>
      </c>
      <c r="C4048" s="374" t="s">
        <v>8414</v>
      </c>
      <c r="D4048" s="368" t="s">
        <v>6</v>
      </c>
      <c r="E4048" s="374" t="s">
        <v>857</v>
      </c>
      <c r="F4048" s="376">
        <v>203555.41</v>
      </c>
    </row>
    <row r="4049" spans="1:6">
      <c r="A4049" s="370" t="s">
        <v>8415</v>
      </c>
      <c r="B4049" s="374">
        <v>847</v>
      </c>
      <c r="C4049" s="374" t="s">
        <v>8416</v>
      </c>
      <c r="D4049" s="368" t="s">
        <v>6</v>
      </c>
      <c r="E4049" s="374" t="s">
        <v>857</v>
      </c>
      <c r="F4049" s="376">
        <v>265673.03999999998</v>
      </c>
    </row>
    <row r="4050" spans="1:6">
      <c r="A4050" s="370" t="s">
        <v>8417</v>
      </c>
      <c r="B4050" s="374">
        <v>848</v>
      </c>
      <c r="C4050" s="374" t="s">
        <v>8418</v>
      </c>
      <c r="D4050" s="368" t="s">
        <v>6</v>
      </c>
      <c r="E4050" s="374" t="s">
        <v>857</v>
      </c>
      <c r="F4050" s="376">
        <v>323541.07</v>
      </c>
    </row>
    <row r="4051" spans="1:6">
      <c r="A4051" s="370" t="s">
        <v>8419</v>
      </c>
      <c r="B4051" s="374">
        <v>10009</v>
      </c>
      <c r="C4051" s="374" t="s">
        <v>8420</v>
      </c>
      <c r="D4051" s="368" t="s">
        <v>6</v>
      </c>
      <c r="E4051" s="374" t="s">
        <v>857</v>
      </c>
      <c r="F4051" s="376">
        <v>263791.62</v>
      </c>
    </row>
    <row r="4052" spans="1:6">
      <c r="A4052" s="370" t="s">
        <v>8421</v>
      </c>
      <c r="B4052" s="374">
        <v>10010</v>
      </c>
      <c r="C4052" s="374" t="s">
        <v>8422</v>
      </c>
      <c r="D4052" s="368" t="s">
        <v>6</v>
      </c>
      <c r="E4052" s="374" t="s">
        <v>857</v>
      </c>
      <c r="F4052" s="376">
        <v>287361.57</v>
      </c>
    </row>
    <row r="4053" spans="1:6">
      <c r="A4053" s="370" t="s">
        <v>8423</v>
      </c>
      <c r="B4053" s="374">
        <v>19289</v>
      </c>
      <c r="C4053" s="374" t="s">
        <v>8424</v>
      </c>
      <c r="D4053" s="368" t="s">
        <v>6</v>
      </c>
      <c r="E4053" s="374" t="s">
        <v>857</v>
      </c>
      <c r="F4053" s="376">
        <v>384087.35</v>
      </c>
    </row>
    <row r="4054" spans="1:6">
      <c r="A4054" s="370" t="s">
        <v>8425</v>
      </c>
      <c r="B4054" s="374">
        <v>696</v>
      </c>
      <c r="C4054" s="374" t="s">
        <v>8426</v>
      </c>
      <c r="D4054" s="368" t="s">
        <v>6</v>
      </c>
      <c r="E4054" s="374" t="s">
        <v>854</v>
      </c>
      <c r="F4054" s="376">
        <v>203644.76</v>
      </c>
    </row>
    <row r="4055" spans="1:6">
      <c r="A4055" s="370" t="s">
        <v>8427</v>
      </c>
      <c r="B4055" s="374">
        <v>78</v>
      </c>
      <c r="C4055" s="374" t="s">
        <v>8428</v>
      </c>
      <c r="D4055" s="368" t="s">
        <v>6</v>
      </c>
      <c r="E4055" s="374" t="s">
        <v>857</v>
      </c>
      <c r="F4055" s="376">
        <v>187132.68</v>
      </c>
    </row>
    <row r="4056" spans="1:6">
      <c r="A4056" s="370" t="s">
        <v>8429</v>
      </c>
      <c r="B4056" s="374">
        <v>293</v>
      </c>
      <c r="C4056" s="374" t="s">
        <v>8430</v>
      </c>
      <c r="D4056" s="368" t="s">
        <v>6</v>
      </c>
      <c r="E4056" s="374" t="s">
        <v>857</v>
      </c>
      <c r="F4056" s="376">
        <v>173194.5</v>
      </c>
    </row>
    <row r="4057" spans="1:6">
      <c r="A4057" s="370" t="s">
        <v>8431</v>
      </c>
      <c r="B4057" s="374">
        <v>220</v>
      </c>
      <c r="C4057" s="374" t="s">
        <v>8432</v>
      </c>
      <c r="D4057" s="368" t="s">
        <v>6</v>
      </c>
      <c r="E4057" s="374" t="s">
        <v>857</v>
      </c>
      <c r="F4057" s="376">
        <v>986.87</v>
      </c>
    </row>
    <row r="4058" spans="1:6">
      <c r="A4058" s="370" t="s">
        <v>8433</v>
      </c>
      <c r="B4058" s="374">
        <v>931</v>
      </c>
      <c r="C4058" s="374" t="s">
        <v>8434</v>
      </c>
      <c r="D4058" s="368" t="s">
        <v>6</v>
      </c>
      <c r="E4058" s="374" t="s">
        <v>857</v>
      </c>
      <c r="F4058" s="376">
        <v>233099.93</v>
      </c>
    </row>
    <row r="4059" spans="1:6">
      <c r="A4059" s="370" t="s">
        <v>8435</v>
      </c>
      <c r="B4059" s="374">
        <v>12528</v>
      </c>
      <c r="C4059" s="374" t="s">
        <v>8436</v>
      </c>
      <c r="D4059" s="368" t="s">
        <v>6</v>
      </c>
      <c r="E4059" s="374" t="s">
        <v>857</v>
      </c>
      <c r="F4059" s="376">
        <v>238019.71</v>
      </c>
    </row>
    <row r="4060" spans="1:6">
      <c r="A4060" s="370" t="s">
        <v>8437</v>
      </c>
      <c r="B4060" s="374">
        <v>12527</v>
      </c>
      <c r="C4060" s="374" t="s">
        <v>8438</v>
      </c>
      <c r="D4060" s="368" t="s">
        <v>6</v>
      </c>
      <c r="E4060" s="374" t="s">
        <v>857</v>
      </c>
      <c r="F4060" s="376">
        <v>262429.34000000003</v>
      </c>
    </row>
    <row r="4061" spans="1:6">
      <c r="A4061" s="370" t="s">
        <v>8439</v>
      </c>
      <c r="B4061" s="374">
        <v>10175</v>
      </c>
      <c r="C4061" s="374" t="s">
        <v>8440</v>
      </c>
      <c r="D4061" s="368" t="s">
        <v>6</v>
      </c>
      <c r="E4061" s="374" t="s">
        <v>1766</v>
      </c>
      <c r="F4061" s="376">
        <v>221191.78</v>
      </c>
    </row>
    <row r="4062" spans="1:6">
      <c r="A4062" s="370" t="s">
        <v>8441</v>
      </c>
      <c r="B4062" s="374">
        <v>10573</v>
      </c>
      <c r="C4062" s="374" t="s">
        <v>8442</v>
      </c>
      <c r="D4062" s="368" t="s">
        <v>6</v>
      </c>
      <c r="E4062" s="374" t="s">
        <v>1766</v>
      </c>
      <c r="F4062" s="376">
        <v>192986.91</v>
      </c>
    </row>
    <row r="4063" spans="1:6">
      <c r="A4063" s="370" t="s">
        <v>8443</v>
      </c>
      <c r="B4063" s="374">
        <v>10376</v>
      </c>
      <c r="C4063" s="374" t="s">
        <v>8444</v>
      </c>
      <c r="D4063" s="368" t="s">
        <v>6</v>
      </c>
      <c r="E4063" s="374" t="s">
        <v>1766</v>
      </c>
      <c r="F4063" s="376">
        <v>213736.25</v>
      </c>
    </row>
    <row r="4064" spans="1:6">
      <c r="A4064" s="370" t="s">
        <v>8445</v>
      </c>
      <c r="B4064" s="374">
        <v>18621</v>
      </c>
      <c r="C4064" s="374" t="s">
        <v>8446</v>
      </c>
      <c r="D4064" s="368" t="s">
        <v>6</v>
      </c>
      <c r="E4064" s="374" t="s">
        <v>854</v>
      </c>
      <c r="F4064" s="376">
        <v>77006.69</v>
      </c>
    </row>
    <row r="4065" spans="1:6">
      <c r="A4065" s="370" t="s">
        <v>8447</v>
      </c>
      <c r="B4065" s="374">
        <v>84</v>
      </c>
      <c r="C4065" s="374" t="s">
        <v>8448</v>
      </c>
      <c r="D4065" s="368" t="s">
        <v>6</v>
      </c>
      <c r="E4065" s="374" t="s">
        <v>857</v>
      </c>
      <c r="F4065" s="376">
        <v>202666.83</v>
      </c>
    </row>
    <row r="4066" spans="1:6">
      <c r="A4066" s="370" t="s">
        <v>8449</v>
      </c>
      <c r="B4066" s="374">
        <v>902</v>
      </c>
      <c r="C4066" s="374" t="s">
        <v>8450</v>
      </c>
      <c r="D4066" s="368" t="s">
        <v>6</v>
      </c>
      <c r="E4066" s="374" t="s">
        <v>857</v>
      </c>
      <c r="F4066" s="376">
        <v>84489.96</v>
      </c>
    </row>
    <row r="4067" spans="1:6">
      <c r="A4067" s="370" t="s">
        <v>8451</v>
      </c>
      <c r="B4067" s="374">
        <v>85</v>
      </c>
      <c r="C4067" s="374" t="s">
        <v>8452</v>
      </c>
      <c r="D4067" s="368" t="s">
        <v>6</v>
      </c>
      <c r="E4067" s="374" t="s">
        <v>857</v>
      </c>
      <c r="F4067" s="376">
        <v>84489.96</v>
      </c>
    </row>
    <row r="4068" spans="1:6">
      <c r="A4068" s="370" t="s">
        <v>8453</v>
      </c>
      <c r="B4068" s="374">
        <v>895</v>
      </c>
      <c r="C4068" s="374" t="s">
        <v>8454</v>
      </c>
      <c r="D4068" s="368" t="s">
        <v>6</v>
      </c>
      <c r="E4068" s="374" t="s">
        <v>857</v>
      </c>
      <c r="F4068" s="376">
        <v>84489.96</v>
      </c>
    </row>
    <row r="4069" spans="1:6">
      <c r="A4069" s="370" t="s">
        <v>8455</v>
      </c>
      <c r="B4069" s="374">
        <v>16248</v>
      </c>
      <c r="C4069" s="374" t="s">
        <v>8456</v>
      </c>
      <c r="D4069" s="368" t="s">
        <v>6</v>
      </c>
      <c r="E4069" s="374" t="s">
        <v>1766</v>
      </c>
      <c r="F4069" s="376">
        <v>195082.21</v>
      </c>
    </row>
    <row r="4070" spans="1:6">
      <c r="A4070" s="370" t="s">
        <v>8457</v>
      </c>
      <c r="B4070" s="374">
        <v>16553</v>
      </c>
      <c r="C4070" s="374" t="s">
        <v>8458</v>
      </c>
      <c r="D4070" s="368" t="s">
        <v>6</v>
      </c>
      <c r="E4070" s="374" t="s">
        <v>1766</v>
      </c>
      <c r="F4070" s="376">
        <v>192986.91</v>
      </c>
    </row>
    <row r="4071" spans="1:6">
      <c r="A4071" s="370" t="s">
        <v>8459</v>
      </c>
      <c r="B4071" s="374">
        <v>17395</v>
      </c>
      <c r="C4071" s="374" t="s">
        <v>8460</v>
      </c>
      <c r="D4071" s="368" t="s">
        <v>9</v>
      </c>
      <c r="E4071" s="374" t="s">
        <v>371</v>
      </c>
      <c r="F4071" s="376">
        <v>1674758.04</v>
      </c>
    </row>
    <row r="4072" spans="1:6">
      <c r="A4072" s="370" t="s">
        <v>8461</v>
      </c>
      <c r="B4072" s="374">
        <v>17400</v>
      </c>
      <c r="C4072" s="374" t="s">
        <v>8462</v>
      </c>
      <c r="D4072" s="368" t="s">
        <v>9</v>
      </c>
      <c r="E4072" s="374" t="s">
        <v>371</v>
      </c>
      <c r="F4072" s="376">
        <v>1674598.82</v>
      </c>
    </row>
    <row r="4073" spans="1:6">
      <c r="A4073" s="370" t="s">
        <v>8463</v>
      </c>
      <c r="B4073" s="374">
        <v>17405</v>
      </c>
      <c r="C4073" s="374" t="s">
        <v>8464</v>
      </c>
      <c r="D4073" s="368" t="s">
        <v>9</v>
      </c>
      <c r="E4073" s="374" t="s">
        <v>371</v>
      </c>
      <c r="F4073" s="376">
        <v>292993.51</v>
      </c>
    </row>
    <row r="4074" spans="1:6">
      <c r="A4074" s="370" t="s">
        <v>8465</v>
      </c>
      <c r="B4074" s="374">
        <v>17411</v>
      </c>
      <c r="C4074" s="374" t="s">
        <v>8466</v>
      </c>
      <c r="D4074" s="368" t="s">
        <v>9</v>
      </c>
      <c r="E4074" s="374" t="s">
        <v>371</v>
      </c>
      <c r="F4074" s="376">
        <v>873691.93</v>
      </c>
    </row>
    <row r="4075" spans="1:6">
      <c r="A4075" s="370" t="s">
        <v>8467</v>
      </c>
      <c r="B4075" s="374">
        <v>17375</v>
      </c>
      <c r="C4075" s="374" t="s">
        <v>8468</v>
      </c>
      <c r="D4075" s="368" t="s">
        <v>9</v>
      </c>
      <c r="E4075" s="374" t="s">
        <v>371</v>
      </c>
      <c r="F4075" s="376">
        <v>1798976.83</v>
      </c>
    </row>
    <row r="4076" spans="1:6">
      <c r="A4076" s="370" t="s">
        <v>8469</v>
      </c>
      <c r="B4076" s="374">
        <v>17374</v>
      </c>
      <c r="C4076" s="374" t="s">
        <v>8470</v>
      </c>
      <c r="D4076" s="368" t="s">
        <v>9</v>
      </c>
      <c r="E4076" s="374" t="s">
        <v>371</v>
      </c>
      <c r="F4076" s="376">
        <v>1798976.83</v>
      </c>
    </row>
    <row r="4077" spans="1:6">
      <c r="A4077" s="370" t="s">
        <v>8471</v>
      </c>
      <c r="B4077" s="374">
        <v>17390</v>
      </c>
      <c r="C4077" s="374" t="s">
        <v>8472</v>
      </c>
      <c r="D4077" s="368" t="s">
        <v>9</v>
      </c>
      <c r="E4077" s="374" t="s">
        <v>371</v>
      </c>
      <c r="F4077" s="376">
        <v>283786.84999999998</v>
      </c>
    </row>
    <row r="4078" spans="1:6">
      <c r="A4078" s="370" t="s">
        <v>8473</v>
      </c>
      <c r="B4078" s="374">
        <v>17388</v>
      </c>
      <c r="C4078" s="374" t="s">
        <v>8474</v>
      </c>
      <c r="D4078" s="368" t="s">
        <v>9</v>
      </c>
      <c r="E4078" s="374" t="s">
        <v>371</v>
      </c>
      <c r="F4078" s="376">
        <v>283786.84999999998</v>
      </c>
    </row>
    <row r="4079" spans="1:6">
      <c r="A4079" s="370" t="s">
        <v>8475</v>
      </c>
      <c r="B4079" s="374">
        <v>17371</v>
      </c>
      <c r="C4079" s="374" t="s">
        <v>8476</v>
      </c>
      <c r="D4079" s="368" t="s">
        <v>9</v>
      </c>
      <c r="E4079" s="374" t="s">
        <v>371</v>
      </c>
      <c r="F4079" s="376">
        <v>211734.14</v>
      </c>
    </row>
    <row r="4080" spans="1:6" ht="22.5">
      <c r="A4080" s="370" t="s">
        <v>8477</v>
      </c>
      <c r="B4080" s="374">
        <v>12247</v>
      </c>
      <c r="C4080" s="374" t="s">
        <v>8478</v>
      </c>
      <c r="D4080" s="368" t="s">
        <v>9</v>
      </c>
      <c r="E4080" s="374" t="s">
        <v>359</v>
      </c>
      <c r="F4080" s="376">
        <v>986074.1</v>
      </c>
    </row>
    <row r="4081" spans="1:6">
      <c r="A4081" s="370" t="s">
        <v>8479</v>
      </c>
      <c r="B4081" s="374">
        <v>18960</v>
      </c>
      <c r="C4081" s="374" t="s">
        <v>8480</v>
      </c>
      <c r="D4081" s="368" t="s">
        <v>9</v>
      </c>
      <c r="E4081" s="374" t="s">
        <v>2412</v>
      </c>
      <c r="F4081" s="376">
        <v>7308880.3200000003</v>
      </c>
    </row>
    <row r="4082" spans="1:6" ht="22.5">
      <c r="A4082" s="370" t="s">
        <v>8481</v>
      </c>
      <c r="B4082" s="374">
        <v>12950</v>
      </c>
      <c r="C4082" s="374" t="s">
        <v>8482</v>
      </c>
      <c r="D4082" s="368" t="s">
        <v>9</v>
      </c>
      <c r="E4082" s="374" t="s">
        <v>537</v>
      </c>
      <c r="F4082" s="376">
        <v>156836396.71000001</v>
      </c>
    </row>
    <row r="4083" spans="1:6" ht="22.5">
      <c r="A4083" s="370" t="s">
        <v>8483</v>
      </c>
      <c r="B4083" s="374">
        <v>15027</v>
      </c>
      <c r="C4083" s="374" t="s">
        <v>8484</v>
      </c>
      <c r="D4083" s="368" t="s">
        <v>9</v>
      </c>
      <c r="E4083" s="374" t="s">
        <v>537</v>
      </c>
      <c r="F4083" s="376">
        <v>961071.87</v>
      </c>
    </row>
    <row r="4084" spans="1:6">
      <c r="A4084" s="370" t="s">
        <v>8485</v>
      </c>
      <c r="B4084" s="374">
        <v>15183</v>
      </c>
      <c r="C4084" s="374" t="s">
        <v>8486</v>
      </c>
      <c r="D4084" s="368" t="s">
        <v>9</v>
      </c>
      <c r="E4084" s="374" t="s">
        <v>2412</v>
      </c>
      <c r="F4084" s="376">
        <v>649037.09</v>
      </c>
    </row>
    <row r="4085" spans="1:6">
      <c r="A4085" s="370" t="s">
        <v>8487</v>
      </c>
      <c r="B4085" s="374">
        <v>15772</v>
      </c>
      <c r="C4085" s="374" t="s">
        <v>8488</v>
      </c>
      <c r="D4085" s="368" t="s">
        <v>9</v>
      </c>
      <c r="E4085" s="374" t="s">
        <v>2412</v>
      </c>
      <c r="F4085" s="376">
        <v>649037.09</v>
      </c>
    </row>
    <row r="4086" spans="1:6" ht="22.5">
      <c r="A4086" s="370" t="s">
        <v>8489</v>
      </c>
      <c r="B4086" s="374">
        <v>14448</v>
      </c>
      <c r="C4086" s="374" t="s">
        <v>8490</v>
      </c>
      <c r="D4086" s="368" t="s">
        <v>9</v>
      </c>
      <c r="E4086" s="374" t="s">
        <v>537</v>
      </c>
      <c r="F4086" s="376">
        <v>3657005.08</v>
      </c>
    </row>
    <row r="4087" spans="1:6" ht="22.5">
      <c r="A4087" s="370" t="s">
        <v>8491</v>
      </c>
      <c r="B4087" s="374">
        <v>11888</v>
      </c>
      <c r="C4087" s="374" t="s">
        <v>8492</v>
      </c>
      <c r="D4087" s="368" t="s">
        <v>9</v>
      </c>
      <c r="E4087" s="374" t="s">
        <v>2412</v>
      </c>
      <c r="F4087" s="376">
        <v>44632285.990000002</v>
      </c>
    </row>
    <row r="4088" spans="1:6">
      <c r="A4088" s="370" t="s">
        <v>8493</v>
      </c>
      <c r="B4088" s="374">
        <v>17838</v>
      </c>
      <c r="C4088" s="374" t="s">
        <v>8494</v>
      </c>
      <c r="D4088" s="368" t="s">
        <v>9</v>
      </c>
      <c r="E4088" s="374" t="s">
        <v>496</v>
      </c>
      <c r="F4088" s="376">
        <v>9241534.6899999995</v>
      </c>
    </row>
    <row r="4089" spans="1:6" ht="22.5">
      <c r="A4089" s="370" t="s">
        <v>8495</v>
      </c>
      <c r="B4089" s="374">
        <v>18468</v>
      </c>
      <c r="C4089" s="374" t="s">
        <v>8496</v>
      </c>
      <c r="D4089" s="368" t="s">
        <v>9</v>
      </c>
      <c r="E4089" s="374" t="s">
        <v>359</v>
      </c>
      <c r="F4089" s="376">
        <v>1147976.82</v>
      </c>
    </row>
    <row r="4090" spans="1:6">
      <c r="A4090" s="370" t="s">
        <v>8497</v>
      </c>
      <c r="B4090" s="374">
        <v>18297</v>
      </c>
      <c r="C4090" s="374" t="s">
        <v>8498</v>
      </c>
      <c r="D4090" s="368" t="s">
        <v>9</v>
      </c>
      <c r="E4090" s="374" t="s">
        <v>884</v>
      </c>
      <c r="F4090" s="376">
        <v>601066.73</v>
      </c>
    </row>
    <row r="4091" spans="1:6">
      <c r="A4091" s="370" t="s">
        <v>8499</v>
      </c>
      <c r="B4091" s="374">
        <v>17612</v>
      </c>
      <c r="C4091" s="374" t="s">
        <v>8500</v>
      </c>
      <c r="D4091" s="368" t="s">
        <v>9</v>
      </c>
      <c r="E4091" s="374" t="s">
        <v>562</v>
      </c>
      <c r="F4091" s="376">
        <v>601066.73</v>
      </c>
    </row>
    <row r="4092" spans="1:6" ht="22.5">
      <c r="A4092" s="370" t="s">
        <v>8501</v>
      </c>
      <c r="B4092" s="374">
        <v>15318</v>
      </c>
      <c r="C4092" s="374" t="s">
        <v>8502</v>
      </c>
      <c r="D4092" s="368" t="s">
        <v>9</v>
      </c>
      <c r="E4092" s="374" t="s">
        <v>537</v>
      </c>
      <c r="F4092" s="376">
        <v>14203611.01</v>
      </c>
    </row>
    <row r="4093" spans="1:6" ht="22.5">
      <c r="A4093" s="370" t="s">
        <v>8503</v>
      </c>
      <c r="B4093" s="374">
        <v>15184</v>
      </c>
      <c r="C4093" s="374" t="s">
        <v>8504</v>
      </c>
      <c r="D4093" s="368" t="s">
        <v>9</v>
      </c>
      <c r="E4093" s="374" t="s">
        <v>537</v>
      </c>
      <c r="F4093" s="376">
        <v>649037.09</v>
      </c>
    </row>
    <row r="4094" spans="1:6" ht="22.5">
      <c r="A4094" s="370" t="s">
        <v>8505</v>
      </c>
      <c r="B4094" s="374">
        <v>15686</v>
      </c>
      <c r="C4094" s="374" t="s">
        <v>8506</v>
      </c>
      <c r="D4094" s="368" t="s">
        <v>9</v>
      </c>
      <c r="E4094" s="374" t="s">
        <v>537</v>
      </c>
      <c r="F4094" s="376">
        <v>6045824.54</v>
      </c>
    </row>
    <row r="4095" spans="1:6" ht="22.5">
      <c r="A4095" s="370" t="s">
        <v>8507</v>
      </c>
      <c r="B4095" s="374">
        <v>15687</v>
      </c>
      <c r="C4095" s="374" t="s">
        <v>8508</v>
      </c>
      <c r="D4095" s="368" t="s">
        <v>9</v>
      </c>
      <c r="E4095" s="374" t="s">
        <v>537</v>
      </c>
      <c r="F4095" s="376">
        <v>957421.48</v>
      </c>
    </row>
    <row r="4096" spans="1:6" ht="22.5">
      <c r="A4096" s="370" t="s">
        <v>8509</v>
      </c>
      <c r="B4096" s="374">
        <v>15688</v>
      </c>
      <c r="C4096" s="374" t="s">
        <v>8510</v>
      </c>
      <c r="D4096" s="368" t="s">
        <v>9</v>
      </c>
      <c r="E4096" s="374" t="s">
        <v>537</v>
      </c>
      <c r="F4096" s="376">
        <v>14080901.869999999</v>
      </c>
    </row>
    <row r="4097" spans="1:6" ht="22.5">
      <c r="A4097" s="370" t="s">
        <v>8511</v>
      </c>
      <c r="B4097" s="374">
        <v>15319</v>
      </c>
      <c r="C4097" s="374" t="s">
        <v>8512</v>
      </c>
      <c r="D4097" s="368" t="s">
        <v>9</v>
      </c>
      <c r="E4097" s="374" t="s">
        <v>537</v>
      </c>
      <c r="F4097" s="376">
        <v>908302.69</v>
      </c>
    </row>
    <row r="4098" spans="1:6">
      <c r="A4098" s="370" t="s">
        <v>8513</v>
      </c>
      <c r="B4098" s="374">
        <v>17836</v>
      </c>
      <c r="C4098" s="374" t="s">
        <v>8514</v>
      </c>
      <c r="D4098" s="368" t="s">
        <v>9</v>
      </c>
      <c r="E4098" s="374" t="s">
        <v>496</v>
      </c>
      <c r="F4098" s="376">
        <v>2616926.1</v>
      </c>
    </row>
    <row r="4099" spans="1:6">
      <c r="A4099" s="370" t="s">
        <v>8515</v>
      </c>
      <c r="B4099" s="374">
        <v>697</v>
      </c>
      <c r="C4099" s="374" t="s">
        <v>8516</v>
      </c>
      <c r="D4099" s="368" t="s">
        <v>9</v>
      </c>
      <c r="E4099" s="374" t="s">
        <v>2412</v>
      </c>
      <c r="F4099" s="376">
        <v>1623602.28</v>
      </c>
    </row>
    <row r="4100" spans="1:6" ht="22.5">
      <c r="A4100" s="370" t="s">
        <v>8517</v>
      </c>
      <c r="B4100" s="374">
        <v>18636</v>
      </c>
      <c r="C4100" s="374" t="s">
        <v>8518</v>
      </c>
      <c r="D4100" s="368" t="s">
        <v>9</v>
      </c>
      <c r="E4100" s="374" t="s">
        <v>537</v>
      </c>
      <c r="F4100" s="376">
        <v>0</v>
      </c>
    </row>
    <row r="4101" spans="1:6" ht="22.5">
      <c r="A4101" s="370" t="s">
        <v>8519</v>
      </c>
      <c r="B4101" s="374">
        <v>18782</v>
      </c>
      <c r="C4101" s="374" t="s">
        <v>8518</v>
      </c>
      <c r="D4101" s="368" t="s">
        <v>9</v>
      </c>
      <c r="E4101" s="374" t="s">
        <v>537</v>
      </c>
      <c r="F4101" s="376">
        <v>0</v>
      </c>
    </row>
    <row r="4102" spans="1:6" ht="22.5">
      <c r="A4102" s="370" t="s">
        <v>8520</v>
      </c>
      <c r="B4102" s="374">
        <v>18635</v>
      </c>
      <c r="C4102" s="374" t="s">
        <v>8521</v>
      </c>
      <c r="D4102" s="368" t="s">
        <v>9</v>
      </c>
      <c r="E4102" s="374" t="s">
        <v>537</v>
      </c>
      <c r="F4102" s="376">
        <v>0</v>
      </c>
    </row>
    <row r="4103" spans="1:6" ht="22.5">
      <c r="A4103" s="370" t="s">
        <v>8522</v>
      </c>
      <c r="B4103" s="374">
        <v>18781</v>
      </c>
      <c r="C4103" s="374" t="s">
        <v>8521</v>
      </c>
      <c r="D4103" s="368" t="s">
        <v>9</v>
      </c>
      <c r="E4103" s="374" t="s">
        <v>537</v>
      </c>
      <c r="F4103" s="376">
        <v>0</v>
      </c>
    </row>
    <row r="4104" spans="1:6" ht="22.5">
      <c r="A4104" s="370" t="s">
        <v>8523</v>
      </c>
      <c r="B4104" s="374">
        <v>15026</v>
      </c>
      <c r="C4104" s="374" t="s">
        <v>8524</v>
      </c>
      <c r="D4104" s="368" t="s">
        <v>9</v>
      </c>
      <c r="E4104" s="374" t="s">
        <v>537</v>
      </c>
      <c r="F4104" s="376">
        <v>961071.87</v>
      </c>
    </row>
    <row r="4105" spans="1:6" ht="22.5">
      <c r="A4105" s="370" t="s">
        <v>8525</v>
      </c>
      <c r="B4105" s="374">
        <v>14803</v>
      </c>
      <c r="C4105" s="374" t="s">
        <v>8526</v>
      </c>
      <c r="D4105" s="368" t="s">
        <v>9</v>
      </c>
      <c r="E4105" s="374" t="s">
        <v>537</v>
      </c>
      <c r="F4105" s="376">
        <v>1090704.67</v>
      </c>
    </row>
    <row r="4106" spans="1:6">
      <c r="A4106" s="370" t="s">
        <v>8527</v>
      </c>
      <c r="B4106" s="374">
        <v>17370</v>
      </c>
      <c r="C4106" s="374" t="s">
        <v>8528</v>
      </c>
      <c r="D4106" s="368" t="s">
        <v>9</v>
      </c>
      <c r="E4106" s="374" t="s">
        <v>371</v>
      </c>
      <c r="F4106" s="376">
        <v>824182.09</v>
      </c>
    </row>
    <row r="4107" spans="1:6">
      <c r="A4107" s="370" t="s">
        <v>8529</v>
      </c>
      <c r="B4107" s="374">
        <v>17348</v>
      </c>
      <c r="C4107" s="374" t="s">
        <v>8530</v>
      </c>
      <c r="D4107" s="368" t="s">
        <v>9</v>
      </c>
      <c r="E4107" s="374" t="s">
        <v>371</v>
      </c>
      <c r="F4107" s="376">
        <v>283786.84999999998</v>
      </c>
    </row>
    <row r="4108" spans="1:6">
      <c r="A4108" s="370" t="s">
        <v>8531</v>
      </c>
      <c r="B4108" s="374">
        <v>17347</v>
      </c>
      <c r="C4108" s="374" t="s">
        <v>8532</v>
      </c>
      <c r="D4108" s="368" t="s">
        <v>9</v>
      </c>
      <c r="E4108" s="374" t="s">
        <v>371</v>
      </c>
      <c r="F4108" s="376">
        <v>283786.84999999998</v>
      </c>
    </row>
    <row r="4109" spans="1:6">
      <c r="A4109" s="370" t="s">
        <v>8533</v>
      </c>
      <c r="B4109" s="374">
        <v>17298</v>
      </c>
      <c r="C4109" s="374" t="s">
        <v>8534</v>
      </c>
      <c r="D4109" s="368" t="s">
        <v>9</v>
      </c>
      <c r="E4109" s="374" t="s">
        <v>371</v>
      </c>
      <c r="F4109" s="376">
        <v>283786.84999999998</v>
      </c>
    </row>
    <row r="4110" spans="1:6">
      <c r="A4110" s="370" t="s">
        <v>8535</v>
      </c>
      <c r="B4110" s="374">
        <v>17354</v>
      </c>
      <c r="C4110" s="374" t="s">
        <v>8536</v>
      </c>
      <c r="D4110" s="368" t="s">
        <v>9</v>
      </c>
      <c r="E4110" s="374" t="s">
        <v>371</v>
      </c>
      <c r="F4110" s="376">
        <v>824182.09</v>
      </c>
    </row>
    <row r="4111" spans="1:6">
      <c r="A4111" s="370" t="s">
        <v>8537</v>
      </c>
      <c r="B4111" s="374">
        <v>17813</v>
      </c>
      <c r="C4111" s="374" t="s">
        <v>8538</v>
      </c>
      <c r="D4111" s="368" t="s">
        <v>9</v>
      </c>
      <c r="E4111" s="374" t="s">
        <v>371</v>
      </c>
      <c r="F4111" s="376">
        <v>10478015.369999999</v>
      </c>
    </row>
    <row r="4112" spans="1:6">
      <c r="A4112" s="370" t="s">
        <v>8539</v>
      </c>
      <c r="B4112" s="374">
        <v>17384</v>
      </c>
      <c r="C4112" s="374" t="s">
        <v>8540</v>
      </c>
      <c r="D4112" s="368" t="s">
        <v>9</v>
      </c>
      <c r="E4112" s="374" t="s">
        <v>371</v>
      </c>
      <c r="F4112" s="376">
        <v>10478015.369999999</v>
      </c>
    </row>
    <row r="4113" spans="1:6">
      <c r="A4113" s="370" t="s">
        <v>8541</v>
      </c>
      <c r="B4113" s="374">
        <v>17353</v>
      </c>
      <c r="C4113" s="374" t="s">
        <v>8542</v>
      </c>
      <c r="D4113" s="368" t="s">
        <v>9</v>
      </c>
      <c r="E4113" s="374" t="s">
        <v>371</v>
      </c>
      <c r="F4113" s="376">
        <v>283786.84999999998</v>
      </c>
    </row>
    <row r="4114" spans="1:6">
      <c r="A4114" s="370" t="s">
        <v>8543</v>
      </c>
      <c r="B4114" s="374">
        <v>13136</v>
      </c>
      <c r="C4114" s="374" t="s">
        <v>8544</v>
      </c>
      <c r="D4114" s="368" t="s">
        <v>9</v>
      </c>
      <c r="E4114" s="374" t="s">
        <v>2412</v>
      </c>
      <c r="F4114" s="376">
        <v>0</v>
      </c>
    </row>
    <row r="4115" spans="1:6">
      <c r="A4115" s="370" t="s">
        <v>8545</v>
      </c>
      <c r="B4115" s="374">
        <v>18230</v>
      </c>
      <c r="C4115" s="374" t="s">
        <v>8546</v>
      </c>
      <c r="D4115" s="368" t="s">
        <v>9</v>
      </c>
      <c r="E4115" s="374" t="s">
        <v>371</v>
      </c>
      <c r="F4115" s="376">
        <v>1444406.39</v>
      </c>
    </row>
    <row r="4116" spans="1:6">
      <c r="A4116" s="370" t="s">
        <v>8547</v>
      </c>
      <c r="B4116" s="374">
        <v>18229</v>
      </c>
      <c r="C4116" s="374" t="s">
        <v>8548</v>
      </c>
      <c r="D4116" s="368" t="s">
        <v>9</v>
      </c>
      <c r="E4116" s="374" t="s">
        <v>371</v>
      </c>
      <c r="F4116" s="376">
        <v>1422645.71</v>
      </c>
    </row>
    <row r="4117" spans="1:6">
      <c r="A4117" s="370" t="s">
        <v>8549</v>
      </c>
      <c r="B4117" s="374">
        <v>698</v>
      </c>
      <c r="C4117" s="374" t="s">
        <v>8550</v>
      </c>
      <c r="D4117" s="368" t="s">
        <v>9</v>
      </c>
      <c r="E4117" s="374" t="s">
        <v>2412</v>
      </c>
      <c r="F4117" s="376">
        <v>0</v>
      </c>
    </row>
    <row r="4118" spans="1:6">
      <c r="A4118" s="370" t="s">
        <v>8551</v>
      </c>
      <c r="B4118" s="374">
        <v>12469</v>
      </c>
      <c r="C4118" s="374" t="s">
        <v>8552</v>
      </c>
      <c r="D4118" s="368" t="s">
        <v>6</v>
      </c>
      <c r="E4118" s="374" t="s">
        <v>879</v>
      </c>
      <c r="F4118" s="376">
        <v>899.73</v>
      </c>
    </row>
    <row r="4119" spans="1:6" ht="22.5">
      <c r="A4119" s="370" t="s">
        <v>8553</v>
      </c>
      <c r="B4119" s="374">
        <v>18608</v>
      </c>
      <c r="C4119" s="374" t="s">
        <v>8554</v>
      </c>
      <c r="D4119" s="368" t="s">
        <v>9</v>
      </c>
      <c r="E4119" s="374" t="s">
        <v>2412</v>
      </c>
      <c r="F4119" s="376">
        <v>48488599.920000002</v>
      </c>
    </row>
    <row r="4120" spans="1:6" ht="22.5">
      <c r="A4120" s="370" t="s">
        <v>8555</v>
      </c>
      <c r="B4120" s="374">
        <v>11852</v>
      </c>
      <c r="C4120" s="374" t="s">
        <v>8556</v>
      </c>
      <c r="D4120" s="368" t="s">
        <v>9</v>
      </c>
      <c r="E4120" s="374" t="s">
        <v>537</v>
      </c>
      <c r="F4120" s="376">
        <v>16760769.640000001</v>
      </c>
    </row>
    <row r="4121" spans="1:6" ht="22.5">
      <c r="A4121" s="370" t="s">
        <v>8557</v>
      </c>
      <c r="B4121" s="374">
        <v>11851</v>
      </c>
      <c r="C4121" s="374" t="s">
        <v>8558</v>
      </c>
      <c r="D4121" s="368" t="s">
        <v>9</v>
      </c>
      <c r="E4121" s="374" t="s">
        <v>537</v>
      </c>
      <c r="F4121" s="376">
        <v>173274795.61000001</v>
      </c>
    </row>
    <row r="4122" spans="1:6" ht="22.5">
      <c r="A4122" s="370" t="s">
        <v>8559</v>
      </c>
      <c r="B4122" s="374">
        <v>16709</v>
      </c>
      <c r="C4122" s="374" t="s">
        <v>8560</v>
      </c>
      <c r="D4122" s="368" t="s">
        <v>9</v>
      </c>
      <c r="E4122" s="374" t="s">
        <v>359</v>
      </c>
      <c r="F4122" s="376">
        <v>123505664.19</v>
      </c>
    </row>
    <row r="4123" spans="1:6">
      <c r="A4123" s="370" t="s">
        <v>8561</v>
      </c>
      <c r="B4123" s="374">
        <v>13044</v>
      </c>
      <c r="C4123" s="374" t="s">
        <v>8562</v>
      </c>
      <c r="D4123" s="368" t="s">
        <v>9</v>
      </c>
      <c r="E4123" s="374" t="s">
        <v>366</v>
      </c>
      <c r="F4123" s="376">
        <v>0</v>
      </c>
    </row>
    <row r="4124" spans="1:6" ht="22.5">
      <c r="A4124" s="370" t="s">
        <v>8563</v>
      </c>
      <c r="B4124" s="374">
        <v>17683</v>
      </c>
      <c r="C4124" s="374" t="s">
        <v>8564</v>
      </c>
      <c r="D4124" s="368" t="s">
        <v>1702</v>
      </c>
      <c r="E4124" s="374" t="s">
        <v>537</v>
      </c>
      <c r="F4124" s="376">
        <v>0</v>
      </c>
    </row>
    <row r="4125" spans="1:6" ht="22.5">
      <c r="A4125" s="370" t="s">
        <v>8565</v>
      </c>
      <c r="B4125" s="374">
        <v>17682</v>
      </c>
      <c r="C4125" s="374" t="s">
        <v>8566</v>
      </c>
      <c r="D4125" s="368" t="s">
        <v>1702</v>
      </c>
      <c r="E4125" s="374" t="s">
        <v>537</v>
      </c>
      <c r="F4125" s="376">
        <v>0</v>
      </c>
    </row>
    <row r="4126" spans="1:6" ht="22.5">
      <c r="A4126" s="370" t="s">
        <v>8567</v>
      </c>
      <c r="B4126" s="374">
        <v>17684</v>
      </c>
      <c r="C4126" s="374" t="s">
        <v>8568</v>
      </c>
      <c r="D4126" s="368" t="s">
        <v>1702</v>
      </c>
      <c r="E4126" s="374" t="s">
        <v>537</v>
      </c>
      <c r="F4126" s="376">
        <v>0</v>
      </c>
    </row>
    <row r="4127" spans="1:6" ht="22.5">
      <c r="A4127" s="370" t="s">
        <v>8569</v>
      </c>
      <c r="B4127" s="374">
        <v>15689</v>
      </c>
      <c r="C4127" s="374" t="s">
        <v>8570</v>
      </c>
      <c r="D4127" s="368" t="s">
        <v>9</v>
      </c>
      <c r="E4127" s="374" t="s">
        <v>537</v>
      </c>
      <c r="F4127" s="376">
        <v>1006076.8</v>
      </c>
    </row>
    <row r="4128" spans="1:6" ht="22.5">
      <c r="A4128" s="370" t="s">
        <v>8571</v>
      </c>
      <c r="B4128" s="374">
        <v>15690</v>
      </c>
      <c r="C4128" s="374" t="s">
        <v>8572</v>
      </c>
      <c r="D4128" s="368" t="s">
        <v>9</v>
      </c>
      <c r="E4128" s="374" t="s">
        <v>537</v>
      </c>
      <c r="F4128" s="376">
        <v>1006076.8</v>
      </c>
    </row>
    <row r="4129" spans="1:6">
      <c r="A4129" s="370" t="s">
        <v>8573</v>
      </c>
      <c r="B4129" s="374">
        <v>18358</v>
      </c>
      <c r="C4129" s="374" t="s">
        <v>8574</v>
      </c>
      <c r="D4129" s="368" t="s">
        <v>6</v>
      </c>
      <c r="E4129" s="374" t="s">
        <v>603</v>
      </c>
      <c r="F4129" s="376">
        <v>51783.59</v>
      </c>
    </row>
    <row r="4130" spans="1:6">
      <c r="A4130" s="370" t="s">
        <v>8575</v>
      </c>
      <c r="B4130" s="374">
        <v>18324</v>
      </c>
      <c r="C4130" s="374" t="s">
        <v>8576</v>
      </c>
      <c r="D4130" s="368" t="s">
        <v>6</v>
      </c>
      <c r="E4130" s="374" t="s">
        <v>603</v>
      </c>
      <c r="F4130" s="376">
        <v>237888.78</v>
      </c>
    </row>
    <row r="4131" spans="1:6">
      <c r="A4131" s="370" t="s">
        <v>8577</v>
      </c>
      <c r="B4131" s="374">
        <v>18291</v>
      </c>
      <c r="C4131" s="374" t="s">
        <v>8578</v>
      </c>
      <c r="D4131" s="368" t="s">
        <v>6</v>
      </c>
      <c r="E4131" s="374" t="s">
        <v>603</v>
      </c>
      <c r="F4131" s="376">
        <v>4721.47</v>
      </c>
    </row>
    <row r="4132" spans="1:6">
      <c r="A4132" s="370" t="s">
        <v>8579</v>
      </c>
      <c r="B4132" s="374">
        <v>20732</v>
      </c>
      <c r="C4132" s="374" t="s">
        <v>8580</v>
      </c>
      <c r="D4132" s="368" t="s">
        <v>9</v>
      </c>
      <c r="E4132" s="374" t="s">
        <v>491</v>
      </c>
      <c r="F4132" s="376">
        <v>8198420.1100000003</v>
      </c>
    </row>
    <row r="4133" spans="1:6">
      <c r="A4133" s="370" t="s">
        <v>8581</v>
      </c>
      <c r="B4133" s="374">
        <v>14630</v>
      </c>
      <c r="C4133" s="374" t="s">
        <v>8582</v>
      </c>
      <c r="D4133" s="368" t="s">
        <v>9</v>
      </c>
      <c r="E4133" s="374" t="s">
        <v>491</v>
      </c>
      <c r="F4133" s="376">
        <v>854155.56</v>
      </c>
    </row>
    <row r="4134" spans="1:6">
      <c r="A4134" s="370" t="s">
        <v>8583</v>
      </c>
      <c r="B4134" s="374">
        <v>14797</v>
      </c>
      <c r="C4134" s="374" t="s">
        <v>8584</v>
      </c>
      <c r="D4134" s="368" t="s">
        <v>9</v>
      </c>
      <c r="E4134" s="374" t="s">
        <v>491</v>
      </c>
      <c r="F4134" s="376">
        <v>920969.47</v>
      </c>
    </row>
    <row r="4135" spans="1:6">
      <c r="A4135" s="370" t="s">
        <v>8585</v>
      </c>
      <c r="B4135" s="374">
        <v>14629</v>
      </c>
      <c r="C4135" s="374" t="s">
        <v>8586</v>
      </c>
      <c r="D4135" s="368" t="s">
        <v>9</v>
      </c>
      <c r="E4135" s="374" t="s">
        <v>491</v>
      </c>
      <c r="F4135" s="376">
        <v>1282415.1599999999</v>
      </c>
    </row>
    <row r="4136" spans="1:6">
      <c r="A4136" s="370" t="s">
        <v>8587</v>
      </c>
      <c r="B4136" s="374">
        <v>14796</v>
      </c>
      <c r="C4136" s="374" t="s">
        <v>8588</v>
      </c>
      <c r="D4136" s="368" t="s">
        <v>9</v>
      </c>
      <c r="E4136" s="374" t="s">
        <v>491</v>
      </c>
      <c r="F4136" s="376">
        <v>1364016.15</v>
      </c>
    </row>
    <row r="4137" spans="1:6">
      <c r="A4137" s="370" t="s">
        <v>8589</v>
      </c>
      <c r="B4137" s="374">
        <v>598</v>
      </c>
      <c r="C4137" s="374" t="s">
        <v>8590</v>
      </c>
      <c r="D4137" s="368" t="s">
        <v>8</v>
      </c>
      <c r="E4137" s="374" t="s">
        <v>507</v>
      </c>
      <c r="F4137" s="376">
        <v>74627.28</v>
      </c>
    </row>
    <row r="4138" spans="1:6">
      <c r="A4138" s="370" t="s">
        <v>8591</v>
      </c>
      <c r="B4138" s="374">
        <v>14634</v>
      </c>
      <c r="C4138" s="374" t="s">
        <v>8592</v>
      </c>
      <c r="D4138" s="368" t="s">
        <v>9</v>
      </c>
      <c r="E4138" s="374" t="s">
        <v>491</v>
      </c>
      <c r="F4138" s="376">
        <v>845251.97</v>
      </c>
    </row>
    <row r="4139" spans="1:6">
      <c r="A4139" s="370" t="s">
        <v>8593</v>
      </c>
      <c r="B4139" s="374">
        <v>14892</v>
      </c>
      <c r="C4139" s="374" t="s">
        <v>8594</v>
      </c>
      <c r="D4139" s="368" t="s">
        <v>9</v>
      </c>
      <c r="E4139" s="374" t="s">
        <v>366</v>
      </c>
      <c r="F4139" s="376">
        <v>456258.85</v>
      </c>
    </row>
    <row r="4140" spans="1:6">
      <c r="A4140" s="370" t="s">
        <v>8595</v>
      </c>
      <c r="B4140" s="374">
        <v>14801</v>
      </c>
      <c r="C4140" s="374" t="s">
        <v>8596</v>
      </c>
      <c r="D4140" s="368" t="s">
        <v>9</v>
      </c>
      <c r="E4140" s="374" t="s">
        <v>491</v>
      </c>
      <c r="F4140" s="376">
        <v>892608.78</v>
      </c>
    </row>
    <row r="4141" spans="1:6">
      <c r="A4141" s="370" t="s">
        <v>8597</v>
      </c>
      <c r="B4141" s="374">
        <v>12564</v>
      </c>
      <c r="C4141" s="374" t="s">
        <v>8598</v>
      </c>
      <c r="D4141" s="368" t="s">
        <v>9</v>
      </c>
      <c r="E4141" s="374" t="s">
        <v>507</v>
      </c>
      <c r="F4141" s="376">
        <v>47356.81</v>
      </c>
    </row>
    <row r="4142" spans="1:6">
      <c r="A4142" s="370" t="s">
        <v>8599</v>
      </c>
      <c r="B4142" s="374">
        <v>12571</v>
      </c>
      <c r="C4142" s="374" t="s">
        <v>8600</v>
      </c>
      <c r="D4142" s="368" t="s">
        <v>9</v>
      </c>
      <c r="E4142" s="374" t="s">
        <v>507</v>
      </c>
      <c r="F4142" s="376">
        <v>119521.97</v>
      </c>
    </row>
    <row r="4143" spans="1:6">
      <c r="A4143" s="370" t="s">
        <v>8601</v>
      </c>
      <c r="B4143" s="374">
        <v>12565</v>
      </c>
      <c r="C4143" s="374" t="s">
        <v>8602</v>
      </c>
      <c r="D4143" s="368" t="s">
        <v>9</v>
      </c>
      <c r="E4143" s="374" t="s">
        <v>507</v>
      </c>
      <c r="F4143" s="376">
        <v>725730</v>
      </c>
    </row>
    <row r="4144" spans="1:6">
      <c r="A4144" s="370" t="s">
        <v>8603</v>
      </c>
      <c r="B4144" s="374">
        <v>17511</v>
      </c>
      <c r="C4144" s="374" t="s">
        <v>8604</v>
      </c>
      <c r="D4144" s="368" t="s">
        <v>9</v>
      </c>
      <c r="E4144" s="374" t="s">
        <v>562</v>
      </c>
      <c r="F4144" s="376">
        <v>8488591.8900000006</v>
      </c>
    </row>
    <row r="4145" spans="1:6">
      <c r="A4145" s="370" t="s">
        <v>8605</v>
      </c>
      <c r="B4145" s="374">
        <v>10098</v>
      </c>
      <c r="C4145" s="374" t="s">
        <v>8606</v>
      </c>
      <c r="D4145" s="368" t="s">
        <v>7</v>
      </c>
      <c r="E4145" s="374" t="s">
        <v>1766</v>
      </c>
      <c r="F4145" s="376">
        <v>1597298.56</v>
      </c>
    </row>
    <row r="4146" spans="1:6">
      <c r="A4146" s="370" t="s">
        <v>8607</v>
      </c>
      <c r="B4146" s="374">
        <v>13551</v>
      </c>
      <c r="C4146" s="374" t="s">
        <v>8608</v>
      </c>
      <c r="D4146" s="368" t="s">
        <v>7</v>
      </c>
      <c r="E4146" s="374" t="s">
        <v>1766</v>
      </c>
      <c r="F4146" s="376">
        <v>1550714.25</v>
      </c>
    </row>
    <row r="4147" spans="1:6">
      <c r="A4147" s="370" t="s">
        <v>8609</v>
      </c>
      <c r="B4147" s="374">
        <v>15657</v>
      </c>
      <c r="C4147" s="374" t="s">
        <v>8610</v>
      </c>
      <c r="D4147" s="368" t="s">
        <v>7</v>
      </c>
      <c r="E4147" s="374" t="s">
        <v>1766</v>
      </c>
      <c r="F4147" s="376">
        <v>1580025.76</v>
      </c>
    </row>
    <row r="4148" spans="1:6">
      <c r="A4148" s="370" t="s">
        <v>8611</v>
      </c>
      <c r="B4148" s="374">
        <v>16244</v>
      </c>
      <c r="C4148" s="374" t="s">
        <v>8612</v>
      </c>
      <c r="D4148" s="368" t="s">
        <v>7</v>
      </c>
      <c r="E4148" s="374" t="s">
        <v>1766</v>
      </c>
      <c r="F4148" s="376">
        <v>1558214.28</v>
      </c>
    </row>
    <row r="4149" spans="1:6">
      <c r="A4149" s="370" t="s">
        <v>8613</v>
      </c>
      <c r="B4149" s="374">
        <v>91</v>
      </c>
      <c r="C4149" s="374" t="s">
        <v>8614</v>
      </c>
      <c r="D4149" s="368" t="s">
        <v>9</v>
      </c>
      <c r="E4149" s="374" t="s">
        <v>857</v>
      </c>
      <c r="F4149" s="376">
        <v>80827.600000000006</v>
      </c>
    </row>
    <row r="4150" spans="1:6">
      <c r="A4150" s="370" t="s">
        <v>8615</v>
      </c>
      <c r="B4150" s="374">
        <v>10365</v>
      </c>
      <c r="C4150" s="374" t="s">
        <v>8616</v>
      </c>
      <c r="D4150" s="368" t="s">
        <v>7</v>
      </c>
      <c r="E4150" s="374" t="s">
        <v>1766</v>
      </c>
      <c r="F4150" s="376">
        <v>1500231.49</v>
      </c>
    </row>
    <row r="4151" spans="1:6">
      <c r="A4151" s="370" t="s">
        <v>8617</v>
      </c>
      <c r="B4151" s="374">
        <v>11442</v>
      </c>
      <c r="C4151" s="374" t="s">
        <v>8618</v>
      </c>
      <c r="D4151" s="368" t="s">
        <v>9</v>
      </c>
      <c r="E4151" s="374" t="s">
        <v>857</v>
      </c>
      <c r="F4151" s="376">
        <v>540853.99</v>
      </c>
    </row>
    <row r="4152" spans="1:6">
      <c r="A4152" s="370" t="s">
        <v>8619</v>
      </c>
      <c r="B4152" s="374">
        <v>1038</v>
      </c>
      <c r="C4152" s="374" t="s">
        <v>8620</v>
      </c>
      <c r="D4152" s="368" t="s">
        <v>9</v>
      </c>
      <c r="E4152" s="374" t="s">
        <v>857</v>
      </c>
      <c r="F4152" s="376">
        <v>39729.230000000003</v>
      </c>
    </row>
    <row r="4153" spans="1:6">
      <c r="A4153" s="370" t="s">
        <v>8621</v>
      </c>
      <c r="B4153" s="374">
        <v>18726</v>
      </c>
      <c r="C4153" s="374" t="s">
        <v>8622</v>
      </c>
      <c r="D4153" s="368" t="s">
        <v>8</v>
      </c>
      <c r="E4153" s="374" t="s">
        <v>507</v>
      </c>
      <c r="F4153" s="376">
        <v>0</v>
      </c>
    </row>
    <row r="4154" spans="1:6">
      <c r="A4154" s="370" t="s">
        <v>8623</v>
      </c>
      <c r="B4154" s="374">
        <v>92</v>
      </c>
      <c r="C4154" s="374" t="s">
        <v>8624</v>
      </c>
      <c r="D4154" s="368" t="s">
        <v>7</v>
      </c>
      <c r="E4154" s="374" t="s">
        <v>857</v>
      </c>
      <c r="F4154" s="376">
        <v>1407872.35</v>
      </c>
    </row>
    <row r="4155" spans="1:6">
      <c r="A4155" s="370" t="s">
        <v>8625</v>
      </c>
      <c r="B4155" s="374">
        <v>11053</v>
      </c>
      <c r="C4155" s="374" t="s">
        <v>8626</v>
      </c>
      <c r="D4155" s="368" t="s">
        <v>7</v>
      </c>
      <c r="E4155" s="374" t="s">
        <v>857</v>
      </c>
      <c r="F4155" s="376">
        <v>1511157.32</v>
      </c>
    </row>
    <row r="4156" spans="1:6">
      <c r="A4156" s="370" t="s">
        <v>8627</v>
      </c>
      <c r="B4156" s="374">
        <v>17041</v>
      </c>
      <c r="C4156" s="374" t="s">
        <v>8628</v>
      </c>
      <c r="D4156" s="368" t="s">
        <v>7</v>
      </c>
      <c r="E4156" s="374" t="s">
        <v>857</v>
      </c>
      <c r="F4156" s="376">
        <v>1083462.58</v>
      </c>
    </row>
    <row r="4157" spans="1:6">
      <c r="A4157" s="370" t="s">
        <v>8629</v>
      </c>
      <c r="B4157" s="374">
        <v>18362</v>
      </c>
      <c r="C4157" s="374" t="s">
        <v>8630</v>
      </c>
      <c r="D4157" s="368" t="s">
        <v>7</v>
      </c>
      <c r="E4157" s="374" t="s">
        <v>857</v>
      </c>
      <c r="F4157" s="376">
        <v>1688985.72</v>
      </c>
    </row>
    <row r="4158" spans="1:6">
      <c r="A4158" s="370" t="s">
        <v>8631</v>
      </c>
      <c r="B4158" s="374">
        <v>18723</v>
      </c>
      <c r="C4158" s="374" t="s">
        <v>8632</v>
      </c>
      <c r="D4158" s="368" t="s">
        <v>7</v>
      </c>
      <c r="E4158" s="374" t="s">
        <v>857</v>
      </c>
      <c r="F4158" s="376">
        <v>1081247.5</v>
      </c>
    </row>
    <row r="4159" spans="1:6">
      <c r="A4159" s="370" t="s">
        <v>8633</v>
      </c>
      <c r="B4159" s="374">
        <v>18147</v>
      </c>
      <c r="C4159" s="374" t="s">
        <v>8634</v>
      </c>
      <c r="D4159" s="368" t="s">
        <v>9</v>
      </c>
      <c r="E4159" s="374" t="s">
        <v>2097</v>
      </c>
      <c r="F4159" s="376">
        <v>0</v>
      </c>
    </row>
    <row r="4160" spans="1:6">
      <c r="A4160" s="370" t="s">
        <v>8635</v>
      </c>
      <c r="B4160" s="374">
        <v>18540</v>
      </c>
      <c r="C4160" s="374" t="s">
        <v>8636</v>
      </c>
      <c r="D4160" s="368" t="s">
        <v>9</v>
      </c>
      <c r="E4160" s="374" t="s">
        <v>562</v>
      </c>
      <c r="F4160" s="376">
        <v>171411.56</v>
      </c>
    </row>
    <row r="4161" spans="1:6">
      <c r="A4161" s="370" t="s">
        <v>8637</v>
      </c>
      <c r="B4161" s="374">
        <v>11197</v>
      </c>
      <c r="C4161" s="374" t="s">
        <v>8638</v>
      </c>
      <c r="D4161" s="368" t="s">
        <v>8</v>
      </c>
      <c r="E4161" s="374" t="s">
        <v>857</v>
      </c>
      <c r="F4161" s="376">
        <v>4076.2</v>
      </c>
    </row>
    <row r="4162" spans="1:6">
      <c r="A4162" s="370" t="s">
        <v>8639</v>
      </c>
      <c r="B4162" s="374">
        <v>11573</v>
      </c>
      <c r="C4162" s="374" t="s">
        <v>8640</v>
      </c>
      <c r="D4162" s="368" t="s">
        <v>8</v>
      </c>
      <c r="E4162" s="374" t="s">
        <v>857</v>
      </c>
      <c r="F4162" s="376">
        <v>4251.07</v>
      </c>
    </row>
    <row r="4163" spans="1:6">
      <c r="A4163" s="370" t="s">
        <v>8641</v>
      </c>
      <c r="B4163" s="374">
        <v>14947</v>
      </c>
      <c r="C4163" s="374" t="s">
        <v>8642</v>
      </c>
      <c r="D4163" s="368" t="s">
        <v>8</v>
      </c>
      <c r="E4163" s="374" t="s">
        <v>1213</v>
      </c>
      <c r="F4163" s="376">
        <v>39463.46</v>
      </c>
    </row>
    <row r="4164" spans="1:6">
      <c r="A4164" s="370" t="s">
        <v>8643</v>
      </c>
      <c r="B4164" s="374">
        <v>17053</v>
      </c>
      <c r="C4164" s="374" t="s">
        <v>8644</v>
      </c>
      <c r="D4164" s="368" t="s">
        <v>8</v>
      </c>
      <c r="E4164" s="374" t="s">
        <v>374</v>
      </c>
      <c r="F4164" s="376">
        <v>131519.57999999999</v>
      </c>
    </row>
    <row r="4165" spans="1:6">
      <c r="A4165" s="370" t="s">
        <v>8645</v>
      </c>
      <c r="B4165" s="374">
        <v>20854</v>
      </c>
      <c r="C4165" s="374" t="s">
        <v>8646</v>
      </c>
      <c r="D4165" s="368" t="s">
        <v>9</v>
      </c>
      <c r="E4165" s="374" t="s">
        <v>1216</v>
      </c>
      <c r="F4165" s="376">
        <v>48439452.560000002</v>
      </c>
    </row>
    <row r="4166" spans="1:6">
      <c r="A4166" s="370" t="s">
        <v>8647</v>
      </c>
      <c r="B4166" s="374">
        <v>16437</v>
      </c>
      <c r="C4166" s="374" t="s">
        <v>8648</v>
      </c>
      <c r="D4166" s="368" t="s">
        <v>8</v>
      </c>
      <c r="E4166" s="374" t="s">
        <v>1573</v>
      </c>
      <c r="F4166" s="376">
        <v>10188.73</v>
      </c>
    </row>
    <row r="4167" spans="1:6">
      <c r="A4167" s="370" t="s">
        <v>8649</v>
      </c>
      <c r="B4167" s="374">
        <v>15298</v>
      </c>
      <c r="C4167" s="374" t="s">
        <v>8650</v>
      </c>
      <c r="D4167" s="368" t="s">
        <v>8</v>
      </c>
      <c r="E4167" s="374" t="s">
        <v>879</v>
      </c>
      <c r="F4167" s="376">
        <v>7343.4</v>
      </c>
    </row>
    <row r="4168" spans="1:6">
      <c r="A4168" s="370" t="s">
        <v>8651</v>
      </c>
      <c r="B4168" s="374">
        <v>14928</v>
      </c>
      <c r="C4168" s="374" t="s">
        <v>8652</v>
      </c>
      <c r="D4168" s="368" t="s">
        <v>6</v>
      </c>
      <c r="E4168" s="374" t="s">
        <v>879</v>
      </c>
      <c r="F4168" s="376">
        <v>45574.34</v>
      </c>
    </row>
    <row r="4169" spans="1:6">
      <c r="A4169" s="370" t="s">
        <v>8653</v>
      </c>
      <c r="B4169" s="374">
        <v>15123</v>
      </c>
      <c r="C4169" s="374" t="s">
        <v>8654</v>
      </c>
      <c r="D4169" s="368" t="s">
        <v>6</v>
      </c>
      <c r="E4169" s="374" t="s">
        <v>879</v>
      </c>
      <c r="F4169" s="376">
        <v>17643.650000000001</v>
      </c>
    </row>
    <row r="4170" spans="1:6">
      <c r="A4170" s="370" t="s">
        <v>8655</v>
      </c>
      <c r="B4170" s="374">
        <v>14930</v>
      </c>
      <c r="C4170" s="374" t="s">
        <v>8656</v>
      </c>
      <c r="D4170" s="368" t="s">
        <v>6</v>
      </c>
      <c r="E4170" s="374" t="s">
        <v>879</v>
      </c>
      <c r="F4170" s="376">
        <v>52071.39</v>
      </c>
    </row>
    <row r="4171" spans="1:6">
      <c r="A4171" s="370" t="s">
        <v>8657</v>
      </c>
      <c r="B4171" s="374">
        <v>12438</v>
      </c>
      <c r="C4171" s="374" t="s">
        <v>8658</v>
      </c>
      <c r="D4171" s="368" t="s">
        <v>7</v>
      </c>
      <c r="E4171" s="374" t="s">
        <v>374</v>
      </c>
      <c r="F4171" s="376">
        <v>388583.43</v>
      </c>
    </row>
    <row r="4172" spans="1:6">
      <c r="A4172" s="370" t="s">
        <v>8659</v>
      </c>
      <c r="B4172" s="374">
        <v>12437</v>
      </c>
      <c r="C4172" s="374" t="s">
        <v>8660</v>
      </c>
      <c r="D4172" s="368" t="s">
        <v>7</v>
      </c>
      <c r="E4172" s="374" t="s">
        <v>374</v>
      </c>
      <c r="F4172" s="376">
        <v>184424.67</v>
      </c>
    </row>
    <row r="4173" spans="1:6">
      <c r="A4173" s="370" t="s">
        <v>8661</v>
      </c>
      <c r="B4173" s="374">
        <v>13151</v>
      </c>
      <c r="C4173" s="374" t="s">
        <v>8662</v>
      </c>
      <c r="D4173" s="368" t="s">
        <v>9</v>
      </c>
      <c r="E4173" s="374" t="s">
        <v>366</v>
      </c>
      <c r="F4173" s="376">
        <v>480233.77</v>
      </c>
    </row>
    <row r="4174" spans="1:6">
      <c r="A4174" s="370" t="s">
        <v>8663</v>
      </c>
      <c r="B4174" s="374">
        <v>16358</v>
      </c>
      <c r="C4174" s="374" t="s">
        <v>8664</v>
      </c>
      <c r="D4174" s="368" t="s">
        <v>9</v>
      </c>
      <c r="E4174" s="374" t="s">
        <v>648</v>
      </c>
      <c r="F4174" s="376">
        <v>17128.28</v>
      </c>
    </row>
    <row r="4175" spans="1:6">
      <c r="A4175" s="370" t="s">
        <v>8665</v>
      </c>
      <c r="B4175" s="374">
        <v>13154</v>
      </c>
      <c r="C4175" s="374" t="s">
        <v>8666</v>
      </c>
      <c r="D4175" s="368" t="s">
        <v>9</v>
      </c>
      <c r="E4175" s="374" t="s">
        <v>366</v>
      </c>
      <c r="F4175" s="376">
        <v>0</v>
      </c>
    </row>
    <row r="4176" spans="1:6">
      <c r="A4176" s="370" t="s">
        <v>8667</v>
      </c>
      <c r="B4176" s="374">
        <v>13355</v>
      </c>
      <c r="C4176" s="374" t="s">
        <v>8668</v>
      </c>
      <c r="D4176" s="368" t="s">
        <v>8</v>
      </c>
      <c r="E4176" s="374" t="s">
        <v>366</v>
      </c>
      <c r="F4176" s="376">
        <v>16869.18</v>
      </c>
    </row>
    <row r="4177" spans="1:6">
      <c r="A4177" s="370" t="s">
        <v>8669</v>
      </c>
      <c r="B4177" s="374">
        <v>10755</v>
      </c>
      <c r="C4177" s="374" t="s">
        <v>8670</v>
      </c>
      <c r="D4177" s="368" t="s">
        <v>6</v>
      </c>
      <c r="E4177" s="374" t="s">
        <v>589</v>
      </c>
      <c r="F4177" s="376">
        <v>29668.59</v>
      </c>
    </row>
    <row r="4178" spans="1:6">
      <c r="A4178" s="370" t="s">
        <v>8671</v>
      </c>
      <c r="B4178" s="374">
        <v>628</v>
      </c>
      <c r="C4178" s="374" t="s">
        <v>8672</v>
      </c>
      <c r="D4178" s="368" t="s">
        <v>8</v>
      </c>
      <c r="E4178" s="374" t="s">
        <v>2108</v>
      </c>
      <c r="F4178" s="376">
        <v>5146.72</v>
      </c>
    </row>
    <row r="4179" spans="1:6">
      <c r="A4179" s="370" t="s">
        <v>8673</v>
      </c>
      <c r="B4179" s="374">
        <v>629</v>
      </c>
      <c r="C4179" s="374" t="s">
        <v>8674</v>
      </c>
      <c r="D4179" s="368" t="s">
        <v>6</v>
      </c>
      <c r="E4179" s="374" t="s">
        <v>2108</v>
      </c>
      <c r="F4179" s="376">
        <v>23658.639999999999</v>
      </c>
    </row>
    <row r="4180" spans="1:6">
      <c r="A4180" s="370" t="s">
        <v>8675</v>
      </c>
      <c r="B4180" s="374">
        <v>10956</v>
      </c>
      <c r="C4180" s="374" t="s">
        <v>8676</v>
      </c>
      <c r="D4180" s="368" t="s">
        <v>6</v>
      </c>
      <c r="E4180" s="374" t="s">
        <v>2108</v>
      </c>
      <c r="F4180" s="376">
        <v>7307.37</v>
      </c>
    </row>
    <row r="4181" spans="1:6">
      <c r="A4181" s="370" t="s">
        <v>8677</v>
      </c>
      <c r="B4181" s="374">
        <v>630</v>
      </c>
      <c r="C4181" s="374" t="s">
        <v>8678</v>
      </c>
      <c r="D4181" s="368" t="s">
        <v>8</v>
      </c>
      <c r="E4181" s="374" t="s">
        <v>2108</v>
      </c>
      <c r="F4181" s="376">
        <v>5639.79</v>
      </c>
    </row>
    <row r="4182" spans="1:6">
      <c r="A4182" s="370" t="s">
        <v>8679</v>
      </c>
      <c r="B4182" s="374">
        <v>631</v>
      </c>
      <c r="C4182" s="374" t="s">
        <v>8680</v>
      </c>
      <c r="D4182" s="368" t="s">
        <v>6</v>
      </c>
      <c r="E4182" s="374" t="s">
        <v>2108</v>
      </c>
      <c r="F4182" s="376">
        <v>23028.77</v>
      </c>
    </row>
    <row r="4183" spans="1:6">
      <c r="A4183" s="370" t="s">
        <v>8681</v>
      </c>
      <c r="B4183" s="374">
        <v>632</v>
      </c>
      <c r="C4183" s="374" t="s">
        <v>8682</v>
      </c>
      <c r="D4183" s="368" t="s">
        <v>6</v>
      </c>
      <c r="E4183" s="374" t="s">
        <v>2108</v>
      </c>
      <c r="F4183" s="376">
        <v>21736.28</v>
      </c>
    </row>
    <row r="4184" spans="1:6">
      <c r="A4184" s="370" t="s">
        <v>8683</v>
      </c>
      <c r="B4184" s="374">
        <v>12781</v>
      </c>
      <c r="C4184" s="374" t="s">
        <v>8682</v>
      </c>
      <c r="D4184" s="368" t="s">
        <v>8</v>
      </c>
      <c r="E4184" s="374" t="s">
        <v>2108</v>
      </c>
      <c r="F4184" s="376">
        <v>20563.509999999998</v>
      </c>
    </row>
    <row r="4185" spans="1:6">
      <c r="A4185" s="370" t="s">
        <v>8684</v>
      </c>
      <c r="B4185" s="374">
        <v>13323</v>
      </c>
      <c r="C4185" s="374" t="s">
        <v>8685</v>
      </c>
      <c r="D4185" s="368" t="s">
        <v>6</v>
      </c>
      <c r="E4185" s="374" t="s">
        <v>2108</v>
      </c>
      <c r="F4185" s="376">
        <v>12094.58</v>
      </c>
    </row>
    <row r="4186" spans="1:6">
      <c r="A4186" s="370" t="s">
        <v>8686</v>
      </c>
      <c r="B4186" s="374">
        <v>12782</v>
      </c>
      <c r="C4186" s="374" t="s">
        <v>8687</v>
      </c>
      <c r="D4186" s="368" t="s">
        <v>8</v>
      </c>
      <c r="E4186" s="374" t="s">
        <v>2108</v>
      </c>
      <c r="F4186" s="376">
        <v>27031.47</v>
      </c>
    </row>
    <row r="4187" spans="1:6">
      <c r="A4187" s="370" t="s">
        <v>8688</v>
      </c>
      <c r="B4187" s="374">
        <v>633</v>
      </c>
      <c r="C4187" s="374" t="s">
        <v>8689</v>
      </c>
      <c r="D4187" s="368" t="s">
        <v>6</v>
      </c>
      <c r="E4187" s="374" t="s">
        <v>2108</v>
      </c>
      <c r="F4187" s="376">
        <v>15964.7</v>
      </c>
    </row>
    <row r="4188" spans="1:6">
      <c r="A4188" s="370" t="s">
        <v>8690</v>
      </c>
      <c r="B4188" s="374">
        <v>627</v>
      </c>
      <c r="C4188" s="374" t="s">
        <v>8691</v>
      </c>
      <c r="D4188" s="368" t="s">
        <v>6</v>
      </c>
      <c r="E4188" s="374" t="s">
        <v>2108</v>
      </c>
      <c r="F4188" s="376">
        <v>80378.490000000005</v>
      </c>
    </row>
    <row r="4189" spans="1:6">
      <c r="A4189" s="370" t="s">
        <v>8692</v>
      </c>
      <c r="B4189" s="374">
        <v>13852</v>
      </c>
      <c r="C4189" s="374" t="s">
        <v>8693</v>
      </c>
      <c r="D4189" s="368" t="s">
        <v>6</v>
      </c>
      <c r="E4189" s="374" t="s">
        <v>589</v>
      </c>
      <c r="F4189" s="376">
        <v>86953.77</v>
      </c>
    </row>
    <row r="4190" spans="1:6">
      <c r="A4190" s="370" t="s">
        <v>8694</v>
      </c>
      <c r="B4190" s="374">
        <v>14622</v>
      </c>
      <c r="C4190" s="374" t="s">
        <v>8695</v>
      </c>
      <c r="D4190" s="368" t="s">
        <v>9</v>
      </c>
      <c r="E4190" s="374" t="s">
        <v>491</v>
      </c>
      <c r="F4190" s="376">
        <v>497850.77</v>
      </c>
    </row>
    <row r="4191" spans="1:6">
      <c r="A4191" s="370" t="s">
        <v>8696</v>
      </c>
      <c r="B4191" s="374">
        <v>14790</v>
      </c>
      <c r="C4191" s="374" t="s">
        <v>8697</v>
      </c>
      <c r="D4191" s="368" t="s">
        <v>9</v>
      </c>
      <c r="E4191" s="374" t="s">
        <v>491</v>
      </c>
      <c r="F4191" s="376">
        <v>537350.18000000005</v>
      </c>
    </row>
    <row r="4192" spans="1:6">
      <c r="A4192" s="370" t="s">
        <v>8698</v>
      </c>
      <c r="B4192" s="374">
        <v>12417</v>
      </c>
      <c r="C4192" s="374" t="s">
        <v>8699</v>
      </c>
      <c r="D4192" s="368" t="s">
        <v>9</v>
      </c>
      <c r="E4192" s="374" t="s">
        <v>589</v>
      </c>
      <c r="F4192" s="376">
        <v>421030</v>
      </c>
    </row>
    <row r="4193" spans="1:6">
      <c r="A4193" s="370" t="s">
        <v>8700</v>
      </c>
      <c r="B4193" s="374">
        <v>655</v>
      </c>
      <c r="C4193" s="374" t="s">
        <v>8701</v>
      </c>
      <c r="D4193" s="368" t="s">
        <v>6</v>
      </c>
      <c r="E4193" s="374" t="s">
        <v>2841</v>
      </c>
      <c r="F4193" s="376">
        <v>147974.53</v>
      </c>
    </row>
    <row r="4194" spans="1:6">
      <c r="A4194" s="370" t="s">
        <v>8702</v>
      </c>
      <c r="B4194" s="374">
        <v>13163</v>
      </c>
      <c r="C4194" s="374" t="s">
        <v>8703</v>
      </c>
      <c r="D4194" s="368" t="s">
        <v>9</v>
      </c>
      <c r="E4194" s="374" t="s">
        <v>366</v>
      </c>
      <c r="F4194" s="376">
        <v>0</v>
      </c>
    </row>
    <row r="4195" spans="1:6">
      <c r="A4195" s="370" t="s">
        <v>8704</v>
      </c>
      <c r="B4195" s="374">
        <v>18542</v>
      </c>
      <c r="C4195" s="374" t="s">
        <v>8705</v>
      </c>
      <c r="D4195" s="368" t="s">
        <v>6</v>
      </c>
      <c r="E4195" s="374" t="s">
        <v>2841</v>
      </c>
      <c r="F4195" s="376">
        <v>249891.91</v>
      </c>
    </row>
    <row r="4196" spans="1:6">
      <c r="A4196" s="370" t="s">
        <v>8706</v>
      </c>
      <c r="B4196" s="374">
        <v>13396</v>
      </c>
      <c r="C4196" s="374" t="s">
        <v>8707</v>
      </c>
      <c r="D4196" s="368" t="s">
        <v>6</v>
      </c>
      <c r="E4196" s="374" t="s">
        <v>2841</v>
      </c>
      <c r="F4196" s="376">
        <v>154495.20000000001</v>
      </c>
    </row>
    <row r="4197" spans="1:6">
      <c r="A4197" s="370" t="s">
        <v>8708</v>
      </c>
      <c r="B4197" s="374">
        <v>15047</v>
      </c>
      <c r="C4197" s="374" t="s">
        <v>8709</v>
      </c>
      <c r="D4197" s="368" t="s">
        <v>6</v>
      </c>
      <c r="E4197" s="374" t="s">
        <v>2841</v>
      </c>
      <c r="F4197" s="376">
        <v>8563.9599999999991</v>
      </c>
    </row>
    <row r="4198" spans="1:6">
      <c r="A4198" s="370" t="s">
        <v>8710</v>
      </c>
      <c r="B4198" s="374">
        <v>12307</v>
      </c>
      <c r="C4198" s="374" t="s">
        <v>8711</v>
      </c>
      <c r="D4198" s="368" t="s">
        <v>6</v>
      </c>
      <c r="E4198" s="374" t="s">
        <v>598</v>
      </c>
      <c r="F4198" s="376">
        <v>248743.19</v>
      </c>
    </row>
    <row r="4199" spans="1:6">
      <c r="A4199" s="370" t="s">
        <v>8712</v>
      </c>
      <c r="B4199" s="374">
        <v>13983</v>
      </c>
      <c r="C4199" s="374" t="s">
        <v>8713</v>
      </c>
      <c r="D4199" s="368" t="s">
        <v>6</v>
      </c>
      <c r="E4199" s="374" t="s">
        <v>2841</v>
      </c>
      <c r="F4199" s="376">
        <v>99449</v>
      </c>
    </row>
    <row r="4200" spans="1:6">
      <c r="A4200" s="370" t="s">
        <v>8714</v>
      </c>
      <c r="B4200" s="374">
        <v>13191</v>
      </c>
      <c r="C4200" s="374" t="s">
        <v>8715</v>
      </c>
      <c r="D4200" s="368" t="s">
        <v>9</v>
      </c>
      <c r="E4200" s="374" t="s">
        <v>366</v>
      </c>
      <c r="F4200" s="376">
        <v>268728</v>
      </c>
    </row>
    <row r="4201" spans="1:6">
      <c r="A4201" s="370" t="s">
        <v>8716</v>
      </c>
      <c r="B4201" s="374">
        <v>13471</v>
      </c>
      <c r="C4201" s="374" t="s">
        <v>8717</v>
      </c>
      <c r="D4201" s="368" t="s">
        <v>6</v>
      </c>
      <c r="E4201" s="374" t="s">
        <v>2841</v>
      </c>
      <c r="F4201" s="376">
        <v>293856.48</v>
      </c>
    </row>
    <row r="4202" spans="1:6">
      <c r="A4202" s="370" t="s">
        <v>8718</v>
      </c>
      <c r="B4202" s="374">
        <v>654</v>
      </c>
      <c r="C4202" s="374" t="s">
        <v>8719</v>
      </c>
      <c r="D4202" s="368" t="s">
        <v>6</v>
      </c>
      <c r="E4202" s="374" t="s">
        <v>2841</v>
      </c>
      <c r="F4202" s="376">
        <v>185584.47</v>
      </c>
    </row>
    <row r="4203" spans="1:6">
      <c r="A4203" s="370" t="s">
        <v>8720</v>
      </c>
      <c r="B4203" s="374">
        <v>15427</v>
      </c>
      <c r="C4203" s="374" t="s">
        <v>8721</v>
      </c>
      <c r="D4203" s="368" t="s">
        <v>8</v>
      </c>
      <c r="E4203" s="374" t="s">
        <v>507</v>
      </c>
      <c r="F4203" s="376">
        <v>138648.53</v>
      </c>
    </row>
    <row r="4204" spans="1:6">
      <c r="A4204" s="370" t="s">
        <v>8722</v>
      </c>
      <c r="B4204" s="374">
        <v>13541</v>
      </c>
      <c r="C4204" s="374" t="s">
        <v>8723</v>
      </c>
      <c r="D4204" s="368" t="s">
        <v>8</v>
      </c>
      <c r="E4204" s="374" t="s">
        <v>507</v>
      </c>
      <c r="F4204" s="376">
        <v>109991.66</v>
      </c>
    </row>
    <row r="4205" spans="1:6">
      <c r="A4205" s="370" t="s">
        <v>8724</v>
      </c>
      <c r="B4205" s="374">
        <v>15252</v>
      </c>
      <c r="C4205" s="374" t="s">
        <v>8725</v>
      </c>
      <c r="D4205" s="368" t="s">
        <v>8</v>
      </c>
      <c r="E4205" s="374" t="s">
        <v>507</v>
      </c>
      <c r="F4205" s="376">
        <v>113413.96</v>
      </c>
    </row>
    <row r="4206" spans="1:6">
      <c r="A4206" s="370" t="s">
        <v>8726</v>
      </c>
      <c r="B4206" s="374">
        <v>12661</v>
      </c>
      <c r="C4206" s="374" t="s">
        <v>8727</v>
      </c>
      <c r="D4206" s="368" t="s">
        <v>8</v>
      </c>
      <c r="E4206" s="374" t="s">
        <v>2108</v>
      </c>
      <c r="F4206" s="376">
        <v>6105.58</v>
      </c>
    </row>
    <row r="4207" spans="1:6">
      <c r="A4207" s="370" t="s">
        <v>8728</v>
      </c>
      <c r="B4207" s="374">
        <v>17475</v>
      </c>
      <c r="C4207" s="374" t="s">
        <v>8729</v>
      </c>
      <c r="D4207" s="368" t="s">
        <v>9</v>
      </c>
      <c r="E4207" s="374" t="s">
        <v>2412</v>
      </c>
      <c r="F4207" s="376">
        <v>1521091.45</v>
      </c>
    </row>
    <row r="4208" spans="1:6">
      <c r="A4208" s="370" t="s">
        <v>8730</v>
      </c>
      <c r="B4208" s="374">
        <v>14670</v>
      </c>
      <c r="C4208" s="374" t="s">
        <v>8731</v>
      </c>
      <c r="D4208" s="368" t="s">
        <v>2355</v>
      </c>
      <c r="E4208" s="374" t="s">
        <v>491</v>
      </c>
      <c r="F4208" s="376">
        <v>6298082.7599999998</v>
      </c>
    </row>
    <row r="4209" spans="1:6">
      <c r="A4209" s="370" t="s">
        <v>8732</v>
      </c>
      <c r="B4209" s="374">
        <v>10983</v>
      </c>
      <c r="C4209" s="374" t="s">
        <v>8733</v>
      </c>
      <c r="D4209" s="368" t="s">
        <v>6</v>
      </c>
      <c r="E4209" s="374" t="s">
        <v>1216</v>
      </c>
      <c r="F4209" s="376">
        <v>4436.16</v>
      </c>
    </row>
    <row r="4210" spans="1:6">
      <c r="A4210" s="370" t="s">
        <v>8734</v>
      </c>
      <c r="B4210" s="374">
        <v>10702</v>
      </c>
      <c r="C4210" s="374" t="s">
        <v>8735</v>
      </c>
      <c r="D4210" s="368" t="s">
        <v>6</v>
      </c>
      <c r="E4210" s="374" t="s">
        <v>5656</v>
      </c>
      <c r="F4210" s="376">
        <v>85697.71</v>
      </c>
    </row>
    <row r="4211" spans="1:6">
      <c r="A4211" s="370" t="s">
        <v>8736</v>
      </c>
      <c r="B4211" s="374">
        <v>15391</v>
      </c>
      <c r="C4211" s="374" t="s">
        <v>8737</v>
      </c>
      <c r="D4211" s="368" t="s">
        <v>9</v>
      </c>
      <c r="E4211" s="374" t="s">
        <v>491</v>
      </c>
      <c r="F4211" s="376">
        <v>1486668.42</v>
      </c>
    </row>
    <row r="4212" spans="1:6">
      <c r="A4212" s="370" t="s">
        <v>8738</v>
      </c>
      <c r="B4212" s="374">
        <v>12925</v>
      </c>
      <c r="C4212" s="374" t="s">
        <v>8739</v>
      </c>
      <c r="D4212" s="368" t="s">
        <v>6</v>
      </c>
      <c r="E4212" s="374" t="s">
        <v>2946</v>
      </c>
      <c r="F4212" s="376">
        <v>18206.43</v>
      </c>
    </row>
    <row r="4213" spans="1:6" ht="22.5">
      <c r="A4213" s="370" t="s">
        <v>8740</v>
      </c>
      <c r="B4213" s="374">
        <v>16436</v>
      </c>
      <c r="C4213" s="374" t="s">
        <v>8741</v>
      </c>
      <c r="D4213" s="368" t="s">
        <v>9</v>
      </c>
      <c r="E4213" s="374" t="s">
        <v>537</v>
      </c>
      <c r="F4213" s="376">
        <v>3746761.07</v>
      </c>
    </row>
    <row r="4214" spans="1:6">
      <c r="A4214" s="370" t="s">
        <v>8742</v>
      </c>
      <c r="B4214" s="374">
        <v>14341</v>
      </c>
      <c r="C4214" s="374" t="s">
        <v>8743</v>
      </c>
      <c r="D4214" s="368" t="s">
        <v>9</v>
      </c>
      <c r="E4214" s="374" t="s">
        <v>491</v>
      </c>
      <c r="F4214" s="376">
        <v>0</v>
      </c>
    </row>
    <row r="4215" spans="1:6">
      <c r="A4215" s="370" t="s">
        <v>8744</v>
      </c>
      <c r="B4215" s="374">
        <v>14729</v>
      </c>
      <c r="C4215" s="374" t="s">
        <v>8745</v>
      </c>
      <c r="D4215" s="368" t="s">
        <v>9</v>
      </c>
      <c r="E4215" s="374" t="s">
        <v>491</v>
      </c>
      <c r="F4215" s="376">
        <v>3734088.48</v>
      </c>
    </row>
    <row r="4216" spans="1:6">
      <c r="A4216" s="370" t="s">
        <v>8746</v>
      </c>
      <c r="B4216" s="374">
        <v>14886</v>
      </c>
      <c r="C4216" s="374" t="s">
        <v>8747</v>
      </c>
      <c r="D4216" s="368" t="s">
        <v>9</v>
      </c>
      <c r="E4216" s="374" t="s">
        <v>491</v>
      </c>
      <c r="F4216" s="376">
        <v>3801045.76</v>
      </c>
    </row>
    <row r="4217" spans="1:6">
      <c r="A4217" s="370" t="s">
        <v>8748</v>
      </c>
      <c r="B4217" s="374">
        <v>14345</v>
      </c>
      <c r="C4217" s="374" t="s">
        <v>8749</v>
      </c>
      <c r="D4217" s="368" t="s">
        <v>9</v>
      </c>
      <c r="E4217" s="374" t="s">
        <v>491</v>
      </c>
      <c r="F4217" s="376">
        <v>0</v>
      </c>
    </row>
    <row r="4218" spans="1:6">
      <c r="A4218" s="370" t="s">
        <v>8750</v>
      </c>
      <c r="B4218" s="374">
        <v>14346</v>
      </c>
      <c r="C4218" s="374" t="s">
        <v>8751</v>
      </c>
      <c r="D4218" s="368" t="s">
        <v>9</v>
      </c>
      <c r="E4218" s="374" t="s">
        <v>491</v>
      </c>
      <c r="F4218" s="376">
        <v>0</v>
      </c>
    </row>
    <row r="4219" spans="1:6">
      <c r="A4219" s="370" t="s">
        <v>8752</v>
      </c>
      <c r="B4219" s="374">
        <v>14347</v>
      </c>
      <c r="C4219" s="374" t="s">
        <v>8753</v>
      </c>
      <c r="D4219" s="368" t="s">
        <v>9</v>
      </c>
      <c r="E4219" s="374" t="s">
        <v>491</v>
      </c>
      <c r="F4219" s="376">
        <v>0</v>
      </c>
    </row>
    <row r="4220" spans="1:6">
      <c r="A4220" s="370" t="s">
        <v>8754</v>
      </c>
      <c r="B4220" s="374">
        <v>14348</v>
      </c>
      <c r="C4220" s="374" t="s">
        <v>8755</v>
      </c>
      <c r="D4220" s="368" t="s">
        <v>9</v>
      </c>
      <c r="E4220" s="374" t="s">
        <v>491</v>
      </c>
      <c r="F4220" s="376">
        <v>2411157</v>
      </c>
    </row>
    <row r="4221" spans="1:6">
      <c r="A4221" s="370" t="s">
        <v>8756</v>
      </c>
      <c r="B4221" s="374">
        <v>14349</v>
      </c>
      <c r="C4221" s="374" t="s">
        <v>8757</v>
      </c>
      <c r="D4221" s="368" t="s">
        <v>9</v>
      </c>
      <c r="E4221" s="374" t="s">
        <v>491</v>
      </c>
      <c r="F4221" s="376">
        <v>0</v>
      </c>
    </row>
    <row r="4222" spans="1:6">
      <c r="A4222" s="370" t="s">
        <v>8758</v>
      </c>
      <c r="B4222" s="374">
        <v>14350</v>
      </c>
      <c r="C4222" s="374" t="s">
        <v>8759</v>
      </c>
      <c r="D4222" s="368" t="s">
        <v>9</v>
      </c>
      <c r="E4222" s="374" t="s">
        <v>491</v>
      </c>
      <c r="F4222" s="376">
        <v>1015619.01</v>
      </c>
    </row>
    <row r="4223" spans="1:6">
      <c r="A4223" s="370" t="s">
        <v>8760</v>
      </c>
      <c r="B4223" s="374">
        <v>15390</v>
      </c>
      <c r="C4223" s="374" t="s">
        <v>8761</v>
      </c>
      <c r="D4223" s="368" t="s">
        <v>9</v>
      </c>
      <c r="E4223" s="374" t="s">
        <v>491</v>
      </c>
      <c r="F4223" s="376">
        <v>1264187.75</v>
      </c>
    </row>
    <row r="4224" spans="1:6">
      <c r="A4224" s="370" t="s">
        <v>8762</v>
      </c>
      <c r="B4224" s="374">
        <v>14351</v>
      </c>
      <c r="C4224" s="374" t="s">
        <v>8763</v>
      </c>
      <c r="D4224" s="368" t="s">
        <v>9</v>
      </c>
      <c r="E4224" s="374" t="s">
        <v>491</v>
      </c>
      <c r="F4224" s="376">
        <v>0</v>
      </c>
    </row>
    <row r="4225" spans="1:6">
      <c r="A4225" s="370" t="s">
        <v>8764</v>
      </c>
      <c r="B4225" s="374">
        <v>14352</v>
      </c>
      <c r="C4225" s="374" t="s">
        <v>8765</v>
      </c>
      <c r="D4225" s="368" t="s">
        <v>9</v>
      </c>
      <c r="E4225" s="374" t="s">
        <v>491</v>
      </c>
      <c r="F4225" s="376">
        <v>0</v>
      </c>
    </row>
    <row r="4226" spans="1:6">
      <c r="A4226" s="370" t="s">
        <v>8766</v>
      </c>
      <c r="B4226" s="374">
        <v>14353</v>
      </c>
      <c r="C4226" s="374" t="s">
        <v>8767</v>
      </c>
      <c r="D4226" s="368" t="s">
        <v>9</v>
      </c>
      <c r="E4226" s="374" t="s">
        <v>491</v>
      </c>
      <c r="F4226" s="376">
        <v>0</v>
      </c>
    </row>
    <row r="4227" spans="1:6">
      <c r="A4227" s="370" t="s">
        <v>8768</v>
      </c>
      <c r="B4227" s="374">
        <v>14354</v>
      </c>
      <c r="C4227" s="374" t="s">
        <v>8769</v>
      </c>
      <c r="D4227" s="368" t="s">
        <v>9</v>
      </c>
      <c r="E4227" s="374" t="s">
        <v>491</v>
      </c>
      <c r="F4227" s="376">
        <v>0</v>
      </c>
    </row>
    <row r="4228" spans="1:6">
      <c r="A4228" s="370" t="s">
        <v>8770</v>
      </c>
      <c r="B4228" s="374">
        <v>14355</v>
      </c>
      <c r="C4228" s="374" t="s">
        <v>8771</v>
      </c>
      <c r="D4228" s="368" t="s">
        <v>9</v>
      </c>
      <c r="E4228" s="374" t="s">
        <v>491</v>
      </c>
      <c r="F4228" s="376">
        <v>0</v>
      </c>
    </row>
    <row r="4229" spans="1:6">
      <c r="A4229" s="370" t="s">
        <v>8772</v>
      </c>
      <c r="B4229" s="374">
        <v>18661</v>
      </c>
      <c r="C4229" s="374" t="s">
        <v>8773</v>
      </c>
      <c r="D4229" s="368" t="s">
        <v>9</v>
      </c>
      <c r="E4229" s="374" t="s">
        <v>598</v>
      </c>
      <c r="F4229" s="376">
        <v>83547.23</v>
      </c>
    </row>
    <row r="4230" spans="1:6">
      <c r="A4230" s="370" t="s">
        <v>8774</v>
      </c>
      <c r="B4230" s="374">
        <v>16573</v>
      </c>
      <c r="C4230" s="374" t="s">
        <v>8775</v>
      </c>
      <c r="D4230" s="368" t="s">
        <v>9</v>
      </c>
      <c r="E4230" s="374" t="s">
        <v>491</v>
      </c>
      <c r="F4230" s="376">
        <v>5445035.8399999999</v>
      </c>
    </row>
    <row r="4231" spans="1:6">
      <c r="A4231" s="370" t="s">
        <v>8776</v>
      </c>
      <c r="B4231" s="374">
        <v>11339</v>
      </c>
      <c r="C4231" s="374" t="s">
        <v>8777</v>
      </c>
      <c r="D4231" s="368" t="s">
        <v>9</v>
      </c>
      <c r="E4231" s="374" t="s">
        <v>857</v>
      </c>
      <c r="F4231" s="376">
        <v>27602199.850000001</v>
      </c>
    </row>
    <row r="4232" spans="1:6">
      <c r="A4232" s="370" t="s">
        <v>8778</v>
      </c>
      <c r="B4232" s="374">
        <v>15230</v>
      </c>
      <c r="C4232" s="374" t="s">
        <v>8779</v>
      </c>
      <c r="D4232" s="368" t="s">
        <v>9</v>
      </c>
      <c r="E4232" s="374" t="s">
        <v>3340</v>
      </c>
      <c r="F4232" s="376">
        <v>2788375.78</v>
      </c>
    </row>
    <row r="4233" spans="1:6" ht="22.5">
      <c r="A4233" s="370" t="s">
        <v>8780</v>
      </c>
      <c r="B4233" s="374">
        <v>17740</v>
      </c>
      <c r="C4233" s="374" t="s">
        <v>8781</v>
      </c>
      <c r="D4233" s="368" t="s">
        <v>9</v>
      </c>
      <c r="E4233" s="374" t="s">
        <v>359</v>
      </c>
      <c r="F4233" s="376">
        <v>91821.53</v>
      </c>
    </row>
    <row r="4234" spans="1:6">
      <c r="A4234" s="370" t="s">
        <v>8782</v>
      </c>
      <c r="B4234" s="374">
        <v>16234</v>
      </c>
      <c r="C4234" s="374" t="s">
        <v>8783</v>
      </c>
      <c r="D4234" s="368" t="s">
        <v>9</v>
      </c>
      <c r="E4234" s="374" t="s">
        <v>491</v>
      </c>
      <c r="F4234" s="376">
        <v>47472163.850000001</v>
      </c>
    </row>
    <row r="4235" spans="1:6">
      <c r="A4235" s="370" t="s">
        <v>8784</v>
      </c>
      <c r="B4235" s="374">
        <v>16642</v>
      </c>
      <c r="C4235" s="374" t="s">
        <v>8785</v>
      </c>
      <c r="D4235" s="368" t="s">
        <v>9</v>
      </c>
      <c r="E4235" s="374" t="s">
        <v>491</v>
      </c>
      <c r="F4235" s="376">
        <v>24060729.719999999</v>
      </c>
    </row>
    <row r="4236" spans="1:6">
      <c r="A4236" s="370" t="s">
        <v>8786</v>
      </c>
      <c r="B4236" s="374">
        <v>16232</v>
      </c>
      <c r="C4236" s="374" t="s">
        <v>8787</v>
      </c>
      <c r="D4236" s="368" t="s">
        <v>9</v>
      </c>
      <c r="E4236" s="374" t="s">
        <v>491</v>
      </c>
      <c r="F4236" s="376">
        <v>24060729.719999999</v>
      </c>
    </row>
    <row r="4237" spans="1:6">
      <c r="A4237" s="370" t="s">
        <v>8788</v>
      </c>
      <c r="B4237" s="374">
        <v>16233</v>
      </c>
      <c r="C4237" s="374" t="s">
        <v>8789</v>
      </c>
      <c r="D4237" s="368" t="s">
        <v>9</v>
      </c>
      <c r="E4237" s="374" t="s">
        <v>491</v>
      </c>
      <c r="F4237" s="376">
        <v>48016473</v>
      </c>
    </row>
    <row r="4238" spans="1:6" ht="22.5">
      <c r="A4238" s="370" t="s">
        <v>8790</v>
      </c>
      <c r="B4238" s="374">
        <v>17728</v>
      </c>
      <c r="C4238" s="374" t="s">
        <v>8791</v>
      </c>
      <c r="D4238" s="368" t="s">
        <v>9</v>
      </c>
      <c r="E4238" s="374" t="s">
        <v>359</v>
      </c>
      <c r="F4238" s="376">
        <v>240693.43</v>
      </c>
    </row>
    <row r="4239" spans="1:6" ht="22.5">
      <c r="A4239" s="370" t="s">
        <v>8792</v>
      </c>
      <c r="B4239" s="374">
        <v>18227</v>
      </c>
      <c r="C4239" s="374" t="s">
        <v>8793</v>
      </c>
      <c r="D4239" s="368" t="s">
        <v>9</v>
      </c>
      <c r="E4239" s="374" t="s">
        <v>359</v>
      </c>
      <c r="F4239" s="376">
        <v>93382.55</v>
      </c>
    </row>
    <row r="4240" spans="1:6" ht="22.5">
      <c r="A4240" s="370" t="s">
        <v>8794</v>
      </c>
      <c r="B4240" s="374">
        <v>15638</v>
      </c>
      <c r="C4240" s="374" t="s">
        <v>8795</v>
      </c>
      <c r="D4240" s="368" t="s">
        <v>9</v>
      </c>
      <c r="E4240" s="374" t="s">
        <v>359</v>
      </c>
      <c r="F4240" s="376">
        <v>719353.67</v>
      </c>
    </row>
    <row r="4241" spans="1:6">
      <c r="A4241" s="370" t="s">
        <v>8796</v>
      </c>
      <c r="B4241" s="374">
        <v>16238</v>
      </c>
      <c r="C4241" s="374" t="s">
        <v>8797</v>
      </c>
      <c r="D4241" s="368" t="s">
        <v>9</v>
      </c>
      <c r="E4241" s="374" t="s">
        <v>491</v>
      </c>
      <c r="F4241" s="376">
        <v>90915716.799999997</v>
      </c>
    </row>
    <row r="4242" spans="1:6">
      <c r="A4242" s="370" t="s">
        <v>8798</v>
      </c>
      <c r="B4242" s="374">
        <v>16236</v>
      </c>
      <c r="C4242" s="374" t="s">
        <v>8799</v>
      </c>
      <c r="D4242" s="368" t="s">
        <v>9</v>
      </c>
      <c r="E4242" s="374" t="s">
        <v>491</v>
      </c>
      <c r="F4242" s="376">
        <v>92004335.099999994</v>
      </c>
    </row>
    <row r="4243" spans="1:6">
      <c r="A4243" s="370" t="s">
        <v>8800</v>
      </c>
      <c r="B4243" s="374">
        <v>16240</v>
      </c>
      <c r="C4243" s="374" t="s">
        <v>8801</v>
      </c>
      <c r="D4243" s="368" t="s">
        <v>9</v>
      </c>
      <c r="E4243" s="374" t="s">
        <v>491</v>
      </c>
      <c r="F4243" s="376">
        <v>44092848.539999999</v>
      </c>
    </row>
    <row r="4244" spans="1:6">
      <c r="A4244" s="370" t="s">
        <v>8802</v>
      </c>
      <c r="B4244" s="374">
        <v>18547</v>
      </c>
      <c r="C4244" s="374" t="s">
        <v>8803</v>
      </c>
      <c r="D4244" s="368" t="s">
        <v>9</v>
      </c>
      <c r="E4244" s="374" t="s">
        <v>507</v>
      </c>
      <c r="F4244" s="376">
        <v>8831.14</v>
      </c>
    </row>
    <row r="4245" spans="1:6">
      <c r="A4245" s="370" t="s">
        <v>8804</v>
      </c>
      <c r="B4245" s="374">
        <v>18558</v>
      </c>
      <c r="C4245" s="374" t="s">
        <v>8805</v>
      </c>
      <c r="D4245" s="368" t="s">
        <v>9</v>
      </c>
      <c r="E4245" s="374" t="s">
        <v>507</v>
      </c>
      <c r="F4245" s="376">
        <v>8831.14</v>
      </c>
    </row>
    <row r="4246" spans="1:6">
      <c r="A4246" s="370" t="s">
        <v>8806</v>
      </c>
      <c r="B4246" s="374">
        <v>18289</v>
      </c>
      <c r="C4246" s="374" t="s">
        <v>8807</v>
      </c>
      <c r="D4246" s="368" t="s">
        <v>9</v>
      </c>
      <c r="E4246" s="374" t="s">
        <v>507</v>
      </c>
      <c r="F4246" s="376">
        <v>18464.62</v>
      </c>
    </row>
    <row r="4247" spans="1:6">
      <c r="A4247" s="370" t="s">
        <v>8808</v>
      </c>
      <c r="B4247" s="374">
        <v>18285</v>
      </c>
      <c r="C4247" s="374" t="s">
        <v>8809</v>
      </c>
      <c r="D4247" s="368" t="s">
        <v>8</v>
      </c>
      <c r="E4247" s="374" t="s">
        <v>507</v>
      </c>
      <c r="F4247" s="376">
        <v>458459.68</v>
      </c>
    </row>
    <row r="4248" spans="1:6">
      <c r="A4248" s="370" t="s">
        <v>8810</v>
      </c>
      <c r="B4248" s="374">
        <v>13039</v>
      </c>
      <c r="C4248" s="374" t="s">
        <v>8811</v>
      </c>
      <c r="D4248" s="368" t="s">
        <v>6</v>
      </c>
      <c r="E4248" s="374" t="s">
        <v>366</v>
      </c>
      <c r="F4248" s="376">
        <v>4513.2299999999996</v>
      </c>
    </row>
    <row r="4249" spans="1:6">
      <c r="A4249" s="370" t="s">
        <v>8812</v>
      </c>
      <c r="B4249" s="374">
        <v>15263</v>
      </c>
      <c r="C4249" s="374" t="s">
        <v>8813</v>
      </c>
      <c r="D4249" s="368" t="s">
        <v>8</v>
      </c>
      <c r="E4249" s="374" t="s">
        <v>589</v>
      </c>
      <c r="F4249" s="376">
        <v>4148.25</v>
      </c>
    </row>
    <row r="4250" spans="1:6" ht="22.5">
      <c r="A4250" s="370" t="s">
        <v>8814</v>
      </c>
      <c r="B4250" s="374">
        <v>2027</v>
      </c>
      <c r="C4250" s="374" t="s">
        <v>8815</v>
      </c>
      <c r="D4250" s="368" t="s">
        <v>9</v>
      </c>
      <c r="E4250" s="374" t="s">
        <v>359</v>
      </c>
      <c r="F4250" s="376">
        <v>28730.55</v>
      </c>
    </row>
    <row r="4251" spans="1:6" ht="22.5">
      <c r="A4251" s="370" t="s">
        <v>8816</v>
      </c>
      <c r="B4251" s="374">
        <v>11901</v>
      </c>
      <c r="C4251" s="374" t="s">
        <v>8817</v>
      </c>
      <c r="D4251" s="368" t="s">
        <v>9</v>
      </c>
      <c r="E4251" s="374" t="s">
        <v>359</v>
      </c>
      <c r="F4251" s="376">
        <v>7188836.9699999997</v>
      </c>
    </row>
    <row r="4252" spans="1:6">
      <c r="A4252" s="370" t="s">
        <v>8818</v>
      </c>
      <c r="B4252" s="374">
        <v>15563</v>
      </c>
      <c r="C4252" s="374" t="s">
        <v>8819</v>
      </c>
      <c r="D4252" s="368" t="s">
        <v>9</v>
      </c>
      <c r="E4252" s="374" t="s">
        <v>615</v>
      </c>
      <c r="F4252" s="376">
        <v>220694.33</v>
      </c>
    </row>
    <row r="4253" spans="1:6">
      <c r="A4253" s="370" t="s">
        <v>8820</v>
      </c>
      <c r="B4253" s="374">
        <v>10608</v>
      </c>
      <c r="C4253" s="374" t="s">
        <v>8821</v>
      </c>
      <c r="D4253" s="368" t="s">
        <v>9</v>
      </c>
      <c r="E4253" s="374" t="s">
        <v>615</v>
      </c>
      <c r="F4253" s="376">
        <v>5276609.82</v>
      </c>
    </row>
    <row r="4254" spans="1:6">
      <c r="A4254" s="370" t="s">
        <v>8822</v>
      </c>
      <c r="B4254" s="374">
        <v>19143</v>
      </c>
      <c r="C4254" s="374" t="s">
        <v>8823</v>
      </c>
      <c r="D4254" s="368" t="s">
        <v>457</v>
      </c>
      <c r="E4254" s="374" t="s">
        <v>860</v>
      </c>
      <c r="F4254" s="376">
        <v>12864.38</v>
      </c>
    </row>
    <row r="4255" spans="1:6">
      <c r="A4255" s="370" t="s">
        <v>8824</v>
      </c>
      <c r="B4255" s="374">
        <v>12111</v>
      </c>
      <c r="C4255" s="374" t="s">
        <v>8825</v>
      </c>
      <c r="D4255" s="368" t="s">
        <v>8</v>
      </c>
      <c r="E4255" s="374" t="s">
        <v>615</v>
      </c>
      <c r="F4255" s="376">
        <v>372454.78</v>
      </c>
    </row>
    <row r="4256" spans="1:6">
      <c r="A4256" s="370" t="s">
        <v>8826</v>
      </c>
      <c r="B4256" s="374">
        <v>13691</v>
      </c>
      <c r="C4256" s="374" t="s">
        <v>8827</v>
      </c>
      <c r="D4256" s="368" t="s">
        <v>8</v>
      </c>
      <c r="E4256" s="374" t="s">
        <v>615</v>
      </c>
      <c r="F4256" s="376">
        <v>585083.81999999995</v>
      </c>
    </row>
    <row r="4257" spans="1:6">
      <c r="A4257" s="370" t="s">
        <v>8828</v>
      </c>
      <c r="B4257" s="374">
        <v>13692</v>
      </c>
      <c r="C4257" s="374" t="s">
        <v>8827</v>
      </c>
      <c r="D4257" s="368" t="s">
        <v>6</v>
      </c>
      <c r="E4257" s="374" t="s">
        <v>615</v>
      </c>
      <c r="F4257" s="376">
        <v>322006.88</v>
      </c>
    </row>
    <row r="4258" spans="1:6">
      <c r="A4258" s="370" t="s">
        <v>8829</v>
      </c>
      <c r="B4258" s="374">
        <v>10236</v>
      </c>
      <c r="C4258" s="374" t="s">
        <v>8830</v>
      </c>
      <c r="D4258" s="368" t="s">
        <v>8</v>
      </c>
      <c r="E4258" s="374" t="s">
        <v>615</v>
      </c>
      <c r="F4258" s="376">
        <v>592196.66</v>
      </c>
    </row>
    <row r="4259" spans="1:6">
      <c r="A4259" s="370" t="s">
        <v>8831</v>
      </c>
      <c r="B4259" s="374">
        <v>10234</v>
      </c>
      <c r="C4259" s="374" t="s">
        <v>8832</v>
      </c>
      <c r="D4259" s="368" t="s">
        <v>8</v>
      </c>
      <c r="E4259" s="374" t="s">
        <v>615</v>
      </c>
      <c r="F4259" s="376">
        <v>533420.62</v>
      </c>
    </row>
    <row r="4260" spans="1:6">
      <c r="A4260" s="370" t="s">
        <v>8833</v>
      </c>
      <c r="B4260" s="374">
        <v>15259</v>
      </c>
      <c r="C4260" s="374" t="s">
        <v>8834</v>
      </c>
      <c r="D4260" s="368" t="s">
        <v>8</v>
      </c>
      <c r="E4260" s="374" t="s">
        <v>615</v>
      </c>
      <c r="F4260" s="376">
        <v>493500.29</v>
      </c>
    </row>
    <row r="4261" spans="1:6">
      <c r="A4261" s="370" t="s">
        <v>8835</v>
      </c>
      <c r="B4261" s="374">
        <v>10509</v>
      </c>
      <c r="C4261" s="374" t="s">
        <v>8836</v>
      </c>
      <c r="D4261" s="368" t="s">
        <v>9</v>
      </c>
      <c r="E4261" s="374" t="s">
        <v>615</v>
      </c>
      <c r="F4261" s="376">
        <v>1826454.6</v>
      </c>
    </row>
    <row r="4262" spans="1:6">
      <c r="A4262" s="370" t="s">
        <v>8837</v>
      </c>
      <c r="B4262" s="374">
        <v>10400</v>
      </c>
      <c r="C4262" s="374" t="s">
        <v>8838</v>
      </c>
      <c r="D4262" s="368" t="s">
        <v>8</v>
      </c>
      <c r="E4262" s="374" t="s">
        <v>615</v>
      </c>
      <c r="F4262" s="376">
        <v>227369.37</v>
      </c>
    </row>
    <row r="4263" spans="1:6">
      <c r="A4263" s="370" t="s">
        <v>8839</v>
      </c>
      <c r="B4263" s="374">
        <v>10404</v>
      </c>
      <c r="C4263" s="374" t="s">
        <v>8840</v>
      </c>
      <c r="D4263" s="368" t="s">
        <v>8</v>
      </c>
      <c r="E4263" s="374" t="s">
        <v>615</v>
      </c>
      <c r="F4263" s="376">
        <v>325827.15000000002</v>
      </c>
    </row>
    <row r="4264" spans="1:6">
      <c r="A4264" s="370" t="s">
        <v>8841</v>
      </c>
      <c r="B4264" s="374">
        <v>11803</v>
      </c>
      <c r="C4264" s="374" t="s">
        <v>8842</v>
      </c>
      <c r="D4264" s="368" t="s">
        <v>8</v>
      </c>
      <c r="E4264" s="374" t="s">
        <v>615</v>
      </c>
      <c r="F4264" s="376">
        <v>490551.63</v>
      </c>
    </row>
    <row r="4265" spans="1:6">
      <c r="A4265" s="370" t="s">
        <v>8843</v>
      </c>
      <c r="B4265" s="374">
        <v>10416</v>
      </c>
      <c r="C4265" s="374" t="s">
        <v>8844</v>
      </c>
      <c r="D4265" s="368" t="s">
        <v>8</v>
      </c>
      <c r="E4265" s="374" t="s">
        <v>615</v>
      </c>
      <c r="F4265" s="376">
        <v>558061.89</v>
      </c>
    </row>
    <row r="4266" spans="1:6">
      <c r="A4266" s="370" t="s">
        <v>8845</v>
      </c>
      <c r="B4266" s="374">
        <v>10556</v>
      </c>
      <c r="C4266" s="374" t="s">
        <v>8846</v>
      </c>
      <c r="D4266" s="368" t="s">
        <v>8</v>
      </c>
      <c r="E4266" s="374" t="s">
        <v>615</v>
      </c>
      <c r="F4266" s="376">
        <v>441719.36</v>
      </c>
    </row>
    <row r="4267" spans="1:6">
      <c r="A4267" s="370" t="s">
        <v>8847</v>
      </c>
      <c r="B4267" s="374">
        <v>13670</v>
      </c>
      <c r="C4267" s="374" t="s">
        <v>8848</v>
      </c>
      <c r="D4267" s="368" t="s">
        <v>8</v>
      </c>
      <c r="E4267" s="374" t="s">
        <v>615</v>
      </c>
      <c r="F4267" s="376">
        <v>468059.92</v>
      </c>
    </row>
    <row r="4268" spans="1:6">
      <c r="A4268" s="370" t="s">
        <v>8849</v>
      </c>
      <c r="B4268" s="374">
        <v>20613</v>
      </c>
      <c r="C4268" s="374" t="s">
        <v>8850</v>
      </c>
      <c r="D4268" s="368" t="s">
        <v>8</v>
      </c>
      <c r="E4268" s="374" t="s">
        <v>615</v>
      </c>
      <c r="F4268" s="376">
        <v>993502.06</v>
      </c>
    </row>
    <row r="4269" spans="1:6">
      <c r="A4269" s="370" t="s">
        <v>8851</v>
      </c>
      <c r="B4269" s="374">
        <v>10284</v>
      </c>
      <c r="C4269" s="374" t="s">
        <v>8852</v>
      </c>
      <c r="D4269" s="368" t="s">
        <v>8</v>
      </c>
      <c r="E4269" s="374" t="s">
        <v>615</v>
      </c>
      <c r="F4269" s="376">
        <v>993171.48</v>
      </c>
    </row>
    <row r="4270" spans="1:6">
      <c r="A4270" s="370" t="s">
        <v>8853</v>
      </c>
      <c r="B4270" s="374">
        <v>10283</v>
      </c>
      <c r="C4270" s="374" t="s">
        <v>8854</v>
      </c>
      <c r="D4270" s="368" t="s">
        <v>8</v>
      </c>
      <c r="E4270" s="374" t="s">
        <v>615</v>
      </c>
      <c r="F4270" s="376">
        <v>974920.99</v>
      </c>
    </row>
    <row r="4271" spans="1:6">
      <c r="A4271" s="370" t="s">
        <v>8855</v>
      </c>
      <c r="B4271" s="374">
        <v>10554</v>
      </c>
      <c r="C4271" s="374" t="s">
        <v>8856</v>
      </c>
      <c r="D4271" s="368" t="s">
        <v>8</v>
      </c>
      <c r="E4271" s="374" t="s">
        <v>615</v>
      </c>
      <c r="F4271" s="376">
        <v>625907.05000000005</v>
      </c>
    </row>
    <row r="4272" spans="1:6">
      <c r="A4272" s="370" t="s">
        <v>8857</v>
      </c>
      <c r="B4272" s="374">
        <v>10077</v>
      </c>
      <c r="C4272" s="374" t="s">
        <v>8858</v>
      </c>
      <c r="D4272" s="368" t="s">
        <v>8</v>
      </c>
      <c r="E4272" s="374" t="s">
        <v>615</v>
      </c>
      <c r="F4272" s="376">
        <v>654310.22</v>
      </c>
    </row>
    <row r="4273" spans="1:6">
      <c r="A4273" s="370" t="s">
        <v>8859</v>
      </c>
      <c r="B4273" s="374">
        <v>10091</v>
      </c>
      <c r="C4273" s="374" t="s">
        <v>8860</v>
      </c>
      <c r="D4273" s="368" t="s">
        <v>8</v>
      </c>
      <c r="E4273" s="374" t="s">
        <v>615</v>
      </c>
      <c r="F4273" s="376">
        <v>755187.18</v>
      </c>
    </row>
    <row r="4274" spans="1:6">
      <c r="A4274" s="370" t="s">
        <v>8861</v>
      </c>
      <c r="B4274" s="374">
        <v>10088</v>
      </c>
      <c r="C4274" s="374" t="s">
        <v>8862</v>
      </c>
      <c r="D4274" s="368" t="s">
        <v>8</v>
      </c>
      <c r="E4274" s="374" t="s">
        <v>615</v>
      </c>
      <c r="F4274" s="376">
        <v>1346384.69</v>
      </c>
    </row>
    <row r="4275" spans="1:6">
      <c r="A4275" s="370" t="s">
        <v>8863</v>
      </c>
      <c r="B4275" s="374">
        <v>20602</v>
      </c>
      <c r="C4275" s="374" t="s">
        <v>8864</v>
      </c>
      <c r="D4275" s="368" t="s">
        <v>8</v>
      </c>
      <c r="E4275" s="374" t="s">
        <v>615</v>
      </c>
      <c r="F4275" s="376">
        <v>1346833.27</v>
      </c>
    </row>
    <row r="4276" spans="1:6">
      <c r="A4276" s="370" t="s">
        <v>8865</v>
      </c>
      <c r="B4276" s="374">
        <v>14270</v>
      </c>
      <c r="C4276" s="374" t="s">
        <v>8866</v>
      </c>
      <c r="D4276" s="368" t="s">
        <v>2355</v>
      </c>
      <c r="E4276" s="374" t="s">
        <v>366</v>
      </c>
      <c r="F4276" s="376">
        <v>5277467.41</v>
      </c>
    </row>
    <row r="4277" spans="1:6">
      <c r="A4277" s="370" t="s">
        <v>8867</v>
      </c>
      <c r="B4277" s="374">
        <v>12502</v>
      </c>
      <c r="C4277" s="374" t="s">
        <v>8868</v>
      </c>
      <c r="D4277" s="368" t="s">
        <v>2355</v>
      </c>
      <c r="E4277" s="374" t="s">
        <v>2946</v>
      </c>
      <c r="F4277" s="376">
        <v>549273.88</v>
      </c>
    </row>
    <row r="4278" spans="1:6">
      <c r="A4278" s="370" t="s">
        <v>8869</v>
      </c>
      <c r="B4278" s="374">
        <v>10529</v>
      </c>
      <c r="C4278" s="374" t="s">
        <v>8870</v>
      </c>
      <c r="D4278" s="368" t="s">
        <v>2355</v>
      </c>
      <c r="E4278" s="374" t="s">
        <v>615</v>
      </c>
      <c r="F4278" s="376">
        <v>4421907.5599999996</v>
      </c>
    </row>
    <row r="4279" spans="1:6">
      <c r="A4279" s="370" t="s">
        <v>8871</v>
      </c>
      <c r="B4279" s="374">
        <v>10561</v>
      </c>
      <c r="C4279" s="374" t="s">
        <v>8872</v>
      </c>
      <c r="D4279" s="368" t="s">
        <v>2355</v>
      </c>
      <c r="E4279" s="374" t="s">
        <v>615</v>
      </c>
      <c r="F4279" s="376">
        <v>4487632.54</v>
      </c>
    </row>
    <row r="4280" spans="1:6">
      <c r="A4280" s="370" t="s">
        <v>8873</v>
      </c>
      <c r="B4280" s="374">
        <v>10429</v>
      </c>
      <c r="C4280" s="374" t="s">
        <v>8874</v>
      </c>
      <c r="D4280" s="368" t="s">
        <v>2355</v>
      </c>
      <c r="E4280" s="374" t="s">
        <v>615</v>
      </c>
      <c r="F4280" s="376">
        <v>7880345.3899999997</v>
      </c>
    </row>
    <row r="4281" spans="1:6">
      <c r="A4281" s="370" t="s">
        <v>8875</v>
      </c>
      <c r="B4281" s="374">
        <v>10810</v>
      </c>
      <c r="C4281" s="374" t="s">
        <v>8876</v>
      </c>
      <c r="D4281" s="368" t="s">
        <v>2355</v>
      </c>
      <c r="E4281" s="374" t="s">
        <v>615</v>
      </c>
      <c r="F4281" s="376">
        <v>2602877.98</v>
      </c>
    </row>
    <row r="4282" spans="1:6">
      <c r="A4282" s="370" t="s">
        <v>8877</v>
      </c>
      <c r="B4282" s="374">
        <v>10452</v>
      </c>
      <c r="C4282" s="374" t="s">
        <v>8878</v>
      </c>
      <c r="D4282" s="368" t="s">
        <v>2355</v>
      </c>
      <c r="E4282" s="374" t="s">
        <v>615</v>
      </c>
      <c r="F4282" s="376">
        <v>9123926.0099999998</v>
      </c>
    </row>
    <row r="4283" spans="1:6" ht="22.5">
      <c r="A4283" s="370" t="s">
        <v>8879</v>
      </c>
      <c r="B4283" s="374">
        <v>14527</v>
      </c>
      <c r="C4283" s="374" t="s">
        <v>8880</v>
      </c>
      <c r="D4283" s="368" t="s">
        <v>9</v>
      </c>
      <c r="E4283" s="374" t="s">
        <v>359</v>
      </c>
      <c r="F4283" s="376">
        <v>1253761.92</v>
      </c>
    </row>
    <row r="4284" spans="1:6">
      <c r="A4284" s="370" t="s">
        <v>8881</v>
      </c>
      <c r="B4284" s="374">
        <v>20601</v>
      </c>
      <c r="C4284" s="374" t="s">
        <v>8882</v>
      </c>
      <c r="D4284" s="368" t="s">
        <v>2355</v>
      </c>
      <c r="E4284" s="374" t="s">
        <v>491</v>
      </c>
      <c r="F4284" s="376">
        <v>1520570</v>
      </c>
    </row>
    <row r="4285" spans="1:6">
      <c r="A4285" s="370" t="s">
        <v>8883</v>
      </c>
      <c r="B4285" s="374">
        <v>14836</v>
      </c>
      <c r="C4285" s="374" t="s">
        <v>8884</v>
      </c>
      <c r="D4285" s="368" t="s">
        <v>2355</v>
      </c>
      <c r="E4285" s="374" t="s">
        <v>491</v>
      </c>
      <c r="F4285" s="376">
        <v>6926794.6799999997</v>
      </c>
    </row>
    <row r="4286" spans="1:6">
      <c r="A4286" s="370" t="s">
        <v>8885</v>
      </c>
      <c r="B4286" s="374">
        <v>10233</v>
      </c>
      <c r="C4286" s="374" t="s">
        <v>8886</v>
      </c>
      <c r="D4286" s="368" t="s">
        <v>2355</v>
      </c>
      <c r="E4286" s="374" t="s">
        <v>2946</v>
      </c>
      <c r="F4286" s="376">
        <v>6823673.2400000002</v>
      </c>
    </row>
    <row r="4287" spans="1:6">
      <c r="A4287" s="370" t="s">
        <v>8887</v>
      </c>
      <c r="B4287" s="374">
        <v>17472</v>
      </c>
      <c r="C4287" s="374" t="s">
        <v>8888</v>
      </c>
      <c r="D4287" s="368" t="s">
        <v>9</v>
      </c>
      <c r="E4287" s="374" t="s">
        <v>2412</v>
      </c>
      <c r="F4287" s="376">
        <v>7880345.3899999997</v>
      </c>
    </row>
    <row r="4288" spans="1:6">
      <c r="A4288" s="370" t="s">
        <v>8889</v>
      </c>
      <c r="B4288" s="374">
        <v>15776</v>
      </c>
      <c r="C4288" s="374" t="s">
        <v>8890</v>
      </c>
      <c r="D4288" s="368" t="s">
        <v>1702</v>
      </c>
      <c r="E4288" s="374" t="s">
        <v>491</v>
      </c>
      <c r="F4288" s="376">
        <v>0</v>
      </c>
    </row>
    <row r="4289" spans="1:6">
      <c r="A4289" s="370" t="s">
        <v>8891</v>
      </c>
      <c r="B4289" s="374">
        <v>11340</v>
      </c>
      <c r="C4289" s="374" t="s">
        <v>8892</v>
      </c>
      <c r="D4289" s="368" t="s">
        <v>9</v>
      </c>
      <c r="E4289" s="374" t="s">
        <v>857</v>
      </c>
      <c r="F4289" s="376">
        <v>59592611.189999998</v>
      </c>
    </row>
    <row r="4290" spans="1:6">
      <c r="A4290" s="370" t="s">
        <v>8893</v>
      </c>
      <c r="B4290" s="374">
        <v>14301</v>
      </c>
      <c r="C4290" s="374" t="s">
        <v>8894</v>
      </c>
      <c r="D4290" s="368" t="s">
        <v>2355</v>
      </c>
      <c r="E4290" s="374" t="s">
        <v>491</v>
      </c>
      <c r="F4290" s="376">
        <v>95822</v>
      </c>
    </row>
    <row r="4291" spans="1:6">
      <c r="A4291" s="370" t="s">
        <v>8895</v>
      </c>
      <c r="B4291" s="374">
        <v>14736</v>
      </c>
      <c r="C4291" s="374" t="s">
        <v>8896</v>
      </c>
      <c r="D4291" s="368" t="s">
        <v>2355</v>
      </c>
      <c r="E4291" s="374" t="s">
        <v>491</v>
      </c>
      <c r="F4291" s="376">
        <v>295284.26</v>
      </c>
    </row>
    <row r="4292" spans="1:6">
      <c r="A4292" s="370" t="s">
        <v>8897</v>
      </c>
      <c r="B4292" s="374">
        <v>14424</v>
      </c>
      <c r="C4292" s="374" t="s">
        <v>8898</v>
      </c>
      <c r="D4292" s="368" t="s">
        <v>6</v>
      </c>
      <c r="E4292" s="374" t="s">
        <v>1207</v>
      </c>
      <c r="F4292" s="376">
        <v>180320.09</v>
      </c>
    </row>
    <row r="4293" spans="1:6" ht="22.5">
      <c r="A4293" s="370" t="s">
        <v>8899</v>
      </c>
      <c r="B4293" s="374">
        <v>20794</v>
      </c>
      <c r="C4293" s="374" t="s">
        <v>8900</v>
      </c>
      <c r="D4293" s="368" t="s">
        <v>9</v>
      </c>
      <c r="E4293" s="374" t="s">
        <v>507</v>
      </c>
      <c r="F4293" s="376">
        <v>1824260.29</v>
      </c>
    </row>
    <row r="4294" spans="1:6" ht="22.5">
      <c r="A4294" s="370" t="s">
        <v>8901</v>
      </c>
      <c r="B4294" s="374">
        <v>20793</v>
      </c>
      <c r="C4294" s="374" t="s">
        <v>8902</v>
      </c>
      <c r="D4294" s="368" t="s">
        <v>9</v>
      </c>
      <c r="E4294" s="374" t="s">
        <v>507</v>
      </c>
      <c r="F4294" s="376">
        <v>3098762.09</v>
      </c>
    </row>
    <row r="4295" spans="1:6" ht="22.5">
      <c r="A4295" s="370" t="s">
        <v>8903</v>
      </c>
      <c r="B4295" s="374">
        <v>11899</v>
      </c>
      <c r="C4295" s="374" t="s">
        <v>8904</v>
      </c>
      <c r="D4295" s="368" t="s">
        <v>9</v>
      </c>
      <c r="E4295" s="374" t="s">
        <v>359</v>
      </c>
      <c r="F4295" s="376">
        <v>2640855.54</v>
      </c>
    </row>
    <row r="4296" spans="1:6" ht="22.5">
      <c r="A4296" s="370" t="s">
        <v>8905</v>
      </c>
      <c r="B4296" s="374">
        <v>16729</v>
      </c>
      <c r="C4296" s="374" t="s">
        <v>8906</v>
      </c>
      <c r="D4296" s="368" t="s">
        <v>9</v>
      </c>
      <c r="E4296" s="374" t="s">
        <v>359</v>
      </c>
      <c r="F4296" s="376">
        <v>1615847.38</v>
      </c>
    </row>
    <row r="4297" spans="1:6" ht="22.5">
      <c r="A4297" s="370" t="s">
        <v>8907</v>
      </c>
      <c r="B4297" s="374">
        <v>16703</v>
      </c>
      <c r="C4297" s="374" t="s">
        <v>8908</v>
      </c>
      <c r="D4297" s="368" t="s">
        <v>9</v>
      </c>
      <c r="E4297" s="374" t="s">
        <v>359</v>
      </c>
      <c r="F4297" s="376">
        <v>928029.91</v>
      </c>
    </row>
    <row r="4298" spans="1:6" ht="22.5">
      <c r="A4298" s="370" t="s">
        <v>8909</v>
      </c>
      <c r="B4298" s="374">
        <v>16702</v>
      </c>
      <c r="C4298" s="374" t="s">
        <v>8910</v>
      </c>
      <c r="D4298" s="368" t="s">
        <v>9</v>
      </c>
      <c r="E4298" s="374" t="s">
        <v>359</v>
      </c>
      <c r="F4298" s="376">
        <v>2283512.39</v>
      </c>
    </row>
    <row r="4299" spans="1:6" ht="22.5">
      <c r="A4299" s="370" t="s">
        <v>8911</v>
      </c>
      <c r="B4299" s="374">
        <v>19005</v>
      </c>
      <c r="C4299" s="374" t="s">
        <v>8912</v>
      </c>
      <c r="D4299" s="368" t="s">
        <v>9</v>
      </c>
      <c r="E4299" s="374" t="s">
        <v>359</v>
      </c>
      <c r="F4299" s="376">
        <v>11155824.66</v>
      </c>
    </row>
    <row r="4300" spans="1:6" ht="22.5">
      <c r="A4300" s="370" t="s">
        <v>8913</v>
      </c>
      <c r="B4300" s="374">
        <v>16704</v>
      </c>
      <c r="C4300" s="374" t="s">
        <v>8914</v>
      </c>
      <c r="D4300" s="368" t="s">
        <v>9</v>
      </c>
      <c r="E4300" s="374" t="s">
        <v>359</v>
      </c>
      <c r="F4300" s="376">
        <v>4633130.18</v>
      </c>
    </row>
    <row r="4301" spans="1:6" ht="22.5">
      <c r="A4301" s="370" t="s">
        <v>8915</v>
      </c>
      <c r="B4301" s="374">
        <v>16612</v>
      </c>
      <c r="C4301" s="374" t="s">
        <v>8916</v>
      </c>
      <c r="D4301" s="368" t="s">
        <v>9</v>
      </c>
      <c r="E4301" s="374" t="s">
        <v>359</v>
      </c>
      <c r="F4301" s="376">
        <v>5685127.6799999997</v>
      </c>
    </row>
    <row r="4302" spans="1:6" ht="22.5">
      <c r="A4302" s="370" t="s">
        <v>8917</v>
      </c>
      <c r="B4302" s="374">
        <v>17898</v>
      </c>
      <c r="C4302" s="374" t="s">
        <v>8918</v>
      </c>
      <c r="D4302" s="368" t="s">
        <v>9</v>
      </c>
      <c r="E4302" s="374" t="s">
        <v>359</v>
      </c>
      <c r="F4302" s="376">
        <v>5345896.05</v>
      </c>
    </row>
    <row r="4303" spans="1:6">
      <c r="A4303" s="370" t="s">
        <v>8919</v>
      </c>
      <c r="B4303" s="374">
        <v>19207</v>
      </c>
      <c r="C4303" s="374" t="s">
        <v>8920</v>
      </c>
      <c r="D4303" s="368" t="s">
        <v>9</v>
      </c>
      <c r="E4303" s="374" t="s">
        <v>366</v>
      </c>
      <c r="F4303" s="376">
        <v>125208706</v>
      </c>
    </row>
    <row r="4304" spans="1:6">
      <c r="A4304" s="370" t="s">
        <v>8921</v>
      </c>
      <c r="B4304" s="374">
        <v>13719</v>
      </c>
      <c r="C4304" s="374" t="s">
        <v>8922</v>
      </c>
      <c r="D4304" s="368" t="s">
        <v>2355</v>
      </c>
      <c r="E4304" s="374" t="s">
        <v>2946</v>
      </c>
      <c r="F4304" s="376">
        <v>1582984.46</v>
      </c>
    </row>
    <row r="4305" spans="1:6">
      <c r="A4305" s="370" t="s">
        <v>8923</v>
      </c>
      <c r="B4305" s="374">
        <v>10231</v>
      </c>
      <c r="C4305" s="374" t="s">
        <v>8924</v>
      </c>
      <c r="D4305" s="368" t="s">
        <v>2355</v>
      </c>
      <c r="E4305" s="374" t="s">
        <v>2946</v>
      </c>
      <c r="F4305" s="376">
        <v>10801434.57</v>
      </c>
    </row>
    <row r="4306" spans="1:6">
      <c r="A4306" s="370" t="s">
        <v>8925</v>
      </c>
      <c r="B4306" s="374">
        <v>15964</v>
      </c>
      <c r="C4306" s="374" t="s">
        <v>8926</v>
      </c>
      <c r="D4306" s="368" t="s">
        <v>2355</v>
      </c>
      <c r="E4306" s="374" t="s">
        <v>2946</v>
      </c>
      <c r="F4306" s="376">
        <v>13004901.560000001</v>
      </c>
    </row>
    <row r="4307" spans="1:6">
      <c r="A4307" s="370" t="s">
        <v>8927</v>
      </c>
      <c r="B4307" s="374">
        <v>10440</v>
      </c>
      <c r="C4307" s="374" t="s">
        <v>319</v>
      </c>
      <c r="D4307" s="368" t="s">
        <v>2355</v>
      </c>
      <c r="E4307" s="374" t="s">
        <v>615</v>
      </c>
      <c r="F4307" s="376">
        <v>544190.55000000005</v>
      </c>
    </row>
    <row r="4308" spans="1:6">
      <c r="A4308" s="370" t="s">
        <v>8928</v>
      </c>
      <c r="B4308" s="374">
        <v>11706</v>
      </c>
      <c r="C4308" s="374" t="s">
        <v>319</v>
      </c>
      <c r="D4308" s="368" t="s">
        <v>1702</v>
      </c>
      <c r="E4308" s="374" t="s">
        <v>615</v>
      </c>
      <c r="F4308" s="376">
        <v>580604.81999999995</v>
      </c>
    </row>
    <row r="4309" spans="1:6">
      <c r="A4309" s="370" t="s">
        <v>8929</v>
      </c>
      <c r="B4309" s="374">
        <v>14267</v>
      </c>
      <c r="C4309" s="374" t="s">
        <v>8930</v>
      </c>
      <c r="D4309" s="368" t="s">
        <v>2355</v>
      </c>
      <c r="E4309" s="374" t="s">
        <v>615</v>
      </c>
      <c r="F4309" s="376">
        <v>3667892.01</v>
      </c>
    </row>
    <row r="4310" spans="1:6">
      <c r="A4310" s="370" t="s">
        <v>8931</v>
      </c>
      <c r="B4310" s="374">
        <v>10232</v>
      </c>
      <c r="C4310" s="374" t="s">
        <v>8932</v>
      </c>
      <c r="D4310" s="368" t="s">
        <v>2355</v>
      </c>
      <c r="E4310" s="374" t="s">
        <v>615</v>
      </c>
      <c r="F4310" s="376">
        <v>4368287.5199999996</v>
      </c>
    </row>
    <row r="4311" spans="1:6">
      <c r="A4311" s="370" t="s">
        <v>8933</v>
      </c>
      <c r="B4311" s="374">
        <v>14612</v>
      </c>
      <c r="C4311" s="374" t="s">
        <v>8934</v>
      </c>
      <c r="D4311" s="368" t="s">
        <v>8</v>
      </c>
      <c r="E4311" s="374" t="s">
        <v>366</v>
      </c>
      <c r="F4311" s="376">
        <v>190735.75</v>
      </c>
    </row>
    <row r="4312" spans="1:6">
      <c r="A4312" s="370" t="s">
        <v>8935</v>
      </c>
      <c r="B4312" s="374">
        <v>14613</v>
      </c>
      <c r="C4312" s="374" t="s">
        <v>8936</v>
      </c>
      <c r="D4312" s="368" t="s">
        <v>8</v>
      </c>
      <c r="E4312" s="374" t="s">
        <v>366</v>
      </c>
      <c r="F4312" s="376">
        <v>190735.75</v>
      </c>
    </row>
    <row r="4313" spans="1:6">
      <c r="A4313" s="370" t="s">
        <v>8937</v>
      </c>
      <c r="B4313" s="374">
        <v>14597</v>
      </c>
      <c r="C4313" s="374" t="s">
        <v>8938</v>
      </c>
      <c r="D4313" s="368" t="s">
        <v>457</v>
      </c>
      <c r="E4313" s="374" t="s">
        <v>458</v>
      </c>
      <c r="F4313" s="376">
        <v>13904.03</v>
      </c>
    </row>
    <row r="4314" spans="1:6">
      <c r="A4314" s="370" t="s">
        <v>8939</v>
      </c>
      <c r="B4314" s="374">
        <v>14501</v>
      </c>
      <c r="C4314" s="374" t="s">
        <v>8940</v>
      </c>
      <c r="D4314" s="368" t="s">
        <v>8</v>
      </c>
      <c r="E4314" s="374" t="s">
        <v>366</v>
      </c>
      <c r="F4314" s="376">
        <v>217104.87</v>
      </c>
    </row>
    <row r="4315" spans="1:6" ht="22.5">
      <c r="A4315" s="370" t="s">
        <v>8941</v>
      </c>
      <c r="B4315" s="374">
        <v>17069</v>
      </c>
      <c r="C4315" s="374" t="s">
        <v>8942</v>
      </c>
      <c r="D4315" s="368" t="s">
        <v>457</v>
      </c>
      <c r="E4315" s="374" t="s">
        <v>860</v>
      </c>
      <c r="F4315" s="376">
        <v>18462.89</v>
      </c>
    </row>
    <row r="4316" spans="1:6">
      <c r="A4316" s="370" t="s">
        <v>8943</v>
      </c>
      <c r="B4316" s="374">
        <v>16441</v>
      </c>
      <c r="C4316" s="374" t="s">
        <v>8944</v>
      </c>
      <c r="D4316" s="368" t="s">
        <v>457</v>
      </c>
      <c r="E4316" s="374" t="s">
        <v>507</v>
      </c>
      <c r="F4316" s="376">
        <v>13768</v>
      </c>
    </row>
    <row r="4317" spans="1:6">
      <c r="A4317" s="370" t="s">
        <v>8945</v>
      </c>
      <c r="B4317" s="374">
        <v>10545</v>
      </c>
      <c r="C4317" s="374" t="s">
        <v>8946</v>
      </c>
      <c r="D4317" s="368" t="s">
        <v>457</v>
      </c>
      <c r="E4317" s="374" t="s">
        <v>860</v>
      </c>
      <c r="F4317" s="376">
        <v>20375.73</v>
      </c>
    </row>
    <row r="4318" spans="1:6">
      <c r="A4318" s="370" t="s">
        <v>8947</v>
      </c>
      <c r="B4318" s="374">
        <v>14521</v>
      </c>
      <c r="C4318" s="374" t="s">
        <v>8948</v>
      </c>
      <c r="D4318" s="368" t="s">
        <v>8</v>
      </c>
      <c r="E4318" s="374" t="s">
        <v>366</v>
      </c>
      <c r="F4318" s="376">
        <v>178726.95</v>
      </c>
    </row>
    <row r="4319" spans="1:6">
      <c r="A4319" s="370" t="s">
        <v>8949</v>
      </c>
      <c r="B4319" s="374">
        <v>14509</v>
      </c>
      <c r="C4319" s="374" t="s">
        <v>8950</v>
      </c>
      <c r="D4319" s="368" t="s">
        <v>8</v>
      </c>
      <c r="E4319" s="374" t="s">
        <v>366</v>
      </c>
      <c r="F4319" s="376">
        <v>183496.73</v>
      </c>
    </row>
    <row r="4320" spans="1:6">
      <c r="A4320" s="370" t="s">
        <v>8951</v>
      </c>
      <c r="B4320" s="374">
        <v>14614</v>
      </c>
      <c r="C4320" s="374" t="s">
        <v>8952</v>
      </c>
      <c r="D4320" s="368" t="s">
        <v>8</v>
      </c>
      <c r="E4320" s="374" t="s">
        <v>366</v>
      </c>
      <c r="F4320" s="376">
        <v>183235.94</v>
      </c>
    </row>
    <row r="4321" spans="1:6">
      <c r="A4321" s="370" t="s">
        <v>8953</v>
      </c>
      <c r="B4321" s="374">
        <v>14615</v>
      </c>
      <c r="C4321" s="374" t="s">
        <v>8954</v>
      </c>
      <c r="D4321" s="368" t="s">
        <v>8</v>
      </c>
      <c r="E4321" s="374" t="s">
        <v>366</v>
      </c>
      <c r="F4321" s="376">
        <v>183235.94</v>
      </c>
    </row>
    <row r="4322" spans="1:6">
      <c r="A4322" s="370" t="s">
        <v>8955</v>
      </c>
      <c r="B4322" s="374">
        <v>18138</v>
      </c>
      <c r="C4322" s="374" t="s">
        <v>8956</v>
      </c>
      <c r="D4322" s="368" t="s">
        <v>457</v>
      </c>
      <c r="E4322" s="374" t="s">
        <v>854</v>
      </c>
      <c r="F4322" s="376">
        <v>18462.89</v>
      </c>
    </row>
    <row r="4323" spans="1:6">
      <c r="A4323" s="370" t="s">
        <v>8957</v>
      </c>
      <c r="B4323" s="374">
        <v>14663</v>
      </c>
      <c r="C4323" s="374" t="s">
        <v>8958</v>
      </c>
      <c r="D4323" s="368" t="s">
        <v>2355</v>
      </c>
      <c r="E4323" s="374" t="s">
        <v>491</v>
      </c>
      <c r="F4323" s="376">
        <v>4212082.5599999996</v>
      </c>
    </row>
    <row r="4324" spans="1:6">
      <c r="A4324" s="370" t="s">
        <v>8959</v>
      </c>
      <c r="B4324" s="374">
        <v>15777</v>
      </c>
      <c r="C4324" s="374" t="s">
        <v>8960</v>
      </c>
      <c r="D4324" s="368" t="s">
        <v>2355</v>
      </c>
      <c r="E4324" s="374" t="s">
        <v>615</v>
      </c>
      <c r="F4324" s="376">
        <v>3380658.3</v>
      </c>
    </row>
    <row r="4325" spans="1:6">
      <c r="A4325" s="370" t="s">
        <v>8961</v>
      </c>
      <c r="B4325" s="374">
        <v>14830</v>
      </c>
      <c r="C4325" s="374" t="s">
        <v>8962</v>
      </c>
      <c r="D4325" s="368" t="s">
        <v>2355</v>
      </c>
      <c r="E4325" s="374" t="s">
        <v>491</v>
      </c>
      <c r="F4325" s="376">
        <v>4430651.75</v>
      </c>
    </row>
    <row r="4326" spans="1:6">
      <c r="A4326" s="370" t="s">
        <v>8963</v>
      </c>
      <c r="B4326" s="374">
        <v>14737</v>
      </c>
      <c r="C4326" s="374" t="s">
        <v>8964</v>
      </c>
      <c r="D4326" s="368" t="s">
        <v>2355</v>
      </c>
      <c r="E4326" s="374" t="s">
        <v>491</v>
      </c>
      <c r="F4326" s="376">
        <v>746541.28</v>
      </c>
    </row>
    <row r="4327" spans="1:6">
      <c r="A4327" s="370" t="s">
        <v>8965</v>
      </c>
      <c r="B4327" s="374">
        <v>15808</v>
      </c>
      <c r="C4327" s="374" t="s">
        <v>8966</v>
      </c>
      <c r="D4327" s="368" t="s">
        <v>2355</v>
      </c>
      <c r="E4327" s="374" t="s">
        <v>2946</v>
      </c>
      <c r="F4327" s="376">
        <v>5400674.2599999998</v>
      </c>
    </row>
    <row r="4328" spans="1:6">
      <c r="A4328" s="370" t="s">
        <v>8967</v>
      </c>
      <c r="B4328" s="374">
        <v>15809</v>
      </c>
      <c r="C4328" s="374" t="s">
        <v>8968</v>
      </c>
      <c r="D4328" s="368" t="s">
        <v>2355</v>
      </c>
      <c r="E4328" s="374" t="s">
        <v>2946</v>
      </c>
      <c r="F4328" s="376">
        <v>2656020.63</v>
      </c>
    </row>
    <row r="4329" spans="1:6">
      <c r="A4329" s="370" t="s">
        <v>8969</v>
      </c>
      <c r="B4329" s="374">
        <v>11983</v>
      </c>
      <c r="C4329" s="374" t="s">
        <v>8970</v>
      </c>
      <c r="D4329" s="368" t="s">
        <v>6</v>
      </c>
      <c r="E4329" s="374" t="s">
        <v>1216</v>
      </c>
      <c r="F4329" s="376">
        <v>302437.65999999997</v>
      </c>
    </row>
    <row r="4330" spans="1:6">
      <c r="A4330" s="370" t="s">
        <v>8971</v>
      </c>
      <c r="B4330" s="374">
        <v>16734</v>
      </c>
      <c r="C4330" s="374" t="s">
        <v>8972</v>
      </c>
      <c r="D4330" s="368" t="s">
        <v>6</v>
      </c>
      <c r="E4330" s="374" t="s">
        <v>1259</v>
      </c>
      <c r="F4330" s="376">
        <v>347191.25</v>
      </c>
    </row>
    <row r="4331" spans="1:6" ht="22.5">
      <c r="A4331" s="370" t="s">
        <v>8973</v>
      </c>
      <c r="B4331" s="374">
        <v>20792</v>
      </c>
      <c r="C4331" s="374" t="s">
        <v>8974</v>
      </c>
      <c r="D4331" s="368" t="s">
        <v>9</v>
      </c>
      <c r="E4331" s="374" t="s">
        <v>507</v>
      </c>
      <c r="F4331" s="376">
        <v>1364554.83</v>
      </c>
    </row>
    <row r="4332" spans="1:6" ht="22.5">
      <c r="A4332" s="370" t="s">
        <v>8975</v>
      </c>
      <c r="B4332" s="374">
        <v>2023</v>
      </c>
      <c r="C4332" s="374" t="s">
        <v>8976</v>
      </c>
      <c r="D4332" s="368" t="s">
        <v>9</v>
      </c>
      <c r="E4332" s="374" t="s">
        <v>359</v>
      </c>
      <c r="F4332" s="376">
        <v>202684.01</v>
      </c>
    </row>
    <row r="4333" spans="1:6">
      <c r="A4333" s="370" t="s">
        <v>8977</v>
      </c>
      <c r="B4333" s="374">
        <v>14673</v>
      </c>
      <c r="C4333" s="374" t="s">
        <v>8978</v>
      </c>
      <c r="D4333" s="368" t="s">
        <v>2355</v>
      </c>
      <c r="E4333" s="374" t="s">
        <v>491</v>
      </c>
      <c r="F4333" s="376">
        <v>1521091.45</v>
      </c>
    </row>
    <row r="4334" spans="1:6">
      <c r="A4334" s="370" t="s">
        <v>8979</v>
      </c>
      <c r="B4334" s="374">
        <v>14837</v>
      </c>
      <c r="C4334" s="374" t="s">
        <v>8980</v>
      </c>
      <c r="D4334" s="368" t="s">
        <v>2355</v>
      </c>
      <c r="E4334" s="374" t="s">
        <v>491</v>
      </c>
      <c r="F4334" s="376">
        <v>1589947.35</v>
      </c>
    </row>
    <row r="4335" spans="1:6">
      <c r="A4335" s="370" t="s">
        <v>8981</v>
      </c>
      <c r="B4335" s="374">
        <v>14265</v>
      </c>
      <c r="C4335" s="374" t="s">
        <v>8982</v>
      </c>
      <c r="D4335" s="368" t="s">
        <v>2355</v>
      </c>
      <c r="E4335" s="374" t="s">
        <v>615</v>
      </c>
      <c r="F4335" s="376">
        <v>1341756.1299999999</v>
      </c>
    </row>
    <row r="4336" spans="1:6">
      <c r="A4336" s="370" t="s">
        <v>8983</v>
      </c>
      <c r="B4336" s="374">
        <v>13718</v>
      </c>
      <c r="C4336" s="374" t="s">
        <v>8984</v>
      </c>
      <c r="D4336" s="368" t="s">
        <v>2355</v>
      </c>
      <c r="E4336" s="374" t="s">
        <v>615</v>
      </c>
      <c r="F4336" s="376">
        <v>179335.32</v>
      </c>
    </row>
    <row r="4337" spans="1:6">
      <c r="A4337" s="370" t="s">
        <v>8985</v>
      </c>
      <c r="B4337" s="374">
        <v>10251</v>
      </c>
      <c r="C4337" s="374" t="s">
        <v>8986</v>
      </c>
      <c r="D4337" s="368" t="s">
        <v>9</v>
      </c>
      <c r="E4337" s="374" t="s">
        <v>615</v>
      </c>
      <c r="F4337" s="376">
        <v>1723839.72</v>
      </c>
    </row>
    <row r="4338" spans="1:6">
      <c r="A4338" s="370" t="s">
        <v>8987</v>
      </c>
      <c r="B4338" s="374">
        <v>10441</v>
      </c>
      <c r="C4338" s="374" t="s">
        <v>8988</v>
      </c>
      <c r="D4338" s="368" t="s">
        <v>2355</v>
      </c>
      <c r="E4338" s="374" t="s">
        <v>2946</v>
      </c>
      <c r="F4338" s="376">
        <v>1020615.35</v>
      </c>
    </row>
    <row r="4339" spans="1:6">
      <c r="A4339" s="370" t="s">
        <v>8989</v>
      </c>
      <c r="B4339" s="374">
        <v>634</v>
      </c>
      <c r="C4339" s="374" t="s">
        <v>8990</v>
      </c>
      <c r="D4339" s="368" t="s">
        <v>6</v>
      </c>
      <c r="E4339" s="374" t="s">
        <v>2108</v>
      </c>
      <c r="F4339" s="376">
        <v>7987.43</v>
      </c>
    </row>
    <row r="4340" spans="1:6">
      <c r="A4340" s="370" t="s">
        <v>8991</v>
      </c>
      <c r="B4340" s="374">
        <v>13216</v>
      </c>
      <c r="C4340" s="374" t="s">
        <v>8992</v>
      </c>
      <c r="D4340" s="368" t="s">
        <v>6</v>
      </c>
      <c r="E4340" s="374" t="s">
        <v>2108</v>
      </c>
      <c r="F4340" s="376">
        <v>23229.14</v>
      </c>
    </row>
    <row r="4341" spans="1:6">
      <c r="A4341" s="370" t="s">
        <v>8993</v>
      </c>
      <c r="B4341" s="374">
        <v>13503</v>
      </c>
      <c r="C4341" s="374" t="s">
        <v>8994</v>
      </c>
      <c r="D4341" s="368" t="s">
        <v>6</v>
      </c>
      <c r="E4341" s="374" t="s">
        <v>366</v>
      </c>
      <c r="F4341" s="376">
        <v>14911.31</v>
      </c>
    </row>
    <row r="4342" spans="1:6">
      <c r="A4342" s="370" t="s">
        <v>8995</v>
      </c>
      <c r="B4342" s="374">
        <v>17229</v>
      </c>
      <c r="C4342" s="374" t="s">
        <v>8996</v>
      </c>
      <c r="D4342" s="368" t="s">
        <v>6</v>
      </c>
      <c r="E4342" s="374" t="s">
        <v>2108</v>
      </c>
      <c r="F4342" s="376">
        <v>21111.96</v>
      </c>
    </row>
    <row r="4343" spans="1:6">
      <c r="A4343" s="370" t="s">
        <v>8997</v>
      </c>
      <c r="B4343" s="374">
        <v>635</v>
      </c>
      <c r="C4343" s="374" t="s">
        <v>8998</v>
      </c>
      <c r="D4343" s="368" t="s">
        <v>6</v>
      </c>
      <c r="E4343" s="374" t="s">
        <v>2108</v>
      </c>
      <c r="F4343" s="376">
        <v>26243.68</v>
      </c>
    </row>
    <row r="4344" spans="1:6">
      <c r="A4344" s="370" t="s">
        <v>8999</v>
      </c>
      <c r="B4344" s="374">
        <v>636</v>
      </c>
      <c r="C4344" s="374" t="s">
        <v>9000</v>
      </c>
      <c r="D4344" s="368" t="s">
        <v>6</v>
      </c>
      <c r="E4344" s="374" t="s">
        <v>2108</v>
      </c>
      <c r="F4344" s="376">
        <v>24080.51</v>
      </c>
    </row>
    <row r="4345" spans="1:6">
      <c r="A4345" s="370" t="s">
        <v>9001</v>
      </c>
      <c r="B4345" s="374">
        <v>15126</v>
      </c>
      <c r="C4345" s="374" t="s">
        <v>9002</v>
      </c>
      <c r="D4345" s="368" t="s">
        <v>6</v>
      </c>
      <c r="E4345" s="374" t="s">
        <v>2108</v>
      </c>
      <c r="F4345" s="376">
        <v>13688.92</v>
      </c>
    </row>
    <row r="4346" spans="1:6">
      <c r="A4346" s="370" t="s">
        <v>9003</v>
      </c>
      <c r="B4346" s="374">
        <v>11945</v>
      </c>
      <c r="C4346" s="374" t="s">
        <v>9004</v>
      </c>
      <c r="D4346" s="368" t="s">
        <v>6</v>
      </c>
      <c r="E4346" s="374" t="s">
        <v>2108</v>
      </c>
      <c r="F4346" s="376">
        <v>24542.58</v>
      </c>
    </row>
    <row r="4347" spans="1:6">
      <c r="A4347" s="370" t="s">
        <v>9005</v>
      </c>
      <c r="B4347" s="374">
        <v>11013</v>
      </c>
      <c r="C4347" s="374" t="s">
        <v>9006</v>
      </c>
      <c r="D4347" s="368" t="s">
        <v>9</v>
      </c>
      <c r="E4347" s="374" t="s">
        <v>5656</v>
      </c>
      <c r="F4347" s="376">
        <v>248907.4</v>
      </c>
    </row>
    <row r="4348" spans="1:6">
      <c r="A4348" s="370" t="s">
        <v>9007</v>
      </c>
      <c r="B4348" s="374">
        <v>18584</v>
      </c>
      <c r="C4348" s="374" t="s">
        <v>9008</v>
      </c>
      <c r="D4348" s="368" t="s">
        <v>7</v>
      </c>
      <c r="E4348" s="374" t="s">
        <v>879</v>
      </c>
      <c r="F4348" s="376">
        <v>149539.66</v>
      </c>
    </row>
    <row r="4349" spans="1:6">
      <c r="A4349" s="370" t="s">
        <v>9009</v>
      </c>
      <c r="B4349" s="374">
        <v>17999</v>
      </c>
      <c r="C4349" s="374" t="s">
        <v>9010</v>
      </c>
      <c r="D4349" s="368" t="s">
        <v>7</v>
      </c>
      <c r="E4349" s="374" t="s">
        <v>857</v>
      </c>
      <c r="F4349" s="376">
        <v>391456.66</v>
      </c>
    </row>
    <row r="4350" spans="1:6">
      <c r="A4350" s="370" t="s">
        <v>9011</v>
      </c>
      <c r="B4350" s="374">
        <v>18675</v>
      </c>
      <c r="C4350" s="374" t="s">
        <v>9012</v>
      </c>
      <c r="D4350" s="368" t="s">
        <v>7</v>
      </c>
      <c r="E4350" s="374" t="s">
        <v>879</v>
      </c>
      <c r="F4350" s="376">
        <v>50574.11</v>
      </c>
    </row>
    <row r="4351" spans="1:6">
      <c r="A4351" s="370" t="s">
        <v>9013</v>
      </c>
      <c r="B4351" s="374">
        <v>15933</v>
      </c>
      <c r="C4351" s="374" t="s">
        <v>9014</v>
      </c>
      <c r="D4351" s="368" t="s">
        <v>7</v>
      </c>
      <c r="E4351" s="374" t="s">
        <v>879</v>
      </c>
      <c r="F4351" s="376">
        <v>46072.1</v>
      </c>
    </row>
    <row r="4352" spans="1:6">
      <c r="A4352" s="370" t="s">
        <v>9015</v>
      </c>
      <c r="B4352" s="374">
        <v>15932</v>
      </c>
      <c r="C4352" s="374" t="s">
        <v>9016</v>
      </c>
      <c r="D4352" s="368" t="s">
        <v>7</v>
      </c>
      <c r="E4352" s="374" t="s">
        <v>879</v>
      </c>
      <c r="F4352" s="376">
        <v>47908.51</v>
      </c>
    </row>
    <row r="4353" spans="1:6">
      <c r="A4353" s="370" t="s">
        <v>9017</v>
      </c>
      <c r="B4353" s="374">
        <v>15934</v>
      </c>
      <c r="C4353" s="374" t="s">
        <v>9018</v>
      </c>
      <c r="D4353" s="368" t="s">
        <v>7</v>
      </c>
      <c r="E4353" s="374" t="s">
        <v>879</v>
      </c>
      <c r="F4353" s="376">
        <v>46072.1</v>
      </c>
    </row>
    <row r="4354" spans="1:6">
      <c r="A4354" s="370" t="s">
        <v>9019</v>
      </c>
      <c r="B4354" s="374">
        <v>15935</v>
      </c>
      <c r="C4354" s="374" t="s">
        <v>9020</v>
      </c>
      <c r="D4354" s="368" t="s">
        <v>7</v>
      </c>
      <c r="E4354" s="374" t="s">
        <v>879</v>
      </c>
      <c r="F4354" s="376">
        <v>47908.51</v>
      </c>
    </row>
    <row r="4355" spans="1:6">
      <c r="A4355" s="370" t="s">
        <v>9021</v>
      </c>
      <c r="B4355" s="374">
        <v>15928</v>
      </c>
      <c r="C4355" s="374" t="s">
        <v>9022</v>
      </c>
      <c r="D4355" s="368" t="s">
        <v>7</v>
      </c>
      <c r="E4355" s="374" t="s">
        <v>879</v>
      </c>
      <c r="F4355" s="376">
        <v>46200.37</v>
      </c>
    </row>
    <row r="4356" spans="1:6">
      <c r="A4356" s="370" t="s">
        <v>9023</v>
      </c>
      <c r="B4356" s="374">
        <v>15931</v>
      </c>
      <c r="C4356" s="374" t="s">
        <v>9024</v>
      </c>
      <c r="D4356" s="368" t="s">
        <v>7</v>
      </c>
      <c r="E4356" s="374" t="s">
        <v>879</v>
      </c>
      <c r="F4356" s="376">
        <v>48621.09</v>
      </c>
    </row>
    <row r="4357" spans="1:6">
      <c r="A4357" s="370" t="s">
        <v>9025</v>
      </c>
      <c r="B4357" s="374">
        <v>16195</v>
      </c>
      <c r="C4357" s="374" t="s">
        <v>9026</v>
      </c>
      <c r="D4357" s="368" t="s">
        <v>7</v>
      </c>
      <c r="E4357" s="374" t="s">
        <v>879</v>
      </c>
      <c r="F4357" s="376">
        <v>45064.08</v>
      </c>
    </row>
    <row r="4358" spans="1:6">
      <c r="A4358" s="370" t="s">
        <v>9027</v>
      </c>
      <c r="B4358" s="374">
        <v>15936</v>
      </c>
      <c r="C4358" s="374" t="s">
        <v>9028</v>
      </c>
      <c r="D4358" s="368" t="s">
        <v>7</v>
      </c>
      <c r="E4358" s="374" t="s">
        <v>879</v>
      </c>
      <c r="F4358" s="376">
        <v>99265.2</v>
      </c>
    </row>
    <row r="4359" spans="1:6">
      <c r="A4359" s="370" t="s">
        <v>9029</v>
      </c>
      <c r="B4359" s="374">
        <v>14193</v>
      </c>
      <c r="C4359" s="374" t="s">
        <v>9030</v>
      </c>
      <c r="D4359" s="368" t="s">
        <v>7</v>
      </c>
      <c r="E4359" s="374" t="s">
        <v>879</v>
      </c>
      <c r="F4359" s="376">
        <v>94457.91</v>
      </c>
    </row>
    <row r="4360" spans="1:6">
      <c r="A4360" s="370" t="s">
        <v>9031</v>
      </c>
      <c r="B4360" s="374">
        <v>12180</v>
      </c>
      <c r="C4360" s="374" t="s">
        <v>9032</v>
      </c>
      <c r="D4360" s="368" t="s">
        <v>7</v>
      </c>
      <c r="E4360" s="374" t="s">
        <v>879</v>
      </c>
      <c r="F4360" s="376">
        <v>843328.87</v>
      </c>
    </row>
    <row r="4361" spans="1:6">
      <c r="A4361" s="370" t="s">
        <v>9033</v>
      </c>
      <c r="B4361" s="374">
        <v>12498</v>
      </c>
      <c r="C4361" s="374" t="s">
        <v>9034</v>
      </c>
      <c r="D4361" s="368" t="s">
        <v>7</v>
      </c>
      <c r="E4361" s="374" t="s">
        <v>879</v>
      </c>
      <c r="F4361" s="376">
        <v>264696.44</v>
      </c>
    </row>
    <row r="4362" spans="1:6">
      <c r="A4362" s="370" t="s">
        <v>9035</v>
      </c>
      <c r="B4362" s="374">
        <v>18903</v>
      </c>
      <c r="C4362" s="374" t="s">
        <v>9036</v>
      </c>
      <c r="D4362" s="368" t="s">
        <v>9</v>
      </c>
      <c r="E4362" s="374" t="s">
        <v>884</v>
      </c>
      <c r="F4362" s="376">
        <v>129201.26</v>
      </c>
    </row>
    <row r="4363" spans="1:6">
      <c r="A4363" s="370" t="s">
        <v>9037</v>
      </c>
      <c r="B4363" s="374">
        <v>12629</v>
      </c>
      <c r="C4363" s="374" t="s">
        <v>9038</v>
      </c>
      <c r="D4363" s="368" t="s">
        <v>7</v>
      </c>
      <c r="E4363" s="374" t="s">
        <v>879</v>
      </c>
      <c r="F4363" s="376">
        <v>53837.89</v>
      </c>
    </row>
    <row r="4364" spans="1:6">
      <c r="A4364" s="370" t="s">
        <v>9039</v>
      </c>
      <c r="B4364" s="374">
        <v>12175</v>
      </c>
      <c r="C4364" s="374" t="s">
        <v>9040</v>
      </c>
      <c r="D4364" s="368" t="s">
        <v>7</v>
      </c>
      <c r="E4364" s="374" t="s">
        <v>879</v>
      </c>
      <c r="F4364" s="376">
        <v>129931.09</v>
      </c>
    </row>
    <row r="4365" spans="1:6">
      <c r="A4365" s="370" t="s">
        <v>9041</v>
      </c>
      <c r="B4365" s="374">
        <v>18481</v>
      </c>
      <c r="C4365" s="374" t="s">
        <v>9042</v>
      </c>
      <c r="D4365" s="368" t="s">
        <v>7</v>
      </c>
      <c r="E4365" s="374" t="s">
        <v>879</v>
      </c>
      <c r="F4365" s="376">
        <v>398363.74</v>
      </c>
    </row>
    <row r="4366" spans="1:6">
      <c r="A4366" s="370" t="s">
        <v>9043</v>
      </c>
      <c r="B4366" s="374">
        <v>18684</v>
      </c>
      <c r="C4366" s="374" t="s">
        <v>9042</v>
      </c>
      <c r="D4366" s="368" t="s">
        <v>7</v>
      </c>
      <c r="E4366" s="374" t="s">
        <v>879</v>
      </c>
      <c r="F4366" s="376">
        <v>398363.74</v>
      </c>
    </row>
    <row r="4367" spans="1:6">
      <c r="A4367" s="370" t="s">
        <v>9044</v>
      </c>
      <c r="B4367" s="374">
        <v>11675</v>
      </c>
      <c r="C4367" s="374" t="s">
        <v>9045</v>
      </c>
      <c r="D4367" s="368" t="s">
        <v>7</v>
      </c>
      <c r="E4367" s="374" t="s">
        <v>879</v>
      </c>
      <c r="F4367" s="376">
        <v>387841.07</v>
      </c>
    </row>
    <row r="4368" spans="1:6">
      <c r="A4368" s="370" t="s">
        <v>9046</v>
      </c>
      <c r="B4368" s="374">
        <v>13066</v>
      </c>
      <c r="C4368" s="374" t="s">
        <v>9047</v>
      </c>
      <c r="D4368" s="368" t="s">
        <v>7</v>
      </c>
      <c r="E4368" s="374" t="s">
        <v>879</v>
      </c>
      <c r="F4368" s="376">
        <v>226937.31</v>
      </c>
    </row>
    <row r="4369" spans="1:6">
      <c r="A4369" s="370" t="s">
        <v>9048</v>
      </c>
      <c r="B4369" s="374">
        <v>13195</v>
      </c>
      <c r="C4369" s="374" t="s">
        <v>9049</v>
      </c>
      <c r="D4369" s="368" t="s">
        <v>7</v>
      </c>
      <c r="E4369" s="374" t="s">
        <v>879</v>
      </c>
      <c r="F4369" s="376">
        <v>120533.74</v>
      </c>
    </row>
    <row r="4370" spans="1:6">
      <c r="A4370" s="370" t="s">
        <v>9050</v>
      </c>
      <c r="B4370" s="374">
        <v>22</v>
      </c>
      <c r="C4370" s="374" t="s">
        <v>9051</v>
      </c>
      <c r="D4370" s="368" t="s">
        <v>7</v>
      </c>
      <c r="E4370" s="374" t="s">
        <v>1793</v>
      </c>
      <c r="F4370" s="376">
        <v>382648.32000000001</v>
      </c>
    </row>
    <row r="4371" spans="1:6">
      <c r="A4371" s="370" t="s">
        <v>9052</v>
      </c>
      <c r="B4371" s="374">
        <v>12329</v>
      </c>
      <c r="C4371" s="374" t="s">
        <v>9053</v>
      </c>
      <c r="D4371" s="368" t="s">
        <v>7</v>
      </c>
      <c r="E4371" s="374" t="s">
        <v>879</v>
      </c>
      <c r="F4371" s="376">
        <v>111255.32</v>
      </c>
    </row>
    <row r="4372" spans="1:6">
      <c r="A4372" s="370" t="s">
        <v>9054</v>
      </c>
      <c r="B4372" s="374">
        <v>10171</v>
      </c>
      <c r="C4372" s="374" t="s">
        <v>9055</v>
      </c>
      <c r="D4372" s="368" t="s">
        <v>7</v>
      </c>
      <c r="E4372" s="374" t="s">
        <v>879</v>
      </c>
      <c r="F4372" s="376">
        <v>15596.94</v>
      </c>
    </row>
    <row r="4373" spans="1:6">
      <c r="A4373" s="370" t="s">
        <v>9056</v>
      </c>
      <c r="B4373" s="374">
        <v>15430</v>
      </c>
      <c r="C4373" s="374" t="s">
        <v>9057</v>
      </c>
      <c r="D4373" s="368" t="s">
        <v>7</v>
      </c>
      <c r="E4373" s="374" t="s">
        <v>879</v>
      </c>
      <c r="F4373" s="376">
        <v>22771.62</v>
      </c>
    </row>
    <row r="4374" spans="1:6">
      <c r="A4374" s="370" t="s">
        <v>9058</v>
      </c>
      <c r="B4374" s="374">
        <v>19136</v>
      </c>
      <c r="C4374" s="374" t="s">
        <v>9059</v>
      </c>
      <c r="D4374" s="368" t="s">
        <v>7</v>
      </c>
      <c r="E4374" s="374" t="s">
        <v>879</v>
      </c>
      <c r="F4374" s="376">
        <v>39912.58</v>
      </c>
    </row>
    <row r="4375" spans="1:6">
      <c r="A4375" s="370" t="s">
        <v>9060</v>
      </c>
      <c r="B4375" s="374">
        <v>23</v>
      </c>
      <c r="C4375" s="374" t="s">
        <v>9061</v>
      </c>
      <c r="D4375" s="368" t="s">
        <v>7</v>
      </c>
      <c r="E4375" s="374" t="s">
        <v>1793</v>
      </c>
      <c r="F4375" s="376">
        <v>55223.13</v>
      </c>
    </row>
    <row r="4376" spans="1:6">
      <c r="A4376" s="370" t="s">
        <v>9062</v>
      </c>
      <c r="B4376" s="374">
        <v>10093</v>
      </c>
      <c r="C4376" s="374" t="s">
        <v>9063</v>
      </c>
      <c r="D4376" s="368" t="s">
        <v>7</v>
      </c>
      <c r="E4376" s="374" t="s">
        <v>879</v>
      </c>
      <c r="F4376" s="376">
        <v>145074.35</v>
      </c>
    </row>
    <row r="4377" spans="1:6">
      <c r="A4377" s="370" t="s">
        <v>9064</v>
      </c>
      <c r="B4377" s="374">
        <v>15917</v>
      </c>
      <c r="C4377" s="374" t="s">
        <v>9065</v>
      </c>
      <c r="D4377" s="368" t="s">
        <v>7</v>
      </c>
      <c r="E4377" s="374" t="s">
        <v>879</v>
      </c>
      <c r="F4377" s="376">
        <v>57895.82</v>
      </c>
    </row>
    <row r="4378" spans="1:6">
      <c r="A4378" s="370" t="s">
        <v>9066</v>
      </c>
      <c r="B4378" s="374">
        <v>15930</v>
      </c>
      <c r="C4378" s="374" t="s">
        <v>9067</v>
      </c>
      <c r="D4378" s="368" t="s">
        <v>7</v>
      </c>
      <c r="E4378" s="374" t="s">
        <v>879</v>
      </c>
      <c r="F4378" s="376">
        <v>55051.39</v>
      </c>
    </row>
    <row r="4379" spans="1:6">
      <c r="A4379" s="370" t="s">
        <v>9068</v>
      </c>
      <c r="B4379" s="374">
        <v>15920</v>
      </c>
      <c r="C4379" s="374" t="s">
        <v>9069</v>
      </c>
      <c r="D4379" s="368" t="s">
        <v>7</v>
      </c>
      <c r="E4379" s="374" t="s">
        <v>879</v>
      </c>
      <c r="F4379" s="376">
        <v>53860.97</v>
      </c>
    </row>
    <row r="4380" spans="1:6">
      <c r="A4380" s="370" t="s">
        <v>9070</v>
      </c>
      <c r="B4380" s="374">
        <v>16196</v>
      </c>
      <c r="C4380" s="374" t="s">
        <v>9071</v>
      </c>
      <c r="D4380" s="368" t="s">
        <v>7</v>
      </c>
      <c r="E4380" s="374" t="s">
        <v>879</v>
      </c>
      <c r="F4380" s="376">
        <v>51016.54</v>
      </c>
    </row>
    <row r="4381" spans="1:6">
      <c r="A4381" s="370" t="s">
        <v>9072</v>
      </c>
      <c r="B4381" s="374">
        <v>15924</v>
      </c>
      <c r="C4381" s="374" t="s">
        <v>9073</v>
      </c>
      <c r="D4381" s="368" t="s">
        <v>7</v>
      </c>
      <c r="E4381" s="374" t="s">
        <v>879</v>
      </c>
      <c r="F4381" s="376">
        <v>53127.37</v>
      </c>
    </row>
    <row r="4382" spans="1:6">
      <c r="A4382" s="370" t="s">
        <v>9074</v>
      </c>
      <c r="B4382" s="374">
        <v>15926</v>
      </c>
      <c r="C4382" s="374" t="s">
        <v>9075</v>
      </c>
      <c r="D4382" s="368" t="s">
        <v>7</v>
      </c>
      <c r="E4382" s="374" t="s">
        <v>879</v>
      </c>
      <c r="F4382" s="376">
        <v>106320.47</v>
      </c>
    </row>
    <row r="4383" spans="1:6">
      <c r="A4383" s="370" t="s">
        <v>9076</v>
      </c>
      <c r="B4383" s="374">
        <v>15921</v>
      </c>
      <c r="C4383" s="374" t="s">
        <v>9077</v>
      </c>
      <c r="D4383" s="368" t="s">
        <v>7</v>
      </c>
      <c r="E4383" s="374" t="s">
        <v>879</v>
      </c>
      <c r="F4383" s="376">
        <v>46585.13</v>
      </c>
    </row>
    <row r="4384" spans="1:6">
      <c r="A4384" s="370" t="s">
        <v>9078</v>
      </c>
      <c r="B4384" s="374">
        <v>16197</v>
      </c>
      <c r="C4384" s="374" t="s">
        <v>9079</v>
      </c>
      <c r="D4384" s="368" t="s">
        <v>7</v>
      </c>
      <c r="E4384" s="374" t="s">
        <v>879</v>
      </c>
      <c r="F4384" s="376">
        <v>43740.7</v>
      </c>
    </row>
    <row r="4385" spans="1:6">
      <c r="A4385" s="370" t="s">
        <v>9080</v>
      </c>
      <c r="B4385" s="374">
        <v>15929</v>
      </c>
      <c r="C4385" s="374" t="s">
        <v>9081</v>
      </c>
      <c r="D4385" s="368" t="s">
        <v>7</v>
      </c>
      <c r="E4385" s="374" t="s">
        <v>879</v>
      </c>
      <c r="F4385" s="376">
        <v>104975.51</v>
      </c>
    </row>
    <row r="4386" spans="1:6">
      <c r="A4386" s="370" t="s">
        <v>9082</v>
      </c>
      <c r="B4386" s="374">
        <v>16192</v>
      </c>
      <c r="C4386" s="374" t="s">
        <v>9083</v>
      </c>
      <c r="D4386" s="368" t="s">
        <v>7</v>
      </c>
      <c r="E4386" s="374" t="s">
        <v>879</v>
      </c>
      <c r="F4386" s="376">
        <v>47715.3</v>
      </c>
    </row>
    <row r="4387" spans="1:6">
      <c r="A4387" s="370" t="s">
        <v>9084</v>
      </c>
      <c r="B4387" s="374">
        <v>15922</v>
      </c>
      <c r="C4387" s="374" t="s">
        <v>9085</v>
      </c>
      <c r="D4387" s="368" t="s">
        <v>7</v>
      </c>
      <c r="E4387" s="374" t="s">
        <v>879</v>
      </c>
      <c r="F4387" s="376">
        <v>50559.73</v>
      </c>
    </row>
    <row r="4388" spans="1:6">
      <c r="A4388" s="370" t="s">
        <v>9086</v>
      </c>
      <c r="B4388" s="374">
        <v>16193</v>
      </c>
      <c r="C4388" s="374" t="s">
        <v>9087</v>
      </c>
      <c r="D4388" s="368" t="s">
        <v>7</v>
      </c>
      <c r="E4388" s="374" t="s">
        <v>879</v>
      </c>
      <c r="F4388" s="376">
        <v>97639.53</v>
      </c>
    </row>
    <row r="4389" spans="1:6">
      <c r="A4389" s="370" t="s">
        <v>9088</v>
      </c>
      <c r="B4389" s="374">
        <v>10380</v>
      </c>
      <c r="C4389" s="374" t="s">
        <v>9089</v>
      </c>
      <c r="D4389" s="368" t="s">
        <v>7</v>
      </c>
      <c r="E4389" s="374" t="s">
        <v>879</v>
      </c>
      <c r="F4389" s="376">
        <v>103752.83</v>
      </c>
    </row>
    <row r="4390" spans="1:6">
      <c r="A4390" s="370" t="s">
        <v>9090</v>
      </c>
      <c r="B4390" s="374">
        <v>15946</v>
      </c>
      <c r="C4390" s="374" t="s">
        <v>9091</v>
      </c>
      <c r="D4390" s="368" t="s">
        <v>7</v>
      </c>
      <c r="E4390" s="374" t="s">
        <v>879</v>
      </c>
      <c r="F4390" s="376">
        <v>45776.66</v>
      </c>
    </row>
    <row r="4391" spans="1:6">
      <c r="A4391" s="370" t="s">
        <v>9092</v>
      </c>
      <c r="B4391" s="374">
        <v>16194</v>
      </c>
      <c r="C4391" s="374" t="s">
        <v>9093</v>
      </c>
      <c r="D4391" s="368" t="s">
        <v>7</v>
      </c>
      <c r="E4391" s="374" t="s">
        <v>879</v>
      </c>
      <c r="F4391" s="376">
        <v>45064.08</v>
      </c>
    </row>
    <row r="4392" spans="1:6">
      <c r="A4392" s="370" t="s">
        <v>9094</v>
      </c>
      <c r="B4392" s="374">
        <v>20846</v>
      </c>
      <c r="C4392" s="374" t="s">
        <v>9095</v>
      </c>
      <c r="D4392" s="368" t="s">
        <v>7</v>
      </c>
      <c r="E4392" s="374" t="s">
        <v>1793</v>
      </c>
      <c r="F4392" s="376">
        <v>90994.06</v>
      </c>
    </row>
    <row r="4393" spans="1:6">
      <c r="A4393" s="370" t="s">
        <v>9096</v>
      </c>
      <c r="B4393" s="374">
        <v>24</v>
      </c>
      <c r="C4393" s="374" t="s">
        <v>9097</v>
      </c>
      <c r="D4393" s="368" t="s">
        <v>7</v>
      </c>
      <c r="E4393" s="374" t="s">
        <v>1793</v>
      </c>
      <c r="F4393" s="376">
        <v>136615.70000000001</v>
      </c>
    </row>
    <row r="4394" spans="1:6">
      <c r="A4394" s="370" t="s">
        <v>9098</v>
      </c>
      <c r="B4394" s="374">
        <v>16829</v>
      </c>
      <c r="C4394" s="374" t="s">
        <v>9099</v>
      </c>
      <c r="D4394" s="368" t="s">
        <v>7</v>
      </c>
      <c r="E4394" s="374" t="s">
        <v>1793</v>
      </c>
      <c r="F4394" s="376">
        <v>112501.46</v>
      </c>
    </row>
    <row r="4395" spans="1:6">
      <c r="A4395" s="370" t="s">
        <v>9100</v>
      </c>
      <c r="B4395" s="374">
        <v>19134</v>
      </c>
      <c r="C4395" s="374" t="s">
        <v>9101</v>
      </c>
      <c r="D4395" s="368" t="s">
        <v>7</v>
      </c>
      <c r="E4395" s="374" t="s">
        <v>1793</v>
      </c>
      <c r="F4395" s="376">
        <v>20017.189999999999</v>
      </c>
    </row>
    <row r="4396" spans="1:6">
      <c r="A4396" s="370" t="s">
        <v>9102</v>
      </c>
      <c r="B4396" s="374">
        <v>19133</v>
      </c>
      <c r="C4396" s="374" t="s">
        <v>9103</v>
      </c>
      <c r="D4396" s="368" t="s">
        <v>7</v>
      </c>
      <c r="E4396" s="374" t="s">
        <v>1793</v>
      </c>
      <c r="F4396" s="376">
        <v>16201.47</v>
      </c>
    </row>
    <row r="4397" spans="1:6">
      <c r="A4397" s="370" t="s">
        <v>9104</v>
      </c>
      <c r="B4397" s="374">
        <v>11674</v>
      </c>
      <c r="C4397" s="374" t="s">
        <v>9105</v>
      </c>
      <c r="D4397" s="368" t="s">
        <v>7</v>
      </c>
      <c r="E4397" s="374" t="s">
        <v>879</v>
      </c>
      <c r="F4397" s="376">
        <v>66362.149999999994</v>
      </c>
    </row>
    <row r="4398" spans="1:6">
      <c r="A4398" s="370" t="s">
        <v>9106</v>
      </c>
      <c r="B4398" s="374">
        <v>10863</v>
      </c>
      <c r="C4398" s="374" t="s">
        <v>9107</v>
      </c>
      <c r="D4398" s="368" t="s">
        <v>7</v>
      </c>
      <c r="E4398" s="374" t="s">
        <v>879</v>
      </c>
      <c r="F4398" s="376">
        <v>6443.21</v>
      </c>
    </row>
    <row r="4399" spans="1:6">
      <c r="A4399" s="370" t="s">
        <v>9108</v>
      </c>
      <c r="B4399" s="374">
        <v>774</v>
      </c>
      <c r="C4399" s="374" t="s">
        <v>9109</v>
      </c>
      <c r="D4399" s="368" t="s">
        <v>7</v>
      </c>
      <c r="E4399" s="374" t="s">
        <v>2946</v>
      </c>
      <c r="F4399" s="376">
        <v>50042.26</v>
      </c>
    </row>
    <row r="4400" spans="1:6">
      <c r="A4400" s="370" t="s">
        <v>9110</v>
      </c>
      <c r="B4400" s="374">
        <v>17751</v>
      </c>
      <c r="C4400" s="374" t="s">
        <v>9111</v>
      </c>
      <c r="D4400" s="368" t="s">
        <v>8</v>
      </c>
      <c r="E4400" s="374" t="s">
        <v>857</v>
      </c>
      <c r="F4400" s="376">
        <v>89891.55</v>
      </c>
    </row>
    <row r="4401" spans="1:6">
      <c r="A4401" s="370" t="s">
        <v>9112</v>
      </c>
      <c r="B4401" s="374">
        <v>17722</v>
      </c>
      <c r="C4401" s="374" t="s">
        <v>9113</v>
      </c>
      <c r="D4401" s="368" t="s">
        <v>8</v>
      </c>
      <c r="E4401" s="374" t="s">
        <v>857</v>
      </c>
      <c r="F4401" s="376">
        <v>13140.94</v>
      </c>
    </row>
    <row r="4402" spans="1:6">
      <c r="A4402" s="370" t="s">
        <v>9114</v>
      </c>
      <c r="B4402" s="374">
        <v>18692</v>
      </c>
      <c r="C4402" s="374" t="s">
        <v>9115</v>
      </c>
      <c r="D4402" s="368" t="s">
        <v>8</v>
      </c>
      <c r="E4402" s="374" t="s">
        <v>857</v>
      </c>
      <c r="F4402" s="376">
        <v>102666.8</v>
      </c>
    </row>
    <row r="4403" spans="1:6">
      <c r="A4403" s="370" t="s">
        <v>9116</v>
      </c>
      <c r="B4403" s="374">
        <v>17996</v>
      </c>
      <c r="C4403" s="374" t="s">
        <v>9117</v>
      </c>
      <c r="D4403" s="368" t="s">
        <v>8</v>
      </c>
      <c r="E4403" s="374" t="s">
        <v>857</v>
      </c>
      <c r="F4403" s="376">
        <v>50715.79</v>
      </c>
    </row>
    <row r="4404" spans="1:6">
      <c r="A4404" s="370" t="s">
        <v>9118</v>
      </c>
      <c r="B4404" s="374">
        <v>17998</v>
      </c>
      <c r="C4404" s="374" t="s">
        <v>9119</v>
      </c>
      <c r="D4404" s="368" t="s">
        <v>8</v>
      </c>
      <c r="E4404" s="374" t="s">
        <v>857</v>
      </c>
      <c r="F4404" s="376">
        <v>118376.98</v>
      </c>
    </row>
    <row r="4405" spans="1:6">
      <c r="A4405" s="370" t="s">
        <v>9120</v>
      </c>
      <c r="B4405" s="374">
        <v>18539</v>
      </c>
      <c r="C4405" s="374" t="s">
        <v>9121</v>
      </c>
      <c r="D4405" s="368" t="s">
        <v>8</v>
      </c>
      <c r="E4405" s="374" t="s">
        <v>773</v>
      </c>
      <c r="F4405" s="376">
        <v>121410.97</v>
      </c>
    </row>
    <row r="4406" spans="1:6">
      <c r="A4406" s="370" t="s">
        <v>9122</v>
      </c>
      <c r="B4406" s="374">
        <v>17454</v>
      </c>
      <c r="C4406" s="374" t="s">
        <v>9123</v>
      </c>
      <c r="D4406" s="368" t="s">
        <v>8</v>
      </c>
      <c r="E4406" s="374" t="s">
        <v>879</v>
      </c>
      <c r="F4406" s="376">
        <v>89443.3</v>
      </c>
    </row>
    <row r="4407" spans="1:6" ht="22.5">
      <c r="A4407" s="370" t="s">
        <v>9124</v>
      </c>
      <c r="B4407" s="374">
        <v>17546</v>
      </c>
      <c r="C4407" s="374" t="s">
        <v>9125</v>
      </c>
      <c r="D4407" s="368" t="s">
        <v>9</v>
      </c>
      <c r="E4407" s="374" t="s">
        <v>359</v>
      </c>
      <c r="F4407" s="376">
        <v>2365713.08</v>
      </c>
    </row>
    <row r="4408" spans="1:6">
      <c r="A4408" s="370" t="s">
        <v>9126</v>
      </c>
      <c r="B4408" s="374">
        <v>25</v>
      </c>
      <c r="C4408" s="374" t="s">
        <v>9127</v>
      </c>
      <c r="D4408" s="368" t="s">
        <v>7</v>
      </c>
      <c r="E4408" s="374" t="s">
        <v>1793</v>
      </c>
      <c r="F4408" s="376">
        <v>124788.55</v>
      </c>
    </row>
    <row r="4409" spans="1:6">
      <c r="A4409" s="370" t="s">
        <v>9128</v>
      </c>
      <c r="B4409" s="374">
        <v>26</v>
      </c>
      <c r="C4409" s="374" t="s">
        <v>9129</v>
      </c>
      <c r="D4409" s="368" t="s">
        <v>7</v>
      </c>
      <c r="E4409" s="374" t="s">
        <v>1793</v>
      </c>
      <c r="F4409" s="376">
        <v>102518.91</v>
      </c>
    </row>
    <row r="4410" spans="1:6">
      <c r="A4410" s="370" t="s">
        <v>9130</v>
      </c>
      <c r="B4410" s="374">
        <v>11944</v>
      </c>
      <c r="C4410" s="374" t="s">
        <v>9131</v>
      </c>
      <c r="D4410" s="368" t="s">
        <v>7</v>
      </c>
      <c r="E4410" s="374" t="s">
        <v>1793</v>
      </c>
      <c r="F4410" s="376">
        <v>109999.41</v>
      </c>
    </row>
    <row r="4411" spans="1:6">
      <c r="A4411" s="370" t="s">
        <v>9132</v>
      </c>
      <c r="B4411" s="374">
        <v>27</v>
      </c>
      <c r="C4411" s="374" t="s">
        <v>9133</v>
      </c>
      <c r="D4411" s="368" t="s">
        <v>7</v>
      </c>
      <c r="E4411" s="374" t="s">
        <v>1793</v>
      </c>
      <c r="F4411" s="376">
        <v>134299.53</v>
      </c>
    </row>
    <row r="4412" spans="1:6">
      <c r="A4412" s="370" t="s">
        <v>9134</v>
      </c>
      <c r="B4412" s="374">
        <v>11949</v>
      </c>
      <c r="C4412" s="374" t="s">
        <v>9135</v>
      </c>
      <c r="D4412" s="368" t="s">
        <v>7</v>
      </c>
      <c r="E4412" s="374" t="s">
        <v>1793</v>
      </c>
      <c r="F4412" s="376">
        <v>98296.93</v>
      </c>
    </row>
    <row r="4413" spans="1:6">
      <c r="A4413" s="370" t="s">
        <v>9136</v>
      </c>
      <c r="B4413" s="374">
        <v>28</v>
      </c>
      <c r="C4413" s="374" t="s">
        <v>9137</v>
      </c>
      <c r="D4413" s="368" t="s">
        <v>7</v>
      </c>
      <c r="E4413" s="374" t="s">
        <v>1793</v>
      </c>
      <c r="F4413" s="376">
        <v>123696.94</v>
      </c>
    </row>
    <row r="4414" spans="1:6">
      <c r="A4414" s="370" t="s">
        <v>9138</v>
      </c>
      <c r="B4414" s="374">
        <v>10911</v>
      </c>
      <c r="C4414" s="374" t="s">
        <v>9139</v>
      </c>
      <c r="D4414" s="368" t="s">
        <v>7</v>
      </c>
      <c r="E4414" s="374" t="s">
        <v>1793</v>
      </c>
      <c r="F4414" s="376">
        <v>51219.46</v>
      </c>
    </row>
    <row r="4415" spans="1:6">
      <c r="A4415" s="370" t="s">
        <v>9140</v>
      </c>
      <c r="B4415" s="374">
        <v>16558</v>
      </c>
      <c r="C4415" s="374" t="s">
        <v>9141</v>
      </c>
      <c r="D4415" s="368" t="s">
        <v>7</v>
      </c>
      <c r="E4415" s="374" t="s">
        <v>1793</v>
      </c>
      <c r="F4415" s="376">
        <v>69732.81</v>
      </c>
    </row>
    <row r="4416" spans="1:6">
      <c r="A4416" s="370" t="s">
        <v>9142</v>
      </c>
      <c r="B4416" s="374">
        <v>15317</v>
      </c>
      <c r="C4416" s="374" t="s">
        <v>9143</v>
      </c>
      <c r="D4416" s="368" t="s">
        <v>7</v>
      </c>
      <c r="E4416" s="374" t="s">
        <v>879</v>
      </c>
      <c r="F4416" s="376">
        <v>302461.13</v>
      </c>
    </row>
    <row r="4417" spans="1:6">
      <c r="A4417" s="370" t="s">
        <v>9144</v>
      </c>
      <c r="B4417" s="374">
        <v>10005</v>
      </c>
      <c r="C4417" s="374" t="s">
        <v>9145</v>
      </c>
      <c r="D4417" s="368" t="s">
        <v>7</v>
      </c>
      <c r="E4417" s="374" t="s">
        <v>879</v>
      </c>
      <c r="F4417" s="376">
        <v>300837.90000000002</v>
      </c>
    </row>
    <row r="4418" spans="1:6">
      <c r="A4418" s="370" t="s">
        <v>9146</v>
      </c>
      <c r="B4418" s="374">
        <v>16830</v>
      </c>
      <c r="C4418" s="374" t="s">
        <v>9147</v>
      </c>
      <c r="D4418" s="368" t="s">
        <v>7</v>
      </c>
      <c r="E4418" s="374" t="s">
        <v>879</v>
      </c>
      <c r="F4418" s="376">
        <v>30312.66</v>
      </c>
    </row>
    <row r="4419" spans="1:6">
      <c r="A4419" s="370" t="s">
        <v>9148</v>
      </c>
      <c r="B4419" s="374">
        <v>16563</v>
      </c>
      <c r="C4419" s="374" t="s">
        <v>9149</v>
      </c>
      <c r="D4419" s="368" t="s">
        <v>7</v>
      </c>
      <c r="E4419" s="374" t="s">
        <v>879</v>
      </c>
      <c r="F4419" s="376">
        <v>30414.880000000001</v>
      </c>
    </row>
    <row r="4420" spans="1:6" ht="22.5">
      <c r="A4420" s="370" t="s">
        <v>9150</v>
      </c>
      <c r="B4420" s="374">
        <v>17763</v>
      </c>
      <c r="C4420" s="374" t="s">
        <v>9151</v>
      </c>
      <c r="D4420" s="368" t="s">
        <v>9</v>
      </c>
      <c r="E4420" s="374" t="s">
        <v>359</v>
      </c>
      <c r="F4420" s="376">
        <v>23211.8</v>
      </c>
    </row>
    <row r="4421" spans="1:6">
      <c r="A4421" s="370" t="s">
        <v>9152</v>
      </c>
      <c r="B4421" s="374">
        <v>29</v>
      </c>
      <c r="C4421" s="374" t="s">
        <v>9153</v>
      </c>
      <c r="D4421" s="368" t="s">
        <v>7</v>
      </c>
      <c r="E4421" s="374" t="s">
        <v>1793</v>
      </c>
      <c r="F4421" s="376">
        <v>449.08</v>
      </c>
    </row>
    <row r="4422" spans="1:6">
      <c r="A4422" s="370" t="s">
        <v>9154</v>
      </c>
      <c r="B4422" s="374">
        <v>30</v>
      </c>
      <c r="C4422" s="374" t="s">
        <v>9155</v>
      </c>
      <c r="D4422" s="368" t="s">
        <v>7</v>
      </c>
      <c r="E4422" s="374" t="s">
        <v>1793</v>
      </c>
      <c r="F4422" s="376">
        <v>46567.17</v>
      </c>
    </row>
    <row r="4423" spans="1:6">
      <c r="A4423" s="370" t="s">
        <v>9156</v>
      </c>
      <c r="B4423" s="374">
        <v>12168</v>
      </c>
      <c r="C4423" s="374" t="s">
        <v>9157</v>
      </c>
      <c r="D4423" s="368" t="s">
        <v>9</v>
      </c>
      <c r="E4423" s="374" t="s">
        <v>879</v>
      </c>
      <c r="F4423" s="376">
        <v>24706.99</v>
      </c>
    </row>
    <row r="4424" spans="1:6">
      <c r="A4424" s="370" t="s">
        <v>9158</v>
      </c>
      <c r="B4424" s="374">
        <v>14502</v>
      </c>
      <c r="C4424" s="374" t="s">
        <v>9159</v>
      </c>
      <c r="D4424" s="368" t="s">
        <v>9</v>
      </c>
      <c r="E4424" s="374" t="s">
        <v>2412</v>
      </c>
      <c r="F4424" s="376">
        <v>229267.31</v>
      </c>
    </row>
    <row r="4425" spans="1:6">
      <c r="A4425" s="370" t="s">
        <v>9160</v>
      </c>
      <c r="B4425" s="374">
        <v>10272</v>
      </c>
      <c r="C4425" s="374" t="s">
        <v>9161</v>
      </c>
      <c r="D4425" s="368" t="s">
        <v>9</v>
      </c>
      <c r="E4425" s="374" t="s">
        <v>879</v>
      </c>
      <c r="F4425" s="376">
        <v>415353.68</v>
      </c>
    </row>
    <row r="4426" spans="1:6">
      <c r="A4426" s="370" t="s">
        <v>9162</v>
      </c>
      <c r="B4426" s="374">
        <v>10273</v>
      </c>
      <c r="C4426" s="374" t="s">
        <v>9163</v>
      </c>
      <c r="D4426" s="368" t="s">
        <v>9</v>
      </c>
      <c r="E4426" s="374" t="s">
        <v>879</v>
      </c>
      <c r="F4426" s="376">
        <v>730146.17</v>
      </c>
    </row>
    <row r="4427" spans="1:6">
      <c r="A4427" s="370" t="s">
        <v>9164</v>
      </c>
      <c r="B4427" s="374">
        <v>10274</v>
      </c>
      <c r="C4427" s="374" t="s">
        <v>9165</v>
      </c>
      <c r="D4427" s="368" t="s">
        <v>9</v>
      </c>
      <c r="E4427" s="374" t="s">
        <v>879</v>
      </c>
      <c r="F4427" s="376">
        <v>262377.03000000003</v>
      </c>
    </row>
    <row r="4428" spans="1:6">
      <c r="A4428" s="370" t="s">
        <v>9166</v>
      </c>
      <c r="B4428" s="374">
        <v>19178</v>
      </c>
      <c r="C4428" s="374" t="s">
        <v>9167</v>
      </c>
      <c r="D4428" s="368" t="s">
        <v>9</v>
      </c>
      <c r="E4428" s="374" t="s">
        <v>2412</v>
      </c>
      <c r="F4428" s="376">
        <v>16320119.039999999</v>
      </c>
    </row>
    <row r="4429" spans="1:6" ht="22.5">
      <c r="A4429" s="370" t="s">
        <v>9168</v>
      </c>
      <c r="B4429" s="374">
        <v>14688</v>
      </c>
      <c r="C4429" s="374" t="s">
        <v>9169</v>
      </c>
      <c r="D4429" s="368" t="s">
        <v>9</v>
      </c>
      <c r="E4429" s="374" t="s">
        <v>359</v>
      </c>
      <c r="F4429" s="376">
        <v>160117.63</v>
      </c>
    </row>
    <row r="4430" spans="1:6">
      <c r="A4430" s="370" t="s">
        <v>9170</v>
      </c>
      <c r="B4430" s="374">
        <v>13866</v>
      </c>
      <c r="C4430" s="374" t="s">
        <v>9171</v>
      </c>
      <c r="D4430" s="368" t="s">
        <v>9</v>
      </c>
      <c r="E4430" s="374" t="s">
        <v>610</v>
      </c>
      <c r="F4430" s="376">
        <v>67018.14</v>
      </c>
    </row>
    <row r="4431" spans="1:6">
      <c r="A4431" s="370" t="s">
        <v>9172</v>
      </c>
      <c r="B4431" s="374">
        <v>12262</v>
      </c>
      <c r="C4431" s="374" t="s">
        <v>9173</v>
      </c>
      <c r="D4431" s="368" t="s">
        <v>9</v>
      </c>
      <c r="E4431" s="374" t="s">
        <v>610</v>
      </c>
      <c r="F4431" s="376">
        <v>44668</v>
      </c>
    </row>
    <row r="4432" spans="1:6" ht="22.5">
      <c r="A4432" s="370" t="s">
        <v>9174</v>
      </c>
      <c r="B4432" s="374">
        <v>17663</v>
      </c>
      <c r="C4432" s="374" t="s">
        <v>9175</v>
      </c>
      <c r="D4432" s="368" t="s">
        <v>9</v>
      </c>
      <c r="E4432" s="374" t="s">
        <v>359</v>
      </c>
      <c r="F4432" s="376">
        <v>42602.05</v>
      </c>
    </row>
    <row r="4433" spans="1:6">
      <c r="A4433" s="370" t="s">
        <v>9176</v>
      </c>
      <c r="B4433" s="374">
        <v>11755</v>
      </c>
      <c r="C4433" s="374" t="s">
        <v>9177</v>
      </c>
      <c r="D4433" s="368" t="s">
        <v>6</v>
      </c>
      <c r="E4433" s="374" t="s">
        <v>374</v>
      </c>
      <c r="F4433" s="376">
        <v>36521.949999999997</v>
      </c>
    </row>
    <row r="4434" spans="1:6" ht="22.5">
      <c r="A4434" s="370" t="s">
        <v>9178</v>
      </c>
      <c r="B4434" s="374">
        <v>13364</v>
      </c>
      <c r="C4434" s="374" t="s">
        <v>9179</v>
      </c>
      <c r="D4434" s="368" t="s">
        <v>6</v>
      </c>
      <c r="E4434" s="374" t="s">
        <v>5757</v>
      </c>
      <c r="F4434" s="376">
        <v>907429.78</v>
      </c>
    </row>
    <row r="4435" spans="1:6">
      <c r="A4435" s="370" t="s">
        <v>9180</v>
      </c>
      <c r="B4435" s="374">
        <v>20619</v>
      </c>
      <c r="C4435" s="374" t="s">
        <v>9181</v>
      </c>
      <c r="D4435" s="368" t="s">
        <v>6</v>
      </c>
      <c r="E4435" s="374" t="s">
        <v>5757</v>
      </c>
      <c r="F4435" s="376">
        <v>293992.28000000003</v>
      </c>
    </row>
    <row r="4436" spans="1:6" ht="22.5">
      <c r="A4436" s="370" t="s">
        <v>9182</v>
      </c>
      <c r="B4436" s="374">
        <v>18451</v>
      </c>
      <c r="C4436" s="374" t="s">
        <v>9183</v>
      </c>
      <c r="D4436" s="368" t="s">
        <v>9</v>
      </c>
      <c r="E4436" s="374" t="s">
        <v>359</v>
      </c>
      <c r="F4436" s="376">
        <v>0</v>
      </c>
    </row>
    <row r="4437" spans="1:6" ht="22.5">
      <c r="A4437" s="370" t="s">
        <v>9184</v>
      </c>
      <c r="B4437" s="374">
        <v>818</v>
      </c>
      <c r="C4437" s="374" t="s">
        <v>9185</v>
      </c>
      <c r="D4437" s="368" t="s">
        <v>9</v>
      </c>
      <c r="E4437" s="374" t="s">
        <v>359</v>
      </c>
      <c r="F4437" s="376">
        <v>53019.16</v>
      </c>
    </row>
    <row r="4438" spans="1:6">
      <c r="A4438" s="370" t="s">
        <v>9186</v>
      </c>
      <c r="B4438" s="374">
        <v>15923</v>
      </c>
      <c r="C4438" s="374" t="s">
        <v>9187</v>
      </c>
      <c r="D4438" s="368" t="s">
        <v>457</v>
      </c>
      <c r="E4438" s="374" t="s">
        <v>1793</v>
      </c>
      <c r="F4438" s="376">
        <v>6749.23</v>
      </c>
    </row>
    <row r="4439" spans="1:6">
      <c r="A4439" s="370" t="s">
        <v>9188</v>
      </c>
      <c r="B4439" s="374">
        <v>12164</v>
      </c>
      <c r="C4439" s="374" t="s">
        <v>9189</v>
      </c>
      <c r="D4439" s="368" t="s">
        <v>457</v>
      </c>
      <c r="E4439" s="374" t="s">
        <v>1793</v>
      </c>
      <c r="F4439" s="376">
        <v>4395.9799999999996</v>
      </c>
    </row>
    <row r="4440" spans="1:6">
      <c r="A4440" s="370" t="s">
        <v>9190</v>
      </c>
      <c r="B4440" s="374">
        <v>13515</v>
      </c>
      <c r="C4440" s="374" t="s">
        <v>9191</v>
      </c>
      <c r="D4440" s="368" t="s">
        <v>8</v>
      </c>
      <c r="E4440" s="374" t="s">
        <v>366</v>
      </c>
      <c r="F4440" s="376">
        <v>113583.65</v>
      </c>
    </row>
    <row r="4441" spans="1:6">
      <c r="A4441" s="370" t="s">
        <v>9192</v>
      </c>
      <c r="B4441" s="374">
        <v>14409</v>
      </c>
      <c r="C4441" s="374" t="s">
        <v>9193</v>
      </c>
      <c r="D4441" s="368" t="s">
        <v>8</v>
      </c>
      <c r="E4441" s="374" t="s">
        <v>366</v>
      </c>
      <c r="F4441" s="376">
        <v>88732.13</v>
      </c>
    </row>
    <row r="4442" spans="1:6">
      <c r="A4442" s="370" t="s">
        <v>9194</v>
      </c>
      <c r="B4442" s="374">
        <v>13243</v>
      </c>
      <c r="C4442" s="374" t="s">
        <v>9195</v>
      </c>
      <c r="D4442" s="368" t="s">
        <v>8</v>
      </c>
      <c r="E4442" s="374" t="s">
        <v>366</v>
      </c>
      <c r="F4442" s="376">
        <v>22720.47</v>
      </c>
    </row>
    <row r="4443" spans="1:6">
      <c r="A4443" s="370" t="s">
        <v>9196</v>
      </c>
      <c r="B4443" s="374">
        <v>14494</v>
      </c>
      <c r="C4443" s="374" t="s">
        <v>9197</v>
      </c>
      <c r="D4443" s="368" t="s">
        <v>8</v>
      </c>
      <c r="E4443" s="374" t="s">
        <v>366</v>
      </c>
      <c r="F4443" s="376">
        <v>18249.09</v>
      </c>
    </row>
    <row r="4444" spans="1:6">
      <c r="A4444" s="370" t="s">
        <v>9198</v>
      </c>
      <c r="B4444" s="374">
        <v>15428</v>
      </c>
      <c r="C4444" s="374" t="s">
        <v>9199</v>
      </c>
      <c r="D4444" s="368" t="s">
        <v>8</v>
      </c>
      <c r="E4444" s="374" t="s">
        <v>507</v>
      </c>
      <c r="F4444" s="376">
        <v>269536.65999999997</v>
      </c>
    </row>
    <row r="4445" spans="1:6">
      <c r="A4445" s="370" t="s">
        <v>9200</v>
      </c>
      <c r="B4445" s="374">
        <v>13539</v>
      </c>
      <c r="C4445" s="374" t="s">
        <v>9201</v>
      </c>
      <c r="D4445" s="368" t="s">
        <v>8</v>
      </c>
      <c r="E4445" s="374" t="s">
        <v>1766</v>
      </c>
      <c r="F4445" s="376">
        <v>7958.08</v>
      </c>
    </row>
    <row r="4446" spans="1:6">
      <c r="A4446" s="370" t="s">
        <v>9202</v>
      </c>
      <c r="B4446" s="374">
        <v>992</v>
      </c>
      <c r="C4446" s="374" t="s">
        <v>9203</v>
      </c>
      <c r="D4446" s="368" t="s">
        <v>8</v>
      </c>
      <c r="E4446" s="374" t="s">
        <v>2377</v>
      </c>
      <c r="F4446" s="376">
        <v>10708.95</v>
      </c>
    </row>
    <row r="4447" spans="1:6">
      <c r="A4447" s="370" t="s">
        <v>9204</v>
      </c>
      <c r="B4447" s="374">
        <v>10996</v>
      </c>
      <c r="C4447" s="374" t="s">
        <v>9205</v>
      </c>
      <c r="D4447" s="368" t="s">
        <v>8</v>
      </c>
      <c r="E4447" s="374" t="s">
        <v>1766</v>
      </c>
      <c r="F4447" s="376">
        <v>42147.73</v>
      </c>
    </row>
    <row r="4448" spans="1:6">
      <c r="A4448" s="370" t="s">
        <v>9206</v>
      </c>
      <c r="B4448" s="374">
        <v>12768</v>
      </c>
      <c r="C4448" s="374" t="s">
        <v>9207</v>
      </c>
      <c r="D4448" s="368" t="s">
        <v>8</v>
      </c>
      <c r="E4448" s="374" t="s">
        <v>1766</v>
      </c>
      <c r="F4448" s="376">
        <v>27103.15</v>
      </c>
    </row>
    <row r="4449" spans="1:6">
      <c r="A4449" s="370" t="s">
        <v>9208</v>
      </c>
      <c r="B4449" s="374">
        <v>12531</v>
      </c>
      <c r="C4449" s="374" t="s">
        <v>9209</v>
      </c>
      <c r="D4449" s="368" t="s">
        <v>8</v>
      </c>
      <c r="E4449" s="374" t="s">
        <v>2377</v>
      </c>
      <c r="F4449" s="376">
        <v>9520.65</v>
      </c>
    </row>
    <row r="4450" spans="1:6">
      <c r="A4450" s="370" t="s">
        <v>9210</v>
      </c>
      <c r="B4450" s="374">
        <v>12530</v>
      </c>
      <c r="C4450" s="374" t="s">
        <v>9211</v>
      </c>
      <c r="D4450" s="368" t="s">
        <v>8</v>
      </c>
      <c r="E4450" s="374" t="s">
        <v>2377</v>
      </c>
      <c r="F4450" s="376">
        <v>8631.74</v>
      </c>
    </row>
    <row r="4451" spans="1:6">
      <c r="A4451" s="370" t="s">
        <v>9212</v>
      </c>
      <c r="B4451" s="374">
        <v>637</v>
      </c>
      <c r="C4451" s="374" t="s">
        <v>9213</v>
      </c>
      <c r="D4451" s="368" t="s">
        <v>8</v>
      </c>
      <c r="E4451" s="374" t="s">
        <v>2108</v>
      </c>
      <c r="F4451" s="376">
        <v>5461.01</v>
      </c>
    </row>
    <row r="4452" spans="1:6">
      <c r="A4452" s="370" t="s">
        <v>9214</v>
      </c>
      <c r="B4452" s="374">
        <v>172</v>
      </c>
      <c r="C4452" s="374" t="s">
        <v>9215</v>
      </c>
      <c r="D4452" s="368" t="s">
        <v>8</v>
      </c>
      <c r="E4452" s="374" t="s">
        <v>2377</v>
      </c>
      <c r="F4452" s="376">
        <v>7690.15</v>
      </c>
    </row>
    <row r="4453" spans="1:6">
      <c r="A4453" s="370" t="s">
        <v>9216</v>
      </c>
      <c r="B4453" s="374">
        <v>10373</v>
      </c>
      <c r="C4453" s="374" t="s">
        <v>9217</v>
      </c>
      <c r="D4453" s="368" t="s">
        <v>7</v>
      </c>
      <c r="E4453" s="374" t="s">
        <v>496</v>
      </c>
      <c r="F4453" s="376">
        <v>416120.94</v>
      </c>
    </row>
    <row r="4454" spans="1:6">
      <c r="A4454" s="370" t="s">
        <v>9218</v>
      </c>
      <c r="B4454" s="374">
        <v>10471</v>
      </c>
      <c r="C4454" s="374" t="s">
        <v>9219</v>
      </c>
      <c r="D4454" s="368" t="s">
        <v>9</v>
      </c>
      <c r="E4454" s="374" t="s">
        <v>562</v>
      </c>
      <c r="F4454" s="376">
        <v>15497369.18</v>
      </c>
    </row>
    <row r="4455" spans="1:6">
      <c r="A4455" s="370" t="s">
        <v>9220</v>
      </c>
      <c r="B4455" s="374">
        <v>19010</v>
      </c>
      <c r="C4455" s="374" t="s">
        <v>9221</v>
      </c>
      <c r="D4455" s="368" t="s">
        <v>9</v>
      </c>
      <c r="E4455" s="374" t="s">
        <v>562</v>
      </c>
      <c r="F4455" s="376">
        <v>21988826.129999999</v>
      </c>
    </row>
    <row r="4456" spans="1:6">
      <c r="A4456" s="370" t="s">
        <v>9222</v>
      </c>
      <c r="B4456" s="374">
        <v>17950</v>
      </c>
      <c r="C4456" s="374" t="s">
        <v>9223</v>
      </c>
      <c r="D4456" s="368" t="s">
        <v>9</v>
      </c>
      <c r="E4456" s="374" t="s">
        <v>562</v>
      </c>
      <c r="F4456" s="376">
        <v>362290.38</v>
      </c>
    </row>
    <row r="4457" spans="1:6">
      <c r="A4457" s="370" t="s">
        <v>9224</v>
      </c>
      <c r="B4457" s="374">
        <v>17535</v>
      </c>
      <c r="C4457" s="374" t="s">
        <v>9225</v>
      </c>
      <c r="D4457" s="368" t="s">
        <v>9</v>
      </c>
      <c r="E4457" s="374" t="s">
        <v>562</v>
      </c>
      <c r="F4457" s="376">
        <v>412250.36</v>
      </c>
    </row>
    <row r="4458" spans="1:6">
      <c r="A4458" s="370" t="s">
        <v>9226</v>
      </c>
      <c r="B4458" s="374">
        <v>11467</v>
      </c>
      <c r="C4458" s="374" t="s">
        <v>9227</v>
      </c>
      <c r="D4458" s="368" t="s">
        <v>6</v>
      </c>
      <c r="E4458" s="374" t="s">
        <v>496</v>
      </c>
      <c r="F4458" s="376">
        <v>38917.68</v>
      </c>
    </row>
    <row r="4459" spans="1:6">
      <c r="A4459" s="370" t="s">
        <v>9228</v>
      </c>
      <c r="B4459" s="374">
        <v>10094</v>
      </c>
      <c r="C4459" s="374" t="s">
        <v>9229</v>
      </c>
      <c r="D4459" s="368" t="s">
        <v>7</v>
      </c>
      <c r="E4459" s="374" t="s">
        <v>496</v>
      </c>
      <c r="F4459" s="376">
        <v>962151.36</v>
      </c>
    </row>
    <row r="4460" spans="1:6">
      <c r="A4460" s="370" t="s">
        <v>9230</v>
      </c>
      <c r="B4460" s="374">
        <v>11327</v>
      </c>
      <c r="C4460" s="374" t="s">
        <v>9231</v>
      </c>
      <c r="D4460" s="368" t="s">
        <v>8</v>
      </c>
      <c r="E4460" s="374" t="s">
        <v>496</v>
      </c>
      <c r="F4460" s="376">
        <v>140972.26999999999</v>
      </c>
    </row>
    <row r="4461" spans="1:6">
      <c r="A4461" s="370" t="s">
        <v>9232</v>
      </c>
      <c r="B4461" s="374">
        <v>10071</v>
      </c>
      <c r="C4461" s="374" t="s">
        <v>9233</v>
      </c>
      <c r="D4461" s="368" t="s">
        <v>8</v>
      </c>
      <c r="E4461" s="374" t="s">
        <v>496</v>
      </c>
      <c r="F4461" s="376">
        <v>79516.86</v>
      </c>
    </row>
    <row r="4462" spans="1:6">
      <c r="A4462" s="370" t="s">
        <v>9234</v>
      </c>
      <c r="B4462" s="374">
        <v>11059</v>
      </c>
      <c r="C4462" s="374" t="s">
        <v>9235</v>
      </c>
      <c r="D4462" s="368" t="s">
        <v>8</v>
      </c>
      <c r="E4462" s="374" t="s">
        <v>496</v>
      </c>
      <c r="F4462" s="376">
        <v>285208.67</v>
      </c>
    </row>
    <row r="4463" spans="1:6">
      <c r="A4463" s="370" t="s">
        <v>9236</v>
      </c>
      <c r="B4463" s="374">
        <v>12574</v>
      </c>
      <c r="C4463" s="374" t="s">
        <v>9237</v>
      </c>
      <c r="D4463" s="368" t="s">
        <v>8</v>
      </c>
      <c r="E4463" s="374" t="s">
        <v>496</v>
      </c>
      <c r="F4463" s="376">
        <v>306247.01</v>
      </c>
    </row>
    <row r="4464" spans="1:6">
      <c r="A4464" s="370" t="s">
        <v>9238</v>
      </c>
      <c r="B4464" s="374">
        <v>10068</v>
      </c>
      <c r="C4464" s="374" t="s">
        <v>9239</v>
      </c>
      <c r="D4464" s="368" t="s">
        <v>8</v>
      </c>
      <c r="E4464" s="374" t="s">
        <v>496</v>
      </c>
      <c r="F4464" s="376">
        <v>232437.74</v>
      </c>
    </row>
    <row r="4465" spans="1:6">
      <c r="A4465" s="370" t="s">
        <v>9240</v>
      </c>
      <c r="B4465" s="374">
        <v>12573</v>
      </c>
      <c r="C4465" s="374" t="s">
        <v>9241</v>
      </c>
      <c r="D4465" s="368" t="s">
        <v>8</v>
      </c>
      <c r="E4465" s="374" t="s">
        <v>496</v>
      </c>
      <c r="F4465" s="376">
        <v>533080.93999999994</v>
      </c>
    </row>
    <row r="4466" spans="1:6">
      <c r="A4466" s="370" t="s">
        <v>9242</v>
      </c>
      <c r="B4466" s="374">
        <v>11176</v>
      </c>
      <c r="C4466" s="374" t="s">
        <v>9243</v>
      </c>
      <c r="D4466" s="368" t="s">
        <v>8</v>
      </c>
      <c r="E4466" s="374" t="s">
        <v>496</v>
      </c>
      <c r="F4466" s="376">
        <v>81792.399999999994</v>
      </c>
    </row>
    <row r="4467" spans="1:6">
      <c r="A4467" s="370" t="s">
        <v>9244</v>
      </c>
      <c r="B4467" s="374">
        <v>11175</v>
      </c>
      <c r="C4467" s="374" t="s">
        <v>9245</v>
      </c>
      <c r="D4467" s="368" t="s">
        <v>8</v>
      </c>
      <c r="E4467" s="374" t="s">
        <v>496</v>
      </c>
      <c r="F4467" s="376">
        <v>94024.34</v>
      </c>
    </row>
    <row r="4468" spans="1:6">
      <c r="A4468" s="370" t="s">
        <v>9246</v>
      </c>
      <c r="B4468" s="374">
        <v>10424</v>
      </c>
      <c r="C4468" s="374" t="s">
        <v>298</v>
      </c>
      <c r="D4468" s="368" t="s">
        <v>8</v>
      </c>
      <c r="E4468" s="374" t="s">
        <v>496</v>
      </c>
      <c r="F4468" s="376">
        <v>106570.81</v>
      </c>
    </row>
    <row r="4469" spans="1:6">
      <c r="A4469" s="370" t="s">
        <v>9247</v>
      </c>
      <c r="B4469" s="374">
        <v>10733</v>
      </c>
      <c r="C4469" s="374" t="s">
        <v>9248</v>
      </c>
      <c r="D4469" s="368" t="s">
        <v>8</v>
      </c>
      <c r="E4469" s="374" t="s">
        <v>496</v>
      </c>
      <c r="F4469" s="376">
        <v>157092.41</v>
      </c>
    </row>
    <row r="4470" spans="1:6">
      <c r="A4470" s="370" t="s">
        <v>9249</v>
      </c>
      <c r="B4470" s="374">
        <v>10069</v>
      </c>
      <c r="C4470" s="374" t="s">
        <v>9250</v>
      </c>
      <c r="D4470" s="368" t="s">
        <v>8</v>
      </c>
      <c r="E4470" s="374" t="s">
        <v>496</v>
      </c>
      <c r="F4470" s="376">
        <v>129885.85</v>
      </c>
    </row>
    <row r="4471" spans="1:6">
      <c r="A4471" s="370" t="s">
        <v>9251</v>
      </c>
      <c r="B4471" s="374">
        <v>13442</v>
      </c>
      <c r="C4471" s="374" t="s">
        <v>9252</v>
      </c>
      <c r="D4471" s="368" t="s">
        <v>8</v>
      </c>
      <c r="E4471" s="374" t="s">
        <v>496</v>
      </c>
      <c r="F4471" s="376">
        <v>195008.23</v>
      </c>
    </row>
    <row r="4472" spans="1:6">
      <c r="A4472" s="370" t="s">
        <v>9253</v>
      </c>
      <c r="B4472" s="374">
        <v>14438</v>
      </c>
      <c r="C4472" s="374" t="s">
        <v>9254</v>
      </c>
      <c r="D4472" s="368" t="s">
        <v>8</v>
      </c>
      <c r="E4472" s="374" t="s">
        <v>496</v>
      </c>
      <c r="F4472" s="376">
        <v>289461.46999999997</v>
      </c>
    </row>
    <row r="4473" spans="1:6">
      <c r="A4473" s="370" t="s">
        <v>9255</v>
      </c>
      <c r="B4473" s="374">
        <v>11058</v>
      </c>
      <c r="C4473" s="374" t="s">
        <v>9256</v>
      </c>
      <c r="D4473" s="368" t="s">
        <v>8</v>
      </c>
      <c r="E4473" s="374" t="s">
        <v>496</v>
      </c>
      <c r="F4473" s="376">
        <v>301628.7</v>
      </c>
    </row>
    <row r="4474" spans="1:6">
      <c r="A4474" s="370" t="s">
        <v>9257</v>
      </c>
      <c r="B4474" s="374">
        <v>16752</v>
      </c>
      <c r="C4474" s="374" t="s">
        <v>9258</v>
      </c>
      <c r="D4474" s="368" t="s">
        <v>8</v>
      </c>
      <c r="E4474" s="374" t="s">
        <v>496</v>
      </c>
      <c r="F4474" s="376">
        <v>68440.399999999994</v>
      </c>
    </row>
    <row r="4475" spans="1:6">
      <c r="A4475" s="370" t="s">
        <v>9259</v>
      </c>
      <c r="B4475" s="374">
        <v>10294</v>
      </c>
      <c r="C4475" s="374" t="s">
        <v>9260</v>
      </c>
      <c r="D4475" s="368" t="s">
        <v>8</v>
      </c>
      <c r="E4475" s="374" t="s">
        <v>496</v>
      </c>
      <c r="F4475" s="376">
        <v>130414.39</v>
      </c>
    </row>
    <row r="4476" spans="1:6">
      <c r="A4476" s="370" t="s">
        <v>9261</v>
      </c>
      <c r="B4476" s="374">
        <v>13441</v>
      </c>
      <c r="C4476" s="374" t="s">
        <v>9260</v>
      </c>
      <c r="D4476" s="368" t="s">
        <v>8</v>
      </c>
      <c r="E4476" s="374" t="s">
        <v>496</v>
      </c>
      <c r="F4476" s="376">
        <v>136555.73000000001</v>
      </c>
    </row>
    <row r="4477" spans="1:6">
      <c r="A4477" s="370" t="s">
        <v>9262</v>
      </c>
      <c r="B4477" s="374">
        <v>10763</v>
      </c>
      <c r="C4477" s="374" t="s">
        <v>9263</v>
      </c>
      <c r="D4477" s="368" t="s">
        <v>8</v>
      </c>
      <c r="E4477" s="374" t="s">
        <v>496</v>
      </c>
      <c r="F4477" s="376">
        <v>155211.32999999999</v>
      </c>
    </row>
    <row r="4478" spans="1:6">
      <c r="A4478" s="370" t="s">
        <v>9264</v>
      </c>
      <c r="B4478" s="374">
        <v>10872</v>
      </c>
      <c r="C4478" s="374" t="s">
        <v>9265</v>
      </c>
      <c r="D4478" s="368" t="s">
        <v>8</v>
      </c>
      <c r="E4478" s="374" t="s">
        <v>496</v>
      </c>
      <c r="F4478" s="376">
        <v>137750.46</v>
      </c>
    </row>
    <row r="4479" spans="1:6">
      <c r="A4479" s="370" t="s">
        <v>9266</v>
      </c>
      <c r="B4479" s="374">
        <v>10072</v>
      </c>
      <c r="C4479" s="374" t="s">
        <v>9267</v>
      </c>
      <c r="D4479" s="368" t="s">
        <v>8</v>
      </c>
      <c r="E4479" s="374" t="s">
        <v>496</v>
      </c>
      <c r="F4479" s="376">
        <v>148735.57</v>
      </c>
    </row>
    <row r="4480" spans="1:6">
      <c r="A4480" s="370" t="s">
        <v>9268</v>
      </c>
      <c r="B4480" s="374">
        <v>16751</v>
      </c>
      <c r="C4480" s="374" t="s">
        <v>9269</v>
      </c>
      <c r="D4480" s="368" t="s">
        <v>8</v>
      </c>
      <c r="E4480" s="374" t="s">
        <v>496</v>
      </c>
      <c r="F4480" s="376">
        <v>158392.63</v>
      </c>
    </row>
    <row r="4481" spans="1:6">
      <c r="A4481" s="370" t="s">
        <v>9270</v>
      </c>
      <c r="B4481" s="374">
        <v>16753</v>
      </c>
      <c r="C4481" s="374" t="s">
        <v>9269</v>
      </c>
      <c r="D4481" s="368" t="s">
        <v>8</v>
      </c>
      <c r="E4481" s="374" t="s">
        <v>496</v>
      </c>
      <c r="F4481" s="376">
        <v>156888.07</v>
      </c>
    </row>
    <row r="4482" spans="1:6">
      <c r="A4482" s="370" t="s">
        <v>9271</v>
      </c>
      <c r="B4482" s="374">
        <v>16755</v>
      </c>
      <c r="C4482" s="374" t="s">
        <v>9272</v>
      </c>
      <c r="D4482" s="368" t="s">
        <v>8</v>
      </c>
      <c r="E4482" s="374" t="s">
        <v>496</v>
      </c>
      <c r="F4482" s="376">
        <v>180367.59</v>
      </c>
    </row>
    <row r="4483" spans="1:6">
      <c r="A4483" s="370" t="s">
        <v>9273</v>
      </c>
      <c r="B4483" s="374">
        <v>16754</v>
      </c>
      <c r="C4483" s="374" t="s">
        <v>9274</v>
      </c>
      <c r="D4483" s="368" t="s">
        <v>8</v>
      </c>
      <c r="E4483" s="374" t="s">
        <v>496</v>
      </c>
      <c r="F4483" s="376">
        <v>185572.44</v>
      </c>
    </row>
    <row r="4484" spans="1:6">
      <c r="A4484" s="370" t="s">
        <v>9275</v>
      </c>
      <c r="B4484" s="374">
        <v>10168</v>
      </c>
      <c r="C4484" s="374" t="s">
        <v>9276</v>
      </c>
      <c r="D4484" s="368" t="s">
        <v>8</v>
      </c>
      <c r="E4484" s="374" t="s">
        <v>496</v>
      </c>
      <c r="F4484" s="376">
        <v>113891.47</v>
      </c>
    </row>
    <row r="4485" spans="1:6">
      <c r="A4485" s="370" t="s">
        <v>9277</v>
      </c>
      <c r="B4485" s="374">
        <v>10704</v>
      </c>
      <c r="C4485" s="374" t="s">
        <v>9278</v>
      </c>
      <c r="D4485" s="368" t="s">
        <v>8</v>
      </c>
      <c r="E4485" s="374" t="s">
        <v>496</v>
      </c>
      <c r="F4485" s="376">
        <v>144685.97</v>
      </c>
    </row>
    <row r="4486" spans="1:6">
      <c r="A4486" s="370" t="s">
        <v>9279</v>
      </c>
      <c r="B4486" s="374">
        <v>10706</v>
      </c>
      <c r="C4486" s="374" t="s">
        <v>9280</v>
      </c>
      <c r="D4486" s="368" t="s">
        <v>8</v>
      </c>
      <c r="E4486" s="374" t="s">
        <v>496</v>
      </c>
      <c r="F4486" s="376">
        <v>170424.39</v>
      </c>
    </row>
    <row r="4487" spans="1:6">
      <c r="A4487" s="370" t="s">
        <v>9281</v>
      </c>
      <c r="B4487" s="374">
        <v>10757</v>
      </c>
      <c r="C4487" s="374" t="s">
        <v>9282</v>
      </c>
      <c r="D4487" s="368" t="s">
        <v>8</v>
      </c>
      <c r="E4487" s="374" t="s">
        <v>496</v>
      </c>
      <c r="F4487" s="376">
        <v>176659.94</v>
      </c>
    </row>
    <row r="4488" spans="1:6">
      <c r="A4488" s="370" t="s">
        <v>9283</v>
      </c>
      <c r="B4488" s="374">
        <v>10705</v>
      </c>
      <c r="C4488" s="374" t="s">
        <v>9284</v>
      </c>
      <c r="D4488" s="368" t="s">
        <v>8</v>
      </c>
      <c r="E4488" s="374" t="s">
        <v>496</v>
      </c>
      <c r="F4488" s="376">
        <v>168836.61</v>
      </c>
    </row>
    <row r="4489" spans="1:6">
      <c r="A4489" s="370" t="s">
        <v>9285</v>
      </c>
      <c r="B4489" s="374">
        <v>12669</v>
      </c>
      <c r="C4489" s="374" t="s">
        <v>9286</v>
      </c>
      <c r="D4489" s="368" t="s">
        <v>8</v>
      </c>
      <c r="E4489" s="374" t="s">
        <v>496</v>
      </c>
      <c r="F4489" s="376">
        <v>463953.68</v>
      </c>
    </row>
    <row r="4490" spans="1:6">
      <c r="A4490" s="370" t="s">
        <v>9287</v>
      </c>
      <c r="B4490" s="374">
        <v>10067</v>
      </c>
      <c r="C4490" s="374" t="s">
        <v>9288</v>
      </c>
      <c r="D4490" s="368" t="s">
        <v>8</v>
      </c>
      <c r="E4490" s="374" t="s">
        <v>496</v>
      </c>
      <c r="F4490" s="376">
        <v>232733.49</v>
      </c>
    </row>
    <row r="4491" spans="1:6">
      <c r="A4491" s="370" t="s">
        <v>9289</v>
      </c>
      <c r="B4491" s="374">
        <v>10221</v>
      </c>
      <c r="C4491" s="374" t="s">
        <v>9290</v>
      </c>
      <c r="D4491" s="368" t="s">
        <v>8</v>
      </c>
      <c r="E4491" s="374" t="s">
        <v>496</v>
      </c>
      <c r="F4491" s="376">
        <v>150512.97</v>
      </c>
    </row>
    <row r="4492" spans="1:6">
      <c r="A4492" s="370" t="s">
        <v>9291</v>
      </c>
      <c r="B4492" s="374">
        <v>20753</v>
      </c>
      <c r="C4492" s="374" t="s">
        <v>9292</v>
      </c>
      <c r="D4492" s="368" t="s">
        <v>6</v>
      </c>
      <c r="E4492" s="374" t="s">
        <v>2412</v>
      </c>
      <c r="F4492" s="376">
        <v>54291.07</v>
      </c>
    </row>
    <row r="4493" spans="1:6">
      <c r="A4493" s="370" t="s">
        <v>9293</v>
      </c>
      <c r="B4493" s="374">
        <v>10831</v>
      </c>
      <c r="C4493" s="374" t="s">
        <v>9294</v>
      </c>
      <c r="D4493" s="368" t="s">
        <v>6</v>
      </c>
      <c r="E4493" s="374" t="s">
        <v>496</v>
      </c>
      <c r="F4493" s="376">
        <v>54539.360000000001</v>
      </c>
    </row>
    <row r="4494" spans="1:6">
      <c r="A4494" s="370" t="s">
        <v>9295</v>
      </c>
      <c r="B4494" s="374">
        <v>17323</v>
      </c>
      <c r="C4494" s="374" t="s">
        <v>9296</v>
      </c>
      <c r="D4494" s="368" t="s">
        <v>6</v>
      </c>
      <c r="E4494" s="374" t="s">
        <v>496</v>
      </c>
      <c r="F4494" s="376">
        <v>50055</v>
      </c>
    </row>
    <row r="4495" spans="1:6">
      <c r="A4495" s="370" t="s">
        <v>9297</v>
      </c>
      <c r="B4495" s="374">
        <v>10167</v>
      </c>
      <c r="C4495" s="374" t="s">
        <v>9298</v>
      </c>
      <c r="D4495" s="368" t="s">
        <v>8</v>
      </c>
      <c r="E4495" s="374" t="s">
        <v>496</v>
      </c>
      <c r="F4495" s="376">
        <v>155054.95000000001</v>
      </c>
    </row>
    <row r="4496" spans="1:6">
      <c r="A4496" s="370" t="s">
        <v>9299</v>
      </c>
      <c r="B4496" s="374">
        <v>10017</v>
      </c>
      <c r="C4496" s="374" t="s">
        <v>9300</v>
      </c>
      <c r="D4496" s="368" t="s">
        <v>8</v>
      </c>
      <c r="E4496" s="374" t="s">
        <v>496</v>
      </c>
      <c r="F4496" s="376">
        <v>171341.93</v>
      </c>
    </row>
    <row r="4497" spans="1:6">
      <c r="A4497" s="370" t="s">
        <v>9301</v>
      </c>
      <c r="B4497" s="374">
        <v>10698</v>
      </c>
      <c r="C4497" s="374" t="s">
        <v>9302</v>
      </c>
      <c r="D4497" s="368" t="s">
        <v>6</v>
      </c>
      <c r="E4497" s="374" t="s">
        <v>496</v>
      </c>
      <c r="F4497" s="376">
        <v>99742.2</v>
      </c>
    </row>
    <row r="4498" spans="1:6">
      <c r="A4498" s="370" t="s">
        <v>9303</v>
      </c>
      <c r="B4498" s="374">
        <v>10044</v>
      </c>
      <c r="C4498" s="374" t="s">
        <v>9304</v>
      </c>
      <c r="D4498" s="368" t="s">
        <v>8</v>
      </c>
      <c r="E4498" s="374" t="s">
        <v>496</v>
      </c>
      <c r="F4498" s="376">
        <v>594789.82999999996</v>
      </c>
    </row>
    <row r="4499" spans="1:6">
      <c r="A4499" s="370" t="s">
        <v>9305</v>
      </c>
      <c r="B4499" s="374">
        <v>15253</v>
      </c>
      <c r="C4499" s="374" t="s">
        <v>9306</v>
      </c>
      <c r="D4499" s="368" t="s">
        <v>8</v>
      </c>
      <c r="E4499" s="374" t="s">
        <v>496</v>
      </c>
      <c r="F4499" s="376">
        <v>138300.57</v>
      </c>
    </row>
    <row r="4500" spans="1:6">
      <c r="A4500" s="370" t="s">
        <v>9307</v>
      </c>
      <c r="B4500" s="374">
        <v>15285</v>
      </c>
      <c r="C4500" s="374" t="s">
        <v>9308</v>
      </c>
      <c r="D4500" s="368" t="s">
        <v>8</v>
      </c>
      <c r="E4500" s="374" t="s">
        <v>496</v>
      </c>
      <c r="F4500" s="376">
        <v>174428.52</v>
      </c>
    </row>
    <row r="4501" spans="1:6">
      <c r="A4501" s="370" t="s">
        <v>9309</v>
      </c>
      <c r="B4501" s="374">
        <v>15254</v>
      </c>
      <c r="C4501" s="374" t="s">
        <v>9310</v>
      </c>
      <c r="D4501" s="368" t="s">
        <v>8</v>
      </c>
      <c r="E4501" s="374" t="s">
        <v>496</v>
      </c>
      <c r="F4501" s="376">
        <v>143892.74</v>
      </c>
    </row>
    <row r="4502" spans="1:6">
      <c r="A4502" s="370" t="s">
        <v>9311</v>
      </c>
      <c r="B4502" s="374">
        <v>15284</v>
      </c>
      <c r="C4502" s="374" t="s">
        <v>9312</v>
      </c>
      <c r="D4502" s="368" t="s">
        <v>8</v>
      </c>
      <c r="E4502" s="374" t="s">
        <v>496</v>
      </c>
      <c r="F4502" s="376">
        <v>179206.55</v>
      </c>
    </row>
    <row r="4503" spans="1:6">
      <c r="A4503" s="370" t="s">
        <v>9313</v>
      </c>
      <c r="B4503" s="374">
        <v>11052</v>
      </c>
      <c r="C4503" s="374" t="s">
        <v>9314</v>
      </c>
      <c r="D4503" s="368" t="s">
        <v>8</v>
      </c>
      <c r="E4503" s="374" t="s">
        <v>496</v>
      </c>
      <c r="F4503" s="376">
        <v>37765.370000000003</v>
      </c>
    </row>
    <row r="4504" spans="1:6">
      <c r="A4504" s="370" t="s">
        <v>9315</v>
      </c>
      <c r="B4504" s="374">
        <v>11690</v>
      </c>
      <c r="C4504" s="374" t="s">
        <v>9316</v>
      </c>
      <c r="D4504" s="368" t="s">
        <v>8</v>
      </c>
      <c r="E4504" s="374" t="s">
        <v>496</v>
      </c>
      <c r="F4504" s="376">
        <v>63033.02</v>
      </c>
    </row>
    <row r="4505" spans="1:6">
      <c r="A4505" s="370" t="s">
        <v>9317</v>
      </c>
      <c r="B4505" s="374">
        <v>10039</v>
      </c>
      <c r="C4505" s="374" t="s">
        <v>9318</v>
      </c>
      <c r="D4505" s="368" t="s">
        <v>8</v>
      </c>
      <c r="E4505" s="374" t="s">
        <v>496</v>
      </c>
      <c r="F4505" s="376">
        <v>203408.53</v>
      </c>
    </row>
    <row r="4506" spans="1:6">
      <c r="A4506" s="370" t="s">
        <v>9319</v>
      </c>
      <c r="B4506" s="374">
        <v>18546</v>
      </c>
      <c r="C4506" s="374" t="s">
        <v>9320</v>
      </c>
      <c r="D4506" s="368" t="s">
        <v>9</v>
      </c>
      <c r="E4506" s="374" t="s">
        <v>562</v>
      </c>
      <c r="F4506" s="376">
        <v>66907.820000000007</v>
      </c>
    </row>
    <row r="4507" spans="1:6">
      <c r="A4507" s="370" t="s">
        <v>9321</v>
      </c>
      <c r="B4507" s="374">
        <v>18625</v>
      </c>
      <c r="C4507" s="374" t="s">
        <v>9322</v>
      </c>
      <c r="D4507" s="368" t="s">
        <v>9</v>
      </c>
      <c r="E4507" s="374" t="s">
        <v>562</v>
      </c>
      <c r="F4507" s="376">
        <v>205596.67</v>
      </c>
    </row>
    <row r="4508" spans="1:6">
      <c r="A4508" s="370" t="s">
        <v>9323</v>
      </c>
      <c r="B4508" s="374">
        <v>10731</v>
      </c>
      <c r="C4508" s="374" t="s">
        <v>9324</v>
      </c>
      <c r="D4508" s="368" t="s">
        <v>9</v>
      </c>
      <c r="E4508" s="374" t="s">
        <v>496</v>
      </c>
      <c r="F4508" s="376">
        <v>21914.53</v>
      </c>
    </row>
    <row r="4509" spans="1:6">
      <c r="A4509" s="370" t="s">
        <v>9325</v>
      </c>
      <c r="B4509" s="374">
        <v>12199</v>
      </c>
      <c r="C4509" s="374" t="s">
        <v>9326</v>
      </c>
      <c r="D4509" s="368" t="s">
        <v>8</v>
      </c>
      <c r="E4509" s="374" t="s">
        <v>496</v>
      </c>
      <c r="F4509" s="376">
        <v>349862.39</v>
      </c>
    </row>
    <row r="4510" spans="1:6" ht="22.5">
      <c r="A4510" s="370" t="s">
        <v>9327</v>
      </c>
      <c r="B4510" s="374">
        <v>16757</v>
      </c>
      <c r="C4510" s="374" t="s">
        <v>9328</v>
      </c>
      <c r="D4510" s="368" t="s">
        <v>8</v>
      </c>
      <c r="E4510" s="374" t="s">
        <v>537</v>
      </c>
      <c r="F4510" s="376">
        <v>277560.68</v>
      </c>
    </row>
    <row r="4511" spans="1:6" ht="22.5">
      <c r="A4511" s="370" t="s">
        <v>9329</v>
      </c>
      <c r="B4511" s="374">
        <v>16759</v>
      </c>
      <c r="C4511" s="374" t="s">
        <v>9330</v>
      </c>
      <c r="D4511" s="368" t="s">
        <v>8</v>
      </c>
      <c r="E4511" s="374" t="s">
        <v>537</v>
      </c>
      <c r="F4511" s="376">
        <v>296934.25</v>
      </c>
    </row>
    <row r="4512" spans="1:6" ht="22.5">
      <c r="A4512" s="370" t="s">
        <v>9331</v>
      </c>
      <c r="B4512" s="374">
        <v>16758</v>
      </c>
      <c r="C4512" s="374" t="s">
        <v>9332</v>
      </c>
      <c r="D4512" s="368" t="s">
        <v>8</v>
      </c>
      <c r="E4512" s="374" t="s">
        <v>537</v>
      </c>
      <c r="F4512" s="376">
        <v>302139.09999999998</v>
      </c>
    </row>
    <row r="4513" spans="1:6" ht="22.5">
      <c r="A4513" s="370" t="s">
        <v>9333</v>
      </c>
      <c r="B4513" s="374">
        <v>16756</v>
      </c>
      <c r="C4513" s="374" t="s">
        <v>9334</v>
      </c>
      <c r="D4513" s="368" t="s">
        <v>8</v>
      </c>
      <c r="E4513" s="374" t="s">
        <v>537</v>
      </c>
      <c r="F4513" s="376">
        <v>322847.44</v>
      </c>
    </row>
    <row r="4514" spans="1:6" ht="22.5">
      <c r="A4514" s="370" t="s">
        <v>9335</v>
      </c>
      <c r="B4514" s="374">
        <v>16739</v>
      </c>
      <c r="C4514" s="374" t="s">
        <v>9336</v>
      </c>
      <c r="D4514" s="368" t="s">
        <v>8</v>
      </c>
      <c r="E4514" s="374" t="s">
        <v>537</v>
      </c>
      <c r="F4514" s="376">
        <v>342221.01</v>
      </c>
    </row>
    <row r="4515" spans="1:6" ht="22.5">
      <c r="A4515" s="370" t="s">
        <v>9337</v>
      </c>
      <c r="B4515" s="374">
        <v>16738</v>
      </c>
      <c r="C4515" s="374" t="s">
        <v>9338</v>
      </c>
      <c r="D4515" s="368" t="s">
        <v>8</v>
      </c>
      <c r="E4515" s="374" t="s">
        <v>537</v>
      </c>
      <c r="F4515" s="376">
        <v>347425.86</v>
      </c>
    </row>
    <row r="4516" spans="1:6">
      <c r="A4516" s="370" t="s">
        <v>9339</v>
      </c>
      <c r="B4516" s="374">
        <v>16700</v>
      </c>
      <c r="C4516" s="374" t="s">
        <v>9340</v>
      </c>
      <c r="D4516" s="368" t="s">
        <v>8</v>
      </c>
      <c r="E4516" s="374" t="s">
        <v>496</v>
      </c>
      <c r="F4516" s="376">
        <v>108268.86</v>
      </c>
    </row>
    <row r="4517" spans="1:6">
      <c r="A4517" s="370" t="s">
        <v>9341</v>
      </c>
      <c r="B4517" s="374">
        <v>16884</v>
      </c>
      <c r="C4517" s="374" t="s">
        <v>9342</v>
      </c>
      <c r="D4517" s="368" t="s">
        <v>8</v>
      </c>
      <c r="E4517" s="374" t="s">
        <v>1442</v>
      </c>
      <c r="F4517" s="376">
        <v>103689.14</v>
      </c>
    </row>
    <row r="4518" spans="1:6" ht="22.5">
      <c r="A4518" s="370" t="s">
        <v>9343</v>
      </c>
      <c r="B4518" s="374">
        <v>11274</v>
      </c>
      <c r="C4518" s="374" t="s">
        <v>9344</v>
      </c>
      <c r="D4518" s="368" t="s">
        <v>8</v>
      </c>
      <c r="E4518" s="374" t="s">
        <v>537</v>
      </c>
      <c r="F4518" s="376">
        <v>41259.85</v>
      </c>
    </row>
    <row r="4519" spans="1:6" ht="22.5">
      <c r="A4519" s="370" t="s">
        <v>9345</v>
      </c>
      <c r="B4519" s="374">
        <v>11273</v>
      </c>
      <c r="C4519" s="374" t="s">
        <v>9346</v>
      </c>
      <c r="D4519" s="368" t="s">
        <v>8</v>
      </c>
      <c r="E4519" s="374" t="s">
        <v>537</v>
      </c>
      <c r="F4519" s="376">
        <v>46956.41</v>
      </c>
    </row>
    <row r="4520" spans="1:6" ht="22.5">
      <c r="A4520" s="370" t="s">
        <v>9347</v>
      </c>
      <c r="B4520" s="374">
        <v>11272</v>
      </c>
      <c r="C4520" s="374" t="s">
        <v>9348</v>
      </c>
      <c r="D4520" s="368" t="s">
        <v>8</v>
      </c>
      <c r="E4520" s="374" t="s">
        <v>537</v>
      </c>
      <c r="F4520" s="376">
        <v>58447.88</v>
      </c>
    </row>
    <row r="4521" spans="1:6" ht="22.5">
      <c r="A4521" s="370" t="s">
        <v>9349</v>
      </c>
      <c r="B4521" s="374">
        <v>10954</v>
      </c>
      <c r="C4521" s="374" t="s">
        <v>9350</v>
      </c>
      <c r="D4521" s="368" t="s">
        <v>8</v>
      </c>
      <c r="E4521" s="374" t="s">
        <v>537</v>
      </c>
      <c r="F4521" s="376">
        <v>39357.040000000001</v>
      </c>
    </row>
    <row r="4522" spans="1:6" ht="22.5">
      <c r="A4522" s="370" t="s">
        <v>9351</v>
      </c>
      <c r="B4522" s="374">
        <v>10682</v>
      </c>
      <c r="C4522" s="374" t="s">
        <v>9352</v>
      </c>
      <c r="D4522" s="368" t="s">
        <v>8</v>
      </c>
      <c r="E4522" s="374" t="s">
        <v>537</v>
      </c>
      <c r="F4522" s="376">
        <v>59491</v>
      </c>
    </row>
    <row r="4523" spans="1:6" ht="22.5">
      <c r="A4523" s="370" t="s">
        <v>9353</v>
      </c>
      <c r="B4523" s="374">
        <v>455</v>
      </c>
      <c r="C4523" s="374" t="s">
        <v>9354</v>
      </c>
      <c r="D4523" s="368" t="s">
        <v>8</v>
      </c>
      <c r="E4523" s="374" t="s">
        <v>537</v>
      </c>
      <c r="F4523" s="376">
        <v>24811.119999999999</v>
      </c>
    </row>
    <row r="4524" spans="1:6">
      <c r="A4524" s="370" t="s">
        <v>9355</v>
      </c>
      <c r="B4524" s="374">
        <v>14770</v>
      </c>
      <c r="C4524" s="374" t="s">
        <v>9356</v>
      </c>
      <c r="D4524" s="368" t="s">
        <v>9</v>
      </c>
      <c r="E4524" s="374" t="s">
        <v>491</v>
      </c>
      <c r="F4524" s="376">
        <v>3341785.85</v>
      </c>
    </row>
    <row r="4525" spans="1:6">
      <c r="A4525" s="370" t="s">
        <v>9357</v>
      </c>
      <c r="B4525" s="374">
        <v>15278</v>
      </c>
      <c r="C4525" s="374" t="s">
        <v>9358</v>
      </c>
      <c r="D4525" s="368" t="s">
        <v>6</v>
      </c>
      <c r="E4525" s="374" t="s">
        <v>2147</v>
      </c>
      <c r="F4525" s="376">
        <v>49308.28</v>
      </c>
    </row>
    <row r="4526" spans="1:6" ht="22.5">
      <c r="A4526" s="370" t="s">
        <v>9359</v>
      </c>
      <c r="B4526" s="374">
        <v>15755</v>
      </c>
      <c r="C4526" s="374" t="s">
        <v>9360</v>
      </c>
      <c r="D4526" s="368" t="s">
        <v>9</v>
      </c>
      <c r="E4526" s="374" t="s">
        <v>537</v>
      </c>
      <c r="F4526" s="376">
        <v>316639.03999999998</v>
      </c>
    </row>
    <row r="4527" spans="1:6">
      <c r="A4527" s="370" t="s">
        <v>9361</v>
      </c>
      <c r="B4527" s="374">
        <v>17581</v>
      </c>
      <c r="C4527" s="374" t="s">
        <v>9362</v>
      </c>
      <c r="D4527" s="368" t="s">
        <v>9</v>
      </c>
      <c r="E4527" s="374" t="s">
        <v>562</v>
      </c>
      <c r="F4527" s="376">
        <v>236735.9</v>
      </c>
    </row>
    <row r="4528" spans="1:6" ht="22.5">
      <c r="A4528" s="370" t="s">
        <v>9363</v>
      </c>
      <c r="B4528" s="374">
        <v>13720</v>
      </c>
      <c r="C4528" s="374" t="s">
        <v>9364</v>
      </c>
      <c r="D4528" s="368" t="s">
        <v>9</v>
      </c>
      <c r="E4528" s="374" t="s">
        <v>537</v>
      </c>
      <c r="F4528" s="376">
        <v>3614368.16</v>
      </c>
    </row>
    <row r="4529" spans="1:6" ht="22.5">
      <c r="A4529" s="370" t="s">
        <v>9365</v>
      </c>
      <c r="B4529" s="374">
        <v>13326</v>
      </c>
      <c r="C4529" s="374" t="s">
        <v>9366</v>
      </c>
      <c r="D4529" s="368" t="s">
        <v>9</v>
      </c>
      <c r="E4529" s="374" t="s">
        <v>537</v>
      </c>
      <c r="F4529" s="376">
        <v>80565.990000000005</v>
      </c>
    </row>
    <row r="4530" spans="1:6" ht="22.5">
      <c r="A4530" s="370" t="s">
        <v>9367</v>
      </c>
      <c r="B4530" s="374">
        <v>15110</v>
      </c>
      <c r="C4530" s="374" t="s">
        <v>9368</v>
      </c>
      <c r="D4530" s="368" t="s">
        <v>9</v>
      </c>
      <c r="E4530" s="374" t="s">
        <v>537</v>
      </c>
      <c r="F4530" s="376">
        <v>1425000.7</v>
      </c>
    </row>
    <row r="4531" spans="1:6" ht="22.5">
      <c r="A4531" s="370" t="s">
        <v>9369</v>
      </c>
      <c r="B4531" s="374">
        <v>13122</v>
      </c>
      <c r="C4531" s="374" t="s">
        <v>9370</v>
      </c>
      <c r="D4531" s="368" t="s">
        <v>9</v>
      </c>
      <c r="E4531" s="374" t="s">
        <v>537</v>
      </c>
      <c r="F4531" s="376">
        <v>74317.149999999994</v>
      </c>
    </row>
    <row r="4532" spans="1:6" ht="22.5">
      <c r="A4532" s="370" t="s">
        <v>9371</v>
      </c>
      <c r="B4532" s="374">
        <v>15098</v>
      </c>
      <c r="C4532" s="374" t="s">
        <v>9372</v>
      </c>
      <c r="D4532" s="368" t="s">
        <v>9</v>
      </c>
      <c r="E4532" s="374" t="s">
        <v>537</v>
      </c>
      <c r="F4532" s="376">
        <v>1465006.8</v>
      </c>
    </row>
    <row r="4533" spans="1:6">
      <c r="A4533" s="370" t="s">
        <v>9373</v>
      </c>
      <c r="B4533" s="374">
        <v>11018</v>
      </c>
      <c r="C4533" s="374" t="s">
        <v>9374</v>
      </c>
      <c r="D4533" s="368" t="s">
        <v>8</v>
      </c>
      <c r="E4533" s="374" t="s">
        <v>1766</v>
      </c>
      <c r="F4533" s="376">
        <v>7037.21</v>
      </c>
    </row>
    <row r="4534" spans="1:6">
      <c r="A4534" s="370" t="s">
        <v>9375</v>
      </c>
      <c r="B4534" s="374">
        <v>716</v>
      </c>
      <c r="C4534" s="374" t="s">
        <v>9376</v>
      </c>
      <c r="D4534" s="368" t="s">
        <v>6</v>
      </c>
      <c r="E4534" s="374" t="s">
        <v>1774</v>
      </c>
      <c r="F4534" s="376">
        <v>20309.349999999999</v>
      </c>
    </row>
    <row r="4535" spans="1:6" ht="22.5">
      <c r="A4535" s="370" t="s">
        <v>9377</v>
      </c>
      <c r="B4535" s="374">
        <v>14295</v>
      </c>
      <c r="C4535" s="374" t="s">
        <v>9378</v>
      </c>
      <c r="D4535" s="368" t="s">
        <v>9</v>
      </c>
      <c r="E4535" s="374" t="s">
        <v>359</v>
      </c>
      <c r="F4535" s="376">
        <v>49237.75</v>
      </c>
    </row>
    <row r="4536" spans="1:6" ht="22.5">
      <c r="A4536" s="370" t="s">
        <v>9379</v>
      </c>
      <c r="B4536" s="374">
        <v>18982</v>
      </c>
      <c r="C4536" s="374" t="s">
        <v>9380</v>
      </c>
      <c r="D4536" s="368" t="s">
        <v>9</v>
      </c>
      <c r="E4536" s="374" t="s">
        <v>359</v>
      </c>
      <c r="F4536" s="376">
        <v>39334.99</v>
      </c>
    </row>
    <row r="4537" spans="1:6">
      <c r="A4537" s="370" t="s">
        <v>9381</v>
      </c>
      <c r="B4537" s="374">
        <v>13152</v>
      </c>
      <c r="C4537" s="374" t="s">
        <v>9382</v>
      </c>
      <c r="D4537" s="368" t="s">
        <v>8</v>
      </c>
      <c r="E4537" s="374" t="s">
        <v>1573</v>
      </c>
      <c r="F4537" s="376">
        <v>15698.46</v>
      </c>
    </row>
    <row r="4538" spans="1:6">
      <c r="A4538" s="370" t="s">
        <v>9383</v>
      </c>
      <c r="B4538" s="374">
        <v>12889</v>
      </c>
      <c r="C4538" s="374" t="s">
        <v>9384</v>
      </c>
      <c r="D4538" s="368" t="s">
        <v>8</v>
      </c>
      <c r="E4538" s="374" t="s">
        <v>1573</v>
      </c>
      <c r="F4538" s="376">
        <v>29287.05</v>
      </c>
    </row>
    <row r="4539" spans="1:6">
      <c r="A4539" s="370" t="s">
        <v>9385</v>
      </c>
      <c r="B4539" s="374">
        <v>18562</v>
      </c>
      <c r="C4539" s="374" t="s">
        <v>9386</v>
      </c>
      <c r="D4539" s="368" t="s">
        <v>9</v>
      </c>
      <c r="E4539" s="374" t="s">
        <v>507</v>
      </c>
      <c r="F4539" s="376">
        <v>8831.14</v>
      </c>
    </row>
    <row r="4540" spans="1:6">
      <c r="A4540" s="370" t="s">
        <v>9387</v>
      </c>
      <c r="B4540" s="374">
        <v>16654</v>
      </c>
      <c r="C4540" s="374" t="s">
        <v>9388</v>
      </c>
      <c r="D4540" s="368" t="s">
        <v>6</v>
      </c>
      <c r="E4540" s="374" t="s">
        <v>507</v>
      </c>
      <c r="F4540" s="376">
        <v>9279.91</v>
      </c>
    </row>
    <row r="4541" spans="1:6" ht="22.5">
      <c r="A4541" s="370" t="s">
        <v>9389</v>
      </c>
      <c r="B4541" s="374">
        <v>17775</v>
      </c>
      <c r="C4541" s="374" t="s">
        <v>9390</v>
      </c>
      <c r="D4541" s="368" t="s">
        <v>9</v>
      </c>
      <c r="E4541" s="374" t="s">
        <v>359</v>
      </c>
      <c r="F4541" s="376">
        <v>82984.240000000005</v>
      </c>
    </row>
    <row r="4542" spans="1:6" ht="22.5">
      <c r="A4542" s="370" t="s">
        <v>9391</v>
      </c>
      <c r="B4542" s="374">
        <v>17781</v>
      </c>
      <c r="C4542" s="374" t="s">
        <v>9392</v>
      </c>
      <c r="D4542" s="368" t="s">
        <v>9</v>
      </c>
      <c r="E4542" s="374" t="s">
        <v>359</v>
      </c>
      <c r="F4542" s="376">
        <v>85845.759999999995</v>
      </c>
    </row>
    <row r="4543" spans="1:6" ht="22.5">
      <c r="A4543" s="370" t="s">
        <v>9393</v>
      </c>
      <c r="B4543" s="374">
        <v>17782</v>
      </c>
      <c r="C4543" s="374" t="s">
        <v>9394</v>
      </c>
      <c r="D4543" s="368" t="s">
        <v>9</v>
      </c>
      <c r="E4543" s="374" t="s">
        <v>359</v>
      </c>
      <c r="F4543" s="376">
        <v>85845.759999999995</v>
      </c>
    </row>
    <row r="4544" spans="1:6" ht="22.5">
      <c r="A4544" s="370" t="s">
        <v>9395</v>
      </c>
      <c r="B4544" s="374">
        <v>18911</v>
      </c>
      <c r="C4544" s="374" t="s">
        <v>9396</v>
      </c>
      <c r="D4544" s="368" t="s">
        <v>9</v>
      </c>
      <c r="E4544" s="374" t="s">
        <v>359</v>
      </c>
      <c r="F4544" s="376">
        <v>5791.09</v>
      </c>
    </row>
    <row r="4545" spans="1:6">
      <c r="A4545" s="370" t="s">
        <v>9397</v>
      </c>
      <c r="B4545" s="374">
        <v>12454</v>
      </c>
      <c r="C4545" s="374" t="s">
        <v>9398</v>
      </c>
      <c r="D4545" s="368" t="s">
        <v>6</v>
      </c>
      <c r="E4545" s="374" t="s">
        <v>1751</v>
      </c>
      <c r="F4545" s="376">
        <v>185.36</v>
      </c>
    </row>
    <row r="4546" spans="1:6">
      <c r="A4546" s="370" t="s">
        <v>9399</v>
      </c>
      <c r="B4546" s="374">
        <v>12201</v>
      </c>
      <c r="C4546" s="374" t="s">
        <v>9400</v>
      </c>
      <c r="D4546" s="368" t="s">
        <v>6</v>
      </c>
      <c r="E4546" s="374" t="s">
        <v>1751</v>
      </c>
      <c r="F4546" s="376">
        <v>66.900000000000006</v>
      </c>
    </row>
    <row r="4547" spans="1:6">
      <c r="A4547" s="370" t="s">
        <v>9401</v>
      </c>
      <c r="B4547" s="374">
        <v>11306</v>
      </c>
      <c r="C4547" s="374" t="s">
        <v>9402</v>
      </c>
      <c r="D4547" s="368" t="s">
        <v>9</v>
      </c>
      <c r="E4547" s="374" t="s">
        <v>1751</v>
      </c>
      <c r="F4547" s="376">
        <v>0</v>
      </c>
    </row>
    <row r="4548" spans="1:6">
      <c r="A4548" s="370" t="s">
        <v>9403</v>
      </c>
      <c r="B4548" s="374">
        <v>19050</v>
      </c>
      <c r="C4548" s="374" t="s">
        <v>9404</v>
      </c>
      <c r="D4548" s="368" t="s">
        <v>6</v>
      </c>
      <c r="E4548" s="374" t="s">
        <v>9405</v>
      </c>
      <c r="F4548" s="376">
        <v>1244984</v>
      </c>
    </row>
    <row r="4549" spans="1:6">
      <c r="A4549" s="370" t="s">
        <v>9406</v>
      </c>
      <c r="B4549" s="374">
        <v>19062</v>
      </c>
      <c r="C4549" s="374" t="s">
        <v>9407</v>
      </c>
      <c r="D4549" s="368" t="s">
        <v>6</v>
      </c>
      <c r="E4549" s="374" t="s">
        <v>9405</v>
      </c>
      <c r="F4549" s="376">
        <v>1103479</v>
      </c>
    </row>
    <row r="4550" spans="1:6">
      <c r="A4550" s="370" t="s">
        <v>9408</v>
      </c>
      <c r="B4550" s="374">
        <v>19091</v>
      </c>
      <c r="C4550" s="374" t="s">
        <v>9409</v>
      </c>
      <c r="D4550" s="368" t="s">
        <v>6</v>
      </c>
      <c r="E4550" s="374" t="s">
        <v>9405</v>
      </c>
      <c r="F4550" s="376">
        <v>2996.77</v>
      </c>
    </row>
    <row r="4551" spans="1:6">
      <c r="A4551" s="370" t="s">
        <v>9410</v>
      </c>
      <c r="B4551" s="374">
        <v>19092</v>
      </c>
      <c r="C4551" s="374" t="s">
        <v>9411</v>
      </c>
      <c r="D4551" s="368" t="s">
        <v>6</v>
      </c>
      <c r="E4551" s="374" t="s">
        <v>9405</v>
      </c>
      <c r="F4551" s="376">
        <v>1092689</v>
      </c>
    </row>
    <row r="4552" spans="1:6">
      <c r="A4552" s="370" t="s">
        <v>9412</v>
      </c>
      <c r="B4552" s="374">
        <v>19093</v>
      </c>
      <c r="C4552" s="374" t="s">
        <v>9413</v>
      </c>
      <c r="D4552" s="368" t="s">
        <v>6</v>
      </c>
      <c r="E4552" s="374" t="s">
        <v>9405</v>
      </c>
      <c r="F4552" s="376">
        <v>1092689</v>
      </c>
    </row>
    <row r="4553" spans="1:6">
      <c r="A4553" s="370" t="s">
        <v>9414</v>
      </c>
      <c r="B4553" s="374">
        <v>19349</v>
      </c>
      <c r="C4553" s="374" t="s">
        <v>9415</v>
      </c>
      <c r="D4553" s="368" t="s">
        <v>6</v>
      </c>
      <c r="E4553" s="374" t="s">
        <v>9405</v>
      </c>
      <c r="F4553" s="376">
        <v>3342865.5</v>
      </c>
    </row>
    <row r="4554" spans="1:6">
      <c r="A4554" s="370" t="s">
        <v>9416</v>
      </c>
      <c r="B4554" s="374">
        <v>19350</v>
      </c>
      <c r="C4554" s="374" t="s">
        <v>9417</v>
      </c>
      <c r="D4554" s="368" t="s">
        <v>6</v>
      </c>
      <c r="E4554" s="374" t="s">
        <v>9405</v>
      </c>
      <c r="F4554" s="376">
        <v>1058237</v>
      </c>
    </row>
    <row r="4555" spans="1:6">
      <c r="A4555" s="370" t="s">
        <v>9418</v>
      </c>
      <c r="B4555" s="374">
        <v>19063</v>
      </c>
      <c r="C4555" s="374" t="s">
        <v>9419</v>
      </c>
      <c r="D4555" s="368" t="s">
        <v>6</v>
      </c>
      <c r="E4555" s="374" t="s">
        <v>9405</v>
      </c>
      <c r="F4555" s="376">
        <v>1325363</v>
      </c>
    </row>
    <row r="4556" spans="1:6">
      <c r="A4556" s="370" t="s">
        <v>9420</v>
      </c>
      <c r="B4556" s="374">
        <v>19070</v>
      </c>
      <c r="C4556" s="374" t="s">
        <v>9421</v>
      </c>
      <c r="D4556" s="368" t="s">
        <v>6</v>
      </c>
      <c r="E4556" s="374" t="s">
        <v>9405</v>
      </c>
      <c r="F4556" s="376">
        <v>1328904</v>
      </c>
    </row>
    <row r="4557" spans="1:6">
      <c r="A4557" s="370" t="s">
        <v>9422</v>
      </c>
      <c r="B4557" s="374">
        <v>19073</v>
      </c>
      <c r="C4557" s="374" t="s">
        <v>9423</v>
      </c>
      <c r="D4557" s="368" t="s">
        <v>6</v>
      </c>
      <c r="E4557" s="374" t="s">
        <v>9405</v>
      </c>
      <c r="F4557" s="376">
        <v>1220809</v>
      </c>
    </row>
    <row r="4558" spans="1:6">
      <c r="A4558" s="370" t="s">
        <v>9424</v>
      </c>
      <c r="B4558" s="374">
        <v>19074</v>
      </c>
      <c r="C4558" s="374" t="s">
        <v>9425</v>
      </c>
      <c r="D4558" s="368" t="s">
        <v>6</v>
      </c>
      <c r="E4558" s="374" t="s">
        <v>9405</v>
      </c>
      <c r="F4558" s="376">
        <v>1213453</v>
      </c>
    </row>
    <row r="4559" spans="1:6">
      <c r="A4559" s="370" t="s">
        <v>9426</v>
      </c>
      <c r="B4559" s="374">
        <v>19076</v>
      </c>
      <c r="C4559" s="374" t="s">
        <v>9427</v>
      </c>
      <c r="D4559" s="368" t="s">
        <v>6</v>
      </c>
      <c r="E4559" s="374" t="s">
        <v>9405</v>
      </c>
      <c r="F4559" s="376">
        <v>1137878</v>
      </c>
    </row>
    <row r="4560" spans="1:6">
      <c r="A4560" s="370" t="s">
        <v>9428</v>
      </c>
      <c r="B4560" s="374">
        <v>19101</v>
      </c>
      <c r="C4560" s="374" t="s">
        <v>9429</v>
      </c>
      <c r="D4560" s="368" t="s">
        <v>6</v>
      </c>
      <c r="E4560" s="374" t="s">
        <v>9405</v>
      </c>
      <c r="F4560" s="376">
        <v>842290</v>
      </c>
    </row>
    <row r="4561" spans="1:6">
      <c r="A4561" s="370" t="s">
        <v>9430</v>
      </c>
      <c r="B4561" s="374">
        <v>19102</v>
      </c>
      <c r="C4561" s="374" t="s">
        <v>9431</v>
      </c>
      <c r="D4561" s="368" t="s">
        <v>6</v>
      </c>
      <c r="E4561" s="374" t="s">
        <v>9405</v>
      </c>
      <c r="F4561" s="376">
        <v>1073047</v>
      </c>
    </row>
    <row r="4562" spans="1:6">
      <c r="A4562" s="370" t="s">
        <v>9432</v>
      </c>
      <c r="B4562" s="374">
        <v>19103</v>
      </c>
      <c r="C4562" s="374" t="s">
        <v>9433</v>
      </c>
      <c r="D4562" s="368" t="s">
        <v>6</v>
      </c>
      <c r="E4562" s="374" t="s">
        <v>9405</v>
      </c>
      <c r="F4562" s="376">
        <v>1108927</v>
      </c>
    </row>
    <row r="4563" spans="1:6">
      <c r="A4563" s="370" t="s">
        <v>9434</v>
      </c>
      <c r="B4563" s="374">
        <v>19104</v>
      </c>
      <c r="C4563" s="374" t="s">
        <v>9435</v>
      </c>
      <c r="D4563" s="368" t="s">
        <v>6</v>
      </c>
      <c r="E4563" s="374" t="s">
        <v>9405</v>
      </c>
      <c r="F4563" s="376">
        <v>842290</v>
      </c>
    </row>
    <row r="4564" spans="1:6">
      <c r="A4564" s="370" t="s">
        <v>9436</v>
      </c>
      <c r="B4564" s="374">
        <v>19051</v>
      </c>
      <c r="C4564" s="374" t="s">
        <v>9437</v>
      </c>
      <c r="D4564" s="368" t="s">
        <v>6</v>
      </c>
      <c r="E4564" s="374" t="s">
        <v>9405</v>
      </c>
      <c r="F4564" s="376">
        <v>1280112</v>
      </c>
    </row>
    <row r="4565" spans="1:6">
      <c r="A4565" s="370" t="s">
        <v>9438</v>
      </c>
      <c r="B4565" s="374">
        <v>19107</v>
      </c>
      <c r="C4565" s="374" t="s">
        <v>9439</v>
      </c>
      <c r="D4565" s="368" t="s">
        <v>6</v>
      </c>
      <c r="E4565" s="374" t="s">
        <v>9405</v>
      </c>
      <c r="F4565" s="376">
        <v>842290</v>
      </c>
    </row>
    <row r="4566" spans="1:6">
      <c r="A4566" s="370" t="s">
        <v>9440</v>
      </c>
      <c r="B4566" s="374">
        <v>19110</v>
      </c>
      <c r="C4566" s="374" t="s">
        <v>9441</v>
      </c>
      <c r="D4566" s="368" t="s">
        <v>6</v>
      </c>
      <c r="E4566" s="374" t="s">
        <v>9405</v>
      </c>
      <c r="F4566" s="376">
        <v>842290</v>
      </c>
    </row>
    <row r="4567" spans="1:6">
      <c r="A4567" s="370" t="s">
        <v>9442</v>
      </c>
      <c r="B4567" s="374">
        <v>19111</v>
      </c>
      <c r="C4567" s="374" t="s">
        <v>9443</v>
      </c>
      <c r="D4567" s="368" t="s">
        <v>6</v>
      </c>
      <c r="E4567" s="374" t="s">
        <v>9405</v>
      </c>
      <c r="F4567" s="376">
        <v>842290</v>
      </c>
    </row>
    <row r="4568" spans="1:6">
      <c r="A4568" s="370" t="s">
        <v>9444</v>
      </c>
      <c r="B4568" s="374">
        <v>19113</v>
      </c>
      <c r="C4568" s="374" t="s">
        <v>9445</v>
      </c>
      <c r="D4568" s="368" t="s">
        <v>6</v>
      </c>
      <c r="E4568" s="374" t="s">
        <v>9405</v>
      </c>
      <c r="F4568" s="376">
        <v>842290</v>
      </c>
    </row>
    <row r="4569" spans="1:6">
      <c r="A4569" s="370" t="s">
        <v>9446</v>
      </c>
      <c r="B4569" s="374">
        <v>19114</v>
      </c>
      <c r="C4569" s="374" t="s">
        <v>9447</v>
      </c>
      <c r="D4569" s="368" t="s">
        <v>6</v>
      </c>
      <c r="E4569" s="374" t="s">
        <v>9405</v>
      </c>
      <c r="F4569" s="376">
        <v>842290</v>
      </c>
    </row>
    <row r="4570" spans="1:6">
      <c r="A4570" s="370" t="s">
        <v>9448</v>
      </c>
      <c r="B4570" s="374">
        <v>19115</v>
      </c>
      <c r="C4570" s="374" t="s">
        <v>9449</v>
      </c>
      <c r="D4570" s="368" t="s">
        <v>6</v>
      </c>
      <c r="E4570" s="374" t="s">
        <v>9405</v>
      </c>
      <c r="F4570" s="376">
        <v>986803</v>
      </c>
    </row>
    <row r="4571" spans="1:6">
      <c r="A4571" s="370" t="s">
        <v>9450</v>
      </c>
      <c r="B4571" s="374">
        <v>19120</v>
      </c>
      <c r="C4571" s="374" t="s">
        <v>9451</v>
      </c>
      <c r="D4571" s="368" t="s">
        <v>6</v>
      </c>
      <c r="E4571" s="374" t="s">
        <v>9405</v>
      </c>
      <c r="F4571" s="376">
        <v>986803</v>
      </c>
    </row>
    <row r="4572" spans="1:6">
      <c r="A4572" s="370" t="s">
        <v>9452</v>
      </c>
      <c r="B4572" s="374">
        <v>19122</v>
      </c>
      <c r="C4572" s="374" t="s">
        <v>9453</v>
      </c>
      <c r="D4572" s="368" t="s">
        <v>6</v>
      </c>
      <c r="E4572" s="374" t="s">
        <v>9405</v>
      </c>
      <c r="F4572" s="376">
        <v>842290</v>
      </c>
    </row>
    <row r="4573" spans="1:6">
      <c r="A4573" s="370" t="s">
        <v>9454</v>
      </c>
      <c r="B4573" s="374">
        <v>19124</v>
      </c>
      <c r="C4573" s="374" t="s">
        <v>9455</v>
      </c>
      <c r="D4573" s="368" t="s">
        <v>6</v>
      </c>
      <c r="E4573" s="374" t="s">
        <v>9405</v>
      </c>
      <c r="F4573" s="376">
        <v>991831</v>
      </c>
    </row>
    <row r="4574" spans="1:6">
      <c r="A4574" s="370" t="s">
        <v>9456</v>
      </c>
      <c r="B4574" s="374">
        <v>19132</v>
      </c>
      <c r="C4574" s="374" t="s">
        <v>9457</v>
      </c>
      <c r="D4574" s="368" t="s">
        <v>6</v>
      </c>
      <c r="E4574" s="374" t="s">
        <v>9405</v>
      </c>
      <c r="F4574" s="376">
        <v>1395431</v>
      </c>
    </row>
    <row r="4575" spans="1:6">
      <c r="A4575" s="370" t="s">
        <v>9458</v>
      </c>
      <c r="B4575" s="374">
        <v>19053</v>
      </c>
      <c r="C4575" s="374" t="s">
        <v>9459</v>
      </c>
      <c r="D4575" s="368" t="s">
        <v>6</v>
      </c>
      <c r="E4575" s="374" t="s">
        <v>9405</v>
      </c>
      <c r="F4575" s="376">
        <v>1306764</v>
      </c>
    </row>
    <row r="4576" spans="1:6">
      <c r="A4576" s="370" t="s">
        <v>9460</v>
      </c>
      <c r="B4576" s="374">
        <v>19126</v>
      </c>
      <c r="C4576" s="374" t="s">
        <v>9461</v>
      </c>
      <c r="D4576" s="368" t="s">
        <v>6</v>
      </c>
      <c r="E4576" s="374" t="s">
        <v>9405</v>
      </c>
      <c r="F4576" s="376">
        <v>1087188</v>
      </c>
    </row>
    <row r="4577" spans="1:6">
      <c r="A4577" s="370" t="s">
        <v>9462</v>
      </c>
      <c r="B4577" s="374">
        <v>19127</v>
      </c>
      <c r="C4577" s="374" t="s">
        <v>9463</v>
      </c>
      <c r="D4577" s="368" t="s">
        <v>6</v>
      </c>
      <c r="E4577" s="374" t="s">
        <v>9405</v>
      </c>
      <c r="F4577" s="376">
        <v>842290</v>
      </c>
    </row>
    <row r="4578" spans="1:6">
      <c r="A4578" s="370" t="s">
        <v>9464</v>
      </c>
      <c r="B4578" s="374">
        <v>19129</v>
      </c>
      <c r="C4578" s="374" t="s">
        <v>9465</v>
      </c>
      <c r="D4578" s="368" t="s">
        <v>6</v>
      </c>
      <c r="E4578" s="374" t="s">
        <v>9405</v>
      </c>
      <c r="F4578" s="376">
        <v>842290</v>
      </c>
    </row>
    <row r="4579" spans="1:6">
      <c r="A4579" s="370" t="s">
        <v>9466</v>
      </c>
      <c r="B4579" s="374">
        <v>19130</v>
      </c>
      <c r="C4579" s="374" t="s">
        <v>9467</v>
      </c>
      <c r="D4579" s="368" t="s">
        <v>6</v>
      </c>
      <c r="E4579" s="374" t="s">
        <v>9405</v>
      </c>
      <c r="F4579" s="376">
        <v>948396</v>
      </c>
    </row>
    <row r="4580" spans="1:6">
      <c r="A4580" s="370" t="s">
        <v>9468</v>
      </c>
      <c r="B4580" s="374">
        <v>19131</v>
      </c>
      <c r="C4580" s="374" t="s">
        <v>9469</v>
      </c>
      <c r="D4580" s="368" t="s">
        <v>6</v>
      </c>
      <c r="E4580" s="374" t="s">
        <v>9405</v>
      </c>
      <c r="F4580" s="376">
        <v>1395431</v>
      </c>
    </row>
    <row r="4581" spans="1:6">
      <c r="A4581" s="370" t="s">
        <v>9470</v>
      </c>
      <c r="B4581" s="374">
        <v>19043</v>
      </c>
      <c r="C4581" s="374" t="s">
        <v>9471</v>
      </c>
      <c r="D4581" s="368" t="s">
        <v>6</v>
      </c>
      <c r="E4581" s="374" t="s">
        <v>9405</v>
      </c>
      <c r="F4581" s="376">
        <v>1206445</v>
      </c>
    </row>
    <row r="4582" spans="1:6">
      <c r="A4582" s="370" t="s">
        <v>9472</v>
      </c>
      <c r="B4582" s="374">
        <v>19044</v>
      </c>
      <c r="C4582" s="374" t="s">
        <v>9473</v>
      </c>
      <c r="D4582" s="368" t="s">
        <v>6</v>
      </c>
      <c r="E4582" s="374" t="s">
        <v>9405</v>
      </c>
      <c r="F4582" s="376">
        <v>842290</v>
      </c>
    </row>
    <row r="4583" spans="1:6">
      <c r="A4583" s="370" t="s">
        <v>9474</v>
      </c>
      <c r="B4583" s="374">
        <v>19045</v>
      </c>
      <c r="C4583" s="374" t="s">
        <v>9475</v>
      </c>
      <c r="D4583" s="368" t="s">
        <v>6</v>
      </c>
      <c r="E4583" s="374" t="s">
        <v>9405</v>
      </c>
      <c r="F4583" s="376">
        <v>986803</v>
      </c>
    </row>
    <row r="4584" spans="1:6">
      <c r="A4584" s="370" t="s">
        <v>9476</v>
      </c>
      <c r="B4584" s="374">
        <v>19046</v>
      </c>
      <c r="C4584" s="374" t="s">
        <v>9477</v>
      </c>
      <c r="D4584" s="368" t="s">
        <v>6</v>
      </c>
      <c r="E4584" s="374" t="s">
        <v>9405</v>
      </c>
      <c r="F4584" s="376">
        <v>1140935</v>
      </c>
    </row>
    <row r="4585" spans="1:6">
      <c r="A4585" s="370" t="s">
        <v>9478</v>
      </c>
      <c r="B4585" s="374">
        <v>19047</v>
      </c>
      <c r="C4585" s="374" t="s">
        <v>9479</v>
      </c>
      <c r="D4585" s="368" t="s">
        <v>6</v>
      </c>
      <c r="E4585" s="374" t="s">
        <v>9405</v>
      </c>
      <c r="F4585" s="376">
        <v>842290</v>
      </c>
    </row>
    <row r="4586" spans="1:6">
      <c r="A4586" s="370" t="s">
        <v>9480</v>
      </c>
      <c r="B4586" s="374">
        <v>19055</v>
      </c>
      <c r="C4586" s="374" t="s">
        <v>9481</v>
      </c>
      <c r="D4586" s="368" t="s">
        <v>6</v>
      </c>
      <c r="E4586" s="374" t="s">
        <v>9405</v>
      </c>
      <c r="F4586" s="376">
        <v>1306764</v>
      </c>
    </row>
    <row r="4587" spans="1:6">
      <c r="A4587" s="370" t="s">
        <v>9482</v>
      </c>
      <c r="B4587" s="374">
        <v>19049</v>
      </c>
      <c r="C4587" s="374" t="s">
        <v>9483</v>
      </c>
      <c r="D4587" s="368" t="s">
        <v>6</v>
      </c>
      <c r="E4587" s="374" t="s">
        <v>9405</v>
      </c>
      <c r="F4587" s="376">
        <v>1160701</v>
      </c>
    </row>
    <row r="4588" spans="1:6">
      <c r="A4588" s="370" t="s">
        <v>9484</v>
      </c>
      <c r="B4588" s="374">
        <v>19052</v>
      </c>
      <c r="C4588" s="374" t="s">
        <v>9485</v>
      </c>
      <c r="D4588" s="368" t="s">
        <v>6</v>
      </c>
      <c r="E4588" s="374" t="s">
        <v>9405</v>
      </c>
      <c r="F4588" s="376">
        <v>1442021</v>
      </c>
    </row>
    <row r="4589" spans="1:6">
      <c r="A4589" s="370" t="s">
        <v>9486</v>
      </c>
      <c r="B4589" s="374">
        <v>19060</v>
      </c>
      <c r="C4589" s="374" t="s">
        <v>9487</v>
      </c>
      <c r="D4589" s="368" t="s">
        <v>6</v>
      </c>
      <c r="E4589" s="374" t="s">
        <v>9405</v>
      </c>
      <c r="F4589" s="376">
        <v>914546</v>
      </c>
    </row>
    <row r="4590" spans="1:6">
      <c r="A4590" s="370" t="s">
        <v>9488</v>
      </c>
      <c r="B4590" s="374">
        <v>19065</v>
      </c>
      <c r="C4590" s="374" t="s">
        <v>9489</v>
      </c>
      <c r="D4590" s="368" t="s">
        <v>6</v>
      </c>
      <c r="E4590" s="374" t="s">
        <v>9405</v>
      </c>
      <c r="F4590" s="376">
        <v>797129</v>
      </c>
    </row>
    <row r="4591" spans="1:6">
      <c r="A4591" s="370" t="s">
        <v>9490</v>
      </c>
      <c r="B4591" s="374">
        <v>19068</v>
      </c>
      <c r="C4591" s="374" t="s">
        <v>9491</v>
      </c>
      <c r="D4591" s="368" t="s">
        <v>6</v>
      </c>
      <c r="E4591" s="374" t="s">
        <v>9405</v>
      </c>
      <c r="F4591" s="376">
        <v>938015</v>
      </c>
    </row>
    <row r="4592" spans="1:6">
      <c r="A4592" s="370" t="s">
        <v>9492</v>
      </c>
      <c r="B4592" s="374">
        <v>19071</v>
      </c>
      <c r="C4592" s="374" t="s">
        <v>9493</v>
      </c>
      <c r="D4592" s="368" t="s">
        <v>6</v>
      </c>
      <c r="E4592" s="374" t="s">
        <v>9405</v>
      </c>
      <c r="F4592" s="376">
        <v>914546</v>
      </c>
    </row>
    <row r="4593" spans="1:6">
      <c r="A4593" s="370" t="s">
        <v>9494</v>
      </c>
      <c r="B4593" s="374">
        <v>19075</v>
      </c>
      <c r="C4593" s="374" t="s">
        <v>9495</v>
      </c>
      <c r="D4593" s="368" t="s">
        <v>6</v>
      </c>
      <c r="E4593" s="374" t="s">
        <v>9405</v>
      </c>
      <c r="F4593" s="376">
        <v>1189289</v>
      </c>
    </row>
    <row r="4594" spans="1:6">
      <c r="A4594" s="370" t="s">
        <v>9496</v>
      </c>
      <c r="B4594" s="374">
        <v>19080</v>
      </c>
      <c r="C4594" s="374" t="s">
        <v>9497</v>
      </c>
      <c r="D4594" s="368" t="s">
        <v>6</v>
      </c>
      <c r="E4594" s="374" t="s">
        <v>9405</v>
      </c>
      <c r="F4594" s="376">
        <v>1313489</v>
      </c>
    </row>
    <row r="4595" spans="1:6">
      <c r="A4595" s="370" t="s">
        <v>9498</v>
      </c>
      <c r="B4595" s="374">
        <v>19082</v>
      </c>
      <c r="C4595" s="374" t="s">
        <v>9499</v>
      </c>
      <c r="D4595" s="368" t="s">
        <v>6</v>
      </c>
      <c r="E4595" s="374" t="s">
        <v>9405</v>
      </c>
      <c r="F4595" s="376">
        <v>1071989</v>
      </c>
    </row>
    <row r="4596" spans="1:6">
      <c r="A4596" s="370" t="s">
        <v>9500</v>
      </c>
      <c r="B4596" s="374">
        <v>19094</v>
      </c>
      <c r="C4596" s="374" t="s">
        <v>9501</v>
      </c>
      <c r="D4596" s="368" t="s">
        <v>6</v>
      </c>
      <c r="E4596" s="374" t="s">
        <v>9405</v>
      </c>
      <c r="F4596" s="376">
        <v>1389230</v>
      </c>
    </row>
    <row r="4597" spans="1:6">
      <c r="A4597" s="370" t="s">
        <v>9502</v>
      </c>
      <c r="B4597" s="374">
        <v>19056</v>
      </c>
      <c r="C4597" s="374" t="s">
        <v>9503</v>
      </c>
      <c r="D4597" s="368" t="s">
        <v>6</v>
      </c>
      <c r="E4597" s="374" t="s">
        <v>9405</v>
      </c>
      <c r="F4597" s="376">
        <v>1065390.99</v>
      </c>
    </row>
    <row r="4598" spans="1:6">
      <c r="A4598" s="370" t="s">
        <v>9504</v>
      </c>
      <c r="B4598" s="374">
        <v>19095</v>
      </c>
      <c r="C4598" s="374" t="s">
        <v>9505</v>
      </c>
      <c r="D4598" s="368" t="s">
        <v>6</v>
      </c>
      <c r="E4598" s="374" t="s">
        <v>9405</v>
      </c>
      <c r="F4598" s="376">
        <v>1122784</v>
      </c>
    </row>
    <row r="4599" spans="1:6">
      <c r="A4599" s="370" t="s">
        <v>9506</v>
      </c>
      <c r="B4599" s="374">
        <v>19096</v>
      </c>
      <c r="C4599" s="374" t="s">
        <v>9507</v>
      </c>
      <c r="D4599" s="368" t="s">
        <v>6</v>
      </c>
      <c r="E4599" s="374" t="s">
        <v>9405</v>
      </c>
      <c r="F4599" s="376">
        <v>798007</v>
      </c>
    </row>
    <row r="4600" spans="1:6">
      <c r="A4600" s="370" t="s">
        <v>9508</v>
      </c>
      <c r="B4600" s="374">
        <v>19097</v>
      </c>
      <c r="C4600" s="374" t="s">
        <v>9509</v>
      </c>
      <c r="D4600" s="368" t="s">
        <v>6</v>
      </c>
      <c r="E4600" s="374" t="s">
        <v>9405</v>
      </c>
      <c r="F4600" s="376">
        <v>1214725</v>
      </c>
    </row>
    <row r="4601" spans="1:6">
      <c r="A4601" s="370" t="s">
        <v>9510</v>
      </c>
      <c r="B4601" s="374">
        <v>19098</v>
      </c>
      <c r="C4601" s="374" t="s">
        <v>9511</v>
      </c>
      <c r="D4601" s="368" t="s">
        <v>6</v>
      </c>
      <c r="E4601" s="374" t="s">
        <v>9405</v>
      </c>
      <c r="F4601" s="376">
        <v>821818</v>
      </c>
    </row>
    <row r="4602" spans="1:6">
      <c r="A4602" s="370" t="s">
        <v>9512</v>
      </c>
      <c r="B4602" s="374">
        <v>19099</v>
      </c>
      <c r="C4602" s="374" t="s">
        <v>9513</v>
      </c>
      <c r="D4602" s="368" t="s">
        <v>6</v>
      </c>
      <c r="E4602" s="374" t="s">
        <v>9405</v>
      </c>
      <c r="F4602" s="376">
        <v>1522912</v>
      </c>
    </row>
    <row r="4603" spans="1:6">
      <c r="A4603" s="370" t="s">
        <v>9514</v>
      </c>
      <c r="B4603" s="374">
        <v>19100</v>
      </c>
      <c r="C4603" s="374" t="s">
        <v>9515</v>
      </c>
      <c r="D4603" s="368" t="s">
        <v>6</v>
      </c>
      <c r="E4603" s="374" t="s">
        <v>9405</v>
      </c>
      <c r="F4603" s="376">
        <v>1395431</v>
      </c>
    </row>
    <row r="4604" spans="1:6">
      <c r="A4604" s="370" t="s">
        <v>9516</v>
      </c>
      <c r="B4604" s="374">
        <v>19105</v>
      </c>
      <c r="C4604" s="374" t="s">
        <v>9517</v>
      </c>
      <c r="D4604" s="368" t="s">
        <v>6</v>
      </c>
      <c r="E4604" s="374" t="s">
        <v>9405</v>
      </c>
      <c r="F4604" s="376">
        <v>1395431</v>
      </c>
    </row>
    <row r="4605" spans="1:6">
      <c r="A4605" s="370" t="s">
        <v>9518</v>
      </c>
      <c r="B4605" s="374">
        <v>19106</v>
      </c>
      <c r="C4605" s="374" t="s">
        <v>9519</v>
      </c>
      <c r="D4605" s="368" t="s">
        <v>6</v>
      </c>
      <c r="E4605" s="374" t="s">
        <v>9405</v>
      </c>
      <c r="F4605" s="376">
        <v>1395431</v>
      </c>
    </row>
    <row r="4606" spans="1:6">
      <c r="A4606" s="370" t="s">
        <v>9520</v>
      </c>
      <c r="B4606" s="374">
        <v>19108</v>
      </c>
      <c r="C4606" s="374" t="s">
        <v>9521</v>
      </c>
      <c r="D4606" s="368" t="s">
        <v>6</v>
      </c>
      <c r="E4606" s="374" t="s">
        <v>9405</v>
      </c>
      <c r="F4606" s="376">
        <v>1395431</v>
      </c>
    </row>
    <row r="4607" spans="1:6">
      <c r="A4607" s="370" t="s">
        <v>9522</v>
      </c>
      <c r="B4607" s="374">
        <v>19109</v>
      </c>
      <c r="C4607" s="374" t="s">
        <v>9523</v>
      </c>
      <c r="D4607" s="368" t="s">
        <v>6</v>
      </c>
      <c r="E4607" s="374" t="s">
        <v>9405</v>
      </c>
      <c r="F4607" s="376">
        <v>1395431</v>
      </c>
    </row>
    <row r="4608" spans="1:6">
      <c r="A4608" s="370" t="s">
        <v>9524</v>
      </c>
      <c r="B4608" s="374">
        <v>19057</v>
      </c>
      <c r="C4608" s="374" t="s">
        <v>9525</v>
      </c>
      <c r="D4608" s="368" t="s">
        <v>6</v>
      </c>
      <c r="E4608" s="374" t="s">
        <v>9405</v>
      </c>
      <c r="F4608" s="376">
        <v>1279007</v>
      </c>
    </row>
    <row r="4609" spans="1:6">
      <c r="A4609" s="370" t="s">
        <v>9526</v>
      </c>
      <c r="B4609" s="374">
        <v>19112</v>
      </c>
      <c r="C4609" s="374" t="s">
        <v>9527</v>
      </c>
      <c r="D4609" s="368" t="s">
        <v>6</v>
      </c>
      <c r="E4609" s="374" t="s">
        <v>9405</v>
      </c>
      <c r="F4609" s="376">
        <v>1395431</v>
      </c>
    </row>
    <row r="4610" spans="1:6">
      <c r="A4610" s="370" t="s">
        <v>9528</v>
      </c>
      <c r="B4610" s="374">
        <v>19116</v>
      </c>
      <c r="C4610" s="374" t="s">
        <v>9529</v>
      </c>
      <c r="D4610" s="368" t="s">
        <v>6</v>
      </c>
      <c r="E4610" s="374" t="s">
        <v>9405</v>
      </c>
      <c r="F4610" s="376">
        <v>1395431</v>
      </c>
    </row>
    <row r="4611" spans="1:6">
      <c r="A4611" s="370" t="s">
        <v>9530</v>
      </c>
      <c r="B4611" s="374">
        <v>19117</v>
      </c>
      <c r="C4611" s="374" t="s">
        <v>9531</v>
      </c>
      <c r="D4611" s="368" t="s">
        <v>6</v>
      </c>
      <c r="E4611" s="374" t="s">
        <v>9405</v>
      </c>
      <c r="F4611" s="376">
        <v>1395431</v>
      </c>
    </row>
    <row r="4612" spans="1:6">
      <c r="A4612" s="370" t="s">
        <v>9532</v>
      </c>
      <c r="B4612" s="374">
        <v>19118</v>
      </c>
      <c r="C4612" s="374" t="s">
        <v>9533</v>
      </c>
      <c r="D4612" s="368" t="s">
        <v>6</v>
      </c>
      <c r="E4612" s="374" t="s">
        <v>9405</v>
      </c>
      <c r="F4612" s="376">
        <v>1395431</v>
      </c>
    </row>
    <row r="4613" spans="1:6">
      <c r="A4613" s="370" t="s">
        <v>9534</v>
      </c>
      <c r="B4613" s="374">
        <v>19119</v>
      </c>
      <c r="C4613" s="374" t="s">
        <v>9535</v>
      </c>
      <c r="D4613" s="368" t="s">
        <v>6</v>
      </c>
      <c r="E4613" s="374" t="s">
        <v>9405</v>
      </c>
      <c r="F4613" s="376">
        <v>1395431</v>
      </c>
    </row>
    <row r="4614" spans="1:6">
      <c r="A4614" s="370" t="s">
        <v>9536</v>
      </c>
      <c r="B4614" s="374">
        <v>19121</v>
      </c>
      <c r="C4614" s="374" t="s">
        <v>9537</v>
      </c>
      <c r="D4614" s="368" t="s">
        <v>6</v>
      </c>
      <c r="E4614" s="374" t="s">
        <v>9405</v>
      </c>
      <c r="F4614" s="376">
        <v>1395431</v>
      </c>
    </row>
    <row r="4615" spans="1:6">
      <c r="A4615" s="370" t="s">
        <v>9538</v>
      </c>
      <c r="B4615" s="374">
        <v>19123</v>
      </c>
      <c r="C4615" s="374" t="s">
        <v>9539</v>
      </c>
      <c r="D4615" s="368" t="s">
        <v>6</v>
      </c>
      <c r="E4615" s="374" t="s">
        <v>9405</v>
      </c>
      <c r="F4615" s="376">
        <v>1395431</v>
      </c>
    </row>
    <row r="4616" spans="1:6">
      <c r="A4616" s="370" t="s">
        <v>9540</v>
      </c>
      <c r="B4616" s="374">
        <v>19125</v>
      </c>
      <c r="C4616" s="374" t="s">
        <v>9541</v>
      </c>
      <c r="D4616" s="368" t="s">
        <v>6</v>
      </c>
      <c r="E4616" s="374" t="s">
        <v>9405</v>
      </c>
      <c r="F4616" s="376">
        <v>1395431</v>
      </c>
    </row>
    <row r="4617" spans="1:6">
      <c r="A4617" s="370" t="s">
        <v>9542</v>
      </c>
      <c r="B4617" s="374">
        <v>19128</v>
      </c>
      <c r="C4617" s="374" t="s">
        <v>9543</v>
      </c>
      <c r="D4617" s="368" t="s">
        <v>6</v>
      </c>
      <c r="E4617" s="374" t="s">
        <v>9405</v>
      </c>
      <c r="F4617" s="376">
        <v>1395431</v>
      </c>
    </row>
    <row r="4618" spans="1:6">
      <c r="A4618" s="370" t="s">
        <v>9544</v>
      </c>
      <c r="B4618" s="374">
        <v>19031</v>
      </c>
      <c r="C4618" s="374" t="s">
        <v>9545</v>
      </c>
      <c r="D4618" s="368" t="s">
        <v>6</v>
      </c>
      <c r="E4618" s="374" t="s">
        <v>9405</v>
      </c>
      <c r="F4618" s="376">
        <v>1395431</v>
      </c>
    </row>
    <row r="4619" spans="1:6">
      <c r="A4619" s="370" t="s">
        <v>9546</v>
      </c>
      <c r="B4619" s="374">
        <v>19058</v>
      </c>
      <c r="C4619" s="374" t="s">
        <v>9547</v>
      </c>
      <c r="D4619" s="368" t="s">
        <v>6</v>
      </c>
      <c r="E4619" s="374" t="s">
        <v>9405</v>
      </c>
      <c r="F4619" s="376">
        <v>1103479</v>
      </c>
    </row>
    <row r="4620" spans="1:6">
      <c r="A4620" s="370" t="s">
        <v>9548</v>
      </c>
      <c r="B4620" s="374">
        <v>19032</v>
      </c>
      <c r="C4620" s="374" t="s">
        <v>9549</v>
      </c>
      <c r="D4620" s="368" t="s">
        <v>6</v>
      </c>
      <c r="E4620" s="374" t="s">
        <v>9405</v>
      </c>
      <c r="F4620" s="376">
        <v>1395431</v>
      </c>
    </row>
    <row r="4621" spans="1:6">
      <c r="A4621" s="370" t="s">
        <v>9550</v>
      </c>
      <c r="B4621" s="374">
        <v>19033</v>
      </c>
      <c r="C4621" s="374" t="s">
        <v>9551</v>
      </c>
      <c r="D4621" s="368" t="s">
        <v>6</v>
      </c>
      <c r="E4621" s="374" t="s">
        <v>9405</v>
      </c>
      <c r="F4621" s="376">
        <v>1395431</v>
      </c>
    </row>
    <row r="4622" spans="1:6">
      <c r="A4622" s="370" t="s">
        <v>9552</v>
      </c>
      <c r="B4622" s="374">
        <v>19034</v>
      </c>
      <c r="C4622" s="374" t="s">
        <v>9553</v>
      </c>
      <c r="D4622" s="368" t="s">
        <v>6</v>
      </c>
      <c r="E4622" s="374" t="s">
        <v>9405</v>
      </c>
      <c r="F4622" s="376">
        <v>1395431</v>
      </c>
    </row>
    <row r="4623" spans="1:6">
      <c r="A4623" s="370" t="s">
        <v>9554</v>
      </c>
      <c r="B4623" s="374">
        <v>19035</v>
      </c>
      <c r="C4623" s="374" t="s">
        <v>9555</v>
      </c>
      <c r="D4623" s="368" t="s">
        <v>6</v>
      </c>
      <c r="E4623" s="374" t="s">
        <v>9405</v>
      </c>
      <c r="F4623" s="376">
        <v>1395431</v>
      </c>
    </row>
    <row r="4624" spans="1:6">
      <c r="A4624" s="370" t="s">
        <v>9556</v>
      </c>
      <c r="B4624" s="374">
        <v>19036</v>
      </c>
      <c r="C4624" s="374" t="s">
        <v>9557</v>
      </c>
      <c r="D4624" s="368" t="s">
        <v>6</v>
      </c>
      <c r="E4624" s="374" t="s">
        <v>9405</v>
      </c>
      <c r="F4624" s="376">
        <v>1395431</v>
      </c>
    </row>
    <row r="4625" spans="1:6">
      <c r="A4625" s="370" t="s">
        <v>9558</v>
      </c>
      <c r="B4625" s="374">
        <v>19037</v>
      </c>
      <c r="C4625" s="374" t="s">
        <v>9559</v>
      </c>
      <c r="D4625" s="368" t="s">
        <v>6</v>
      </c>
      <c r="E4625" s="374" t="s">
        <v>9405</v>
      </c>
      <c r="F4625" s="376">
        <v>1395431</v>
      </c>
    </row>
    <row r="4626" spans="1:6">
      <c r="A4626" s="370" t="s">
        <v>9560</v>
      </c>
      <c r="B4626" s="374">
        <v>19038</v>
      </c>
      <c r="C4626" s="374" t="s">
        <v>9561</v>
      </c>
      <c r="D4626" s="368" t="s">
        <v>6</v>
      </c>
      <c r="E4626" s="374" t="s">
        <v>9405</v>
      </c>
      <c r="F4626" s="376">
        <v>1395431</v>
      </c>
    </row>
    <row r="4627" spans="1:6">
      <c r="A4627" s="370" t="s">
        <v>9562</v>
      </c>
      <c r="B4627" s="374">
        <v>19039</v>
      </c>
      <c r="C4627" s="374" t="s">
        <v>9563</v>
      </c>
      <c r="D4627" s="368" t="s">
        <v>6</v>
      </c>
      <c r="E4627" s="374" t="s">
        <v>9405</v>
      </c>
      <c r="F4627" s="376">
        <v>1421258</v>
      </c>
    </row>
    <row r="4628" spans="1:6">
      <c r="A4628" s="370" t="s">
        <v>9564</v>
      </c>
      <c r="B4628" s="374">
        <v>19040</v>
      </c>
      <c r="C4628" s="374" t="s">
        <v>9565</v>
      </c>
      <c r="D4628" s="368" t="s">
        <v>6</v>
      </c>
      <c r="E4628" s="374" t="s">
        <v>9405</v>
      </c>
      <c r="F4628" s="376">
        <v>1408054.01</v>
      </c>
    </row>
    <row r="4629" spans="1:6">
      <c r="A4629" s="370" t="s">
        <v>9566</v>
      </c>
      <c r="B4629" s="374">
        <v>19041</v>
      </c>
      <c r="C4629" s="374" t="s">
        <v>9567</v>
      </c>
      <c r="D4629" s="368" t="s">
        <v>6</v>
      </c>
      <c r="E4629" s="374" t="s">
        <v>9405</v>
      </c>
      <c r="F4629" s="376">
        <v>1410486</v>
      </c>
    </row>
    <row r="4630" spans="1:6">
      <c r="A4630" s="370" t="s">
        <v>9568</v>
      </c>
      <c r="B4630" s="374">
        <v>19059</v>
      </c>
      <c r="C4630" s="374" t="s">
        <v>9569</v>
      </c>
      <c r="D4630" s="368" t="s">
        <v>6</v>
      </c>
      <c r="E4630" s="374" t="s">
        <v>9405</v>
      </c>
      <c r="F4630" s="376">
        <v>1103479</v>
      </c>
    </row>
    <row r="4631" spans="1:6">
      <c r="A4631" s="370" t="s">
        <v>9570</v>
      </c>
      <c r="B4631" s="374">
        <v>19042</v>
      </c>
      <c r="C4631" s="374" t="s">
        <v>9571</v>
      </c>
      <c r="D4631" s="368" t="s">
        <v>6</v>
      </c>
      <c r="E4631" s="374" t="s">
        <v>9405</v>
      </c>
      <c r="F4631" s="376">
        <v>1552028</v>
      </c>
    </row>
    <row r="4632" spans="1:6">
      <c r="A4632" s="370" t="s">
        <v>9572</v>
      </c>
      <c r="B4632" s="374">
        <v>19048</v>
      </c>
      <c r="C4632" s="374" t="s">
        <v>9573</v>
      </c>
      <c r="D4632" s="368" t="s">
        <v>6</v>
      </c>
      <c r="E4632" s="374" t="s">
        <v>9405</v>
      </c>
      <c r="F4632" s="376">
        <v>1521980</v>
      </c>
    </row>
    <row r="4633" spans="1:6">
      <c r="A4633" s="370" t="s">
        <v>9574</v>
      </c>
      <c r="B4633" s="374">
        <v>19054</v>
      </c>
      <c r="C4633" s="374" t="s">
        <v>9575</v>
      </c>
      <c r="D4633" s="368" t="s">
        <v>6</v>
      </c>
      <c r="E4633" s="374" t="s">
        <v>9405</v>
      </c>
      <c r="F4633" s="376">
        <v>1154812</v>
      </c>
    </row>
    <row r="4634" spans="1:6">
      <c r="A4634" s="370" t="s">
        <v>9576</v>
      </c>
      <c r="B4634" s="374">
        <v>19064</v>
      </c>
      <c r="C4634" s="374" t="s">
        <v>9577</v>
      </c>
      <c r="D4634" s="368" t="s">
        <v>6</v>
      </c>
      <c r="E4634" s="374" t="s">
        <v>9405</v>
      </c>
      <c r="F4634" s="376">
        <v>1144039</v>
      </c>
    </row>
    <row r="4635" spans="1:6">
      <c r="A4635" s="370" t="s">
        <v>9578</v>
      </c>
      <c r="B4635" s="374">
        <v>19067</v>
      </c>
      <c r="C4635" s="374" t="s">
        <v>9579</v>
      </c>
      <c r="D4635" s="368" t="s">
        <v>6</v>
      </c>
      <c r="E4635" s="374" t="s">
        <v>9405</v>
      </c>
      <c r="F4635" s="376">
        <v>1141607</v>
      </c>
    </row>
    <row r="4636" spans="1:6">
      <c r="A4636" s="370" t="s">
        <v>9580</v>
      </c>
      <c r="B4636" s="374">
        <v>19066</v>
      </c>
      <c r="C4636" s="374" t="s">
        <v>9581</v>
      </c>
      <c r="D4636" s="368" t="s">
        <v>6</v>
      </c>
      <c r="E4636" s="374" t="s">
        <v>9405</v>
      </c>
      <c r="F4636" s="376">
        <v>1552028</v>
      </c>
    </row>
    <row r="4637" spans="1:6">
      <c r="A4637" s="370" t="s">
        <v>9582</v>
      </c>
      <c r="B4637" s="374">
        <v>19069</v>
      </c>
      <c r="C4637" s="374" t="s">
        <v>9583</v>
      </c>
      <c r="D4637" s="368" t="s">
        <v>6</v>
      </c>
      <c r="E4637" s="374" t="s">
        <v>9405</v>
      </c>
      <c r="F4637" s="376">
        <v>1229844</v>
      </c>
    </row>
    <row r="4638" spans="1:6">
      <c r="A4638" s="370" t="s">
        <v>9584</v>
      </c>
      <c r="B4638" s="374">
        <v>19072</v>
      </c>
      <c r="C4638" s="374" t="s">
        <v>9585</v>
      </c>
      <c r="D4638" s="368" t="s">
        <v>6</v>
      </c>
      <c r="E4638" s="374" t="s">
        <v>9405</v>
      </c>
      <c r="F4638" s="376">
        <v>1126228.99</v>
      </c>
    </row>
    <row r="4639" spans="1:6">
      <c r="A4639" s="370" t="s">
        <v>9586</v>
      </c>
      <c r="B4639" s="374">
        <v>19077</v>
      </c>
      <c r="C4639" s="374" t="s">
        <v>9587</v>
      </c>
      <c r="D4639" s="368" t="s">
        <v>6</v>
      </c>
      <c r="E4639" s="374" t="s">
        <v>9405</v>
      </c>
      <c r="F4639" s="376">
        <v>1122784</v>
      </c>
    </row>
    <row r="4640" spans="1:6">
      <c r="A4640" s="370" t="s">
        <v>9588</v>
      </c>
      <c r="B4640" s="374">
        <v>19078</v>
      </c>
      <c r="C4640" s="374" t="s">
        <v>9589</v>
      </c>
      <c r="D4640" s="368" t="s">
        <v>6</v>
      </c>
      <c r="E4640" s="374" t="s">
        <v>9405</v>
      </c>
      <c r="F4640" s="376">
        <v>666711.99</v>
      </c>
    </row>
    <row r="4641" spans="1:6">
      <c r="A4641" s="370" t="s">
        <v>9590</v>
      </c>
      <c r="B4641" s="374">
        <v>19061</v>
      </c>
      <c r="C4641" s="374" t="s">
        <v>9591</v>
      </c>
      <c r="D4641" s="368" t="s">
        <v>6</v>
      </c>
      <c r="E4641" s="374" t="s">
        <v>9405</v>
      </c>
      <c r="F4641" s="376">
        <v>1103479</v>
      </c>
    </row>
    <row r="4642" spans="1:6">
      <c r="A4642" s="370" t="s">
        <v>9592</v>
      </c>
      <c r="B4642" s="374">
        <v>19079</v>
      </c>
      <c r="C4642" s="374" t="s">
        <v>9593</v>
      </c>
      <c r="D4642" s="368" t="s">
        <v>6</v>
      </c>
      <c r="E4642" s="374" t="s">
        <v>9405</v>
      </c>
      <c r="F4642" s="376">
        <v>666711.99</v>
      </c>
    </row>
    <row r="4643" spans="1:6">
      <c r="A4643" s="370" t="s">
        <v>9594</v>
      </c>
      <c r="B4643" s="374">
        <v>19081</v>
      </c>
      <c r="C4643" s="374" t="s">
        <v>9595</v>
      </c>
      <c r="D4643" s="368" t="s">
        <v>6</v>
      </c>
      <c r="E4643" s="374" t="s">
        <v>9405</v>
      </c>
      <c r="F4643" s="376">
        <v>666711.99</v>
      </c>
    </row>
    <row r="4644" spans="1:6">
      <c r="A4644" s="370" t="s">
        <v>9596</v>
      </c>
      <c r="B4644" s="374">
        <v>19083</v>
      </c>
      <c r="C4644" s="374" t="s">
        <v>9597</v>
      </c>
      <c r="D4644" s="368" t="s">
        <v>6</v>
      </c>
      <c r="E4644" s="374" t="s">
        <v>9405</v>
      </c>
      <c r="F4644" s="376">
        <v>666711.99</v>
      </c>
    </row>
    <row r="4645" spans="1:6">
      <c r="A4645" s="370" t="s">
        <v>9598</v>
      </c>
      <c r="B4645" s="374">
        <v>19084</v>
      </c>
      <c r="C4645" s="374" t="s">
        <v>9599</v>
      </c>
      <c r="D4645" s="368" t="s">
        <v>6</v>
      </c>
      <c r="E4645" s="374" t="s">
        <v>9405</v>
      </c>
      <c r="F4645" s="376">
        <v>937674.99</v>
      </c>
    </row>
    <row r="4646" spans="1:6">
      <c r="A4646" s="370" t="s">
        <v>9600</v>
      </c>
      <c r="B4646" s="374">
        <v>19085</v>
      </c>
      <c r="C4646" s="374" t="s">
        <v>9601</v>
      </c>
      <c r="D4646" s="368" t="s">
        <v>6</v>
      </c>
      <c r="E4646" s="374" t="s">
        <v>9405</v>
      </c>
      <c r="F4646" s="376">
        <v>937674.99</v>
      </c>
    </row>
    <row r="4647" spans="1:6">
      <c r="A4647" s="370" t="s">
        <v>9602</v>
      </c>
      <c r="B4647" s="374">
        <v>19086</v>
      </c>
      <c r="C4647" s="374" t="s">
        <v>9603</v>
      </c>
      <c r="D4647" s="368" t="s">
        <v>6</v>
      </c>
      <c r="E4647" s="374" t="s">
        <v>9405</v>
      </c>
      <c r="F4647" s="376">
        <v>937674.99</v>
      </c>
    </row>
    <row r="4648" spans="1:6">
      <c r="A4648" s="370" t="s">
        <v>9604</v>
      </c>
      <c r="B4648" s="374">
        <v>19087</v>
      </c>
      <c r="C4648" s="374" t="s">
        <v>9605</v>
      </c>
      <c r="D4648" s="368" t="s">
        <v>6</v>
      </c>
      <c r="E4648" s="374" t="s">
        <v>9405</v>
      </c>
      <c r="F4648" s="376">
        <v>937674.99</v>
      </c>
    </row>
    <row r="4649" spans="1:6">
      <c r="A4649" s="370" t="s">
        <v>9606</v>
      </c>
      <c r="B4649" s="374">
        <v>19088</v>
      </c>
      <c r="C4649" s="374" t="s">
        <v>9607</v>
      </c>
      <c r="D4649" s="368" t="s">
        <v>6</v>
      </c>
      <c r="E4649" s="374" t="s">
        <v>9405</v>
      </c>
      <c r="F4649" s="376">
        <v>937674.99</v>
      </c>
    </row>
    <row r="4650" spans="1:6">
      <c r="A4650" s="370" t="s">
        <v>9608</v>
      </c>
      <c r="B4650" s="374">
        <v>19089</v>
      </c>
      <c r="C4650" s="374" t="s">
        <v>9609</v>
      </c>
      <c r="D4650" s="368" t="s">
        <v>6</v>
      </c>
      <c r="E4650" s="374" t="s">
        <v>9405</v>
      </c>
      <c r="F4650" s="376">
        <v>937674.99</v>
      </c>
    </row>
    <row r="4651" spans="1:6">
      <c r="A4651" s="370" t="s">
        <v>9610</v>
      </c>
      <c r="B4651" s="374">
        <v>19090</v>
      </c>
      <c r="C4651" s="374" t="s">
        <v>9611</v>
      </c>
      <c r="D4651" s="368" t="s">
        <v>6</v>
      </c>
      <c r="E4651" s="374" t="s">
        <v>9405</v>
      </c>
      <c r="F4651" s="376">
        <v>1092689</v>
      </c>
    </row>
    <row r="4652" spans="1:6" ht="22.5">
      <c r="A4652" s="370" t="s">
        <v>9612</v>
      </c>
      <c r="B4652" s="374">
        <v>17245</v>
      </c>
      <c r="C4652" s="374" t="s">
        <v>9613</v>
      </c>
      <c r="D4652" s="368" t="s">
        <v>9</v>
      </c>
      <c r="E4652" s="374" t="s">
        <v>359</v>
      </c>
      <c r="F4652" s="376">
        <v>436311.23</v>
      </c>
    </row>
    <row r="4653" spans="1:6">
      <c r="A4653" s="370" t="s">
        <v>9614</v>
      </c>
      <c r="B4653" s="374">
        <v>14050</v>
      </c>
      <c r="C4653" s="374" t="s">
        <v>9615</v>
      </c>
      <c r="D4653" s="368" t="s">
        <v>9</v>
      </c>
      <c r="E4653" s="374" t="s">
        <v>366</v>
      </c>
      <c r="F4653" s="376">
        <v>34506.46</v>
      </c>
    </row>
    <row r="4654" spans="1:6">
      <c r="A4654" s="370" t="s">
        <v>9616</v>
      </c>
      <c r="B4654" s="374">
        <v>16352</v>
      </c>
      <c r="C4654" s="374" t="s">
        <v>9617</v>
      </c>
      <c r="D4654" s="368" t="s">
        <v>9</v>
      </c>
      <c r="E4654" s="374" t="s">
        <v>2412</v>
      </c>
      <c r="F4654" s="376">
        <v>1288148.56</v>
      </c>
    </row>
    <row r="4655" spans="1:6">
      <c r="A4655" s="370" t="s">
        <v>9618</v>
      </c>
      <c r="B4655" s="374">
        <v>13272</v>
      </c>
      <c r="C4655" s="374" t="s">
        <v>9619</v>
      </c>
      <c r="D4655" s="368" t="s">
        <v>9</v>
      </c>
      <c r="E4655" s="374" t="s">
        <v>2412</v>
      </c>
      <c r="F4655" s="376">
        <v>1213509.56</v>
      </c>
    </row>
    <row r="4656" spans="1:6">
      <c r="A4656" s="370" t="s">
        <v>9620</v>
      </c>
      <c r="B4656" s="374">
        <v>14899</v>
      </c>
      <c r="C4656" s="374" t="s">
        <v>9621</v>
      </c>
      <c r="D4656" s="368" t="s">
        <v>9</v>
      </c>
      <c r="E4656" s="374" t="s">
        <v>2412</v>
      </c>
      <c r="F4656" s="376">
        <v>17943058.739999998</v>
      </c>
    </row>
    <row r="4657" spans="1:6" ht="22.5">
      <c r="A4657" s="370" t="s">
        <v>9622</v>
      </c>
      <c r="B4657" s="374">
        <v>17450</v>
      </c>
      <c r="C4657" s="374" t="s">
        <v>9623</v>
      </c>
      <c r="D4657" s="368" t="s">
        <v>9</v>
      </c>
      <c r="E4657" s="374" t="s">
        <v>359</v>
      </c>
      <c r="F4657" s="376">
        <v>2631833.9900000002</v>
      </c>
    </row>
    <row r="4658" spans="1:6" ht="22.5">
      <c r="A4658" s="370" t="s">
        <v>9624</v>
      </c>
      <c r="B4658" s="374">
        <v>17250</v>
      </c>
      <c r="C4658" s="374" t="s">
        <v>9625</v>
      </c>
      <c r="D4658" s="368" t="s">
        <v>9</v>
      </c>
      <c r="E4658" s="374" t="s">
        <v>359</v>
      </c>
      <c r="F4658" s="376">
        <v>436311.23</v>
      </c>
    </row>
    <row r="4659" spans="1:6" ht="22.5">
      <c r="A4659" s="370" t="s">
        <v>9626</v>
      </c>
      <c r="B4659" s="374">
        <v>17243</v>
      </c>
      <c r="C4659" s="374" t="s">
        <v>9627</v>
      </c>
      <c r="D4659" s="368" t="s">
        <v>9</v>
      </c>
      <c r="E4659" s="374" t="s">
        <v>359</v>
      </c>
      <c r="F4659" s="376">
        <v>0</v>
      </c>
    </row>
    <row r="4660" spans="1:6" ht="22.5">
      <c r="A4660" s="370" t="s">
        <v>9628</v>
      </c>
      <c r="B4660" s="374">
        <v>18514</v>
      </c>
      <c r="C4660" s="374" t="s">
        <v>9629</v>
      </c>
      <c r="D4660" s="368" t="s">
        <v>9</v>
      </c>
      <c r="E4660" s="374" t="s">
        <v>359</v>
      </c>
      <c r="F4660" s="376">
        <v>30993.67</v>
      </c>
    </row>
    <row r="4661" spans="1:6" ht="22.5">
      <c r="A4661" s="370" t="s">
        <v>9630</v>
      </c>
      <c r="B4661" s="374">
        <v>18515</v>
      </c>
      <c r="C4661" s="374" t="s">
        <v>9631</v>
      </c>
      <c r="D4661" s="368" t="s">
        <v>9</v>
      </c>
      <c r="E4661" s="374" t="s">
        <v>359</v>
      </c>
      <c r="F4661" s="376">
        <v>30993.67</v>
      </c>
    </row>
    <row r="4662" spans="1:6" ht="22.5">
      <c r="A4662" s="370" t="s">
        <v>9632</v>
      </c>
      <c r="B4662" s="374">
        <v>17249</v>
      </c>
      <c r="C4662" s="374" t="s">
        <v>9633</v>
      </c>
      <c r="D4662" s="368" t="s">
        <v>9</v>
      </c>
      <c r="E4662" s="374" t="s">
        <v>359</v>
      </c>
      <c r="F4662" s="376">
        <v>436311.23</v>
      </c>
    </row>
    <row r="4663" spans="1:6" ht="22.5">
      <c r="A4663" s="370" t="s">
        <v>9634</v>
      </c>
      <c r="B4663" s="374">
        <v>17246</v>
      </c>
      <c r="C4663" s="374" t="s">
        <v>9635</v>
      </c>
      <c r="D4663" s="368" t="s">
        <v>9</v>
      </c>
      <c r="E4663" s="374" t="s">
        <v>359</v>
      </c>
      <c r="F4663" s="376">
        <v>436311.23</v>
      </c>
    </row>
    <row r="4664" spans="1:6" ht="22.5">
      <c r="A4664" s="370" t="s">
        <v>9636</v>
      </c>
      <c r="B4664" s="374">
        <v>15176</v>
      </c>
      <c r="C4664" s="374" t="s">
        <v>9637</v>
      </c>
      <c r="D4664" s="368" t="s">
        <v>9</v>
      </c>
      <c r="E4664" s="374" t="s">
        <v>359</v>
      </c>
      <c r="F4664" s="376">
        <v>6121238.29</v>
      </c>
    </row>
    <row r="4665" spans="1:6" ht="22.5">
      <c r="A4665" s="370" t="s">
        <v>9638</v>
      </c>
      <c r="B4665" s="374">
        <v>17239</v>
      </c>
      <c r="C4665" s="374" t="s">
        <v>9639</v>
      </c>
      <c r="D4665" s="368" t="s">
        <v>9</v>
      </c>
      <c r="E4665" s="374" t="s">
        <v>359</v>
      </c>
      <c r="F4665" s="376">
        <v>0</v>
      </c>
    </row>
    <row r="4666" spans="1:6" ht="22.5">
      <c r="A4666" s="370" t="s">
        <v>9640</v>
      </c>
      <c r="B4666" s="374">
        <v>17240</v>
      </c>
      <c r="C4666" s="374" t="s">
        <v>9641</v>
      </c>
      <c r="D4666" s="368" t="s">
        <v>9</v>
      </c>
      <c r="E4666" s="374" t="s">
        <v>359</v>
      </c>
      <c r="F4666" s="376">
        <v>0</v>
      </c>
    </row>
    <row r="4667" spans="1:6" ht="22.5">
      <c r="A4667" s="370" t="s">
        <v>9642</v>
      </c>
      <c r="B4667" s="374">
        <v>17241</v>
      </c>
      <c r="C4667" s="374" t="s">
        <v>9643</v>
      </c>
      <c r="D4667" s="368" t="s">
        <v>9</v>
      </c>
      <c r="E4667" s="374" t="s">
        <v>359</v>
      </c>
      <c r="F4667" s="376">
        <v>434151.28</v>
      </c>
    </row>
    <row r="4668" spans="1:6" ht="22.5">
      <c r="A4668" s="370" t="s">
        <v>9644</v>
      </c>
      <c r="B4668" s="374">
        <v>17242</v>
      </c>
      <c r="C4668" s="374" t="s">
        <v>9645</v>
      </c>
      <c r="D4668" s="368" t="s">
        <v>9</v>
      </c>
      <c r="E4668" s="374" t="s">
        <v>359</v>
      </c>
      <c r="F4668" s="376">
        <v>0</v>
      </c>
    </row>
    <row r="4669" spans="1:6">
      <c r="A4669" s="370" t="s">
        <v>9646</v>
      </c>
      <c r="B4669" s="374">
        <v>17209</v>
      </c>
      <c r="C4669" s="374" t="s">
        <v>9647</v>
      </c>
      <c r="D4669" s="368" t="s">
        <v>9</v>
      </c>
      <c r="E4669" s="374" t="s">
        <v>366</v>
      </c>
      <c r="F4669" s="376">
        <v>509579.15</v>
      </c>
    </row>
    <row r="4670" spans="1:6">
      <c r="A4670" s="370" t="s">
        <v>9648</v>
      </c>
      <c r="B4670" s="374">
        <v>13040</v>
      </c>
      <c r="C4670" s="374" t="s">
        <v>9649</v>
      </c>
      <c r="D4670" s="368" t="s">
        <v>9</v>
      </c>
      <c r="E4670" s="374" t="s">
        <v>366</v>
      </c>
      <c r="F4670" s="376">
        <v>0</v>
      </c>
    </row>
    <row r="4671" spans="1:6" ht="22.5">
      <c r="A4671" s="370" t="s">
        <v>9650</v>
      </c>
      <c r="B4671" s="374">
        <v>17236</v>
      </c>
      <c r="C4671" s="374" t="s">
        <v>9651</v>
      </c>
      <c r="D4671" s="368" t="s">
        <v>9</v>
      </c>
      <c r="E4671" s="374" t="s">
        <v>359</v>
      </c>
      <c r="F4671" s="376">
        <v>43028.52</v>
      </c>
    </row>
    <row r="4672" spans="1:6" ht="22.5">
      <c r="A4672" s="370" t="s">
        <v>9652</v>
      </c>
      <c r="B4672" s="374">
        <v>17237</v>
      </c>
      <c r="C4672" s="374" t="s">
        <v>9653</v>
      </c>
      <c r="D4672" s="368" t="s">
        <v>9</v>
      </c>
      <c r="E4672" s="374" t="s">
        <v>359</v>
      </c>
      <c r="F4672" s="376">
        <v>3214821.2</v>
      </c>
    </row>
    <row r="4673" spans="1:6" ht="22.5">
      <c r="A4673" s="370" t="s">
        <v>9654</v>
      </c>
      <c r="B4673" s="374">
        <v>17238</v>
      </c>
      <c r="C4673" s="374" t="s">
        <v>9653</v>
      </c>
      <c r="D4673" s="368" t="s">
        <v>9</v>
      </c>
      <c r="E4673" s="374" t="s">
        <v>359</v>
      </c>
      <c r="F4673" s="376">
        <v>0</v>
      </c>
    </row>
    <row r="4674" spans="1:6">
      <c r="A4674" s="370" t="s">
        <v>9655</v>
      </c>
      <c r="B4674" s="374">
        <v>815</v>
      </c>
      <c r="C4674" s="374" t="s">
        <v>9656</v>
      </c>
      <c r="D4674" s="368" t="s">
        <v>9</v>
      </c>
      <c r="E4674" s="374" t="s">
        <v>610</v>
      </c>
      <c r="F4674" s="376">
        <v>841287.89</v>
      </c>
    </row>
    <row r="4675" spans="1:6" ht="22.5">
      <c r="A4675" s="370" t="s">
        <v>9657</v>
      </c>
      <c r="B4675" s="374">
        <v>18812</v>
      </c>
      <c r="C4675" s="374" t="s">
        <v>9658</v>
      </c>
      <c r="D4675" s="368" t="s">
        <v>9</v>
      </c>
      <c r="E4675" s="374" t="s">
        <v>359</v>
      </c>
      <c r="F4675" s="376">
        <v>79032.87</v>
      </c>
    </row>
    <row r="4676" spans="1:6" ht="22.5">
      <c r="A4676" s="370" t="s">
        <v>9659</v>
      </c>
      <c r="B4676" s="374">
        <v>17244</v>
      </c>
      <c r="C4676" s="374" t="s">
        <v>9660</v>
      </c>
      <c r="D4676" s="368" t="s">
        <v>9</v>
      </c>
      <c r="E4676" s="374" t="s">
        <v>359</v>
      </c>
      <c r="F4676" s="376">
        <v>0</v>
      </c>
    </row>
    <row r="4677" spans="1:6">
      <c r="A4677" s="370" t="s">
        <v>9661</v>
      </c>
      <c r="B4677" s="374">
        <v>17193</v>
      </c>
      <c r="C4677" s="374" t="s">
        <v>9662</v>
      </c>
      <c r="D4677" s="368" t="s">
        <v>9</v>
      </c>
      <c r="E4677" s="374" t="s">
        <v>366</v>
      </c>
      <c r="F4677" s="376">
        <v>2495321.23</v>
      </c>
    </row>
    <row r="4678" spans="1:6">
      <c r="A4678" s="370" t="s">
        <v>9663</v>
      </c>
      <c r="B4678" s="374">
        <v>17199</v>
      </c>
      <c r="C4678" s="374" t="s">
        <v>9664</v>
      </c>
      <c r="D4678" s="368" t="s">
        <v>9</v>
      </c>
      <c r="E4678" s="374" t="s">
        <v>366</v>
      </c>
      <c r="F4678" s="376">
        <v>2568589.15</v>
      </c>
    </row>
    <row r="4679" spans="1:6">
      <c r="A4679" s="370" t="s">
        <v>9665</v>
      </c>
      <c r="B4679" s="374">
        <v>17216</v>
      </c>
      <c r="C4679" s="374" t="s">
        <v>9666</v>
      </c>
      <c r="D4679" s="368" t="s">
        <v>9</v>
      </c>
      <c r="E4679" s="374" t="s">
        <v>366</v>
      </c>
      <c r="F4679" s="376">
        <v>1788722.15</v>
      </c>
    </row>
    <row r="4680" spans="1:6">
      <c r="A4680" s="370" t="s">
        <v>9667</v>
      </c>
      <c r="B4680" s="374">
        <v>17210</v>
      </c>
      <c r="C4680" s="374" t="s">
        <v>9668</v>
      </c>
      <c r="D4680" s="368" t="s">
        <v>9</v>
      </c>
      <c r="E4680" s="374" t="s">
        <v>366</v>
      </c>
      <c r="F4680" s="376">
        <v>509579.15</v>
      </c>
    </row>
    <row r="4681" spans="1:6" ht="22.5">
      <c r="A4681" s="370" t="s">
        <v>9669</v>
      </c>
      <c r="B4681" s="374">
        <v>16615</v>
      </c>
      <c r="C4681" s="374" t="s">
        <v>9670</v>
      </c>
      <c r="D4681" s="368" t="s">
        <v>9</v>
      </c>
      <c r="E4681" s="374" t="s">
        <v>359</v>
      </c>
      <c r="F4681" s="376">
        <v>1055563.3600000001</v>
      </c>
    </row>
    <row r="4682" spans="1:6" ht="22.5">
      <c r="A4682" s="370" t="s">
        <v>9671</v>
      </c>
      <c r="B4682" s="374">
        <v>16217</v>
      </c>
      <c r="C4682" s="374" t="s">
        <v>9672</v>
      </c>
      <c r="D4682" s="368" t="s">
        <v>9</v>
      </c>
      <c r="E4682" s="374" t="s">
        <v>359</v>
      </c>
      <c r="F4682" s="376">
        <v>2857487.08</v>
      </c>
    </row>
    <row r="4683" spans="1:6" ht="22.5">
      <c r="A4683" s="370" t="s">
        <v>9673</v>
      </c>
      <c r="B4683" s="374">
        <v>17784</v>
      </c>
      <c r="C4683" s="374" t="s">
        <v>9674</v>
      </c>
      <c r="D4683" s="368" t="s">
        <v>9</v>
      </c>
      <c r="E4683" s="374" t="s">
        <v>359</v>
      </c>
      <c r="F4683" s="376">
        <v>96870.69</v>
      </c>
    </row>
    <row r="4684" spans="1:6" ht="22.5">
      <c r="A4684" s="370" t="s">
        <v>9675</v>
      </c>
      <c r="B4684" s="374">
        <v>17785</v>
      </c>
      <c r="C4684" s="374" t="s">
        <v>9676</v>
      </c>
      <c r="D4684" s="368" t="s">
        <v>9</v>
      </c>
      <c r="E4684" s="374" t="s">
        <v>359</v>
      </c>
      <c r="F4684" s="376">
        <v>96870.69</v>
      </c>
    </row>
    <row r="4685" spans="1:6">
      <c r="A4685" s="370" t="s">
        <v>9677</v>
      </c>
      <c r="B4685" s="374">
        <v>393</v>
      </c>
      <c r="C4685" s="374" t="s">
        <v>9678</v>
      </c>
      <c r="D4685" s="368" t="s">
        <v>9</v>
      </c>
      <c r="E4685" s="374" t="s">
        <v>598</v>
      </c>
      <c r="F4685" s="376">
        <v>36795.78</v>
      </c>
    </row>
    <row r="4686" spans="1:6">
      <c r="A4686" s="370" t="s">
        <v>9679</v>
      </c>
      <c r="B4686" s="374">
        <v>394</v>
      </c>
      <c r="C4686" s="374" t="s">
        <v>9680</v>
      </c>
      <c r="D4686" s="368" t="s">
        <v>9</v>
      </c>
      <c r="E4686" s="374" t="s">
        <v>598</v>
      </c>
      <c r="F4686" s="376">
        <v>36795.78</v>
      </c>
    </row>
    <row r="4687" spans="1:6">
      <c r="A4687" s="370" t="s">
        <v>9681</v>
      </c>
      <c r="B4687" s="374">
        <v>17580</v>
      </c>
      <c r="C4687" s="374" t="s">
        <v>9682</v>
      </c>
      <c r="D4687" s="368" t="s">
        <v>9</v>
      </c>
      <c r="E4687" s="374" t="s">
        <v>562</v>
      </c>
      <c r="F4687" s="376">
        <v>135894.9</v>
      </c>
    </row>
    <row r="4688" spans="1:6">
      <c r="A4688" s="370" t="s">
        <v>9683</v>
      </c>
      <c r="B4688" s="374">
        <v>13545</v>
      </c>
      <c r="C4688" s="374" t="s">
        <v>9684</v>
      </c>
      <c r="D4688" s="368" t="s">
        <v>9</v>
      </c>
      <c r="E4688" s="374" t="s">
        <v>366</v>
      </c>
      <c r="F4688" s="376">
        <v>82934.28</v>
      </c>
    </row>
    <row r="4689" spans="1:6">
      <c r="A4689" s="370" t="s">
        <v>9685</v>
      </c>
      <c r="B4689" s="374">
        <v>20696</v>
      </c>
      <c r="C4689" s="374" t="s">
        <v>9686</v>
      </c>
      <c r="D4689" s="368" t="s">
        <v>9</v>
      </c>
      <c r="E4689" s="374" t="s">
        <v>1216</v>
      </c>
      <c r="F4689" s="376">
        <v>26133.39</v>
      </c>
    </row>
    <row r="4690" spans="1:6" ht="22.5">
      <c r="A4690" s="370" t="s">
        <v>9687</v>
      </c>
      <c r="B4690" s="374">
        <v>16024</v>
      </c>
      <c r="C4690" s="374" t="s">
        <v>9688</v>
      </c>
      <c r="D4690" s="368" t="s">
        <v>6</v>
      </c>
      <c r="E4690" s="374" t="s">
        <v>537</v>
      </c>
      <c r="F4690" s="376">
        <v>46709.84</v>
      </c>
    </row>
    <row r="4691" spans="1:6">
      <c r="A4691" s="370" t="s">
        <v>9689</v>
      </c>
      <c r="B4691" s="374">
        <v>17832</v>
      </c>
      <c r="C4691" s="374" t="s">
        <v>9690</v>
      </c>
      <c r="D4691" s="368" t="s">
        <v>6</v>
      </c>
      <c r="E4691" s="374" t="s">
        <v>496</v>
      </c>
      <c r="F4691" s="376">
        <v>8855</v>
      </c>
    </row>
    <row r="4692" spans="1:6">
      <c r="A4692" s="370" t="s">
        <v>9691</v>
      </c>
      <c r="B4692" s="374">
        <v>11699</v>
      </c>
      <c r="C4692" s="374" t="s">
        <v>9692</v>
      </c>
      <c r="D4692" s="368" t="s">
        <v>6</v>
      </c>
      <c r="E4692" s="374" t="s">
        <v>496</v>
      </c>
      <c r="F4692" s="376">
        <v>11966.1</v>
      </c>
    </row>
    <row r="4693" spans="1:6">
      <c r="A4693" s="370" t="s">
        <v>9693</v>
      </c>
      <c r="B4693" s="374">
        <v>12187</v>
      </c>
      <c r="C4693" s="374" t="s">
        <v>9694</v>
      </c>
      <c r="D4693" s="368" t="s">
        <v>6</v>
      </c>
      <c r="E4693" s="374" t="s">
        <v>496</v>
      </c>
      <c r="F4693" s="376">
        <v>9131.8700000000008</v>
      </c>
    </row>
    <row r="4694" spans="1:6">
      <c r="A4694" s="370" t="s">
        <v>9695</v>
      </c>
      <c r="B4694" s="374">
        <v>13781</v>
      </c>
      <c r="C4694" s="374" t="s">
        <v>9696</v>
      </c>
      <c r="D4694" s="368" t="s">
        <v>6</v>
      </c>
      <c r="E4694" s="374" t="s">
        <v>496</v>
      </c>
      <c r="F4694" s="376">
        <v>9131.8700000000008</v>
      </c>
    </row>
    <row r="4695" spans="1:6">
      <c r="A4695" s="370" t="s">
        <v>9697</v>
      </c>
      <c r="B4695" s="374">
        <v>13749</v>
      </c>
      <c r="C4695" s="374" t="s">
        <v>9698</v>
      </c>
      <c r="D4695" s="368" t="s">
        <v>6</v>
      </c>
      <c r="E4695" s="374" t="s">
        <v>496</v>
      </c>
      <c r="F4695" s="376">
        <v>3483.95</v>
      </c>
    </row>
    <row r="4696" spans="1:6">
      <c r="A4696" s="370" t="s">
        <v>9699</v>
      </c>
      <c r="B4696" s="374">
        <v>10546</v>
      </c>
      <c r="C4696" s="374" t="s">
        <v>9700</v>
      </c>
      <c r="D4696" s="368" t="s">
        <v>6</v>
      </c>
      <c r="E4696" s="374" t="s">
        <v>496</v>
      </c>
      <c r="F4696" s="376">
        <v>25761.17</v>
      </c>
    </row>
    <row r="4697" spans="1:6">
      <c r="A4697" s="370" t="s">
        <v>9701</v>
      </c>
      <c r="B4697" s="374">
        <v>12805</v>
      </c>
      <c r="C4697" s="374" t="s">
        <v>9702</v>
      </c>
      <c r="D4697" s="368" t="s">
        <v>6</v>
      </c>
      <c r="E4697" s="374" t="s">
        <v>496</v>
      </c>
      <c r="F4697" s="376">
        <v>5555.81</v>
      </c>
    </row>
    <row r="4698" spans="1:6">
      <c r="A4698" s="370" t="s">
        <v>9703</v>
      </c>
      <c r="B4698" s="374">
        <v>11326</v>
      </c>
      <c r="C4698" s="374" t="s">
        <v>9704</v>
      </c>
      <c r="D4698" s="368" t="s">
        <v>6</v>
      </c>
      <c r="E4698" s="374" t="s">
        <v>496</v>
      </c>
      <c r="F4698" s="376">
        <v>64056.39</v>
      </c>
    </row>
    <row r="4699" spans="1:6">
      <c r="A4699" s="370" t="s">
        <v>9705</v>
      </c>
      <c r="B4699" s="374">
        <v>10299</v>
      </c>
      <c r="C4699" s="374" t="s">
        <v>9706</v>
      </c>
      <c r="D4699" s="368" t="s">
        <v>6</v>
      </c>
      <c r="E4699" s="374" t="s">
        <v>496</v>
      </c>
      <c r="F4699" s="376">
        <v>10769.65</v>
      </c>
    </row>
    <row r="4700" spans="1:6">
      <c r="A4700" s="370" t="s">
        <v>9707</v>
      </c>
      <c r="B4700" s="374">
        <v>16772</v>
      </c>
      <c r="C4700" s="374" t="s">
        <v>9708</v>
      </c>
      <c r="D4700" s="368" t="s">
        <v>6</v>
      </c>
      <c r="E4700" s="374" t="s">
        <v>496</v>
      </c>
      <c r="F4700" s="376">
        <v>12348.68</v>
      </c>
    </row>
    <row r="4701" spans="1:6">
      <c r="A4701" s="370" t="s">
        <v>9709</v>
      </c>
      <c r="B4701" s="374">
        <v>11061</v>
      </c>
      <c r="C4701" s="374" t="s">
        <v>9710</v>
      </c>
      <c r="D4701" s="368" t="s">
        <v>6</v>
      </c>
      <c r="E4701" s="374" t="s">
        <v>1216</v>
      </c>
      <c r="F4701" s="376">
        <v>7603.92</v>
      </c>
    </row>
    <row r="4702" spans="1:6">
      <c r="A4702" s="370" t="s">
        <v>9711</v>
      </c>
      <c r="B4702" s="374">
        <v>11912</v>
      </c>
      <c r="C4702" s="374" t="s">
        <v>9712</v>
      </c>
      <c r="D4702" s="368" t="s">
        <v>6</v>
      </c>
      <c r="E4702" s="374" t="s">
        <v>1216</v>
      </c>
      <c r="F4702" s="376">
        <v>9905.52</v>
      </c>
    </row>
    <row r="4703" spans="1:6">
      <c r="A4703" s="370" t="s">
        <v>9713</v>
      </c>
      <c r="B4703" s="374">
        <v>11174</v>
      </c>
      <c r="C4703" s="374" t="s">
        <v>9714</v>
      </c>
      <c r="D4703" s="368" t="s">
        <v>6</v>
      </c>
      <c r="E4703" s="374" t="s">
        <v>1216</v>
      </c>
      <c r="F4703" s="376">
        <v>18421.02</v>
      </c>
    </row>
    <row r="4704" spans="1:6">
      <c r="A4704" s="370" t="s">
        <v>9715</v>
      </c>
      <c r="B4704" s="374">
        <v>18657</v>
      </c>
      <c r="C4704" s="374" t="s">
        <v>9716</v>
      </c>
      <c r="D4704" s="368" t="s">
        <v>6</v>
      </c>
      <c r="E4704" s="374" t="s">
        <v>1216</v>
      </c>
      <c r="F4704" s="376">
        <v>13751.58</v>
      </c>
    </row>
    <row r="4705" spans="1:6">
      <c r="A4705" s="370" t="s">
        <v>9717</v>
      </c>
      <c r="B4705" s="374">
        <v>10412</v>
      </c>
      <c r="C4705" s="374" t="s">
        <v>9718</v>
      </c>
      <c r="D4705" s="368" t="s">
        <v>6</v>
      </c>
      <c r="E4705" s="374" t="s">
        <v>1216</v>
      </c>
      <c r="F4705" s="376">
        <v>14837.85</v>
      </c>
    </row>
    <row r="4706" spans="1:6">
      <c r="A4706" s="370" t="s">
        <v>9719</v>
      </c>
      <c r="B4706" s="374">
        <v>10722</v>
      </c>
      <c r="C4706" s="374" t="s">
        <v>9720</v>
      </c>
      <c r="D4706" s="368" t="s">
        <v>6</v>
      </c>
      <c r="E4706" s="374" t="s">
        <v>1216</v>
      </c>
      <c r="F4706" s="376">
        <v>9905.52</v>
      </c>
    </row>
    <row r="4707" spans="1:6">
      <c r="A4707" s="370" t="s">
        <v>9721</v>
      </c>
      <c r="B4707" s="374">
        <v>10415</v>
      </c>
      <c r="C4707" s="374" t="s">
        <v>9722</v>
      </c>
      <c r="D4707" s="368" t="s">
        <v>6</v>
      </c>
      <c r="E4707" s="374" t="s">
        <v>1216</v>
      </c>
      <c r="F4707" s="376">
        <v>9900.0400000000009</v>
      </c>
    </row>
    <row r="4708" spans="1:6">
      <c r="A4708" s="370" t="s">
        <v>9723</v>
      </c>
      <c r="B4708" s="374">
        <v>20694</v>
      </c>
      <c r="C4708" s="374" t="s">
        <v>9724</v>
      </c>
      <c r="D4708" s="368" t="s">
        <v>6</v>
      </c>
      <c r="E4708" s="374" t="s">
        <v>1216</v>
      </c>
      <c r="F4708" s="376">
        <v>12309.49</v>
      </c>
    </row>
    <row r="4709" spans="1:6">
      <c r="A4709" s="370" t="s">
        <v>9725</v>
      </c>
      <c r="B4709" s="374">
        <v>10707</v>
      </c>
      <c r="C4709" s="374" t="s">
        <v>9726</v>
      </c>
      <c r="D4709" s="368" t="s">
        <v>6</v>
      </c>
      <c r="E4709" s="374" t="s">
        <v>1216</v>
      </c>
      <c r="F4709" s="376">
        <v>12415.58</v>
      </c>
    </row>
    <row r="4710" spans="1:6">
      <c r="A4710" s="370" t="s">
        <v>9727</v>
      </c>
      <c r="B4710" s="374">
        <v>16842</v>
      </c>
      <c r="C4710" s="374" t="s">
        <v>9728</v>
      </c>
      <c r="D4710" s="368" t="s">
        <v>6</v>
      </c>
      <c r="E4710" s="374" t="s">
        <v>1216</v>
      </c>
      <c r="F4710" s="376">
        <v>10690.83</v>
      </c>
    </row>
    <row r="4711" spans="1:6">
      <c r="A4711" s="370" t="s">
        <v>9729</v>
      </c>
      <c r="B4711" s="374">
        <v>10880</v>
      </c>
      <c r="C4711" s="374" t="s">
        <v>9730</v>
      </c>
      <c r="D4711" s="368" t="s">
        <v>6</v>
      </c>
      <c r="E4711" s="374" t="s">
        <v>1216</v>
      </c>
      <c r="F4711" s="376">
        <v>9640.14</v>
      </c>
    </row>
    <row r="4712" spans="1:6">
      <c r="A4712" s="370" t="s">
        <v>9731</v>
      </c>
      <c r="B4712" s="374">
        <v>17338</v>
      </c>
      <c r="C4712" s="374" t="s">
        <v>9732</v>
      </c>
      <c r="D4712" s="368" t="s">
        <v>6</v>
      </c>
      <c r="E4712" s="374" t="s">
        <v>1216</v>
      </c>
      <c r="F4712" s="376">
        <v>10771.5</v>
      </c>
    </row>
    <row r="4713" spans="1:6">
      <c r="A4713" s="370" t="s">
        <v>9733</v>
      </c>
      <c r="B4713" s="374">
        <v>16802</v>
      </c>
      <c r="C4713" s="374" t="s">
        <v>9734</v>
      </c>
      <c r="D4713" s="368" t="s">
        <v>9</v>
      </c>
      <c r="E4713" s="374" t="s">
        <v>491</v>
      </c>
      <c r="F4713" s="376">
        <v>22305544.18</v>
      </c>
    </row>
    <row r="4714" spans="1:6">
      <c r="A4714" s="370" t="s">
        <v>9735</v>
      </c>
      <c r="B4714" s="374">
        <v>16800</v>
      </c>
      <c r="C4714" s="374" t="s">
        <v>9736</v>
      </c>
      <c r="D4714" s="368" t="s">
        <v>9</v>
      </c>
      <c r="E4714" s="374" t="s">
        <v>491</v>
      </c>
      <c r="F4714" s="376">
        <v>25080243.260000002</v>
      </c>
    </row>
    <row r="4715" spans="1:6">
      <c r="A4715" s="370" t="s">
        <v>9737</v>
      </c>
      <c r="B4715" s="374">
        <v>14364</v>
      </c>
      <c r="C4715" s="374" t="s">
        <v>9738</v>
      </c>
      <c r="D4715" s="368" t="s">
        <v>9</v>
      </c>
      <c r="E4715" s="374" t="s">
        <v>491</v>
      </c>
      <c r="F4715" s="376">
        <v>3516185.75</v>
      </c>
    </row>
    <row r="4716" spans="1:6">
      <c r="A4716" s="370" t="s">
        <v>9739</v>
      </c>
      <c r="B4716" s="374">
        <v>14362</v>
      </c>
      <c r="C4716" s="374" t="s">
        <v>9740</v>
      </c>
      <c r="D4716" s="368" t="s">
        <v>9</v>
      </c>
      <c r="E4716" s="374" t="s">
        <v>491</v>
      </c>
      <c r="F4716" s="376">
        <v>3819452.79</v>
      </c>
    </row>
    <row r="4717" spans="1:6">
      <c r="A4717" s="370" t="s">
        <v>9741</v>
      </c>
      <c r="B4717" s="374">
        <v>13019</v>
      </c>
      <c r="C4717" s="374" t="s">
        <v>9742</v>
      </c>
      <c r="D4717" s="368" t="s">
        <v>9</v>
      </c>
      <c r="E4717" s="374" t="s">
        <v>1216</v>
      </c>
      <c r="F4717" s="376">
        <v>532064.29</v>
      </c>
    </row>
    <row r="4718" spans="1:6">
      <c r="A4718" s="370" t="s">
        <v>9743</v>
      </c>
      <c r="B4718" s="374">
        <v>173</v>
      </c>
      <c r="C4718" s="374" t="s">
        <v>9744</v>
      </c>
      <c r="D4718" s="368" t="s">
        <v>8</v>
      </c>
      <c r="E4718" s="374" t="s">
        <v>2377</v>
      </c>
      <c r="F4718" s="376">
        <v>12007.23</v>
      </c>
    </row>
    <row r="4719" spans="1:6">
      <c r="A4719" s="370" t="s">
        <v>9745</v>
      </c>
      <c r="B4719" s="374">
        <v>12532</v>
      </c>
      <c r="C4719" s="374" t="s">
        <v>9746</v>
      </c>
      <c r="D4719" s="368" t="s">
        <v>8</v>
      </c>
      <c r="E4719" s="374" t="s">
        <v>2377</v>
      </c>
      <c r="F4719" s="376">
        <v>12236.77</v>
      </c>
    </row>
    <row r="4720" spans="1:6">
      <c r="A4720" s="370" t="s">
        <v>9747</v>
      </c>
      <c r="B4720" s="374">
        <v>12369</v>
      </c>
      <c r="C4720" s="374" t="s">
        <v>9748</v>
      </c>
      <c r="D4720" s="368" t="s">
        <v>8</v>
      </c>
      <c r="E4720" s="374" t="s">
        <v>1213</v>
      </c>
      <c r="F4720" s="376">
        <v>143235.38</v>
      </c>
    </row>
    <row r="4721" spans="1:6">
      <c r="A4721" s="370" t="s">
        <v>9749</v>
      </c>
      <c r="B4721" s="374">
        <v>10951</v>
      </c>
      <c r="C4721" s="374" t="s">
        <v>9750</v>
      </c>
      <c r="D4721" s="368" t="s">
        <v>7</v>
      </c>
      <c r="E4721" s="374" t="s">
        <v>1766</v>
      </c>
      <c r="F4721" s="376">
        <v>1542126.25</v>
      </c>
    </row>
    <row r="4722" spans="1:6">
      <c r="A4722" s="370" t="s">
        <v>9751</v>
      </c>
      <c r="B4722" s="374">
        <v>10199</v>
      </c>
      <c r="C4722" s="374" t="s">
        <v>9752</v>
      </c>
      <c r="D4722" s="368" t="s">
        <v>8</v>
      </c>
      <c r="E4722" s="374" t="s">
        <v>1216</v>
      </c>
      <c r="F4722" s="376">
        <v>142309.01</v>
      </c>
    </row>
    <row r="4723" spans="1:6">
      <c r="A4723" s="370" t="s">
        <v>9753</v>
      </c>
      <c r="B4723" s="374">
        <v>20677</v>
      </c>
      <c r="C4723" s="374" t="s">
        <v>9754</v>
      </c>
      <c r="D4723" s="368" t="s">
        <v>9</v>
      </c>
      <c r="E4723" s="374" t="s">
        <v>491</v>
      </c>
      <c r="F4723" s="376">
        <v>159950376</v>
      </c>
    </row>
    <row r="4724" spans="1:6">
      <c r="A4724" s="370" t="s">
        <v>9755</v>
      </c>
      <c r="B4724" s="374">
        <v>15484</v>
      </c>
      <c r="C4724" s="374" t="s">
        <v>9756</v>
      </c>
      <c r="D4724" s="368" t="s">
        <v>9</v>
      </c>
      <c r="E4724" s="374" t="s">
        <v>2412</v>
      </c>
      <c r="F4724" s="376">
        <v>0</v>
      </c>
    </row>
    <row r="4725" spans="1:6">
      <c r="A4725" s="370" t="s">
        <v>9757</v>
      </c>
      <c r="B4725" s="374">
        <v>15485</v>
      </c>
      <c r="C4725" s="374" t="s">
        <v>9758</v>
      </c>
      <c r="D4725" s="368" t="s">
        <v>9</v>
      </c>
      <c r="E4725" s="374" t="s">
        <v>2412</v>
      </c>
      <c r="F4725" s="376">
        <v>21199783</v>
      </c>
    </row>
    <row r="4726" spans="1:6">
      <c r="A4726" s="370" t="s">
        <v>9759</v>
      </c>
      <c r="B4726" s="374">
        <v>18021</v>
      </c>
      <c r="C4726" s="374" t="s">
        <v>9760</v>
      </c>
      <c r="D4726" s="368" t="s">
        <v>7</v>
      </c>
      <c r="E4726" s="374" t="s">
        <v>857</v>
      </c>
      <c r="F4726" s="376">
        <v>1477881.14</v>
      </c>
    </row>
    <row r="4727" spans="1:6">
      <c r="A4727" s="370" t="s">
        <v>9761</v>
      </c>
      <c r="B4727" s="374">
        <v>10298</v>
      </c>
      <c r="C4727" s="374" t="s">
        <v>9762</v>
      </c>
      <c r="D4727" s="368" t="s">
        <v>8</v>
      </c>
      <c r="E4727" s="374" t="s">
        <v>1216</v>
      </c>
      <c r="F4727" s="376">
        <v>415916.08</v>
      </c>
    </row>
    <row r="4728" spans="1:6">
      <c r="A4728" s="370" t="s">
        <v>9763</v>
      </c>
      <c r="B4728" s="374">
        <v>11144</v>
      </c>
      <c r="C4728" s="374" t="s">
        <v>9764</v>
      </c>
      <c r="D4728" s="368" t="s">
        <v>8</v>
      </c>
      <c r="E4728" s="374" t="s">
        <v>1216</v>
      </c>
      <c r="F4728" s="376">
        <v>222521.63</v>
      </c>
    </row>
    <row r="4729" spans="1:6">
      <c r="A4729" s="370" t="s">
        <v>9765</v>
      </c>
      <c r="B4729" s="374">
        <v>11146</v>
      </c>
      <c r="C4729" s="374" t="s">
        <v>9766</v>
      </c>
      <c r="D4729" s="368" t="s">
        <v>8</v>
      </c>
      <c r="E4729" s="374" t="s">
        <v>1216</v>
      </c>
      <c r="F4729" s="376">
        <v>260854.39</v>
      </c>
    </row>
    <row r="4730" spans="1:6">
      <c r="A4730" s="370" t="s">
        <v>9767</v>
      </c>
      <c r="B4730" s="374">
        <v>11883</v>
      </c>
      <c r="C4730" s="374" t="s">
        <v>9768</v>
      </c>
      <c r="D4730" s="368" t="s">
        <v>9</v>
      </c>
      <c r="E4730" s="374" t="s">
        <v>507</v>
      </c>
      <c r="F4730" s="376">
        <v>2909779443</v>
      </c>
    </row>
    <row r="4731" spans="1:6">
      <c r="A4731" s="370" t="s">
        <v>9769</v>
      </c>
      <c r="B4731" s="374">
        <v>18364</v>
      </c>
      <c r="C4731" s="374" t="s">
        <v>9770</v>
      </c>
      <c r="D4731" s="368" t="s">
        <v>7</v>
      </c>
      <c r="E4731" s="374" t="s">
        <v>857</v>
      </c>
      <c r="F4731" s="376">
        <v>1604752.82</v>
      </c>
    </row>
    <row r="4732" spans="1:6">
      <c r="A4732" s="370" t="s">
        <v>9771</v>
      </c>
      <c r="B4732" s="374">
        <v>10505</v>
      </c>
      <c r="C4732" s="374" t="s">
        <v>9772</v>
      </c>
      <c r="D4732" s="368" t="s">
        <v>7</v>
      </c>
      <c r="E4732" s="374" t="s">
        <v>857</v>
      </c>
      <c r="F4732" s="376">
        <v>1411145.92</v>
      </c>
    </row>
    <row r="4733" spans="1:6">
      <c r="A4733" s="370" t="s">
        <v>9773</v>
      </c>
      <c r="B4733" s="374">
        <v>10947</v>
      </c>
      <c r="C4733" s="374" t="s">
        <v>9774</v>
      </c>
      <c r="D4733" s="368" t="s">
        <v>7</v>
      </c>
      <c r="E4733" s="374" t="s">
        <v>1766</v>
      </c>
      <c r="F4733" s="376">
        <v>1576279.77</v>
      </c>
    </row>
    <row r="4734" spans="1:6">
      <c r="A4734" s="370" t="s">
        <v>9775</v>
      </c>
      <c r="B4734" s="374">
        <v>15448</v>
      </c>
      <c r="C4734" s="374" t="s">
        <v>9776</v>
      </c>
      <c r="D4734" s="368" t="s">
        <v>8</v>
      </c>
      <c r="E4734" s="374" t="s">
        <v>1216</v>
      </c>
      <c r="F4734" s="376">
        <v>266550.26</v>
      </c>
    </row>
    <row r="4735" spans="1:6">
      <c r="A4735" s="370" t="s">
        <v>9777</v>
      </c>
      <c r="B4735" s="374">
        <v>16813</v>
      </c>
      <c r="C4735" s="374" t="s">
        <v>9778</v>
      </c>
      <c r="D4735" s="368" t="s">
        <v>6</v>
      </c>
      <c r="E4735" s="374" t="s">
        <v>4618</v>
      </c>
      <c r="F4735" s="376">
        <v>90468.43</v>
      </c>
    </row>
    <row r="4736" spans="1:6">
      <c r="A4736" s="370" t="s">
        <v>9779</v>
      </c>
      <c r="B4736" s="374">
        <v>16812</v>
      </c>
      <c r="C4736" s="374" t="s">
        <v>9780</v>
      </c>
      <c r="D4736" s="368" t="s">
        <v>6</v>
      </c>
      <c r="E4736" s="374" t="s">
        <v>4618</v>
      </c>
      <c r="F4736" s="376">
        <v>109907.21</v>
      </c>
    </row>
    <row r="4737" spans="1:6">
      <c r="A4737" s="370" t="s">
        <v>9781</v>
      </c>
      <c r="B4737" s="374">
        <v>10908</v>
      </c>
      <c r="C4737" s="374" t="s">
        <v>9782</v>
      </c>
      <c r="D4737" s="368" t="s">
        <v>6</v>
      </c>
      <c r="E4737" s="374" t="s">
        <v>4618</v>
      </c>
      <c r="F4737" s="376">
        <v>27569.69</v>
      </c>
    </row>
    <row r="4738" spans="1:6">
      <c r="A4738" s="370" t="s">
        <v>9783</v>
      </c>
      <c r="B4738" s="374">
        <v>14608</v>
      </c>
      <c r="C4738" s="374" t="s">
        <v>9784</v>
      </c>
      <c r="D4738" s="368" t="s">
        <v>6</v>
      </c>
      <c r="E4738" s="374" t="s">
        <v>491</v>
      </c>
      <c r="F4738" s="376">
        <v>141337.13</v>
      </c>
    </row>
    <row r="4739" spans="1:6">
      <c r="A4739" s="370" t="s">
        <v>9785</v>
      </c>
      <c r="B4739" s="374">
        <v>15258</v>
      </c>
      <c r="C4739" s="374" t="s">
        <v>9786</v>
      </c>
      <c r="D4739" s="368" t="s">
        <v>8</v>
      </c>
      <c r="E4739" s="374" t="s">
        <v>4618</v>
      </c>
      <c r="F4739" s="376">
        <v>19248.77</v>
      </c>
    </row>
    <row r="4740" spans="1:6">
      <c r="A4740" s="370" t="s">
        <v>9787</v>
      </c>
      <c r="B4740" s="374">
        <v>12481</v>
      </c>
      <c r="C4740" s="374" t="s">
        <v>9788</v>
      </c>
      <c r="D4740" s="368" t="s">
        <v>6</v>
      </c>
      <c r="E4740" s="374" t="s">
        <v>1216</v>
      </c>
      <c r="F4740" s="376">
        <v>0</v>
      </c>
    </row>
    <row r="4741" spans="1:6">
      <c r="A4741" s="370" t="s">
        <v>9789</v>
      </c>
      <c r="B4741" s="374">
        <v>13292</v>
      </c>
      <c r="C4741" s="374" t="s">
        <v>9790</v>
      </c>
      <c r="D4741" s="368" t="s">
        <v>6</v>
      </c>
      <c r="E4741" s="374" t="s">
        <v>1216</v>
      </c>
      <c r="F4741" s="376">
        <v>192136.12</v>
      </c>
    </row>
    <row r="4742" spans="1:6">
      <c r="A4742" s="370" t="s">
        <v>9791</v>
      </c>
      <c r="B4742" s="374">
        <v>14188</v>
      </c>
      <c r="C4742" s="374" t="s">
        <v>9792</v>
      </c>
      <c r="D4742" s="368" t="s">
        <v>6</v>
      </c>
      <c r="E4742" s="374" t="s">
        <v>2108</v>
      </c>
      <c r="F4742" s="376">
        <v>22987.37</v>
      </c>
    </row>
    <row r="4743" spans="1:6">
      <c r="A4743" s="370" t="s">
        <v>9793</v>
      </c>
      <c r="B4743" s="374">
        <v>16660</v>
      </c>
      <c r="C4743" s="374" t="s">
        <v>9794</v>
      </c>
      <c r="D4743" s="368" t="s">
        <v>6</v>
      </c>
      <c r="E4743" s="374" t="s">
        <v>2108</v>
      </c>
      <c r="F4743" s="376">
        <v>32942.57</v>
      </c>
    </row>
    <row r="4744" spans="1:6">
      <c r="A4744" s="370" t="s">
        <v>9795</v>
      </c>
      <c r="B4744" s="374">
        <v>12311</v>
      </c>
      <c r="C4744" s="374" t="s">
        <v>9796</v>
      </c>
      <c r="D4744" s="368" t="s">
        <v>6</v>
      </c>
      <c r="E4744" s="374" t="s">
        <v>1213</v>
      </c>
      <c r="F4744" s="376">
        <v>185180.86</v>
      </c>
    </row>
    <row r="4745" spans="1:6">
      <c r="A4745" s="370" t="s">
        <v>9797</v>
      </c>
      <c r="B4745" s="374">
        <v>14378</v>
      </c>
      <c r="C4745" s="374" t="s">
        <v>9796</v>
      </c>
      <c r="D4745" s="368" t="s">
        <v>6</v>
      </c>
      <c r="E4745" s="374" t="s">
        <v>1213</v>
      </c>
      <c r="F4745" s="376">
        <v>185180.86</v>
      </c>
    </row>
    <row r="4746" spans="1:6">
      <c r="A4746" s="370" t="s">
        <v>9798</v>
      </c>
      <c r="B4746" s="374">
        <v>16652</v>
      </c>
      <c r="C4746" s="374" t="s">
        <v>9796</v>
      </c>
      <c r="D4746" s="368" t="s">
        <v>8</v>
      </c>
      <c r="E4746" s="374" t="s">
        <v>1213</v>
      </c>
      <c r="F4746" s="376">
        <v>124518.7</v>
      </c>
    </row>
    <row r="4747" spans="1:6">
      <c r="A4747" s="370" t="s">
        <v>9799</v>
      </c>
      <c r="B4747" s="374">
        <v>13400</v>
      </c>
      <c r="C4747" s="374" t="s">
        <v>9800</v>
      </c>
      <c r="D4747" s="368" t="s">
        <v>6</v>
      </c>
      <c r="E4747" s="374" t="s">
        <v>1213</v>
      </c>
      <c r="F4747" s="376">
        <v>221452.37</v>
      </c>
    </row>
    <row r="4748" spans="1:6">
      <c r="A4748" s="370" t="s">
        <v>9801</v>
      </c>
      <c r="B4748" s="374">
        <v>10187</v>
      </c>
      <c r="C4748" s="374" t="s">
        <v>9802</v>
      </c>
      <c r="D4748" s="368" t="s">
        <v>8</v>
      </c>
      <c r="E4748" s="374" t="s">
        <v>1213</v>
      </c>
      <c r="F4748" s="376">
        <v>96174.32</v>
      </c>
    </row>
    <row r="4749" spans="1:6">
      <c r="A4749" s="370" t="s">
        <v>9803</v>
      </c>
      <c r="B4749" s="374">
        <v>14379</v>
      </c>
      <c r="C4749" s="374" t="s">
        <v>9804</v>
      </c>
      <c r="D4749" s="368" t="s">
        <v>8</v>
      </c>
      <c r="E4749" s="374" t="s">
        <v>1213</v>
      </c>
      <c r="F4749" s="376">
        <v>92301.87</v>
      </c>
    </row>
    <row r="4750" spans="1:6">
      <c r="A4750" s="370" t="s">
        <v>9805</v>
      </c>
      <c r="B4750" s="374">
        <v>353</v>
      </c>
      <c r="C4750" s="374" t="s">
        <v>9806</v>
      </c>
      <c r="D4750" s="368" t="s">
        <v>6</v>
      </c>
      <c r="E4750" s="374" t="s">
        <v>1213</v>
      </c>
      <c r="F4750" s="376">
        <v>210997.19</v>
      </c>
    </row>
    <row r="4751" spans="1:6">
      <c r="A4751" s="370" t="s">
        <v>9807</v>
      </c>
      <c r="B4751" s="374">
        <v>360</v>
      </c>
      <c r="C4751" s="374" t="s">
        <v>9808</v>
      </c>
      <c r="D4751" s="368" t="s">
        <v>6</v>
      </c>
      <c r="E4751" s="374" t="s">
        <v>1213</v>
      </c>
      <c r="F4751" s="376">
        <v>73360.77</v>
      </c>
    </row>
    <row r="4752" spans="1:6">
      <c r="A4752" s="370" t="s">
        <v>9809</v>
      </c>
      <c r="B4752" s="374">
        <v>13420</v>
      </c>
      <c r="C4752" s="374" t="s">
        <v>9810</v>
      </c>
      <c r="D4752" s="368" t="s">
        <v>6</v>
      </c>
      <c r="E4752" s="374" t="s">
        <v>1213</v>
      </c>
      <c r="F4752" s="376">
        <v>269950.96999999997</v>
      </c>
    </row>
    <row r="4753" spans="1:6" ht="22.5">
      <c r="A4753" s="370" t="s">
        <v>9811</v>
      </c>
      <c r="B4753" s="374">
        <v>16826</v>
      </c>
      <c r="C4753" s="374" t="s">
        <v>9812</v>
      </c>
      <c r="D4753" s="368" t="s">
        <v>9</v>
      </c>
      <c r="E4753" s="374" t="s">
        <v>359</v>
      </c>
      <c r="F4753" s="376">
        <v>758.12</v>
      </c>
    </row>
    <row r="4754" spans="1:6" ht="22.5">
      <c r="A4754" s="370" t="s">
        <v>9813</v>
      </c>
      <c r="B4754" s="374">
        <v>2628</v>
      </c>
      <c r="C4754" s="374" t="s">
        <v>9814</v>
      </c>
      <c r="D4754" s="368" t="s">
        <v>9</v>
      </c>
      <c r="E4754" s="374" t="s">
        <v>359</v>
      </c>
      <c r="F4754" s="376">
        <v>11038.73</v>
      </c>
    </row>
    <row r="4755" spans="1:6">
      <c r="A4755" s="370" t="s">
        <v>9815</v>
      </c>
      <c r="B4755" s="374">
        <v>18570</v>
      </c>
      <c r="C4755" s="374" t="s">
        <v>9816</v>
      </c>
      <c r="D4755" s="368" t="s">
        <v>9</v>
      </c>
      <c r="E4755" s="374" t="s">
        <v>507</v>
      </c>
      <c r="F4755" s="376">
        <v>8831.14</v>
      </c>
    </row>
    <row r="4756" spans="1:6">
      <c r="A4756" s="370" t="s">
        <v>9817</v>
      </c>
      <c r="B4756" s="374">
        <v>12445</v>
      </c>
      <c r="C4756" s="374" t="s">
        <v>9818</v>
      </c>
      <c r="D4756" s="368" t="s">
        <v>7</v>
      </c>
      <c r="E4756" s="374" t="s">
        <v>1216</v>
      </c>
      <c r="F4756" s="376">
        <v>147525.26999999999</v>
      </c>
    </row>
    <row r="4757" spans="1:6">
      <c r="A4757" s="370" t="s">
        <v>9819</v>
      </c>
      <c r="B4757" s="374">
        <v>16808</v>
      </c>
      <c r="C4757" s="374" t="s">
        <v>9820</v>
      </c>
      <c r="D4757" s="368" t="s">
        <v>7</v>
      </c>
      <c r="E4757" s="374" t="s">
        <v>1216</v>
      </c>
      <c r="F4757" s="376">
        <v>127063.05</v>
      </c>
    </row>
    <row r="4758" spans="1:6">
      <c r="A4758" s="370" t="s">
        <v>9821</v>
      </c>
      <c r="B4758" s="374">
        <v>13113</v>
      </c>
      <c r="C4758" s="374" t="s">
        <v>9822</v>
      </c>
      <c r="D4758" s="368" t="s">
        <v>8</v>
      </c>
      <c r="E4758" s="374" t="s">
        <v>1213</v>
      </c>
      <c r="F4758" s="376">
        <v>101791.18</v>
      </c>
    </row>
    <row r="4759" spans="1:6">
      <c r="A4759" s="370" t="s">
        <v>9823</v>
      </c>
      <c r="B4759" s="374">
        <v>331</v>
      </c>
      <c r="C4759" s="374" t="s">
        <v>9824</v>
      </c>
      <c r="D4759" s="368" t="s">
        <v>6</v>
      </c>
      <c r="E4759" s="374" t="s">
        <v>1213</v>
      </c>
      <c r="F4759" s="376">
        <v>65614.89</v>
      </c>
    </row>
    <row r="4760" spans="1:6">
      <c r="A4760" s="370" t="s">
        <v>9825</v>
      </c>
      <c r="B4760" s="374">
        <v>18656</v>
      </c>
      <c r="C4760" s="374" t="s">
        <v>9826</v>
      </c>
      <c r="D4760" s="368" t="s">
        <v>6</v>
      </c>
      <c r="E4760" s="374" t="s">
        <v>1216</v>
      </c>
      <c r="F4760" s="376">
        <v>34551.15</v>
      </c>
    </row>
    <row r="4761" spans="1:6">
      <c r="A4761" s="370" t="s">
        <v>9827</v>
      </c>
      <c r="B4761" s="374">
        <v>12308</v>
      </c>
      <c r="C4761" s="374" t="s">
        <v>9828</v>
      </c>
      <c r="D4761" s="368" t="s">
        <v>9</v>
      </c>
      <c r="E4761" s="374" t="s">
        <v>598</v>
      </c>
      <c r="F4761" s="376">
        <v>736425.55</v>
      </c>
    </row>
    <row r="4762" spans="1:6" ht="22.5">
      <c r="A4762" s="370" t="s">
        <v>9829</v>
      </c>
      <c r="B4762" s="374">
        <v>14037</v>
      </c>
      <c r="C4762" s="374" t="s">
        <v>9830</v>
      </c>
      <c r="D4762" s="368" t="s">
        <v>9</v>
      </c>
      <c r="E4762" s="374" t="s">
        <v>537</v>
      </c>
      <c r="F4762" s="376">
        <v>790147.91</v>
      </c>
    </row>
    <row r="4763" spans="1:6" ht="22.5">
      <c r="A4763" s="370" t="s">
        <v>9831</v>
      </c>
      <c r="B4763" s="374">
        <v>17429</v>
      </c>
      <c r="C4763" s="374" t="s">
        <v>9832</v>
      </c>
      <c r="D4763" s="368" t="s">
        <v>9</v>
      </c>
      <c r="E4763" s="374" t="s">
        <v>537</v>
      </c>
      <c r="F4763" s="376">
        <v>92541.74</v>
      </c>
    </row>
    <row r="4764" spans="1:6" ht="22.5">
      <c r="A4764" s="370" t="s">
        <v>9833</v>
      </c>
      <c r="B4764" s="374">
        <v>458</v>
      </c>
      <c r="C4764" s="374" t="s">
        <v>9834</v>
      </c>
      <c r="D4764" s="368" t="s">
        <v>9</v>
      </c>
      <c r="E4764" s="374" t="s">
        <v>537</v>
      </c>
      <c r="F4764" s="376">
        <v>246931.65</v>
      </c>
    </row>
    <row r="4765" spans="1:6" ht="22.5">
      <c r="A4765" s="370" t="s">
        <v>9835</v>
      </c>
      <c r="B4765" s="374">
        <v>457</v>
      </c>
      <c r="C4765" s="374" t="s">
        <v>9836</v>
      </c>
      <c r="D4765" s="368" t="s">
        <v>9</v>
      </c>
      <c r="E4765" s="374" t="s">
        <v>537</v>
      </c>
      <c r="F4765" s="376">
        <v>87609</v>
      </c>
    </row>
    <row r="4766" spans="1:6" ht="22.5">
      <c r="A4766" s="370" t="s">
        <v>9837</v>
      </c>
      <c r="B4766" s="374">
        <v>14463</v>
      </c>
      <c r="C4766" s="374" t="s">
        <v>9838</v>
      </c>
      <c r="D4766" s="368" t="s">
        <v>9</v>
      </c>
      <c r="E4766" s="374" t="s">
        <v>537</v>
      </c>
      <c r="F4766" s="376">
        <v>307934.71000000002</v>
      </c>
    </row>
    <row r="4767" spans="1:6" ht="22.5">
      <c r="A4767" s="370" t="s">
        <v>9839</v>
      </c>
      <c r="B4767" s="374">
        <v>15781</v>
      </c>
      <c r="C4767" s="374" t="s">
        <v>9840</v>
      </c>
      <c r="D4767" s="368" t="s">
        <v>9</v>
      </c>
      <c r="E4767" s="374" t="s">
        <v>537</v>
      </c>
      <c r="F4767" s="376">
        <v>370515.06</v>
      </c>
    </row>
    <row r="4768" spans="1:6" ht="22.5">
      <c r="A4768" s="370" t="s">
        <v>9841</v>
      </c>
      <c r="B4768" s="374">
        <v>13461</v>
      </c>
      <c r="C4768" s="374" t="s">
        <v>9842</v>
      </c>
      <c r="D4768" s="368" t="s">
        <v>9</v>
      </c>
      <c r="E4768" s="374" t="s">
        <v>537</v>
      </c>
      <c r="F4768" s="376">
        <v>545931.22</v>
      </c>
    </row>
    <row r="4769" spans="1:6" ht="22.5">
      <c r="A4769" s="370" t="s">
        <v>9843</v>
      </c>
      <c r="B4769" s="374">
        <v>13157</v>
      </c>
      <c r="C4769" s="374" t="s">
        <v>9844</v>
      </c>
      <c r="D4769" s="368" t="s">
        <v>9</v>
      </c>
      <c r="E4769" s="374" t="s">
        <v>537</v>
      </c>
      <c r="F4769" s="376">
        <v>98767.85</v>
      </c>
    </row>
    <row r="4770" spans="1:6">
      <c r="A4770" s="370" t="s">
        <v>9845</v>
      </c>
      <c r="B4770" s="374">
        <v>17956</v>
      </c>
      <c r="C4770" s="374" t="s">
        <v>9846</v>
      </c>
      <c r="D4770" s="368" t="s">
        <v>9</v>
      </c>
      <c r="E4770" s="374" t="s">
        <v>598</v>
      </c>
      <c r="F4770" s="376">
        <v>92541.74</v>
      </c>
    </row>
    <row r="4771" spans="1:6">
      <c r="A4771" s="370" t="s">
        <v>9847</v>
      </c>
      <c r="B4771" s="374">
        <v>17404</v>
      </c>
      <c r="C4771" s="374" t="s">
        <v>9848</v>
      </c>
      <c r="D4771" s="368" t="s">
        <v>9</v>
      </c>
      <c r="E4771" s="374" t="s">
        <v>598</v>
      </c>
      <c r="F4771" s="376">
        <v>92541.74</v>
      </c>
    </row>
    <row r="4772" spans="1:6">
      <c r="A4772" s="370" t="s">
        <v>9849</v>
      </c>
      <c r="B4772" s="374">
        <v>17408</v>
      </c>
      <c r="C4772" s="374" t="s">
        <v>9850</v>
      </c>
      <c r="D4772" s="368" t="s">
        <v>9</v>
      </c>
      <c r="E4772" s="374" t="s">
        <v>598</v>
      </c>
      <c r="F4772" s="376">
        <v>93164.45</v>
      </c>
    </row>
    <row r="4773" spans="1:6">
      <c r="A4773" s="370" t="s">
        <v>9851</v>
      </c>
      <c r="B4773" s="374">
        <v>17131</v>
      </c>
      <c r="C4773" s="374" t="s">
        <v>9852</v>
      </c>
      <c r="D4773" s="368" t="s">
        <v>8</v>
      </c>
      <c r="E4773" s="374" t="s">
        <v>1445</v>
      </c>
      <c r="F4773" s="376">
        <v>14665.51</v>
      </c>
    </row>
    <row r="4774" spans="1:6" ht="22.5">
      <c r="A4774" s="370" t="s">
        <v>9853</v>
      </c>
      <c r="B4774" s="374">
        <v>16591</v>
      </c>
      <c r="C4774" s="374" t="s">
        <v>9854</v>
      </c>
      <c r="D4774" s="368" t="s">
        <v>9</v>
      </c>
      <c r="E4774" s="374" t="s">
        <v>359</v>
      </c>
      <c r="F4774" s="376">
        <v>5992291.4199999999</v>
      </c>
    </row>
    <row r="4775" spans="1:6">
      <c r="A4775" s="370" t="s">
        <v>9855</v>
      </c>
      <c r="B4775" s="374">
        <v>19012</v>
      </c>
      <c r="C4775" s="374" t="s">
        <v>9856</v>
      </c>
      <c r="D4775" s="368" t="s">
        <v>9</v>
      </c>
      <c r="E4775" s="374" t="s">
        <v>2412</v>
      </c>
      <c r="F4775" s="376">
        <v>136339494.15000001</v>
      </c>
    </row>
    <row r="4776" spans="1:6">
      <c r="A4776" s="370" t="s">
        <v>9857</v>
      </c>
      <c r="B4776" s="374">
        <v>174</v>
      </c>
      <c r="C4776" s="374" t="s">
        <v>9858</v>
      </c>
      <c r="D4776" s="368" t="s">
        <v>6</v>
      </c>
      <c r="E4776" s="374" t="s">
        <v>2377</v>
      </c>
      <c r="F4776" s="376">
        <v>17118.009999999998</v>
      </c>
    </row>
    <row r="4777" spans="1:6">
      <c r="A4777" s="370" t="s">
        <v>9859</v>
      </c>
      <c r="B4777" s="374">
        <v>13431</v>
      </c>
      <c r="C4777" s="374" t="s">
        <v>9860</v>
      </c>
      <c r="D4777" s="368" t="s">
        <v>8</v>
      </c>
      <c r="E4777" s="374" t="s">
        <v>366</v>
      </c>
      <c r="F4777" s="376">
        <v>12858.64</v>
      </c>
    </row>
    <row r="4778" spans="1:6">
      <c r="A4778" s="370" t="s">
        <v>9861</v>
      </c>
      <c r="B4778" s="374">
        <v>13446</v>
      </c>
      <c r="C4778" s="374" t="s">
        <v>9862</v>
      </c>
      <c r="D4778" s="368" t="s">
        <v>8</v>
      </c>
      <c r="E4778" s="374" t="s">
        <v>366</v>
      </c>
      <c r="F4778" s="376">
        <v>16402</v>
      </c>
    </row>
    <row r="4779" spans="1:6">
      <c r="A4779" s="370" t="s">
        <v>9863</v>
      </c>
      <c r="B4779" s="374">
        <v>13437</v>
      </c>
      <c r="C4779" s="374" t="s">
        <v>9864</v>
      </c>
      <c r="D4779" s="368" t="s">
        <v>8</v>
      </c>
      <c r="E4779" s="374" t="s">
        <v>366</v>
      </c>
      <c r="F4779" s="376">
        <v>117182.53</v>
      </c>
    </row>
    <row r="4780" spans="1:6">
      <c r="A4780" s="370" t="s">
        <v>9865</v>
      </c>
      <c r="B4780" s="374">
        <v>13438</v>
      </c>
      <c r="C4780" s="374" t="s">
        <v>9866</v>
      </c>
      <c r="D4780" s="368" t="s">
        <v>8</v>
      </c>
      <c r="E4780" s="374" t="s">
        <v>366</v>
      </c>
      <c r="F4780" s="376">
        <v>17292.09</v>
      </c>
    </row>
    <row r="4781" spans="1:6">
      <c r="A4781" s="370" t="s">
        <v>9867</v>
      </c>
      <c r="B4781" s="374">
        <v>13430</v>
      </c>
      <c r="C4781" s="374" t="s">
        <v>9868</v>
      </c>
      <c r="D4781" s="368" t="s">
        <v>8</v>
      </c>
      <c r="E4781" s="374" t="s">
        <v>1213</v>
      </c>
      <c r="F4781" s="376">
        <v>11918.12</v>
      </c>
    </row>
    <row r="4782" spans="1:6">
      <c r="A4782" s="370" t="s">
        <v>9869</v>
      </c>
      <c r="B4782" s="374">
        <v>10647</v>
      </c>
      <c r="C4782" s="374" t="s">
        <v>9870</v>
      </c>
      <c r="D4782" s="368" t="s">
        <v>8</v>
      </c>
      <c r="E4782" s="374" t="s">
        <v>589</v>
      </c>
      <c r="F4782" s="376">
        <v>22038.22</v>
      </c>
    </row>
    <row r="4783" spans="1:6">
      <c r="A4783" s="370" t="s">
        <v>9871</v>
      </c>
      <c r="B4783" s="374">
        <v>18747</v>
      </c>
      <c r="C4783" s="374" t="s">
        <v>9872</v>
      </c>
      <c r="D4783" s="368" t="s">
        <v>8</v>
      </c>
      <c r="E4783" s="374" t="s">
        <v>1213</v>
      </c>
      <c r="F4783" s="376">
        <v>20392.02</v>
      </c>
    </row>
    <row r="4784" spans="1:6">
      <c r="A4784" s="370" t="s">
        <v>9873</v>
      </c>
      <c r="B4784" s="374">
        <v>338</v>
      </c>
      <c r="C4784" s="374" t="s">
        <v>9874</v>
      </c>
      <c r="D4784" s="368" t="s">
        <v>6</v>
      </c>
      <c r="E4784" s="374" t="s">
        <v>1213</v>
      </c>
      <c r="F4784" s="376">
        <v>14495.37</v>
      </c>
    </row>
    <row r="4785" spans="1:6">
      <c r="A4785" s="370" t="s">
        <v>9875</v>
      </c>
      <c r="B4785" s="374">
        <v>13215</v>
      </c>
      <c r="C4785" s="374" t="s">
        <v>9876</v>
      </c>
      <c r="D4785" s="368" t="s">
        <v>6</v>
      </c>
      <c r="E4785" s="374" t="s">
        <v>1213</v>
      </c>
      <c r="F4785" s="376">
        <v>11800.67</v>
      </c>
    </row>
    <row r="4786" spans="1:6">
      <c r="A4786" s="370" t="s">
        <v>9877</v>
      </c>
      <c r="B4786" s="374">
        <v>14568</v>
      </c>
      <c r="C4786" s="374" t="s">
        <v>9876</v>
      </c>
      <c r="D4786" s="368" t="s">
        <v>6</v>
      </c>
      <c r="E4786" s="374" t="s">
        <v>1213</v>
      </c>
      <c r="F4786" s="376">
        <v>11800.67</v>
      </c>
    </row>
    <row r="4787" spans="1:6">
      <c r="A4787" s="370" t="s">
        <v>9878</v>
      </c>
      <c r="B4787" s="374">
        <v>18752</v>
      </c>
      <c r="C4787" s="374" t="s">
        <v>9879</v>
      </c>
      <c r="D4787" s="368" t="s">
        <v>8</v>
      </c>
      <c r="E4787" s="374" t="s">
        <v>1213</v>
      </c>
      <c r="F4787" s="376">
        <v>12292.18</v>
      </c>
    </row>
    <row r="4788" spans="1:6">
      <c r="A4788" s="370" t="s">
        <v>9880</v>
      </c>
      <c r="B4788" s="374">
        <v>18750</v>
      </c>
      <c r="C4788" s="374" t="s">
        <v>9881</v>
      </c>
      <c r="D4788" s="368" t="s">
        <v>8</v>
      </c>
      <c r="E4788" s="374" t="s">
        <v>1213</v>
      </c>
      <c r="F4788" s="376">
        <v>12292.18</v>
      </c>
    </row>
    <row r="4789" spans="1:6">
      <c r="A4789" s="370" t="s">
        <v>9882</v>
      </c>
      <c r="B4789" s="374">
        <v>18745</v>
      </c>
      <c r="C4789" s="374" t="s">
        <v>9883</v>
      </c>
      <c r="D4789" s="368" t="s">
        <v>8</v>
      </c>
      <c r="E4789" s="374" t="s">
        <v>1213</v>
      </c>
      <c r="F4789" s="376">
        <v>12292.18</v>
      </c>
    </row>
    <row r="4790" spans="1:6">
      <c r="A4790" s="370" t="s">
        <v>9884</v>
      </c>
      <c r="B4790" s="374">
        <v>327</v>
      </c>
      <c r="C4790" s="374" t="s">
        <v>9885</v>
      </c>
      <c r="D4790" s="368" t="s">
        <v>8</v>
      </c>
      <c r="E4790" s="374" t="s">
        <v>1213</v>
      </c>
      <c r="F4790" s="376">
        <v>8329.01</v>
      </c>
    </row>
    <row r="4791" spans="1:6">
      <c r="A4791" s="370" t="s">
        <v>9886</v>
      </c>
      <c r="B4791" s="374">
        <v>328</v>
      </c>
      <c r="C4791" s="374" t="s">
        <v>9887</v>
      </c>
      <c r="D4791" s="368" t="s">
        <v>8</v>
      </c>
      <c r="E4791" s="374" t="s">
        <v>1213</v>
      </c>
      <c r="F4791" s="376">
        <v>8591.84</v>
      </c>
    </row>
    <row r="4792" spans="1:6">
      <c r="A4792" s="370" t="s">
        <v>9888</v>
      </c>
      <c r="B4792" s="374">
        <v>10079</v>
      </c>
      <c r="C4792" s="374" t="s">
        <v>9889</v>
      </c>
      <c r="D4792" s="368" t="s">
        <v>8</v>
      </c>
      <c r="E4792" s="374" t="s">
        <v>589</v>
      </c>
      <c r="F4792" s="376">
        <v>45082.16</v>
      </c>
    </row>
    <row r="4793" spans="1:6">
      <c r="A4793" s="370" t="s">
        <v>9890</v>
      </c>
      <c r="B4793" s="374">
        <v>12664</v>
      </c>
      <c r="C4793" s="374" t="s">
        <v>9891</v>
      </c>
      <c r="D4793" s="368" t="s">
        <v>8</v>
      </c>
      <c r="E4793" s="374" t="s">
        <v>1213</v>
      </c>
      <c r="F4793" s="376">
        <v>39751.47</v>
      </c>
    </row>
    <row r="4794" spans="1:6">
      <c r="A4794" s="370" t="s">
        <v>9892</v>
      </c>
      <c r="B4794" s="374">
        <v>12654</v>
      </c>
      <c r="C4794" s="374" t="s">
        <v>9893</v>
      </c>
      <c r="D4794" s="368" t="s">
        <v>8</v>
      </c>
      <c r="E4794" s="374" t="s">
        <v>1213</v>
      </c>
      <c r="F4794" s="376">
        <v>18915.55</v>
      </c>
    </row>
    <row r="4795" spans="1:6">
      <c r="A4795" s="370" t="s">
        <v>9894</v>
      </c>
      <c r="B4795" s="374">
        <v>13423</v>
      </c>
      <c r="C4795" s="374" t="s">
        <v>9895</v>
      </c>
      <c r="D4795" s="368" t="s">
        <v>8</v>
      </c>
      <c r="E4795" s="374" t="s">
        <v>366</v>
      </c>
      <c r="F4795" s="376">
        <v>12722.89</v>
      </c>
    </row>
    <row r="4796" spans="1:6">
      <c r="A4796" s="370" t="s">
        <v>9896</v>
      </c>
      <c r="B4796" s="374">
        <v>13422</v>
      </c>
      <c r="C4796" s="374" t="s">
        <v>9897</v>
      </c>
      <c r="D4796" s="368" t="s">
        <v>8</v>
      </c>
      <c r="E4796" s="374" t="s">
        <v>366</v>
      </c>
      <c r="F4796" s="376">
        <v>17156.34</v>
      </c>
    </row>
    <row r="4797" spans="1:6">
      <c r="A4797" s="370" t="s">
        <v>9898</v>
      </c>
      <c r="B4797" s="374">
        <v>329</v>
      </c>
      <c r="C4797" s="374" t="s">
        <v>9899</v>
      </c>
      <c r="D4797" s="368" t="s">
        <v>8</v>
      </c>
      <c r="E4797" s="374" t="s">
        <v>1213</v>
      </c>
      <c r="F4797" s="376">
        <v>30890.6</v>
      </c>
    </row>
    <row r="4798" spans="1:6">
      <c r="A4798" s="370" t="s">
        <v>9900</v>
      </c>
      <c r="B4798" s="374">
        <v>12633</v>
      </c>
      <c r="C4798" s="374" t="s">
        <v>9901</v>
      </c>
      <c r="D4798" s="368" t="s">
        <v>8</v>
      </c>
      <c r="E4798" s="374" t="s">
        <v>1213</v>
      </c>
      <c r="F4798" s="376">
        <v>20550.939999999999</v>
      </c>
    </row>
    <row r="4799" spans="1:6">
      <c r="A4799" s="370" t="s">
        <v>9902</v>
      </c>
      <c r="B4799" s="374">
        <v>12634</v>
      </c>
      <c r="C4799" s="374" t="s">
        <v>9901</v>
      </c>
      <c r="D4799" s="368" t="s">
        <v>8</v>
      </c>
      <c r="E4799" s="374" t="s">
        <v>1213</v>
      </c>
      <c r="F4799" s="376">
        <v>19758.79</v>
      </c>
    </row>
    <row r="4800" spans="1:6">
      <c r="A4800" s="370" t="s">
        <v>9903</v>
      </c>
      <c r="B4800" s="374">
        <v>330</v>
      </c>
      <c r="C4800" s="374" t="s">
        <v>9904</v>
      </c>
      <c r="D4800" s="368" t="s">
        <v>8</v>
      </c>
      <c r="E4800" s="374" t="s">
        <v>1213</v>
      </c>
      <c r="F4800" s="376">
        <v>26833.33</v>
      </c>
    </row>
    <row r="4801" spans="1:6">
      <c r="A4801" s="370" t="s">
        <v>9905</v>
      </c>
      <c r="B4801" s="374">
        <v>13445</v>
      </c>
      <c r="C4801" s="374" t="s">
        <v>9906</v>
      </c>
      <c r="D4801" s="368" t="s">
        <v>8</v>
      </c>
      <c r="E4801" s="374" t="s">
        <v>366</v>
      </c>
      <c r="F4801" s="376">
        <v>12537.11</v>
      </c>
    </row>
    <row r="4802" spans="1:6">
      <c r="A4802" s="370" t="s">
        <v>9907</v>
      </c>
      <c r="B4802" s="374">
        <v>13439</v>
      </c>
      <c r="C4802" s="374" t="s">
        <v>9908</v>
      </c>
      <c r="D4802" s="368" t="s">
        <v>8</v>
      </c>
      <c r="E4802" s="374" t="s">
        <v>366</v>
      </c>
      <c r="F4802" s="376">
        <v>88068.94</v>
      </c>
    </row>
    <row r="4803" spans="1:6">
      <c r="A4803" s="370" t="s">
        <v>9909</v>
      </c>
      <c r="B4803" s="374">
        <v>14546</v>
      </c>
      <c r="C4803" s="374" t="s">
        <v>9910</v>
      </c>
      <c r="D4803" s="368" t="s">
        <v>8</v>
      </c>
      <c r="E4803" s="374" t="s">
        <v>1213</v>
      </c>
      <c r="F4803" s="376">
        <v>29304.13</v>
      </c>
    </row>
    <row r="4804" spans="1:6">
      <c r="A4804" s="370" t="s">
        <v>9911</v>
      </c>
      <c r="B4804" s="374">
        <v>13302</v>
      </c>
      <c r="C4804" s="374" t="s">
        <v>9912</v>
      </c>
      <c r="D4804" s="368" t="s">
        <v>8</v>
      </c>
      <c r="E4804" s="374" t="s">
        <v>1213</v>
      </c>
      <c r="F4804" s="376">
        <v>69300.179999999993</v>
      </c>
    </row>
    <row r="4805" spans="1:6">
      <c r="A4805" s="370" t="s">
        <v>9913</v>
      </c>
      <c r="B4805" s="374">
        <v>13209</v>
      </c>
      <c r="C4805" s="374" t="s">
        <v>9914</v>
      </c>
      <c r="D4805" s="368" t="s">
        <v>8</v>
      </c>
      <c r="E4805" s="374" t="s">
        <v>366</v>
      </c>
      <c r="F4805" s="376">
        <v>0</v>
      </c>
    </row>
    <row r="4806" spans="1:6">
      <c r="A4806" s="370" t="s">
        <v>9915</v>
      </c>
      <c r="B4806" s="374">
        <v>13425</v>
      </c>
      <c r="C4806" s="374" t="s">
        <v>9916</v>
      </c>
      <c r="D4806" s="368" t="s">
        <v>8</v>
      </c>
      <c r="E4806" s="374" t="s">
        <v>366</v>
      </c>
      <c r="F4806" s="376">
        <v>12204.36</v>
      </c>
    </row>
    <row r="4807" spans="1:6">
      <c r="A4807" s="370" t="s">
        <v>9917</v>
      </c>
      <c r="B4807" s="374">
        <v>13250</v>
      </c>
      <c r="C4807" s="374" t="s">
        <v>9918</v>
      </c>
      <c r="D4807" s="368" t="s">
        <v>8</v>
      </c>
      <c r="E4807" s="374" t="s">
        <v>1213</v>
      </c>
      <c r="F4807" s="376">
        <v>26255.91</v>
      </c>
    </row>
    <row r="4808" spans="1:6">
      <c r="A4808" s="370" t="s">
        <v>9919</v>
      </c>
      <c r="B4808" s="374">
        <v>13487</v>
      </c>
      <c r="C4808" s="374" t="s">
        <v>9920</v>
      </c>
      <c r="D4808" s="368" t="s">
        <v>8</v>
      </c>
      <c r="E4808" s="374" t="s">
        <v>1213</v>
      </c>
      <c r="F4808" s="376">
        <v>1878.66</v>
      </c>
    </row>
    <row r="4809" spans="1:6">
      <c r="A4809" s="370" t="s">
        <v>9921</v>
      </c>
      <c r="B4809" s="374">
        <v>12622</v>
      </c>
      <c r="C4809" s="374" t="s">
        <v>9922</v>
      </c>
      <c r="D4809" s="368" t="s">
        <v>8</v>
      </c>
      <c r="E4809" s="374" t="s">
        <v>1213</v>
      </c>
      <c r="F4809" s="376">
        <v>0</v>
      </c>
    </row>
    <row r="4810" spans="1:6">
      <c r="A4810" s="370" t="s">
        <v>9923</v>
      </c>
      <c r="B4810" s="374">
        <v>13434</v>
      </c>
      <c r="C4810" s="374" t="s">
        <v>9924</v>
      </c>
      <c r="D4810" s="368" t="s">
        <v>8</v>
      </c>
      <c r="E4810" s="374" t="s">
        <v>366</v>
      </c>
      <c r="F4810" s="376">
        <v>15856.36</v>
      </c>
    </row>
    <row r="4811" spans="1:6">
      <c r="A4811" s="370" t="s">
        <v>9925</v>
      </c>
      <c r="B4811" s="374">
        <v>13421</v>
      </c>
      <c r="C4811" s="374" t="s">
        <v>9926</v>
      </c>
      <c r="D4811" s="368" t="s">
        <v>8</v>
      </c>
      <c r="E4811" s="374" t="s">
        <v>1213</v>
      </c>
      <c r="F4811" s="376">
        <v>12894.26</v>
      </c>
    </row>
    <row r="4812" spans="1:6">
      <c r="A4812" s="370" t="s">
        <v>9927</v>
      </c>
      <c r="B4812" s="374">
        <v>326</v>
      </c>
      <c r="C4812" s="374" t="s">
        <v>9928</v>
      </c>
      <c r="D4812" s="368" t="s">
        <v>8</v>
      </c>
      <c r="E4812" s="374" t="s">
        <v>1213</v>
      </c>
      <c r="F4812" s="376">
        <v>6746.14</v>
      </c>
    </row>
    <row r="4813" spans="1:6">
      <c r="A4813" s="370" t="s">
        <v>9929</v>
      </c>
      <c r="B4813" s="374">
        <v>18126</v>
      </c>
      <c r="C4813" s="374" t="s">
        <v>9930</v>
      </c>
      <c r="D4813" s="368" t="s">
        <v>8</v>
      </c>
      <c r="E4813" s="374" t="s">
        <v>1213</v>
      </c>
      <c r="F4813" s="376">
        <v>33847.160000000003</v>
      </c>
    </row>
    <row r="4814" spans="1:6">
      <c r="A4814" s="370" t="s">
        <v>9931</v>
      </c>
      <c r="B4814" s="374">
        <v>17455</v>
      </c>
      <c r="C4814" s="374" t="s">
        <v>9932</v>
      </c>
      <c r="D4814" s="368" t="s">
        <v>8</v>
      </c>
      <c r="E4814" s="374" t="s">
        <v>1213</v>
      </c>
      <c r="F4814" s="376">
        <v>2617.35</v>
      </c>
    </row>
    <row r="4815" spans="1:6">
      <c r="A4815" s="370" t="s">
        <v>9933</v>
      </c>
      <c r="B4815" s="374">
        <v>12811</v>
      </c>
      <c r="C4815" s="374" t="s">
        <v>9934</v>
      </c>
      <c r="D4815" s="368" t="s">
        <v>8</v>
      </c>
      <c r="E4815" s="374" t="s">
        <v>589</v>
      </c>
      <c r="F4815" s="376">
        <v>9487.26</v>
      </c>
    </row>
    <row r="4816" spans="1:6">
      <c r="A4816" s="370" t="s">
        <v>9935</v>
      </c>
      <c r="B4816" s="374">
        <v>17451</v>
      </c>
      <c r="C4816" s="374" t="s">
        <v>9936</v>
      </c>
      <c r="D4816" s="368" t="s">
        <v>8</v>
      </c>
      <c r="E4816" s="374" t="s">
        <v>1213</v>
      </c>
      <c r="F4816" s="376">
        <v>39874.43</v>
      </c>
    </row>
    <row r="4817" spans="1:6">
      <c r="A4817" s="370" t="s">
        <v>9937</v>
      </c>
      <c r="B4817" s="374">
        <v>17452</v>
      </c>
      <c r="C4817" s="374" t="s">
        <v>9938</v>
      </c>
      <c r="D4817" s="368" t="s">
        <v>8</v>
      </c>
      <c r="E4817" s="374" t="s">
        <v>1213</v>
      </c>
      <c r="F4817" s="376">
        <v>39874.43</v>
      </c>
    </row>
    <row r="4818" spans="1:6">
      <c r="A4818" s="370" t="s">
        <v>9939</v>
      </c>
      <c r="B4818" s="374">
        <v>18123</v>
      </c>
      <c r="C4818" s="374" t="s">
        <v>9940</v>
      </c>
      <c r="D4818" s="368" t="s">
        <v>8</v>
      </c>
      <c r="E4818" s="374" t="s">
        <v>1213</v>
      </c>
      <c r="F4818" s="376">
        <v>9310.25</v>
      </c>
    </row>
    <row r="4819" spans="1:6">
      <c r="A4819" s="370" t="s">
        <v>9941</v>
      </c>
      <c r="B4819" s="374">
        <v>14962</v>
      </c>
      <c r="C4819" s="374" t="s">
        <v>9942</v>
      </c>
      <c r="D4819" s="368" t="s">
        <v>8</v>
      </c>
      <c r="E4819" s="374" t="s">
        <v>1213</v>
      </c>
      <c r="F4819" s="376">
        <v>15537.39</v>
      </c>
    </row>
    <row r="4820" spans="1:6">
      <c r="A4820" s="370" t="s">
        <v>9943</v>
      </c>
      <c r="B4820" s="374">
        <v>14722</v>
      </c>
      <c r="C4820" s="374" t="s">
        <v>9944</v>
      </c>
      <c r="D4820" s="368" t="s">
        <v>9</v>
      </c>
      <c r="E4820" s="374" t="s">
        <v>491</v>
      </c>
      <c r="F4820" s="376">
        <v>52296.21</v>
      </c>
    </row>
    <row r="4821" spans="1:6">
      <c r="A4821" s="370" t="s">
        <v>9945</v>
      </c>
      <c r="B4821" s="374">
        <v>14879</v>
      </c>
      <c r="C4821" s="374" t="s">
        <v>9946</v>
      </c>
      <c r="D4821" s="368" t="s">
        <v>9</v>
      </c>
      <c r="E4821" s="374" t="s">
        <v>491</v>
      </c>
      <c r="F4821" s="376">
        <v>82342.47</v>
      </c>
    </row>
    <row r="4822" spans="1:6" ht="22.5">
      <c r="A4822" s="370" t="s">
        <v>9947</v>
      </c>
      <c r="B4822" s="374">
        <v>10317</v>
      </c>
      <c r="C4822" s="374" t="s">
        <v>9948</v>
      </c>
      <c r="D4822" s="368" t="s">
        <v>8</v>
      </c>
      <c r="E4822" s="374" t="s">
        <v>537</v>
      </c>
      <c r="F4822" s="376">
        <v>279297.83</v>
      </c>
    </row>
    <row r="4823" spans="1:6" ht="22.5">
      <c r="A4823" s="370" t="s">
        <v>9949</v>
      </c>
      <c r="B4823" s="374">
        <v>10318</v>
      </c>
      <c r="C4823" s="374" t="s">
        <v>9950</v>
      </c>
      <c r="D4823" s="368" t="s">
        <v>8</v>
      </c>
      <c r="E4823" s="374" t="s">
        <v>537</v>
      </c>
      <c r="F4823" s="376">
        <v>152558.04</v>
      </c>
    </row>
    <row r="4824" spans="1:6">
      <c r="A4824" s="370" t="s">
        <v>9951</v>
      </c>
      <c r="B4824" s="374">
        <v>15272</v>
      </c>
      <c r="C4824" s="374" t="s">
        <v>9952</v>
      </c>
      <c r="D4824" s="368" t="s">
        <v>6</v>
      </c>
      <c r="E4824" s="374" t="s">
        <v>2147</v>
      </c>
      <c r="F4824" s="376">
        <v>60893.4</v>
      </c>
    </row>
    <row r="4825" spans="1:6">
      <c r="A4825" s="370" t="s">
        <v>9953</v>
      </c>
      <c r="B4825" s="374">
        <v>11268</v>
      </c>
      <c r="C4825" s="374" t="s">
        <v>9954</v>
      </c>
      <c r="D4825" s="368" t="s">
        <v>6</v>
      </c>
      <c r="E4825" s="374" t="s">
        <v>2147</v>
      </c>
      <c r="F4825" s="376">
        <v>12630.9</v>
      </c>
    </row>
    <row r="4826" spans="1:6">
      <c r="A4826" s="370" t="s">
        <v>9955</v>
      </c>
      <c r="B4826" s="374">
        <v>18254</v>
      </c>
      <c r="C4826" s="374" t="s">
        <v>9956</v>
      </c>
      <c r="D4826" s="368" t="s">
        <v>6</v>
      </c>
      <c r="E4826" s="374" t="s">
        <v>603</v>
      </c>
      <c r="F4826" s="376">
        <v>16601.47</v>
      </c>
    </row>
    <row r="4827" spans="1:6">
      <c r="A4827" s="370" t="s">
        <v>9957</v>
      </c>
      <c r="B4827" s="374">
        <v>18312</v>
      </c>
      <c r="C4827" s="374" t="s">
        <v>9958</v>
      </c>
      <c r="D4827" s="368" t="s">
        <v>6</v>
      </c>
      <c r="E4827" s="374" t="s">
        <v>603</v>
      </c>
      <c r="F4827" s="376">
        <v>249768.78</v>
      </c>
    </row>
    <row r="4828" spans="1:6">
      <c r="A4828" s="370" t="s">
        <v>9959</v>
      </c>
      <c r="B4828" s="374">
        <v>18340</v>
      </c>
      <c r="C4828" s="374" t="s">
        <v>9960</v>
      </c>
      <c r="D4828" s="368" t="s">
        <v>6</v>
      </c>
      <c r="E4828" s="374" t="s">
        <v>603</v>
      </c>
      <c r="F4828" s="376">
        <v>129766.7</v>
      </c>
    </row>
    <row r="4829" spans="1:6" ht="22.5">
      <c r="A4829" s="370" t="s">
        <v>9961</v>
      </c>
      <c r="B4829" s="374">
        <v>2025</v>
      </c>
      <c r="C4829" s="374" t="s">
        <v>9962</v>
      </c>
      <c r="D4829" s="368" t="s">
        <v>9</v>
      </c>
      <c r="E4829" s="374" t="s">
        <v>359</v>
      </c>
      <c r="F4829" s="376">
        <v>371356.17</v>
      </c>
    </row>
    <row r="4830" spans="1:6">
      <c r="A4830" s="370" t="s">
        <v>9963</v>
      </c>
      <c r="B4830" s="374">
        <v>3931</v>
      </c>
      <c r="C4830" s="374" t="s">
        <v>9964</v>
      </c>
      <c r="D4830" s="368" t="s">
        <v>1771</v>
      </c>
      <c r="E4830" s="374" t="s">
        <v>1774</v>
      </c>
      <c r="F4830" s="376">
        <v>29208.74</v>
      </c>
    </row>
    <row r="4831" spans="1:6">
      <c r="A4831" s="370" t="s">
        <v>9965</v>
      </c>
      <c r="B4831" s="374">
        <v>3942</v>
      </c>
      <c r="C4831" s="374" t="s">
        <v>9966</v>
      </c>
      <c r="D4831" s="368" t="s">
        <v>1771</v>
      </c>
      <c r="E4831" s="374" t="s">
        <v>1774</v>
      </c>
      <c r="F4831" s="376">
        <v>140549.21</v>
      </c>
    </row>
    <row r="4832" spans="1:6">
      <c r="A4832" s="370" t="s">
        <v>9967</v>
      </c>
      <c r="B4832" s="374">
        <v>3940</v>
      </c>
      <c r="C4832" s="374" t="s">
        <v>9968</v>
      </c>
      <c r="D4832" s="368" t="s">
        <v>1771</v>
      </c>
      <c r="E4832" s="374" t="s">
        <v>1774</v>
      </c>
      <c r="F4832" s="376">
        <v>17892.04</v>
      </c>
    </row>
    <row r="4833" spans="1:6">
      <c r="A4833" s="370" t="s">
        <v>9969</v>
      </c>
      <c r="B4833" s="374">
        <v>3943</v>
      </c>
      <c r="C4833" s="374" t="s">
        <v>9970</v>
      </c>
      <c r="D4833" s="368" t="s">
        <v>1771</v>
      </c>
      <c r="E4833" s="374" t="s">
        <v>1774</v>
      </c>
      <c r="F4833" s="376">
        <v>434363.87</v>
      </c>
    </row>
    <row r="4834" spans="1:6">
      <c r="A4834" s="370" t="s">
        <v>9971</v>
      </c>
      <c r="B4834" s="374">
        <v>11361</v>
      </c>
      <c r="C4834" s="374" t="s">
        <v>9972</v>
      </c>
      <c r="D4834" s="368" t="s">
        <v>6</v>
      </c>
      <c r="E4834" s="374" t="s">
        <v>2108</v>
      </c>
      <c r="F4834" s="376">
        <v>4390.01</v>
      </c>
    </row>
    <row r="4835" spans="1:6">
      <c r="A4835" s="370" t="s">
        <v>9973</v>
      </c>
      <c r="B4835" s="374">
        <v>11362</v>
      </c>
      <c r="C4835" s="374" t="s">
        <v>9974</v>
      </c>
      <c r="D4835" s="368" t="s">
        <v>6</v>
      </c>
      <c r="E4835" s="374" t="s">
        <v>2108</v>
      </c>
      <c r="F4835" s="376">
        <v>4583</v>
      </c>
    </row>
    <row r="4836" spans="1:6">
      <c r="A4836" s="370" t="s">
        <v>9975</v>
      </c>
      <c r="B4836" s="374">
        <v>11363</v>
      </c>
      <c r="C4836" s="374" t="s">
        <v>9976</v>
      </c>
      <c r="D4836" s="368" t="s">
        <v>6</v>
      </c>
      <c r="E4836" s="374" t="s">
        <v>2108</v>
      </c>
      <c r="F4836" s="376">
        <v>80273.83</v>
      </c>
    </row>
    <row r="4837" spans="1:6">
      <c r="A4837" s="370" t="s">
        <v>9977</v>
      </c>
      <c r="B4837" s="374">
        <v>12726</v>
      </c>
      <c r="C4837" s="374" t="s">
        <v>9978</v>
      </c>
      <c r="D4837" s="368" t="s">
        <v>6</v>
      </c>
      <c r="E4837" s="374" t="s">
        <v>2147</v>
      </c>
      <c r="F4837" s="376">
        <v>58377.88</v>
      </c>
    </row>
    <row r="4838" spans="1:6">
      <c r="A4838" s="370" t="s">
        <v>9979</v>
      </c>
      <c r="B4838" s="374">
        <v>12727</v>
      </c>
      <c r="C4838" s="374" t="s">
        <v>9980</v>
      </c>
      <c r="D4838" s="368" t="s">
        <v>6</v>
      </c>
      <c r="E4838" s="374" t="s">
        <v>2147</v>
      </c>
      <c r="F4838" s="376">
        <v>68532.23</v>
      </c>
    </row>
    <row r="4839" spans="1:6">
      <c r="A4839" s="370" t="s">
        <v>9981</v>
      </c>
      <c r="B4839" s="374">
        <v>15189</v>
      </c>
      <c r="C4839" s="374" t="s">
        <v>9982</v>
      </c>
      <c r="D4839" s="368" t="s">
        <v>8</v>
      </c>
      <c r="E4839" s="374" t="s">
        <v>5757</v>
      </c>
      <c r="F4839" s="376">
        <v>33063.96</v>
      </c>
    </row>
    <row r="4840" spans="1:6">
      <c r="A4840" s="370" t="s">
        <v>9983</v>
      </c>
      <c r="B4840" s="374">
        <v>10607</v>
      </c>
      <c r="C4840" s="374" t="s">
        <v>9984</v>
      </c>
      <c r="D4840" s="368" t="s">
        <v>8</v>
      </c>
      <c r="E4840" s="374" t="s">
        <v>5757</v>
      </c>
      <c r="F4840" s="376">
        <v>74434.13</v>
      </c>
    </row>
    <row r="4841" spans="1:6" ht="22.5">
      <c r="A4841" s="370" t="s">
        <v>9985</v>
      </c>
      <c r="B4841" s="374">
        <v>16764</v>
      </c>
      <c r="C4841" s="374" t="s">
        <v>9986</v>
      </c>
      <c r="D4841" s="368" t="s">
        <v>9</v>
      </c>
      <c r="E4841" s="374" t="s">
        <v>359</v>
      </c>
      <c r="F4841" s="376">
        <v>486727.34</v>
      </c>
    </row>
    <row r="4842" spans="1:6">
      <c r="A4842" s="370" t="s">
        <v>9987</v>
      </c>
      <c r="B4842" s="374">
        <v>18355</v>
      </c>
      <c r="C4842" s="374" t="s">
        <v>9988</v>
      </c>
      <c r="D4842" s="368" t="s">
        <v>6</v>
      </c>
      <c r="E4842" s="374" t="s">
        <v>603</v>
      </c>
      <c r="F4842" s="376">
        <v>76385.570000000007</v>
      </c>
    </row>
    <row r="4843" spans="1:6">
      <c r="A4843" s="370" t="s">
        <v>9989</v>
      </c>
      <c r="B4843" s="374">
        <v>18322</v>
      </c>
      <c r="C4843" s="374" t="s">
        <v>9990</v>
      </c>
      <c r="D4843" s="368" t="s">
        <v>6</v>
      </c>
      <c r="E4843" s="374" t="s">
        <v>603</v>
      </c>
      <c r="F4843" s="376">
        <v>262488.78000000003</v>
      </c>
    </row>
    <row r="4844" spans="1:6">
      <c r="A4844" s="370" t="s">
        <v>9991</v>
      </c>
      <c r="B4844" s="374">
        <v>18284</v>
      </c>
      <c r="C4844" s="374" t="s">
        <v>9992</v>
      </c>
      <c r="D4844" s="368" t="s">
        <v>6</v>
      </c>
      <c r="E4844" s="374" t="s">
        <v>603</v>
      </c>
      <c r="F4844" s="376">
        <v>29321.47</v>
      </c>
    </row>
    <row r="4845" spans="1:6">
      <c r="A4845" s="370" t="s">
        <v>9993</v>
      </c>
      <c r="B4845" s="374">
        <v>763</v>
      </c>
      <c r="C4845" s="374" t="s">
        <v>9994</v>
      </c>
      <c r="D4845" s="368" t="s">
        <v>9</v>
      </c>
      <c r="E4845" s="374" t="s">
        <v>1207</v>
      </c>
      <c r="F4845" s="376">
        <v>7664.95</v>
      </c>
    </row>
    <row r="4846" spans="1:6">
      <c r="A4846" s="370" t="s">
        <v>9995</v>
      </c>
      <c r="B4846" s="374">
        <v>762</v>
      </c>
      <c r="C4846" s="374" t="s">
        <v>9996</v>
      </c>
      <c r="D4846" s="368" t="s">
        <v>9</v>
      </c>
      <c r="E4846" s="374" t="s">
        <v>1207</v>
      </c>
      <c r="F4846" s="376">
        <v>7664.95</v>
      </c>
    </row>
    <row r="4847" spans="1:6">
      <c r="A4847" s="370" t="s">
        <v>9997</v>
      </c>
      <c r="B4847" s="374">
        <v>761</v>
      </c>
      <c r="C4847" s="374" t="s">
        <v>9998</v>
      </c>
      <c r="D4847" s="368" t="s">
        <v>9</v>
      </c>
      <c r="E4847" s="374" t="s">
        <v>1207</v>
      </c>
      <c r="F4847" s="376">
        <v>7664.95</v>
      </c>
    </row>
    <row r="4848" spans="1:6">
      <c r="A4848" s="370" t="s">
        <v>9999</v>
      </c>
      <c r="B4848" s="374">
        <v>570</v>
      </c>
      <c r="C4848" s="374" t="s">
        <v>10000</v>
      </c>
      <c r="D4848" s="368" t="s">
        <v>9</v>
      </c>
      <c r="E4848" s="374" t="s">
        <v>1207</v>
      </c>
      <c r="F4848" s="376">
        <v>137270.34</v>
      </c>
    </row>
    <row r="4849" spans="1:6">
      <c r="A4849" s="370" t="s">
        <v>10001</v>
      </c>
      <c r="B4849" s="374">
        <v>571</v>
      </c>
      <c r="C4849" s="374" t="s">
        <v>10002</v>
      </c>
      <c r="D4849" s="368" t="s">
        <v>9</v>
      </c>
      <c r="E4849" s="374" t="s">
        <v>1207</v>
      </c>
      <c r="F4849" s="376">
        <v>181542.36</v>
      </c>
    </row>
    <row r="4850" spans="1:6">
      <c r="A4850" s="370" t="s">
        <v>10003</v>
      </c>
      <c r="B4850" s="374">
        <v>589</v>
      </c>
      <c r="C4850" s="374" t="s">
        <v>10004</v>
      </c>
      <c r="D4850" s="368" t="s">
        <v>9</v>
      </c>
      <c r="E4850" s="374" t="s">
        <v>1207</v>
      </c>
      <c r="F4850" s="376">
        <v>7664.95</v>
      </c>
    </row>
    <row r="4851" spans="1:6">
      <c r="A4851" s="370" t="s">
        <v>10005</v>
      </c>
      <c r="B4851" s="374">
        <v>569</v>
      </c>
      <c r="C4851" s="374" t="s">
        <v>10006</v>
      </c>
      <c r="D4851" s="368" t="s">
        <v>9</v>
      </c>
      <c r="E4851" s="374" t="s">
        <v>1207</v>
      </c>
      <c r="F4851" s="376">
        <v>137046.89000000001</v>
      </c>
    </row>
    <row r="4852" spans="1:6">
      <c r="A4852" s="370" t="s">
        <v>10007</v>
      </c>
      <c r="B4852" s="374">
        <v>572</v>
      </c>
      <c r="C4852" s="374" t="s">
        <v>10008</v>
      </c>
      <c r="D4852" s="368" t="s">
        <v>9</v>
      </c>
      <c r="E4852" s="374" t="s">
        <v>1207</v>
      </c>
      <c r="F4852" s="376">
        <v>7664.95</v>
      </c>
    </row>
    <row r="4853" spans="1:6">
      <c r="A4853" s="370" t="s">
        <v>10009</v>
      </c>
      <c r="B4853" s="374">
        <v>573</v>
      </c>
      <c r="C4853" s="374" t="s">
        <v>10010</v>
      </c>
      <c r="D4853" s="368" t="s">
        <v>9</v>
      </c>
      <c r="E4853" s="374" t="s">
        <v>1207</v>
      </c>
      <c r="F4853" s="376">
        <v>7664.95</v>
      </c>
    </row>
    <row r="4854" spans="1:6">
      <c r="A4854" s="370" t="s">
        <v>10011</v>
      </c>
      <c r="B4854" s="374">
        <v>574</v>
      </c>
      <c r="C4854" s="374" t="s">
        <v>10012</v>
      </c>
      <c r="D4854" s="368" t="s">
        <v>9</v>
      </c>
      <c r="E4854" s="374" t="s">
        <v>1207</v>
      </c>
      <c r="F4854" s="376">
        <v>7664.95</v>
      </c>
    </row>
    <row r="4855" spans="1:6">
      <c r="A4855" s="370" t="s">
        <v>10013</v>
      </c>
      <c r="B4855" s="374">
        <v>575</v>
      </c>
      <c r="C4855" s="374" t="s">
        <v>10014</v>
      </c>
      <c r="D4855" s="368" t="s">
        <v>9</v>
      </c>
      <c r="E4855" s="374" t="s">
        <v>1207</v>
      </c>
      <c r="F4855" s="376">
        <v>7664.95</v>
      </c>
    </row>
    <row r="4856" spans="1:6">
      <c r="A4856" s="370" t="s">
        <v>10015</v>
      </c>
      <c r="B4856" s="374">
        <v>576</v>
      </c>
      <c r="C4856" s="374" t="s">
        <v>10016</v>
      </c>
      <c r="D4856" s="368" t="s">
        <v>9</v>
      </c>
      <c r="E4856" s="374" t="s">
        <v>1207</v>
      </c>
      <c r="F4856" s="376">
        <v>7664.95</v>
      </c>
    </row>
    <row r="4857" spans="1:6">
      <c r="A4857" s="370" t="s">
        <v>10017</v>
      </c>
      <c r="B4857" s="374">
        <v>577</v>
      </c>
      <c r="C4857" s="374" t="s">
        <v>10018</v>
      </c>
      <c r="D4857" s="368" t="s">
        <v>9</v>
      </c>
      <c r="E4857" s="374" t="s">
        <v>1207</v>
      </c>
      <c r="F4857" s="376">
        <v>7664.95</v>
      </c>
    </row>
    <row r="4858" spans="1:6">
      <c r="A4858" s="370" t="s">
        <v>10019</v>
      </c>
      <c r="B4858" s="374">
        <v>578</v>
      </c>
      <c r="C4858" s="374" t="s">
        <v>10020</v>
      </c>
      <c r="D4858" s="368" t="s">
        <v>9</v>
      </c>
      <c r="E4858" s="374" t="s">
        <v>1207</v>
      </c>
      <c r="F4858" s="376">
        <v>7664.95</v>
      </c>
    </row>
    <row r="4859" spans="1:6">
      <c r="A4859" s="370" t="s">
        <v>10021</v>
      </c>
      <c r="B4859" s="374">
        <v>579</v>
      </c>
      <c r="C4859" s="374" t="s">
        <v>10022</v>
      </c>
      <c r="D4859" s="368" t="s">
        <v>9</v>
      </c>
      <c r="E4859" s="374" t="s">
        <v>1207</v>
      </c>
      <c r="F4859" s="376">
        <v>7664.95</v>
      </c>
    </row>
    <row r="4860" spans="1:6">
      <c r="A4860" s="370" t="s">
        <v>10023</v>
      </c>
      <c r="B4860" s="374">
        <v>580</v>
      </c>
      <c r="C4860" s="374" t="s">
        <v>10024</v>
      </c>
      <c r="D4860" s="368" t="s">
        <v>9</v>
      </c>
      <c r="E4860" s="374" t="s">
        <v>1207</v>
      </c>
      <c r="F4860" s="376">
        <v>7664.95</v>
      </c>
    </row>
    <row r="4861" spans="1:6">
      <c r="A4861" s="370" t="s">
        <v>10025</v>
      </c>
      <c r="B4861" s="374">
        <v>20852</v>
      </c>
      <c r="C4861" s="374" t="s">
        <v>10026</v>
      </c>
      <c r="D4861" s="368" t="s">
        <v>9</v>
      </c>
      <c r="E4861" s="374" t="s">
        <v>2147</v>
      </c>
      <c r="F4861" s="376">
        <v>209866.99</v>
      </c>
    </row>
    <row r="4862" spans="1:6">
      <c r="A4862" s="370" t="s">
        <v>10027</v>
      </c>
      <c r="B4862" s="374">
        <v>3045</v>
      </c>
      <c r="C4862" s="374" t="s">
        <v>10028</v>
      </c>
      <c r="D4862" s="368" t="s">
        <v>5879</v>
      </c>
      <c r="E4862" s="374" t="s">
        <v>2474</v>
      </c>
      <c r="F4862" s="376">
        <v>17975.82</v>
      </c>
    </row>
    <row r="4863" spans="1:6">
      <c r="A4863" s="370" t="s">
        <v>10029</v>
      </c>
      <c r="B4863" s="374">
        <v>3046</v>
      </c>
      <c r="C4863" s="374" t="s">
        <v>10030</v>
      </c>
      <c r="D4863" s="368" t="s">
        <v>5879</v>
      </c>
      <c r="E4863" s="374" t="s">
        <v>2474</v>
      </c>
      <c r="F4863" s="376">
        <v>33049.599999999999</v>
      </c>
    </row>
    <row r="4864" spans="1:6">
      <c r="A4864" s="370" t="s">
        <v>10031</v>
      </c>
      <c r="B4864" s="374">
        <v>3047</v>
      </c>
      <c r="C4864" s="374" t="s">
        <v>10032</v>
      </c>
      <c r="D4864" s="368" t="s">
        <v>5879</v>
      </c>
      <c r="E4864" s="374" t="s">
        <v>2474</v>
      </c>
      <c r="F4864" s="376">
        <v>30968.89</v>
      </c>
    </row>
    <row r="4865" spans="1:6">
      <c r="A4865" s="370" t="s">
        <v>10033</v>
      </c>
      <c r="B4865" s="374">
        <v>3043</v>
      </c>
      <c r="C4865" s="374" t="s">
        <v>10034</v>
      </c>
      <c r="D4865" s="368" t="s">
        <v>5879</v>
      </c>
      <c r="E4865" s="374" t="s">
        <v>2474</v>
      </c>
      <c r="F4865" s="376">
        <v>6228</v>
      </c>
    </row>
    <row r="4866" spans="1:6">
      <c r="A4866" s="370" t="s">
        <v>10035</v>
      </c>
      <c r="B4866" s="374">
        <v>3044</v>
      </c>
      <c r="C4866" s="374" t="s">
        <v>10036</v>
      </c>
      <c r="D4866" s="368" t="s">
        <v>5879</v>
      </c>
      <c r="E4866" s="374" t="s">
        <v>2474</v>
      </c>
      <c r="F4866" s="376">
        <v>11863</v>
      </c>
    </row>
    <row r="4867" spans="1:6">
      <c r="A4867" s="370" t="s">
        <v>10037</v>
      </c>
      <c r="B4867" s="374">
        <v>10200</v>
      </c>
      <c r="C4867" s="374" t="s">
        <v>10038</v>
      </c>
      <c r="D4867" s="368" t="s">
        <v>8</v>
      </c>
      <c r="E4867" s="374" t="s">
        <v>1573</v>
      </c>
      <c r="F4867" s="376">
        <v>59651.4</v>
      </c>
    </row>
    <row r="4868" spans="1:6">
      <c r="A4868" s="370" t="s">
        <v>10039</v>
      </c>
      <c r="B4868" s="374">
        <v>15191</v>
      </c>
      <c r="C4868" s="374" t="s">
        <v>10040</v>
      </c>
      <c r="D4868" s="368" t="s">
        <v>8</v>
      </c>
      <c r="E4868" s="374" t="s">
        <v>1573</v>
      </c>
      <c r="F4868" s="376">
        <v>71261.22</v>
      </c>
    </row>
    <row r="4869" spans="1:6">
      <c r="A4869" s="370" t="s">
        <v>10041</v>
      </c>
      <c r="B4869" s="374">
        <v>18945</v>
      </c>
      <c r="C4869" s="374" t="s">
        <v>10042</v>
      </c>
      <c r="D4869" s="368" t="s">
        <v>6</v>
      </c>
      <c r="E4869" s="374" t="s">
        <v>1535</v>
      </c>
      <c r="F4869" s="376">
        <v>41075.440000000002</v>
      </c>
    </row>
    <row r="4870" spans="1:6">
      <c r="A4870" s="370" t="s">
        <v>10043</v>
      </c>
      <c r="B4870" s="374">
        <v>11196</v>
      </c>
      <c r="C4870" s="374" t="s">
        <v>10044</v>
      </c>
      <c r="D4870" s="368" t="s">
        <v>6</v>
      </c>
      <c r="E4870" s="374" t="s">
        <v>1751</v>
      </c>
      <c r="F4870" s="376">
        <v>39450.04</v>
      </c>
    </row>
    <row r="4871" spans="1:6">
      <c r="A4871" s="370" t="s">
        <v>10045</v>
      </c>
      <c r="B4871" s="374">
        <v>10245</v>
      </c>
      <c r="C4871" s="374" t="s">
        <v>10046</v>
      </c>
      <c r="D4871" s="368" t="s">
        <v>6</v>
      </c>
      <c r="E4871" s="374" t="s">
        <v>1751</v>
      </c>
      <c r="F4871" s="376">
        <v>65785.91</v>
      </c>
    </row>
    <row r="4872" spans="1:6">
      <c r="A4872" s="370" t="s">
        <v>10047</v>
      </c>
      <c r="B4872" s="374">
        <v>11567</v>
      </c>
      <c r="C4872" s="374" t="s">
        <v>10048</v>
      </c>
      <c r="D4872" s="368" t="s">
        <v>6</v>
      </c>
      <c r="E4872" s="374" t="s">
        <v>1751</v>
      </c>
      <c r="F4872" s="376">
        <v>75940.25</v>
      </c>
    </row>
    <row r="4873" spans="1:6">
      <c r="A4873" s="370" t="s">
        <v>10049</v>
      </c>
      <c r="B4873" s="374">
        <v>11529</v>
      </c>
      <c r="C4873" s="374" t="s">
        <v>10050</v>
      </c>
      <c r="D4873" s="368" t="s">
        <v>6</v>
      </c>
      <c r="E4873" s="374" t="s">
        <v>1751</v>
      </c>
      <c r="F4873" s="376">
        <v>48986.49</v>
      </c>
    </row>
    <row r="4874" spans="1:6">
      <c r="A4874" s="370" t="s">
        <v>10051</v>
      </c>
      <c r="B4874" s="374">
        <v>10629</v>
      </c>
      <c r="C4874" s="374" t="s">
        <v>10052</v>
      </c>
      <c r="D4874" s="368" t="s">
        <v>6</v>
      </c>
      <c r="E4874" s="374" t="s">
        <v>1751</v>
      </c>
      <c r="F4874" s="376">
        <v>48802.19</v>
      </c>
    </row>
    <row r="4875" spans="1:6">
      <c r="A4875" s="370" t="s">
        <v>10053</v>
      </c>
      <c r="B4875" s="374">
        <v>10119</v>
      </c>
      <c r="C4875" s="374" t="s">
        <v>10054</v>
      </c>
      <c r="D4875" s="368" t="s">
        <v>6</v>
      </c>
      <c r="E4875" s="374" t="s">
        <v>1751</v>
      </c>
      <c r="F4875" s="376">
        <v>38072.65</v>
      </c>
    </row>
    <row r="4876" spans="1:6">
      <c r="A4876" s="370" t="s">
        <v>10055</v>
      </c>
      <c r="B4876" s="374">
        <v>17333</v>
      </c>
      <c r="C4876" s="374" t="s">
        <v>10056</v>
      </c>
      <c r="D4876" s="368" t="s">
        <v>6</v>
      </c>
      <c r="E4876" s="374" t="s">
        <v>1751</v>
      </c>
      <c r="F4876" s="376">
        <v>38111.660000000003</v>
      </c>
    </row>
    <row r="4877" spans="1:6">
      <c r="A4877" s="370" t="s">
        <v>10057</v>
      </c>
      <c r="B4877" s="374">
        <v>14218</v>
      </c>
      <c r="C4877" s="374" t="s">
        <v>10058</v>
      </c>
      <c r="D4877" s="368" t="s">
        <v>6</v>
      </c>
      <c r="E4877" s="374" t="s">
        <v>1751</v>
      </c>
      <c r="F4877" s="376">
        <v>33107.089999999997</v>
      </c>
    </row>
    <row r="4878" spans="1:6">
      <c r="A4878" s="370" t="s">
        <v>10059</v>
      </c>
      <c r="B4878" s="374">
        <v>333</v>
      </c>
      <c r="C4878" s="374" t="s">
        <v>10060</v>
      </c>
      <c r="D4878" s="368" t="s">
        <v>6</v>
      </c>
      <c r="E4878" s="374" t="s">
        <v>1535</v>
      </c>
      <c r="F4878" s="376">
        <v>30663.15</v>
      </c>
    </row>
    <row r="4879" spans="1:6">
      <c r="A4879" s="370" t="s">
        <v>10061</v>
      </c>
      <c r="B4879" s="374">
        <v>93</v>
      </c>
      <c r="C4879" s="374" t="s">
        <v>10062</v>
      </c>
      <c r="D4879" s="368" t="s">
        <v>7</v>
      </c>
      <c r="E4879" s="374" t="s">
        <v>857</v>
      </c>
      <c r="F4879" s="376">
        <v>56476.6</v>
      </c>
    </row>
    <row r="4880" spans="1:6">
      <c r="A4880" s="370" t="s">
        <v>10063</v>
      </c>
      <c r="B4880" s="374">
        <v>175</v>
      </c>
      <c r="C4880" s="374" t="s">
        <v>10064</v>
      </c>
      <c r="D4880" s="368" t="s">
        <v>6</v>
      </c>
      <c r="E4880" s="374" t="s">
        <v>2377</v>
      </c>
      <c r="F4880" s="376">
        <v>9378.02</v>
      </c>
    </row>
    <row r="4881" spans="1:6">
      <c r="A4881" s="370" t="s">
        <v>10065</v>
      </c>
      <c r="B4881" s="374">
        <v>332</v>
      </c>
      <c r="C4881" s="374" t="s">
        <v>10066</v>
      </c>
      <c r="D4881" s="368" t="s">
        <v>6</v>
      </c>
      <c r="E4881" s="374" t="s">
        <v>1535</v>
      </c>
      <c r="F4881" s="376">
        <v>20277.240000000002</v>
      </c>
    </row>
    <row r="4882" spans="1:6">
      <c r="A4882" s="370" t="s">
        <v>10067</v>
      </c>
      <c r="B4882" s="374">
        <v>10054</v>
      </c>
      <c r="C4882" s="374" t="s">
        <v>10068</v>
      </c>
      <c r="D4882" s="368" t="s">
        <v>6</v>
      </c>
      <c r="E4882" s="374" t="s">
        <v>1535</v>
      </c>
      <c r="F4882" s="376">
        <v>249288.81</v>
      </c>
    </row>
    <row r="4883" spans="1:6">
      <c r="A4883" s="370" t="s">
        <v>10069</v>
      </c>
      <c r="B4883" s="374">
        <v>10191</v>
      </c>
      <c r="C4883" s="374" t="s">
        <v>10070</v>
      </c>
      <c r="D4883" s="368" t="s">
        <v>6</v>
      </c>
      <c r="E4883" s="374" t="s">
        <v>1751</v>
      </c>
      <c r="F4883" s="376">
        <v>16431.86</v>
      </c>
    </row>
    <row r="4884" spans="1:6">
      <c r="A4884" s="370" t="s">
        <v>10071</v>
      </c>
      <c r="B4884" s="374">
        <v>10055</v>
      </c>
      <c r="C4884" s="374" t="s">
        <v>10072</v>
      </c>
      <c r="D4884" s="368" t="s">
        <v>6</v>
      </c>
      <c r="E4884" s="374" t="s">
        <v>1751</v>
      </c>
      <c r="F4884" s="376">
        <v>42285.89</v>
      </c>
    </row>
    <row r="4885" spans="1:6">
      <c r="A4885" s="370" t="s">
        <v>10073</v>
      </c>
      <c r="B4885" s="374">
        <v>10056</v>
      </c>
      <c r="C4885" s="374" t="s">
        <v>10074</v>
      </c>
      <c r="D4885" s="368" t="s">
        <v>6</v>
      </c>
      <c r="E4885" s="374" t="s">
        <v>1751</v>
      </c>
      <c r="F4885" s="376">
        <v>24908.63</v>
      </c>
    </row>
    <row r="4886" spans="1:6">
      <c r="A4886" s="370" t="s">
        <v>10075</v>
      </c>
      <c r="B4886" s="374">
        <v>15746</v>
      </c>
      <c r="C4886" s="374" t="s">
        <v>10076</v>
      </c>
      <c r="D4886" s="368" t="s">
        <v>6</v>
      </c>
      <c r="E4886" s="374" t="s">
        <v>1535</v>
      </c>
      <c r="F4886" s="376">
        <v>106619.32</v>
      </c>
    </row>
    <row r="4887" spans="1:6">
      <c r="A4887" s="370" t="s">
        <v>10077</v>
      </c>
      <c r="B4887" s="374">
        <v>13827</v>
      </c>
      <c r="C4887" s="374" t="s">
        <v>10078</v>
      </c>
      <c r="D4887" s="368" t="s">
        <v>8</v>
      </c>
      <c r="E4887" s="374" t="s">
        <v>857</v>
      </c>
      <c r="F4887" s="376">
        <v>47200.79</v>
      </c>
    </row>
    <row r="4888" spans="1:6">
      <c r="A4888" s="370" t="s">
        <v>10079</v>
      </c>
      <c r="B4888" s="374">
        <v>18174</v>
      </c>
      <c r="C4888" s="374" t="s">
        <v>10080</v>
      </c>
      <c r="D4888" s="368" t="s">
        <v>6</v>
      </c>
      <c r="E4888" s="374" t="s">
        <v>2108</v>
      </c>
      <c r="F4888" s="376">
        <v>24789.83</v>
      </c>
    </row>
    <row r="4889" spans="1:6">
      <c r="A4889" s="370" t="s">
        <v>10081</v>
      </c>
      <c r="B4889" s="374">
        <v>10123</v>
      </c>
      <c r="C4889" s="374" t="s">
        <v>10082</v>
      </c>
      <c r="D4889" s="368" t="s">
        <v>6</v>
      </c>
      <c r="E4889" s="374" t="s">
        <v>1751</v>
      </c>
      <c r="F4889" s="376">
        <v>38072.65</v>
      </c>
    </row>
    <row r="4890" spans="1:6" ht="22.5">
      <c r="A4890" s="370" t="s">
        <v>10083</v>
      </c>
      <c r="B4890" s="374">
        <v>10264</v>
      </c>
      <c r="C4890" s="374" t="s">
        <v>10084</v>
      </c>
      <c r="D4890" s="368" t="s">
        <v>6</v>
      </c>
      <c r="E4890" s="374" t="s">
        <v>1535</v>
      </c>
      <c r="F4890" s="376">
        <v>0</v>
      </c>
    </row>
    <row r="4891" spans="1:6">
      <c r="A4891" s="370" t="s">
        <v>10085</v>
      </c>
      <c r="B4891" s="374">
        <v>13766</v>
      </c>
      <c r="C4891" s="374" t="s">
        <v>10086</v>
      </c>
      <c r="D4891" s="368" t="s">
        <v>6</v>
      </c>
      <c r="E4891" s="374" t="s">
        <v>1535</v>
      </c>
      <c r="F4891" s="376">
        <v>39372.050000000003</v>
      </c>
    </row>
    <row r="4892" spans="1:6">
      <c r="A4892" s="370" t="s">
        <v>10087</v>
      </c>
      <c r="B4892" s="374">
        <v>16167</v>
      </c>
      <c r="C4892" s="374" t="s">
        <v>10088</v>
      </c>
      <c r="D4892" s="368" t="s">
        <v>6</v>
      </c>
      <c r="E4892" s="374" t="s">
        <v>1535</v>
      </c>
      <c r="F4892" s="376">
        <v>39372.050000000003</v>
      </c>
    </row>
    <row r="4893" spans="1:6">
      <c r="A4893" s="370" t="s">
        <v>10089</v>
      </c>
      <c r="B4893" s="374">
        <v>16903</v>
      </c>
      <c r="C4893" s="374" t="s">
        <v>10090</v>
      </c>
      <c r="D4893" s="368" t="s">
        <v>6</v>
      </c>
      <c r="E4893" s="374" t="s">
        <v>1535</v>
      </c>
      <c r="F4893" s="376">
        <v>205211.18</v>
      </c>
    </row>
    <row r="4894" spans="1:6">
      <c r="A4894" s="370" t="s">
        <v>10091</v>
      </c>
      <c r="B4894" s="374">
        <v>10001</v>
      </c>
      <c r="C4894" s="374" t="s">
        <v>10092</v>
      </c>
      <c r="D4894" s="368" t="s">
        <v>6</v>
      </c>
      <c r="E4894" s="374" t="s">
        <v>1751</v>
      </c>
      <c r="F4894" s="376">
        <v>51029</v>
      </c>
    </row>
    <row r="4895" spans="1:6">
      <c r="A4895" s="370" t="s">
        <v>10093</v>
      </c>
      <c r="B4895" s="374">
        <v>13404</v>
      </c>
      <c r="C4895" s="374" t="s">
        <v>10094</v>
      </c>
      <c r="D4895" s="368" t="s">
        <v>6</v>
      </c>
      <c r="E4895" s="374" t="s">
        <v>366</v>
      </c>
      <c r="F4895" s="376">
        <v>42313.32</v>
      </c>
    </row>
    <row r="4896" spans="1:6">
      <c r="A4896" s="370" t="s">
        <v>10095</v>
      </c>
      <c r="B4896" s="374">
        <v>10593</v>
      </c>
      <c r="C4896" s="374" t="s">
        <v>10096</v>
      </c>
      <c r="D4896" s="368" t="s">
        <v>8</v>
      </c>
      <c r="E4896" s="374" t="s">
        <v>1573</v>
      </c>
      <c r="F4896" s="376">
        <v>135453.06</v>
      </c>
    </row>
    <row r="4897" spans="1:6">
      <c r="A4897" s="370" t="s">
        <v>10097</v>
      </c>
      <c r="B4897" s="374">
        <v>15376</v>
      </c>
      <c r="C4897" s="374" t="s">
        <v>10098</v>
      </c>
      <c r="D4897" s="368" t="s">
        <v>6</v>
      </c>
      <c r="E4897" s="374" t="s">
        <v>1216</v>
      </c>
      <c r="F4897" s="376">
        <v>2048.54</v>
      </c>
    </row>
    <row r="4898" spans="1:6">
      <c r="A4898" s="370" t="s">
        <v>10099</v>
      </c>
      <c r="B4898" s="374">
        <v>16835</v>
      </c>
      <c r="C4898" s="374" t="s">
        <v>10100</v>
      </c>
      <c r="D4898" s="368" t="s">
        <v>6</v>
      </c>
      <c r="E4898" s="374" t="s">
        <v>1213</v>
      </c>
      <c r="F4898" s="376">
        <v>2928.06</v>
      </c>
    </row>
    <row r="4899" spans="1:6">
      <c r="A4899" s="370" t="s">
        <v>10101</v>
      </c>
      <c r="B4899" s="374">
        <v>10115</v>
      </c>
      <c r="C4899" s="374" t="s">
        <v>10102</v>
      </c>
      <c r="D4899" s="368" t="s">
        <v>6</v>
      </c>
      <c r="E4899" s="374" t="s">
        <v>1216</v>
      </c>
      <c r="F4899" s="376">
        <v>7200.16</v>
      </c>
    </row>
    <row r="4900" spans="1:6">
      <c r="A4900" s="370" t="s">
        <v>10103</v>
      </c>
      <c r="B4900" s="374">
        <v>12492</v>
      </c>
      <c r="C4900" s="374" t="s">
        <v>289</v>
      </c>
      <c r="D4900" s="368" t="s">
        <v>6</v>
      </c>
      <c r="E4900" s="374" t="s">
        <v>1216</v>
      </c>
      <c r="F4900" s="376">
        <v>13404.95</v>
      </c>
    </row>
    <row r="4901" spans="1:6">
      <c r="A4901" s="370" t="s">
        <v>10104</v>
      </c>
      <c r="B4901" s="374">
        <v>16809</v>
      </c>
      <c r="C4901" s="374" t="s">
        <v>10105</v>
      </c>
      <c r="D4901" s="368" t="s">
        <v>6</v>
      </c>
      <c r="E4901" s="374" t="s">
        <v>1216</v>
      </c>
      <c r="F4901" s="376">
        <v>12774.1</v>
      </c>
    </row>
    <row r="4902" spans="1:6">
      <c r="A4902" s="370" t="s">
        <v>10106</v>
      </c>
      <c r="B4902" s="374">
        <v>10327</v>
      </c>
      <c r="C4902" s="374" t="s">
        <v>10107</v>
      </c>
      <c r="D4902" s="368" t="s">
        <v>6</v>
      </c>
      <c r="E4902" s="374" t="s">
        <v>1216</v>
      </c>
      <c r="F4902" s="376">
        <v>5815.54</v>
      </c>
    </row>
    <row r="4903" spans="1:6">
      <c r="A4903" s="370" t="s">
        <v>10108</v>
      </c>
      <c r="B4903" s="374">
        <v>12268</v>
      </c>
      <c r="C4903" s="374" t="s">
        <v>10109</v>
      </c>
      <c r="D4903" s="368" t="s">
        <v>6</v>
      </c>
      <c r="E4903" s="374" t="s">
        <v>1216</v>
      </c>
      <c r="F4903" s="376">
        <v>4748.0600000000004</v>
      </c>
    </row>
    <row r="4904" spans="1:6" ht="22.5">
      <c r="A4904" s="370" t="s">
        <v>10110</v>
      </c>
      <c r="B4904" s="374">
        <v>17765</v>
      </c>
      <c r="C4904" s="374" t="s">
        <v>10111</v>
      </c>
      <c r="D4904" s="368" t="s">
        <v>9</v>
      </c>
      <c r="E4904" s="374" t="s">
        <v>359</v>
      </c>
      <c r="F4904" s="376">
        <v>41265.43</v>
      </c>
    </row>
    <row r="4905" spans="1:6">
      <c r="A4905" s="370" t="s">
        <v>10112</v>
      </c>
      <c r="B4905" s="374">
        <v>221</v>
      </c>
      <c r="C4905" s="374" t="s">
        <v>10113</v>
      </c>
      <c r="D4905" s="368" t="s">
        <v>6</v>
      </c>
      <c r="E4905" s="374" t="s">
        <v>1442</v>
      </c>
      <c r="F4905" s="376">
        <v>8105.64</v>
      </c>
    </row>
    <row r="4906" spans="1:6">
      <c r="A4906" s="370" t="s">
        <v>10114</v>
      </c>
      <c r="B4906" s="374">
        <v>20652</v>
      </c>
      <c r="C4906" s="374" t="s">
        <v>10115</v>
      </c>
      <c r="D4906" s="368" t="s">
        <v>8</v>
      </c>
      <c r="E4906" s="374" t="s">
        <v>773</v>
      </c>
      <c r="F4906" s="376">
        <v>24042.73</v>
      </c>
    </row>
    <row r="4907" spans="1:6">
      <c r="A4907" s="370" t="s">
        <v>10116</v>
      </c>
      <c r="B4907" s="374">
        <v>10933</v>
      </c>
      <c r="C4907" s="374" t="s">
        <v>10117</v>
      </c>
      <c r="D4907" s="368" t="s">
        <v>6</v>
      </c>
      <c r="E4907" s="374" t="s">
        <v>507</v>
      </c>
      <c r="F4907" s="376">
        <v>498651.14</v>
      </c>
    </row>
    <row r="4908" spans="1:6">
      <c r="A4908" s="370" t="s">
        <v>10118</v>
      </c>
      <c r="B4908" s="374">
        <v>10495</v>
      </c>
      <c r="C4908" s="374" t="s">
        <v>10119</v>
      </c>
      <c r="D4908" s="368" t="s">
        <v>8</v>
      </c>
      <c r="E4908" s="374" t="s">
        <v>615</v>
      </c>
      <c r="F4908" s="376">
        <v>333183.06</v>
      </c>
    </row>
    <row r="4909" spans="1:6">
      <c r="A4909" s="370" t="s">
        <v>10120</v>
      </c>
      <c r="B4909" s="374">
        <v>14180</v>
      </c>
      <c r="C4909" s="374" t="s">
        <v>10121</v>
      </c>
      <c r="D4909" s="368" t="s">
        <v>9</v>
      </c>
      <c r="E4909" s="374" t="s">
        <v>491</v>
      </c>
      <c r="F4909" s="376">
        <v>129028.07</v>
      </c>
    </row>
    <row r="4910" spans="1:6">
      <c r="A4910" s="370" t="s">
        <v>10122</v>
      </c>
      <c r="B4910" s="374">
        <v>11429</v>
      </c>
      <c r="C4910" s="374" t="s">
        <v>10123</v>
      </c>
      <c r="D4910" s="368" t="s">
        <v>8</v>
      </c>
      <c r="E4910" s="374" t="s">
        <v>507</v>
      </c>
      <c r="F4910" s="376">
        <v>168914.16</v>
      </c>
    </row>
    <row r="4911" spans="1:6">
      <c r="A4911" s="370" t="s">
        <v>10124</v>
      </c>
      <c r="B4911" s="374">
        <v>14156</v>
      </c>
      <c r="C4911" s="374" t="s">
        <v>10125</v>
      </c>
      <c r="D4911" s="368" t="s">
        <v>9</v>
      </c>
      <c r="E4911" s="374" t="s">
        <v>491</v>
      </c>
      <c r="F4911" s="376">
        <v>320503.42</v>
      </c>
    </row>
    <row r="4912" spans="1:6">
      <c r="A4912" s="370" t="s">
        <v>10126</v>
      </c>
      <c r="B4912" s="374">
        <v>14149</v>
      </c>
      <c r="C4912" s="374" t="s">
        <v>10127</v>
      </c>
      <c r="D4912" s="368" t="s">
        <v>9</v>
      </c>
      <c r="E4912" s="374" t="s">
        <v>491</v>
      </c>
      <c r="F4912" s="376">
        <v>321729.98</v>
      </c>
    </row>
    <row r="4913" spans="1:6">
      <c r="A4913" s="370" t="s">
        <v>10128</v>
      </c>
      <c r="B4913" s="374">
        <v>14157</v>
      </c>
      <c r="C4913" s="374" t="s">
        <v>10129</v>
      </c>
      <c r="D4913" s="368" t="s">
        <v>9</v>
      </c>
      <c r="E4913" s="374" t="s">
        <v>491</v>
      </c>
      <c r="F4913" s="376">
        <v>149321.60000000001</v>
      </c>
    </row>
    <row r="4914" spans="1:6">
      <c r="A4914" s="370" t="s">
        <v>10130</v>
      </c>
      <c r="B4914" s="374">
        <v>14158</v>
      </c>
      <c r="C4914" s="374" t="s">
        <v>10131</v>
      </c>
      <c r="D4914" s="368" t="s">
        <v>9</v>
      </c>
      <c r="E4914" s="374" t="s">
        <v>491</v>
      </c>
      <c r="F4914" s="376">
        <v>205362.79</v>
      </c>
    </row>
    <row r="4915" spans="1:6">
      <c r="A4915" s="370" t="s">
        <v>10132</v>
      </c>
      <c r="B4915" s="374">
        <v>14114</v>
      </c>
      <c r="C4915" s="374" t="s">
        <v>10133</v>
      </c>
      <c r="D4915" s="368" t="s">
        <v>9</v>
      </c>
      <c r="E4915" s="374" t="s">
        <v>491</v>
      </c>
      <c r="F4915" s="376">
        <v>149321.60000000001</v>
      </c>
    </row>
    <row r="4916" spans="1:6">
      <c r="A4916" s="370" t="s">
        <v>10134</v>
      </c>
      <c r="B4916" s="374">
        <v>14150</v>
      </c>
      <c r="C4916" s="374" t="s">
        <v>10135</v>
      </c>
      <c r="D4916" s="368" t="s">
        <v>9</v>
      </c>
      <c r="E4916" s="374" t="s">
        <v>491</v>
      </c>
      <c r="F4916" s="376">
        <v>141316.18</v>
      </c>
    </row>
    <row r="4917" spans="1:6">
      <c r="A4917" s="370" t="s">
        <v>10136</v>
      </c>
      <c r="B4917" s="374">
        <v>14151</v>
      </c>
      <c r="C4917" s="374" t="s">
        <v>10137</v>
      </c>
      <c r="D4917" s="368" t="s">
        <v>9</v>
      </c>
      <c r="E4917" s="374" t="s">
        <v>491</v>
      </c>
      <c r="F4917" s="376">
        <v>284763.01</v>
      </c>
    </row>
    <row r="4918" spans="1:6">
      <c r="A4918" s="370" t="s">
        <v>10138</v>
      </c>
      <c r="B4918" s="374">
        <v>14152</v>
      </c>
      <c r="C4918" s="374" t="s">
        <v>10139</v>
      </c>
      <c r="D4918" s="368" t="s">
        <v>9</v>
      </c>
      <c r="E4918" s="374" t="s">
        <v>491</v>
      </c>
      <c r="F4918" s="376">
        <v>244735.88</v>
      </c>
    </row>
    <row r="4919" spans="1:6">
      <c r="A4919" s="370" t="s">
        <v>10140</v>
      </c>
      <c r="B4919" s="374">
        <v>14153</v>
      </c>
      <c r="C4919" s="374" t="s">
        <v>10141</v>
      </c>
      <c r="D4919" s="368" t="s">
        <v>9</v>
      </c>
      <c r="E4919" s="374" t="s">
        <v>491</v>
      </c>
      <c r="F4919" s="376">
        <v>248568.74</v>
      </c>
    </row>
    <row r="4920" spans="1:6">
      <c r="A4920" s="370" t="s">
        <v>10142</v>
      </c>
      <c r="B4920" s="374">
        <v>14154</v>
      </c>
      <c r="C4920" s="374" t="s">
        <v>10143</v>
      </c>
      <c r="D4920" s="368" t="s">
        <v>9</v>
      </c>
      <c r="E4920" s="374" t="s">
        <v>491</v>
      </c>
      <c r="F4920" s="376">
        <v>320503.42</v>
      </c>
    </row>
    <row r="4921" spans="1:6">
      <c r="A4921" s="370" t="s">
        <v>10144</v>
      </c>
      <c r="B4921" s="374">
        <v>14155</v>
      </c>
      <c r="C4921" s="374" t="s">
        <v>10145</v>
      </c>
      <c r="D4921" s="368" t="s">
        <v>9</v>
      </c>
      <c r="E4921" s="374" t="s">
        <v>491</v>
      </c>
      <c r="F4921" s="376">
        <v>244735.88</v>
      </c>
    </row>
    <row r="4922" spans="1:6">
      <c r="A4922" s="370" t="s">
        <v>10146</v>
      </c>
      <c r="B4922" s="374">
        <v>14119</v>
      </c>
      <c r="C4922" s="374" t="s">
        <v>10147</v>
      </c>
      <c r="D4922" s="368" t="s">
        <v>9</v>
      </c>
      <c r="E4922" s="374" t="s">
        <v>491</v>
      </c>
      <c r="F4922" s="376">
        <v>246558.8</v>
      </c>
    </row>
    <row r="4923" spans="1:6">
      <c r="A4923" s="370" t="s">
        <v>10148</v>
      </c>
      <c r="B4923" s="374">
        <v>14111</v>
      </c>
      <c r="C4923" s="374" t="s">
        <v>10149</v>
      </c>
      <c r="D4923" s="368" t="s">
        <v>9</v>
      </c>
      <c r="E4923" s="374" t="s">
        <v>615</v>
      </c>
      <c r="F4923" s="376">
        <v>203900.32</v>
      </c>
    </row>
    <row r="4924" spans="1:6">
      <c r="A4924" s="370" t="s">
        <v>10150</v>
      </c>
      <c r="B4924" s="374">
        <v>12566</v>
      </c>
      <c r="C4924" s="374" t="s">
        <v>10151</v>
      </c>
      <c r="D4924" s="368" t="s">
        <v>9</v>
      </c>
      <c r="E4924" s="374" t="s">
        <v>507</v>
      </c>
      <c r="F4924" s="376">
        <v>119521.97</v>
      </c>
    </row>
    <row r="4925" spans="1:6">
      <c r="A4925" s="370" t="s">
        <v>10152</v>
      </c>
      <c r="B4925" s="374">
        <v>14102</v>
      </c>
      <c r="C4925" s="374" t="s">
        <v>10153</v>
      </c>
      <c r="D4925" s="368" t="s">
        <v>2355</v>
      </c>
      <c r="E4925" s="374" t="s">
        <v>879</v>
      </c>
      <c r="F4925" s="376">
        <v>154211.28</v>
      </c>
    </row>
    <row r="4926" spans="1:6">
      <c r="A4926" s="370" t="s">
        <v>10154</v>
      </c>
      <c r="B4926" s="374">
        <v>14103</v>
      </c>
      <c r="C4926" s="374" t="s">
        <v>10155</v>
      </c>
      <c r="D4926" s="368" t="s">
        <v>2355</v>
      </c>
      <c r="E4926" s="374" t="s">
        <v>879</v>
      </c>
      <c r="F4926" s="376">
        <v>199462.26</v>
      </c>
    </row>
    <row r="4927" spans="1:6">
      <c r="A4927" s="370" t="s">
        <v>10156</v>
      </c>
      <c r="B4927" s="374">
        <v>14105</v>
      </c>
      <c r="C4927" s="374" t="s">
        <v>10157</v>
      </c>
      <c r="D4927" s="368" t="s">
        <v>9</v>
      </c>
      <c r="E4927" s="374" t="s">
        <v>879</v>
      </c>
      <c r="F4927" s="376">
        <v>14009.5</v>
      </c>
    </row>
    <row r="4928" spans="1:6">
      <c r="A4928" s="370" t="s">
        <v>10158</v>
      </c>
      <c r="B4928" s="374">
        <v>14104</v>
      </c>
      <c r="C4928" s="374" t="s">
        <v>10159</v>
      </c>
      <c r="D4928" s="368" t="s">
        <v>9</v>
      </c>
      <c r="E4928" s="374" t="s">
        <v>879</v>
      </c>
      <c r="F4928" s="376">
        <v>26745.4</v>
      </c>
    </row>
    <row r="4929" spans="1:6">
      <c r="A4929" s="370" t="s">
        <v>10160</v>
      </c>
      <c r="B4929" s="374">
        <v>12684</v>
      </c>
      <c r="C4929" s="374" t="s">
        <v>10161</v>
      </c>
      <c r="D4929" s="368" t="s">
        <v>9</v>
      </c>
      <c r="E4929" s="374" t="s">
        <v>884</v>
      </c>
      <c r="F4929" s="376">
        <v>186500.06</v>
      </c>
    </row>
    <row r="4930" spans="1:6">
      <c r="A4930" s="370" t="s">
        <v>10162</v>
      </c>
      <c r="B4930" s="374">
        <v>12687</v>
      </c>
      <c r="C4930" s="374" t="s">
        <v>10163</v>
      </c>
      <c r="D4930" s="368" t="s">
        <v>9</v>
      </c>
      <c r="E4930" s="374" t="s">
        <v>884</v>
      </c>
      <c r="F4930" s="376">
        <v>186500.06</v>
      </c>
    </row>
    <row r="4931" spans="1:6">
      <c r="A4931" s="370" t="s">
        <v>10164</v>
      </c>
      <c r="B4931" s="374">
        <v>12690</v>
      </c>
      <c r="C4931" s="374" t="s">
        <v>10165</v>
      </c>
      <c r="D4931" s="368" t="s">
        <v>9</v>
      </c>
      <c r="E4931" s="374" t="s">
        <v>884</v>
      </c>
      <c r="F4931" s="376">
        <v>186925.72</v>
      </c>
    </row>
    <row r="4932" spans="1:6">
      <c r="A4932" s="370" t="s">
        <v>10166</v>
      </c>
      <c r="B4932" s="374">
        <v>12693</v>
      </c>
      <c r="C4932" s="374" t="s">
        <v>10167</v>
      </c>
      <c r="D4932" s="368" t="s">
        <v>9</v>
      </c>
      <c r="E4932" s="374" t="s">
        <v>884</v>
      </c>
      <c r="F4932" s="376">
        <v>193755.51999999999</v>
      </c>
    </row>
    <row r="4933" spans="1:6">
      <c r="A4933" s="370" t="s">
        <v>10168</v>
      </c>
      <c r="B4933" s="374">
        <v>14175</v>
      </c>
      <c r="C4933" s="374" t="s">
        <v>10169</v>
      </c>
      <c r="D4933" s="368" t="s">
        <v>2355</v>
      </c>
      <c r="E4933" s="374" t="s">
        <v>879</v>
      </c>
      <c r="F4933" s="376">
        <v>28018.99</v>
      </c>
    </row>
    <row r="4934" spans="1:6">
      <c r="A4934" s="370" t="s">
        <v>10170</v>
      </c>
      <c r="B4934" s="374">
        <v>14107</v>
      </c>
      <c r="C4934" s="374" t="s">
        <v>10171</v>
      </c>
      <c r="D4934" s="368" t="s">
        <v>2355</v>
      </c>
      <c r="E4934" s="374" t="s">
        <v>879</v>
      </c>
      <c r="F4934" s="376">
        <v>26770.87</v>
      </c>
    </row>
    <row r="4935" spans="1:6">
      <c r="A4935" s="370" t="s">
        <v>10172</v>
      </c>
      <c r="B4935" s="374">
        <v>11276</v>
      </c>
      <c r="C4935" s="374" t="s">
        <v>10173</v>
      </c>
      <c r="D4935" s="368" t="s">
        <v>9</v>
      </c>
      <c r="E4935" s="374" t="s">
        <v>879</v>
      </c>
      <c r="F4935" s="376">
        <v>76369.009999999995</v>
      </c>
    </row>
    <row r="4936" spans="1:6">
      <c r="A4936" s="370" t="s">
        <v>10174</v>
      </c>
      <c r="B4936" s="374">
        <v>12874</v>
      </c>
      <c r="C4936" s="374" t="s">
        <v>10175</v>
      </c>
      <c r="D4936" s="368" t="s">
        <v>9</v>
      </c>
      <c r="E4936" s="374" t="s">
        <v>615</v>
      </c>
      <c r="F4936" s="376">
        <v>43146.239999999998</v>
      </c>
    </row>
    <row r="4937" spans="1:6">
      <c r="A4937" s="370" t="s">
        <v>10176</v>
      </c>
      <c r="B4937" s="374">
        <v>12880</v>
      </c>
      <c r="C4937" s="374" t="s">
        <v>10177</v>
      </c>
      <c r="D4937" s="368" t="s">
        <v>9</v>
      </c>
      <c r="E4937" s="374" t="s">
        <v>615</v>
      </c>
      <c r="F4937" s="376">
        <v>35717.480000000003</v>
      </c>
    </row>
    <row r="4938" spans="1:6">
      <c r="A4938" s="370" t="s">
        <v>10178</v>
      </c>
      <c r="B4938" s="374">
        <v>12434</v>
      </c>
      <c r="C4938" s="374" t="s">
        <v>10179</v>
      </c>
      <c r="D4938" s="368" t="s">
        <v>9</v>
      </c>
      <c r="E4938" s="374" t="s">
        <v>615</v>
      </c>
      <c r="F4938" s="376">
        <v>46053.54</v>
      </c>
    </row>
    <row r="4939" spans="1:6">
      <c r="A4939" s="370" t="s">
        <v>10180</v>
      </c>
      <c r="B4939" s="374">
        <v>12895</v>
      </c>
      <c r="C4939" s="374" t="s">
        <v>10181</v>
      </c>
      <c r="D4939" s="368" t="s">
        <v>9</v>
      </c>
      <c r="E4939" s="374" t="s">
        <v>615</v>
      </c>
      <c r="F4939" s="376">
        <v>69172.61</v>
      </c>
    </row>
    <row r="4940" spans="1:6">
      <c r="A4940" s="370" t="s">
        <v>10182</v>
      </c>
      <c r="B4940" s="374">
        <v>13255</v>
      </c>
      <c r="C4940" s="374" t="s">
        <v>10183</v>
      </c>
      <c r="D4940" s="368" t="s">
        <v>8</v>
      </c>
      <c r="E4940" s="374" t="s">
        <v>589</v>
      </c>
      <c r="F4940" s="376">
        <v>36744.9</v>
      </c>
    </row>
    <row r="4941" spans="1:6">
      <c r="A4941" s="370" t="s">
        <v>10184</v>
      </c>
      <c r="B4941" s="374">
        <v>14212</v>
      </c>
      <c r="C4941" s="374" t="s">
        <v>10185</v>
      </c>
      <c r="D4941" s="368" t="s">
        <v>8</v>
      </c>
      <c r="E4941" s="374" t="s">
        <v>1573</v>
      </c>
      <c r="F4941" s="376">
        <v>24576.02</v>
      </c>
    </row>
    <row r="4942" spans="1:6">
      <c r="A4942" s="370" t="s">
        <v>10186</v>
      </c>
      <c r="B4942" s="374">
        <v>12269</v>
      </c>
      <c r="C4942" s="374" t="s">
        <v>10187</v>
      </c>
      <c r="D4942" s="368" t="s">
        <v>8</v>
      </c>
      <c r="E4942" s="374" t="s">
        <v>1793</v>
      </c>
      <c r="F4942" s="376">
        <v>29306.57</v>
      </c>
    </row>
    <row r="4943" spans="1:6" ht="22.5">
      <c r="A4943" s="370" t="s">
        <v>10188</v>
      </c>
      <c r="B4943" s="374">
        <v>459</v>
      </c>
      <c r="C4943" s="374" t="s">
        <v>10189</v>
      </c>
      <c r="D4943" s="368" t="s">
        <v>9</v>
      </c>
      <c r="E4943" s="374" t="s">
        <v>537</v>
      </c>
      <c r="F4943" s="376">
        <v>71106.820000000007</v>
      </c>
    </row>
    <row r="4944" spans="1:6">
      <c r="A4944" s="370" t="s">
        <v>10190</v>
      </c>
      <c r="B4944" s="374">
        <v>12949</v>
      </c>
      <c r="C4944" s="374" t="s">
        <v>10191</v>
      </c>
      <c r="D4944" s="368" t="s">
        <v>9</v>
      </c>
      <c r="E4944" s="374" t="s">
        <v>615</v>
      </c>
      <c r="F4944" s="376">
        <v>19626.91</v>
      </c>
    </row>
    <row r="4945" spans="1:6">
      <c r="A4945" s="370" t="s">
        <v>10192</v>
      </c>
      <c r="B4945" s="374">
        <v>10156</v>
      </c>
      <c r="C4945" s="374" t="s">
        <v>10193</v>
      </c>
      <c r="D4945" s="368" t="s">
        <v>9</v>
      </c>
      <c r="E4945" s="374" t="s">
        <v>615</v>
      </c>
      <c r="F4945" s="376">
        <v>238461.47</v>
      </c>
    </row>
    <row r="4946" spans="1:6">
      <c r="A4946" s="370" t="s">
        <v>10194</v>
      </c>
      <c r="B4946" s="374">
        <v>12403</v>
      </c>
      <c r="C4946" s="374" t="s">
        <v>10195</v>
      </c>
      <c r="D4946" s="368" t="s">
        <v>9</v>
      </c>
      <c r="E4946" s="374" t="s">
        <v>615</v>
      </c>
      <c r="F4946" s="376">
        <v>52643.97</v>
      </c>
    </row>
    <row r="4947" spans="1:6">
      <c r="A4947" s="370" t="s">
        <v>10196</v>
      </c>
      <c r="B4947" s="374">
        <v>13982</v>
      </c>
      <c r="C4947" s="374" t="s">
        <v>10197</v>
      </c>
      <c r="D4947" s="368" t="s">
        <v>9</v>
      </c>
      <c r="E4947" s="374" t="s">
        <v>615</v>
      </c>
      <c r="F4947" s="376">
        <v>122113.99</v>
      </c>
    </row>
    <row r="4948" spans="1:6">
      <c r="A4948" s="370" t="s">
        <v>10198</v>
      </c>
      <c r="B4948" s="374">
        <v>15718</v>
      </c>
      <c r="C4948" s="374" t="s">
        <v>10199</v>
      </c>
      <c r="D4948" s="368" t="s">
        <v>9</v>
      </c>
      <c r="E4948" s="374" t="s">
        <v>615</v>
      </c>
      <c r="F4948" s="376">
        <v>412781.69</v>
      </c>
    </row>
    <row r="4949" spans="1:6">
      <c r="A4949" s="370" t="s">
        <v>10200</v>
      </c>
      <c r="B4949" s="374">
        <v>12857</v>
      </c>
      <c r="C4949" s="374" t="s">
        <v>10201</v>
      </c>
      <c r="D4949" s="368" t="s">
        <v>9</v>
      </c>
      <c r="E4949" s="374" t="s">
        <v>615</v>
      </c>
      <c r="F4949" s="376">
        <v>404133.97</v>
      </c>
    </row>
    <row r="4950" spans="1:6">
      <c r="A4950" s="370" t="s">
        <v>10202</v>
      </c>
      <c r="B4950" s="374">
        <v>13528</v>
      </c>
      <c r="C4950" s="374" t="s">
        <v>10203</v>
      </c>
      <c r="D4950" s="368" t="s">
        <v>9</v>
      </c>
      <c r="E4950" s="374" t="s">
        <v>615</v>
      </c>
      <c r="F4950" s="376">
        <v>377746.27</v>
      </c>
    </row>
    <row r="4951" spans="1:6">
      <c r="A4951" s="370" t="s">
        <v>10204</v>
      </c>
      <c r="B4951" s="374">
        <v>12711</v>
      </c>
      <c r="C4951" s="374" t="s">
        <v>10205</v>
      </c>
      <c r="D4951" s="368" t="s">
        <v>8</v>
      </c>
      <c r="E4951" s="374" t="s">
        <v>615</v>
      </c>
      <c r="F4951" s="376">
        <v>34275.160000000003</v>
      </c>
    </row>
    <row r="4952" spans="1:6">
      <c r="A4952" s="370" t="s">
        <v>10206</v>
      </c>
      <c r="B4952" s="374">
        <v>12426</v>
      </c>
      <c r="C4952" s="374" t="s">
        <v>10207</v>
      </c>
      <c r="D4952" s="368" t="s">
        <v>8</v>
      </c>
      <c r="E4952" s="374" t="s">
        <v>615</v>
      </c>
      <c r="F4952" s="376">
        <v>89153.83</v>
      </c>
    </row>
    <row r="4953" spans="1:6">
      <c r="A4953" s="370" t="s">
        <v>10208</v>
      </c>
      <c r="B4953" s="374">
        <v>12697</v>
      </c>
      <c r="C4953" s="374" t="s">
        <v>10209</v>
      </c>
      <c r="D4953" s="368" t="s">
        <v>8</v>
      </c>
      <c r="E4953" s="374" t="s">
        <v>615</v>
      </c>
      <c r="F4953" s="376">
        <v>136909.69</v>
      </c>
    </row>
    <row r="4954" spans="1:6">
      <c r="A4954" s="370" t="s">
        <v>10210</v>
      </c>
      <c r="B4954" s="374">
        <v>12424</v>
      </c>
      <c r="C4954" s="374" t="s">
        <v>10211</v>
      </c>
      <c r="D4954" s="368" t="s">
        <v>9</v>
      </c>
      <c r="E4954" s="374" t="s">
        <v>589</v>
      </c>
      <c r="F4954" s="376">
        <v>32723.95</v>
      </c>
    </row>
    <row r="4955" spans="1:6">
      <c r="A4955" s="370" t="s">
        <v>10212</v>
      </c>
      <c r="B4955" s="374">
        <v>15822</v>
      </c>
      <c r="C4955" s="374" t="s">
        <v>10213</v>
      </c>
      <c r="D4955" s="368" t="s">
        <v>9</v>
      </c>
      <c r="E4955" s="374" t="s">
        <v>491</v>
      </c>
      <c r="F4955" s="376">
        <v>394518.6</v>
      </c>
    </row>
    <row r="4956" spans="1:6">
      <c r="A4956" s="370" t="s">
        <v>10214</v>
      </c>
      <c r="B4956" s="374">
        <v>12421</v>
      </c>
      <c r="C4956" s="374" t="s">
        <v>10215</v>
      </c>
      <c r="D4956" s="368" t="s">
        <v>9</v>
      </c>
      <c r="E4956" s="374" t="s">
        <v>589</v>
      </c>
      <c r="F4956" s="376">
        <v>55671.03</v>
      </c>
    </row>
    <row r="4957" spans="1:6">
      <c r="A4957" s="370" t="s">
        <v>10216</v>
      </c>
      <c r="B4957" s="374">
        <v>14420</v>
      </c>
      <c r="C4957" s="374" t="s">
        <v>10217</v>
      </c>
      <c r="D4957" s="368" t="s">
        <v>8</v>
      </c>
      <c r="E4957" s="374" t="s">
        <v>366</v>
      </c>
      <c r="F4957" s="376">
        <v>5637.32</v>
      </c>
    </row>
    <row r="4958" spans="1:6">
      <c r="A4958" s="370" t="s">
        <v>10218</v>
      </c>
      <c r="B4958" s="374">
        <v>12854</v>
      </c>
      <c r="C4958" s="374" t="s">
        <v>10219</v>
      </c>
      <c r="D4958" s="368" t="s">
        <v>9</v>
      </c>
      <c r="E4958" s="374" t="s">
        <v>1766</v>
      </c>
      <c r="F4958" s="376">
        <v>139106.29</v>
      </c>
    </row>
    <row r="4959" spans="1:6">
      <c r="A4959" s="370" t="s">
        <v>10220</v>
      </c>
      <c r="B4959" s="374">
        <v>12997</v>
      </c>
      <c r="C4959" s="374" t="s">
        <v>10221</v>
      </c>
      <c r="D4959" s="368" t="s">
        <v>9</v>
      </c>
      <c r="E4959" s="374" t="s">
        <v>1766</v>
      </c>
      <c r="F4959" s="376">
        <v>57878.07</v>
      </c>
    </row>
    <row r="4960" spans="1:6">
      <c r="A4960" s="370" t="s">
        <v>10222</v>
      </c>
      <c r="B4960" s="374">
        <v>15081</v>
      </c>
      <c r="C4960" s="374" t="s">
        <v>10223</v>
      </c>
      <c r="D4960" s="368" t="s">
        <v>9</v>
      </c>
      <c r="E4960" s="374" t="s">
        <v>1766</v>
      </c>
      <c r="F4960" s="376">
        <v>96799.4</v>
      </c>
    </row>
    <row r="4961" spans="1:6">
      <c r="A4961" s="370" t="s">
        <v>10224</v>
      </c>
      <c r="B4961" s="374">
        <v>12998</v>
      </c>
      <c r="C4961" s="374" t="s">
        <v>10225</v>
      </c>
      <c r="D4961" s="368" t="s">
        <v>9</v>
      </c>
      <c r="E4961" s="374" t="s">
        <v>1766</v>
      </c>
      <c r="F4961" s="376">
        <v>105627.85</v>
      </c>
    </row>
    <row r="4962" spans="1:6" ht="22.5">
      <c r="A4962" s="370" t="s">
        <v>10226</v>
      </c>
      <c r="B4962" s="374">
        <v>460</v>
      </c>
      <c r="C4962" s="374" t="s">
        <v>10227</v>
      </c>
      <c r="D4962" s="368" t="s">
        <v>9</v>
      </c>
      <c r="E4962" s="374" t="s">
        <v>537</v>
      </c>
      <c r="F4962" s="376">
        <v>738388.43</v>
      </c>
    </row>
    <row r="4963" spans="1:6">
      <c r="A4963" s="370" t="s">
        <v>10228</v>
      </c>
      <c r="B4963" s="374">
        <v>12400</v>
      </c>
      <c r="C4963" s="374" t="s">
        <v>10229</v>
      </c>
      <c r="D4963" s="368" t="s">
        <v>9</v>
      </c>
      <c r="E4963" s="374" t="s">
        <v>615</v>
      </c>
      <c r="F4963" s="376">
        <v>49819.199999999997</v>
      </c>
    </row>
    <row r="4964" spans="1:6">
      <c r="A4964" s="370" t="s">
        <v>10230</v>
      </c>
      <c r="B4964" s="374">
        <v>11213</v>
      </c>
      <c r="C4964" s="374" t="s">
        <v>10231</v>
      </c>
      <c r="D4964" s="368" t="s">
        <v>8</v>
      </c>
      <c r="E4964" s="374" t="s">
        <v>496</v>
      </c>
      <c r="F4964" s="376">
        <v>102353.76</v>
      </c>
    </row>
    <row r="4965" spans="1:6">
      <c r="A4965" s="370" t="s">
        <v>10232</v>
      </c>
      <c r="B4965" s="374">
        <v>147</v>
      </c>
      <c r="C4965" s="374" t="s">
        <v>10233</v>
      </c>
      <c r="D4965" s="368" t="s">
        <v>6</v>
      </c>
      <c r="E4965" s="374" t="s">
        <v>1573</v>
      </c>
      <c r="F4965" s="376">
        <v>33626.61</v>
      </c>
    </row>
    <row r="4966" spans="1:6">
      <c r="A4966" s="370" t="s">
        <v>10234</v>
      </c>
      <c r="B4966" s="374">
        <v>13025</v>
      </c>
      <c r="C4966" s="374" t="s">
        <v>10235</v>
      </c>
      <c r="D4966" s="368" t="s">
        <v>8</v>
      </c>
      <c r="E4966" s="374" t="s">
        <v>615</v>
      </c>
      <c r="F4966" s="376">
        <v>51851.99</v>
      </c>
    </row>
    <row r="4967" spans="1:6">
      <c r="A4967" s="370" t="s">
        <v>10236</v>
      </c>
      <c r="B4967" s="374">
        <v>12430</v>
      </c>
      <c r="C4967" s="374" t="s">
        <v>10237</v>
      </c>
      <c r="D4967" s="368" t="s">
        <v>8</v>
      </c>
      <c r="E4967" s="374" t="s">
        <v>615</v>
      </c>
      <c r="F4967" s="376">
        <v>60204.84</v>
      </c>
    </row>
    <row r="4968" spans="1:6">
      <c r="A4968" s="370" t="s">
        <v>10238</v>
      </c>
      <c r="B4968" s="374">
        <v>12673</v>
      </c>
      <c r="C4968" s="374" t="s">
        <v>10239</v>
      </c>
      <c r="D4968" s="368" t="s">
        <v>9</v>
      </c>
      <c r="E4968" s="374" t="s">
        <v>615</v>
      </c>
      <c r="F4968" s="376">
        <v>18253.21</v>
      </c>
    </row>
    <row r="4969" spans="1:6">
      <c r="A4969" s="370" t="s">
        <v>10240</v>
      </c>
      <c r="B4969" s="374">
        <v>12912</v>
      </c>
      <c r="C4969" s="374" t="s">
        <v>10241</v>
      </c>
      <c r="D4969" s="368" t="s">
        <v>9</v>
      </c>
      <c r="E4969" s="374" t="s">
        <v>615</v>
      </c>
      <c r="F4969" s="376">
        <v>410623.4</v>
      </c>
    </row>
    <row r="4970" spans="1:6">
      <c r="A4970" s="370" t="s">
        <v>10242</v>
      </c>
      <c r="B4970" s="374">
        <v>19279</v>
      </c>
      <c r="C4970" s="374" t="s">
        <v>10243</v>
      </c>
      <c r="D4970" s="368" t="s">
        <v>8</v>
      </c>
      <c r="E4970" s="374" t="s">
        <v>366</v>
      </c>
      <c r="F4970" s="376">
        <v>133050.95000000001</v>
      </c>
    </row>
    <row r="4971" spans="1:6" ht="22.5">
      <c r="A4971" s="370" t="s">
        <v>10244</v>
      </c>
      <c r="B4971" s="374">
        <v>13742</v>
      </c>
      <c r="C4971" s="374" t="s">
        <v>10245</v>
      </c>
      <c r="D4971" s="368" t="s">
        <v>9</v>
      </c>
      <c r="E4971" s="374" t="s">
        <v>537</v>
      </c>
      <c r="F4971" s="376">
        <v>69206.47</v>
      </c>
    </row>
    <row r="4972" spans="1:6">
      <c r="A4972" s="370" t="s">
        <v>10246</v>
      </c>
      <c r="B4972" s="374">
        <v>13977</v>
      </c>
      <c r="C4972" s="374" t="s">
        <v>10247</v>
      </c>
      <c r="D4972" s="368" t="s">
        <v>8</v>
      </c>
      <c r="E4972" s="374" t="s">
        <v>491</v>
      </c>
      <c r="F4972" s="376">
        <v>63084.95</v>
      </c>
    </row>
    <row r="4973" spans="1:6">
      <c r="A4973" s="370" t="s">
        <v>10248</v>
      </c>
      <c r="B4973" s="374">
        <v>14449</v>
      </c>
      <c r="C4973" s="374" t="s">
        <v>10249</v>
      </c>
      <c r="D4973" s="368" t="s">
        <v>9</v>
      </c>
      <c r="E4973" s="374" t="s">
        <v>2412</v>
      </c>
      <c r="F4973" s="376">
        <v>2173358.44</v>
      </c>
    </row>
    <row r="4974" spans="1:6" ht="22.5">
      <c r="A4974" s="370" t="s">
        <v>10250</v>
      </c>
      <c r="B4974" s="374">
        <v>12125</v>
      </c>
      <c r="C4974" s="374" t="s">
        <v>10251</v>
      </c>
      <c r="D4974" s="368" t="s">
        <v>9</v>
      </c>
      <c r="E4974" s="374" t="s">
        <v>537</v>
      </c>
      <c r="F4974" s="376">
        <v>96547.15</v>
      </c>
    </row>
    <row r="4975" spans="1:6">
      <c r="A4975" s="370" t="s">
        <v>10252</v>
      </c>
      <c r="B4975" s="374">
        <v>15249</v>
      </c>
      <c r="C4975" s="374" t="s">
        <v>10253</v>
      </c>
      <c r="D4975" s="368" t="s">
        <v>6</v>
      </c>
      <c r="E4975" s="374" t="s">
        <v>366</v>
      </c>
      <c r="F4975" s="376">
        <v>17007.740000000002</v>
      </c>
    </row>
    <row r="4976" spans="1:6" ht="22.5">
      <c r="A4976" s="370" t="s">
        <v>10254</v>
      </c>
      <c r="B4976" s="374">
        <v>17637</v>
      </c>
      <c r="C4976" s="374" t="s">
        <v>10255</v>
      </c>
      <c r="D4976" s="368" t="s">
        <v>9</v>
      </c>
      <c r="E4976" s="374" t="s">
        <v>359</v>
      </c>
      <c r="F4976" s="376">
        <v>250600.27</v>
      </c>
    </row>
    <row r="4977" spans="1:6">
      <c r="A4977" s="370" t="s">
        <v>10256</v>
      </c>
      <c r="B4977" s="374">
        <v>12419</v>
      </c>
      <c r="C4977" s="374" t="s">
        <v>10257</v>
      </c>
      <c r="D4977" s="368" t="s">
        <v>9</v>
      </c>
      <c r="E4977" s="374" t="s">
        <v>589</v>
      </c>
      <c r="F4977" s="376">
        <v>76820.77</v>
      </c>
    </row>
    <row r="4978" spans="1:6">
      <c r="A4978" s="370" t="s">
        <v>10258</v>
      </c>
      <c r="B4978" s="374">
        <v>18614</v>
      </c>
      <c r="C4978" s="374" t="s">
        <v>10259</v>
      </c>
      <c r="D4978" s="368" t="s">
        <v>2551</v>
      </c>
      <c r="E4978" s="374" t="s">
        <v>366</v>
      </c>
      <c r="F4978" s="376">
        <v>0</v>
      </c>
    </row>
    <row r="4979" spans="1:6">
      <c r="A4979" s="370" t="s">
        <v>10260</v>
      </c>
      <c r="B4979" s="374">
        <v>12406</v>
      </c>
      <c r="C4979" s="374" t="s">
        <v>10261</v>
      </c>
      <c r="D4979" s="368" t="s">
        <v>9</v>
      </c>
      <c r="E4979" s="374" t="s">
        <v>615</v>
      </c>
      <c r="F4979" s="376">
        <v>760351.14</v>
      </c>
    </row>
    <row r="4980" spans="1:6">
      <c r="A4980" s="370" t="s">
        <v>10262</v>
      </c>
      <c r="B4980" s="374">
        <v>14035</v>
      </c>
      <c r="C4980" s="374" t="s">
        <v>10263</v>
      </c>
      <c r="D4980" s="368" t="s">
        <v>9</v>
      </c>
      <c r="E4980" s="374" t="s">
        <v>1259</v>
      </c>
      <c r="F4980" s="376">
        <v>36968.46</v>
      </c>
    </row>
    <row r="4981" spans="1:6" ht="22.5">
      <c r="A4981" s="370" t="s">
        <v>10264</v>
      </c>
      <c r="B4981" s="374">
        <v>10584</v>
      </c>
      <c r="C4981" s="374" t="s">
        <v>10265</v>
      </c>
      <c r="D4981" s="368" t="s">
        <v>9</v>
      </c>
      <c r="E4981" s="374" t="s">
        <v>359</v>
      </c>
      <c r="F4981" s="376">
        <v>191039.04</v>
      </c>
    </row>
    <row r="4982" spans="1:6" ht="22.5">
      <c r="A4982" s="370" t="s">
        <v>10266</v>
      </c>
      <c r="B4982" s="374">
        <v>10582</v>
      </c>
      <c r="C4982" s="374" t="s">
        <v>10267</v>
      </c>
      <c r="D4982" s="368" t="s">
        <v>9</v>
      </c>
      <c r="E4982" s="374" t="s">
        <v>359</v>
      </c>
      <c r="F4982" s="376">
        <v>205523.27</v>
      </c>
    </row>
    <row r="4983" spans="1:6" ht="22.5">
      <c r="A4983" s="370" t="s">
        <v>10268</v>
      </c>
      <c r="B4983" s="374">
        <v>20810</v>
      </c>
      <c r="C4983" s="374" t="s">
        <v>10269</v>
      </c>
      <c r="D4983" s="368" t="s">
        <v>9</v>
      </c>
      <c r="E4983" s="374" t="s">
        <v>1520</v>
      </c>
      <c r="F4983" s="376">
        <v>377064.09</v>
      </c>
    </row>
    <row r="4984" spans="1:6" ht="22.5">
      <c r="A4984" s="370" t="s">
        <v>10270</v>
      </c>
      <c r="B4984" s="374">
        <v>20769</v>
      </c>
      <c r="C4984" s="374" t="s">
        <v>10271</v>
      </c>
      <c r="D4984" s="368" t="s">
        <v>9</v>
      </c>
      <c r="E4984" s="374" t="s">
        <v>359</v>
      </c>
      <c r="F4984" s="376">
        <v>328059.06</v>
      </c>
    </row>
    <row r="4985" spans="1:6">
      <c r="A4985" s="370" t="s">
        <v>10272</v>
      </c>
      <c r="B4985" s="374">
        <v>20809</v>
      </c>
      <c r="C4985" s="374" t="s">
        <v>10273</v>
      </c>
      <c r="D4985" s="368" t="s">
        <v>9</v>
      </c>
      <c r="E4985" s="374" t="s">
        <v>1202</v>
      </c>
      <c r="F4985" s="376">
        <v>21424.73</v>
      </c>
    </row>
    <row r="4986" spans="1:6" ht="22.5">
      <c r="A4986" s="370" t="s">
        <v>10274</v>
      </c>
      <c r="B4986" s="374">
        <v>20768</v>
      </c>
      <c r="C4986" s="374" t="s">
        <v>10275</v>
      </c>
      <c r="D4986" s="368" t="s">
        <v>9</v>
      </c>
      <c r="E4986" s="374" t="s">
        <v>359</v>
      </c>
      <c r="F4986" s="376">
        <v>459577.37</v>
      </c>
    </row>
    <row r="4987" spans="1:6">
      <c r="A4987" s="370" t="s">
        <v>10276</v>
      </c>
      <c r="B4987" s="374">
        <v>20758</v>
      </c>
      <c r="C4987" s="374" t="s">
        <v>10277</v>
      </c>
      <c r="D4987" s="368" t="s">
        <v>8</v>
      </c>
      <c r="E4987" s="374" t="s">
        <v>879</v>
      </c>
      <c r="F4987" s="376">
        <v>15779.46</v>
      </c>
    </row>
    <row r="4988" spans="1:6">
      <c r="A4988" s="370" t="s">
        <v>10278</v>
      </c>
      <c r="B4988" s="374">
        <v>13919</v>
      </c>
      <c r="C4988" s="374" t="s">
        <v>10279</v>
      </c>
      <c r="D4988" s="368" t="s">
        <v>9</v>
      </c>
      <c r="E4988" s="374" t="s">
        <v>1207</v>
      </c>
      <c r="F4988" s="376">
        <v>17708.09</v>
      </c>
    </row>
    <row r="4989" spans="1:6">
      <c r="A4989" s="370" t="s">
        <v>10280</v>
      </c>
      <c r="B4989" s="374">
        <v>19291</v>
      </c>
      <c r="C4989" s="374" t="s">
        <v>10281</v>
      </c>
      <c r="D4989" s="368" t="s">
        <v>9</v>
      </c>
      <c r="E4989" s="374" t="s">
        <v>366</v>
      </c>
      <c r="F4989" s="376">
        <v>422999.66</v>
      </c>
    </row>
    <row r="4990" spans="1:6">
      <c r="A4990" s="370" t="s">
        <v>10282</v>
      </c>
      <c r="B4990" s="374">
        <v>13757</v>
      </c>
      <c r="C4990" s="374" t="s">
        <v>10283</v>
      </c>
      <c r="D4990" s="368" t="s">
        <v>9</v>
      </c>
      <c r="E4990" s="374" t="s">
        <v>879</v>
      </c>
      <c r="F4990" s="376">
        <v>52002.77</v>
      </c>
    </row>
    <row r="4991" spans="1:6">
      <c r="A4991" s="370" t="s">
        <v>10284</v>
      </c>
      <c r="B4991" s="374">
        <v>12124</v>
      </c>
      <c r="C4991" s="374" t="s">
        <v>10285</v>
      </c>
      <c r="D4991" s="368" t="s">
        <v>9</v>
      </c>
      <c r="E4991" s="374" t="s">
        <v>879</v>
      </c>
      <c r="F4991" s="376">
        <v>85691.23</v>
      </c>
    </row>
    <row r="4992" spans="1:6">
      <c r="A4992" s="370" t="s">
        <v>10286</v>
      </c>
      <c r="B4992" s="374">
        <v>14163</v>
      </c>
      <c r="C4992" s="374" t="s">
        <v>10287</v>
      </c>
      <c r="D4992" s="368" t="s">
        <v>9</v>
      </c>
      <c r="E4992" s="374" t="s">
        <v>491</v>
      </c>
      <c r="F4992" s="376">
        <v>64463.01</v>
      </c>
    </row>
    <row r="4993" spans="1:6" ht="22.5">
      <c r="A4993" s="370" t="s">
        <v>10288</v>
      </c>
      <c r="B4993" s="374">
        <v>16170</v>
      </c>
      <c r="C4993" s="374" t="s">
        <v>10289</v>
      </c>
      <c r="D4993" s="368" t="s">
        <v>9</v>
      </c>
      <c r="E4993" s="374" t="s">
        <v>537</v>
      </c>
      <c r="F4993" s="376">
        <v>145636.14000000001</v>
      </c>
    </row>
    <row r="4994" spans="1:6">
      <c r="A4994" s="370" t="s">
        <v>10290</v>
      </c>
      <c r="B4994" s="374">
        <v>14109</v>
      </c>
      <c r="C4994" s="374" t="s">
        <v>10291</v>
      </c>
      <c r="D4994" s="368" t="s">
        <v>2355</v>
      </c>
      <c r="E4994" s="374" t="s">
        <v>491</v>
      </c>
      <c r="F4994" s="376">
        <v>89259.35</v>
      </c>
    </row>
    <row r="4995" spans="1:6">
      <c r="A4995" s="370" t="s">
        <v>10292</v>
      </c>
      <c r="B4995" s="374">
        <v>14110</v>
      </c>
      <c r="C4995" s="374" t="s">
        <v>10293</v>
      </c>
      <c r="D4995" s="368" t="s">
        <v>9</v>
      </c>
      <c r="E4995" s="374" t="s">
        <v>491</v>
      </c>
      <c r="F4995" s="376">
        <v>15792.53</v>
      </c>
    </row>
    <row r="4996" spans="1:6">
      <c r="A4996" s="370" t="s">
        <v>10294</v>
      </c>
      <c r="B4996" s="374">
        <v>13531</v>
      </c>
      <c r="C4996" s="374" t="s">
        <v>10295</v>
      </c>
      <c r="D4996" s="368" t="s">
        <v>9</v>
      </c>
      <c r="E4996" s="374" t="s">
        <v>1207</v>
      </c>
      <c r="F4996" s="376">
        <v>26956.53</v>
      </c>
    </row>
    <row r="4997" spans="1:6">
      <c r="A4997" s="370" t="s">
        <v>10296</v>
      </c>
      <c r="B4997" s="374">
        <v>14106</v>
      </c>
      <c r="C4997" s="374" t="s">
        <v>10297</v>
      </c>
      <c r="D4997" s="368" t="s">
        <v>9</v>
      </c>
      <c r="E4997" s="374" t="s">
        <v>491</v>
      </c>
      <c r="F4997" s="376">
        <v>831586.96</v>
      </c>
    </row>
    <row r="4998" spans="1:6">
      <c r="A4998" s="370" t="s">
        <v>10298</v>
      </c>
      <c r="B4998" s="374">
        <v>13564</v>
      </c>
      <c r="C4998" s="374" t="s">
        <v>10299</v>
      </c>
      <c r="D4998" s="368" t="s">
        <v>8</v>
      </c>
      <c r="E4998" s="374" t="s">
        <v>1793</v>
      </c>
      <c r="F4998" s="376">
        <v>39928.92</v>
      </c>
    </row>
    <row r="4999" spans="1:6">
      <c r="A4999" s="370" t="s">
        <v>10300</v>
      </c>
      <c r="B4999" s="374">
        <v>14208</v>
      </c>
      <c r="C4999" s="374" t="s">
        <v>10301</v>
      </c>
      <c r="D4999" s="368" t="s">
        <v>9</v>
      </c>
      <c r="E4999" s="374" t="s">
        <v>496</v>
      </c>
      <c r="F4999" s="376">
        <v>76127.149999999994</v>
      </c>
    </row>
    <row r="5000" spans="1:6">
      <c r="A5000" s="370" t="s">
        <v>10302</v>
      </c>
      <c r="B5000" s="374">
        <v>14344</v>
      </c>
      <c r="C5000" s="374" t="s">
        <v>10303</v>
      </c>
      <c r="D5000" s="368" t="s">
        <v>9</v>
      </c>
      <c r="E5000" s="374" t="s">
        <v>496</v>
      </c>
      <c r="F5000" s="376">
        <v>76127.149999999994</v>
      </c>
    </row>
    <row r="5001" spans="1:6">
      <c r="A5001" s="370" t="s">
        <v>10304</v>
      </c>
      <c r="B5001" s="374">
        <v>12908</v>
      </c>
      <c r="C5001" s="374" t="s">
        <v>10305</v>
      </c>
      <c r="D5001" s="368" t="s">
        <v>9</v>
      </c>
      <c r="E5001" s="374" t="s">
        <v>496</v>
      </c>
      <c r="F5001" s="376">
        <v>137712.91</v>
      </c>
    </row>
    <row r="5002" spans="1:6">
      <c r="A5002" s="370" t="s">
        <v>10306</v>
      </c>
      <c r="B5002" s="374">
        <v>13980</v>
      </c>
      <c r="C5002" s="374" t="s">
        <v>10307</v>
      </c>
      <c r="D5002" s="368" t="s">
        <v>9</v>
      </c>
      <c r="E5002" s="374" t="s">
        <v>496</v>
      </c>
      <c r="F5002" s="376">
        <v>159490.75</v>
      </c>
    </row>
    <row r="5003" spans="1:6">
      <c r="A5003" s="370" t="s">
        <v>10308</v>
      </c>
      <c r="B5003" s="374">
        <v>13997</v>
      </c>
      <c r="C5003" s="374" t="s">
        <v>10309</v>
      </c>
      <c r="D5003" s="368" t="s">
        <v>9</v>
      </c>
      <c r="E5003" s="374" t="s">
        <v>491</v>
      </c>
      <c r="F5003" s="376">
        <v>353331.96</v>
      </c>
    </row>
    <row r="5004" spans="1:6">
      <c r="A5004" s="370" t="s">
        <v>10310</v>
      </c>
      <c r="B5004" s="374">
        <v>13996</v>
      </c>
      <c r="C5004" s="374" t="s">
        <v>10311</v>
      </c>
      <c r="D5004" s="368" t="s">
        <v>9</v>
      </c>
      <c r="E5004" s="374" t="s">
        <v>491</v>
      </c>
      <c r="F5004" s="376">
        <v>687144.22</v>
      </c>
    </row>
    <row r="5005" spans="1:6">
      <c r="A5005" s="370" t="s">
        <v>10312</v>
      </c>
      <c r="B5005" s="374">
        <v>13993</v>
      </c>
      <c r="C5005" s="374" t="s">
        <v>10313</v>
      </c>
      <c r="D5005" s="368" t="s">
        <v>9</v>
      </c>
      <c r="E5005" s="374" t="s">
        <v>491</v>
      </c>
      <c r="F5005" s="376">
        <v>394518.6</v>
      </c>
    </row>
    <row r="5006" spans="1:6">
      <c r="A5006" s="370" t="s">
        <v>10314</v>
      </c>
      <c r="B5006" s="374">
        <v>13991</v>
      </c>
      <c r="C5006" s="374" t="s">
        <v>10315</v>
      </c>
      <c r="D5006" s="368" t="s">
        <v>9</v>
      </c>
      <c r="E5006" s="374" t="s">
        <v>491</v>
      </c>
      <c r="F5006" s="376">
        <v>493049.85</v>
      </c>
    </row>
    <row r="5007" spans="1:6">
      <c r="A5007" s="370" t="s">
        <v>10316</v>
      </c>
      <c r="B5007" s="374">
        <v>13994</v>
      </c>
      <c r="C5007" s="374" t="s">
        <v>10317</v>
      </c>
      <c r="D5007" s="368" t="s">
        <v>9</v>
      </c>
      <c r="E5007" s="374" t="s">
        <v>491</v>
      </c>
      <c r="F5007" s="376">
        <v>387101.85</v>
      </c>
    </row>
    <row r="5008" spans="1:6">
      <c r="A5008" s="370" t="s">
        <v>10318</v>
      </c>
      <c r="B5008" s="374">
        <v>13998</v>
      </c>
      <c r="C5008" s="374" t="s">
        <v>10319</v>
      </c>
      <c r="D5008" s="368" t="s">
        <v>9</v>
      </c>
      <c r="E5008" s="374" t="s">
        <v>491</v>
      </c>
      <c r="F5008" s="376">
        <v>353331.96</v>
      </c>
    </row>
    <row r="5009" spans="1:6" ht="22.5">
      <c r="A5009" s="370" t="s">
        <v>10320</v>
      </c>
      <c r="B5009" s="374">
        <v>461</v>
      </c>
      <c r="C5009" s="374" t="s">
        <v>10321</v>
      </c>
      <c r="D5009" s="368" t="s">
        <v>9</v>
      </c>
      <c r="E5009" s="374" t="s">
        <v>537</v>
      </c>
      <c r="F5009" s="376">
        <v>1875280.44</v>
      </c>
    </row>
    <row r="5010" spans="1:6">
      <c r="A5010" s="370" t="s">
        <v>10322</v>
      </c>
      <c r="B5010" s="374">
        <v>12555</v>
      </c>
      <c r="C5010" s="374" t="s">
        <v>10323</v>
      </c>
      <c r="D5010" s="368" t="s">
        <v>9</v>
      </c>
      <c r="E5010" s="374" t="s">
        <v>615</v>
      </c>
      <c r="F5010" s="376">
        <v>129088.56</v>
      </c>
    </row>
    <row r="5011" spans="1:6">
      <c r="A5011" s="370" t="s">
        <v>10324</v>
      </c>
      <c r="B5011" s="374">
        <v>12432</v>
      </c>
      <c r="C5011" s="374" t="s">
        <v>10325</v>
      </c>
      <c r="D5011" s="368" t="s">
        <v>9</v>
      </c>
      <c r="E5011" s="374" t="s">
        <v>615</v>
      </c>
      <c r="F5011" s="376">
        <v>107924.16</v>
      </c>
    </row>
    <row r="5012" spans="1:6">
      <c r="A5012" s="370" t="s">
        <v>10326</v>
      </c>
      <c r="B5012" s="374">
        <v>12921</v>
      </c>
      <c r="C5012" s="374" t="s">
        <v>10327</v>
      </c>
      <c r="D5012" s="368" t="s">
        <v>9</v>
      </c>
      <c r="E5012" s="374" t="s">
        <v>615</v>
      </c>
      <c r="F5012" s="376">
        <v>38530.21</v>
      </c>
    </row>
    <row r="5013" spans="1:6">
      <c r="A5013" s="370" t="s">
        <v>10328</v>
      </c>
      <c r="B5013" s="374">
        <v>151</v>
      </c>
      <c r="C5013" s="374" t="s">
        <v>10329</v>
      </c>
      <c r="D5013" s="368" t="s">
        <v>9</v>
      </c>
      <c r="E5013" s="374" t="s">
        <v>522</v>
      </c>
      <c r="F5013" s="376">
        <v>104748.13</v>
      </c>
    </row>
    <row r="5014" spans="1:6">
      <c r="A5014" s="370" t="s">
        <v>10330</v>
      </c>
      <c r="B5014" s="374">
        <v>94</v>
      </c>
      <c r="C5014" s="374" t="s">
        <v>10331</v>
      </c>
      <c r="D5014" s="368" t="s">
        <v>9</v>
      </c>
      <c r="E5014" s="374" t="s">
        <v>522</v>
      </c>
      <c r="F5014" s="376">
        <v>267900.03000000003</v>
      </c>
    </row>
    <row r="5015" spans="1:6">
      <c r="A5015" s="370" t="s">
        <v>10332</v>
      </c>
      <c r="B5015" s="374">
        <v>16806</v>
      </c>
      <c r="C5015" s="374" t="s">
        <v>10333</v>
      </c>
      <c r="D5015" s="368" t="s">
        <v>9</v>
      </c>
      <c r="E5015" s="374" t="s">
        <v>491</v>
      </c>
      <c r="F5015" s="376">
        <v>1108044.1200000001</v>
      </c>
    </row>
    <row r="5016" spans="1:6">
      <c r="A5016" s="370" t="s">
        <v>10334</v>
      </c>
      <c r="B5016" s="374">
        <v>13317</v>
      </c>
      <c r="C5016" s="374" t="s">
        <v>10335</v>
      </c>
      <c r="D5016" s="368" t="s">
        <v>2355</v>
      </c>
      <c r="E5016" s="374" t="s">
        <v>491</v>
      </c>
      <c r="F5016" s="376">
        <v>46800.69</v>
      </c>
    </row>
    <row r="5017" spans="1:6">
      <c r="A5017" s="370" t="s">
        <v>10336</v>
      </c>
      <c r="B5017" s="374">
        <v>13935</v>
      </c>
      <c r="C5017" s="374" t="s">
        <v>10337</v>
      </c>
      <c r="D5017" s="368" t="s">
        <v>9</v>
      </c>
      <c r="E5017" s="374" t="s">
        <v>491</v>
      </c>
      <c r="F5017" s="376">
        <v>87401.32</v>
      </c>
    </row>
    <row r="5018" spans="1:6">
      <c r="A5018" s="370" t="s">
        <v>10338</v>
      </c>
      <c r="B5018" s="374">
        <v>10447</v>
      </c>
      <c r="C5018" s="374" t="s">
        <v>10339</v>
      </c>
      <c r="D5018" s="368" t="s">
        <v>9</v>
      </c>
      <c r="E5018" s="374" t="s">
        <v>615</v>
      </c>
      <c r="F5018" s="376">
        <v>2014086.94</v>
      </c>
    </row>
    <row r="5019" spans="1:6">
      <c r="A5019" s="370" t="s">
        <v>10340</v>
      </c>
      <c r="B5019" s="374">
        <v>10955</v>
      </c>
      <c r="C5019" s="374" t="s">
        <v>10341</v>
      </c>
      <c r="D5019" s="368" t="s">
        <v>6</v>
      </c>
      <c r="E5019" s="374" t="s">
        <v>507</v>
      </c>
      <c r="F5019" s="376">
        <v>545915.23</v>
      </c>
    </row>
    <row r="5020" spans="1:6">
      <c r="A5020" s="370" t="s">
        <v>10342</v>
      </c>
      <c r="B5020" s="374">
        <v>14410</v>
      </c>
      <c r="C5020" s="374" t="s">
        <v>10343</v>
      </c>
      <c r="D5020" s="368" t="s">
        <v>6</v>
      </c>
      <c r="E5020" s="374" t="s">
        <v>507</v>
      </c>
      <c r="F5020" s="376">
        <v>8090.54</v>
      </c>
    </row>
    <row r="5021" spans="1:6">
      <c r="A5021" s="370" t="s">
        <v>10344</v>
      </c>
      <c r="B5021" s="374">
        <v>12770</v>
      </c>
      <c r="C5021" s="374" t="s">
        <v>10345</v>
      </c>
      <c r="D5021" s="368" t="s">
        <v>9</v>
      </c>
      <c r="E5021" s="374" t="s">
        <v>507</v>
      </c>
      <c r="F5021" s="376">
        <v>30912.15</v>
      </c>
    </row>
    <row r="5022" spans="1:6">
      <c r="A5022" s="370" t="s">
        <v>10346</v>
      </c>
      <c r="B5022" s="374">
        <v>975</v>
      </c>
      <c r="C5022" s="374" t="s">
        <v>10347</v>
      </c>
      <c r="D5022" s="368" t="s">
        <v>6</v>
      </c>
      <c r="E5022" s="374" t="s">
        <v>507</v>
      </c>
      <c r="F5022" s="376">
        <v>8090.54</v>
      </c>
    </row>
    <row r="5023" spans="1:6">
      <c r="A5023" s="370" t="s">
        <v>10348</v>
      </c>
      <c r="B5023" s="374">
        <v>976</v>
      </c>
      <c r="C5023" s="374" t="s">
        <v>10349</v>
      </c>
      <c r="D5023" s="368" t="s">
        <v>6</v>
      </c>
      <c r="E5023" s="374" t="s">
        <v>507</v>
      </c>
      <c r="F5023" s="376">
        <v>9438.9699999999993</v>
      </c>
    </row>
    <row r="5024" spans="1:6">
      <c r="A5024" s="370" t="s">
        <v>10350</v>
      </c>
      <c r="B5024" s="374">
        <v>978</v>
      </c>
      <c r="C5024" s="374" t="s">
        <v>10351</v>
      </c>
      <c r="D5024" s="368" t="s">
        <v>6</v>
      </c>
      <c r="E5024" s="374" t="s">
        <v>507</v>
      </c>
      <c r="F5024" s="376">
        <v>8090.54</v>
      </c>
    </row>
    <row r="5025" spans="1:6">
      <c r="A5025" s="370" t="s">
        <v>10352</v>
      </c>
      <c r="B5025" s="374">
        <v>996</v>
      </c>
      <c r="C5025" s="374" t="s">
        <v>10353</v>
      </c>
      <c r="D5025" s="368" t="s">
        <v>6</v>
      </c>
      <c r="E5025" s="374" t="s">
        <v>507</v>
      </c>
      <c r="F5025" s="376">
        <v>8090.54</v>
      </c>
    </row>
    <row r="5026" spans="1:6">
      <c r="A5026" s="370" t="s">
        <v>10354</v>
      </c>
      <c r="B5026" s="374">
        <v>997</v>
      </c>
      <c r="C5026" s="374" t="s">
        <v>10355</v>
      </c>
      <c r="D5026" s="368" t="s">
        <v>6</v>
      </c>
      <c r="E5026" s="374" t="s">
        <v>507</v>
      </c>
      <c r="F5026" s="376">
        <v>8090.54</v>
      </c>
    </row>
    <row r="5027" spans="1:6">
      <c r="A5027" s="370" t="s">
        <v>10356</v>
      </c>
      <c r="B5027" s="374">
        <v>998</v>
      </c>
      <c r="C5027" s="374" t="s">
        <v>10357</v>
      </c>
      <c r="D5027" s="368" t="s">
        <v>6</v>
      </c>
      <c r="E5027" s="374" t="s">
        <v>507</v>
      </c>
      <c r="F5027" s="376">
        <v>39412.54</v>
      </c>
    </row>
    <row r="5028" spans="1:6">
      <c r="A5028" s="370" t="s">
        <v>10358</v>
      </c>
      <c r="B5028" s="374">
        <v>999</v>
      </c>
      <c r="C5028" s="374" t="s">
        <v>10359</v>
      </c>
      <c r="D5028" s="368" t="s">
        <v>6</v>
      </c>
      <c r="E5028" s="374" t="s">
        <v>507</v>
      </c>
      <c r="F5028" s="376">
        <v>8090.54</v>
      </c>
    </row>
    <row r="5029" spans="1:6">
      <c r="A5029" s="370" t="s">
        <v>10360</v>
      </c>
      <c r="B5029" s="374">
        <v>1013</v>
      </c>
      <c r="C5029" s="374" t="s">
        <v>10361</v>
      </c>
      <c r="D5029" s="368" t="s">
        <v>6</v>
      </c>
      <c r="E5029" s="374" t="s">
        <v>507</v>
      </c>
      <c r="F5029" s="376">
        <v>8090.54</v>
      </c>
    </row>
    <row r="5030" spans="1:6">
      <c r="A5030" s="370" t="s">
        <v>10362</v>
      </c>
      <c r="B5030" s="374">
        <v>1020</v>
      </c>
      <c r="C5030" s="374" t="s">
        <v>10363</v>
      </c>
      <c r="D5030" s="368" t="s">
        <v>6</v>
      </c>
      <c r="E5030" s="374" t="s">
        <v>507</v>
      </c>
      <c r="F5030" s="376">
        <v>8090.54</v>
      </c>
    </row>
    <row r="5031" spans="1:6">
      <c r="A5031" s="370" t="s">
        <v>10364</v>
      </c>
      <c r="B5031" s="374">
        <v>1021</v>
      </c>
      <c r="C5031" s="374" t="s">
        <v>10365</v>
      </c>
      <c r="D5031" s="368" t="s">
        <v>6</v>
      </c>
      <c r="E5031" s="374" t="s">
        <v>507</v>
      </c>
      <c r="F5031" s="376">
        <v>8090.54</v>
      </c>
    </row>
    <row r="5032" spans="1:6">
      <c r="A5032" s="370" t="s">
        <v>10366</v>
      </c>
      <c r="B5032" s="374">
        <v>1022</v>
      </c>
      <c r="C5032" s="374" t="s">
        <v>10367</v>
      </c>
      <c r="D5032" s="368" t="s">
        <v>6</v>
      </c>
      <c r="E5032" s="374" t="s">
        <v>507</v>
      </c>
      <c r="F5032" s="376">
        <v>49003.18</v>
      </c>
    </row>
    <row r="5033" spans="1:6">
      <c r="A5033" s="370" t="s">
        <v>10368</v>
      </c>
      <c r="B5033" s="374">
        <v>1023</v>
      </c>
      <c r="C5033" s="374" t="s">
        <v>10369</v>
      </c>
      <c r="D5033" s="368" t="s">
        <v>6</v>
      </c>
      <c r="E5033" s="374" t="s">
        <v>507</v>
      </c>
      <c r="F5033" s="376">
        <v>8090.54</v>
      </c>
    </row>
    <row r="5034" spans="1:6">
      <c r="A5034" s="370" t="s">
        <v>10370</v>
      </c>
      <c r="B5034" s="374">
        <v>12850</v>
      </c>
      <c r="C5034" s="374" t="s">
        <v>10371</v>
      </c>
      <c r="D5034" s="368" t="s">
        <v>9</v>
      </c>
      <c r="E5034" s="374" t="s">
        <v>615</v>
      </c>
      <c r="F5034" s="376">
        <v>53860.959999999999</v>
      </c>
    </row>
    <row r="5035" spans="1:6">
      <c r="A5035" s="370" t="s">
        <v>10372</v>
      </c>
      <c r="B5035" s="374">
        <v>12844</v>
      </c>
      <c r="C5035" s="374" t="s">
        <v>10373</v>
      </c>
      <c r="D5035" s="368" t="s">
        <v>9</v>
      </c>
      <c r="E5035" s="374" t="s">
        <v>615</v>
      </c>
      <c r="F5035" s="376">
        <v>31011.95</v>
      </c>
    </row>
    <row r="5036" spans="1:6">
      <c r="A5036" s="370" t="s">
        <v>10374</v>
      </c>
      <c r="B5036" s="374">
        <v>14177</v>
      </c>
      <c r="C5036" s="374" t="s">
        <v>10375</v>
      </c>
      <c r="D5036" s="368" t="s">
        <v>9</v>
      </c>
      <c r="E5036" s="374" t="s">
        <v>491</v>
      </c>
      <c r="F5036" s="376">
        <v>98359.83</v>
      </c>
    </row>
    <row r="5037" spans="1:6">
      <c r="A5037" s="370" t="s">
        <v>10376</v>
      </c>
      <c r="B5037" s="374">
        <v>15137</v>
      </c>
      <c r="C5037" s="374" t="s">
        <v>10377</v>
      </c>
      <c r="D5037" s="368" t="s">
        <v>9</v>
      </c>
      <c r="E5037" s="374" t="s">
        <v>1259</v>
      </c>
      <c r="F5037" s="376">
        <v>38401.93</v>
      </c>
    </row>
    <row r="5038" spans="1:6">
      <c r="A5038" s="370" t="s">
        <v>10378</v>
      </c>
      <c r="B5038" s="374">
        <v>20811</v>
      </c>
      <c r="C5038" s="374" t="s">
        <v>10379</v>
      </c>
      <c r="D5038" s="368" t="s">
        <v>9</v>
      </c>
      <c r="E5038" s="374" t="s">
        <v>1520</v>
      </c>
      <c r="F5038" s="376">
        <v>692548.26</v>
      </c>
    </row>
    <row r="5039" spans="1:6">
      <c r="A5039" s="370" t="s">
        <v>10380</v>
      </c>
      <c r="B5039" s="374">
        <v>15524</v>
      </c>
      <c r="C5039" s="374" t="s">
        <v>10381</v>
      </c>
      <c r="D5039" s="368" t="s">
        <v>8</v>
      </c>
      <c r="E5039" s="374" t="s">
        <v>615</v>
      </c>
      <c r="F5039" s="376">
        <v>1484.64</v>
      </c>
    </row>
    <row r="5040" spans="1:6">
      <c r="A5040" s="370" t="s">
        <v>10382</v>
      </c>
      <c r="B5040" s="374">
        <v>15824</v>
      </c>
      <c r="C5040" s="374" t="s">
        <v>10383</v>
      </c>
      <c r="D5040" s="368" t="s">
        <v>9</v>
      </c>
      <c r="E5040" s="374" t="s">
        <v>491</v>
      </c>
      <c r="F5040" s="376">
        <v>934270.12</v>
      </c>
    </row>
    <row r="5041" spans="1:6">
      <c r="A5041" s="370" t="s">
        <v>10384</v>
      </c>
      <c r="B5041" s="374">
        <v>15826</v>
      </c>
      <c r="C5041" s="374" t="s">
        <v>10385</v>
      </c>
      <c r="D5041" s="368" t="s">
        <v>9</v>
      </c>
      <c r="E5041" s="374" t="s">
        <v>491</v>
      </c>
      <c r="F5041" s="376">
        <v>1081485.8999999999</v>
      </c>
    </row>
    <row r="5042" spans="1:6">
      <c r="A5042" s="370" t="s">
        <v>10386</v>
      </c>
      <c r="B5042" s="374">
        <v>13992</v>
      </c>
      <c r="C5042" s="374" t="s">
        <v>10387</v>
      </c>
      <c r="D5042" s="368" t="s">
        <v>9</v>
      </c>
      <c r="E5042" s="374" t="s">
        <v>491</v>
      </c>
      <c r="F5042" s="376">
        <v>394518.6</v>
      </c>
    </row>
    <row r="5043" spans="1:6">
      <c r="A5043" s="370" t="s">
        <v>10388</v>
      </c>
      <c r="B5043" s="374">
        <v>15815</v>
      </c>
      <c r="C5043" s="374" t="s">
        <v>10389</v>
      </c>
      <c r="D5043" s="368" t="s">
        <v>9</v>
      </c>
      <c r="E5043" s="374" t="s">
        <v>491</v>
      </c>
      <c r="F5043" s="376">
        <v>222428.36</v>
      </c>
    </row>
    <row r="5044" spans="1:6">
      <c r="A5044" s="370" t="s">
        <v>10390</v>
      </c>
      <c r="B5044" s="374">
        <v>15819</v>
      </c>
      <c r="C5044" s="374" t="s">
        <v>10391</v>
      </c>
      <c r="D5044" s="368" t="s">
        <v>9</v>
      </c>
      <c r="E5044" s="374" t="s">
        <v>491</v>
      </c>
      <c r="F5044" s="376">
        <v>290864.86</v>
      </c>
    </row>
    <row r="5045" spans="1:6">
      <c r="A5045" s="370" t="s">
        <v>10392</v>
      </c>
      <c r="B5045" s="374">
        <v>15208</v>
      </c>
      <c r="C5045" s="374" t="s">
        <v>10393</v>
      </c>
      <c r="D5045" s="368" t="s">
        <v>9</v>
      </c>
      <c r="E5045" s="374" t="s">
        <v>491</v>
      </c>
      <c r="F5045" s="376">
        <v>222428.36</v>
      </c>
    </row>
    <row r="5046" spans="1:6">
      <c r="A5046" s="370" t="s">
        <v>10394</v>
      </c>
      <c r="B5046" s="374">
        <v>15812</v>
      </c>
      <c r="C5046" s="374" t="s">
        <v>10395</v>
      </c>
      <c r="D5046" s="368" t="s">
        <v>9</v>
      </c>
      <c r="E5046" s="374" t="s">
        <v>491</v>
      </c>
      <c r="F5046" s="376">
        <v>290864.86</v>
      </c>
    </row>
    <row r="5047" spans="1:6">
      <c r="A5047" s="370" t="s">
        <v>10396</v>
      </c>
      <c r="B5047" s="374">
        <v>15817</v>
      </c>
      <c r="C5047" s="374" t="s">
        <v>10397</v>
      </c>
      <c r="D5047" s="368" t="s">
        <v>9</v>
      </c>
      <c r="E5047" s="374" t="s">
        <v>491</v>
      </c>
      <c r="F5047" s="376">
        <v>222428.36</v>
      </c>
    </row>
    <row r="5048" spans="1:6">
      <c r="A5048" s="370" t="s">
        <v>10398</v>
      </c>
      <c r="B5048" s="374">
        <v>13995</v>
      </c>
      <c r="C5048" s="374" t="s">
        <v>10399</v>
      </c>
      <c r="D5048" s="368" t="s">
        <v>9</v>
      </c>
      <c r="E5048" s="374" t="s">
        <v>491</v>
      </c>
      <c r="F5048" s="376">
        <v>303644.65999999997</v>
      </c>
    </row>
    <row r="5049" spans="1:6">
      <c r="A5049" s="370" t="s">
        <v>10400</v>
      </c>
      <c r="B5049" s="374">
        <v>15800</v>
      </c>
      <c r="C5049" s="374" t="s">
        <v>10401</v>
      </c>
      <c r="D5049" s="368" t="s">
        <v>9</v>
      </c>
      <c r="E5049" s="374" t="s">
        <v>491</v>
      </c>
      <c r="F5049" s="376">
        <v>290864.86</v>
      </c>
    </row>
    <row r="5050" spans="1:6">
      <c r="A5050" s="370" t="s">
        <v>10402</v>
      </c>
      <c r="B5050" s="374">
        <v>553</v>
      </c>
      <c r="C5050" s="374" t="s">
        <v>10403</v>
      </c>
      <c r="D5050" s="368" t="s">
        <v>9</v>
      </c>
      <c r="E5050" s="374" t="s">
        <v>522</v>
      </c>
      <c r="F5050" s="376">
        <v>70087.199999999997</v>
      </c>
    </row>
    <row r="5051" spans="1:6">
      <c r="A5051" s="370" t="s">
        <v>10404</v>
      </c>
      <c r="B5051" s="374">
        <v>12558</v>
      </c>
      <c r="C5051" s="374" t="s">
        <v>10405</v>
      </c>
      <c r="D5051" s="368" t="s">
        <v>9</v>
      </c>
      <c r="E5051" s="374" t="s">
        <v>589</v>
      </c>
      <c r="F5051" s="376">
        <v>72543.77</v>
      </c>
    </row>
    <row r="5052" spans="1:6">
      <c r="A5052" s="370" t="s">
        <v>10406</v>
      </c>
      <c r="B5052" s="374">
        <v>12562</v>
      </c>
      <c r="C5052" s="374" t="s">
        <v>10407</v>
      </c>
      <c r="D5052" s="368" t="s">
        <v>9</v>
      </c>
      <c r="E5052" s="374" t="s">
        <v>589</v>
      </c>
      <c r="F5052" s="376">
        <v>69739.69</v>
      </c>
    </row>
    <row r="5053" spans="1:6">
      <c r="A5053" s="370" t="s">
        <v>10408</v>
      </c>
      <c r="B5053" s="374">
        <v>13934</v>
      </c>
      <c r="C5053" s="374" t="s">
        <v>10409</v>
      </c>
      <c r="D5053" s="368" t="s">
        <v>6</v>
      </c>
      <c r="E5053" s="374" t="s">
        <v>1259</v>
      </c>
      <c r="F5053" s="376">
        <v>12429.15</v>
      </c>
    </row>
    <row r="5054" spans="1:6">
      <c r="A5054" s="370" t="s">
        <v>10410</v>
      </c>
      <c r="B5054" s="374">
        <v>14097</v>
      </c>
      <c r="C5054" s="374" t="s">
        <v>10411</v>
      </c>
      <c r="D5054" s="368" t="s">
        <v>9</v>
      </c>
      <c r="E5054" s="374" t="s">
        <v>491</v>
      </c>
      <c r="F5054" s="376">
        <v>101887.24</v>
      </c>
    </row>
    <row r="5055" spans="1:6">
      <c r="A5055" s="370" t="s">
        <v>10412</v>
      </c>
      <c r="B5055" s="374">
        <v>14098</v>
      </c>
      <c r="C5055" s="374" t="s">
        <v>10411</v>
      </c>
      <c r="D5055" s="368" t="s">
        <v>9</v>
      </c>
      <c r="E5055" s="374" t="s">
        <v>491</v>
      </c>
      <c r="F5055" s="376">
        <v>90170.21</v>
      </c>
    </row>
    <row r="5056" spans="1:6">
      <c r="A5056" s="370" t="s">
        <v>10413</v>
      </c>
      <c r="B5056" s="374">
        <v>12606</v>
      </c>
      <c r="C5056" s="374" t="s">
        <v>10414</v>
      </c>
      <c r="D5056" s="368" t="s">
        <v>9</v>
      </c>
      <c r="E5056" s="374" t="s">
        <v>1793</v>
      </c>
      <c r="F5056" s="376">
        <v>0</v>
      </c>
    </row>
    <row r="5057" spans="1:6">
      <c r="A5057" s="370" t="s">
        <v>10415</v>
      </c>
      <c r="B5057" s="374">
        <v>298</v>
      </c>
      <c r="C5057" s="374" t="s">
        <v>10416</v>
      </c>
      <c r="D5057" s="368" t="s">
        <v>9</v>
      </c>
      <c r="E5057" s="374" t="s">
        <v>522</v>
      </c>
      <c r="F5057" s="376">
        <v>94192.91</v>
      </c>
    </row>
    <row r="5058" spans="1:6">
      <c r="A5058" s="370" t="s">
        <v>10417</v>
      </c>
      <c r="B5058" s="374">
        <v>12415</v>
      </c>
      <c r="C5058" s="374" t="s">
        <v>10418</v>
      </c>
      <c r="D5058" s="368" t="s">
        <v>9</v>
      </c>
      <c r="E5058" s="374" t="s">
        <v>615</v>
      </c>
      <c r="F5058" s="376">
        <v>190094.19</v>
      </c>
    </row>
    <row r="5059" spans="1:6">
      <c r="A5059" s="370" t="s">
        <v>10419</v>
      </c>
      <c r="B5059" s="374">
        <v>14166</v>
      </c>
      <c r="C5059" s="374" t="s">
        <v>10420</v>
      </c>
      <c r="D5059" s="368" t="s">
        <v>9</v>
      </c>
      <c r="E5059" s="374" t="s">
        <v>491</v>
      </c>
      <c r="F5059" s="376">
        <v>32309.85</v>
      </c>
    </row>
    <row r="5060" spans="1:6">
      <c r="A5060" s="370" t="s">
        <v>10421</v>
      </c>
      <c r="B5060" s="374">
        <v>15831</v>
      </c>
      <c r="C5060" s="374" t="s">
        <v>10422</v>
      </c>
      <c r="D5060" s="368" t="s">
        <v>9</v>
      </c>
      <c r="E5060" s="374" t="s">
        <v>491</v>
      </c>
      <c r="F5060" s="376">
        <v>156086.85</v>
      </c>
    </row>
    <row r="5061" spans="1:6">
      <c r="A5061" s="370" t="s">
        <v>10423</v>
      </c>
      <c r="B5061" s="374">
        <v>15834</v>
      </c>
      <c r="C5061" s="374" t="s">
        <v>10424</v>
      </c>
      <c r="D5061" s="368" t="s">
        <v>9</v>
      </c>
      <c r="E5061" s="374" t="s">
        <v>491</v>
      </c>
      <c r="F5061" s="376">
        <v>149148.72</v>
      </c>
    </row>
    <row r="5062" spans="1:6">
      <c r="A5062" s="370" t="s">
        <v>10425</v>
      </c>
      <c r="B5062" s="374">
        <v>31</v>
      </c>
      <c r="C5062" s="374" t="s">
        <v>10426</v>
      </c>
      <c r="D5062" s="368" t="s">
        <v>9</v>
      </c>
      <c r="E5062" s="374" t="s">
        <v>1793</v>
      </c>
      <c r="F5062" s="376">
        <v>951476.12</v>
      </c>
    </row>
    <row r="5063" spans="1:6">
      <c r="A5063" s="370" t="s">
        <v>10427</v>
      </c>
      <c r="B5063" s="374">
        <v>11947</v>
      </c>
      <c r="C5063" s="374" t="s">
        <v>10428</v>
      </c>
      <c r="D5063" s="368" t="s">
        <v>9</v>
      </c>
      <c r="E5063" s="374" t="s">
        <v>1793</v>
      </c>
      <c r="F5063" s="376">
        <v>2171942.3199999998</v>
      </c>
    </row>
    <row r="5064" spans="1:6">
      <c r="A5064" s="370" t="s">
        <v>10429</v>
      </c>
      <c r="B5064" s="374">
        <v>14165</v>
      </c>
      <c r="C5064" s="374" t="s">
        <v>10430</v>
      </c>
      <c r="D5064" s="368" t="s">
        <v>9</v>
      </c>
      <c r="E5064" s="374" t="s">
        <v>491</v>
      </c>
      <c r="F5064" s="376">
        <v>32309.85</v>
      </c>
    </row>
    <row r="5065" spans="1:6">
      <c r="A5065" s="370" t="s">
        <v>10431</v>
      </c>
      <c r="B5065" s="374">
        <v>14169</v>
      </c>
      <c r="C5065" s="374" t="s">
        <v>10432</v>
      </c>
      <c r="D5065" s="368" t="s">
        <v>9</v>
      </c>
      <c r="E5065" s="374" t="s">
        <v>491</v>
      </c>
      <c r="F5065" s="376">
        <v>32309.85</v>
      </c>
    </row>
    <row r="5066" spans="1:6">
      <c r="A5066" s="370" t="s">
        <v>10433</v>
      </c>
      <c r="B5066" s="374">
        <v>14164</v>
      </c>
      <c r="C5066" s="374" t="s">
        <v>10434</v>
      </c>
      <c r="D5066" s="368" t="s">
        <v>9</v>
      </c>
      <c r="E5066" s="374" t="s">
        <v>491</v>
      </c>
      <c r="F5066" s="376">
        <v>32309.85</v>
      </c>
    </row>
    <row r="5067" spans="1:6">
      <c r="A5067" s="370" t="s">
        <v>10435</v>
      </c>
      <c r="B5067" s="374">
        <v>14372</v>
      </c>
      <c r="C5067" s="374" t="s">
        <v>10436</v>
      </c>
      <c r="D5067" s="368" t="s">
        <v>9</v>
      </c>
      <c r="E5067" s="374" t="s">
        <v>491</v>
      </c>
      <c r="F5067" s="376">
        <v>31036.26</v>
      </c>
    </row>
    <row r="5068" spans="1:6">
      <c r="A5068" s="370" t="s">
        <v>10437</v>
      </c>
      <c r="B5068" s="374">
        <v>14167</v>
      </c>
      <c r="C5068" s="374" t="s">
        <v>10438</v>
      </c>
      <c r="D5068" s="368" t="s">
        <v>9</v>
      </c>
      <c r="E5068" s="374" t="s">
        <v>491</v>
      </c>
      <c r="F5068" s="376">
        <v>81979.88</v>
      </c>
    </row>
    <row r="5069" spans="1:6">
      <c r="A5069" s="370" t="s">
        <v>10439</v>
      </c>
      <c r="B5069" s="374">
        <v>14168</v>
      </c>
      <c r="C5069" s="374" t="s">
        <v>10440</v>
      </c>
      <c r="D5069" s="368" t="s">
        <v>9</v>
      </c>
      <c r="E5069" s="374" t="s">
        <v>491</v>
      </c>
      <c r="F5069" s="376">
        <v>33074.01</v>
      </c>
    </row>
    <row r="5070" spans="1:6">
      <c r="A5070" s="370" t="s">
        <v>10441</v>
      </c>
      <c r="B5070" s="374">
        <v>146</v>
      </c>
      <c r="C5070" s="374" t="s">
        <v>10442</v>
      </c>
      <c r="D5070" s="368" t="s">
        <v>10443</v>
      </c>
      <c r="E5070" s="374" t="s">
        <v>1573</v>
      </c>
      <c r="F5070" s="376">
        <v>105130.8</v>
      </c>
    </row>
    <row r="5071" spans="1:6">
      <c r="A5071" s="370" t="s">
        <v>10444</v>
      </c>
      <c r="B5071" s="374">
        <v>11100</v>
      </c>
      <c r="C5071" s="374" t="s">
        <v>10445</v>
      </c>
      <c r="D5071" s="368" t="s">
        <v>9</v>
      </c>
      <c r="E5071" s="374" t="s">
        <v>496</v>
      </c>
      <c r="F5071" s="376">
        <v>438058.58</v>
      </c>
    </row>
    <row r="5072" spans="1:6">
      <c r="A5072" s="370" t="s">
        <v>10446</v>
      </c>
      <c r="B5072" s="374">
        <v>13235</v>
      </c>
      <c r="C5072" s="374" t="s">
        <v>10447</v>
      </c>
      <c r="D5072" s="368" t="s">
        <v>9</v>
      </c>
      <c r="E5072" s="374" t="s">
        <v>6013</v>
      </c>
      <c r="F5072" s="376">
        <v>21441.08</v>
      </c>
    </row>
    <row r="5073" spans="1:6">
      <c r="A5073" s="370" t="s">
        <v>10448</v>
      </c>
      <c r="B5073" s="374">
        <v>10935</v>
      </c>
      <c r="C5073" s="374" t="s">
        <v>10449</v>
      </c>
      <c r="D5073" s="368" t="s">
        <v>9</v>
      </c>
      <c r="E5073" s="374" t="s">
        <v>879</v>
      </c>
      <c r="F5073" s="376">
        <v>170261.44</v>
      </c>
    </row>
    <row r="5074" spans="1:6">
      <c r="A5074" s="370" t="s">
        <v>10450</v>
      </c>
      <c r="B5074" s="374">
        <v>14108</v>
      </c>
      <c r="C5074" s="374" t="s">
        <v>10451</v>
      </c>
      <c r="D5074" s="368" t="s">
        <v>9</v>
      </c>
      <c r="E5074" s="374" t="s">
        <v>6013</v>
      </c>
      <c r="F5074" s="376">
        <v>43302.07</v>
      </c>
    </row>
    <row r="5075" spans="1:6">
      <c r="A5075" s="370" t="s">
        <v>10452</v>
      </c>
      <c r="B5075" s="374">
        <v>12676</v>
      </c>
      <c r="C5075" s="374" t="s">
        <v>10453</v>
      </c>
      <c r="D5075" s="368" t="s">
        <v>9</v>
      </c>
      <c r="E5075" s="374" t="s">
        <v>615</v>
      </c>
      <c r="F5075" s="376">
        <v>15642.98</v>
      </c>
    </row>
    <row r="5076" spans="1:6">
      <c r="A5076" s="370" t="s">
        <v>10454</v>
      </c>
      <c r="B5076" s="374">
        <v>13727</v>
      </c>
      <c r="C5076" s="374" t="s">
        <v>10455</v>
      </c>
      <c r="D5076" s="368" t="s">
        <v>9</v>
      </c>
      <c r="E5076" s="374" t="s">
        <v>615</v>
      </c>
      <c r="F5076" s="376">
        <v>2970.49</v>
      </c>
    </row>
    <row r="5077" spans="1:6">
      <c r="A5077" s="370" t="s">
        <v>10456</v>
      </c>
      <c r="B5077" s="374">
        <v>13728</v>
      </c>
      <c r="C5077" s="374" t="s">
        <v>10457</v>
      </c>
      <c r="D5077" s="368" t="s">
        <v>9</v>
      </c>
      <c r="E5077" s="374" t="s">
        <v>615</v>
      </c>
      <c r="F5077" s="376">
        <v>2970.49</v>
      </c>
    </row>
    <row r="5078" spans="1:6">
      <c r="A5078" s="370" t="s">
        <v>10458</v>
      </c>
      <c r="B5078" s="374">
        <v>12884</v>
      </c>
      <c r="C5078" s="374" t="s">
        <v>10459</v>
      </c>
      <c r="D5078" s="368" t="s">
        <v>9</v>
      </c>
      <c r="E5078" s="374" t="s">
        <v>615</v>
      </c>
      <c r="F5078" s="376">
        <v>2970.49</v>
      </c>
    </row>
    <row r="5079" spans="1:6">
      <c r="A5079" s="370" t="s">
        <v>10460</v>
      </c>
      <c r="B5079" s="374">
        <v>13726</v>
      </c>
      <c r="C5079" s="374" t="s">
        <v>10461</v>
      </c>
      <c r="D5079" s="368" t="s">
        <v>9</v>
      </c>
      <c r="E5079" s="374" t="s">
        <v>615</v>
      </c>
      <c r="F5079" s="376">
        <v>2970.49</v>
      </c>
    </row>
    <row r="5080" spans="1:6">
      <c r="A5080" s="370" t="s">
        <v>10462</v>
      </c>
      <c r="B5080" s="374">
        <v>12680</v>
      </c>
      <c r="C5080" s="374" t="s">
        <v>10463</v>
      </c>
      <c r="D5080" s="368" t="s">
        <v>9</v>
      </c>
      <c r="E5080" s="374" t="s">
        <v>615</v>
      </c>
      <c r="F5080" s="376">
        <v>11804.63</v>
      </c>
    </row>
    <row r="5081" spans="1:6">
      <c r="A5081" s="370" t="s">
        <v>10464</v>
      </c>
      <c r="B5081" s="374">
        <v>12938</v>
      </c>
      <c r="C5081" s="374" t="s">
        <v>10465</v>
      </c>
      <c r="D5081" s="368" t="s">
        <v>9</v>
      </c>
      <c r="E5081" s="374" t="s">
        <v>615</v>
      </c>
      <c r="F5081" s="376">
        <v>34091.42</v>
      </c>
    </row>
    <row r="5082" spans="1:6">
      <c r="A5082" s="370" t="s">
        <v>10466</v>
      </c>
      <c r="B5082" s="374">
        <v>12931</v>
      </c>
      <c r="C5082" s="374" t="s">
        <v>10467</v>
      </c>
      <c r="D5082" s="368" t="s">
        <v>9</v>
      </c>
      <c r="E5082" s="374" t="s">
        <v>615</v>
      </c>
      <c r="F5082" s="376">
        <v>75133.240000000005</v>
      </c>
    </row>
    <row r="5083" spans="1:6">
      <c r="A5083" s="370" t="s">
        <v>10468</v>
      </c>
      <c r="B5083" s="374">
        <v>14174</v>
      </c>
      <c r="C5083" s="374" t="s">
        <v>10469</v>
      </c>
      <c r="D5083" s="368" t="s">
        <v>9</v>
      </c>
      <c r="E5083" s="374" t="s">
        <v>491</v>
      </c>
      <c r="F5083" s="376">
        <v>1920097.98</v>
      </c>
    </row>
    <row r="5084" spans="1:6">
      <c r="A5084" s="370" t="s">
        <v>10470</v>
      </c>
      <c r="B5084" s="374">
        <v>14176</v>
      </c>
      <c r="C5084" s="374" t="s">
        <v>10471</v>
      </c>
      <c r="D5084" s="368" t="s">
        <v>9</v>
      </c>
      <c r="E5084" s="374" t="s">
        <v>491</v>
      </c>
      <c r="F5084" s="376">
        <v>171356.04</v>
      </c>
    </row>
    <row r="5085" spans="1:6">
      <c r="A5085" s="370" t="s">
        <v>10472</v>
      </c>
      <c r="B5085" s="374">
        <v>12902</v>
      </c>
      <c r="C5085" s="374" t="s">
        <v>10473</v>
      </c>
      <c r="D5085" s="368" t="s">
        <v>9</v>
      </c>
      <c r="E5085" s="374" t="s">
        <v>374</v>
      </c>
      <c r="F5085" s="376">
        <v>38038.03</v>
      </c>
    </row>
    <row r="5086" spans="1:6">
      <c r="A5086" s="370" t="s">
        <v>10474</v>
      </c>
      <c r="B5086" s="374">
        <v>14242</v>
      </c>
      <c r="C5086" s="374" t="s">
        <v>10475</v>
      </c>
      <c r="D5086" s="368" t="s">
        <v>9</v>
      </c>
      <c r="E5086" s="374" t="s">
        <v>884</v>
      </c>
      <c r="F5086" s="376">
        <v>36205.56</v>
      </c>
    </row>
    <row r="5087" spans="1:6">
      <c r="A5087" s="370" t="s">
        <v>10476</v>
      </c>
      <c r="B5087" s="374">
        <v>13594</v>
      </c>
      <c r="C5087" s="374" t="s">
        <v>10477</v>
      </c>
      <c r="D5087" s="368" t="s">
        <v>1702</v>
      </c>
      <c r="E5087" s="374" t="s">
        <v>615</v>
      </c>
      <c r="F5087" s="376">
        <v>587336.24</v>
      </c>
    </row>
    <row r="5088" spans="1:6">
      <c r="A5088" s="370" t="s">
        <v>10478</v>
      </c>
      <c r="B5088" s="374">
        <v>12877</v>
      </c>
      <c r="C5088" s="374" t="s">
        <v>10479</v>
      </c>
      <c r="D5088" s="368" t="s">
        <v>9</v>
      </c>
      <c r="E5088" s="374" t="s">
        <v>615</v>
      </c>
      <c r="F5088" s="376">
        <v>46096.15</v>
      </c>
    </row>
    <row r="5089" spans="1:6">
      <c r="A5089" s="370" t="s">
        <v>10480</v>
      </c>
      <c r="B5089" s="374">
        <v>12886</v>
      </c>
      <c r="C5089" s="374" t="s">
        <v>10481</v>
      </c>
      <c r="D5089" s="368" t="s">
        <v>9</v>
      </c>
      <c r="E5089" s="374" t="s">
        <v>615</v>
      </c>
      <c r="F5089" s="376">
        <v>61914.49</v>
      </c>
    </row>
    <row r="5090" spans="1:6">
      <c r="A5090" s="370" t="s">
        <v>10482</v>
      </c>
      <c r="B5090" s="374">
        <v>12910</v>
      </c>
      <c r="C5090" s="374" t="s">
        <v>10483</v>
      </c>
      <c r="D5090" s="368" t="s">
        <v>9</v>
      </c>
      <c r="E5090" s="374" t="s">
        <v>1573</v>
      </c>
      <c r="F5090" s="376">
        <v>35475.26</v>
      </c>
    </row>
    <row r="5091" spans="1:6">
      <c r="A5091" s="370" t="s">
        <v>10484</v>
      </c>
      <c r="B5091" s="374">
        <v>15913</v>
      </c>
      <c r="C5091" s="374" t="s">
        <v>10485</v>
      </c>
      <c r="D5091" s="368" t="s">
        <v>9</v>
      </c>
      <c r="E5091" s="374" t="s">
        <v>615</v>
      </c>
      <c r="F5091" s="376">
        <v>121771.76</v>
      </c>
    </row>
    <row r="5092" spans="1:6">
      <c r="A5092" s="370" t="s">
        <v>10486</v>
      </c>
      <c r="B5092" s="374">
        <v>14170</v>
      </c>
      <c r="C5092" s="374" t="s">
        <v>10487</v>
      </c>
      <c r="D5092" s="368" t="s">
        <v>9</v>
      </c>
      <c r="E5092" s="374" t="s">
        <v>491</v>
      </c>
      <c r="F5092" s="376">
        <v>32309.85</v>
      </c>
    </row>
    <row r="5093" spans="1:6">
      <c r="A5093" s="370" t="s">
        <v>10488</v>
      </c>
      <c r="B5093" s="374">
        <v>14171</v>
      </c>
      <c r="C5093" s="374" t="s">
        <v>10489</v>
      </c>
      <c r="D5093" s="368" t="s">
        <v>9</v>
      </c>
      <c r="E5093" s="374" t="s">
        <v>491</v>
      </c>
      <c r="F5093" s="376">
        <v>32878.29</v>
      </c>
    </row>
    <row r="5094" spans="1:6">
      <c r="A5094" s="370" t="s">
        <v>10490</v>
      </c>
      <c r="B5094" s="374">
        <v>14161</v>
      </c>
      <c r="C5094" s="374" t="s">
        <v>10491</v>
      </c>
      <c r="D5094" s="368" t="s">
        <v>9</v>
      </c>
      <c r="E5094" s="374" t="s">
        <v>491</v>
      </c>
      <c r="F5094" s="376">
        <v>57056.51</v>
      </c>
    </row>
    <row r="5095" spans="1:6">
      <c r="A5095" s="370" t="s">
        <v>10492</v>
      </c>
      <c r="B5095" s="374">
        <v>14162</v>
      </c>
      <c r="C5095" s="374" t="s">
        <v>10493</v>
      </c>
      <c r="D5095" s="368" t="s">
        <v>9</v>
      </c>
      <c r="E5095" s="374" t="s">
        <v>491</v>
      </c>
      <c r="F5095" s="376">
        <v>59603.68</v>
      </c>
    </row>
    <row r="5096" spans="1:6">
      <c r="A5096" s="370" t="s">
        <v>10494</v>
      </c>
      <c r="B5096" s="374">
        <v>14173</v>
      </c>
      <c r="C5096" s="374" t="s">
        <v>10495</v>
      </c>
      <c r="D5096" s="368" t="s">
        <v>9</v>
      </c>
      <c r="E5096" s="374" t="s">
        <v>491</v>
      </c>
      <c r="F5096" s="376">
        <v>32309.85</v>
      </c>
    </row>
    <row r="5097" spans="1:6">
      <c r="A5097" s="370" t="s">
        <v>10496</v>
      </c>
      <c r="B5097" s="374">
        <v>14172</v>
      </c>
      <c r="C5097" s="374" t="s">
        <v>10497</v>
      </c>
      <c r="D5097" s="368" t="s">
        <v>9</v>
      </c>
      <c r="E5097" s="374" t="s">
        <v>491</v>
      </c>
      <c r="F5097" s="376">
        <v>32309.85</v>
      </c>
    </row>
    <row r="5098" spans="1:6">
      <c r="A5098" s="370" t="s">
        <v>10498</v>
      </c>
      <c r="B5098" s="374">
        <v>14178</v>
      </c>
      <c r="C5098" s="374" t="s">
        <v>10499</v>
      </c>
      <c r="D5098" s="368" t="s">
        <v>9</v>
      </c>
      <c r="E5098" s="374" t="s">
        <v>491</v>
      </c>
      <c r="F5098" s="376">
        <v>32544.89</v>
      </c>
    </row>
    <row r="5099" spans="1:6">
      <c r="A5099" s="370" t="s">
        <v>10500</v>
      </c>
      <c r="B5099" s="374">
        <v>14179</v>
      </c>
      <c r="C5099" s="374" t="s">
        <v>10499</v>
      </c>
      <c r="D5099" s="368" t="s">
        <v>9</v>
      </c>
      <c r="E5099" s="374" t="s">
        <v>491</v>
      </c>
      <c r="F5099" s="376">
        <v>31271.3</v>
      </c>
    </row>
    <row r="5100" spans="1:6">
      <c r="A5100" s="370" t="s">
        <v>10501</v>
      </c>
      <c r="B5100" s="374">
        <v>14160</v>
      </c>
      <c r="C5100" s="374" t="s">
        <v>10502</v>
      </c>
      <c r="D5100" s="368" t="s">
        <v>9</v>
      </c>
      <c r="E5100" s="374" t="s">
        <v>491</v>
      </c>
      <c r="F5100" s="376">
        <v>44320.59</v>
      </c>
    </row>
    <row r="5101" spans="1:6">
      <c r="A5101" s="370" t="s">
        <v>10503</v>
      </c>
      <c r="B5101" s="374">
        <v>14159</v>
      </c>
      <c r="C5101" s="374" t="s">
        <v>10504</v>
      </c>
      <c r="D5101" s="368" t="s">
        <v>9</v>
      </c>
      <c r="E5101" s="374" t="s">
        <v>491</v>
      </c>
      <c r="F5101" s="376">
        <v>28959.16</v>
      </c>
    </row>
    <row r="5102" spans="1:6">
      <c r="A5102" s="370" t="s">
        <v>10505</v>
      </c>
      <c r="B5102" s="374">
        <v>12870</v>
      </c>
      <c r="C5102" s="374" t="s">
        <v>10506</v>
      </c>
      <c r="D5102" s="368" t="s">
        <v>9</v>
      </c>
      <c r="E5102" s="374" t="s">
        <v>615</v>
      </c>
      <c r="F5102" s="376">
        <v>87392.57</v>
      </c>
    </row>
    <row r="5103" spans="1:6">
      <c r="A5103" s="370" t="s">
        <v>10507</v>
      </c>
      <c r="B5103" s="374">
        <v>13725</v>
      </c>
      <c r="C5103" s="374" t="s">
        <v>10508</v>
      </c>
      <c r="D5103" s="368" t="s">
        <v>9</v>
      </c>
      <c r="E5103" s="374" t="s">
        <v>615</v>
      </c>
      <c r="F5103" s="376">
        <v>92972.11</v>
      </c>
    </row>
    <row r="5104" spans="1:6">
      <c r="A5104" s="370" t="s">
        <v>10509</v>
      </c>
      <c r="B5104" s="374">
        <v>10881</v>
      </c>
      <c r="C5104" s="374" t="s">
        <v>10510</v>
      </c>
      <c r="D5104" s="368" t="s">
        <v>8</v>
      </c>
      <c r="E5104" s="374" t="s">
        <v>615</v>
      </c>
      <c r="F5104" s="376">
        <v>407089.73</v>
      </c>
    </row>
    <row r="5105" spans="1:6">
      <c r="A5105" s="370" t="s">
        <v>10511</v>
      </c>
      <c r="B5105" s="374">
        <v>14112</v>
      </c>
      <c r="C5105" s="374" t="s">
        <v>10512</v>
      </c>
      <c r="D5105" s="368" t="s">
        <v>9</v>
      </c>
      <c r="E5105" s="374" t="s">
        <v>491</v>
      </c>
      <c r="F5105" s="376">
        <v>311311.09999999998</v>
      </c>
    </row>
    <row r="5106" spans="1:6">
      <c r="A5106" s="370" t="s">
        <v>10513</v>
      </c>
      <c r="B5106" s="374">
        <v>13254</v>
      </c>
      <c r="C5106" s="374" t="s">
        <v>10514</v>
      </c>
      <c r="D5106" s="368" t="s">
        <v>8</v>
      </c>
      <c r="E5106" s="374" t="s">
        <v>589</v>
      </c>
      <c r="F5106" s="376">
        <v>39070.629999999997</v>
      </c>
    </row>
    <row r="5107" spans="1:6">
      <c r="A5107" s="370" t="s">
        <v>10515</v>
      </c>
      <c r="B5107" s="374">
        <v>18554</v>
      </c>
      <c r="C5107" s="374" t="s">
        <v>10516</v>
      </c>
      <c r="D5107" s="368" t="s">
        <v>9</v>
      </c>
      <c r="E5107" s="374" t="s">
        <v>562</v>
      </c>
      <c r="F5107" s="376">
        <v>66907.820000000007</v>
      </c>
    </row>
    <row r="5108" spans="1:6">
      <c r="A5108" s="370" t="s">
        <v>10517</v>
      </c>
      <c r="B5108" s="374">
        <v>11865</v>
      </c>
      <c r="C5108" s="374" t="s">
        <v>10518</v>
      </c>
      <c r="D5108" s="368" t="s">
        <v>9</v>
      </c>
      <c r="E5108" s="374" t="s">
        <v>884</v>
      </c>
      <c r="F5108" s="376">
        <v>136800973.25</v>
      </c>
    </row>
    <row r="5109" spans="1:6" ht="22.5">
      <c r="A5109" s="370" t="s">
        <v>10519</v>
      </c>
      <c r="B5109" s="374">
        <v>16204</v>
      </c>
      <c r="C5109" s="374" t="s">
        <v>10520</v>
      </c>
      <c r="D5109" s="368" t="s">
        <v>9</v>
      </c>
      <c r="E5109" s="374" t="s">
        <v>359</v>
      </c>
      <c r="F5109" s="376">
        <v>1435655.58</v>
      </c>
    </row>
    <row r="5110" spans="1:6" ht="22.5">
      <c r="A5110" s="370" t="s">
        <v>10521</v>
      </c>
      <c r="B5110" s="374">
        <v>12196</v>
      </c>
      <c r="C5110" s="374" t="s">
        <v>10522</v>
      </c>
      <c r="D5110" s="368" t="s">
        <v>9</v>
      </c>
      <c r="E5110" s="374" t="s">
        <v>359</v>
      </c>
      <c r="F5110" s="376">
        <v>94649.67</v>
      </c>
    </row>
    <row r="5111" spans="1:6" ht="22.5">
      <c r="A5111" s="370" t="s">
        <v>10523</v>
      </c>
      <c r="B5111" s="374">
        <v>12195</v>
      </c>
      <c r="C5111" s="374" t="s">
        <v>10524</v>
      </c>
      <c r="D5111" s="368" t="s">
        <v>9</v>
      </c>
      <c r="E5111" s="374" t="s">
        <v>359</v>
      </c>
      <c r="F5111" s="376">
        <v>91295.87</v>
      </c>
    </row>
    <row r="5112" spans="1:6" ht="22.5">
      <c r="A5112" s="370" t="s">
        <v>10525</v>
      </c>
      <c r="B5112" s="374">
        <v>12241</v>
      </c>
      <c r="C5112" s="374" t="s">
        <v>10526</v>
      </c>
      <c r="D5112" s="368" t="s">
        <v>9</v>
      </c>
      <c r="E5112" s="374" t="s">
        <v>359</v>
      </c>
      <c r="F5112" s="376">
        <v>91384.98</v>
      </c>
    </row>
    <row r="5113" spans="1:6" ht="22.5">
      <c r="A5113" s="370" t="s">
        <v>10527</v>
      </c>
      <c r="B5113" s="374">
        <v>18777</v>
      </c>
      <c r="C5113" s="374" t="s">
        <v>10528</v>
      </c>
      <c r="D5113" s="368" t="s">
        <v>9</v>
      </c>
      <c r="E5113" s="374" t="s">
        <v>359</v>
      </c>
      <c r="F5113" s="376">
        <v>147198.10999999999</v>
      </c>
    </row>
    <row r="5114" spans="1:6" ht="22.5">
      <c r="A5114" s="370" t="s">
        <v>10529</v>
      </c>
      <c r="B5114" s="374">
        <v>13647</v>
      </c>
      <c r="C5114" s="374" t="s">
        <v>10530</v>
      </c>
      <c r="D5114" s="368" t="s">
        <v>9</v>
      </c>
      <c r="E5114" s="374" t="s">
        <v>359</v>
      </c>
      <c r="F5114" s="376">
        <v>34235</v>
      </c>
    </row>
    <row r="5115" spans="1:6" ht="22.5">
      <c r="A5115" s="370" t="s">
        <v>10531</v>
      </c>
      <c r="B5115" s="374">
        <v>13203</v>
      </c>
      <c r="C5115" s="374" t="s">
        <v>10532</v>
      </c>
      <c r="D5115" s="368" t="s">
        <v>9</v>
      </c>
      <c r="E5115" s="374" t="s">
        <v>359</v>
      </c>
      <c r="F5115" s="376">
        <v>38322.89</v>
      </c>
    </row>
    <row r="5116" spans="1:6" ht="22.5">
      <c r="A5116" s="370" t="s">
        <v>10533</v>
      </c>
      <c r="B5116" s="374">
        <v>18855</v>
      </c>
      <c r="C5116" s="374" t="s">
        <v>10534</v>
      </c>
      <c r="D5116" s="368" t="s">
        <v>9</v>
      </c>
      <c r="E5116" s="374" t="s">
        <v>359</v>
      </c>
      <c r="F5116" s="376">
        <v>105367.24</v>
      </c>
    </row>
    <row r="5117" spans="1:6" ht="22.5">
      <c r="A5117" s="370" t="s">
        <v>10535</v>
      </c>
      <c r="B5117" s="374">
        <v>18610</v>
      </c>
      <c r="C5117" s="374" t="s">
        <v>10536</v>
      </c>
      <c r="D5117" s="368" t="s">
        <v>9</v>
      </c>
      <c r="E5117" s="374" t="s">
        <v>359</v>
      </c>
      <c r="F5117" s="376">
        <v>114783.03</v>
      </c>
    </row>
    <row r="5118" spans="1:6">
      <c r="A5118" s="370" t="s">
        <v>10537</v>
      </c>
      <c r="B5118" s="374">
        <v>13646</v>
      </c>
      <c r="C5118" s="374" t="s">
        <v>10538</v>
      </c>
      <c r="D5118" s="368" t="s">
        <v>9</v>
      </c>
      <c r="E5118" s="374" t="s">
        <v>366</v>
      </c>
      <c r="F5118" s="376">
        <v>20600.080000000002</v>
      </c>
    </row>
    <row r="5119" spans="1:6">
      <c r="A5119" s="370" t="s">
        <v>10539</v>
      </c>
      <c r="B5119" s="374">
        <v>13204</v>
      </c>
      <c r="C5119" s="374" t="s">
        <v>10540</v>
      </c>
      <c r="D5119" s="368" t="s">
        <v>9</v>
      </c>
      <c r="E5119" s="374" t="s">
        <v>366</v>
      </c>
      <c r="F5119" s="376">
        <v>20949.22</v>
      </c>
    </row>
    <row r="5120" spans="1:6">
      <c r="A5120" s="370" t="s">
        <v>10541</v>
      </c>
      <c r="B5120" s="374">
        <v>19287</v>
      </c>
      <c r="C5120" s="374" t="s">
        <v>10542</v>
      </c>
      <c r="D5120" s="368" t="s">
        <v>9</v>
      </c>
      <c r="E5120" s="374" t="s">
        <v>5784</v>
      </c>
      <c r="F5120" s="376">
        <v>35127.31</v>
      </c>
    </row>
    <row r="5121" spans="1:6" ht="22.5">
      <c r="A5121" s="370" t="s">
        <v>10543</v>
      </c>
      <c r="B5121" s="374">
        <v>10470</v>
      </c>
      <c r="C5121" s="374" t="s">
        <v>10544</v>
      </c>
      <c r="D5121" s="368" t="s">
        <v>9</v>
      </c>
      <c r="E5121" s="374" t="s">
        <v>359</v>
      </c>
      <c r="F5121" s="376">
        <v>78918.289999999994</v>
      </c>
    </row>
    <row r="5122" spans="1:6">
      <c r="A5122" s="370" t="s">
        <v>10545</v>
      </c>
      <c r="B5122" s="374">
        <v>10486</v>
      </c>
      <c r="C5122" s="374" t="s">
        <v>10546</v>
      </c>
      <c r="D5122" s="368" t="s">
        <v>9</v>
      </c>
      <c r="E5122" s="374" t="s">
        <v>1520</v>
      </c>
      <c r="F5122" s="376">
        <v>208723.24</v>
      </c>
    </row>
    <row r="5123" spans="1:6" ht="22.5">
      <c r="A5123" s="370" t="s">
        <v>10547</v>
      </c>
      <c r="B5123" s="374">
        <v>13616</v>
      </c>
      <c r="C5123" s="374" t="s">
        <v>10548</v>
      </c>
      <c r="D5123" s="368" t="s">
        <v>9</v>
      </c>
      <c r="E5123" s="374" t="s">
        <v>359</v>
      </c>
      <c r="F5123" s="376">
        <v>157905.87</v>
      </c>
    </row>
    <row r="5124" spans="1:6" ht="22.5">
      <c r="A5124" s="370" t="s">
        <v>10549</v>
      </c>
      <c r="B5124" s="374">
        <v>12197</v>
      </c>
      <c r="C5124" s="374" t="s">
        <v>10550</v>
      </c>
      <c r="D5124" s="368" t="s">
        <v>9</v>
      </c>
      <c r="E5124" s="374" t="s">
        <v>359</v>
      </c>
      <c r="F5124" s="376">
        <v>33349.800000000003</v>
      </c>
    </row>
    <row r="5125" spans="1:6" ht="22.5">
      <c r="A5125" s="370" t="s">
        <v>10551</v>
      </c>
      <c r="B5125" s="374">
        <v>18779</v>
      </c>
      <c r="C5125" s="374" t="s">
        <v>10552</v>
      </c>
      <c r="D5125" s="368" t="s">
        <v>9</v>
      </c>
      <c r="E5125" s="374" t="s">
        <v>359</v>
      </c>
      <c r="F5125" s="376">
        <v>165677.12</v>
      </c>
    </row>
    <row r="5126" spans="1:6" ht="22.5">
      <c r="A5126" s="370" t="s">
        <v>10553</v>
      </c>
      <c r="B5126" s="374">
        <v>16309</v>
      </c>
      <c r="C5126" s="374" t="s">
        <v>10554</v>
      </c>
      <c r="D5126" s="368" t="s">
        <v>9</v>
      </c>
      <c r="E5126" s="374" t="s">
        <v>359</v>
      </c>
      <c r="F5126" s="376">
        <v>205922.58</v>
      </c>
    </row>
    <row r="5127" spans="1:6" ht="22.5">
      <c r="A5127" s="370" t="s">
        <v>10555</v>
      </c>
      <c r="B5127" s="374">
        <v>16310</v>
      </c>
      <c r="C5127" s="374" t="s">
        <v>10556</v>
      </c>
      <c r="D5127" s="368" t="s">
        <v>9</v>
      </c>
      <c r="E5127" s="374" t="s">
        <v>359</v>
      </c>
      <c r="F5127" s="376">
        <v>76172.58</v>
      </c>
    </row>
    <row r="5128" spans="1:6" ht="22.5">
      <c r="A5128" s="370" t="s">
        <v>10557</v>
      </c>
      <c r="B5128" s="374">
        <v>16203</v>
      </c>
      <c r="C5128" s="374" t="s">
        <v>10558</v>
      </c>
      <c r="D5128" s="368" t="s">
        <v>9</v>
      </c>
      <c r="E5128" s="374" t="s">
        <v>359</v>
      </c>
      <c r="F5128" s="376">
        <v>434386.58</v>
      </c>
    </row>
    <row r="5129" spans="1:6" ht="22.5">
      <c r="A5129" s="370" t="s">
        <v>10559</v>
      </c>
      <c r="B5129" s="374">
        <v>18831</v>
      </c>
      <c r="C5129" s="374" t="s">
        <v>10560</v>
      </c>
      <c r="D5129" s="368" t="s">
        <v>9</v>
      </c>
      <c r="E5129" s="374" t="s">
        <v>359</v>
      </c>
      <c r="F5129" s="376">
        <v>215515.37</v>
      </c>
    </row>
    <row r="5130" spans="1:6">
      <c r="A5130" s="370" t="s">
        <v>10561</v>
      </c>
      <c r="B5130" s="374">
        <v>16017</v>
      </c>
      <c r="C5130" s="374" t="s">
        <v>10562</v>
      </c>
      <c r="D5130" s="368" t="s">
        <v>7</v>
      </c>
      <c r="E5130" s="374" t="s">
        <v>857</v>
      </c>
      <c r="F5130" s="376">
        <v>679268.29</v>
      </c>
    </row>
    <row r="5131" spans="1:6">
      <c r="A5131" s="370" t="s">
        <v>10563</v>
      </c>
      <c r="B5131" s="374">
        <v>10027</v>
      </c>
      <c r="C5131" s="374" t="s">
        <v>10564</v>
      </c>
      <c r="D5131" s="368" t="s">
        <v>8348</v>
      </c>
      <c r="E5131" s="374" t="s">
        <v>1216</v>
      </c>
      <c r="F5131" s="376">
        <v>4415.3100000000004</v>
      </c>
    </row>
    <row r="5132" spans="1:6">
      <c r="A5132" s="370" t="s">
        <v>10565</v>
      </c>
      <c r="B5132" s="374">
        <v>13043</v>
      </c>
      <c r="C5132" s="374" t="s">
        <v>10566</v>
      </c>
      <c r="D5132" s="368" t="s">
        <v>457</v>
      </c>
      <c r="E5132" s="374" t="s">
        <v>366</v>
      </c>
      <c r="F5132" s="376">
        <v>0</v>
      </c>
    </row>
    <row r="5133" spans="1:6">
      <c r="A5133" s="370" t="s">
        <v>10567</v>
      </c>
      <c r="B5133" s="374">
        <v>12169</v>
      </c>
      <c r="C5133" s="374" t="s">
        <v>10568</v>
      </c>
      <c r="D5133" s="368" t="s">
        <v>1702</v>
      </c>
      <c r="E5133" s="374" t="s">
        <v>1216</v>
      </c>
      <c r="F5133" s="376">
        <v>168001.98</v>
      </c>
    </row>
    <row r="5134" spans="1:6">
      <c r="A5134" s="370" t="s">
        <v>10569</v>
      </c>
      <c r="B5134" s="374">
        <v>14190</v>
      </c>
      <c r="C5134" s="374" t="s">
        <v>10570</v>
      </c>
      <c r="D5134" s="368" t="s">
        <v>6</v>
      </c>
      <c r="E5134" s="374" t="s">
        <v>1751</v>
      </c>
      <c r="F5134" s="376">
        <v>4997.32</v>
      </c>
    </row>
    <row r="5135" spans="1:6">
      <c r="A5135" s="370" t="s">
        <v>10571</v>
      </c>
      <c r="B5135" s="374">
        <v>18257</v>
      </c>
      <c r="C5135" s="374" t="s">
        <v>10572</v>
      </c>
      <c r="D5135" s="368" t="s">
        <v>6</v>
      </c>
      <c r="E5135" s="374" t="s">
        <v>603</v>
      </c>
      <c r="F5135" s="376">
        <v>21357.97</v>
      </c>
    </row>
    <row r="5136" spans="1:6">
      <c r="A5136" s="370" t="s">
        <v>10573</v>
      </c>
      <c r="B5136" s="374">
        <v>18318</v>
      </c>
      <c r="C5136" s="374" t="s">
        <v>10574</v>
      </c>
      <c r="D5136" s="368" t="s">
        <v>6</v>
      </c>
      <c r="E5136" s="374" t="s">
        <v>603</v>
      </c>
      <c r="F5136" s="376">
        <v>254525.28</v>
      </c>
    </row>
    <row r="5137" spans="1:6">
      <c r="A5137" s="370" t="s">
        <v>10575</v>
      </c>
      <c r="B5137" s="374">
        <v>395</v>
      </c>
      <c r="C5137" s="374" t="s">
        <v>10576</v>
      </c>
      <c r="D5137" s="368" t="s">
        <v>9</v>
      </c>
      <c r="E5137" s="374" t="s">
        <v>598</v>
      </c>
      <c r="F5137" s="376">
        <v>33974.879999999997</v>
      </c>
    </row>
    <row r="5138" spans="1:6">
      <c r="A5138" s="370" t="s">
        <v>10577</v>
      </c>
      <c r="B5138" s="374">
        <v>13493</v>
      </c>
      <c r="C5138" s="374" t="s">
        <v>10578</v>
      </c>
      <c r="D5138" s="368" t="s">
        <v>9</v>
      </c>
      <c r="E5138" s="374" t="s">
        <v>598</v>
      </c>
      <c r="F5138" s="376">
        <v>19309.080000000002</v>
      </c>
    </row>
    <row r="5139" spans="1:6">
      <c r="A5139" s="370" t="s">
        <v>10579</v>
      </c>
      <c r="B5139" s="374">
        <v>12263</v>
      </c>
      <c r="C5139" s="374" t="s">
        <v>10580</v>
      </c>
      <c r="D5139" s="368" t="s">
        <v>9</v>
      </c>
      <c r="E5139" s="374" t="s">
        <v>610</v>
      </c>
      <c r="F5139" s="376">
        <v>38866.199999999997</v>
      </c>
    </row>
    <row r="5140" spans="1:6" ht="22.5">
      <c r="A5140" s="370" t="s">
        <v>10581</v>
      </c>
      <c r="B5140" s="374">
        <v>1034</v>
      </c>
      <c r="C5140" s="374" t="s">
        <v>10582</v>
      </c>
      <c r="D5140" s="368" t="s">
        <v>9</v>
      </c>
      <c r="E5140" s="374" t="s">
        <v>537</v>
      </c>
      <c r="F5140" s="376">
        <v>635844.74</v>
      </c>
    </row>
    <row r="5141" spans="1:6" ht="22.5">
      <c r="A5141" s="370" t="s">
        <v>10583</v>
      </c>
      <c r="B5141" s="374">
        <v>1035</v>
      </c>
      <c r="C5141" s="374" t="s">
        <v>10584</v>
      </c>
      <c r="D5141" s="368" t="s">
        <v>9</v>
      </c>
      <c r="E5141" s="374" t="s">
        <v>537</v>
      </c>
      <c r="F5141" s="376">
        <v>635844.74</v>
      </c>
    </row>
    <row r="5142" spans="1:6">
      <c r="A5142" s="370" t="s">
        <v>10585</v>
      </c>
      <c r="B5142" s="374">
        <v>15424</v>
      </c>
      <c r="C5142" s="374" t="s">
        <v>10586</v>
      </c>
      <c r="D5142" s="368" t="s">
        <v>6</v>
      </c>
      <c r="E5142" s="374" t="s">
        <v>2147</v>
      </c>
      <c r="F5142" s="376">
        <v>66544.320000000007</v>
      </c>
    </row>
    <row r="5143" spans="1:6">
      <c r="A5143" s="370" t="s">
        <v>10587</v>
      </c>
      <c r="B5143" s="374">
        <v>15425</v>
      </c>
      <c r="C5143" s="374" t="s">
        <v>10588</v>
      </c>
      <c r="D5143" s="368" t="s">
        <v>6</v>
      </c>
      <c r="E5143" s="374" t="s">
        <v>603</v>
      </c>
      <c r="F5143" s="376">
        <v>49308.28</v>
      </c>
    </row>
    <row r="5144" spans="1:6">
      <c r="A5144" s="370" t="s">
        <v>10589</v>
      </c>
      <c r="B5144" s="374">
        <v>11479</v>
      </c>
      <c r="C5144" s="374" t="s">
        <v>10590</v>
      </c>
      <c r="D5144" s="368" t="s">
        <v>6</v>
      </c>
      <c r="E5144" s="374" t="s">
        <v>5656</v>
      </c>
      <c r="F5144" s="376">
        <v>107921.59</v>
      </c>
    </row>
    <row r="5145" spans="1:6">
      <c r="A5145" s="370" t="s">
        <v>10591</v>
      </c>
      <c r="B5145" s="374">
        <v>15680</v>
      </c>
      <c r="C5145" s="374" t="s">
        <v>10592</v>
      </c>
      <c r="D5145" s="368" t="s">
        <v>6</v>
      </c>
      <c r="E5145" s="374" t="s">
        <v>5656</v>
      </c>
      <c r="F5145" s="376">
        <v>109224.94</v>
      </c>
    </row>
    <row r="5146" spans="1:6">
      <c r="A5146" s="370" t="s">
        <v>10593</v>
      </c>
      <c r="B5146" s="374">
        <v>15681</v>
      </c>
      <c r="C5146" s="374" t="s">
        <v>10594</v>
      </c>
      <c r="D5146" s="368" t="s">
        <v>6</v>
      </c>
      <c r="E5146" s="374" t="s">
        <v>5656</v>
      </c>
      <c r="F5146" s="376">
        <v>109224.94</v>
      </c>
    </row>
    <row r="5147" spans="1:6">
      <c r="A5147" s="370" t="s">
        <v>10595</v>
      </c>
      <c r="B5147" s="374">
        <v>15426</v>
      </c>
      <c r="C5147" s="374" t="s">
        <v>10596</v>
      </c>
      <c r="D5147" s="368" t="s">
        <v>6</v>
      </c>
      <c r="E5147" s="374" t="s">
        <v>603</v>
      </c>
      <c r="F5147" s="376">
        <v>100916.28</v>
      </c>
    </row>
    <row r="5148" spans="1:6">
      <c r="A5148" s="370" t="s">
        <v>10597</v>
      </c>
      <c r="B5148" s="374">
        <v>14196</v>
      </c>
      <c r="C5148" s="374" t="s">
        <v>10598</v>
      </c>
      <c r="D5148" s="368" t="s">
        <v>7</v>
      </c>
      <c r="E5148" s="374" t="s">
        <v>857</v>
      </c>
      <c r="F5148" s="376">
        <v>1017040.64</v>
      </c>
    </row>
    <row r="5149" spans="1:6">
      <c r="A5149" s="370" t="s">
        <v>10599</v>
      </c>
      <c r="B5149" s="374">
        <v>16761</v>
      </c>
      <c r="C5149" s="374" t="s">
        <v>10600</v>
      </c>
      <c r="D5149" s="368" t="s">
        <v>6</v>
      </c>
      <c r="E5149" s="374" t="s">
        <v>603</v>
      </c>
      <c r="F5149" s="376">
        <v>58613.55</v>
      </c>
    </row>
    <row r="5150" spans="1:6">
      <c r="A5150" s="370" t="s">
        <v>10601</v>
      </c>
      <c r="B5150" s="374">
        <v>17448</v>
      </c>
      <c r="C5150" s="374" t="s">
        <v>10602</v>
      </c>
      <c r="D5150" s="368" t="s">
        <v>9</v>
      </c>
      <c r="E5150" s="374" t="s">
        <v>603</v>
      </c>
      <c r="F5150" s="376">
        <v>169537.6</v>
      </c>
    </row>
    <row r="5151" spans="1:6">
      <c r="A5151" s="370" t="s">
        <v>10603</v>
      </c>
      <c r="B5151" s="374">
        <v>17456</v>
      </c>
      <c r="C5151" s="374" t="s">
        <v>10604</v>
      </c>
      <c r="D5151" s="368" t="s">
        <v>9</v>
      </c>
      <c r="E5151" s="374" t="s">
        <v>603</v>
      </c>
      <c r="F5151" s="376">
        <v>169537.6</v>
      </c>
    </row>
    <row r="5152" spans="1:6">
      <c r="A5152" s="370" t="s">
        <v>10605</v>
      </c>
      <c r="B5152" s="374">
        <v>17462</v>
      </c>
      <c r="C5152" s="374" t="s">
        <v>10606</v>
      </c>
      <c r="D5152" s="368" t="s">
        <v>9</v>
      </c>
      <c r="E5152" s="374" t="s">
        <v>603</v>
      </c>
      <c r="F5152" s="376">
        <v>209264.98</v>
      </c>
    </row>
    <row r="5153" spans="1:6">
      <c r="A5153" s="370" t="s">
        <v>10607</v>
      </c>
      <c r="B5153" s="374">
        <v>11449</v>
      </c>
      <c r="C5153" s="374" t="s">
        <v>10608</v>
      </c>
      <c r="D5153" s="368" t="s">
        <v>6</v>
      </c>
      <c r="E5153" s="374" t="s">
        <v>5656</v>
      </c>
      <c r="F5153" s="376">
        <v>216993.27</v>
      </c>
    </row>
    <row r="5154" spans="1:6">
      <c r="A5154" s="370" t="s">
        <v>10609</v>
      </c>
      <c r="B5154" s="374">
        <v>10709</v>
      </c>
      <c r="C5154" s="374" t="s">
        <v>10610</v>
      </c>
      <c r="D5154" s="368" t="s">
        <v>6</v>
      </c>
      <c r="E5154" s="374" t="s">
        <v>5656</v>
      </c>
      <c r="F5154" s="376">
        <v>110243.79</v>
      </c>
    </row>
    <row r="5155" spans="1:6">
      <c r="A5155" s="370" t="s">
        <v>10611</v>
      </c>
      <c r="B5155" s="374">
        <v>16760</v>
      </c>
      <c r="C5155" s="374" t="s">
        <v>10612</v>
      </c>
      <c r="D5155" s="368" t="s">
        <v>6</v>
      </c>
      <c r="E5155" s="374" t="s">
        <v>603</v>
      </c>
      <c r="F5155" s="376">
        <v>102622.53</v>
      </c>
    </row>
    <row r="5156" spans="1:6" ht="22.5">
      <c r="A5156" s="370" t="s">
        <v>10613</v>
      </c>
      <c r="B5156" s="374">
        <v>18805</v>
      </c>
      <c r="C5156" s="374" t="s">
        <v>10614</v>
      </c>
      <c r="D5156" s="368" t="s">
        <v>9</v>
      </c>
      <c r="E5156" s="374" t="s">
        <v>359</v>
      </c>
      <c r="F5156" s="376">
        <v>243945.43</v>
      </c>
    </row>
    <row r="5157" spans="1:6" ht="22.5">
      <c r="A5157" s="370" t="s">
        <v>10615</v>
      </c>
      <c r="B5157" s="374">
        <v>18815</v>
      </c>
      <c r="C5157" s="374" t="s">
        <v>10614</v>
      </c>
      <c r="D5157" s="368" t="s">
        <v>9</v>
      </c>
      <c r="E5157" s="374" t="s">
        <v>359</v>
      </c>
      <c r="F5157" s="376">
        <v>15107776.16</v>
      </c>
    </row>
    <row r="5158" spans="1:6">
      <c r="A5158" s="370" t="s">
        <v>10616</v>
      </c>
      <c r="B5158" s="374">
        <v>10457</v>
      </c>
      <c r="C5158" s="374" t="s">
        <v>10617</v>
      </c>
      <c r="D5158" s="368" t="s">
        <v>5868</v>
      </c>
      <c r="E5158" s="374" t="s">
        <v>1216</v>
      </c>
      <c r="F5158" s="376">
        <v>179632.94</v>
      </c>
    </row>
    <row r="5159" spans="1:6">
      <c r="A5159" s="370" t="s">
        <v>10618</v>
      </c>
      <c r="B5159" s="374">
        <v>11784</v>
      </c>
      <c r="C5159" s="374" t="s">
        <v>10619</v>
      </c>
      <c r="D5159" s="368" t="s">
        <v>1702</v>
      </c>
      <c r="E5159" s="374" t="s">
        <v>1216</v>
      </c>
      <c r="F5159" s="376">
        <v>339871.23</v>
      </c>
    </row>
    <row r="5160" spans="1:6">
      <c r="A5160" s="370" t="s">
        <v>10620</v>
      </c>
      <c r="B5160" s="374">
        <v>12107</v>
      </c>
      <c r="C5160" s="374" t="s">
        <v>10621</v>
      </c>
      <c r="D5160" s="368" t="s">
        <v>5868</v>
      </c>
      <c r="E5160" s="374" t="s">
        <v>1216</v>
      </c>
      <c r="F5160" s="376">
        <v>269449.42</v>
      </c>
    </row>
    <row r="5161" spans="1:6">
      <c r="A5161" s="370" t="s">
        <v>10622</v>
      </c>
      <c r="B5161" s="374">
        <v>12136</v>
      </c>
      <c r="C5161" s="374" t="s">
        <v>10623</v>
      </c>
      <c r="D5161" s="368" t="s">
        <v>1702</v>
      </c>
      <c r="E5161" s="374" t="s">
        <v>1216</v>
      </c>
      <c r="F5161" s="376">
        <v>359265.89</v>
      </c>
    </row>
    <row r="5162" spans="1:6">
      <c r="A5162" s="370" t="s">
        <v>10624</v>
      </c>
      <c r="B5162" s="374">
        <v>10165</v>
      </c>
      <c r="C5162" s="374" t="s">
        <v>10625</v>
      </c>
      <c r="D5162" s="368" t="s">
        <v>5868</v>
      </c>
      <c r="E5162" s="374" t="s">
        <v>1216</v>
      </c>
      <c r="F5162" s="376">
        <v>246919.62</v>
      </c>
    </row>
    <row r="5163" spans="1:6">
      <c r="A5163" s="370" t="s">
        <v>10626</v>
      </c>
      <c r="B5163" s="374">
        <v>10166</v>
      </c>
      <c r="C5163" s="374" t="s">
        <v>10627</v>
      </c>
      <c r="D5163" s="368" t="s">
        <v>5868</v>
      </c>
      <c r="E5163" s="374" t="s">
        <v>1216</v>
      </c>
      <c r="F5163" s="376">
        <v>247751.13</v>
      </c>
    </row>
    <row r="5164" spans="1:6">
      <c r="A5164" s="370" t="s">
        <v>10628</v>
      </c>
      <c r="B5164" s="374">
        <v>11210</v>
      </c>
      <c r="C5164" s="374" t="s">
        <v>10629</v>
      </c>
      <c r="D5164" s="368" t="s">
        <v>1702</v>
      </c>
      <c r="E5164" s="374" t="s">
        <v>1216</v>
      </c>
      <c r="F5164" s="376">
        <v>246919.62</v>
      </c>
    </row>
    <row r="5165" spans="1:6">
      <c r="A5165" s="370" t="s">
        <v>10630</v>
      </c>
      <c r="B5165" s="374">
        <v>10164</v>
      </c>
      <c r="C5165" s="374" t="s">
        <v>10631</v>
      </c>
      <c r="D5165" s="368" t="s">
        <v>5868</v>
      </c>
      <c r="E5165" s="374" t="s">
        <v>1216</v>
      </c>
      <c r="F5165" s="376">
        <v>242588.67</v>
      </c>
    </row>
    <row r="5166" spans="1:6">
      <c r="A5166" s="370" t="s">
        <v>10632</v>
      </c>
      <c r="B5166" s="374">
        <v>11689</v>
      </c>
      <c r="C5166" s="374" t="s">
        <v>10633</v>
      </c>
      <c r="D5166" s="368" t="s">
        <v>5868</v>
      </c>
      <c r="E5166" s="374" t="s">
        <v>1216</v>
      </c>
      <c r="F5166" s="376">
        <v>338208.2</v>
      </c>
    </row>
    <row r="5167" spans="1:6">
      <c r="A5167" s="370" t="s">
        <v>10634</v>
      </c>
      <c r="B5167" s="374">
        <v>11748</v>
      </c>
      <c r="C5167" s="374" t="s">
        <v>10633</v>
      </c>
      <c r="D5167" s="368" t="s">
        <v>5868</v>
      </c>
      <c r="E5167" s="374" t="s">
        <v>1216</v>
      </c>
      <c r="F5167" s="376">
        <v>338208.2</v>
      </c>
    </row>
    <row r="5168" spans="1:6">
      <c r="A5168" s="370" t="s">
        <v>10635</v>
      </c>
      <c r="B5168" s="374">
        <v>11218</v>
      </c>
      <c r="C5168" s="374" t="s">
        <v>10636</v>
      </c>
      <c r="D5168" s="368" t="s">
        <v>5868</v>
      </c>
      <c r="E5168" s="374" t="s">
        <v>1216</v>
      </c>
      <c r="F5168" s="376">
        <v>332405.14</v>
      </c>
    </row>
    <row r="5169" spans="1:6">
      <c r="A5169" s="370" t="s">
        <v>10637</v>
      </c>
      <c r="B5169" s="374">
        <v>11719</v>
      </c>
      <c r="C5169" s="374" t="s">
        <v>10638</v>
      </c>
      <c r="D5169" s="368" t="s">
        <v>5868</v>
      </c>
      <c r="E5169" s="374" t="s">
        <v>1216</v>
      </c>
      <c r="F5169" s="376">
        <v>422221.62</v>
      </c>
    </row>
    <row r="5170" spans="1:6">
      <c r="A5170" s="370" t="s">
        <v>10639</v>
      </c>
      <c r="B5170" s="374">
        <v>11681</v>
      </c>
      <c r="C5170" s="374" t="s">
        <v>10640</v>
      </c>
      <c r="D5170" s="368" t="s">
        <v>5868</v>
      </c>
      <c r="E5170" s="374" t="s">
        <v>1216</v>
      </c>
      <c r="F5170" s="376">
        <v>520785.35</v>
      </c>
    </row>
    <row r="5171" spans="1:6">
      <c r="A5171" s="370" t="s">
        <v>10641</v>
      </c>
      <c r="B5171" s="374">
        <v>11787</v>
      </c>
      <c r="C5171" s="374" t="s">
        <v>10642</v>
      </c>
      <c r="D5171" s="368" t="s">
        <v>5868</v>
      </c>
      <c r="E5171" s="374" t="s">
        <v>1216</v>
      </c>
      <c r="F5171" s="376">
        <v>512038.09</v>
      </c>
    </row>
    <row r="5172" spans="1:6">
      <c r="A5172" s="370" t="s">
        <v>10643</v>
      </c>
      <c r="B5172" s="374">
        <v>13810</v>
      </c>
      <c r="C5172" s="374" t="s">
        <v>10644</v>
      </c>
      <c r="D5172" s="368" t="s">
        <v>5868</v>
      </c>
      <c r="E5172" s="374" t="s">
        <v>1216</v>
      </c>
      <c r="F5172" s="376">
        <v>403382.16</v>
      </c>
    </row>
    <row r="5173" spans="1:6">
      <c r="A5173" s="370" t="s">
        <v>10645</v>
      </c>
      <c r="B5173" s="374">
        <v>3939</v>
      </c>
      <c r="C5173" s="374" t="s">
        <v>10646</v>
      </c>
      <c r="D5173" s="368" t="s">
        <v>9</v>
      </c>
      <c r="E5173" s="374" t="s">
        <v>1774</v>
      </c>
      <c r="F5173" s="376">
        <v>1789203.95</v>
      </c>
    </row>
    <row r="5174" spans="1:6">
      <c r="A5174" s="370" t="s">
        <v>10647</v>
      </c>
      <c r="B5174" s="374">
        <v>16002</v>
      </c>
      <c r="C5174" s="374" t="s">
        <v>10648</v>
      </c>
      <c r="D5174" s="368" t="s">
        <v>9</v>
      </c>
      <c r="E5174" s="374" t="s">
        <v>491</v>
      </c>
      <c r="F5174" s="376">
        <v>816423.1</v>
      </c>
    </row>
    <row r="5175" spans="1:6">
      <c r="A5175" s="370" t="s">
        <v>10649</v>
      </c>
      <c r="B5175" s="374">
        <v>16004</v>
      </c>
      <c r="C5175" s="374" t="s">
        <v>10650</v>
      </c>
      <c r="D5175" s="368" t="s">
        <v>9</v>
      </c>
      <c r="E5175" s="374" t="s">
        <v>491</v>
      </c>
      <c r="F5175" s="376">
        <v>962982.12</v>
      </c>
    </row>
    <row r="5176" spans="1:6">
      <c r="A5176" s="370" t="s">
        <v>10651</v>
      </c>
      <c r="B5176" s="374">
        <v>16131</v>
      </c>
      <c r="C5176" s="374" t="s">
        <v>10652</v>
      </c>
      <c r="D5176" s="368" t="s">
        <v>9</v>
      </c>
      <c r="E5176" s="374" t="s">
        <v>491</v>
      </c>
      <c r="F5176" s="376">
        <v>76105550.519999996</v>
      </c>
    </row>
    <row r="5177" spans="1:6">
      <c r="A5177" s="370" t="s">
        <v>10653</v>
      </c>
      <c r="B5177" s="374">
        <v>20666</v>
      </c>
      <c r="C5177" s="374" t="s">
        <v>10654</v>
      </c>
      <c r="D5177" s="368" t="s">
        <v>9</v>
      </c>
      <c r="E5177" s="374" t="s">
        <v>491</v>
      </c>
      <c r="F5177" s="376">
        <v>171748259.09</v>
      </c>
    </row>
    <row r="5178" spans="1:6">
      <c r="A5178" s="370" t="s">
        <v>10655</v>
      </c>
      <c r="B5178" s="374">
        <v>10587</v>
      </c>
      <c r="C5178" s="374" t="s">
        <v>10656</v>
      </c>
      <c r="D5178" s="368" t="s">
        <v>9</v>
      </c>
      <c r="E5178" s="374" t="s">
        <v>491</v>
      </c>
      <c r="F5178" s="376">
        <v>15141317</v>
      </c>
    </row>
    <row r="5179" spans="1:6">
      <c r="A5179" s="370" t="s">
        <v>10657</v>
      </c>
      <c r="B5179" s="374">
        <v>15406</v>
      </c>
      <c r="C5179" s="374" t="s">
        <v>10658</v>
      </c>
      <c r="D5179" s="368" t="s">
        <v>9</v>
      </c>
      <c r="E5179" s="374" t="s">
        <v>491</v>
      </c>
      <c r="F5179" s="376">
        <v>78667.47</v>
      </c>
    </row>
    <row r="5180" spans="1:6">
      <c r="A5180" s="370" t="s">
        <v>10659</v>
      </c>
      <c r="B5180" s="374">
        <v>16132</v>
      </c>
      <c r="C5180" s="374" t="s">
        <v>10660</v>
      </c>
      <c r="D5180" s="368" t="s">
        <v>9</v>
      </c>
      <c r="E5180" s="374" t="s">
        <v>491</v>
      </c>
      <c r="F5180" s="376">
        <v>91558330.269999996</v>
      </c>
    </row>
    <row r="5181" spans="1:6">
      <c r="A5181" s="370" t="s">
        <v>10661</v>
      </c>
      <c r="B5181" s="374">
        <v>16127</v>
      </c>
      <c r="C5181" s="374" t="s">
        <v>10662</v>
      </c>
      <c r="D5181" s="368" t="s">
        <v>9</v>
      </c>
      <c r="E5181" s="374" t="s">
        <v>491</v>
      </c>
      <c r="F5181" s="376">
        <v>31627606.039999999</v>
      </c>
    </row>
    <row r="5182" spans="1:6">
      <c r="A5182" s="370" t="s">
        <v>10663</v>
      </c>
      <c r="B5182" s="374">
        <v>16629</v>
      </c>
      <c r="C5182" s="374" t="s">
        <v>10664</v>
      </c>
      <c r="D5182" s="368" t="s">
        <v>9</v>
      </c>
      <c r="E5182" s="374" t="s">
        <v>491</v>
      </c>
      <c r="F5182" s="376">
        <v>28679205.57</v>
      </c>
    </row>
    <row r="5183" spans="1:6">
      <c r="A5183" s="370" t="s">
        <v>10665</v>
      </c>
      <c r="B5183" s="374">
        <v>16134</v>
      </c>
      <c r="C5183" s="374" t="s">
        <v>10666</v>
      </c>
      <c r="D5183" s="368" t="s">
        <v>9</v>
      </c>
      <c r="E5183" s="374" t="s">
        <v>491</v>
      </c>
      <c r="F5183" s="376">
        <v>54265674.109999999</v>
      </c>
    </row>
    <row r="5184" spans="1:6">
      <c r="A5184" s="370" t="s">
        <v>10667</v>
      </c>
      <c r="B5184" s="374">
        <v>20710</v>
      </c>
      <c r="C5184" s="374" t="s">
        <v>10668</v>
      </c>
      <c r="D5184" s="368" t="s">
        <v>9</v>
      </c>
      <c r="E5184" s="374" t="s">
        <v>491</v>
      </c>
      <c r="F5184" s="376">
        <v>23935737.989999998</v>
      </c>
    </row>
    <row r="5185" spans="1:6">
      <c r="A5185" s="370" t="s">
        <v>10669</v>
      </c>
      <c r="B5185" s="374">
        <v>16129</v>
      </c>
      <c r="C5185" s="374" t="s">
        <v>10670</v>
      </c>
      <c r="D5185" s="368" t="s">
        <v>9</v>
      </c>
      <c r="E5185" s="374" t="s">
        <v>491</v>
      </c>
      <c r="F5185" s="376">
        <v>34293883.090000004</v>
      </c>
    </row>
    <row r="5186" spans="1:6">
      <c r="A5186" s="370" t="s">
        <v>10671</v>
      </c>
      <c r="B5186" s="374">
        <v>16145</v>
      </c>
      <c r="C5186" s="374" t="s">
        <v>10672</v>
      </c>
      <c r="D5186" s="368" t="s">
        <v>9</v>
      </c>
      <c r="E5186" s="374" t="s">
        <v>491</v>
      </c>
      <c r="F5186" s="376">
        <v>981096.08</v>
      </c>
    </row>
    <row r="5187" spans="1:6">
      <c r="A5187" s="370" t="s">
        <v>10673</v>
      </c>
      <c r="B5187" s="374">
        <v>20664</v>
      </c>
      <c r="C5187" s="374" t="s">
        <v>10674</v>
      </c>
      <c r="D5187" s="368" t="s">
        <v>9</v>
      </c>
      <c r="E5187" s="374" t="s">
        <v>491</v>
      </c>
      <c r="F5187" s="376">
        <v>48509734.729999997</v>
      </c>
    </row>
    <row r="5188" spans="1:6">
      <c r="A5188" s="370" t="s">
        <v>10675</v>
      </c>
      <c r="B5188" s="374">
        <v>16006</v>
      </c>
      <c r="C5188" s="374" t="s">
        <v>10676</v>
      </c>
      <c r="D5188" s="368" t="s">
        <v>9</v>
      </c>
      <c r="E5188" s="374" t="s">
        <v>491</v>
      </c>
      <c r="F5188" s="376">
        <v>628050.07999999996</v>
      </c>
    </row>
    <row r="5189" spans="1:6">
      <c r="A5189" s="370" t="s">
        <v>10677</v>
      </c>
      <c r="B5189" s="374">
        <v>16799</v>
      </c>
      <c r="C5189" s="374" t="s">
        <v>10678</v>
      </c>
      <c r="D5189" s="368" t="s">
        <v>9</v>
      </c>
      <c r="E5189" s="374" t="s">
        <v>491</v>
      </c>
      <c r="F5189" s="376">
        <v>99590527.760000005</v>
      </c>
    </row>
    <row r="5190" spans="1:6">
      <c r="A5190" s="370" t="s">
        <v>10679</v>
      </c>
      <c r="B5190" s="374">
        <v>15410</v>
      </c>
      <c r="C5190" s="374" t="s">
        <v>10680</v>
      </c>
      <c r="D5190" s="368" t="s">
        <v>9</v>
      </c>
      <c r="E5190" s="374" t="s">
        <v>491</v>
      </c>
      <c r="F5190" s="376">
        <v>938450.51</v>
      </c>
    </row>
    <row r="5191" spans="1:6">
      <c r="A5191" s="370" t="s">
        <v>10681</v>
      </c>
      <c r="B5191" s="374">
        <v>16138</v>
      </c>
      <c r="C5191" s="374" t="s">
        <v>10682</v>
      </c>
      <c r="D5191" s="368" t="s">
        <v>9</v>
      </c>
      <c r="E5191" s="374" t="s">
        <v>491</v>
      </c>
      <c r="F5191" s="376">
        <v>70528734.239999995</v>
      </c>
    </row>
    <row r="5192" spans="1:6">
      <c r="A5192" s="370" t="s">
        <v>10683</v>
      </c>
      <c r="B5192" s="374">
        <v>16000</v>
      </c>
      <c r="C5192" s="374" t="s">
        <v>10684</v>
      </c>
      <c r="D5192" s="368" t="s">
        <v>9</v>
      </c>
      <c r="E5192" s="374" t="s">
        <v>491</v>
      </c>
      <c r="F5192" s="376">
        <v>816423.1</v>
      </c>
    </row>
    <row r="5193" spans="1:6">
      <c r="A5193" s="370" t="s">
        <v>10685</v>
      </c>
      <c r="B5193" s="374">
        <v>20675</v>
      </c>
      <c r="C5193" s="374" t="s">
        <v>10686</v>
      </c>
      <c r="D5193" s="368" t="s">
        <v>9</v>
      </c>
      <c r="E5193" s="374" t="s">
        <v>491</v>
      </c>
      <c r="F5193" s="376">
        <v>6324600.0599999996</v>
      </c>
    </row>
    <row r="5194" spans="1:6">
      <c r="A5194" s="370" t="s">
        <v>10687</v>
      </c>
      <c r="B5194" s="374">
        <v>12632</v>
      </c>
      <c r="C5194" s="374" t="s">
        <v>10688</v>
      </c>
      <c r="D5194" s="368" t="s">
        <v>9</v>
      </c>
      <c r="E5194" s="374" t="s">
        <v>598</v>
      </c>
      <c r="F5194" s="376">
        <v>29153.26</v>
      </c>
    </row>
    <row r="5195" spans="1:6">
      <c r="A5195" s="370" t="s">
        <v>10689</v>
      </c>
      <c r="B5195" s="374">
        <v>15996</v>
      </c>
      <c r="C5195" s="374" t="s">
        <v>10690</v>
      </c>
      <c r="D5195" s="368" t="s">
        <v>9</v>
      </c>
      <c r="E5195" s="374" t="s">
        <v>491</v>
      </c>
      <c r="F5195" s="376">
        <v>302211.59999999998</v>
      </c>
    </row>
    <row r="5196" spans="1:6">
      <c r="A5196" s="370" t="s">
        <v>10691</v>
      </c>
      <c r="B5196" s="374">
        <v>15998</v>
      </c>
      <c r="C5196" s="374" t="s">
        <v>10692</v>
      </c>
      <c r="D5196" s="368" t="s">
        <v>9</v>
      </c>
      <c r="E5196" s="374" t="s">
        <v>491</v>
      </c>
      <c r="F5196" s="376">
        <v>424047.6</v>
      </c>
    </row>
    <row r="5197" spans="1:6">
      <c r="A5197" s="370" t="s">
        <v>10693</v>
      </c>
      <c r="B5197" s="374">
        <v>12973</v>
      </c>
      <c r="C5197" s="374" t="s">
        <v>10694</v>
      </c>
      <c r="D5197" s="368" t="s">
        <v>9</v>
      </c>
      <c r="E5197" s="374" t="s">
        <v>366</v>
      </c>
      <c r="F5197" s="376">
        <v>38973.97</v>
      </c>
    </row>
    <row r="5198" spans="1:6">
      <c r="A5198" s="370" t="s">
        <v>10695</v>
      </c>
      <c r="B5198" s="374">
        <v>12994</v>
      </c>
      <c r="C5198" s="374" t="s">
        <v>10696</v>
      </c>
      <c r="D5198" s="368" t="s">
        <v>9</v>
      </c>
      <c r="E5198" s="374" t="s">
        <v>366</v>
      </c>
      <c r="F5198" s="376">
        <v>37451.69</v>
      </c>
    </row>
    <row r="5199" spans="1:6">
      <c r="A5199" s="370" t="s">
        <v>10697</v>
      </c>
      <c r="B5199" s="374">
        <v>14220</v>
      </c>
      <c r="C5199" s="374" t="s">
        <v>10698</v>
      </c>
      <c r="D5199" s="368" t="s">
        <v>9</v>
      </c>
      <c r="E5199" s="374" t="s">
        <v>366</v>
      </c>
      <c r="F5199" s="376">
        <v>63883.56</v>
      </c>
    </row>
    <row r="5200" spans="1:6">
      <c r="A5200" s="370" t="s">
        <v>10699</v>
      </c>
      <c r="B5200" s="374">
        <v>14679</v>
      </c>
      <c r="C5200" s="374" t="s">
        <v>10700</v>
      </c>
      <c r="D5200" s="368" t="s">
        <v>2355</v>
      </c>
      <c r="E5200" s="374" t="s">
        <v>491</v>
      </c>
      <c r="F5200" s="376">
        <v>314321.69</v>
      </c>
    </row>
    <row r="5201" spans="1:6">
      <c r="A5201" s="370" t="s">
        <v>10701</v>
      </c>
      <c r="B5201" s="374">
        <v>12971</v>
      </c>
      <c r="C5201" s="374" t="s">
        <v>10702</v>
      </c>
      <c r="D5201" s="368" t="s">
        <v>9</v>
      </c>
      <c r="E5201" s="374" t="s">
        <v>366</v>
      </c>
      <c r="F5201" s="376">
        <v>267521</v>
      </c>
    </row>
    <row r="5202" spans="1:6">
      <c r="A5202" s="370" t="s">
        <v>10703</v>
      </c>
      <c r="B5202" s="374">
        <v>14842</v>
      </c>
      <c r="C5202" s="374" t="s">
        <v>10704</v>
      </c>
      <c r="D5202" s="368" t="s">
        <v>2355</v>
      </c>
      <c r="E5202" s="374" t="s">
        <v>491</v>
      </c>
      <c r="F5202" s="376">
        <v>351773.38</v>
      </c>
    </row>
    <row r="5203" spans="1:6">
      <c r="A5203" s="370" t="s">
        <v>10705</v>
      </c>
      <c r="B5203" s="374">
        <v>15992</v>
      </c>
      <c r="C5203" s="374" t="s">
        <v>10706</v>
      </c>
      <c r="D5203" s="368" t="s">
        <v>9</v>
      </c>
      <c r="E5203" s="374" t="s">
        <v>491</v>
      </c>
      <c r="F5203" s="376">
        <v>167466.01999999999</v>
      </c>
    </row>
    <row r="5204" spans="1:6">
      <c r="A5204" s="370" t="s">
        <v>10707</v>
      </c>
      <c r="B5204" s="374">
        <v>15991</v>
      </c>
      <c r="C5204" s="374" t="s">
        <v>10708</v>
      </c>
      <c r="D5204" s="368" t="s">
        <v>9</v>
      </c>
      <c r="E5204" s="374" t="s">
        <v>491</v>
      </c>
      <c r="F5204" s="376">
        <v>0</v>
      </c>
    </row>
    <row r="5205" spans="1:6">
      <c r="A5205" s="370" t="s">
        <v>10709</v>
      </c>
      <c r="B5205" s="374">
        <v>20663</v>
      </c>
      <c r="C5205" s="374" t="s">
        <v>10710</v>
      </c>
      <c r="D5205" s="368" t="s">
        <v>9</v>
      </c>
      <c r="E5205" s="374" t="s">
        <v>491</v>
      </c>
      <c r="F5205" s="376">
        <v>30013140.550000001</v>
      </c>
    </row>
    <row r="5206" spans="1:6">
      <c r="A5206" s="370" t="s">
        <v>10711</v>
      </c>
      <c r="B5206" s="374">
        <v>17477</v>
      </c>
      <c r="C5206" s="374" t="s">
        <v>10712</v>
      </c>
      <c r="D5206" s="368" t="s">
        <v>2355</v>
      </c>
      <c r="E5206" s="374" t="s">
        <v>2412</v>
      </c>
      <c r="F5206" s="376">
        <v>3739084.54</v>
      </c>
    </row>
    <row r="5207" spans="1:6">
      <c r="A5207" s="370" t="s">
        <v>10713</v>
      </c>
      <c r="B5207" s="374">
        <v>16123</v>
      </c>
      <c r="C5207" s="374" t="s">
        <v>10714</v>
      </c>
      <c r="D5207" s="368" t="s">
        <v>9</v>
      </c>
      <c r="E5207" s="374" t="s">
        <v>491</v>
      </c>
      <c r="F5207" s="376">
        <v>54773036.850000001</v>
      </c>
    </row>
    <row r="5208" spans="1:6">
      <c r="A5208" s="370" t="s">
        <v>10715</v>
      </c>
      <c r="B5208" s="374">
        <v>16771</v>
      </c>
      <c r="C5208" s="374" t="s">
        <v>10716</v>
      </c>
      <c r="D5208" s="368" t="s">
        <v>2355</v>
      </c>
      <c r="E5208" s="374" t="s">
        <v>491</v>
      </c>
      <c r="F5208" s="376">
        <v>15178707.279999999</v>
      </c>
    </row>
    <row r="5209" spans="1:6">
      <c r="A5209" s="370" t="s">
        <v>10717</v>
      </c>
      <c r="B5209" s="374">
        <v>16124</v>
      </c>
      <c r="C5209" s="374" t="s">
        <v>10718</v>
      </c>
      <c r="D5209" s="368" t="s">
        <v>9</v>
      </c>
      <c r="E5209" s="374" t="s">
        <v>491</v>
      </c>
      <c r="F5209" s="376">
        <v>72115225.680000007</v>
      </c>
    </row>
    <row r="5210" spans="1:6">
      <c r="A5210" s="370" t="s">
        <v>10719</v>
      </c>
      <c r="B5210" s="374">
        <v>14705</v>
      </c>
      <c r="C5210" s="374" t="s">
        <v>10720</v>
      </c>
      <c r="D5210" s="368" t="s">
        <v>9</v>
      </c>
      <c r="E5210" s="374" t="s">
        <v>491</v>
      </c>
      <c r="F5210" s="376">
        <v>6537837.9100000001</v>
      </c>
    </row>
    <row r="5211" spans="1:6">
      <c r="A5211" s="370" t="s">
        <v>10721</v>
      </c>
      <c r="B5211" s="374">
        <v>14864</v>
      </c>
      <c r="C5211" s="374" t="s">
        <v>10722</v>
      </c>
      <c r="D5211" s="368" t="s">
        <v>9</v>
      </c>
      <c r="E5211" s="374" t="s">
        <v>491</v>
      </c>
      <c r="F5211" s="376">
        <v>6760944.2199999997</v>
      </c>
    </row>
    <row r="5212" spans="1:6">
      <c r="A5212" s="370" t="s">
        <v>10723</v>
      </c>
      <c r="B5212" s="374">
        <v>16128</v>
      </c>
      <c r="C5212" s="374" t="s">
        <v>10724</v>
      </c>
      <c r="D5212" s="368" t="s">
        <v>9</v>
      </c>
      <c r="E5212" s="374" t="s">
        <v>491</v>
      </c>
      <c r="F5212" s="376">
        <v>7692597.3200000003</v>
      </c>
    </row>
    <row r="5213" spans="1:6">
      <c r="A5213" s="370" t="s">
        <v>10725</v>
      </c>
      <c r="B5213" s="374">
        <v>15983</v>
      </c>
      <c r="C5213" s="374" t="s">
        <v>10726</v>
      </c>
      <c r="D5213" s="368" t="s">
        <v>9</v>
      </c>
      <c r="E5213" s="374" t="s">
        <v>491</v>
      </c>
      <c r="F5213" s="376">
        <v>167466.01999999999</v>
      </c>
    </row>
    <row r="5214" spans="1:6">
      <c r="A5214" s="370" t="s">
        <v>10727</v>
      </c>
      <c r="B5214" s="374">
        <v>16029</v>
      </c>
      <c r="C5214" s="374" t="s">
        <v>10728</v>
      </c>
      <c r="D5214" s="368" t="s">
        <v>9</v>
      </c>
      <c r="E5214" s="374" t="s">
        <v>491</v>
      </c>
      <c r="F5214" s="376">
        <v>188373.02</v>
      </c>
    </row>
    <row r="5215" spans="1:6">
      <c r="A5215" s="370" t="s">
        <v>10729</v>
      </c>
      <c r="B5215" s="374">
        <v>15399</v>
      </c>
      <c r="C5215" s="374" t="s">
        <v>10730</v>
      </c>
      <c r="D5215" s="368" t="s">
        <v>9</v>
      </c>
      <c r="E5215" s="374" t="s">
        <v>491</v>
      </c>
      <c r="F5215" s="376">
        <v>3793859.09</v>
      </c>
    </row>
    <row r="5216" spans="1:6">
      <c r="A5216" s="370" t="s">
        <v>10731</v>
      </c>
      <c r="B5216" s="374">
        <v>15411</v>
      </c>
      <c r="C5216" s="374" t="s">
        <v>10732</v>
      </c>
      <c r="D5216" s="368" t="s">
        <v>9</v>
      </c>
      <c r="E5216" s="374" t="s">
        <v>491</v>
      </c>
      <c r="F5216" s="376">
        <v>486228.86</v>
      </c>
    </row>
    <row r="5217" spans="1:6">
      <c r="A5217" s="370" t="s">
        <v>10733</v>
      </c>
      <c r="B5217" s="374">
        <v>16115</v>
      </c>
      <c r="C5217" s="374" t="s">
        <v>10734</v>
      </c>
      <c r="D5217" s="368" t="s">
        <v>9</v>
      </c>
      <c r="E5217" s="374" t="s">
        <v>491</v>
      </c>
      <c r="F5217" s="376">
        <v>59622203.109999999</v>
      </c>
    </row>
    <row r="5218" spans="1:6" ht="22.5">
      <c r="A5218" s="370" t="s">
        <v>10735</v>
      </c>
      <c r="B5218" s="374">
        <v>20668</v>
      </c>
      <c r="C5218" s="374" t="s">
        <v>10736</v>
      </c>
      <c r="D5218" s="368" t="s">
        <v>9</v>
      </c>
      <c r="E5218" s="374" t="s">
        <v>491</v>
      </c>
      <c r="F5218" s="376">
        <v>26960281.27</v>
      </c>
    </row>
    <row r="5219" spans="1:6">
      <c r="A5219" s="370" t="s">
        <v>10737</v>
      </c>
      <c r="B5219" s="374">
        <v>20667</v>
      </c>
      <c r="C5219" s="374" t="s">
        <v>10738</v>
      </c>
      <c r="D5219" s="368" t="s">
        <v>9</v>
      </c>
      <c r="E5219" s="374" t="s">
        <v>491</v>
      </c>
      <c r="F5219" s="376">
        <v>31183330.27</v>
      </c>
    </row>
    <row r="5220" spans="1:6">
      <c r="A5220" s="370" t="s">
        <v>10739</v>
      </c>
      <c r="B5220" s="374">
        <v>20750</v>
      </c>
      <c r="C5220" s="374" t="s">
        <v>10740</v>
      </c>
      <c r="D5220" s="368" t="s">
        <v>9</v>
      </c>
      <c r="E5220" s="374" t="s">
        <v>491</v>
      </c>
      <c r="F5220" s="376">
        <v>34293883.090000004</v>
      </c>
    </row>
    <row r="5221" spans="1:6">
      <c r="A5221" s="370" t="s">
        <v>10741</v>
      </c>
      <c r="B5221" s="374">
        <v>20662</v>
      </c>
      <c r="C5221" s="374" t="s">
        <v>10742</v>
      </c>
      <c r="D5221" s="368" t="s">
        <v>9</v>
      </c>
      <c r="E5221" s="374" t="s">
        <v>491</v>
      </c>
      <c r="F5221" s="376">
        <v>49176239.399999999</v>
      </c>
    </row>
    <row r="5222" spans="1:6">
      <c r="A5222" s="370" t="s">
        <v>10743</v>
      </c>
      <c r="B5222" s="374">
        <v>20659</v>
      </c>
      <c r="C5222" s="374" t="s">
        <v>10744</v>
      </c>
      <c r="D5222" s="368" t="s">
        <v>9</v>
      </c>
      <c r="E5222" s="374" t="s">
        <v>491</v>
      </c>
      <c r="F5222" s="376">
        <v>63032176.789999999</v>
      </c>
    </row>
    <row r="5223" spans="1:6">
      <c r="A5223" s="370" t="s">
        <v>10745</v>
      </c>
      <c r="B5223" s="374">
        <v>20661</v>
      </c>
      <c r="C5223" s="374" t="s">
        <v>10746</v>
      </c>
      <c r="D5223" s="368" t="s">
        <v>9</v>
      </c>
      <c r="E5223" s="374" t="s">
        <v>491</v>
      </c>
      <c r="F5223" s="376">
        <v>24581358.780000001</v>
      </c>
    </row>
    <row r="5224" spans="1:6">
      <c r="A5224" s="370" t="s">
        <v>10747</v>
      </c>
      <c r="B5224" s="374">
        <v>15409</v>
      </c>
      <c r="C5224" s="374" t="s">
        <v>10748</v>
      </c>
      <c r="D5224" s="368" t="s">
        <v>9</v>
      </c>
      <c r="E5224" s="374" t="s">
        <v>491</v>
      </c>
      <c r="F5224" s="376">
        <v>486228.86</v>
      </c>
    </row>
    <row r="5225" spans="1:6">
      <c r="A5225" s="370" t="s">
        <v>10749</v>
      </c>
      <c r="B5225" s="374">
        <v>20721</v>
      </c>
      <c r="C5225" s="374" t="s">
        <v>10750</v>
      </c>
      <c r="D5225" s="368" t="s">
        <v>9</v>
      </c>
      <c r="E5225" s="374" t="s">
        <v>491</v>
      </c>
      <c r="F5225" s="376">
        <v>426482.71</v>
      </c>
    </row>
    <row r="5226" spans="1:6" ht="22.5">
      <c r="A5226" s="370" t="s">
        <v>10751</v>
      </c>
      <c r="B5226" s="374">
        <v>16511</v>
      </c>
      <c r="C5226" s="374" t="s">
        <v>10752</v>
      </c>
      <c r="D5226" s="368" t="s">
        <v>9</v>
      </c>
      <c r="E5226" s="374" t="s">
        <v>537</v>
      </c>
      <c r="F5226" s="376">
        <v>699671.78</v>
      </c>
    </row>
    <row r="5227" spans="1:6" ht="22.5">
      <c r="A5227" s="370" t="s">
        <v>10753</v>
      </c>
      <c r="B5227" s="374">
        <v>16512</v>
      </c>
      <c r="C5227" s="374" t="s">
        <v>10754</v>
      </c>
      <c r="D5227" s="368" t="s">
        <v>9</v>
      </c>
      <c r="E5227" s="374" t="s">
        <v>537</v>
      </c>
      <c r="F5227" s="376">
        <v>697356.86</v>
      </c>
    </row>
    <row r="5228" spans="1:6">
      <c r="A5228" s="370" t="s">
        <v>10755</v>
      </c>
      <c r="B5228" s="374">
        <v>16798</v>
      </c>
      <c r="C5228" s="374" t="s">
        <v>10756</v>
      </c>
      <c r="D5228" s="368" t="s">
        <v>9</v>
      </c>
      <c r="E5228" s="374" t="s">
        <v>491</v>
      </c>
      <c r="F5228" s="376">
        <v>59421452.909999996</v>
      </c>
    </row>
    <row r="5229" spans="1:6">
      <c r="A5229" s="370" t="s">
        <v>10757</v>
      </c>
      <c r="B5229" s="374">
        <v>15407</v>
      </c>
      <c r="C5229" s="374" t="s">
        <v>10758</v>
      </c>
      <c r="D5229" s="368" t="s">
        <v>9</v>
      </c>
      <c r="E5229" s="374" t="s">
        <v>491</v>
      </c>
      <c r="F5229" s="376">
        <v>249041.92000000001</v>
      </c>
    </row>
    <row r="5230" spans="1:6">
      <c r="A5230" s="370" t="s">
        <v>10759</v>
      </c>
      <c r="B5230" s="374">
        <v>3932</v>
      </c>
      <c r="C5230" s="374" t="s">
        <v>10760</v>
      </c>
      <c r="D5230" s="368" t="s">
        <v>9</v>
      </c>
      <c r="E5230" s="374" t="s">
        <v>1774</v>
      </c>
      <c r="F5230" s="376">
        <v>1789203.95</v>
      </c>
    </row>
    <row r="5231" spans="1:6">
      <c r="A5231" s="370" t="s">
        <v>10761</v>
      </c>
      <c r="B5231" s="374">
        <v>3941</v>
      </c>
      <c r="C5231" s="374" t="s">
        <v>10762</v>
      </c>
      <c r="D5231" s="368" t="s">
        <v>9</v>
      </c>
      <c r="E5231" s="374" t="s">
        <v>1774</v>
      </c>
      <c r="F5231" s="376">
        <v>1726973.11</v>
      </c>
    </row>
    <row r="5232" spans="1:6">
      <c r="A5232" s="370" t="s">
        <v>10763</v>
      </c>
      <c r="B5232" s="374">
        <v>3938</v>
      </c>
      <c r="C5232" s="374" t="s">
        <v>10764</v>
      </c>
      <c r="D5232" s="368" t="s">
        <v>9</v>
      </c>
      <c r="E5232" s="374" t="s">
        <v>1774</v>
      </c>
      <c r="F5232" s="376">
        <v>1822582.09</v>
      </c>
    </row>
    <row r="5233" spans="1:6">
      <c r="A5233" s="370" t="s">
        <v>10765</v>
      </c>
      <c r="B5233" s="374">
        <v>3936</v>
      </c>
      <c r="C5233" s="374" t="s">
        <v>10766</v>
      </c>
      <c r="D5233" s="368" t="s">
        <v>9</v>
      </c>
      <c r="E5233" s="374" t="s">
        <v>1774</v>
      </c>
      <c r="F5233" s="376">
        <v>1697405.73</v>
      </c>
    </row>
    <row r="5234" spans="1:6">
      <c r="A5234" s="370" t="s">
        <v>10767</v>
      </c>
      <c r="B5234" s="374">
        <v>3937</v>
      </c>
      <c r="C5234" s="374" t="s">
        <v>10768</v>
      </c>
      <c r="D5234" s="368" t="s">
        <v>9</v>
      </c>
      <c r="E5234" s="374" t="s">
        <v>1774</v>
      </c>
      <c r="F5234" s="376">
        <v>1715485.73</v>
      </c>
    </row>
    <row r="5235" spans="1:6">
      <c r="A5235" s="370" t="s">
        <v>10769</v>
      </c>
      <c r="B5235" s="374">
        <v>15408</v>
      </c>
      <c r="C5235" s="374" t="s">
        <v>10770</v>
      </c>
      <c r="D5235" s="368" t="s">
        <v>9</v>
      </c>
      <c r="E5235" s="374" t="s">
        <v>491</v>
      </c>
      <c r="F5235" s="376">
        <v>2168137.38</v>
      </c>
    </row>
    <row r="5236" spans="1:6" ht="22.5">
      <c r="A5236" s="370" t="s">
        <v>10771</v>
      </c>
      <c r="B5236" s="374">
        <v>20658</v>
      </c>
      <c r="C5236" s="374" t="s">
        <v>10772</v>
      </c>
      <c r="D5236" s="368" t="s">
        <v>9</v>
      </c>
      <c r="E5236" s="374" t="s">
        <v>491</v>
      </c>
      <c r="F5236" s="376">
        <v>119775950.37</v>
      </c>
    </row>
    <row r="5237" spans="1:6">
      <c r="A5237" s="370" t="s">
        <v>10773</v>
      </c>
      <c r="B5237" s="374">
        <v>16135</v>
      </c>
      <c r="C5237" s="374" t="s">
        <v>10774</v>
      </c>
      <c r="D5237" s="368" t="s">
        <v>9</v>
      </c>
      <c r="E5237" s="374" t="s">
        <v>491</v>
      </c>
      <c r="F5237" s="376">
        <v>131467466.01000001</v>
      </c>
    </row>
    <row r="5238" spans="1:6">
      <c r="A5238" s="370" t="s">
        <v>10775</v>
      </c>
      <c r="B5238" s="374">
        <v>16158</v>
      </c>
      <c r="C5238" s="374" t="s">
        <v>10776</v>
      </c>
      <c r="D5238" s="368" t="s">
        <v>9</v>
      </c>
      <c r="E5238" s="374" t="s">
        <v>491</v>
      </c>
      <c r="F5238" s="376">
        <v>1445485.44</v>
      </c>
    </row>
    <row r="5239" spans="1:6">
      <c r="A5239" s="370" t="s">
        <v>10777</v>
      </c>
      <c r="B5239" s="374">
        <v>3935</v>
      </c>
      <c r="C5239" s="374" t="s">
        <v>10778</v>
      </c>
      <c r="D5239" s="368" t="s">
        <v>9</v>
      </c>
      <c r="E5239" s="374" t="s">
        <v>1774</v>
      </c>
      <c r="F5239" s="376">
        <v>1789203.95</v>
      </c>
    </row>
    <row r="5240" spans="1:6">
      <c r="A5240" s="370" t="s">
        <v>10779</v>
      </c>
      <c r="B5240" s="374">
        <v>16147</v>
      </c>
      <c r="C5240" s="374" t="s">
        <v>10780</v>
      </c>
      <c r="D5240" s="368" t="s">
        <v>9</v>
      </c>
      <c r="E5240" s="374" t="s">
        <v>491</v>
      </c>
      <c r="F5240" s="376">
        <v>1622613.52</v>
      </c>
    </row>
    <row r="5241" spans="1:6">
      <c r="A5241" s="370" t="s">
        <v>10781</v>
      </c>
      <c r="B5241" s="374">
        <v>16148</v>
      </c>
      <c r="C5241" s="374" t="s">
        <v>10782</v>
      </c>
      <c r="D5241" s="368" t="s">
        <v>9</v>
      </c>
      <c r="E5241" s="374" t="s">
        <v>491</v>
      </c>
      <c r="F5241" s="376">
        <v>4033660.27</v>
      </c>
    </row>
    <row r="5242" spans="1:6">
      <c r="A5242" s="370" t="s">
        <v>10783</v>
      </c>
      <c r="B5242" s="374">
        <v>16143</v>
      </c>
      <c r="C5242" s="374" t="s">
        <v>10784</v>
      </c>
      <c r="D5242" s="368" t="s">
        <v>9</v>
      </c>
      <c r="E5242" s="374" t="s">
        <v>491</v>
      </c>
      <c r="F5242" s="376">
        <v>1302927.04</v>
      </c>
    </row>
    <row r="5243" spans="1:6">
      <c r="A5243" s="370" t="s">
        <v>10785</v>
      </c>
      <c r="B5243" s="374">
        <v>16797</v>
      </c>
      <c r="C5243" s="374" t="s">
        <v>10786</v>
      </c>
      <c r="D5243" s="368" t="s">
        <v>9</v>
      </c>
      <c r="E5243" s="374" t="s">
        <v>491</v>
      </c>
      <c r="F5243" s="376">
        <v>278816101.39999998</v>
      </c>
    </row>
    <row r="5244" spans="1:6">
      <c r="A5244" s="370" t="s">
        <v>10787</v>
      </c>
      <c r="B5244" s="374">
        <v>15988</v>
      </c>
      <c r="C5244" s="374" t="s">
        <v>10788</v>
      </c>
      <c r="D5244" s="368" t="s">
        <v>9</v>
      </c>
      <c r="E5244" s="374" t="s">
        <v>491</v>
      </c>
      <c r="F5244" s="376">
        <v>1383484.18</v>
      </c>
    </row>
    <row r="5245" spans="1:6">
      <c r="A5245" s="370" t="s">
        <v>10789</v>
      </c>
      <c r="B5245" s="374">
        <v>16126</v>
      </c>
      <c r="C5245" s="374" t="s">
        <v>10790</v>
      </c>
      <c r="D5245" s="368" t="s">
        <v>9</v>
      </c>
      <c r="E5245" s="374" t="s">
        <v>491</v>
      </c>
      <c r="F5245" s="376">
        <v>69273921.079999998</v>
      </c>
    </row>
    <row r="5246" spans="1:6">
      <c r="A5246" s="370" t="s">
        <v>10791</v>
      </c>
      <c r="B5246" s="374">
        <v>16086</v>
      </c>
      <c r="C5246" s="374" t="s">
        <v>10792</v>
      </c>
      <c r="D5246" s="368" t="s">
        <v>9</v>
      </c>
      <c r="E5246" s="374" t="s">
        <v>491</v>
      </c>
      <c r="F5246" s="376">
        <v>134396269.47</v>
      </c>
    </row>
    <row r="5247" spans="1:6">
      <c r="A5247" s="370" t="s">
        <v>10793</v>
      </c>
      <c r="B5247" s="374">
        <v>16140</v>
      </c>
      <c r="C5247" s="374" t="s">
        <v>10794</v>
      </c>
      <c r="D5247" s="368" t="s">
        <v>9</v>
      </c>
      <c r="E5247" s="374" t="s">
        <v>491</v>
      </c>
      <c r="F5247" s="376">
        <v>85704118.239999995</v>
      </c>
    </row>
    <row r="5248" spans="1:6">
      <c r="A5248" s="370" t="s">
        <v>10795</v>
      </c>
      <c r="B5248" s="374">
        <v>16795</v>
      </c>
      <c r="C5248" s="374" t="s">
        <v>10796</v>
      </c>
      <c r="D5248" s="368" t="s">
        <v>9</v>
      </c>
      <c r="E5248" s="374" t="s">
        <v>491</v>
      </c>
      <c r="F5248" s="376">
        <v>227922413.84</v>
      </c>
    </row>
    <row r="5249" spans="1:6">
      <c r="A5249" s="370" t="s">
        <v>10797</v>
      </c>
      <c r="B5249" s="374">
        <v>16157</v>
      </c>
      <c r="C5249" s="374" t="s">
        <v>10798</v>
      </c>
      <c r="D5249" s="368" t="s">
        <v>9</v>
      </c>
      <c r="E5249" s="374" t="s">
        <v>491</v>
      </c>
      <c r="F5249" s="376">
        <v>1088052.8400000001</v>
      </c>
    </row>
    <row r="5250" spans="1:6">
      <c r="A5250" s="370" t="s">
        <v>10799</v>
      </c>
      <c r="B5250" s="374">
        <v>16125</v>
      </c>
      <c r="C5250" s="374" t="s">
        <v>10800</v>
      </c>
      <c r="D5250" s="368" t="s">
        <v>9</v>
      </c>
      <c r="E5250" s="374" t="s">
        <v>491</v>
      </c>
      <c r="F5250" s="376">
        <v>66598913.840000004</v>
      </c>
    </row>
    <row r="5251" spans="1:6">
      <c r="A5251" s="370" t="s">
        <v>10801</v>
      </c>
      <c r="B5251" s="374">
        <v>20665</v>
      </c>
      <c r="C5251" s="374" t="s">
        <v>10802</v>
      </c>
      <c r="D5251" s="368" t="s">
        <v>9</v>
      </c>
      <c r="E5251" s="374" t="s">
        <v>491</v>
      </c>
      <c r="F5251" s="376">
        <v>64493995.859999999</v>
      </c>
    </row>
    <row r="5252" spans="1:6">
      <c r="A5252" s="370" t="s">
        <v>10803</v>
      </c>
      <c r="B5252" s="374">
        <v>16141</v>
      </c>
      <c r="C5252" s="374" t="s">
        <v>10804</v>
      </c>
      <c r="D5252" s="368" t="s">
        <v>9</v>
      </c>
      <c r="E5252" s="374" t="s">
        <v>491</v>
      </c>
      <c r="F5252" s="376">
        <v>1704860.12</v>
      </c>
    </row>
    <row r="5253" spans="1:6">
      <c r="A5253" s="370" t="s">
        <v>10805</v>
      </c>
      <c r="B5253" s="374">
        <v>16142</v>
      </c>
      <c r="C5253" s="374" t="s">
        <v>10806</v>
      </c>
      <c r="D5253" s="368" t="s">
        <v>9</v>
      </c>
      <c r="E5253" s="374" t="s">
        <v>491</v>
      </c>
      <c r="F5253" s="376">
        <v>1877906.84</v>
      </c>
    </row>
    <row r="5254" spans="1:6">
      <c r="A5254" s="370" t="s">
        <v>10807</v>
      </c>
      <c r="B5254" s="374">
        <v>10502</v>
      </c>
      <c r="C5254" s="374" t="s">
        <v>10808</v>
      </c>
      <c r="D5254" s="368" t="s">
        <v>9</v>
      </c>
      <c r="E5254" s="374" t="s">
        <v>615</v>
      </c>
      <c r="F5254" s="376">
        <v>1198037.06</v>
      </c>
    </row>
    <row r="5255" spans="1:6">
      <c r="A5255" s="370" t="s">
        <v>10809</v>
      </c>
      <c r="B5255" s="374">
        <v>15719</v>
      </c>
      <c r="C5255" s="374" t="s">
        <v>10810</v>
      </c>
      <c r="D5255" s="368" t="s">
        <v>9</v>
      </c>
      <c r="E5255" s="374" t="s">
        <v>615</v>
      </c>
      <c r="F5255" s="376">
        <v>222237.74</v>
      </c>
    </row>
    <row r="5256" spans="1:6">
      <c r="A5256" s="370" t="s">
        <v>10811</v>
      </c>
      <c r="B5256" s="374">
        <v>16150</v>
      </c>
      <c r="C5256" s="374" t="s">
        <v>10812</v>
      </c>
      <c r="D5256" s="368" t="s">
        <v>9</v>
      </c>
      <c r="E5256" s="374" t="s">
        <v>491</v>
      </c>
      <c r="F5256" s="376">
        <v>2247246.11</v>
      </c>
    </row>
    <row r="5257" spans="1:6">
      <c r="A5257" s="370" t="s">
        <v>10813</v>
      </c>
      <c r="B5257" s="374">
        <v>16153</v>
      </c>
      <c r="C5257" s="374" t="s">
        <v>10814</v>
      </c>
      <c r="D5257" s="368" t="s">
        <v>9</v>
      </c>
      <c r="E5257" s="374" t="s">
        <v>491</v>
      </c>
      <c r="F5257" s="376">
        <v>239949.12</v>
      </c>
    </row>
    <row r="5258" spans="1:6">
      <c r="A5258" s="370" t="s">
        <v>10815</v>
      </c>
      <c r="B5258" s="374">
        <v>16155</v>
      </c>
      <c r="C5258" s="374" t="s">
        <v>10816</v>
      </c>
      <c r="D5258" s="368" t="s">
        <v>9</v>
      </c>
      <c r="E5258" s="374" t="s">
        <v>491</v>
      </c>
      <c r="F5258" s="376">
        <v>1825310.24</v>
      </c>
    </row>
    <row r="5259" spans="1:6">
      <c r="A5259" s="370" t="s">
        <v>10817</v>
      </c>
      <c r="B5259" s="374">
        <v>16154</v>
      </c>
      <c r="C5259" s="374" t="s">
        <v>10818</v>
      </c>
      <c r="D5259" s="368" t="s">
        <v>9</v>
      </c>
      <c r="E5259" s="374" t="s">
        <v>491</v>
      </c>
      <c r="F5259" s="376">
        <v>1825310.24</v>
      </c>
    </row>
    <row r="5260" spans="1:6">
      <c r="A5260" s="370" t="s">
        <v>10819</v>
      </c>
      <c r="B5260" s="374">
        <v>16152</v>
      </c>
      <c r="C5260" s="374" t="s">
        <v>10820</v>
      </c>
      <c r="D5260" s="368" t="s">
        <v>9</v>
      </c>
      <c r="E5260" s="374" t="s">
        <v>491</v>
      </c>
      <c r="F5260" s="376">
        <v>3052627.98</v>
      </c>
    </row>
    <row r="5261" spans="1:6">
      <c r="A5261" s="370" t="s">
        <v>10821</v>
      </c>
      <c r="B5261" s="374">
        <v>16144</v>
      </c>
      <c r="C5261" s="374" t="s">
        <v>10822</v>
      </c>
      <c r="D5261" s="368" t="s">
        <v>9</v>
      </c>
      <c r="E5261" s="374" t="s">
        <v>491</v>
      </c>
      <c r="F5261" s="376">
        <v>231586.32</v>
      </c>
    </row>
    <row r="5262" spans="1:6">
      <c r="A5262" s="370" t="s">
        <v>10823</v>
      </c>
      <c r="B5262" s="374">
        <v>15984</v>
      </c>
      <c r="C5262" s="374" t="s">
        <v>10824</v>
      </c>
      <c r="D5262" s="368" t="s">
        <v>9</v>
      </c>
      <c r="E5262" s="374" t="s">
        <v>491</v>
      </c>
      <c r="F5262" s="376">
        <v>71963969.599999994</v>
      </c>
    </row>
    <row r="5263" spans="1:6">
      <c r="A5263" s="370" t="s">
        <v>10825</v>
      </c>
      <c r="B5263" s="374">
        <v>15997</v>
      </c>
      <c r="C5263" s="374" t="s">
        <v>10824</v>
      </c>
      <c r="D5263" s="368" t="s">
        <v>9</v>
      </c>
      <c r="E5263" s="374" t="s">
        <v>491</v>
      </c>
      <c r="F5263" s="376">
        <v>71539922</v>
      </c>
    </row>
    <row r="5264" spans="1:6">
      <c r="A5264" s="370" t="s">
        <v>10826</v>
      </c>
      <c r="B5264" s="374">
        <v>16630</v>
      </c>
      <c r="C5264" s="374" t="s">
        <v>10827</v>
      </c>
      <c r="D5264" s="368" t="s">
        <v>9</v>
      </c>
      <c r="E5264" s="374" t="s">
        <v>491</v>
      </c>
      <c r="F5264" s="376">
        <v>35658545.5</v>
      </c>
    </row>
    <row r="5265" spans="1:6">
      <c r="A5265" s="370" t="s">
        <v>10828</v>
      </c>
      <c r="B5265" s="374">
        <v>16137</v>
      </c>
      <c r="C5265" s="374" t="s">
        <v>10829</v>
      </c>
      <c r="D5265" s="368" t="s">
        <v>9</v>
      </c>
      <c r="E5265" s="374" t="s">
        <v>491</v>
      </c>
      <c r="F5265" s="376">
        <v>11387085.119999999</v>
      </c>
    </row>
    <row r="5266" spans="1:6">
      <c r="A5266" s="370" t="s">
        <v>10830</v>
      </c>
      <c r="B5266" s="374">
        <v>15982</v>
      </c>
      <c r="C5266" s="374" t="s">
        <v>10831</v>
      </c>
      <c r="D5266" s="368" t="s">
        <v>9</v>
      </c>
      <c r="E5266" s="374" t="s">
        <v>491</v>
      </c>
      <c r="F5266" s="376">
        <v>167466.01999999999</v>
      </c>
    </row>
    <row r="5267" spans="1:6">
      <c r="A5267" s="370" t="s">
        <v>10832</v>
      </c>
      <c r="B5267" s="374">
        <v>15989</v>
      </c>
      <c r="C5267" s="374" t="s">
        <v>10833</v>
      </c>
      <c r="D5267" s="368" t="s">
        <v>9</v>
      </c>
      <c r="E5267" s="374" t="s">
        <v>491</v>
      </c>
      <c r="F5267" s="376">
        <v>13376563</v>
      </c>
    </row>
    <row r="5268" spans="1:6">
      <c r="A5268" s="370" t="s">
        <v>10834</v>
      </c>
      <c r="B5268" s="374">
        <v>15990</v>
      </c>
      <c r="C5268" s="374" t="s">
        <v>10833</v>
      </c>
      <c r="D5268" s="368" t="s">
        <v>9</v>
      </c>
      <c r="E5268" s="374" t="s">
        <v>491</v>
      </c>
      <c r="F5268" s="376">
        <v>13544029.02</v>
      </c>
    </row>
    <row r="5269" spans="1:6">
      <c r="A5269" s="370" t="s">
        <v>10835</v>
      </c>
      <c r="B5269" s="374">
        <v>15973</v>
      </c>
      <c r="C5269" s="374" t="s">
        <v>10836</v>
      </c>
      <c r="D5269" s="368" t="s">
        <v>9</v>
      </c>
      <c r="E5269" s="374" t="s">
        <v>491</v>
      </c>
      <c r="F5269" s="376">
        <v>15579995.01</v>
      </c>
    </row>
    <row r="5270" spans="1:6">
      <c r="A5270" s="370" t="s">
        <v>10837</v>
      </c>
      <c r="B5270" s="374">
        <v>15974</v>
      </c>
      <c r="C5270" s="374" t="s">
        <v>10838</v>
      </c>
      <c r="D5270" s="368" t="s">
        <v>9</v>
      </c>
      <c r="E5270" s="374" t="s">
        <v>491</v>
      </c>
      <c r="F5270" s="376">
        <v>15429938.029999999</v>
      </c>
    </row>
    <row r="5271" spans="1:6">
      <c r="A5271" s="370" t="s">
        <v>10839</v>
      </c>
      <c r="B5271" s="374">
        <v>16149</v>
      </c>
      <c r="C5271" s="374" t="s">
        <v>10840</v>
      </c>
      <c r="D5271" s="368" t="s">
        <v>9</v>
      </c>
      <c r="E5271" s="374" t="s">
        <v>491</v>
      </c>
      <c r="F5271" s="376">
        <v>1668708.96</v>
      </c>
    </row>
    <row r="5272" spans="1:6">
      <c r="A5272" s="370" t="s">
        <v>10841</v>
      </c>
      <c r="B5272" s="374">
        <v>16133</v>
      </c>
      <c r="C5272" s="374" t="s">
        <v>10842</v>
      </c>
      <c r="D5272" s="368" t="s">
        <v>9</v>
      </c>
      <c r="E5272" s="374" t="s">
        <v>491</v>
      </c>
      <c r="F5272" s="376">
        <v>19574826.960000001</v>
      </c>
    </row>
    <row r="5273" spans="1:6">
      <c r="A5273" s="370" t="s">
        <v>10843</v>
      </c>
      <c r="B5273" s="374">
        <v>16136</v>
      </c>
      <c r="C5273" s="374" t="s">
        <v>10844</v>
      </c>
      <c r="D5273" s="368" t="s">
        <v>9</v>
      </c>
      <c r="E5273" s="374" t="s">
        <v>491</v>
      </c>
      <c r="F5273" s="376">
        <v>86931434.980000004</v>
      </c>
    </row>
    <row r="5274" spans="1:6">
      <c r="A5274" s="370" t="s">
        <v>10845</v>
      </c>
      <c r="B5274" s="374">
        <v>10501</v>
      </c>
      <c r="C5274" s="374" t="s">
        <v>10846</v>
      </c>
      <c r="D5274" s="368" t="s">
        <v>9</v>
      </c>
      <c r="E5274" s="374" t="s">
        <v>615</v>
      </c>
      <c r="F5274" s="376">
        <v>212258.2</v>
      </c>
    </row>
    <row r="5275" spans="1:6">
      <c r="A5275" s="370" t="s">
        <v>10847</v>
      </c>
      <c r="B5275" s="374">
        <v>11023</v>
      </c>
      <c r="C5275" s="374" t="s">
        <v>10848</v>
      </c>
      <c r="D5275" s="368" t="s">
        <v>9</v>
      </c>
      <c r="E5275" s="374" t="s">
        <v>615</v>
      </c>
      <c r="F5275" s="376">
        <v>3649944.4</v>
      </c>
    </row>
    <row r="5276" spans="1:6">
      <c r="A5276" s="370" t="s">
        <v>10849</v>
      </c>
      <c r="B5276" s="374">
        <v>14244</v>
      </c>
      <c r="C5276" s="374" t="s">
        <v>10850</v>
      </c>
      <c r="D5276" s="368" t="s">
        <v>9</v>
      </c>
      <c r="E5276" s="374" t="s">
        <v>615</v>
      </c>
      <c r="F5276" s="376">
        <v>9720358</v>
      </c>
    </row>
    <row r="5277" spans="1:6">
      <c r="A5277" s="370" t="s">
        <v>10851</v>
      </c>
      <c r="B5277" s="374">
        <v>10446</v>
      </c>
      <c r="C5277" s="374" t="s">
        <v>10852</v>
      </c>
      <c r="D5277" s="368" t="s">
        <v>9</v>
      </c>
      <c r="E5277" s="374" t="s">
        <v>615</v>
      </c>
      <c r="F5277" s="376">
        <v>2902605.22</v>
      </c>
    </row>
    <row r="5278" spans="1:6">
      <c r="A5278" s="370" t="s">
        <v>10853</v>
      </c>
      <c r="B5278" s="374">
        <v>10227</v>
      </c>
      <c r="C5278" s="374" t="s">
        <v>10854</v>
      </c>
      <c r="D5278" s="368" t="s">
        <v>9</v>
      </c>
      <c r="E5278" s="374" t="s">
        <v>615</v>
      </c>
      <c r="F5278" s="376">
        <v>12622963.220000001</v>
      </c>
    </row>
    <row r="5279" spans="1:6">
      <c r="A5279" s="370" t="s">
        <v>10855</v>
      </c>
      <c r="B5279" s="374">
        <v>12412</v>
      </c>
      <c r="C5279" s="374" t="s">
        <v>10856</v>
      </c>
      <c r="D5279" s="368" t="s">
        <v>9</v>
      </c>
      <c r="E5279" s="374" t="s">
        <v>615</v>
      </c>
      <c r="F5279" s="376">
        <v>9720358</v>
      </c>
    </row>
    <row r="5280" spans="1:6">
      <c r="A5280" s="370" t="s">
        <v>10857</v>
      </c>
      <c r="B5280" s="374">
        <v>10228</v>
      </c>
      <c r="C5280" s="374" t="s">
        <v>274</v>
      </c>
      <c r="D5280" s="368" t="s">
        <v>9</v>
      </c>
      <c r="E5280" s="374" t="s">
        <v>615</v>
      </c>
      <c r="F5280" s="376">
        <v>9557006.9499999993</v>
      </c>
    </row>
    <row r="5281" spans="1:6">
      <c r="A5281" s="370" t="s">
        <v>10858</v>
      </c>
      <c r="B5281" s="374">
        <v>12413</v>
      </c>
      <c r="C5281" s="374" t="s">
        <v>10859</v>
      </c>
      <c r="D5281" s="368" t="s">
        <v>9</v>
      </c>
      <c r="E5281" s="374" t="s">
        <v>615</v>
      </c>
      <c r="F5281" s="376">
        <v>7542920.0099999998</v>
      </c>
    </row>
    <row r="5282" spans="1:6">
      <c r="A5282" s="370" t="s">
        <v>10860</v>
      </c>
      <c r="B5282" s="374">
        <v>10226</v>
      </c>
      <c r="C5282" s="374" t="s">
        <v>10861</v>
      </c>
      <c r="D5282" s="368" t="s">
        <v>9</v>
      </c>
      <c r="E5282" s="374" t="s">
        <v>615</v>
      </c>
      <c r="F5282" s="376">
        <v>5123519.2300000004</v>
      </c>
    </row>
    <row r="5283" spans="1:6">
      <c r="A5283" s="370" t="s">
        <v>10862</v>
      </c>
      <c r="B5283" s="374">
        <v>12407</v>
      </c>
      <c r="C5283" s="374" t="s">
        <v>10863</v>
      </c>
      <c r="D5283" s="368" t="s">
        <v>9</v>
      </c>
      <c r="E5283" s="374" t="s">
        <v>615</v>
      </c>
      <c r="F5283" s="376">
        <v>4008421</v>
      </c>
    </row>
    <row r="5284" spans="1:6">
      <c r="A5284" s="370" t="s">
        <v>10864</v>
      </c>
      <c r="B5284" s="374">
        <v>10848</v>
      </c>
      <c r="C5284" s="374" t="s">
        <v>10865</v>
      </c>
      <c r="D5284" s="368" t="s">
        <v>9</v>
      </c>
      <c r="E5284" s="374" t="s">
        <v>615</v>
      </c>
      <c r="F5284" s="376">
        <v>380895.74</v>
      </c>
    </row>
    <row r="5285" spans="1:6">
      <c r="A5285" s="370" t="s">
        <v>10866</v>
      </c>
      <c r="B5285" s="374">
        <v>10448</v>
      </c>
      <c r="C5285" s="374" t="s">
        <v>10867</v>
      </c>
      <c r="D5285" s="368" t="s">
        <v>9</v>
      </c>
      <c r="E5285" s="374" t="s">
        <v>615</v>
      </c>
      <c r="F5285" s="376">
        <v>1009067.87</v>
      </c>
    </row>
    <row r="5286" spans="1:6">
      <c r="A5286" s="370" t="s">
        <v>10868</v>
      </c>
      <c r="B5286" s="374">
        <v>10568</v>
      </c>
      <c r="C5286" s="374" t="s">
        <v>10869</v>
      </c>
      <c r="D5286" s="368" t="s">
        <v>9</v>
      </c>
      <c r="E5286" s="374" t="s">
        <v>615</v>
      </c>
      <c r="F5286" s="376">
        <v>760351.14</v>
      </c>
    </row>
    <row r="5287" spans="1:6">
      <c r="A5287" s="370" t="s">
        <v>10870</v>
      </c>
      <c r="B5287" s="374">
        <v>14284</v>
      </c>
      <c r="C5287" s="374" t="s">
        <v>10871</v>
      </c>
      <c r="D5287" s="368" t="s">
        <v>9</v>
      </c>
      <c r="E5287" s="374" t="s">
        <v>615</v>
      </c>
      <c r="F5287" s="376">
        <v>1659065.91</v>
      </c>
    </row>
    <row r="5288" spans="1:6">
      <c r="A5288" s="370" t="s">
        <v>10872</v>
      </c>
      <c r="B5288" s="374">
        <v>10522</v>
      </c>
      <c r="C5288" s="374" t="s">
        <v>10873</v>
      </c>
      <c r="D5288" s="368" t="s">
        <v>9</v>
      </c>
      <c r="E5288" s="374" t="s">
        <v>615</v>
      </c>
      <c r="F5288" s="376">
        <v>4878772</v>
      </c>
    </row>
    <row r="5289" spans="1:6">
      <c r="A5289" s="370" t="s">
        <v>10874</v>
      </c>
      <c r="B5289" s="374">
        <v>11474</v>
      </c>
      <c r="C5289" s="374" t="s">
        <v>10875</v>
      </c>
      <c r="D5289" s="368" t="s">
        <v>9</v>
      </c>
      <c r="E5289" s="374" t="s">
        <v>615</v>
      </c>
      <c r="F5289" s="376">
        <v>251135.16</v>
      </c>
    </row>
    <row r="5290" spans="1:6">
      <c r="A5290" s="370" t="s">
        <v>10876</v>
      </c>
      <c r="B5290" s="374">
        <v>11475</v>
      </c>
      <c r="C5290" s="374" t="s">
        <v>10877</v>
      </c>
      <c r="D5290" s="368" t="s">
        <v>9</v>
      </c>
      <c r="E5290" s="374" t="s">
        <v>615</v>
      </c>
      <c r="F5290" s="376">
        <v>638062.47</v>
      </c>
    </row>
    <row r="5291" spans="1:6">
      <c r="A5291" s="370" t="s">
        <v>10878</v>
      </c>
      <c r="B5291" s="374">
        <v>15972</v>
      </c>
      <c r="C5291" s="374" t="s">
        <v>10879</v>
      </c>
      <c r="D5291" s="368" t="s">
        <v>9</v>
      </c>
      <c r="E5291" s="374" t="s">
        <v>491</v>
      </c>
      <c r="F5291" s="376">
        <v>3699738.6</v>
      </c>
    </row>
    <row r="5292" spans="1:6">
      <c r="A5292" s="370" t="s">
        <v>10880</v>
      </c>
      <c r="B5292" s="374">
        <v>15985</v>
      </c>
      <c r="C5292" s="374" t="s">
        <v>10879</v>
      </c>
      <c r="D5292" s="368" t="s">
        <v>9</v>
      </c>
      <c r="E5292" s="374" t="s">
        <v>491</v>
      </c>
      <c r="F5292" s="376">
        <v>0</v>
      </c>
    </row>
    <row r="5293" spans="1:6">
      <c r="A5293" s="370" t="s">
        <v>10881</v>
      </c>
      <c r="B5293" s="374">
        <v>15986</v>
      </c>
      <c r="C5293" s="374" t="s">
        <v>10882</v>
      </c>
      <c r="D5293" s="368" t="s">
        <v>9</v>
      </c>
      <c r="E5293" s="374" t="s">
        <v>491</v>
      </c>
      <c r="F5293" s="376">
        <v>4350954.72</v>
      </c>
    </row>
    <row r="5294" spans="1:6">
      <c r="A5294" s="370" t="s">
        <v>10883</v>
      </c>
      <c r="B5294" s="374">
        <v>16151</v>
      </c>
      <c r="C5294" s="374" t="s">
        <v>10884</v>
      </c>
      <c r="D5294" s="368" t="s">
        <v>9</v>
      </c>
      <c r="E5294" s="374" t="s">
        <v>491</v>
      </c>
      <c r="F5294" s="376">
        <v>2971636</v>
      </c>
    </row>
    <row r="5295" spans="1:6">
      <c r="A5295" s="370" t="s">
        <v>10885</v>
      </c>
      <c r="B5295" s="374">
        <v>15471</v>
      </c>
      <c r="C5295" s="374" t="s">
        <v>10886</v>
      </c>
      <c r="D5295" s="368" t="s">
        <v>8</v>
      </c>
      <c r="E5295" s="374" t="s">
        <v>1766</v>
      </c>
      <c r="F5295" s="376">
        <v>32735.03</v>
      </c>
    </row>
    <row r="5296" spans="1:6">
      <c r="A5296" s="370" t="s">
        <v>10887</v>
      </c>
      <c r="B5296" s="374">
        <v>12592</v>
      </c>
      <c r="C5296" s="374" t="s">
        <v>10888</v>
      </c>
      <c r="D5296" s="368" t="s">
        <v>8</v>
      </c>
      <c r="E5296" s="374" t="s">
        <v>1766</v>
      </c>
      <c r="F5296" s="376">
        <v>69475.66</v>
      </c>
    </row>
    <row r="5297" spans="1:6">
      <c r="A5297" s="370" t="s">
        <v>10889</v>
      </c>
      <c r="B5297" s="374">
        <v>15473</v>
      </c>
      <c r="C5297" s="374" t="s">
        <v>10890</v>
      </c>
      <c r="D5297" s="368" t="s">
        <v>8</v>
      </c>
      <c r="E5297" s="374" t="s">
        <v>1766</v>
      </c>
      <c r="F5297" s="376">
        <v>57361.3</v>
      </c>
    </row>
    <row r="5298" spans="1:6">
      <c r="A5298" s="370" t="s">
        <v>10891</v>
      </c>
      <c r="B5298" s="374">
        <v>17106</v>
      </c>
      <c r="C5298" s="374" t="s">
        <v>10892</v>
      </c>
      <c r="D5298" s="368" t="s">
        <v>9</v>
      </c>
      <c r="E5298" s="374" t="s">
        <v>496</v>
      </c>
      <c r="F5298" s="376">
        <v>60246.32</v>
      </c>
    </row>
    <row r="5299" spans="1:6">
      <c r="A5299" s="370" t="s">
        <v>10893</v>
      </c>
      <c r="B5299" s="374">
        <v>17108</v>
      </c>
      <c r="C5299" s="374" t="s">
        <v>10894</v>
      </c>
      <c r="D5299" s="368" t="s">
        <v>9</v>
      </c>
      <c r="E5299" s="374" t="s">
        <v>496</v>
      </c>
      <c r="F5299" s="376">
        <v>60993.18</v>
      </c>
    </row>
    <row r="5300" spans="1:6">
      <c r="A5300" s="370" t="s">
        <v>10895</v>
      </c>
      <c r="B5300" s="374">
        <v>13878</v>
      </c>
      <c r="C5300" s="374" t="s">
        <v>10896</v>
      </c>
      <c r="D5300" s="368" t="s">
        <v>8</v>
      </c>
      <c r="E5300" s="374" t="s">
        <v>1766</v>
      </c>
      <c r="F5300" s="376">
        <v>47880.3</v>
      </c>
    </row>
    <row r="5301" spans="1:6">
      <c r="A5301" s="370" t="s">
        <v>10897</v>
      </c>
      <c r="B5301" s="374">
        <v>13417</v>
      </c>
      <c r="C5301" s="374" t="s">
        <v>10898</v>
      </c>
      <c r="D5301" s="368" t="s">
        <v>8</v>
      </c>
      <c r="E5301" s="374" t="s">
        <v>1766</v>
      </c>
      <c r="F5301" s="376">
        <v>57862.86</v>
      </c>
    </row>
    <row r="5302" spans="1:6">
      <c r="A5302" s="370" t="s">
        <v>10899</v>
      </c>
      <c r="B5302" s="374">
        <v>822</v>
      </c>
      <c r="C5302" s="374" t="s">
        <v>10900</v>
      </c>
      <c r="D5302" s="368" t="s">
        <v>8</v>
      </c>
      <c r="E5302" s="374" t="s">
        <v>1991</v>
      </c>
      <c r="F5302" s="376">
        <v>4763.97</v>
      </c>
    </row>
    <row r="5303" spans="1:6" ht="22.5">
      <c r="A5303" s="370" t="s">
        <v>10901</v>
      </c>
      <c r="B5303" s="374">
        <v>13470</v>
      </c>
      <c r="C5303" s="374" t="s">
        <v>10902</v>
      </c>
      <c r="D5303" s="368" t="s">
        <v>8</v>
      </c>
      <c r="E5303" s="374" t="s">
        <v>537</v>
      </c>
      <c r="F5303" s="376">
        <v>0</v>
      </c>
    </row>
    <row r="5304" spans="1:6" ht="22.5">
      <c r="A5304" s="370" t="s">
        <v>10903</v>
      </c>
      <c r="B5304" s="374">
        <v>16977</v>
      </c>
      <c r="C5304" s="374" t="s">
        <v>10904</v>
      </c>
      <c r="D5304" s="368" t="s">
        <v>9</v>
      </c>
      <c r="E5304" s="374" t="s">
        <v>537</v>
      </c>
      <c r="F5304" s="376">
        <v>80630.91</v>
      </c>
    </row>
    <row r="5305" spans="1:6" ht="22.5">
      <c r="A5305" s="370" t="s">
        <v>10905</v>
      </c>
      <c r="B5305" s="374">
        <v>16286</v>
      </c>
      <c r="C5305" s="374" t="s">
        <v>10906</v>
      </c>
      <c r="D5305" s="368" t="s">
        <v>9</v>
      </c>
      <c r="E5305" s="374" t="s">
        <v>537</v>
      </c>
      <c r="F5305" s="376">
        <v>80630.91</v>
      </c>
    </row>
    <row r="5306" spans="1:6" ht="22.5">
      <c r="A5306" s="370" t="s">
        <v>10907</v>
      </c>
      <c r="B5306" s="374">
        <v>16913</v>
      </c>
      <c r="C5306" s="374" t="s">
        <v>10908</v>
      </c>
      <c r="D5306" s="368" t="s">
        <v>9</v>
      </c>
      <c r="E5306" s="374" t="s">
        <v>537</v>
      </c>
      <c r="F5306" s="376">
        <v>87667.71</v>
      </c>
    </row>
    <row r="5307" spans="1:6" ht="22.5">
      <c r="A5307" s="370" t="s">
        <v>10909</v>
      </c>
      <c r="B5307" s="374">
        <v>16912</v>
      </c>
      <c r="C5307" s="374" t="s">
        <v>10910</v>
      </c>
      <c r="D5307" s="368" t="s">
        <v>9</v>
      </c>
      <c r="E5307" s="374" t="s">
        <v>537</v>
      </c>
      <c r="F5307" s="376">
        <v>87667.71</v>
      </c>
    </row>
    <row r="5308" spans="1:6" ht="22.5">
      <c r="A5308" s="370" t="s">
        <v>10911</v>
      </c>
      <c r="B5308" s="374">
        <v>16914</v>
      </c>
      <c r="C5308" s="374" t="s">
        <v>10912</v>
      </c>
      <c r="D5308" s="368" t="s">
        <v>9</v>
      </c>
      <c r="E5308" s="374" t="s">
        <v>537</v>
      </c>
      <c r="F5308" s="376">
        <v>87667.71</v>
      </c>
    </row>
    <row r="5309" spans="1:6">
      <c r="A5309" s="370" t="s">
        <v>10913</v>
      </c>
      <c r="B5309" s="374">
        <v>12799</v>
      </c>
      <c r="C5309" s="374" t="s">
        <v>10914</v>
      </c>
      <c r="D5309" s="368" t="s">
        <v>8</v>
      </c>
      <c r="E5309" s="374" t="s">
        <v>1991</v>
      </c>
      <c r="F5309" s="376">
        <v>5850.31</v>
      </c>
    </row>
    <row r="5310" spans="1:6">
      <c r="A5310" s="370" t="s">
        <v>10915</v>
      </c>
      <c r="B5310" s="374">
        <v>17055</v>
      </c>
      <c r="C5310" s="374" t="s">
        <v>10916</v>
      </c>
      <c r="D5310" s="368" t="s">
        <v>8</v>
      </c>
      <c r="E5310" s="374" t="s">
        <v>857</v>
      </c>
      <c r="F5310" s="376">
        <v>30275.07</v>
      </c>
    </row>
    <row r="5311" spans="1:6" ht="22.5">
      <c r="A5311" s="370" t="s">
        <v>10917</v>
      </c>
      <c r="B5311" s="374">
        <v>18647</v>
      </c>
      <c r="C5311" s="374" t="s">
        <v>10918</v>
      </c>
      <c r="D5311" s="368" t="s">
        <v>9</v>
      </c>
      <c r="E5311" s="374" t="s">
        <v>537</v>
      </c>
      <c r="F5311" s="376">
        <v>177559.31</v>
      </c>
    </row>
    <row r="5312" spans="1:6" ht="22.5">
      <c r="A5312" s="370" t="s">
        <v>10919</v>
      </c>
      <c r="B5312" s="374">
        <v>16397</v>
      </c>
      <c r="C5312" s="374" t="s">
        <v>10920</v>
      </c>
      <c r="D5312" s="368" t="s">
        <v>9</v>
      </c>
      <c r="E5312" s="374" t="s">
        <v>537</v>
      </c>
      <c r="F5312" s="376">
        <v>51853.120000000003</v>
      </c>
    </row>
    <row r="5313" spans="1:6" ht="22.5">
      <c r="A5313" s="370" t="s">
        <v>10921</v>
      </c>
      <c r="B5313" s="374">
        <v>16398</v>
      </c>
      <c r="C5313" s="374" t="s">
        <v>10922</v>
      </c>
      <c r="D5313" s="368" t="s">
        <v>9</v>
      </c>
      <c r="E5313" s="374" t="s">
        <v>537</v>
      </c>
      <c r="F5313" s="376">
        <v>207412.49</v>
      </c>
    </row>
    <row r="5314" spans="1:6">
      <c r="A5314" s="370" t="s">
        <v>10923</v>
      </c>
      <c r="B5314" s="374">
        <v>17224</v>
      </c>
      <c r="C5314" s="374" t="s">
        <v>10924</v>
      </c>
      <c r="D5314" s="368" t="s">
        <v>9</v>
      </c>
      <c r="E5314" s="374" t="s">
        <v>648</v>
      </c>
      <c r="F5314" s="376">
        <v>402280.37</v>
      </c>
    </row>
    <row r="5315" spans="1:6">
      <c r="A5315" s="370" t="s">
        <v>10925</v>
      </c>
      <c r="B5315" s="374">
        <v>18053</v>
      </c>
      <c r="C5315" s="374" t="s">
        <v>10926</v>
      </c>
      <c r="D5315" s="368" t="s">
        <v>9</v>
      </c>
      <c r="E5315" s="374" t="s">
        <v>648</v>
      </c>
      <c r="F5315" s="376">
        <v>517206.74</v>
      </c>
    </row>
    <row r="5316" spans="1:6">
      <c r="A5316" s="370" t="s">
        <v>10927</v>
      </c>
      <c r="B5316" s="374">
        <v>17225</v>
      </c>
      <c r="C5316" s="374" t="s">
        <v>10928</v>
      </c>
      <c r="D5316" s="368" t="s">
        <v>9</v>
      </c>
      <c r="E5316" s="374" t="s">
        <v>648</v>
      </c>
      <c r="F5316" s="376">
        <v>517206.74</v>
      </c>
    </row>
    <row r="5317" spans="1:6">
      <c r="A5317" s="370" t="s">
        <v>10929</v>
      </c>
      <c r="B5317" s="374">
        <v>17226</v>
      </c>
      <c r="C5317" s="374" t="s">
        <v>10930</v>
      </c>
      <c r="D5317" s="368" t="s">
        <v>9</v>
      </c>
      <c r="E5317" s="374" t="s">
        <v>648</v>
      </c>
      <c r="F5317" s="376">
        <v>781539.95</v>
      </c>
    </row>
    <row r="5318" spans="1:6" ht="22.5">
      <c r="A5318" s="370" t="s">
        <v>10931</v>
      </c>
      <c r="B5318" s="374">
        <v>16395</v>
      </c>
      <c r="C5318" s="374" t="s">
        <v>10932</v>
      </c>
      <c r="D5318" s="368" t="s">
        <v>9</v>
      </c>
      <c r="E5318" s="374" t="s">
        <v>537</v>
      </c>
      <c r="F5318" s="376">
        <v>173370.71</v>
      </c>
    </row>
    <row r="5319" spans="1:6" ht="22.5">
      <c r="A5319" s="370" t="s">
        <v>10933</v>
      </c>
      <c r="B5319" s="374">
        <v>16393</v>
      </c>
      <c r="C5319" s="374" t="s">
        <v>10934</v>
      </c>
      <c r="D5319" s="368" t="s">
        <v>9</v>
      </c>
      <c r="E5319" s="374" t="s">
        <v>537</v>
      </c>
      <c r="F5319" s="376">
        <v>185513.19</v>
      </c>
    </row>
    <row r="5320" spans="1:6">
      <c r="A5320" s="370" t="s">
        <v>10935</v>
      </c>
      <c r="B5320" s="374">
        <v>12751</v>
      </c>
      <c r="C5320" s="374" t="s">
        <v>10936</v>
      </c>
      <c r="D5320" s="368" t="s">
        <v>8</v>
      </c>
      <c r="E5320" s="374" t="s">
        <v>1766</v>
      </c>
      <c r="F5320" s="376">
        <v>14372.79</v>
      </c>
    </row>
    <row r="5321" spans="1:6">
      <c r="A5321" s="370" t="s">
        <v>10937</v>
      </c>
      <c r="B5321" s="374">
        <v>15472</v>
      </c>
      <c r="C5321" s="374" t="s">
        <v>10938</v>
      </c>
      <c r="D5321" s="368" t="s">
        <v>8</v>
      </c>
      <c r="E5321" s="374" t="s">
        <v>1766</v>
      </c>
      <c r="F5321" s="376">
        <v>24592.9</v>
      </c>
    </row>
    <row r="5322" spans="1:6">
      <c r="A5322" s="370" t="s">
        <v>10939</v>
      </c>
      <c r="B5322" s="374">
        <v>12326</v>
      </c>
      <c r="C5322" s="374" t="s">
        <v>10940</v>
      </c>
      <c r="D5322" s="368" t="s">
        <v>8</v>
      </c>
      <c r="E5322" s="374" t="s">
        <v>1766</v>
      </c>
      <c r="F5322" s="376">
        <v>28018.99</v>
      </c>
    </row>
    <row r="5323" spans="1:6">
      <c r="A5323" s="370" t="s">
        <v>10941</v>
      </c>
      <c r="B5323" s="374">
        <v>20645</v>
      </c>
      <c r="C5323" s="374" t="s">
        <v>10942</v>
      </c>
      <c r="D5323" s="368" t="s">
        <v>8</v>
      </c>
      <c r="E5323" s="374" t="s">
        <v>854</v>
      </c>
      <c r="F5323" s="376">
        <v>47841.94</v>
      </c>
    </row>
    <row r="5324" spans="1:6">
      <c r="A5324" s="370" t="s">
        <v>10943</v>
      </c>
      <c r="B5324" s="374">
        <v>11188</v>
      </c>
      <c r="C5324" s="374" t="s">
        <v>10944</v>
      </c>
      <c r="D5324" s="368" t="s">
        <v>8</v>
      </c>
      <c r="E5324" s="374" t="s">
        <v>1766</v>
      </c>
      <c r="F5324" s="376">
        <v>148851.49</v>
      </c>
    </row>
    <row r="5325" spans="1:6">
      <c r="A5325" s="370" t="s">
        <v>10945</v>
      </c>
      <c r="B5325" s="374">
        <v>12179</v>
      </c>
      <c r="C5325" s="374" t="s">
        <v>10946</v>
      </c>
      <c r="D5325" s="368" t="s">
        <v>8</v>
      </c>
      <c r="E5325" s="374" t="s">
        <v>1766</v>
      </c>
      <c r="F5325" s="376">
        <v>32021.7</v>
      </c>
    </row>
    <row r="5326" spans="1:6">
      <c r="A5326" s="370" t="s">
        <v>10947</v>
      </c>
      <c r="B5326" s="374">
        <v>11004</v>
      </c>
      <c r="C5326" s="374" t="s">
        <v>10948</v>
      </c>
      <c r="D5326" s="368" t="s">
        <v>8</v>
      </c>
      <c r="E5326" s="374" t="s">
        <v>1766</v>
      </c>
      <c r="F5326" s="376">
        <v>77271.839999999997</v>
      </c>
    </row>
    <row r="5327" spans="1:6">
      <c r="A5327" s="370" t="s">
        <v>10949</v>
      </c>
      <c r="B5327" s="374">
        <v>16869</v>
      </c>
      <c r="C5327" s="374" t="s">
        <v>10950</v>
      </c>
      <c r="D5327" s="368" t="s">
        <v>8</v>
      </c>
      <c r="E5327" s="374" t="s">
        <v>1766</v>
      </c>
      <c r="F5327" s="376">
        <v>77373.73</v>
      </c>
    </row>
    <row r="5328" spans="1:6">
      <c r="A5328" s="370" t="s">
        <v>10951</v>
      </c>
      <c r="B5328" s="374">
        <v>11002</v>
      </c>
      <c r="C5328" s="374" t="s">
        <v>10952</v>
      </c>
      <c r="D5328" s="368" t="s">
        <v>8</v>
      </c>
      <c r="E5328" s="374" t="s">
        <v>1766</v>
      </c>
      <c r="F5328" s="376">
        <v>7111.42</v>
      </c>
    </row>
    <row r="5329" spans="1:6">
      <c r="A5329" s="370" t="s">
        <v>10953</v>
      </c>
      <c r="B5329" s="374">
        <v>11003</v>
      </c>
      <c r="C5329" s="374" t="s">
        <v>10954</v>
      </c>
      <c r="D5329" s="368" t="s">
        <v>8</v>
      </c>
      <c r="E5329" s="374" t="s">
        <v>1766</v>
      </c>
      <c r="F5329" s="376">
        <v>39404.71</v>
      </c>
    </row>
    <row r="5330" spans="1:6">
      <c r="A5330" s="370" t="s">
        <v>10955</v>
      </c>
      <c r="B5330" s="374">
        <v>18144</v>
      </c>
      <c r="C5330" s="374" t="s">
        <v>10956</v>
      </c>
      <c r="D5330" s="368" t="s">
        <v>8</v>
      </c>
      <c r="E5330" s="374" t="s">
        <v>1766</v>
      </c>
      <c r="F5330" s="376">
        <v>41493.82</v>
      </c>
    </row>
    <row r="5331" spans="1:6">
      <c r="A5331" s="370" t="s">
        <v>10957</v>
      </c>
      <c r="B5331" s="374">
        <v>12752</v>
      </c>
      <c r="C5331" s="374" t="s">
        <v>10958</v>
      </c>
      <c r="D5331" s="368" t="s">
        <v>8</v>
      </c>
      <c r="E5331" s="374" t="s">
        <v>1766</v>
      </c>
      <c r="F5331" s="376">
        <v>53348.67</v>
      </c>
    </row>
    <row r="5332" spans="1:6">
      <c r="A5332" s="370" t="s">
        <v>10959</v>
      </c>
      <c r="B5332" s="374">
        <v>17850</v>
      </c>
      <c r="C5332" s="374" t="s">
        <v>10960</v>
      </c>
      <c r="D5332" s="368" t="s">
        <v>9</v>
      </c>
      <c r="E5332" s="374" t="s">
        <v>496</v>
      </c>
      <c r="F5332" s="376">
        <v>385300.31</v>
      </c>
    </row>
    <row r="5333" spans="1:6">
      <c r="A5333" s="370" t="s">
        <v>10961</v>
      </c>
      <c r="B5333" s="374">
        <v>17056</v>
      </c>
      <c r="C5333" s="374" t="s">
        <v>10962</v>
      </c>
      <c r="D5333" s="368" t="s">
        <v>9</v>
      </c>
      <c r="E5333" s="374" t="s">
        <v>496</v>
      </c>
      <c r="F5333" s="376">
        <v>226635.1</v>
      </c>
    </row>
    <row r="5334" spans="1:6">
      <c r="A5334" s="370" t="s">
        <v>10963</v>
      </c>
      <c r="B5334" s="374">
        <v>10571</v>
      </c>
      <c r="C5334" s="374" t="s">
        <v>10964</v>
      </c>
      <c r="D5334" s="368" t="s">
        <v>8</v>
      </c>
      <c r="E5334" s="374" t="s">
        <v>1766</v>
      </c>
      <c r="F5334" s="376">
        <v>8519.7800000000007</v>
      </c>
    </row>
    <row r="5335" spans="1:6">
      <c r="A5335" s="370" t="s">
        <v>10965</v>
      </c>
      <c r="B5335" s="374">
        <v>15164</v>
      </c>
      <c r="C5335" s="374" t="s">
        <v>10964</v>
      </c>
      <c r="D5335" s="368" t="s">
        <v>8</v>
      </c>
      <c r="E5335" s="374" t="s">
        <v>1766</v>
      </c>
      <c r="F5335" s="376">
        <v>8344.66</v>
      </c>
    </row>
    <row r="5336" spans="1:6">
      <c r="A5336" s="370" t="s">
        <v>10966</v>
      </c>
      <c r="B5336" s="374">
        <v>13877</v>
      </c>
      <c r="C5336" s="374" t="s">
        <v>10967</v>
      </c>
      <c r="D5336" s="368" t="s">
        <v>8</v>
      </c>
      <c r="E5336" s="374" t="s">
        <v>1766</v>
      </c>
      <c r="F5336" s="376">
        <v>8653.83</v>
      </c>
    </row>
    <row r="5337" spans="1:6">
      <c r="A5337" s="370" t="s">
        <v>10968</v>
      </c>
      <c r="B5337" s="374">
        <v>13876</v>
      </c>
      <c r="C5337" s="374" t="s">
        <v>10969</v>
      </c>
      <c r="D5337" s="368" t="s">
        <v>8</v>
      </c>
      <c r="E5337" s="374" t="s">
        <v>1766</v>
      </c>
      <c r="F5337" s="376">
        <v>8787.8700000000008</v>
      </c>
    </row>
    <row r="5338" spans="1:6">
      <c r="A5338" s="370" t="s">
        <v>10970</v>
      </c>
      <c r="B5338" s="374">
        <v>10572</v>
      </c>
      <c r="C5338" s="374" t="s">
        <v>10971</v>
      </c>
      <c r="D5338" s="368" t="s">
        <v>8</v>
      </c>
      <c r="E5338" s="374" t="s">
        <v>1766</v>
      </c>
      <c r="F5338" s="376">
        <v>9073.0499999999993</v>
      </c>
    </row>
    <row r="5339" spans="1:6">
      <c r="A5339" s="370" t="s">
        <v>10972</v>
      </c>
      <c r="B5339" s="374">
        <v>10676</v>
      </c>
      <c r="C5339" s="374" t="s">
        <v>10973</v>
      </c>
      <c r="D5339" s="368" t="s">
        <v>8</v>
      </c>
      <c r="E5339" s="374" t="s">
        <v>1766</v>
      </c>
      <c r="F5339" s="376">
        <v>3936.39</v>
      </c>
    </row>
    <row r="5340" spans="1:6">
      <c r="A5340" s="370" t="s">
        <v>10974</v>
      </c>
      <c r="B5340" s="374">
        <v>12731</v>
      </c>
      <c r="C5340" s="374" t="s">
        <v>10975</v>
      </c>
      <c r="D5340" s="368" t="s">
        <v>8</v>
      </c>
      <c r="E5340" s="374" t="s">
        <v>1766</v>
      </c>
      <c r="F5340" s="376">
        <v>60993.18</v>
      </c>
    </row>
    <row r="5341" spans="1:6">
      <c r="A5341" s="370" t="s">
        <v>10976</v>
      </c>
      <c r="B5341" s="374">
        <v>12906</v>
      </c>
      <c r="C5341" s="374" t="s">
        <v>10977</v>
      </c>
      <c r="D5341" s="368" t="s">
        <v>9</v>
      </c>
      <c r="E5341" s="374" t="s">
        <v>1774</v>
      </c>
      <c r="F5341" s="376">
        <v>2703048.42</v>
      </c>
    </row>
    <row r="5342" spans="1:6" ht="22.5">
      <c r="A5342" s="370" t="s">
        <v>10978</v>
      </c>
      <c r="B5342" s="374">
        <v>12237</v>
      </c>
      <c r="C5342" s="374" t="s">
        <v>10979</v>
      </c>
      <c r="D5342" s="368" t="s">
        <v>9</v>
      </c>
      <c r="E5342" s="374" t="s">
        <v>537</v>
      </c>
      <c r="F5342" s="376">
        <v>74227.09</v>
      </c>
    </row>
    <row r="5343" spans="1:6">
      <c r="A5343" s="370" t="s">
        <v>10980</v>
      </c>
      <c r="B5343" s="374">
        <v>10141</v>
      </c>
      <c r="C5343" s="374" t="s">
        <v>10981</v>
      </c>
      <c r="D5343" s="368" t="s">
        <v>6</v>
      </c>
      <c r="E5343" s="374" t="s">
        <v>589</v>
      </c>
      <c r="F5343" s="376">
        <v>32771.93</v>
      </c>
    </row>
    <row r="5344" spans="1:6">
      <c r="A5344" s="370" t="s">
        <v>10982</v>
      </c>
      <c r="B5344" s="374">
        <v>10140</v>
      </c>
      <c r="C5344" s="374" t="s">
        <v>10983</v>
      </c>
      <c r="D5344" s="368" t="s">
        <v>6</v>
      </c>
      <c r="E5344" s="374" t="s">
        <v>589</v>
      </c>
      <c r="F5344" s="376">
        <v>29013.03</v>
      </c>
    </row>
    <row r="5345" spans="1:6">
      <c r="A5345" s="370" t="s">
        <v>10984</v>
      </c>
      <c r="B5345" s="374">
        <v>10651</v>
      </c>
      <c r="C5345" s="374" t="s">
        <v>10985</v>
      </c>
      <c r="D5345" s="368" t="s">
        <v>8</v>
      </c>
      <c r="E5345" s="374" t="s">
        <v>589</v>
      </c>
      <c r="F5345" s="376">
        <v>24684.58</v>
      </c>
    </row>
    <row r="5346" spans="1:6">
      <c r="A5346" s="370" t="s">
        <v>10986</v>
      </c>
      <c r="B5346" s="374">
        <v>10603</v>
      </c>
      <c r="C5346" s="374" t="s">
        <v>10987</v>
      </c>
      <c r="D5346" s="368" t="s">
        <v>6</v>
      </c>
      <c r="E5346" s="374" t="s">
        <v>589</v>
      </c>
      <c r="F5346" s="376">
        <v>55155.19</v>
      </c>
    </row>
    <row r="5347" spans="1:6">
      <c r="A5347" s="370" t="s">
        <v>10988</v>
      </c>
      <c r="B5347" s="374">
        <v>10688</v>
      </c>
      <c r="C5347" s="374" t="s">
        <v>10989</v>
      </c>
      <c r="D5347" s="368" t="s">
        <v>6</v>
      </c>
      <c r="E5347" s="374" t="s">
        <v>589</v>
      </c>
      <c r="F5347" s="376">
        <v>46257.19</v>
      </c>
    </row>
    <row r="5348" spans="1:6">
      <c r="A5348" s="370" t="s">
        <v>10990</v>
      </c>
      <c r="B5348" s="374">
        <v>10689</v>
      </c>
      <c r="C5348" s="374" t="s">
        <v>10991</v>
      </c>
      <c r="D5348" s="368" t="s">
        <v>8</v>
      </c>
      <c r="E5348" s="374" t="s">
        <v>589</v>
      </c>
      <c r="F5348" s="376">
        <v>31897.14</v>
      </c>
    </row>
    <row r="5349" spans="1:6">
      <c r="A5349" s="370" t="s">
        <v>10992</v>
      </c>
      <c r="B5349" s="374">
        <v>14522</v>
      </c>
      <c r="C5349" s="374" t="s">
        <v>10993</v>
      </c>
      <c r="D5349" s="368" t="s">
        <v>6</v>
      </c>
      <c r="E5349" s="374" t="s">
        <v>589</v>
      </c>
      <c r="F5349" s="376">
        <v>53611.85</v>
      </c>
    </row>
    <row r="5350" spans="1:6">
      <c r="A5350" s="370" t="s">
        <v>10994</v>
      </c>
      <c r="B5350" s="374">
        <v>638</v>
      </c>
      <c r="C5350" s="374" t="s">
        <v>10995</v>
      </c>
      <c r="D5350" s="368" t="s">
        <v>6</v>
      </c>
      <c r="E5350" s="374" t="s">
        <v>2108</v>
      </c>
      <c r="F5350" s="376">
        <v>47169.03</v>
      </c>
    </row>
    <row r="5351" spans="1:6">
      <c r="A5351" s="370" t="s">
        <v>10996</v>
      </c>
      <c r="B5351" s="374">
        <v>14382</v>
      </c>
      <c r="C5351" s="374" t="s">
        <v>10997</v>
      </c>
      <c r="D5351" s="368" t="s">
        <v>8</v>
      </c>
      <c r="E5351" s="374" t="s">
        <v>773</v>
      </c>
      <c r="F5351" s="376">
        <v>32459.31</v>
      </c>
    </row>
    <row r="5352" spans="1:6">
      <c r="A5352" s="370" t="s">
        <v>10998</v>
      </c>
      <c r="B5352" s="374">
        <v>13758</v>
      </c>
      <c r="C5352" s="374" t="s">
        <v>10999</v>
      </c>
      <c r="D5352" s="368" t="s">
        <v>9</v>
      </c>
      <c r="E5352" s="374" t="s">
        <v>6013</v>
      </c>
      <c r="F5352" s="376">
        <v>59531.27</v>
      </c>
    </row>
    <row r="5353" spans="1:6" ht="22.5">
      <c r="A5353" s="370" t="s">
        <v>11000</v>
      </c>
      <c r="B5353" s="374">
        <v>16363</v>
      </c>
      <c r="C5353" s="374" t="s">
        <v>11001</v>
      </c>
      <c r="D5353" s="368" t="s">
        <v>9</v>
      </c>
      <c r="E5353" s="374" t="s">
        <v>537</v>
      </c>
      <c r="F5353" s="376">
        <v>129632.8</v>
      </c>
    </row>
    <row r="5354" spans="1:6">
      <c r="A5354" s="370" t="s">
        <v>11002</v>
      </c>
      <c r="B5354" s="374">
        <v>57</v>
      </c>
      <c r="C5354" s="374" t="s">
        <v>11003</v>
      </c>
      <c r="D5354" s="368" t="s">
        <v>6</v>
      </c>
      <c r="E5354" s="374" t="s">
        <v>507</v>
      </c>
      <c r="F5354" s="376">
        <v>202814.54</v>
      </c>
    </row>
    <row r="5355" spans="1:6">
      <c r="A5355" s="370" t="s">
        <v>11004</v>
      </c>
      <c r="B5355" s="374">
        <v>13325</v>
      </c>
      <c r="C5355" s="374" t="s">
        <v>11005</v>
      </c>
      <c r="D5355" s="368" t="s">
        <v>6</v>
      </c>
      <c r="E5355" s="374" t="s">
        <v>1442</v>
      </c>
      <c r="F5355" s="376">
        <v>80678.850000000006</v>
      </c>
    </row>
    <row r="5356" spans="1:6">
      <c r="A5356" s="370" t="s">
        <v>11006</v>
      </c>
      <c r="B5356" s="374">
        <v>19351</v>
      </c>
      <c r="C5356" s="374" t="s">
        <v>11007</v>
      </c>
      <c r="D5356" s="368" t="s">
        <v>6</v>
      </c>
      <c r="E5356" s="374" t="s">
        <v>1442</v>
      </c>
      <c r="F5356" s="376">
        <v>394809.82</v>
      </c>
    </row>
    <row r="5357" spans="1:6">
      <c r="A5357" s="370" t="s">
        <v>11008</v>
      </c>
      <c r="B5357" s="374">
        <v>13791</v>
      </c>
      <c r="C5357" s="374" t="s">
        <v>11009</v>
      </c>
      <c r="D5357" s="368" t="s">
        <v>6</v>
      </c>
      <c r="E5357" s="374" t="s">
        <v>366</v>
      </c>
      <c r="F5357" s="376">
        <v>58060.67</v>
      </c>
    </row>
    <row r="5358" spans="1:6">
      <c r="A5358" s="370" t="s">
        <v>11010</v>
      </c>
      <c r="B5358" s="374">
        <v>14690</v>
      </c>
      <c r="C5358" s="374" t="s">
        <v>11011</v>
      </c>
      <c r="D5358" s="368" t="s">
        <v>9</v>
      </c>
      <c r="E5358" s="374" t="s">
        <v>491</v>
      </c>
      <c r="F5358" s="376">
        <v>453461.95</v>
      </c>
    </row>
    <row r="5359" spans="1:6">
      <c r="A5359" s="370" t="s">
        <v>11012</v>
      </c>
      <c r="B5359" s="374">
        <v>14851</v>
      </c>
      <c r="C5359" s="374" t="s">
        <v>11013</v>
      </c>
      <c r="D5359" s="368" t="s">
        <v>9</v>
      </c>
      <c r="E5359" s="374" t="s">
        <v>491</v>
      </c>
      <c r="F5359" s="376">
        <v>466709.79</v>
      </c>
    </row>
    <row r="5360" spans="1:6">
      <c r="A5360" s="370" t="s">
        <v>11014</v>
      </c>
      <c r="B5360" s="374">
        <v>14689</v>
      </c>
      <c r="C5360" s="374" t="s">
        <v>11015</v>
      </c>
      <c r="D5360" s="368" t="s">
        <v>9</v>
      </c>
      <c r="E5360" s="374" t="s">
        <v>491</v>
      </c>
      <c r="F5360" s="376">
        <v>380276.95</v>
      </c>
    </row>
    <row r="5361" spans="1:6">
      <c r="A5361" s="370" t="s">
        <v>11016</v>
      </c>
      <c r="B5361" s="374">
        <v>14850</v>
      </c>
      <c r="C5361" s="374" t="s">
        <v>11017</v>
      </c>
      <c r="D5361" s="368" t="s">
        <v>9</v>
      </c>
      <c r="E5361" s="374" t="s">
        <v>491</v>
      </c>
      <c r="F5361" s="376">
        <v>392643.94</v>
      </c>
    </row>
    <row r="5362" spans="1:6">
      <c r="A5362" s="370" t="s">
        <v>11018</v>
      </c>
      <c r="B5362" s="374">
        <v>878</v>
      </c>
      <c r="C5362" s="374" t="s">
        <v>11019</v>
      </c>
      <c r="D5362" s="368" t="s">
        <v>6</v>
      </c>
      <c r="E5362" s="374" t="s">
        <v>1515</v>
      </c>
      <c r="F5362" s="376">
        <v>61339.88</v>
      </c>
    </row>
    <row r="5363" spans="1:6">
      <c r="A5363" s="370" t="s">
        <v>11020</v>
      </c>
      <c r="B5363" s="374">
        <v>237</v>
      </c>
      <c r="C5363" s="374" t="s">
        <v>11021</v>
      </c>
      <c r="D5363" s="368" t="s">
        <v>6</v>
      </c>
      <c r="E5363" s="374" t="s">
        <v>1515</v>
      </c>
      <c r="F5363" s="376">
        <v>36111.82</v>
      </c>
    </row>
    <row r="5364" spans="1:6">
      <c r="A5364" s="370" t="s">
        <v>11022</v>
      </c>
      <c r="B5364" s="374">
        <v>898</v>
      </c>
      <c r="C5364" s="374" t="s">
        <v>11023</v>
      </c>
      <c r="D5364" s="368" t="s">
        <v>6</v>
      </c>
      <c r="E5364" s="374" t="s">
        <v>1515</v>
      </c>
      <c r="F5364" s="376">
        <v>35932.26</v>
      </c>
    </row>
    <row r="5365" spans="1:6">
      <c r="A5365" s="370" t="s">
        <v>11024</v>
      </c>
      <c r="B5365" s="374">
        <v>14395</v>
      </c>
      <c r="C5365" s="374" t="s">
        <v>11025</v>
      </c>
      <c r="D5365" s="368" t="s">
        <v>6</v>
      </c>
      <c r="E5365" s="374" t="s">
        <v>1442</v>
      </c>
      <c r="F5365" s="376">
        <v>87575.17</v>
      </c>
    </row>
    <row r="5366" spans="1:6">
      <c r="A5366" s="370" t="s">
        <v>11026</v>
      </c>
      <c r="B5366" s="374">
        <v>13356</v>
      </c>
      <c r="C5366" s="374" t="s">
        <v>11027</v>
      </c>
      <c r="D5366" s="368" t="s">
        <v>6</v>
      </c>
      <c r="E5366" s="374" t="s">
        <v>1442</v>
      </c>
      <c r="F5366" s="376">
        <v>111106.72</v>
      </c>
    </row>
    <row r="5367" spans="1:6">
      <c r="A5367" s="370" t="s">
        <v>11028</v>
      </c>
      <c r="B5367" s="374">
        <v>15067</v>
      </c>
      <c r="C5367" s="374" t="s">
        <v>11029</v>
      </c>
      <c r="D5367" s="368" t="s">
        <v>6</v>
      </c>
      <c r="E5367" s="374" t="s">
        <v>1442</v>
      </c>
      <c r="F5367" s="376">
        <v>109286.96</v>
      </c>
    </row>
    <row r="5368" spans="1:6">
      <c r="A5368" s="370" t="s">
        <v>11030</v>
      </c>
      <c r="B5368" s="374">
        <v>12845</v>
      </c>
      <c r="C5368" s="374" t="s">
        <v>11031</v>
      </c>
      <c r="D5368" s="368" t="s">
        <v>9</v>
      </c>
      <c r="E5368" s="374" t="s">
        <v>615</v>
      </c>
      <c r="F5368" s="376">
        <v>13247.84</v>
      </c>
    </row>
    <row r="5369" spans="1:6">
      <c r="A5369" s="370" t="s">
        <v>11032</v>
      </c>
      <c r="B5369" s="374">
        <v>12842</v>
      </c>
      <c r="C5369" s="374" t="s">
        <v>11033</v>
      </c>
      <c r="D5369" s="368" t="s">
        <v>9</v>
      </c>
      <c r="E5369" s="374" t="s">
        <v>615</v>
      </c>
      <c r="F5369" s="376">
        <v>12366.99</v>
      </c>
    </row>
    <row r="5370" spans="1:6">
      <c r="A5370" s="370" t="s">
        <v>11034</v>
      </c>
      <c r="B5370" s="374">
        <v>16038</v>
      </c>
      <c r="C5370" s="374" t="s">
        <v>11035</v>
      </c>
      <c r="D5370" s="368" t="s">
        <v>9</v>
      </c>
      <c r="E5370" s="374" t="s">
        <v>1210</v>
      </c>
      <c r="F5370" s="376">
        <v>773654.83</v>
      </c>
    </row>
    <row r="5371" spans="1:6">
      <c r="A5371" s="370" t="s">
        <v>11036</v>
      </c>
      <c r="B5371" s="374">
        <v>16042</v>
      </c>
      <c r="C5371" s="374" t="s">
        <v>11037</v>
      </c>
      <c r="D5371" s="368" t="s">
        <v>9</v>
      </c>
      <c r="E5371" s="374" t="s">
        <v>1210</v>
      </c>
      <c r="F5371" s="376">
        <v>995051.5</v>
      </c>
    </row>
    <row r="5372" spans="1:6">
      <c r="A5372" s="370" t="s">
        <v>11038</v>
      </c>
      <c r="B5372" s="374">
        <v>14272</v>
      </c>
      <c r="C5372" s="374" t="s">
        <v>11039</v>
      </c>
      <c r="D5372" s="368" t="s">
        <v>9</v>
      </c>
      <c r="E5372" s="374" t="s">
        <v>615</v>
      </c>
      <c r="F5372" s="376">
        <v>126617</v>
      </c>
    </row>
    <row r="5373" spans="1:6">
      <c r="A5373" s="370" t="s">
        <v>11040</v>
      </c>
      <c r="B5373" s="374">
        <v>14852</v>
      </c>
      <c r="C5373" s="374" t="s">
        <v>273</v>
      </c>
      <c r="D5373" s="368" t="s">
        <v>9</v>
      </c>
      <c r="E5373" s="374" t="s">
        <v>491</v>
      </c>
      <c r="F5373" s="376">
        <v>212923.68</v>
      </c>
    </row>
    <row r="5374" spans="1:6">
      <c r="A5374" s="370" t="s">
        <v>11041</v>
      </c>
      <c r="B5374" s="374">
        <v>14691</v>
      </c>
      <c r="C5374" s="374" t="s">
        <v>267</v>
      </c>
      <c r="D5374" s="368" t="s">
        <v>9</v>
      </c>
      <c r="E5374" s="374" t="s">
        <v>491</v>
      </c>
      <c r="F5374" s="376">
        <v>180477.96</v>
      </c>
    </row>
    <row r="5375" spans="1:6">
      <c r="A5375" s="370" t="s">
        <v>11042</v>
      </c>
      <c r="B5375" s="374">
        <v>16045</v>
      </c>
      <c r="C5375" s="374" t="s">
        <v>11043</v>
      </c>
      <c r="D5375" s="368" t="s">
        <v>9</v>
      </c>
      <c r="E5375" s="374" t="s">
        <v>1210</v>
      </c>
      <c r="F5375" s="376">
        <v>50139.28</v>
      </c>
    </row>
    <row r="5376" spans="1:6">
      <c r="A5376" s="370" t="s">
        <v>11044</v>
      </c>
      <c r="B5376" s="374">
        <v>16044</v>
      </c>
      <c r="C5376" s="374" t="s">
        <v>11045</v>
      </c>
      <c r="D5376" s="368" t="s">
        <v>9</v>
      </c>
      <c r="E5376" s="374" t="s">
        <v>1210</v>
      </c>
      <c r="F5376" s="376">
        <v>53007.49</v>
      </c>
    </row>
    <row r="5377" spans="1:6">
      <c r="A5377" s="370" t="s">
        <v>11046</v>
      </c>
      <c r="B5377" s="374">
        <v>16046</v>
      </c>
      <c r="C5377" s="374" t="s">
        <v>11047</v>
      </c>
      <c r="D5377" s="368" t="s">
        <v>9</v>
      </c>
      <c r="E5377" s="374" t="s">
        <v>1210</v>
      </c>
      <c r="F5377" s="376">
        <v>55429.94</v>
      </c>
    </row>
    <row r="5378" spans="1:6">
      <c r="A5378" s="370" t="s">
        <v>11048</v>
      </c>
      <c r="B5378" s="374">
        <v>16047</v>
      </c>
      <c r="C5378" s="374" t="s">
        <v>11049</v>
      </c>
      <c r="D5378" s="368" t="s">
        <v>9</v>
      </c>
      <c r="E5378" s="374" t="s">
        <v>1210</v>
      </c>
      <c r="F5378" s="376">
        <v>74363.77</v>
      </c>
    </row>
    <row r="5379" spans="1:6">
      <c r="A5379" s="370" t="s">
        <v>11050</v>
      </c>
      <c r="B5379" s="374">
        <v>15017</v>
      </c>
      <c r="C5379" s="374" t="s">
        <v>11051</v>
      </c>
      <c r="D5379" s="368" t="s">
        <v>6</v>
      </c>
      <c r="E5379" s="374" t="s">
        <v>854</v>
      </c>
      <c r="F5379" s="376">
        <v>81502.179999999993</v>
      </c>
    </row>
    <row r="5380" spans="1:6">
      <c r="A5380" s="370" t="s">
        <v>11052</v>
      </c>
      <c r="B5380" s="374">
        <v>12795</v>
      </c>
      <c r="C5380" s="374" t="s">
        <v>11053</v>
      </c>
      <c r="D5380" s="368" t="s">
        <v>6</v>
      </c>
      <c r="E5380" s="374" t="s">
        <v>589</v>
      </c>
      <c r="F5380" s="376">
        <v>134436.23000000001</v>
      </c>
    </row>
    <row r="5381" spans="1:6">
      <c r="A5381" s="370" t="s">
        <v>11054</v>
      </c>
      <c r="B5381" s="374">
        <v>20609</v>
      </c>
      <c r="C5381" s="374" t="s">
        <v>11055</v>
      </c>
      <c r="D5381" s="368" t="s">
        <v>6</v>
      </c>
      <c r="E5381" s="374" t="s">
        <v>589</v>
      </c>
      <c r="F5381" s="376">
        <v>137401.37</v>
      </c>
    </row>
    <row r="5382" spans="1:6">
      <c r="A5382" s="370" t="s">
        <v>11056</v>
      </c>
      <c r="B5382" s="374">
        <v>14356</v>
      </c>
      <c r="C5382" s="374" t="s">
        <v>11057</v>
      </c>
      <c r="D5382" s="368" t="s">
        <v>9</v>
      </c>
      <c r="E5382" s="374" t="s">
        <v>366</v>
      </c>
      <c r="F5382" s="376">
        <v>0</v>
      </c>
    </row>
    <row r="5383" spans="1:6" ht="22.5">
      <c r="A5383" s="370" t="s">
        <v>11058</v>
      </c>
      <c r="B5383" s="374">
        <v>12916</v>
      </c>
      <c r="C5383" s="374" t="s">
        <v>11059</v>
      </c>
      <c r="D5383" s="368" t="s">
        <v>9</v>
      </c>
      <c r="E5383" s="374" t="s">
        <v>359</v>
      </c>
      <c r="F5383" s="376">
        <v>1165586.8700000001</v>
      </c>
    </row>
    <row r="5384" spans="1:6" ht="22.5">
      <c r="A5384" s="370" t="s">
        <v>11060</v>
      </c>
      <c r="B5384" s="374">
        <v>13784</v>
      </c>
      <c r="C5384" s="374" t="s">
        <v>11061</v>
      </c>
      <c r="D5384" s="368" t="s">
        <v>9</v>
      </c>
      <c r="E5384" s="374" t="s">
        <v>359</v>
      </c>
      <c r="F5384" s="376">
        <v>1165586.8700000001</v>
      </c>
    </row>
    <row r="5385" spans="1:6" ht="22.5">
      <c r="A5385" s="370" t="s">
        <v>11062</v>
      </c>
      <c r="B5385" s="374">
        <v>12869</v>
      </c>
      <c r="C5385" s="374" t="s">
        <v>11063</v>
      </c>
      <c r="D5385" s="368" t="s">
        <v>9</v>
      </c>
      <c r="E5385" s="374" t="s">
        <v>359</v>
      </c>
      <c r="F5385" s="376">
        <v>77093.73</v>
      </c>
    </row>
    <row r="5386" spans="1:6">
      <c r="A5386" s="370" t="s">
        <v>11064</v>
      </c>
      <c r="B5386" s="374">
        <v>13300</v>
      </c>
      <c r="C5386" s="374" t="s">
        <v>11065</v>
      </c>
      <c r="D5386" s="368" t="s">
        <v>9</v>
      </c>
      <c r="E5386" s="374" t="s">
        <v>366</v>
      </c>
      <c r="F5386" s="376">
        <v>40269.72</v>
      </c>
    </row>
    <row r="5387" spans="1:6" ht="22.5">
      <c r="A5387" s="370" t="s">
        <v>11066</v>
      </c>
      <c r="B5387" s="374">
        <v>1019</v>
      </c>
      <c r="C5387" s="374" t="s">
        <v>11067</v>
      </c>
      <c r="D5387" s="368" t="s">
        <v>9</v>
      </c>
      <c r="E5387" s="374" t="s">
        <v>359</v>
      </c>
      <c r="F5387" s="376">
        <v>28615.25</v>
      </c>
    </row>
    <row r="5388" spans="1:6" ht="22.5">
      <c r="A5388" s="370" t="s">
        <v>11068</v>
      </c>
      <c r="B5388" s="374">
        <v>3688</v>
      </c>
      <c r="C5388" s="374" t="s">
        <v>11069</v>
      </c>
      <c r="D5388" s="368" t="s">
        <v>9</v>
      </c>
      <c r="E5388" s="374" t="s">
        <v>359</v>
      </c>
      <c r="F5388" s="376">
        <v>28615.25</v>
      </c>
    </row>
    <row r="5389" spans="1:6" ht="22.5">
      <c r="A5389" s="370" t="s">
        <v>11070</v>
      </c>
      <c r="B5389" s="374">
        <v>14940</v>
      </c>
      <c r="C5389" s="374" t="s">
        <v>11071</v>
      </c>
      <c r="D5389" s="368" t="s">
        <v>9</v>
      </c>
      <c r="E5389" s="374" t="s">
        <v>359</v>
      </c>
      <c r="F5389" s="376">
        <v>26013.87</v>
      </c>
    </row>
    <row r="5390" spans="1:6" ht="22.5">
      <c r="A5390" s="370" t="s">
        <v>11072</v>
      </c>
      <c r="B5390" s="374">
        <v>12918</v>
      </c>
      <c r="C5390" s="374" t="s">
        <v>11073</v>
      </c>
      <c r="D5390" s="368" t="s">
        <v>9</v>
      </c>
      <c r="E5390" s="374" t="s">
        <v>359</v>
      </c>
      <c r="F5390" s="376">
        <v>550470.85</v>
      </c>
    </row>
    <row r="5391" spans="1:6" ht="22.5">
      <c r="A5391" s="370" t="s">
        <v>11074</v>
      </c>
      <c r="B5391" s="374">
        <v>14941</v>
      </c>
      <c r="C5391" s="374" t="s">
        <v>11075</v>
      </c>
      <c r="D5391" s="368" t="s">
        <v>9</v>
      </c>
      <c r="E5391" s="374" t="s">
        <v>359</v>
      </c>
      <c r="F5391" s="376">
        <v>30981.14</v>
      </c>
    </row>
    <row r="5392" spans="1:6">
      <c r="A5392" s="370" t="s">
        <v>11076</v>
      </c>
      <c r="B5392" s="374">
        <v>15568</v>
      </c>
      <c r="C5392" s="374" t="s">
        <v>11077</v>
      </c>
      <c r="D5392" s="368" t="s">
        <v>9</v>
      </c>
      <c r="E5392" s="374" t="s">
        <v>2412</v>
      </c>
      <c r="F5392" s="376">
        <v>0</v>
      </c>
    </row>
    <row r="5393" spans="1:6" ht="22.5">
      <c r="A5393" s="370" t="s">
        <v>11078</v>
      </c>
      <c r="B5393" s="374">
        <v>16531</v>
      </c>
      <c r="C5393" s="374" t="s">
        <v>11079</v>
      </c>
      <c r="D5393" s="368" t="s">
        <v>9</v>
      </c>
      <c r="E5393" s="374" t="s">
        <v>359</v>
      </c>
      <c r="F5393" s="376">
        <v>106030.76</v>
      </c>
    </row>
    <row r="5394" spans="1:6" ht="22.5">
      <c r="A5394" s="370" t="s">
        <v>11080</v>
      </c>
      <c r="B5394" s="374">
        <v>11228</v>
      </c>
      <c r="C5394" s="374" t="s">
        <v>11081</v>
      </c>
      <c r="D5394" s="368" t="s">
        <v>9</v>
      </c>
      <c r="E5394" s="374" t="s">
        <v>359</v>
      </c>
      <c r="F5394" s="376">
        <v>27726.63</v>
      </c>
    </row>
    <row r="5395" spans="1:6" ht="22.5">
      <c r="A5395" s="370" t="s">
        <v>11082</v>
      </c>
      <c r="B5395" s="374">
        <v>12775</v>
      </c>
      <c r="C5395" s="374" t="s">
        <v>11083</v>
      </c>
      <c r="D5395" s="368" t="s">
        <v>9</v>
      </c>
      <c r="E5395" s="374" t="s">
        <v>359</v>
      </c>
      <c r="F5395" s="376">
        <v>85317.87</v>
      </c>
    </row>
    <row r="5396" spans="1:6" ht="22.5">
      <c r="A5396" s="370" t="s">
        <v>11084</v>
      </c>
      <c r="B5396" s="374">
        <v>13403</v>
      </c>
      <c r="C5396" s="374" t="s">
        <v>11085</v>
      </c>
      <c r="D5396" s="368" t="s">
        <v>9</v>
      </c>
      <c r="E5396" s="374" t="s">
        <v>359</v>
      </c>
      <c r="F5396" s="376">
        <v>51527.45</v>
      </c>
    </row>
    <row r="5397" spans="1:6" ht="22.5">
      <c r="A5397" s="370" t="s">
        <v>11086</v>
      </c>
      <c r="B5397" s="374">
        <v>13652</v>
      </c>
      <c r="C5397" s="374" t="s">
        <v>11087</v>
      </c>
      <c r="D5397" s="368" t="s">
        <v>9</v>
      </c>
      <c r="E5397" s="374" t="s">
        <v>359</v>
      </c>
      <c r="F5397" s="376">
        <v>76551</v>
      </c>
    </row>
    <row r="5398" spans="1:6" ht="22.5">
      <c r="A5398" s="370" t="s">
        <v>11088</v>
      </c>
      <c r="B5398" s="374">
        <v>13650</v>
      </c>
      <c r="C5398" s="374" t="s">
        <v>11089</v>
      </c>
      <c r="D5398" s="368" t="s">
        <v>9</v>
      </c>
      <c r="E5398" s="374" t="s">
        <v>359</v>
      </c>
      <c r="F5398" s="376">
        <v>116211.44</v>
      </c>
    </row>
    <row r="5399" spans="1:6">
      <c r="A5399" s="370" t="s">
        <v>11090</v>
      </c>
      <c r="B5399" s="374">
        <v>15273</v>
      </c>
      <c r="C5399" s="374" t="s">
        <v>11091</v>
      </c>
      <c r="D5399" s="368" t="s">
        <v>6</v>
      </c>
      <c r="E5399" s="374" t="s">
        <v>366</v>
      </c>
      <c r="F5399" s="376">
        <v>99933.4</v>
      </c>
    </row>
    <row r="5400" spans="1:6">
      <c r="A5400" s="370" t="s">
        <v>11092</v>
      </c>
      <c r="B5400" s="374">
        <v>359</v>
      </c>
      <c r="C5400" s="374" t="s">
        <v>11093</v>
      </c>
      <c r="D5400" s="368" t="s">
        <v>6</v>
      </c>
      <c r="E5400" s="374" t="s">
        <v>1213</v>
      </c>
      <c r="F5400" s="376">
        <v>39947.79</v>
      </c>
    </row>
    <row r="5401" spans="1:6">
      <c r="A5401" s="370" t="s">
        <v>11094</v>
      </c>
      <c r="B5401" s="374">
        <v>13033</v>
      </c>
      <c r="C5401" s="374" t="s">
        <v>11095</v>
      </c>
      <c r="D5401" s="368" t="s">
        <v>9</v>
      </c>
      <c r="E5401" s="374" t="s">
        <v>374</v>
      </c>
      <c r="F5401" s="376">
        <v>13799.58</v>
      </c>
    </row>
    <row r="5402" spans="1:6" ht="22.5">
      <c r="A5402" s="370" t="s">
        <v>11096</v>
      </c>
      <c r="B5402" s="374">
        <v>462</v>
      </c>
      <c r="C5402" s="374" t="s">
        <v>11097</v>
      </c>
      <c r="D5402" s="368" t="s">
        <v>9</v>
      </c>
      <c r="E5402" s="374" t="s">
        <v>537</v>
      </c>
      <c r="F5402" s="376">
        <v>24691.96</v>
      </c>
    </row>
    <row r="5403" spans="1:6" ht="22.5">
      <c r="A5403" s="370" t="s">
        <v>11098</v>
      </c>
      <c r="B5403" s="374">
        <v>464</v>
      </c>
      <c r="C5403" s="374" t="s">
        <v>11099</v>
      </c>
      <c r="D5403" s="368" t="s">
        <v>9</v>
      </c>
      <c r="E5403" s="374" t="s">
        <v>537</v>
      </c>
      <c r="F5403" s="376">
        <v>29911.759999999998</v>
      </c>
    </row>
    <row r="5404" spans="1:6" ht="22.5">
      <c r="A5404" s="370" t="s">
        <v>11100</v>
      </c>
      <c r="B5404" s="374">
        <v>465</v>
      </c>
      <c r="C5404" s="374" t="s">
        <v>11101</v>
      </c>
      <c r="D5404" s="368" t="s">
        <v>9</v>
      </c>
      <c r="E5404" s="374" t="s">
        <v>537</v>
      </c>
      <c r="F5404" s="376">
        <v>24691.96</v>
      </c>
    </row>
    <row r="5405" spans="1:6" ht="22.5">
      <c r="A5405" s="370" t="s">
        <v>11102</v>
      </c>
      <c r="B5405" s="374">
        <v>463</v>
      </c>
      <c r="C5405" s="374" t="s">
        <v>11103</v>
      </c>
      <c r="D5405" s="368" t="s">
        <v>9</v>
      </c>
      <c r="E5405" s="374" t="s">
        <v>537</v>
      </c>
      <c r="F5405" s="376">
        <v>24691.96</v>
      </c>
    </row>
    <row r="5406" spans="1:6">
      <c r="A5406" s="370" t="s">
        <v>11104</v>
      </c>
      <c r="B5406" s="374">
        <v>13369</v>
      </c>
      <c r="C5406" s="374" t="s">
        <v>11105</v>
      </c>
      <c r="D5406" s="368" t="s">
        <v>9</v>
      </c>
      <c r="E5406" s="374" t="s">
        <v>366</v>
      </c>
      <c r="F5406" s="376">
        <v>61729.91</v>
      </c>
    </row>
    <row r="5407" spans="1:6">
      <c r="A5407" s="370" t="s">
        <v>11106</v>
      </c>
      <c r="B5407" s="374">
        <v>400</v>
      </c>
      <c r="C5407" s="374" t="s">
        <v>11107</v>
      </c>
      <c r="D5407" s="368" t="s">
        <v>9</v>
      </c>
      <c r="E5407" s="374" t="s">
        <v>598</v>
      </c>
      <c r="F5407" s="376">
        <v>340217.89</v>
      </c>
    </row>
    <row r="5408" spans="1:6">
      <c r="A5408" s="370" t="s">
        <v>11108</v>
      </c>
      <c r="B5408" s="374">
        <v>401</v>
      </c>
      <c r="C5408" s="374" t="s">
        <v>11109</v>
      </c>
      <c r="D5408" s="368" t="s">
        <v>9</v>
      </c>
      <c r="E5408" s="374" t="s">
        <v>598</v>
      </c>
      <c r="F5408" s="376">
        <v>259318.09</v>
      </c>
    </row>
    <row r="5409" spans="1:6">
      <c r="A5409" s="370" t="s">
        <v>11110</v>
      </c>
      <c r="B5409" s="374">
        <v>18176</v>
      </c>
      <c r="C5409" s="374" t="s">
        <v>11111</v>
      </c>
      <c r="D5409" s="368" t="s">
        <v>6</v>
      </c>
      <c r="E5409" s="374" t="s">
        <v>2108</v>
      </c>
      <c r="F5409" s="376">
        <v>17959.68</v>
      </c>
    </row>
    <row r="5410" spans="1:6">
      <c r="A5410" s="370" t="s">
        <v>11112</v>
      </c>
      <c r="B5410" s="374">
        <v>18638</v>
      </c>
      <c r="C5410" s="374" t="s">
        <v>11113</v>
      </c>
      <c r="D5410" s="368" t="s">
        <v>2551</v>
      </c>
      <c r="E5410" s="374" t="s">
        <v>366</v>
      </c>
      <c r="F5410" s="376">
        <v>0</v>
      </c>
    </row>
    <row r="5411" spans="1:6">
      <c r="A5411" s="370" t="s">
        <v>11114</v>
      </c>
      <c r="B5411" s="374">
        <v>11435</v>
      </c>
      <c r="C5411" s="374" t="s">
        <v>11115</v>
      </c>
      <c r="D5411" s="368" t="s">
        <v>6</v>
      </c>
      <c r="E5411" s="374" t="s">
        <v>374</v>
      </c>
      <c r="F5411" s="376">
        <v>12888.21</v>
      </c>
    </row>
    <row r="5412" spans="1:6">
      <c r="A5412" s="370" t="s">
        <v>11116</v>
      </c>
      <c r="B5412" s="374">
        <v>15891</v>
      </c>
      <c r="C5412" s="374" t="s">
        <v>11117</v>
      </c>
      <c r="D5412" s="368" t="s">
        <v>9</v>
      </c>
      <c r="E5412" s="374" t="s">
        <v>1751</v>
      </c>
      <c r="F5412" s="376">
        <v>262569.83</v>
      </c>
    </row>
    <row r="5413" spans="1:6">
      <c r="A5413" s="370" t="s">
        <v>11118</v>
      </c>
      <c r="B5413" s="374">
        <v>15894</v>
      </c>
      <c r="C5413" s="374" t="s">
        <v>11119</v>
      </c>
      <c r="D5413" s="368" t="s">
        <v>9</v>
      </c>
      <c r="E5413" s="374" t="s">
        <v>1751</v>
      </c>
      <c r="F5413" s="376">
        <v>353875.61</v>
      </c>
    </row>
    <row r="5414" spans="1:6">
      <c r="A5414" s="370" t="s">
        <v>11120</v>
      </c>
      <c r="B5414" s="374">
        <v>15897</v>
      </c>
      <c r="C5414" s="374" t="s">
        <v>11121</v>
      </c>
      <c r="D5414" s="368" t="s">
        <v>9</v>
      </c>
      <c r="E5414" s="374" t="s">
        <v>1751</v>
      </c>
      <c r="F5414" s="376">
        <v>353875.61</v>
      </c>
    </row>
    <row r="5415" spans="1:6">
      <c r="A5415" s="370" t="s">
        <v>11122</v>
      </c>
      <c r="B5415" s="374">
        <v>15909</v>
      </c>
      <c r="C5415" s="374" t="s">
        <v>11121</v>
      </c>
      <c r="D5415" s="368" t="s">
        <v>9</v>
      </c>
      <c r="E5415" s="374" t="s">
        <v>1751</v>
      </c>
      <c r="F5415" s="376">
        <v>479962.06</v>
      </c>
    </row>
    <row r="5416" spans="1:6">
      <c r="A5416" s="370" t="s">
        <v>11123</v>
      </c>
      <c r="B5416" s="374">
        <v>15890</v>
      </c>
      <c r="C5416" s="374" t="s">
        <v>11124</v>
      </c>
      <c r="D5416" s="368" t="s">
        <v>9</v>
      </c>
      <c r="E5416" s="374" t="s">
        <v>1751</v>
      </c>
      <c r="F5416" s="376">
        <v>228987.14</v>
      </c>
    </row>
    <row r="5417" spans="1:6">
      <c r="A5417" s="370" t="s">
        <v>11125</v>
      </c>
      <c r="B5417" s="374">
        <v>15893</v>
      </c>
      <c r="C5417" s="374" t="s">
        <v>11126</v>
      </c>
      <c r="D5417" s="368" t="s">
        <v>9</v>
      </c>
      <c r="E5417" s="374" t="s">
        <v>1751</v>
      </c>
      <c r="F5417" s="376">
        <v>296931.89</v>
      </c>
    </row>
    <row r="5418" spans="1:6">
      <c r="A5418" s="370" t="s">
        <v>11127</v>
      </c>
      <c r="B5418" s="374">
        <v>13335</v>
      </c>
      <c r="C5418" s="374" t="s">
        <v>11128</v>
      </c>
      <c r="D5418" s="368" t="s">
        <v>9</v>
      </c>
      <c r="E5418" s="374" t="s">
        <v>1751</v>
      </c>
      <c r="F5418" s="376">
        <v>838896.06</v>
      </c>
    </row>
    <row r="5419" spans="1:6">
      <c r="A5419" s="370" t="s">
        <v>11129</v>
      </c>
      <c r="B5419" s="374">
        <v>13570</v>
      </c>
      <c r="C5419" s="374" t="s">
        <v>11128</v>
      </c>
      <c r="D5419" s="368" t="s">
        <v>6</v>
      </c>
      <c r="E5419" s="374" t="s">
        <v>1751</v>
      </c>
      <c r="F5419" s="376">
        <v>11744.54</v>
      </c>
    </row>
    <row r="5420" spans="1:6" ht="22.5">
      <c r="A5420" s="370" t="s">
        <v>11130</v>
      </c>
      <c r="B5420" s="374">
        <v>16478</v>
      </c>
      <c r="C5420" s="374" t="s">
        <v>11131</v>
      </c>
      <c r="D5420" s="368" t="s">
        <v>9</v>
      </c>
      <c r="E5420" s="374" t="s">
        <v>537</v>
      </c>
      <c r="F5420" s="376">
        <v>1216629.8500000001</v>
      </c>
    </row>
    <row r="5421" spans="1:6" ht="22.5">
      <c r="A5421" s="370" t="s">
        <v>11132</v>
      </c>
      <c r="B5421" s="374">
        <v>13744</v>
      </c>
      <c r="C5421" s="374" t="s">
        <v>11133</v>
      </c>
      <c r="D5421" s="368" t="s">
        <v>9</v>
      </c>
      <c r="E5421" s="374" t="s">
        <v>537</v>
      </c>
      <c r="F5421" s="376">
        <v>72689.34</v>
      </c>
    </row>
    <row r="5422" spans="1:6" ht="22.5">
      <c r="A5422" s="370" t="s">
        <v>11134</v>
      </c>
      <c r="B5422" s="374">
        <v>13745</v>
      </c>
      <c r="C5422" s="374" t="s">
        <v>11135</v>
      </c>
      <c r="D5422" s="368" t="s">
        <v>9</v>
      </c>
      <c r="E5422" s="374" t="s">
        <v>537</v>
      </c>
      <c r="F5422" s="376">
        <v>72689.34</v>
      </c>
    </row>
    <row r="5423" spans="1:6" ht="22.5">
      <c r="A5423" s="370" t="s">
        <v>11136</v>
      </c>
      <c r="B5423" s="374">
        <v>16683</v>
      </c>
      <c r="C5423" s="374" t="s">
        <v>11137</v>
      </c>
      <c r="D5423" s="368" t="s">
        <v>9</v>
      </c>
      <c r="E5423" s="374" t="s">
        <v>537</v>
      </c>
      <c r="F5423" s="376">
        <v>379758.34</v>
      </c>
    </row>
    <row r="5424" spans="1:6" ht="22.5">
      <c r="A5424" s="370" t="s">
        <v>11138</v>
      </c>
      <c r="B5424" s="374">
        <v>467</v>
      </c>
      <c r="C5424" s="374" t="s">
        <v>11139</v>
      </c>
      <c r="D5424" s="368" t="s">
        <v>9</v>
      </c>
      <c r="E5424" s="374" t="s">
        <v>537</v>
      </c>
      <c r="F5424" s="376">
        <v>131579.96</v>
      </c>
    </row>
    <row r="5425" spans="1:6" ht="22.5">
      <c r="A5425" s="370" t="s">
        <v>11140</v>
      </c>
      <c r="B5425" s="374">
        <v>18634</v>
      </c>
      <c r="C5425" s="374" t="s">
        <v>11141</v>
      </c>
      <c r="D5425" s="368" t="s">
        <v>9</v>
      </c>
      <c r="E5425" s="374" t="s">
        <v>537</v>
      </c>
      <c r="F5425" s="376">
        <v>86756.84</v>
      </c>
    </row>
    <row r="5426" spans="1:6" ht="22.5">
      <c r="A5426" s="370" t="s">
        <v>11142</v>
      </c>
      <c r="B5426" s="374">
        <v>466</v>
      </c>
      <c r="C5426" s="374" t="s">
        <v>11143</v>
      </c>
      <c r="D5426" s="368" t="s">
        <v>9</v>
      </c>
      <c r="E5426" s="374" t="s">
        <v>537</v>
      </c>
      <c r="F5426" s="376">
        <v>24691.96</v>
      </c>
    </row>
    <row r="5427" spans="1:6">
      <c r="A5427" s="370" t="s">
        <v>11144</v>
      </c>
      <c r="B5427" s="374">
        <v>10680</v>
      </c>
      <c r="C5427" s="374" t="s">
        <v>11145</v>
      </c>
      <c r="D5427" s="368" t="s">
        <v>9</v>
      </c>
      <c r="E5427" s="374" t="s">
        <v>496</v>
      </c>
      <c r="F5427" s="376">
        <v>183303.43</v>
      </c>
    </row>
    <row r="5428" spans="1:6" ht="22.5">
      <c r="A5428" s="370" t="s">
        <v>11146</v>
      </c>
      <c r="B5428" s="374">
        <v>15057</v>
      </c>
      <c r="C5428" s="374" t="s">
        <v>11147</v>
      </c>
      <c r="D5428" s="368" t="s">
        <v>9</v>
      </c>
      <c r="E5428" s="374" t="s">
        <v>537</v>
      </c>
      <c r="F5428" s="376">
        <v>433420.47</v>
      </c>
    </row>
    <row r="5429" spans="1:6" ht="22.5">
      <c r="A5429" s="370" t="s">
        <v>11148</v>
      </c>
      <c r="B5429" s="374">
        <v>468</v>
      </c>
      <c r="C5429" s="374" t="s">
        <v>11149</v>
      </c>
      <c r="D5429" s="368" t="s">
        <v>9</v>
      </c>
      <c r="E5429" s="374" t="s">
        <v>537</v>
      </c>
      <c r="F5429" s="376">
        <v>24691.96</v>
      </c>
    </row>
    <row r="5430" spans="1:6" ht="22.5">
      <c r="A5430" s="370" t="s">
        <v>11150</v>
      </c>
      <c r="B5430" s="374">
        <v>472</v>
      </c>
      <c r="C5430" s="374" t="s">
        <v>11151</v>
      </c>
      <c r="D5430" s="368" t="s">
        <v>9</v>
      </c>
      <c r="E5430" s="374" t="s">
        <v>537</v>
      </c>
      <c r="F5430" s="376">
        <v>157591.96</v>
      </c>
    </row>
    <row r="5431" spans="1:6" ht="22.5">
      <c r="A5431" s="370" t="s">
        <v>11152</v>
      </c>
      <c r="B5431" s="374">
        <v>471</v>
      </c>
      <c r="C5431" s="374" t="s">
        <v>11153</v>
      </c>
      <c r="D5431" s="368" t="s">
        <v>9</v>
      </c>
      <c r="E5431" s="374" t="s">
        <v>537</v>
      </c>
      <c r="F5431" s="376">
        <v>24691.96</v>
      </c>
    </row>
    <row r="5432" spans="1:6" ht="22.5">
      <c r="A5432" s="370" t="s">
        <v>11154</v>
      </c>
      <c r="B5432" s="374">
        <v>470</v>
      </c>
      <c r="C5432" s="374" t="s">
        <v>11155</v>
      </c>
      <c r="D5432" s="368" t="s">
        <v>9</v>
      </c>
      <c r="E5432" s="374" t="s">
        <v>537</v>
      </c>
      <c r="F5432" s="376">
        <v>24691.96</v>
      </c>
    </row>
    <row r="5433" spans="1:6" ht="22.5">
      <c r="A5433" s="370" t="s">
        <v>11156</v>
      </c>
      <c r="B5433" s="374">
        <v>18660</v>
      </c>
      <c r="C5433" s="374" t="s">
        <v>11157</v>
      </c>
      <c r="D5433" s="368" t="s">
        <v>8</v>
      </c>
      <c r="E5433" s="374" t="s">
        <v>537</v>
      </c>
      <c r="F5433" s="376">
        <v>495918.71</v>
      </c>
    </row>
    <row r="5434" spans="1:6">
      <c r="A5434" s="370" t="s">
        <v>11158</v>
      </c>
      <c r="B5434" s="374">
        <v>10696</v>
      </c>
      <c r="C5434" s="374" t="s">
        <v>11159</v>
      </c>
      <c r="D5434" s="368" t="s">
        <v>9</v>
      </c>
      <c r="E5434" s="374" t="s">
        <v>496</v>
      </c>
      <c r="F5434" s="376">
        <v>539387.22</v>
      </c>
    </row>
    <row r="5435" spans="1:6" ht="22.5">
      <c r="A5435" s="370" t="s">
        <v>11160</v>
      </c>
      <c r="B5435" s="374">
        <v>15051</v>
      </c>
      <c r="C5435" s="374" t="s">
        <v>11161</v>
      </c>
      <c r="D5435" s="368" t="s">
        <v>9</v>
      </c>
      <c r="E5435" s="374" t="s">
        <v>537</v>
      </c>
      <c r="F5435" s="376">
        <v>302945.89</v>
      </c>
    </row>
    <row r="5436" spans="1:6" ht="22.5">
      <c r="A5436" s="370" t="s">
        <v>11162</v>
      </c>
      <c r="B5436" s="374">
        <v>13440</v>
      </c>
      <c r="C5436" s="374" t="s">
        <v>11163</v>
      </c>
      <c r="D5436" s="368" t="s">
        <v>9</v>
      </c>
      <c r="E5436" s="374" t="s">
        <v>537</v>
      </c>
      <c r="F5436" s="376">
        <v>145770.43</v>
      </c>
    </row>
    <row r="5437" spans="1:6" ht="22.5">
      <c r="A5437" s="370" t="s">
        <v>11164</v>
      </c>
      <c r="B5437" s="374">
        <v>18653</v>
      </c>
      <c r="C5437" s="374" t="s">
        <v>11165</v>
      </c>
      <c r="D5437" s="368" t="s">
        <v>9</v>
      </c>
      <c r="E5437" s="374" t="s">
        <v>537</v>
      </c>
      <c r="F5437" s="376">
        <v>86715.5</v>
      </c>
    </row>
    <row r="5438" spans="1:6">
      <c r="A5438" s="370" t="s">
        <v>11166</v>
      </c>
      <c r="B5438" s="374">
        <v>10958</v>
      </c>
      <c r="C5438" s="374" t="s">
        <v>11167</v>
      </c>
      <c r="D5438" s="368" t="s">
        <v>9</v>
      </c>
      <c r="E5438" s="374" t="s">
        <v>496</v>
      </c>
      <c r="F5438" s="376">
        <v>82892.55</v>
      </c>
    </row>
    <row r="5439" spans="1:6">
      <c r="A5439" s="370" t="s">
        <v>11168</v>
      </c>
      <c r="B5439" s="374">
        <v>11031</v>
      </c>
      <c r="C5439" s="374" t="s">
        <v>11169</v>
      </c>
      <c r="D5439" s="368" t="s">
        <v>9</v>
      </c>
      <c r="E5439" s="374" t="s">
        <v>496</v>
      </c>
      <c r="F5439" s="376">
        <v>562535.03</v>
      </c>
    </row>
    <row r="5440" spans="1:6" ht="22.5">
      <c r="A5440" s="370" t="s">
        <v>11170</v>
      </c>
      <c r="B5440" s="374">
        <v>14455</v>
      </c>
      <c r="C5440" s="374" t="s">
        <v>11171</v>
      </c>
      <c r="D5440" s="368" t="s">
        <v>9</v>
      </c>
      <c r="E5440" s="374" t="s">
        <v>537</v>
      </c>
      <c r="F5440" s="376">
        <v>931689.35</v>
      </c>
    </row>
    <row r="5441" spans="1:6" ht="22.5">
      <c r="A5441" s="370" t="s">
        <v>11172</v>
      </c>
      <c r="B5441" s="374">
        <v>473</v>
      </c>
      <c r="C5441" s="374" t="s">
        <v>11173</v>
      </c>
      <c r="D5441" s="368" t="s">
        <v>9</v>
      </c>
      <c r="E5441" s="374" t="s">
        <v>537</v>
      </c>
      <c r="F5441" s="376">
        <v>24691.96</v>
      </c>
    </row>
    <row r="5442" spans="1:6" ht="22.5">
      <c r="A5442" s="370" t="s">
        <v>11174</v>
      </c>
      <c r="B5442" s="374">
        <v>15141</v>
      </c>
      <c r="C5442" s="374" t="s">
        <v>11175</v>
      </c>
      <c r="D5442" s="368" t="s">
        <v>9</v>
      </c>
      <c r="E5442" s="374" t="s">
        <v>537</v>
      </c>
      <c r="F5442" s="376">
        <v>678894.25</v>
      </c>
    </row>
    <row r="5443" spans="1:6" ht="22.5">
      <c r="A5443" s="370" t="s">
        <v>11176</v>
      </c>
      <c r="B5443" s="374">
        <v>14525</v>
      </c>
      <c r="C5443" s="374" t="s">
        <v>11177</v>
      </c>
      <c r="D5443" s="368" t="s">
        <v>9</v>
      </c>
      <c r="E5443" s="374" t="s">
        <v>537</v>
      </c>
      <c r="F5443" s="376">
        <v>320465.62</v>
      </c>
    </row>
    <row r="5444" spans="1:6" ht="22.5">
      <c r="A5444" s="370" t="s">
        <v>11178</v>
      </c>
      <c r="B5444" s="374">
        <v>474</v>
      </c>
      <c r="C5444" s="374" t="s">
        <v>11179</v>
      </c>
      <c r="D5444" s="368" t="s">
        <v>9</v>
      </c>
      <c r="E5444" s="374" t="s">
        <v>537</v>
      </c>
      <c r="F5444" s="376">
        <v>367592.22</v>
      </c>
    </row>
    <row r="5445" spans="1:6" ht="22.5">
      <c r="A5445" s="370" t="s">
        <v>11180</v>
      </c>
      <c r="B5445" s="374">
        <v>13165</v>
      </c>
      <c r="C5445" s="374" t="s">
        <v>11181</v>
      </c>
      <c r="D5445" s="368" t="s">
        <v>9</v>
      </c>
      <c r="E5445" s="374" t="s">
        <v>537</v>
      </c>
      <c r="F5445" s="376">
        <v>367592.22</v>
      </c>
    </row>
    <row r="5446" spans="1:6" ht="22.5">
      <c r="A5446" s="370" t="s">
        <v>11182</v>
      </c>
      <c r="B5446" s="374">
        <v>13088</v>
      </c>
      <c r="C5446" s="374" t="s">
        <v>11183</v>
      </c>
      <c r="D5446" s="368" t="s">
        <v>9</v>
      </c>
      <c r="E5446" s="374" t="s">
        <v>537</v>
      </c>
      <c r="F5446" s="376">
        <v>85902.88</v>
      </c>
    </row>
    <row r="5447" spans="1:6">
      <c r="A5447" s="370" t="s">
        <v>11184</v>
      </c>
      <c r="B5447" s="374">
        <v>10681</v>
      </c>
      <c r="C5447" s="374" t="s">
        <v>11185</v>
      </c>
      <c r="D5447" s="368" t="s">
        <v>9</v>
      </c>
      <c r="E5447" s="374" t="s">
        <v>496</v>
      </c>
      <c r="F5447" s="376">
        <v>215792.55</v>
      </c>
    </row>
    <row r="5448" spans="1:6" ht="22.5">
      <c r="A5448" s="370" t="s">
        <v>11186</v>
      </c>
      <c r="B5448" s="374">
        <v>16515</v>
      </c>
      <c r="C5448" s="374" t="s">
        <v>11187</v>
      </c>
      <c r="D5448" s="368" t="s">
        <v>9</v>
      </c>
      <c r="E5448" s="374" t="s">
        <v>537</v>
      </c>
      <c r="F5448" s="376">
        <v>909559.19</v>
      </c>
    </row>
    <row r="5449" spans="1:6" ht="22.5">
      <c r="A5449" s="370" t="s">
        <v>11188</v>
      </c>
      <c r="B5449" s="374">
        <v>12287</v>
      </c>
      <c r="C5449" s="374" t="s">
        <v>11189</v>
      </c>
      <c r="D5449" s="368" t="s">
        <v>9</v>
      </c>
      <c r="E5449" s="374" t="s">
        <v>537</v>
      </c>
      <c r="F5449" s="376">
        <v>24691.96</v>
      </c>
    </row>
    <row r="5450" spans="1:6" ht="22.5">
      <c r="A5450" s="370" t="s">
        <v>11190</v>
      </c>
      <c r="B5450" s="374">
        <v>469</v>
      </c>
      <c r="C5450" s="374" t="s">
        <v>11191</v>
      </c>
      <c r="D5450" s="368" t="s">
        <v>9</v>
      </c>
      <c r="E5450" s="374" t="s">
        <v>537</v>
      </c>
      <c r="F5450" s="376">
        <v>293820.39</v>
      </c>
    </row>
    <row r="5451" spans="1:6" ht="22.5">
      <c r="A5451" s="370" t="s">
        <v>11192</v>
      </c>
      <c r="B5451" s="374">
        <v>860</v>
      </c>
      <c r="C5451" s="374" t="s">
        <v>11193</v>
      </c>
      <c r="D5451" s="368" t="s">
        <v>9</v>
      </c>
      <c r="E5451" s="374" t="s">
        <v>537</v>
      </c>
      <c r="F5451" s="376">
        <v>24691.96</v>
      </c>
    </row>
    <row r="5452" spans="1:6">
      <c r="A5452" s="370" t="s">
        <v>11194</v>
      </c>
      <c r="B5452" s="374">
        <v>18328</v>
      </c>
      <c r="C5452" s="374" t="s">
        <v>11195</v>
      </c>
      <c r="D5452" s="368" t="s">
        <v>6</v>
      </c>
      <c r="E5452" s="374" t="s">
        <v>603</v>
      </c>
      <c r="F5452" s="376">
        <v>255553.78</v>
      </c>
    </row>
    <row r="5453" spans="1:6">
      <c r="A5453" s="370" t="s">
        <v>11196</v>
      </c>
      <c r="B5453" s="374">
        <v>18276</v>
      </c>
      <c r="C5453" s="374" t="s">
        <v>11197</v>
      </c>
      <c r="D5453" s="368" t="s">
        <v>6</v>
      </c>
      <c r="E5453" s="374" t="s">
        <v>603</v>
      </c>
      <c r="F5453" s="376">
        <v>22386.47</v>
      </c>
    </row>
    <row r="5454" spans="1:6" ht="22.5">
      <c r="A5454" s="370" t="s">
        <v>11198</v>
      </c>
      <c r="B5454" s="374">
        <v>476</v>
      </c>
      <c r="C5454" s="374" t="s">
        <v>11199</v>
      </c>
      <c r="D5454" s="368" t="s">
        <v>9</v>
      </c>
      <c r="E5454" s="374" t="s">
        <v>537</v>
      </c>
      <c r="F5454" s="376">
        <v>61729.91</v>
      </c>
    </row>
    <row r="5455" spans="1:6" ht="22.5">
      <c r="A5455" s="370" t="s">
        <v>11200</v>
      </c>
      <c r="B5455" s="374">
        <v>13336</v>
      </c>
      <c r="C5455" s="374" t="s">
        <v>11201</v>
      </c>
      <c r="D5455" s="368" t="s">
        <v>9</v>
      </c>
      <c r="E5455" s="374" t="s">
        <v>537</v>
      </c>
      <c r="F5455" s="376">
        <v>157858.10999999999</v>
      </c>
    </row>
    <row r="5456" spans="1:6" ht="22.5">
      <c r="A5456" s="370" t="s">
        <v>11202</v>
      </c>
      <c r="B5456" s="374">
        <v>477</v>
      </c>
      <c r="C5456" s="374" t="s">
        <v>11203</v>
      </c>
      <c r="D5456" s="368" t="s">
        <v>9</v>
      </c>
      <c r="E5456" s="374" t="s">
        <v>537</v>
      </c>
      <c r="F5456" s="376">
        <v>65873.73</v>
      </c>
    </row>
    <row r="5457" spans="1:6">
      <c r="A5457" s="370" t="s">
        <v>11204</v>
      </c>
      <c r="B5457" s="374">
        <v>11890</v>
      </c>
      <c r="C5457" s="374" t="s">
        <v>11205</v>
      </c>
      <c r="D5457" s="368" t="s">
        <v>11206</v>
      </c>
      <c r="E5457" s="374" t="s">
        <v>1445</v>
      </c>
      <c r="F5457" s="376">
        <v>1370.95</v>
      </c>
    </row>
    <row r="5458" spans="1:6" ht="22.5">
      <c r="A5458" s="370" t="s">
        <v>11207</v>
      </c>
      <c r="B5458" s="374">
        <v>18974</v>
      </c>
      <c r="C5458" s="374" t="s">
        <v>11208</v>
      </c>
      <c r="D5458" s="368" t="s">
        <v>9</v>
      </c>
      <c r="E5458" s="374" t="s">
        <v>359</v>
      </c>
      <c r="F5458" s="376">
        <v>1029715.15</v>
      </c>
    </row>
    <row r="5459" spans="1:6" ht="22.5">
      <c r="A5459" s="370" t="s">
        <v>11209</v>
      </c>
      <c r="B5459" s="374">
        <v>17778</v>
      </c>
      <c r="C5459" s="374" t="s">
        <v>11210</v>
      </c>
      <c r="D5459" s="368" t="s">
        <v>9</v>
      </c>
      <c r="E5459" s="374" t="s">
        <v>359</v>
      </c>
      <c r="F5459" s="376">
        <v>144438.91</v>
      </c>
    </row>
    <row r="5460" spans="1:6" ht="22.5">
      <c r="A5460" s="370" t="s">
        <v>11211</v>
      </c>
      <c r="B5460" s="374">
        <v>18472</v>
      </c>
      <c r="C5460" s="374" t="s">
        <v>11212</v>
      </c>
      <c r="D5460" s="368" t="s">
        <v>9</v>
      </c>
      <c r="E5460" s="374" t="s">
        <v>359</v>
      </c>
      <c r="F5460" s="376">
        <v>176369.08</v>
      </c>
    </row>
    <row r="5461" spans="1:6">
      <c r="A5461" s="370" t="s">
        <v>11213</v>
      </c>
      <c r="B5461" s="374">
        <v>15447</v>
      </c>
      <c r="C5461" s="374" t="s">
        <v>11214</v>
      </c>
      <c r="D5461" s="368" t="s">
        <v>9</v>
      </c>
      <c r="E5461" s="374" t="s">
        <v>491</v>
      </c>
      <c r="F5461" s="376">
        <v>458879.33</v>
      </c>
    </row>
    <row r="5462" spans="1:6" ht="33.75">
      <c r="A5462" s="370" t="s">
        <v>11215</v>
      </c>
      <c r="B5462" s="374">
        <v>20797</v>
      </c>
      <c r="C5462" s="374" t="s">
        <v>11216</v>
      </c>
      <c r="D5462" s="368" t="s">
        <v>9</v>
      </c>
      <c r="E5462" s="374" t="s">
        <v>884</v>
      </c>
      <c r="F5462" s="376">
        <v>5028754.25</v>
      </c>
    </row>
    <row r="5463" spans="1:6">
      <c r="A5463" s="370" t="s">
        <v>11217</v>
      </c>
      <c r="B5463" s="374">
        <v>10740</v>
      </c>
      <c r="C5463" s="374" t="s">
        <v>11218</v>
      </c>
      <c r="D5463" s="368" t="s">
        <v>8</v>
      </c>
      <c r="E5463" s="374" t="s">
        <v>1216</v>
      </c>
      <c r="F5463" s="376">
        <v>3126.44</v>
      </c>
    </row>
    <row r="5464" spans="1:6" ht="22.5">
      <c r="A5464" s="370" t="s">
        <v>11219</v>
      </c>
      <c r="B5464" s="374">
        <v>17787</v>
      </c>
      <c r="C5464" s="374" t="s">
        <v>11220</v>
      </c>
      <c r="D5464" s="368" t="s">
        <v>9</v>
      </c>
      <c r="E5464" s="374" t="s">
        <v>359</v>
      </c>
      <c r="F5464" s="376">
        <v>81757.87</v>
      </c>
    </row>
    <row r="5465" spans="1:6">
      <c r="A5465" s="370" t="s">
        <v>11221</v>
      </c>
      <c r="B5465" s="374">
        <v>18283</v>
      </c>
      <c r="C5465" s="374" t="s">
        <v>11222</v>
      </c>
      <c r="D5465" s="368" t="s">
        <v>9</v>
      </c>
      <c r="E5465" s="374" t="s">
        <v>603</v>
      </c>
      <c r="F5465" s="376">
        <v>241716.86</v>
      </c>
    </row>
    <row r="5466" spans="1:6">
      <c r="A5466" s="370" t="s">
        <v>11223</v>
      </c>
      <c r="B5466" s="374">
        <v>14528</v>
      </c>
      <c r="C5466" s="374" t="s">
        <v>11224</v>
      </c>
      <c r="D5466" s="368" t="s">
        <v>9</v>
      </c>
      <c r="E5466" s="374" t="s">
        <v>2108</v>
      </c>
      <c r="F5466" s="376">
        <v>5936372.6699999999</v>
      </c>
    </row>
    <row r="5467" spans="1:6">
      <c r="A5467" s="370" t="s">
        <v>11225</v>
      </c>
      <c r="B5467" s="374">
        <v>18319</v>
      </c>
      <c r="C5467" s="374" t="s">
        <v>11226</v>
      </c>
      <c r="D5467" s="368" t="s">
        <v>6</v>
      </c>
      <c r="E5467" s="374" t="s">
        <v>603</v>
      </c>
      <c r="F5467" s="376">
        <v>280028.78000000003</v>
      </c>
    </row>
    <row r="5468" spans="1:6">
      <c r="A5468" s="370" t="s">
        <v>11227</v>
      </c>
      <c r="B5468" s="374">
        <v>18260</v>
      </c>
      <c r="C5468" s="374" t="s">
        <v>11228</v>
      </c>
      <c r="D5468" s="368" t="s">
        <v>6</v>
      </c>
      <c r="E5468" s="374" t="s">
        <v>603</v>
      </c>
      <c r="F5468" s="376">
        <v>46861.47</v>
      </c>
    </row>
    <row r="5469" spans="1:6">
      <c r="A5469" s="370" t="s">
        <v>11229</v>
      </c>
      <c r="B5469" s="374">
        <v>11186</v>
      </c>
      <c r="C5469" s="374" t="s">
        <v>312</v>
      </c>
      <c r="D5469" s="368" t="s">
        <v>6</v>
      </c>
      <c r="E5469" s="374" t="s">
        <v>2108</v>
      </c>
      <c r="F5469" s="376">
        <v>37970.910000000003</v>
      </c>
    </row>
    <row r="5470" spans="1:6">
      <c r="A5470" s="370" t="s">
        <v>11230</v>
      </c>
      <c r="B5470" s="374">
        <v>10957</v>
      </c>
      <c r="C5470" s="374" t="s">
        <v>11231</v>
      </c>
      <c r="D5470" s="368" t="s">
        <v>8</v>
      </c>
      <c r="E5470" s="374" t="s">
        <v>2108</v>
      </c>
      <c r="F5470" s="376">
        <v>20246.25</v>
      </c>
    </row>
    <row r="5471" spans="1:6">
      <c r="A5471" s="370" t="s">
        <v>11232</v>
      </c>
      <c r="B5471" s="374">
        <v>13867</v>
      </c>
      <c r="C5471" s="374" t="s">
        <v>11233</v>
      </c>
      <c r="D5471" s="368" t="s">
        <v>6</v>
      </c>
      <c r="E5471" s="374" t="s">
        <v>374</v>
      </c>
      <c r="F5471" s="376">
        <v>10993.54</v>
      </c>
    </row>
    <row r="5472" spans="1:6">
      <c r="A5472" s="370" t="s">
        <v>11234</v>
      </c>
      <c r="B5472" s="374">
        <v>13813</v>
      </c>
      <c r="C5472" s="374" t="s">
        <v>11235</v>
      </c>
      <c r="D5472" s="368" t="s">
        <v>8</v>
      </c>
      <c r="E5472" s="374" t="s">
        <v>773</v>
      </c>
      <c r="F5472" s="376">
        <v>18802.78</v>
      </c>
    </row>
    <row r="5473" spans="1:6">
      <c r="A5473" s="370" t="s">
        <v>11236</v>
      </c>
      <c r="B5473" s="374">
        <v>13509</v>
      </c>
      <c r="C5473" s="374" t="s">
        <v>11237</v>
      </c>
      <c r="D5473" s="368" t="s">
        <v>8</v>
      </c>
      <c r="E5473" s="374" t="s">
        <v>773</v>
      </c>
      <c r="F5473" s="376">
        <v>32459.31</v>
      </c>
    </row>
    <row r="5474" spans="1:6">
      <c r="A5474" s="370" t="s">
        <v>11238</v>
      </c>
      <c r="B5474" s="374">
        <v>13792</v>
      </c>
      <c r="C5474" s="374" t="s">
        <v>11239</v>
      </c>
      <c r="D5474" s="368" t="s">
        <v>8</v>
      </c>
      <c r="E5474" s="374" t="s">
        <v>773</v>
      </c>
      <c r="F5474" s="376">
        <v>29703.8</v>
      </c>
    </row>
    <row r="5475" spans="1:6">
      <c r="A5475" s="370" t="s">
        <v>11240</v>
      </c>
      <c r="B5475" s="374">
        <v>13510</v>
      </c>
      <c r="C5475" s="374" t="s">
        <v>11241</v>
      </c>
      <c r="D5475" s="368" t="s">
        <v>8</v>
      </c>
      <c r="E5475" s="374" t="s">
        <v>773</v>
      </c>
      <c r="F5475" s="376">
        <v>34901.61</v>
      </c>
    </row>
    <row r="5476" spans="1:6">
      <c r="A5476" s="370" t="s">
        <v>11242</v>
      </c>
      <c r="B5476" s="374">
        <v>10596</v>
      </c>
      <c r="C5476" s="374" t="s">
        <v>11243</v>
      </c>
      <c r="D5476" s="368" t="s">
        <v>6</v>
      </c>
      <c r="E5476" s="374" t="s">
        <v>5656</v>
      </c>
      <c r="F5476" s="376">
        <v>2475.34</v>
      </c>
    </row>
    <row r="5477" spans="1:6">
      <c r="A5477" s="370" t="s">
        <v>11244</v>
      </c>
      <c r="B5477" s="374">
        <v>13779</v>
      </c>
      <c r="C5477" s="374" t="s">
        <v>11245</v>
      </c>
      <c r="D5477" s="368" t="s">
        <v>8</v>
      </c>
      <c r="E5477" s="374" t="s">
        <v>374</v>
      </c>
      <c r="F5477" s="376">
        <v>2455.16</v>
      </c>
    </row>
    <row r="5478" spans="1:6">
      <c r="A5478" s="370" t="s">
        <v>11246</v>
      </c>
      <c r="B5478" s="374">
        <v>13055</v>
      </c>
      <c r="C5478" s="374" t="s">
        <v>11247</v>
      </c>
      <c r="D5478" s="368" t="s">
        <v>8</v>
      </c>
      <c r="E5478" s="374" t="s">
        <v>773</v>
      </c>
      <c r="F5478" s="376">
        <v>17185.68</v>
      </c>
    </row>
    <row r="5479" spans="1:6">
      <c r="A5479" s="370" t="s">
        <v>11248</v>
      </c>
      <c r="B5479" s="374">
        <v>12447</v>
      </c>
      <c r="C5479" s="374" t="s">
        <v>11249</v>
      </c>
      <c r="D5479" s="368" t="s">
        <v>5879</v>
      </c>
      <c r="E5479" s="374" t="s">
        <v>879</v>
      </c>
      <c r="F5479" s="376">
        <v>493876.81</v>
      </c>
    </row>
    <row r="5480" spans="1:6">
      <c r="A5480" s="370" t="s">
        <v>11250</v>
      </c>
      <c r="B5480" s="374">
        <v>13351</v>
      </c>
      <c r="C5480" s="374" t="s">
        <v>11251</v>
      </c>
      <c r="D5480" s="368" t="s">
        <v>6</v>
      </c>
      <c r="E5480" s="374" t="s">
        <v>374</v>
      </c>
      <c r="F5480" s="376">
        <v>11081.37</v>
      </c>
    </row>
    <row r="5481" spans="1:6">
      <c r="A5481" s="370" t="s">
        <v>11252</v>
      </c>
      <c r="B5481" s="374">
        <v>15190</v>
      </c>
      <c r="C5481" s="374" t="s">
        <v>11253</v>
      </c>
      <c r="D5481" s="368" t="s">
        <v>6</v>
      </c>
      <c r="E5481" s="374" t="s">
        <v>374</v>
      </c>
      <c r="F5481" s="376">
        <v>33942.400000000001</v>
      </c>
    </row>
    <row r="5482" spans="1:6">
      <c r="A5482" s="370" t="s">
        <v>11254</v>
      </c>
      <c r="B5482" s="374">
        <v>10219</v>
      </c>
      <c r="C5482" s="374" t="s">
        <v>11255</v>
      </c>
      <c r="D5482" s="368" t="s">
        <v>6</v>
      </c>
      <c r="E5482" s="374" t="s">
        <v>374</v>
      </c>
      <c r="F5482" s="376">
        <v>37729.879999999997</v>
      </c>
    </row>
    <row r="5483" spans="1:6">
      <c r="A5483" s="370" t="s">
        <v>11256</v>
      </c>
      <c r="B5483" s="374">
        <v>15764</v>
      </c>
      <c r="C5483" s="374" t="s">
        <v>11257</v>
      </c>
      <c r="D5483" s="368" t="s">
        <v>457</v>
      </c>
      <c r="E5483" s="374" t="s">
        <v>1442</v>
      </c>
      <c r="F5483" s="376">
        <v>2386.94</v>
      </c>
    </row>
    <row r="5484" spans="1:6">
      <c r="A5484" s="370" t="s">
        <v>11258</v>
      </c>
      <c r="B5484" s="374">
        <v>734</v>
      </c>
      <c r="C5484" s="374" t="s">
        <v>11259</v>
      </c>
      <c r="D5484" s="368" t="s">
        <v>6</v>
      </c>
      <c r="E5484" s="374" t="s">
        <v>374</v>
      </c>
      <c r="F5484" s="376">
        <v>20617.490000000002</v>
      </c>
    </row>
    <row r="5485" spans="1:6">
      <c r="A5485" s="370" t="s">
        <v>11260</v>
      </c>
      <c r="B5485" s="374">
        <v>13882</v>
      </c>
      <c r="C5485" s="374" t="s">
        <v>11261</v>
      </c>
      <c r="D5485" s="368" t="s">
        <v>6</v>
      </c>
      <c r="E5485" s="374" t="s">
        <v>374</v>
      </c>
      <c r="F5485" s="376">
        <v>3589.02</v>
      </c>
    </row>
    <row r="5486" spans="1:6">
      <c r="A5486" s="370" t="s">
        <v>11262</v>
      </c>
      <c r="B5486" s="374">
        <v>13253</v>
      </c>
      <c r="C5486" s="374" t="s">
        <v>11263</v>
      </c>
      <c r="D5486" s="368" t="s">
        <v>8</v>
      </c>
      <c r="E5486" s="374" t="s">
        <v>773</v>
      </c>
      <c r="F5486" s="376">
        <v>29950.22</v>
      </c>
    </row>
    <row r="5487" spans="1:6">
      <c r="A5487" s="370" t="s">
        <v>11264</v>
      </c>
      <c r="B5487" s="374">
        <v>11498</v>
      </c>
      <c r="C5487" s="374" t="s">
        <v>11265</v>
      </c>
      <c r="D5487" s="368" t="s">
        <v>8</v>
      </c>
      <c r="E5487" s="374" t="s">
        <v>773</v>
      </c>
      <c r="F5487" s="376">
        <v>25604.43</v>
      </c>
    </row>
    <row r="5488" spans="1:6">
      <c r="A5488" s="370" t="s">
        <v>11266</v>
      </c>
      <c r="B5488" s="374">
        <v>18</v>
      </c>
      <c r="C5488" s="374" t="s">
        <v>11267</v>
      </c>
      <c r="D5488" s="368" t="s">
        <v>7</v>
      </c>
      <c r="E5488" s="374" t="s">
        <v>1793</v>
      </c>
      <c r="F5488" s="376">
        <v>108230.85</v>
      </c>
    </row>
    <row r="5489" spans="1:6">
      <c r="A5489" s="370" t="s">
        <v>11268</v>
      </c>
      <c r="B5489" s="374">
        <v>17892</v>
      </c>
      <c r="C5489" s="374" t="s">
        <v>11269</v>
      </c>
      <c r="D5489" s="368" t="s">
        <v>8</v>
      </c>
      <c r="E5489" s="374" t="s">
        <v>1751</v>
      </c>
      <c r="F5489" s="376">
        <v>0</v>
      </c>
    </row>
    <row r="5490" spans="1:6">
      <c r="A5490" s="370" t="s">
        <v>11270</v>
      </c>
      <c r="B5490" s="374">
        <v>17681</v>
      </c>
      <c r="C5490" s="374" t="s">
        <v>11271</v>
      </c>
      <c r="D5490" s="368" t="s">
        <v>2551</v>
      </c>
      <c r="E5490" s="374" t="s">
        <v>2097</v>
      </c>
      <c r="F5490" s="376">
        <v>0</v>
      </c>
    </row>
    <row r="5491" spans="1:6" ht="22.5">
      <c r="A5491" s="370" t="s">
        <v>11272</v>
      </c>
      <c r="B5491" s="374">
        <v>15608</v>
      </c>
      <c r="C5491" s="374" t="s">
        <v>11273</v>
      </c>
      <c r="D5491" s="368" t="s">
        <v>9</v>
      </c>
      <c r="E5491" s="374" t="s">
        <v>359</v>
      </c>
      <c r="F5491" s="376">
        <v>558151.61</v>
      </c>
    </row>
    <row r="5492" spans="1:6" ht="22.5">
      <c r="A5492" s="370" t="s">
        <v>11274</v>
      </c>
      <c r="B5492" s="374">
        <v>15370</v>
      </c>
      <c r="C5492" s="374" t="s">
        <v>11275</v>
      </c>
      <c r="D5492" s="368" t="s">
        <v>9</v>
      </c>
      <c r="E5492" s="374" t="s">
        <v>359</v>
      </c>
      <c r="F5492" s="376">
        <v>428441.61</v>
      </c>
    </row>
    <row r="5493" spans="1:6" ht="22.5">
      <c r="A5493" s="370" t="s">
        <v>11276</v>
      </c>
      <c r="B5493" s="374">
        <v>15565</v>
      </c>
      <c r="C5493" s="374" t="s">
        <v>11277</v>
      </c>
      <c r="D5493" s="368" t="s">
        <v>9</v>
      </c>
      <c r="E5493" s="374" t="s">
        <v>359</v>
      </c>
      <c r="F5493" s="376">
        <v>429725.61</v>
      </c>
    </row>
    <row r="5494" spans="1:6">
      <c r="A5494" s="370" t="s">
        <v>11278</v>
      </c>
      <c r="B5494" s="374">
        <v>639</v>
      </c>
      <c r="C5494" s="374" t="s">
        <v>11279</v>
      </c>
      <c r="D5494" s="368" t="s">
        <v>8</v>
      </c>
      <c r="E5494" s="374" t="s">
        <v>2108</v>
      </c>
      <c r="F5494" s="376">
        <v>8303.66</v>
      </c>
    </row>
    <row r="5495" spans="1:6">
      <c r="A5495" s="370" t="s">
        <v>11280</v>
      </c>
      <c r="B5495" s="374">
        <v>18293</v>
      </c>
      <c r="C5495" s="374" t="s">
        <v>11281</v>
      </c>
      <c r="D5495" s="368" t="s">
        <v>6</v>
      </c>
      <c r="E5495" s="374" t="s">
        <v>603</v>
      </c>
      <c r="F5495" s="376">
        <v>4721.47</v>
      </c>
    </row>
    <row r="5496" spans="1:6">
      <c r="A5496" s="370" t="s">
        <v>11282</v>
      </c>
      <c r="B5496" s="374">
        <v>16765</v>
      </c>
      <c r="C5496" s="374" t="s">
        <v>11283</v>
      </c>
      <c r="D5496" s="368" t="s">
        <v>8</v>
      </c>
      <c r="E5496" s="374" t="s">
        <v>1213</v>
      </c>
      <c r="F5496" s="376">
        <v>88835.520000000004</v>
      </c>
    </row>
    <row r="5497" spans="1:6">
      <c r="A5497" s="370" t="s">
        <v>11284</v>
      </c>
      <c r="B5497" s="374">
        <v>12986</v>
      </c>
      <c r="C5497" s="374" t="s">
        <v>11285</v>
      </c>
      <c r="D5497" s="368" t="s">
        <v>9</v>
      </c>
      <c r="E5497" s="374" t="s">
        <v>366</v>
      </c>
      <c r="F5497" s="376">
        <v>12948.77</v>
      </c>
    </row>
    <row r="5498" spans="1:6">
      <c r="A5498" s="370" t="s">
        <v>11286</v>
      </c>
      <c r="B5498" s="374">
        <v>12987</v>
      </c>
      <c r="C5498" s="374" t="s">
        <v>11287</v>
      </c>
      <c r="D5498" s="368" t="s">
        <v>9</v>
      </c>
      <c r="E5498" s="374" t="s">
        <v>366</v>
      </c>
      <c r="F5498" s="376">
        <v>19719.37</v>
      </c>
    </row>
    <row r="5499" spans="1:6">
      <c r="A5499" s="370" t="s">
        <v>11288</v>
      </c>
      <c r="B5499" s="374">
        <v>14662</v>
      </c>
      <c r="C5499" s="374" t="s">
        <v>275</v>
      </c>
      <c r="D5499" s="368" t="s">
        <v>9</v>
      </c>
      <c r="E5499" s="374" t="s">
        <v>491</v>
      </c>
      <c r="F5499" s="376">
        <v>56742.38</v>
      </c>
    </row>
    <row r="5500" spans="1:6">
      <c r="A5500" s="370" t="s">
        <v>11289</v>
      </c>
      <c r="B5500" s="374">
        <v>12988</v>
      </c>
      <c r="C5500" s="374" t="s">
        <v>11290</v>
      </c>
      <c r="D5500" s="368" t="s">
        <v>9</v>
      </c>
      <c r="E5500" s="374" t="s">
        <v>366</v>
      </c>
      <c r="F5500" s="376">
        <v>37023.01</v>
      </c>
    </row>
    <row r="5501" spans="1:6">
      <c r="A5501" s="370" t="s">
        <v>11291</v>
      </c>
      <c r="B5501" s="374">
        <v>14829</v>
      </c>
      <c r="C5501" s="374" t="s">
        <v>11292</v>
      </c>
      <c r="D5501" s="368" t="s">
        <v>9</v>
      </c>
      <c r="E5501" s="374" t="s">
        <v>491</v>
      </c>
      <c r="F5501" s="376">
        <v>69691.149999999994</v>
      </c>
    </row>
    <row r="5502" spans="1:6">
      <c r="A5502" s="370" t="s">
        <v>11293</v>
      </c>
      <c r="B5502" s="374">
        <v>334</v>
      </c>
      <c r="C5502" s="374" t="s">
        <v>11294</v>
      </c>
      <c r="D5502" s="368" t="s">
        <v>6</v>
      </c>
      <c r="E5502" s="374" t="s">
        <v>1213</v>
      </c>
      <c r="F5502" s="376">
        <v>15566.91</v>
      </c>
    </row>
    <row r="5503" spans="1:6">
      <c r="A5503" s="370" t="s">
        <v>11295</v>
      </c>
      <c r="B5503" s="374">
        <v>335</v>
      </c>
      <c r="C5503" s="374" t="s">
        <v>11296</v>
      </c>
      <c r="D5503" s="368" t="s">
        <v>6</v>
      </c>
      <c r="E5503" s="374" t="s">
        <v>1213</v>
      </c>
      <c r="F5503" s="376">
        <v>15566.91</v>
      </c>
    </row>
    <row r="5504" spans="1:6">
      <c r="A5504" s="370" t="s">
        <v>11297</v>
      </c>
      <c r="B5504" s="374">
        <v>336</v>
      </c>
      <c r="C5504" s="374" t="s">
        <v>11298</v>
      </c>
      <c r="D5504" s="368" t="s">
        <v>6</v>
      </c>
      <c r="E5504" s="374" t="s">
        <v>1213</v>
      </c>
      <c r="F5504" s="376">
        <v>96023.12</v>
      </c>
    </row>
    <row r="5505" spans="1:6">
      <c r="A5505" s="370" t="s">
        <v>11299</v>
      </c>
      <c r="B5505" s="374">
        <v>238</v>
      </c>
      <c r="C5505" s="374" t="s">
        <v>11300</v>
      </c>
      <c r="D5505" s="368" t="s">
        <v>6</v>
      </c>
      <c r="E5505" s="374" t="s">
        <v>1515</v>
      </c>
      <c r="F5505" s="376">
        <v>27171.360000000001</v>
      </c>
    </row>
    <row r="5506" spans="1:6">
      <c r="A5506" s="370" t="s">
        <v>11301</v>
      </c>
      <c r="B5506" s="374">
        <v>239</v>
      </c>
      <c r="C5506" s="374" t="s">
        <v>11302</v>
      </c>
      <c r="D5506" s="368" t="s">
        <v>6</v>
      </c>
      <c r="E5506" s="374" t="s">
        <v>1515</v>
      </c>
      <c r="F5506" s="376">
        <v>38282.129999999997</v>
      </c>
    </row>
    <row r="5507" spans="1:6">
      <c r="A5507" s="370" t="s">
        <v>11303</v>
      </c>
      <c r="B5507" s="374">
        <v>124</v>
      </c>
      <c r="C5507" s="374" t="s">
        <v>11304</v>
      </c>
      <c r="D5507" s="368" t="s">
        <v>6</v>
      </c>
      <c r="E5507" s="374" t="s">
        <v>1515</v>
      </c>
      <c r="F5507" s="376">
        <v>39436.620000000003</v>
      </c>
    </row>
    <row r="5508" spans="1:6">
      <c r="A5508" s="370" t="s">
        <v>11305</v>
      </c>
      <c r="B5508" s="374">
        <v>240</v>
      </c>
      <c r="C5508" s="374" t="s">
        <v>11306</v>
      </c>
      <c r="D5508" s="368" t="s">
        <v>6</v>
      </c>
      <c r="E5508" s="374" t="s">
        <v>1515</v>
      </c>
      <c r="F5508" s="376">
        <v>92728.14</v>
      </c>
    </row>
    <row r="5509" spans="1:6">
      <c r="A5509" s="370" t="s">
        <v>11307</v>
      </c>
      <c r="B5509" s="374">
        <v>241</v>
      </c>
      <c r="C5509" s="374" t="s">
        <v>11308</v>
      </c>
      <c r="D5509" s="368" t="s">
        <v>6</v>
      </c>
      <c r="E5509" s="374" t="s">
        <v>1515</v>
      </c>
      <c r="F5509" s="376">
        <v>39436.620000000003</v>
      </c>
    </row>
    <row r="5510" spans="1:6">
      <c r="A5510" s="370" t="s">
        <v>11309</v>
      </c>
      <c r="B5510" s="374">
        <v>242</v>
      </c>
      <c r="C5510" s="374" t="s">
        <v>11310</v>
      </c>
      <c r="D5510" s="368" t="s">
        <v>6</v>
      </c>
      <c r="E5510" s="374" t="s">
        <v>1515</v>
      </c>
      <c r="F5510" s="376">
        <v>39436.620000000003</v>
      </c>
    </row>
    <row r="5511" spans="1:6">
      <c r="A5511" s="370" t="s">
        <v>11311</v>
      </c>
      <c r="B5511" s="374">
        <v>12826</v>
      </c>
      <c r="C5511" s="374" t="s">
        <v>11312</v>
      </c>
      <c r="D5511" s="368" t="s">
        <v>6</v>
      </c>
      <c r="E5511" s="374" t="s">
        <v>1573</v>
      </c>
      <c r="F5511" s="376">
        <v>101028.17</v>
      </c>
    </row>
    <row r="5512" spans="1:6">
      <c r="A5512" s="370" t="s">
        <v>11313</v>
      </c>
      <c r="B5512" s="374">
        <v>18348</v>
      </c>
      <c r="C5512" s="374" t="s">
        <v>11314</v>
      </c>
      <c r="D5512" s="368" t="s">
        <v>6</v>
      </c>
      <c r="E5512" s="374" t="s">
        <v>603</v>
      </c>
      <c r="F5512" s="376">
        <v>72877.89</v>
      </c>
    </row>
    <row r="5513" spans="1:6">
      <c r="A5513" s="370" t="s">
        <v>11315</v>
      </c>
      <c r="B5513" s="374">
        <v>18325</v>
      </c>
      <c r="C5513" s="374" t="s">
        <v>11316</v>
      </c>
      <c r="D5513" s="368" t="s">
        <v>6</v>
      </c>
      <c r="E5513" s="374" t="s">
        <v>603</v>
      </c>
      <c r="F5513" s="376">
        <v>244084.08</v>
      </c>
    </row>
    <row r="5514" spans="1:6">
      <c r="A5514" s="370" t="s">
        <v>11317</v>
      </c>
      <c r="B5514" s="374">
        <v>18272</v>
      </c>
      <c r="C5514" s="374" t="s">
        <v>11318</v>
      </c>
      <c r="D5514" s="368" t="s">
        <v>6</v>
      </c>
      <c r="E5514" s="374" t="s">
        <v>603</v>
      </c>
      <c r="F5514" s="376">
        <v>10916.77</v>
      </c>
    </row>
    <row r="5515" spans="1:6" ht="22.5">
      <c r="A5515" s="370" t="s">
        <v>11319</v>
      </c>
      <c r="B5515" s="374">
        <v>14032</v>
      </c>
      <c r="C5515" s="374" t="s">
        <v>11320</v>
      </c>
      <c r="D5515" s="368" t="s">
        <v>9</v>
      </c>
      <c r="E5515" s="374" t="s">
        <v>537</v>
      </c>
      <c r="F5515" s="376">
        <v>270709.25</v>
      </c>
    </row>
    <row r="5516" spans="1:6" ht="22.5">
      <c r="A5516" s="370" t="s">
        <v>11321</v>
      </c>
      <c r="B5516" s="374">
        <v>481</v>
      </c>
      <c r="C5516" s="374" t="s">
        <v>11322</v>
      </c>
      <c r="D5516" s="368" t="s">
        <v>9</v>
      </c>
      <c r="E5516" s="374" t="s">
        <v>537</v>
      </c>
      <c r="F5516" s="376">
        <v>97789.88</v>
      </c>
    </row>
    <row r="5517" spans="1:6" ht="22.5">
      <c r="A5517" s="370" t="s">
        <v>11323</v>
      </c>
      <c r="B5517" s="374">
        <v>479</v>
      </c>
      <c r="C5517" s="374" t="s">
        <v>11324</v>
      </c>
      <c r="D5517" s="368" t="s">
        <v>9</v>
      </c>
      <c r="E5517" s="374" t="s">
        <v>537</v>
      </c>
      <c r="F5517" s="376">
        <v>112698.12</v>
      </c>
    </row>
    <row r="5518" spans="1:6">
      <c r="A5518" s="370" t="s">
        <v>11325</v>
      </c>
      <c r="B5518" s="374">
        <v>10653</v>
      </c>
      <c r="C5518" s="374" t="s">
        <v>11326</v>
      </c>
      <c r="D5518" s="368" t="s">
        <v>9</v>
      </c>
      <c r="E5518" s="374" t="s">
        <v>496</v>
      </c>
      <c r="F5518" s="376">
        <v>58366.720000000001</v>
      </c>
    </row>
    <row r="5519" spans="1:6" ht="22.5">
      <c r="A5519" s="370" t="s">
        <v>11327</v>
      </c>
      <c r="B5519" s="374">
        <v>480</v>
      </c>
      <c r="C5519" s="374" t="s">
        <v>11328</v>
      </c>
      <c r="D5519" s="368" t="s">
        <v>9</v>
      </c>
      <c r="E5519" s="374" t="s">
        <v>537</v>
      </c>
      <c r="F5519" s="376">
        <v>97096.39</v>
      </c>
    </row>
    <row r="5520" spans="1:6">
      <c r="A5520" s="370" t="s">
        <v>11329</v>
      </c>
      <c r="B5520" s="374">
        <v>13190</v>
      </c>
      <c r="C5520" s="374" t="s">
        <v>11330</v>
      </c>
      <c r="D5520" s="368" t="s">
        <v>9</v>
      </c>
      <c r="E5520" s="374" t="s">
        <v>366</v>
      </c>
      <c r="F5520" s="376">
        <v>0</v>
      </c>
    </row>
    <row r="5521" spans="1:6">
      <c r="A5521" s="370" t="s">
        <v>11331</v>
      </c>
      <c r="B5521" s="374">
        <v>10515</v>
      </c>
      <c r="C5521" s="374" t="s">
        <v>11332</v>
      </c>
      <c r="D5521" s="368" t="s">
        <v>7</v>
      </c>
      <c r="E5521" s="374" t="s">
        <v>11333</v>
      </c>
      <c r="F5521" s="376">
        <v>46565.47</v>
      </c>
    </row>
    <row r="5522" spans="1:6">
      <c r="A5522" s="370" t="s">
        <v>11334</v>
      </c>
      <c r="B5522" s="374">
        <v>18658</v>
      </c>
      <c r="C5522" s="374" t="s">
        <v>11335</v>
      </c>
      <c r="D5522" s="368" t="s">
        <v>7</v>
      </c>
      <c r="E5522" s="374" t="s">
        <v>11333</v>
      </c>
      <c r="F5522" s="376">
        <v>53847.08</v>
      </c>
    </row>
    <row r="5523" spans="1:6">
      <c r="A5523" s="370" t="s">
        <v>11336</v>
      </c>
      <c r="B5523" s="374">
        <v>695</v>
      </c>
      <c r="C5523" s="374" t="s">
        <v>11337</v>
      </c>
      <c r="D5523" s="368" t="s">
        <v>6</v>
      </c>
      <c r="E5523" s="374" t="s">
        <v>1793</v>
      </c>
      <c r="F5523" s="376">
        <v>5156.45</v>
      </c>
    </row>
    <row r="5524" spans="1:6">
      <c r="A5524" s="370" t="s">
        <v>11338</v>
      </c>
      <c r="B5524" s="374">
        <v>746</v>
      </c>
      <c r="C5524" s="374" t="s">
        <v>11339</v>
      </c>
      <c r="D5524" s="368" t="s">
        <v>6</v>
      </c>
      <c r="E5524" s="374" t="s">
        <v>1793</v>
      </c>
      <c r="F5524" s="376">
        <v>4561.9399999999996</v>
      </c>
    </row>
    <row r="5525" spans="1:6">
      <c r="A5525" s="370" t="s">
        <v>11340</v>
      </c>
      <c r="B5525" s="374">
        <v>12808</v>
      </c>
      <c r="C5525" s="374" t="s">
        <v>11341</v>
      </c>
      <c r="D5525" s="368" t="s">
        <v>6</v>
      </c>
      <c r="E5525" s="374" t="s">
        <v>1793</v>
      </c>
      <c r="F5525" s="376">
        <v>2149.15</v>
      </c>
    </row>
    <row r="5526" spans="1:6">
      <c r="A5526" s="370" t="s">
        <v>11342</v>
      </c>
      <c r="B5526" s="374">
        <v>14059</v>
      </c>
      <c r="C5526" s="374" t="s">
        <v>11343</v>
      </c>
      <c r="D5526" s="368" t="s">
        <v>6</v>
      </c>
      <c r="E5526" s="374" t="s">
        <v>1793</v>
      </c>
      <c r="F5526" s="376">
        <v>3185.82</v>
      </c>
    </row>
    <row r="5527" spans="1:6">
      <c r="A5527" s="370" t="s">
        <v>11344</v>
      </c>
      <c r="B5527" s="374">
        <v>14058</v>
      </c>
      <c r="C5527" s="374" t="s">
        <v>11345</v>
      </c>
      <c r="D5527" s="368" t="s">
        <v>6</v>
      </c>
      <c r="E5527" s="374" t="s">
        <v>1793</v>
      </c>
      <c r="F5527" s="376">
        <v>5725.36</v>
      </c>
    </row>
    <row r="5528" spans="1:6">
      <c r="A5528" s="370" t="s">
        <v>11346</v>
      </c>
      <c r="B5528" s="374">
        <v>11192</v>
      </c>
      <c r="C5528" s="374" t="s">
        <v>11347</v>
      </c>
      <c r="D5528" s="368" t="s">
        <v>6</v>
      </c>
      <c r="E5528" s="374" t="s">
        <v>1793</v>
      </c>
      <c r="F5528" s="376">
        <v>416.86</v>
      </c>
    </row>
    <row r="5529" spans="1:6">
      <c r="A5529" s="370" t="s">
        <v>11348</v>
      </c>
      <c r="B5529" s="374">
        <v>11655</v>
      </c>
      <c r="C5529" s="374" t="s">
        <v>11349</v>
      </c>
      <c r="D5529" s="368" t="s">
        <v>6</v>
      </c>
      <c r="E5529" s="374" t="s">
        <v>1793</v>
      </c>
      <c r="F5529" s="376">
        <v>34283.74</v>
      </c>
    </row>
    <row r="5530" spans="1:6">
      <c r="A5530" s="370" t="s">
        <v>11350</v>
      </c>
      <c r="B5530" s="374">
        <v>15041</v>
      </c>
      <c r="C5530" s="374" t="s">
        <v>11351</v>
      </c>
      <c r="D5530" s="368" t="s">
        <v>9</v>
      </c>
      <c r="E5530" s="374" t="s">
        <v>366</v>
      </c>
      <c r="F5530" s="376">
        <v>0</v>
      </c>
    </row>
    <row r="5531" spans="1:6">
      <c r="A5531" s="370" t="s">
        <v>11352</v>
      </c>
      <c r="B5531" s="374">
        <v>14307</v>
      </c>
      <c r="C5531" s="374" t="s">
        <v>11353</v>
      </c>
      <c r="D5531" s="368" t="s">
        <v>9</v>
      </c>
      <c r="E5531" s="374" t="s">
        <v>366</v>
      </c>
      <c r="F5531" s="376">
        <v>0</v>
      </c>
    </row>
    <row r="5532" spans="1:6">
      <c r="A5532" s="370" t="s">
        <v>11354</v>
      </c>
      <c r="B5532" s="374">
        <v>15487</v>
      </c>
      <c r="C5532" s="374" t="s">
        <v>11355</v>
      </c>
      <c r="D5532" s="368" t="s">
        <v>9</v>
      </c>
      <c r="E5532" s="374" t="s">
        <v>615</v>
      </c>
      <c r="F5532" s="376">
        <v>0</v>
      </c>
    </row>
    <row r="5533" spans="1:6">
      <c r="A5533" s="370" t="s">
        <v>11356</v>
      </c>
      <c r="B5533" s="374">
        <v>10494</v>
      </c>
      <c r="C5533" s="374" t="s">
        <v>11357</v>
      </c>
      <c r="D5533" s="368" t="s">
        <v>6</v>
      </c>
      <c r="E5533" s="374" t="s">
        <v>857</v>
      </c>
      <c r="F5533" s="376">
        <v>277944.03999999998</v>
      </c>
    </row>
    <row r="5534" spans="1:6">
      <c r="A5534" s="370" t="s">
        <v>11358</v>
      </c>
      <c r="B5534" s="374">
        <v>15782</v>
      </c>
      <c r="C5534" s="374" t="s">
        <v>11359</v>
      </c>
      <c r="D5534" s="368" t="s">
        <v>9</v>
      </c>
      <c r="E5534" s="374" t="s">
        <v>1259</v>
      </c>
      <c r="F5534" s="376">
        <v>27245.45</v>
      </c>
    </row>
    <row r="5535" spans="1:6">
      <c r="A5535" s="370" t="s">
        <v>11360</v>
      </c>
      <c r="B5535" s="374">
        <v>18140</v>
      </c>
      <c r="C5535" s="374" t="s">
        <v>11361</v>
      </c>
      <c r="D5535" s="368" t="s">
        <v>6</v>
      </c>
      <c r="E5535" s="374" t="s">
        <v>1216</v>
      </c>
      <c r="F5535" s="376">
        <v>203253.97</v>
      </c>
    </row>
    <row r="5536" spans="1:6">
      <c r="A5536" s="370" t="s">
        <v>11362</v>
      </c>
      <c r="B5536" s="374">
        <v>18137</v>
      </c>
      <c r="C5536" s="374" t="s">
        <v>11363</v>
      </c>
      <c r="D5536" s="368" t="s">
        <v>6</v>
      </c>
      <c r="E5536" s="374" t="s">
        <v>1216</v>
      </c>
      <c r="F5536" s="376">
        <v>436070.41</v>
      </c>
    </row>
    <row r="5537" spans="1:6" ht="22.5">
      <c r="A5537" s="370" t="s">
        <v>11364</v>
      </c>
      <c r="B5537" s="374">
        <v>19352</v>
      </c>
      <c r="C5537" s="374" t="s">
        <v>11365</v>
      </c>
      <c r="D5537" s="368" t="s">
        <v>6</v>
      </c>
      <c r="E5537" s="374" t="s">
        <v>854</v>
      </c>
      <c r="F5537" s="376">
        <v>500294.14</v>
      </c>
    </row>
    <row r="5538" spans="1:6">
      <c r="A5538" s="370" t="s">
        <v>11366</v>
      </c>
      <c r="B5538" s="374">
        <v>12983</v>
      </c>
      <c r="C5538" s="374" t="s">
        <v>11367</v>
      </c>
      <c r="D5538" s="368" t="s">
        <v>9</v>
      </c>
      <c r="E5538" s="374" t="s">
        <v>366</v>
      </c>
      <c r="F5538" s="376">
        <v>21909.38</v>
      </c>
    </row>
    <row r="5539" spans="1:6">
      <c r="A5539" s="370" t="s">
        <v>11368</v>
      </c>
      <c r="B5539" s="374">
        <v>12984</v>
      </c>
      <c r="C5539" s="374" t="s">
        <v>11369</v>
      </c>
      <c r="D5539" s="368" t="s">
        <v>9</v>
      </c>
      <c r="E5539" s="374" t="s">
        <v>366</v>
      </c>
      <c r="F5539" s="376">
        <v>169153.88</v>
      </c>
    </row>
    <row r="5540" spans="1:6">
      <c r="A5540" s="370" t="s">
        <v>11370</v>
      </c>
      <c r="B5540" s="374">
        <v>12985</v>
      </c>
      <c r="C5540" s="374" t="s">
        <v>11371</v>
      </c>
      <c r="D5540" s="368" t="s">
        <v>9</v>
      </c>
      <c r="E5540" s="374" t="s">
        <v>366</v>
      </c>
      <c r="F5540" s="376">
        <v>340540.24</v>
      </c>
    </row>
    <row r="5541" spans="1:6">
      <c r="A5541" s="370" t="s">
        <v>11372</v>
      </c>
      <c r="B5541" s="374">
        <v>14826</v>
      </c>
      <c r="C5541" s="374" t="s">
        <v>11373</v>
      </c>
      <c r="D5541" s="368" t="s">
        <v>9</v>
      </c>
      <c r="E5541" s="374" t="s">
        <v>491</v>
      </c>
      <c r="F5541" s="376">
        <v>531603.5</v>
      </c>
    </row>
    <row r="5542" spans="1:6">
      <c r="A5542" s="370" t="s">
        <v>11374</v>
      </c>
      <c r="B5542" s="374">
        <v>19300</v>
      </c>
      <c r="C5542" s="374" t="s">
        <v>11375</v>
      </c>
      <c r="D5542" s="368" t="s">
        <v>6</v>
      </c>
      <c r="E5542" s="374" t="s">
        <v>854</v>
      </c>
      <c r="F5542" s="376">
        <v>501026.97</v>
      </c>
    </row>
    <row r="5543" spans="1:6">
      <c r="A5543" s="370" t="s">
        <v>11376</v>
      </c>
      <c r="B5543" s="374">
        <v>16578</v>
      </c>
      <c r="C5543" s="374" t="s">
        <v>11377</v>
      </c>
      <c r="D5543" s="368" t="s">
        <v>8</v>
      </c>
      <c r="E5543" s="374" t="s">
        <v>491</v>
      </c>
      <c r="F5543" s="376">
        <v>58271.07</v>
      </c>
    </row>
    <row r="5544" spans="1:6">
      <c r="A5544" s="370" t="s">
        <v>11378</v>
      </c>
      <c r="B5544" s="374">
        <v>13269</v>
      </c>
      <c r="C5544" s="374" t="s">
        <v>11379</v>
      </c>
      <c r="D5544" s="368" t="s">
        <v>6</v>
      </c>
      <c r="E5544" s="374" t="s">
        <v>366</v>
      </c>
      <c r="F5544" s="376">
        <v>340540.24</v>
      </c>
    </row>
    <row r="5545" spans="1:6">
      <c r="A5545" s="370" t="s">
        <v>11380</v>
      </c>
      <c r="B5545" s="374">
        <v>18124</v>
      </c>
      <c r="C5545" s="374" t="s">
        <v>11381</v>
      </c>
      <c r="D5545" s="368" t="s">
        <v>6</v>
      </c>
      <c r="E5545" s="374" t="s">
        <v>857</v>
      </c>
      <c r="F5545" s="376">
        <v>297433.42</v>
      </c>
    </row>
    <row r="5546" spans="1:6">
      <c r="A5546" s="370" t="s">
        <v>11382</v>
      </c>
      <c r="B5546" s="374">
        <v>16857</v>
      </c>
      <c r="C5546" s="374" t="s">
        <v>11383</v>
      </c>
      <c r="D5546" s="368" t="s">
        <v>6</v>
      </c>
      <c r="E5546" s="374" t="s">
        <v>857</v>
      </c>
      <c r="F5546" s="376">
        <v>279165.48</v>
      </c>
    </row>
    <row r="5547" spans="1:6">
      <c r="A5547" s="370" t="s">
        <v>11384</v>
      </c>
      <c r="B5547" s="374">
        <v>14658</v>
      </c>
      <c r="C5547" s="374" t="s">
        <v>11385</v>
      </c>
      <c r="D5547" s="368" t="s">
        <v>9</v>
      </c>
      <c r="E5547" s="374" t="s">
        <v>491</v>
      </c>
      <c r="F5547" s="376">
        <v>509694.12</v>
      </c>
    </row>
    <row r="5548" spans="1:6">
      <c r="A5548" s="370" t="s">
        <v>11386</v>
      </c>
      <c r="B5548" s="374">
        <v>10499</v>
      </c>
      <c r="C5548" s="374" t="s">
        <v>11387</v>
      </c>
      <c r="D5548" s="368" t="s">
        <v>6</v>
      </c>
      <c r="E5548" s="374" t="s">
        <v>857</v>
      </c>
      <c r="F5548" s="376">
        <v>221201.26</v>
      </c>
    </row>
    <row r="5549" spans="1:6">
      <c r="A5549" s="370" t="s">
        <v>11388</v>
      </c>
      <c r="B5549" s="374">
        <v>18732</v>
      </c>
      <c r="C5549" s="374" t="s">
        <v>11389</v>
      </c>
      <c r="D5549" s="368" t="s">
        <v>6</v>
      </c>
      <c r="E5549" s="374" t="s">
        <v>857</v>
      </c>
      <c r="F5549" s="376">
        <v>109849.22</v>
      </c>
    </row>
    <row r="5550" spans="1:6" ht="22.5">
      <c r="A5550" s="370" t="s">
        <v>11390</v>
      </c>
      <c r="B5550" s="374">
        <v>19290</v>
      </c>
      <c r="C5550" s="374" t="s">
        <v>11391</v>
      </c>
      <c r="D5550" s="368" t="s">
        <v>6</v>
      </c>
      <c r="E5550" s="374" t="s">
        <v>11392</v>
      </c>
      <c r="F5550" s="376">
        <v>198747.25</v>
      </c>
    </row>
    <row r="5551" spans="1:6">
      <c r="A5551" s="370" t="s">
        <v>11393</v>
      </c>
      <c r="B5551" s="374">
        <v>16543</v>
      </c>
      <c r="C5551" s="374" t="s">
        <v>11394</v>
      </c>
      <c r="D5551" s="368" t="s">
        <v>6</v>
      </c>
      <c r="E5551" s="374" t="s">
        <v>1573</v>
      </c>
      <c r="F5551" s="376">
        <v>61954.28</v>
      </c>
    </row>
    <row r="5552" spans="1:6">
      <c r="A5552" s="370" t="s">
        <v>11395</v>
      </c>
      <c r="B5552" s="374">
        <v>17931</v>
      </c>
      <c r="C5552" s="374" t="s">
        <v>11396</v>
      </c>
      <c r="D5552" s="368" t="s">
        <v>6</v>
      </c>
      <c r="E5552" s="374" t="s">
        <v>1216</v>
      </c>
      <c r="F5552" s="376">
        <v>295214.5</v>
      </c>
    </row>
    <row r="5553" spans="1:6">
      <c r="A5553" s="370" t="s">
        <v>11397</v>
      </c>
      <c r="B5553" s="374">
        <v>18033</v>
      </c>
      <c r="C5553" s="374" t="s">
        <v>11398</v>
      </c>
      <c r="D5553" s="368" t="s">
        <v>6</v>
      </c>
      <c r="E5553" s="374" t="s">
        <v>1216</v>
      </c>
      <c r="F5553" s="376">
        <v>334389.21999999997</v>
      </c>
    </row>
    <row r="5554" spans="1:6">
      <c r="A5554" s="370" t="s">
        <v>11399</v>
      </c>
      <c r="B5554" s="374">
        <v>18122</v>
      </c>
      <c r="C5554" s="374" t="s">
        <v>11400</v>
      </c>
      <c r="D5554" s="368" t="s">
        <v>6</v>
      </c>
      <c r="E5554" s="374" t="s">
        <v>1216</v>
      </c>
      <c r="F5554" s="376">
        <v>242018.07</v>
      </c>
    </row>
    <row r="5555" spans="1:6">
      <c r="A5555" s="370" t="s">
        <v>11401</v>
      </c>
      <c r="B5555" s="374">
        <v>16855</v>
      </c>
      <c r="C5555" s="374" t="s">
        <v>11402</v>
      </c>
      <c r="D5555" s="368" t="s">
        <v>6</v>
      </c>
      <c r="E5555" s="374" t="s">
        <v>1216</v>
      </c>
      <c r="F5555" s="376">
        <v>264688.77</v>
      </c>
    </row>
    <row r="5556" spans="1:6" ht="22.5">
      <c r="A5556" s="370" t="s">
        <v>11403</v>
      </c>
      <c r="B5556" s="374">
        <v>15143</v>
      </c>
      <c r="C5556" s="374" t="s">
        <v>11404</v>
      </c>
      <c r="D5556" s="368" t="s">
        <v>7</v>
      </c>
      <c r="E5556" s="374" t="s">
        <v>537</v>
      </c>
      <c r="F5556" s="376">
        <v>1012180.48</v>
      </c>
    </row>
    <row r="5557" spans="1:6">
      <c r="A5557" s="370" t="s">
        <v>11405</v>
      </c>
      <c r="B5557" s="374">
        <v>17029</v>
      </c>
      <c r="C5557" s="374" t="s">
        <v>11406</v>
      </c>
      <c r="D5557" s="368" t="s">
        <v>6</v>
      </c>
      <c r="E5557" s="374" t="s">
        <v>857</v>
      </c>
      <c r="F5557" s="376">
        <v>176628.12</v>
      </c>
    </row>
    <row r="5558" spans="1:6">
      <c r="A5558" s="370" t="s">
        <v>11407</v>
      </c>
      <c r="B5558" s="374">
        <v>18350</v>
      </c>
      <c r="C5558" s="374" t="s">
        <v>11408</v>
      </c>
      <c r="D5558" s="368" t="s">
        <v>6</v>
      </c>
      <c r="E5558" s="374" t="s">
        <v>857</v>
      </c>
      <c r="F5558" s="376">
        <v>335691.32</v>
      </c>
    </row>
    <row r="5559" spans="1:6">
      <c r="A5559" s="370" t="s">
        <v>11409</v>
      </c>
      <c r="B5559" s="374">
        <v>18353</v>
      </c>
      <c r="C5559" s="374" t="s">
        <v>11410</v>
      </c>
      <c r="D5559" s="368" t="s">
        <v>6</v>
      </c>
      <c r="E5559" s="374" t="s">
        <v>857</v>
      </c>
      <c r="F5559" s="376">
        <v>270340.74</v>
      </c>
    </row>
    <row r="5560" spans="1:6">
      <c r="A5560" s="370" t="s">
        <v>11411</v>
      </c>
      <c r="B5560" s="374">
        <v>17010</v>
      </c>
      <c r="C5560" s="374" t="s">
        <v>11412</v>
      </c>
      <c r="D5560" s="368" t="s">
        <v>6</v>
      </c>
      <c r="E5560" s="374" t="s">
        <v>857</v>
      </c>
      <c r="F5560" s="376">
        <v>189407.66</v>
      </c>
    </row>
    <row r="5561" spans="1:6">
      <c r="A5561" s="370" t="s">
        <v>11413</v>
      </c>
      <c r="B5561" s="374">
        <v>17021</v>
      </c>
      <c r="C5561" s="374" t="s">
        <v>11414</v>
      </c>
      <c r="D5561" s="368" t="s">
        <v>6</v>
      </c>
      <c r="E5561" s="374" t="s">
        <v>857</v>
      </c>
      <c r="F5561" s="376">
        <v>175097.31</v>
      </c>
    </row>
    <row r="5562" spans="1:6">
      <c r="A5562" s="370" t="s">
        <v>11415</v>
      </c>
      <c r="B5562" s="374">
        <v>18007</v>
      </c>
      <c r="C5562" s="374" t="s">
        <v>11416</v>
      </c>
      <c r="D5562" s="368" t="s">
        <v>6</v>
      </c>
      <c r="E5562" s="374" t="s">
        <v>857</v>
      </c>
      <c r="F5562" s="376">
        <v>242275.93</v>
      </c>
    </row>
    <row r="5563" spans="1:6">
      <c r="A5563" s="370" t="s">
        <v>11417</v>
      </c>
      <c r="B5563" s="374">
        <v>18346</v>
      </c>
      <c r="C5563" s="374" t="s">
        <v>11418</v>
      </c>
      <c r="D5563" s="368" t="s">
        <v>6</v>
      </c>
      <c r="E5563" s="374" t="s">
        <v>857</v>
      </c>
      <c r="F5563" s="376">
        <v>64653.27</v>
      </c>
    </row>
    <row r="5564" spans="1:6">
      <c r="A5564" s="370" t="s">
        <v>11419</v>
      </c>
      <c r="B5564" s="374">
        <v>18354</v>
      </c>
      <c r="C5564" s="374" t="s">
        <v>11420</v>
      </c>
      <c r="D5564" s="368" t="s">
        <v>6</v>
      </c>
      <c r="E5564" s="374" t="s">
        <v>857</v>
      </c>
      <c r="F5564" s="376">
        <v>310747.98</v>
      </c>
    </row>
    <row r="5565" spans="1:6">
      <c r="A5565" s="370" t="s">
        <v>11421</v>
      </c>
      <c r="B5565" s="374">
        <v>17035</v>
      </c>
      <c r="C5565" s="374" t="s">
        <v>11422</v>
      </c>
      <c r="D5565" s="368" t="s">
        <v>6</v>
      </c>
      <c r="E5565" s="374" t="s">
        <v>857</v>
      </c>
      <c r="F5565" s="376">
        <v>240418.75</v>
      </c>
    </row>
    <row r="5566" spans="1:6">
      <c r="A5566" s="370" t="s">
        <v>11423</v>
      </c>
      <c r="B5566" s="374">
        <v>18356</v>
      </c>
      <c r="C5566" s="374" t="s">
        <v>11424</v>
      </c>
      <c r="D5566" s="368" t="s">
        <v>6</v>
      </c>
      <c r="E5566" s="374" t="s">
        <v>857</v>
      </c>
      <c r="F5566" s="376">
        <v>164489.60000000001</v>
      </c>
    </row>
    <row r="5567" spans="1:6">
      <c r="A5567" s="370" t="s">
        <v>11425</v>
      </c>
      <c r="B5567" s="374">
        <v>18017</v>
      </c>
      <c r="C5567" s="374" t="s">
        <v>11426</v>
      </c>
      <c r="D5567" s="368" t="s">
        <v>6</v>
      </c>
      <c r="E5567" s="374" t="s">
        <v>857</v>
      </c>
      <c r="F5567" s="376">
        <v>164484.68</v>
      </c>
    </row>
    <row r="5568" spans="1:6">
      <c r="A5568" s="370" t="s">
        <v>11427</v>
      </c>
      <c r="B5568" s="374">
        <v>17027</v>
      </c>
      <c r="C5568" s="374" t="s">
        <v>11428</v>
      </c>
      <c r="D5568" s="368" t="s">
        <v>6</v>
      </c>
      <c r="E5568" s="374" t="s">
        <v>857</v>
      </c>
      <c r="F5568" s="376">
        <v>153099.13</v>
      </c>
    </row>
    <row r="5569" spans="1:6">
      <c r="A5569" s="370" t="s">
        <v>11429</v>
      </c>
      <c r="B5569" s="374">
        <v>19301</v>
      </c>
      <c r="C5569" s="374" t="s">
        <v>11430</v>
      </c>
      <c r="D5569" s="368" t="s">
        <v>6</v>
      </c>
      <c r="E5569" s="374" t="s">
        <v>854</v>
      </c>
      <c r="F5569" s="376">
        <v>0</v>
      </c>
    </row>
    <row r="5570" spans="1:6">
      <c r="A5570" s="370" t="s">
        <v>11431</v>
      </c>
      <c r="B5570" s="374">
        <v>10436</v>
      </c>
      <c r="C5570" s="374" t="s">
        <v>11432</v>
      </c>
      <c r="D5570" s="368" t="s">
        <v>6</v>
      </c>
      <c r="E5570" s="374" t="s">
        <v>1216</v>
      </c>
      <c r="F5570" s="376">
        <v>137897.28</v>
      </c>
    </row>
    <row r="5571" spans="1:6">
      <c r="A5571" s="370" t="s">
        <v>11433</v>
      </c>
      <c r="B5571" s="374">
        <v>16998</v>
      </c>
      <c r="C5571" s="374" t="s">
        <v>11434</v>
      </c>
      <c r="D5571" s="368" t="s">
        <v>8</v>
      </c>
      <c r="E5571" s="374" t="s">
        <v>374</v>
      </c>
      <c r="F5571" s="376">
        <v>121429.63</v>
      </c>
    </row>
    <row r="5572" spans="1:6">
      <c r="A5572" s="370" t="s">
        <v>11435</v>
      </c>
      <c r="B5572" s="374">
        <v>16962</v>
      </c>
      <c r="C5572" s="374" t="s">
        <v>11436</v>
      </c>
      <c r="D5572" s="368" t="s">
        <v>8</v>
      </c>
      <c r="E5572" s="374" t="s">
        <v>374</v>
      </c>
      <c r="F5572" s="376">
        <v>112904.44</v>
      </c>
    </row>
    <row r="5573" spans="1:6">
      <c r="A5573" s="370" t="s">
        <v>11437</v>
      </c>
      <c r="B5573" s="374">
        <v>16999</v>
      </c>
      <c r="C5573" s="374" t="s">
        <v>11438</v>
      </c>
      <c r="D5573" s="368" t="s">
        <v>8</v>
      </c>
      <c r="E5573" s="374" t="s">
        <v>374</v>
      </c>
      <c r="F5573" s="376">
        <v>143693.95000000001</v>
      </c>
    </row>
    <row r="5574" spans="1:6">
      <c r="A5574" s="370" t="s">
        <v>11439</v>
      </c>
      <c r="B5574" s="374">
        <v>17000</v>
      </c>
      <c r="C5574" s="374" t="s">
        <v>11440</v>
      </c>
      <c r="D5574" s="368" t="s">
        <v>8</v>
      </c>
      <c r="E5574" s="374" t="s">
        <v>374</v>
      </c>
      <c r="F5574" s="376">
        <v>160221.34</v>
      </c>
    </row>
    <row r="5575" spans="1:6">
      <c r="A5575" s="370" t="s">
        <v>11441</v>
      </c>
      <c r="B5575" s="374">
        <v>13483</v>
      </c>
      <c r="C5575" s="374" t="s">
        <v>11442</v>
      </c>
      <c r="D5575" s="368" t="s">
        <v>9</v>
      </c>
      <c r="E5575" s="374" t="s">
        <v>366</v>
      </c>
      <c r="F5575" s="376">
        <v>10427.65</v>
      </c>
    </row>
    <row r="5576" spans="1:6">
      <c r="A5576" s="370" t="s">
        <v>11443</v>
      </c>
      <c r="B5576" s="374" t="s">
        <v>11443</v>
      </c>
      <c r="C5576" s="374" t="s">
        <v>11444</v>
      </c>
      <c r="D5576" s="368" t="s">
        <v>8</v>
      </c>
      <c r="E5576" s="374" t="s">
        <v>374</v>
      </c>
      <c r="F5576" s="376">
        <v>43281.77</v>
      </c>
    </row>
    <row r="5577" spans="1:6">
      <c r="A5577" s="370" t="s">
        <v>11445</v>
      </c>
      <c r="B5577" s="374">
        <v>16542</v>
      </c>
      <c r="C5577" s="374" t="s">
        <v>11446</v>
      </c>
      <c r="D5577" s="368" t="s">
        <v>9</v>
      </c>
      <c r="E5577" s="374" t="s">
        <v>366</v>
      </c>
      <c r="F5577" s="376">
        <v>71734.490000000005</v>
      </c>
    </row>
    <row r="5578" spans="1:6">
      <c r="A5578" s="370" t="s">
        <v>11447</v>
      </c>
      <c r="B5578" s="374">
        <v>13518</v>
      </c>
      <c r="C5578" s="374" t="s">
        <v>11448</v>
      </c>
      <c r="D5578" s="368" t="s">
        <v>6</v>
      </c>
      <c r="E5578" s="374" t="s">
        <v>1216</v>
      </c>
      <c r="F5578" s="376">
        <v>154415.54</v>
      </c>
    </row>
    <row r="5579" spans="1:6">
      <c r="A5579" s="370" t="s">
        <v>11449</v>
      </c>
      <c r="B5579" s="374">
        <v>10559</v>
      </c>
      <c r="C5579" s="374" t="s">
        <v>11450</v>
      </c>
      <c r="D5579" s="368" t="s">
        <v>6</v>
      </c>
      <c r="E5579" s="374" t="s">
        <v>1216</v>
      </c>
      <c r="F5579" s="376">
        <v>303090.02</v>
      </c>
    </row>
    <row r="5580" spans="1:6">
      <c r="A5580" s="370" t="s">
        <v>11451</v>
      </c>
      <c r="B5580" s="374">
        <v>10836</v>
      </c>
      <c r="C5580" s="374" t="s">
        <v>11452</v>
      </c>
      <c r="D5580" s="368" t="s">
        <v>6</v>
      </c>
      <c r="E5580" s="374" t="s">
        <v>1216</v>
      </c>
      <c r="F5580" s="376">
        <v>284800.2</v>
      </c>
    </row>
    <row r="5581" spans="1:6">
      <c r="A5581" s="370" t="s">
        <v>11453</v>
      </c>
      <c r="B5581" s="374">
        <v>10837</v>
      </c>
      <c r="C5581" s="374" t="s">
        <v>11454</v>
      </c>
      <c r="D5581" s="368" t="s">
        <v>6</v>
      </c>
      <c r="E5581" s="374" t="s">
        <v>1216</v>
      </c>
      <c r="F5581" s="376">
        <v>275196.3</v>
      </c>
    </row>
    <row r="5582" spans="1:6">
      <c r="A5582" s="370" t="s">
        <v>11455</v>
      </c>
      <c r="B5582" s="374">
        <v>11721</v>
      </c>
      <c r="C5582" s="374" t="s">
        <v>11456</v>
      </c>
      <c r="D5582" s="368" t="s">
        <v>6</v>
      </c>
      <c r="E5582" s="374" t="s">
        <v>1216</v>
      </c>
      <c r="F5582" s="376">
        <v>356779.53</v>
      </c>
    </row>
    <row r="5583" spans="1:6">
      <c r="A5583" s="370" t="s">
        <v>11457</v>
      </c>
      <c r="B5583" s="374">
        <v>10216</v>
      </c>
      <c r="C5583" s="374" t="s">
        <v>11458</v>
      </c>
      <c r="D5583" s="368" t="s">
        <v>6</v>
      </c>
      <c r="E5583" s="374" t="s">
        <v>1216</v>
      </c>
      <c r="F5583" s="376">
        <v>294776.75</v>
      </c>
    </row>
    <row r="5584" spans="1:6">
      <c r="A5584" s="370" t="s">
        <v>11459</v>
      </c>
      <c r="B5584" s="374">
        <v>10387</v>
      </c>
      <c r="C5584" s="374" t="s">
        <v>11460</v>
      </c>
      <c r="D5584" s="368" t="s">
        <v>6</v>
      </c>
      <c r="E5584" s="374" t="s">
        <v>1216</v>
      </c>
      <c r="F5584" s="376">
        <v>287697.44</v>
      </c>
    </row>
    <row r="5585" spans="1:6">
      <c r="A5585" s="370" t="s">
        <v>11461</v>
      </c>
      <c r="B5585" s="374">
        <v>10840</v>
      </c>
      <c r="C5585" s="374" t="s">
        <v>11462</v>
      </c>
      <c r="D5585" s="368" t="s">
        <v>6</v>
      </c>
      <c r="E5585" s="374" t="s">
        <v>1216</v>
      </c>
      <c r="F5585" s="376">
        <v>271229.36</v>
      </c>
    </row>
    <row r="5586" spans="1:6">
      <c r="A5586" s="370" t="s">
        <v>11463</v>
      </c>
      <c r="B5586" s="374">
        <v>10841</v>
      </c>
      <c r="C5586" s="374" t="s">
        <v>11464</v>
      </c>
      <c r="D5586" s="368" t="s">
        <v>6</v>
      </c>
      <c r="E5586" s="374" t="s">
        <v>1216</v>
      </c>
      <c r="F5586" s="376">
        <v>258297.54</v>
      </c>
    </row>
    <row r="5587" spans="1:6">
      <c r="A5587" s="370" t="s">
        <v>11465</v>
      </c>
      <c r="B5587" s="374">
        <v>10638</v>
      </c>
      <c r="C5587" s="374" t="s">
        <v>11466</v>
      </c>
      <c r="D5587" s="368" t="s">
        <v>6</v>
      </c>
      <c r="E5587" s="374" t="s">
        <v>1216</v>
      </c>
      <c r="F5587" s="376">
        <v>237588.73</v>
      </c>
    </row>
    <row r="5588" spans="1:6">
      <c r="A5588" s="370" t="s">
        <v>11467</v>
      </c>
      <c r="B5588" s="374">
        <v>10558</v>
      </c>
      <c r="C5588" s="374" t="s">
        <v>11468</v>
      </c>
      <c r="D5588" s="368" t="s">
        <v>6</v>
      </c>
      <c r="E5588" s="374" t="s">
        <v>1216</v>
      </c>
      <c r="F5588" s="376">
        <v>303000.05</v>
      </c>
    </row>
    <row r="5589" spans="1:6">
      <c r="A5589" s="370" t="s">
        <v>11469</v>
      </c>
      <c r="B5589" s="374">
        <v>11181</v>
      </c>
      <c r="C5589" s="374" t="s">
        <v>11470</v>
      </c>
      <c r="D5589" s="368" t="s">
        <v>6</v>
      </c>
      <c r="E5589" s="374" t="s">
        <v>1216</v>
      </c>
      <c r="F5589" s="376">
        <v>376734.65</v>
      </c>
    </row>
    <row r="5590" spans="1:6">
      <c r="A5590" s="370" t="s">
        <v>11471</v>
      </c>
      <c r="B5590" s="374">
        <v>10590</v>
      </c>
      <c r="C5590" s="374" t="s">
        <v>11472</v>
      </c>
      <c r="D5590" s="368" t="s">
        <v>6</v>
      </c>
      <c r="E5590" s="374" t="s">
        <v>1216</v>
      </c>
      <c r="F5590" s="376">
        <v>289992.78999999998</v>
      </c>
    </row>
    <row r="5591" spans="1:6">
      <c r="A5591" s="370" t="s">
        <v>11473</v>
      </c>
      <c r="B5591" s="374">
        <v>10842</v>
      </c>
      <c r="C5591" s="374" t="s">
        <v>11474</v>
      </c>
      <c r="D5591" s="368" t="s">
        <v>6</v>
      </c>
      <c r="E5591" s="374" t="s">
        <v>1216</v>
      </c>
      <c r="F5591" s="376">
        <v>273634.09000000003</v>
      </c>
    </row>
    <row r="5592" spans="1:6">
      <c r="A5592" s="370" t="s">
        <v>11475</v>
      </c>
      <c r="B5592" s="374">
        <v>10843</v>
      </c>
      <c r="C5592" s="374" t="s">
        <v>11476</v>
      </c>
      <c r="D5592" s="368" t="s">
        <v>6</v>
      </c>
      <c r="E5592" s="374" t="s">
        <v>1216</v>
      </c>
      <c r="F5592" s="376">
        <v>260702.27</v>
      </c>
    </row>
    <row r="5593" spans="1:6">
      <c r="A5593" s="370" t="s">
        <v>11477</v>
      </c>
      <c r="B5593" s="374">
        <v>10217</v>
      </c>
      <c r="C5593" s="374" t="s">
        <v>11478</v>
      </c>
      <c r="D5593" s="368" t="s">
        <v>6</v>
      </c>
      <c r="E5593" s="374" t="s">
        <v>1216</v>
      </c>
      <c r="F5593" s="376">
        <v>291312.68</v>
      </c>
    </row>
    <row r="5594" spans="1:6">
      <c r="A5594" s="370" t="s">
        <v>11479</v>
      </c>
      <c r="B5594" s="374">
        <v>10835</v>
      </c>
      <c r="C5594" s="374" t="s">
        <v>11480</v>
      </c>
      <c r="D5594" s="368" t="s">
        <v>6</v>
      </c>
      <c r="E5594" s="374" t="s">
        <v>1216</v>
      </c>
      <c r="F5594" s="376">
        <v>276718.19</v>
      </c>
    </row>
    <row r="5595" spans="1:6">
      <c r="A5595" s="370" t="s">
        <v>11481</v>
      </c>
      <c r="B5595" s="374">
        <v>10560</v>
      </c>
      <c r="C5595" s="374" t="s">
        <v>11482</v>
      </c>
      <c r="D5595" s="368" t="s">
        <v>6</v>
      </c>
      <c r="E5595" s="374" t="s">
        <v>1216</v>
      </c>
      <c r="F5595" s="376">
        <v>317890.98</v>
      </c>
    </row>
    <row r="5596" spans="1:6">
      <c r="A5596" s="370" t="s">
        <v>11483</v>
      </c>
      <c r="B5596" s="374">
        <v>10838</v>
      </c>
      <c r="C5596" s="374" t="s">
        <v>11484</v>
      </c>
      <c r="D5596" s="368" t="s">
        <v>6</v>
      </c>
      <c r="E5596" s="374" t="s">
        <v>1216</v>
      </c>
      <c r="F5596" s="376">
        <v>298230.26</v>
      </c>
    </row>
    <row r="5597" spans="1:6">
      <c r="A5597" s="370" t="s">
        <v>11485</v>
      </c>
      <c r="B5597" s="374">
        <v>10839</v>
      </c>
      <c r="C5597" s="374" t="s">
        <v>11486</v>
      </c>
      <c r="D5597" s="368" t="s">
        <v>6</v>
      </c>
      <c r="E5597" s="374" t="s">
        <v>1216</v>
      </c>
      <c r="F5597" s="376">
        <v>288489.5</v>
      </c>
    </row>
    <row r="5598" spans="1:6">
      <c r="A5598" s="370" t="s">
        <v>11487</v>
      </c>
      <c r="B5598" s="374">
        <v>10591</v>
      </c>
      <c r="C5598" s="374" t="s">
        <v>11488</v>
      </c>
      <c r="D5598" s="368" t="s">
        <v>6</v>
      </c>
      <c r="E5598" s="374" t="s">
        <v>1216</v>
      </c>
      <c r="F5598" s="376">
        <v>309332.44</v>
      </c>
    </row>
    <row r="5599" spans="1:6">
      <c r="A5599" s="370" t="s">
        <v>11489</v>
      </c>
      <c r="B5599" s="374">
        <v>10844</v>
      </c>
      <c r="C5599" s="374" t="s">
        <v>11490</v>
      </c>
      <c r="D5599" s="368" t="s">
        <v>6</v>
      </c>
      <c r="E5599" s="374" t="s">
        <v>1216</v>
      </c>
      <c r="F5599" s="376">
        <v>289047.13</v>
      </c>
    </row>
    <row r="5600" spans="1:6">
      <c r="A5600" s="370" t="s">
        <v>11491</v>
      </c>
      <c r="B5600" s="374">
        <v>10845</v>
      </c>
      <c r="C5600" s="374" t="s">
        <v>11492</v>
      </c>
      <c r="D5600" s="368" t="s">
        <v>6</v>
      </c>
      <c r="E5600" s="374" t="s">
        <v>1216</v>
      </c>
      <c r="F5600" s="376">
        <v>276115.3</v>
      </c>
    </row>
    <row r="5601" spans="1:6">
      <c r="A5601" s="370" t="s">
        <v>11493</v>
      </c>
      <c r="B5601" s="374">
        <v>13017</v>
      </c>
      <c r="C5601" s="374" t="s">
        <v>11494</v>
      </c>
      <c r="D5601" s="368" t="s">
        <v>8</v>
      </c>
      <c r="E5601" s="374" t="s">
        <v>1216</v>
      </c>
      <c r="F5601" s="376">
        <v>157237.94</v>
      </c>
    </row>
    <row r="5602" spans="1:6">
      <c r="A5602" s="370" t="s">
        <v>11495</v>
      </c>
      <c r="B5602" s="374">
        <v>14506</v>
      </c>
      <c r="C5602" s="374" t="s">
        <v>11496</v>
      </c>
      <c r="D5602" s="368" t="s">
        <v>9</v>
      </c>
      <c r="E5602" s="374" t="s">
        <v>1213</v>
      </c>
      <c r="F5602" s="376">
        <v>223979.46</v>
      </c>
    </row>
    <row r="5603" spans="1:6">
      <c r="A5603" s="370" t="s">
        <v>11497</v>
      </c>
      <c r="B5603" s="374">
        <v>13747</v>
      </c>
      <c r="C5603" s="374" t="s">
        <v>11498</v>
      </c>
      <c r="D5603" s="368" t="s">
        <v>6</v>
      </c>
      <c r="E5603" s="374" t="s">
        <v>1216</v>
      </c>
      <c r="F5603" s="376">
        <v>150215.75</v>
      </c>
    </row>
    <row r="5604" spans="1:6">
      <c r="A5604" s="370" t="s">
        <v>11499</v>
      </c>
      <c r="B5604" s="374">
        <v>18378</v>
      </c>
      <c r="C5604" s="374" t="s">
        <v>11500</v>
      </c>
      <c r="D5604" s="368" t="s">
        <v>8</v>
      </c>
      <c r="E5604" s="374" t="s">
        <v>1766</v>
      </c>
      <c r="F5604" s="376">
        <v>163742.76999999999</v>
      </c>
    </row>
    <row r="5605" spans="1:6">
      <c r="A5605" s="370" t="s">
        <v>11501</v>
      </c>
      <c r="B5605" s="374">
        <v>17182</v>
      </c>
      <c r="C5605" s="374" t="s">
        <v>11502</v>
      </c>
      <c r="D5605" s="368" t="s">
        <v>8</v>
      </c>
      <c r="E5605" s="374" t="s">
        <v>1766</v>
      </c>
      <c r="F5605" s="376">
        <v>214215.87</v>
      </c>
    </row>
    <row r="5606" spans="1:6">
      <c r="A5606" s="370" t="s">
        <v>11503</v>
      </c>
      <c r="B5606" s="374">
        <v>11692</v>
      </c>
      <c r="C5606" s="374" t="s">
        <v>11504</v>
      </c>
      <c r="D5606" s="368" t="s">
        <v>8</v>
      </c>
      <c r="E5606" s="374" t="s">
        <v>1216</v>
      </c>
      <c r="F5606" s="376">
        <v>114122.38</v>
      </c>
    </row>
    <row r="5607" spans="1:6">
      <c r="A5607" s="370" t="s">
        <v>11505</v>
      </c>
      <c r="B5607" s="374">
        <v>18182</v>
      </c>
      <c r="C5607" s="374" t="s">
        <v>11506</v>
      </c>
      <c r="D5607" s="368" t="s">
        <v>9</v>
      </c>
      <c r="E5607" s="374" t="s">
        <v>1210</v>
      </c>
      <c r="F5607" s="376">
        <v>26242.25</v>
      </c>
    </row>
    <row r="5608" spans="1:6">
      <c r="A5608" s="370" t="s">
        <v>11507</v>
      </c>
      <c r="B5608" s="374">
        <v>18121</v>
      </c>
      <c r="C5608" s="374" t="s">
        <v>11508</v>
      </c>
      <c r="D5608" s="368" t="s">
        <v>8</v>
      </c>
      <c r="E5608" s="374" t="s">
        <v>374</v>
      </c>
      <c r="F5608" s="376">
        <v>120611.42</v>
      </c>
    </row>
    <row r="5609" spans="1:6">
      <c r="A5609" s="370" t="s">
        <v>11509</v>
      </c>
      <c r="B5609" s="374">
        <v>20856</v>
      </c>
      <c r="C5609" s="374" t="s">
        <v>11510</v>
      </c>
      <c r="D5609" s="368" t="s">
        <v>6</v>
      </c>
      <c r="E5609" s="374" t="s">
        <v>1259</v>
      </c>
      <c r="F5609" s="376">
        <v>527931.81000000006</v>
      </c>
    </row>
    <row r="5610" spans="1:6">
      <c r="A5610" s="370" t="s">
        <v>11511</v>
      </c>
      <c r="B5610" s="374">
        <v>17915</v>
      </c>
      <c r="C5610" s="374" t="s">
        <v>11512</v>
      </c>
      <c r="D5610" s="368" t="s">
        <v>9</v>
      </c>
      <c r="E5610" s="374" t="s">
        <v>1442</v>
      </c>
      <c r="F5610" s="376">
        <v>21480.91</v>
      </c>
    </row>
    <row r="5611" spans="1:6" ht="22.5">
      <c r="A5611" s="370" t="s">
        <v>11513</v>
      </c>
      <c r="B5611" s="374">
        <v>16644</v>
      </c>
      <c r="C5611" s="374" t="s">
        <v>11514</v>
      </c>
      <c r="D5611" s="368" t="s">
        <v>9</v>
      </c>
      <c r="E5611" s="374" t="s">
        <v>359</v>
      </c>
      <c r="F5611" s="376">
        <v>152439.57999999999</v>
      </c>
    </row>
    <row r="5612" spans="1:6" ht="22.5">
      <c r="A5612" s="370" t="s">
        <v>11515</v>
      </c>
      <c r="B5612" s="374">
        <v>12294</v>
      </c>
      <c r="C5612" s="374" t="s">
        <v>11516</v>
      </c>
      <c r="D5612" s="368" t="s">
        <v>9</v>
      </c>
      <c r="E5612" s="374" t="s">
        <v>359</v>
      </c>
      <c r="F5612" s="376">
        <v>26039.88</v>
      </c>
    </row>
    <row r="5613" spans="1:6" ht="22.5">
      <c r="A5613" s="370" t="s">
        <v>11517</v>
      </c>
      <c r="B5613" s="374">
        <v>11804</v>
      </c>
      <c r="C5613" s="374" t="s">
        <v>11518</v>
      </c>
      <c r="D5613" s="368" t="s">
        <v>9</v>
      </c>
      <c r="E5613" s="374" t="s">
        <v>359</v>
      </c>
      <c r="F5613" s="376">
        <v>32075.1</v>
      </c>
    </row>
    <row r="5614" spans="1:6" ht="22.5">
      <c r="A5614" s="370" t="s">
        <v>11519</v>
      </c>
      <c r="B5614" s="374">
        <v>16816</v>
      </c>
      <c r="C5614" s="374" t="s">
        <v>11520</v>
      </c>
      <c r="D5614" s="368" t="s">
        <v>9</v>
      </c>
      <c r="E5614" s="374" t="s">
        <v>359</v>
      </c>
      <c r="F5614" s="376">
        <v>54128.84</v>
      </c>
    </row>
    <row r="5615" spans="1:6">
      <c r="A5615" s="370" t="s">
        <v>11521</v>
      </c>
      <c r="B5615" s="374">
        <v>16775</v>
      </c>
      <c r="C5615" s="374" t="s">
        <v>11522</v>
      </c>
      <c r="D5615" s="368" t="s">
        <v>9</v>
      </c>
      <c r="E5615" s="374" t="s">
        <v>884</v>
      </c>
      <c r="F5615" s="376">
        <v>829513.36</v>
      </c>
    </row>
    <row r="5616" spans="1:6">
      <c r="A5616" s="370" t="s">
        <v>11523</v>
      </c>
      <c r="B5616" s="374">
        <v>10449</v>
      </c>
      <c r="C5616" s="374" t="s">
        <v>11524</v>
      </c>
      <c r="D5616" s="368" t="s">
        <v>9</v>
      </c>
      <c r="E5616" s="374" t="s">
        <v>884</v>
      </c>
      <c r="F5616" s="376">
        <v>1626334.5</v>
      </c>
    </row>
    <row r="5617" spans="1:6" ht="22.5">
      <c r="A5617" s="370" t="s">
        <v>11525</v>
      </c>
      <c r="B5617" s="374">
        <v>891</v>
      </c>
      <c r="C5617" s="374" t="s">
        <v>11526</v>
      </c>
      <c r="D5617" s="368" t="s">
        <v>9</v>
      </c>
      <c r="E5617" s="374" t="s">
        <v>359</v>
      </c>
      <c r="F5617" s="376">
        <v>1555297.05</v>
      </c>
    </row>
    <row r="5618" spans="1:6">
      <c r="A5618" s="370" t="s">
        <v>11527</v>
      </c>
      <c r="B5618" s="374">
        <v>15726</v>
      </c>
      <c r="C5618" s="374" t="s">
        <v>11528</v>
      </c>
      <c r="D5618" s="368" t="s">
        <v>9</v>
      </c>
      <c r="E5618" s="374" t="s">
        <v>884</v>
      </c>
      <c r="F5618" s="376">
        <v>376443.86</v>
      </c>
    </row>
    <row r="5619" spans="1:6">
      <c r="A5619" s="370" t="s">
        <v>11529</v>
      </c>
      <c r="B5619" s="374">
        <v>16690</v>
      </c>
      <c r="C5619" s="374" t="s">
        <v>11530</v>
      </c>
      <c r="D5619" s="368" t="s">
        <v>9</v>
      </c>
      <c r="E5619" s="374" t="s">
        <v>884</v>
      </c>
      <c r="F5619" s="376">
        <v>408770.31</v>
      </c>
    </row>
    <row r="5620" spans="1:6">
      <c r="A5620" s="370" t="s">
        <v>11531</v>
      </c>
      <c r="B5620" s="374">
        <v>16290</v>
      </c>
      <c r="C5620" s="374" t="s">
        <v>11532</v>
      </c>
      <c r="D5620" s="368" t="s">
        <v>9</v>
      </c>
      <c r="E5620" s="374" t="s">
        <v>884</v>
      </c>
      <c r="F5620" s="376">
        <v>2309003.25</v>
      </c>
    </row>
    <row r="5621" spans="1:6" ht="22.5">
      <c r="A5621" s="370" t="s">
        <v>11533</v>
      </c>
      <c r="B5621" s="374">
        <v>12215</v>
      </c>
      <c r="C5621" s="374" t="s">
        <v>11534</v>
      </c>
      <c r="D5621" s="368" t="s">
        <v>9</v>
      </c>
      <c r="E5621" s="374" t="s">
        <v>359</v>
      </c>
      <c r="F5621" s="376">
        <v>34447.31</v>
      </c>
    </row>
    <row r="5622" spans="1:6" ht="22.5">
      <c r="A5622" s="370" t="s">
        <v>11535</v>
      </c>
      <c r="B5622" s="374">
        <v>18871</v>
      </c>
      <c r="C5622" s="374" t="s">
        <v>11536</v>
      </c>
      <c r="D5622" s="368" t="s">
        <v>9</v>
      </c>
      <c r="E5622" s="374" t="s">
        <v>359</v>
      </c>
      <c r="F5622" s="376">
        <v>163045.4</v>
      </c>
    </row>
    <row r="5623" spans="1:6" ht="22.5">
      <c r="A5623" s="370" t="s">
        <v>11537</v>
      </c>
      <c r="B5623" s="374">
        <v>14963</v>
      </c>
      <c r="C5623" s="374" t="s">
        <v>11538</v>
      </c>
      <c r="D5623" s="368" t="s">
        <v>9</v>
      </c>
      <c r="E5623" s="374" t="s">
        <v>359</v>
      </c>
      <c r="F5623" s="376">
        <v>109464.42</v>
      </c>
    </row>
    <row r="5624" spans="1:6" ht="22.5">
      <c r="A5624" s="370" t="s">
        <v>11539</v>
      </c>
      <c r="B5624" s="374" t="s">
        <v>11539</v>
      </c>
      <c r="C5624" s="374" t="s">
        <v>11540</v>
      </c>
      <c r="D5624" s="368" t="s">
        <v>9</v>
      </c>
      <c r="E5624" s="374" t="s">
        <v>359</v>
      </c>
      <c r="F5624" s="376">
        <v>4106123.38</v>
      </c>
    </row>
    <row r="5625" spans="1:6" ht="22.5">
      <c r="A5625" s="370" t="s">
        <v>11541</v>
      </c>
      <c r="B5625" s="374" t="s">
        <v>11541</v>
      </c>
      <c r="C5625" s="374" t="s">
        <v>11542</v>
      </c>
      <c r="D5625" s="368" t="s">
        <v>9</v>
      </c>
      <c r="E5625" s="374" t="s">
        <v>359</v>
      </c>
      <c r="F5625" s="376">
        <v>4106123.38</v>
      </c>
    </row>
    <row r="5626" spans="1:6" ht="22.5">
      <c r="A5626" s="370" t="s">
        <v>11543</v>
      </c>
      <c r="B5626" s="374">
        <v>11799</v>
      </c>
      <c r="C5626" s="374" t="s">
        <v>11544</v>
      </c>
      <c r="D5626" s="368" t="s">
        <v>9</v>
      </c>
      <c r="E5626" s="374" t="s">
        <v>359</v>
      </c>
      <c r="F5626" s="376">
        <v>32075.1</v>
      </c>
    </row>
    <row r="5627" spans="1:6" ht="22.5">
      <c r="A5627" s="370" t="s">
        <v>11545</v>
      </c>
      <c r="B5627" s="374">
        <v>11798</v>
      </c>
      <c r="C5627" s="374" t="s">
        <v>11546</v>
      </c>
      <c r="D5627" s="368" t="s">
        <v>9</v>
      </c>
      <c r="E5627" s="374" t="s">
        <v>359</v>
      </c>
      <c r="F5627" s="376">
        <v>23620.59</v>
      </c>
    </row>
    <row r="5628" spans="1:6" ht="22.5">
      <c r="A5628" s="370" t="s">
        <v>11547</v>
      </c>
      <c r="B5628" s="374">
        <v>18876</v>
      </c>
      <c r="C5628" s="374" t="s">
        <v>11548</v>
      </c>
      <c r="D5628" s="368" t="s">
        <v>9</v>
      </c>
      <c r="E5628" s="374" t="s">
        <v>359</v>
      </c>
      <c r="F5628" s="376">
        <v>340472.46</v>
      </c>
    </row>
    <row r="5629" spans="1:6">
      <c r="A5629" s="370" t="s">
        <v>11549</v>
      </c>
      <c r="B5629" s="374">
        <v>14683</v>
      </c>
      <c r="C5629" s="374" t="s">
        <v>11550</v>
      </c>
      <c r="D5629" s="368" t="s">
        <v>8</v>
      </c>
      <c r="E5629" s="374" t="s">
        <v>884</v>
      </c>
      <c r="F5629" s="376">
        <v>274701.31</v>
      </c>
    </row>
    <row r="5630" spans="1:6">
      <c r="A5630" s="370" t="s">
        <v>11551</v>
      </c>
      <c r="B5630" s="374">
        <v>14942</v>
      </c>
      <c r="C5630" s="374" t="s">
        <v>11552</v>
      </c>
      <c r="D5630" s="368" t="s">
        <v>9</v>
      </c>
      <c r="E5630" s="374" t="s">
        <v>884</v>
      </c>
      <c r="F5630" s="376">
        <v>50150.34</v>
      </c>
    </row>
    <row r="5631" spans="1:6" ht="22.5">
      <c r="A5631" s="370" t="s">
        <v>11553</v>
      </c>
      <c r="B5631" s="374">
        <v>15206</v>
      </c>
      <c r="C5631" s="374" t="s">
        <v>11554</v>
      </c>
      <c r="D5631" s="368" t="s">
        <v>9</v>
      </c>
      <c r="E5631" s="374" t="s">
        <v>359</v>
      </c>
      <c r="F5631" s="376">
        <v>51527.45</v>
      </c>
    </row>
    <row r="5632" spans="1:6" ht="22.5">
      <c r="A5632" s="370" t="s">
        <v>11555</v>
      </c>
      <c r="B5632" s="374">
        <v>13089</v>
      </c>
      <c r="C5632" s="374" t="s">
        <v>11556</v>
      </c>
      <c r="D5632" s="368" t="s">
        <v>9</v>
      </c>
      <c r="E5632" s="374" t="s">
        <v>359</v>
      </c>
      <c r="F5632" s="376">
        <v>135271.21</v>
      </c>
    </row>
    <row r="5633" spans="1:6" ht="22.5">
      <c r="A5633" s="370" t="s">
        <v>11557</v>
      </c>
      <c r="B5633" s="374">
        <v>12190</v>
      </c>
      <c r="C5633" s="374" t="s">
        <v>11558</v>
      </c>
      <c r="D5633" s="368" t="s">
        <v>9</v>
      </c>
      <c r="E5633" s="374" t="s">
        <v>359</v>
      </c>
      <c r="F5633" s="376">
        <v>188165.04</v>
      </c>
    </row>
    <row r="5634" spans="1:6" ht="22.5">
      <c r="A5634" s="370" t="s">
        <v>11559</v>
      </c>
      <c r="B5634" s="374">
        <v>14626</v>
      </c>
      <c r="C5634" s="374" t="s">
        <v>11560</v>
      </c>
      <c r="D5634" s="368" t="s">
        <v>9</v>
      </c>
      <c r="E5634" s="374" t="s">
        <v>359</v>
      </c>
      <c r="F5634" s="376">
        <v>166184.34</v>
      </c>
    </row>
    <row r="5635" spans="1:6">
      <c r="A5635" s="370" t="s">
        <v>11561</v>
      </c>
      <c r="B5635" s="374">
        <v>13578</v>
      </c>
      <c r="C5635" s="374" t="s">
        <v>11562</v>
      </c>
      <c r="D5635" s="368" t="s">
        <v>9</v>
      </c>
      <c r="E5635" s="374" t="s">
        <v>884</v>
      </c>
      <c r="F5635" s="376">
        <v>108671.15</v>
      </c>
    </row>
    <row r="5636" spans="1:6">
      <c r="A5636" s="370" t="s">
        <v>11563</v>
      </c>
      <c r="B5636" s="374">
        <v>10874</v>
      </c>
      <c r="C5636" s="374" t="s">
        <v>11564</v>
      </c>
      <c r="D5636" s="368" t="s">
        <v>9</v>
      </c>
      <c r="E5636" s="374" t="s">
        <v>884</v>
      </c>
      <c r="F5636" s="376">
        <v>247934.5</v>
      </c>
    </row>
    <row r="5637" spans="1:6" ht="22.5">
      <c r="A5637" s="370" t="s">
        <v>11565</v>
      </c>
      <c r="B5637" s="374">
        <v>11801</v>
      </c>
      <c r="C5637" s="374" t="s">
        <v>11566</v>
      </c>
      <c r="D5637" s="368" t="s">
        <v>9</v>
      </c>
      <c r="E5637" s="374" t="s">
        <v>359</v>
      </c>
      <c r="F5637" s="376">
        <v>32075.1</v>
      </c>
    </row>
    <row r="5638" spans="1:6" ht="22.5">
      <c r="A5638" s="370" t="s">
        <v>11567</v>
      </c>
      <c r="B5638" s="374">
        <v>20636</v>
      </c>
      <c r="C5638" s="374" t="s">
        <v>11568</v>
      </c>
      <c r="D5638" s="368" t="s">
        <v>9</v>
      </c>
      <c r="E5638" s="374" t="s">
        <v>1520</v>
      </c>
      <c r="F5638" s="376">
        <v>7097937.54</v>
      </c>
    </row>
    <row r="5639" spans="1:6">
      <c r="A5639" s="370" t="s">
        <v>11569</v>
      </c>
      <c r="B5639" s="374">
        <v>15794</v>
      </c>
      <c r="C5639" s="374" t="s">
        <v>11570</v>
      </c>
      <c r="D5639" s="368" t="s">
        <v>9</v>
      </c>
      <c r="E5639" s="374" t="s">
        <v>884</v>
      </c>
      <c r="F5639" s="376">
        <v>958195.86</v>
      </c>
    </row>
    <row r="5640" spans="1:6">
      <c r="A5640" s="370" t="s">
        <v>11571</v>
      </c>
      <c r="B5640" s="374">
        <v>15724</v>
      </c>
      <c r="C5640" s="374" t="s">
        <v>11572</v>
      </c>
      <c r="D5640" s="368" t="s">
        <v>9</v>
      </c>
      <c r="E5640" s="374" t="s">
        <v>884</v>
      </c>
      <c r="F5640" s="376">
        <v>1613534.46</v>
      </c>
    </row>
    <row r="5641" spans="1:6">
      <c r="A5641" s="370" t="s">
        <v>11573</v>
      </c>
      <c r="B5641" s="374">
        <v>15725</v>
      </c>
      <c r="C5641" s="374" t="s">
        <v>11574</v>
      </c>
      <c r="D5641" s="368" t="s">
        <v>9</v>
      </c>
      <c r="E5641" s="374" t="s">
        <v>884</v>
      </c>
      <c r="F5641" s="376">
        <v>1999792.51</v>
      </c>
    </row>
    <row r="5642" spans="1:6" ht="22.5">
      <c r="A5642" s="370" t="s">
        <v>11575</v>
      </c>
      <c r="B5642" s="374" t="s">
        <v>11575</v>
      </c>
      <c r="C5642" s="374" t="s">
        <v>11576</v>
      </c>
      <c r="D5642" s="368" t="s">
        <v>9</v>
      </c>
      <c r="E5642" s="374" t="s">
        <v>359</v>
      </c>
      <c r="F5642" s="376">
        <v>1332362.96</v>
      </c>
    </row>
    <row r="5643" spans="1:6" ht="22.5">
      <c r="A5643" s="370" t="s">
        <v>11577</v>
      </c>
      <c r="B5643" s="374" t="s">
        <v>11577</v>
      </c>
      <c r="C5643" s="374" t="s">
        <v>11578</v>
      </c>
      <c r="D5643" s="368" t="s">
        <v>9</v>
      </c>
      <c r="E5643" s="374" t="s">
        <v>359</v>
      </c>
      <c r="F5643" s="376">
        <v>1170520.96</v>
      </c>
    </row>
    <row r="5644" spans="1:6">
      <c r="A5644" s="370" t="s">
        <v>11579</v>
      </c>
      <c r="B5644" s="374">
        <v>15727</v>
      </c>
      <c r="C5644" s="374" t="s">
        <v>11580</v>
      </c>
      <c r="D5644" s="368" t="s">
        <v>9</v>
      </c>
      <c r="E5644" s="374" t="s">
        <v>884</v>
      </c>
      <c r="F5644" s="376">
        <v>5332350.57</v>
      </c>
    </row>
    <row r="5645" spans="1:6">
      <c r="A5645" s="370" t="s">
        <v>11581</v>
      </c>
      <c r="B5645" s="374">
        <v>20689</v>
      </c>
      <c r="C5645" s="374" t="s">
        <v>11582</v>
      </c>
      <c r="D5645" s="368" t="s">
        <v>9</v>
      </c>
      <c r="E5645" s="374" t="s">
        <v>491</v>
      </c>
      <c r="F5645" s="376">
        <v>5050051.09</v>
      </c>
    </row>
    <row r="5646" spans="1:6" ht="22.5">
      <c r="A5646" s="370" t="s">
        <v>11583</v>
      </c>
      <c r="B5646" s="374" t="s">
        <v>11583</v>
      </c>
      <c r="C5646" s="374" t="s">
        <v>11584</v>
      </c>
      <c r="D5646" s="368" t="s">
        <v>9</v>
      </c>
      <c r="E5646" s="374" t="s">
        <v>359</v>
      </c>
      <c r="F5646" s="376">
        <v>1246544.06</v>
      </c>
    </row>
    <row r="5647" spans="1:6">
      <c r="A5647" s="370" t="s">
        <v>11585</v>
      </c>
      <c r="B5647" s="374">
        <v>15723</v>
      </c>
      <c r="C5647" s="374" t="s">
        <v>11586</v>
      </c>
      <c r="D5647" s="368" t="s">
        <v>9</v>
      </c>
      <c r="E5647" s="374" t="s">
        <v>884</v>
      </c>
      <c r="F5647" s="376">
        <v>1091050.8600000001</v>
      </c>
    </row>
    <row r="5648" spans="1:6">
      <c r="A5648" s="370" t="s">
        <v>11587</v>
      </c>
      <c r="B5648" s="374">
        <v>20688</v>
      </c>
      <c r="C5648" s="374" t="s">
        <v>11588</v>
      </c>
      <c r="D5648" s="368" t="s">
        <v>9</v>
      </c>
      <c r="E5648" s="374" t="s">
        <v>491</v>
      </c>
      <c r="F5648" s="376">
        <v>8237608.0899999999</v>
      </c>
    </row>
    <row r="5649" spans="1:6" ht="22.5">
      <c r="A5649" s="370" t="s">
        <v>11589</v>
      </c>
      <c r="B5649" s="374">
        <v>15631</v>
      </c>
      <c r="C5649" s="374" t="s">
        <v>11590</v>
      </c>
      <c r="D5649" s="368" t="s">
        <v>9</v>
      </c>
      <c r="E5649" s="374" t="s">
        <v>359</v>
      </c>
      <c r="F5649" s="376">
        <v>366722.29</v>
      </c>
    </row>
    <row r="5650" spans="1:6" ht="22.5">
      <c r="A5650" s="370" t="s">
        <v>11591</v>
      </c>
      <c r="B5650" s="374">
        <v>16317</v>
      </c>
      <c r="C5650" s="374" t="s">
        <v>11592</v>
      </c>
      <c r="D5650" s="368" t="s">
        <v>9</v>
      </c>
      <c r="E5650" s="374" t="s">
        <v>359</v>
      </c>
      <c r="F5650" s="376">
        <v>733575.45</v>
      </c>
    </row>
    <row r="5651" spans="1:6" ht="22.5">
      <c r="A5651" s="370" t="s">
        <v>11593</v>
      </c>
      <c r="B5651" s="374">
        <v>16527</v>
      </c>
      <c r="C5651" s="374" t="s">
        <v>11594</v>
      </c>
      <c r="D5651" s="368" t="s">
        <v>9</v>
      </c>
      <c r="E5651" s="374" t="s">
        <v>359</v>
      </c>
      <c r="F5651" s="376">
        <v>54128.84</v>
      </c>
    </row>
    <row r="5652" spans="1:6" ht="22.5">
      <c r="A5652" s="370" t="s">
        <v>11595</v>
      </c>
      <c r="B5652" s="374">
        <v>16525</v>
      </c>
      <c r="C5652" s="374" t="s">
        <v>11596</v>
      </c>
      <c r="D5652" s="368" t="s">
        <v>9</v>
      </c>
      <c r="E5652" s="374" t="s">
        <v>359</v>
      </c>
      <c r="F5652" s="376">
        <v>111597.84</v>
      </c>
    </row>
    <row r="5653" spans="1:6" ht="22.5">
      <c r="A5653" s="370" t="s">
        <v>11597</v>
      </c>
      <c r="B5653" s="374">
        <v>16314</v>
      </c>
      <c r="C5653" s="374" t="s">
        <v>11598</v>
      </c>
      <c r="D5653" s="368" t="s">
        <v>9</v>
      </c>
      <c r="E5653" s="374" t="s">
        <v>359</v>
      </c>
      <c r="F5653" s="376">
        <v>121127.84</v>
      </c>
    </row>
    <row r="5654" spans="1:6" ht="22.5">
      <c r="A5654" s="370" t="s">
        <v>11599</v>
      </c>
      <c r="B5654" s="374">
        <v>18958</v>
      </c>
      <c r="C5654" s="374" t="s">
        <v>11600</v>
      </c>
      <c r="D5654" s="368" t="s">
        <v>9</v>
      </c>
      <c r="E5654" s="374" t="s">
        <v>359</v>
      </c>
      <c r="F5654" s="376">
        <v>102005.73</v>
      </c>
    </row>
    <row r="5655" spans="1:6" ht="22.5">
      <c r="A5655" s="370" t="s">
        <v>11601</v>
      </c>
      <c r="B5655" s="374">
        <v>19219</v>
      </c>
      <c r="C5655" s="374" t="s">
        <v>11602</v>
      </c>
      <c r="D5655" s="368" t="s">
        <v>9</v>
      </c>
      <c r="E5655" s="374" t="s">
        <v>359</v>
      </c>
      <c r="F5655" s="376">
        <v>578642.85</v>
      </c>
    </row>
    <row r="5656" spans="1:6" ht="22.5">
      <c r="A5656" s="370" t="s">
        <v>11603</v>
      </c>
      <c r="B5656" s="374">
        <v>15626</v>
      </c>
      <c r="C5656" s="374" t="s">
        <v>11604</v>
      </c>
      <c r="D5656" s="368" t="s">
        <v>9</v>
      </c>
      <c r="E5656" s="374" t="s">
        <v>359</v>
      </c>
      <c r="F5656" s="376">
        <v>583765.06999999995</v>
      </c>
    </row>
    <row r="5657" spans="1:6" ht="22.5">
      <c r="A5657" s="370" t="s">
        <v>11605</v>
      </c>
      <c r="B5657" s="374">
        <v>18866</v>
      </c>
      <c r="C5657" s="374" t="s">
        <v>11606</v>
      </c>
      <c r="D5657" s="368" t="s">
        <v>9</v>
      </c>
      <c r="E5657" s="374" t="s">
        <v>359</v>
      </c>
      <c r="F5657" s="376">
        <v>226006.39999999999</v>
      </c>
    </row>
    <row r="5658" spans="1:6" ht="22.5">
      <c r="A5658" s="370" t="s">
        <v>11607</v>
      </c>
      <c r="B5658" s="374">
        <v>18863</v>
      </c>
      <c r="C5658" s="374" t="s">
        <v>11608</v>
      </c>
      <c r="D5658" s="368" t="s">
        <v>9</v>
      </c>
      <c r="E5658" s="374" t="s">
        <v>359</v>
      </c>
      <c r="F5658" s="376">
        <v>105367.24</v>
      </c>
    </row>
    <row r="5659" spans="1:6" ht="22.5">
      <c r="A5659" s="370" t="s">
        <v>11609</v>
      </c>
      <c r="B5659" s="374">
        <v>16315</v>
      </c>
      <c r="C5659" s="374" t="s">
        <v>11610</v>
      </c>
      <c r="D5659" s="368" t="s">
        <v>9</v>
      </c>
      <c r="E5659" s="374" t="s">
        <v>359</v>
      </c>
      <c r="F5659" s="376">
        <v>51527.45</v>
      </c>
    </row>
    <row r="5660" spans="1:6" ht="22.5">
      <c r="A5660" s="370" t="s">
        <v>11611</v>
      </c>
      <c r="B5660" s="374">
        <v>11800</v>
      </c>
      <c r="C5660" s="374" t="s">
        <v>11612</v>
      </c>
      <c r="D5660" s="368" t="s">
        <v>9</v>
      </c>
      <c r="E5660" s="374" t="s">
        <v>359</v>
      </c>
      <c r="F5660" s="376">
        <v>32075.1</v>
      </c>
    </row>
    <row r="5661" spans="1:6">
      <c r="A5661" s="370" t="s">
        <v>11613</v>
      </c>
      <c r="B5661" s="374">
        <v>11045</v>
      </c>
      <c r="C5661" s="374" t="s">
        <v>11614</v>
      </c>
      <c r="D5661" s="368" t="s">
        <v>9</v>
      </c>
      <c r="E5661" s="374" t="s">
        <v>884</v>
      </c>
      <c r="F5661" s="376">
        <v>248728.15</v>
      </c>
    </row>
    <row r="5662" spans="1:6" ht="22.5">
      <c r="A5662" s="370" t="s">
        <v>11615</v>
      </c>
      <c r="B5662" s="374">
        <v>890</v>
      </c>
      <c r="C5662" s="374" t="s">
        <v>11616</v>
      </c>
      <c r="D5662" s="368" t="s">
        <v>9</v>
      </c>
      <c r="E5662" s="374" t="s">
        <v>359</v>
      </c>
      <c r="F5662" s="376">
        <v>80436.09</v>
      </c>
    </row>
    <row r="5663" spans="1:6" ht="22.5">
      <c r="A5663" s="370" t="s">
        <v>11617</v>
      </c>
      <c r="B5663" s="374">
        <v>12567</v>
      </c>
      <c r="C5663" s="374" t="s">
        <v>11618</v>
      </c>
      <c r="D5663" s="368" t="s">
        <v>9</v>
      </c>
      <c r="E5663" s="374" t="s">
        <v>359</v>
      </c>
      <c r="F5663" s="376">
        <v>67636.05</v>
      </c>
    </row>
    <row r="5664" spans="1:6">
      <c r="A5664" s="370" t="s">
        <v>11619</v>
      </c>
      <c r="B5664" s="374">
        <v>14371</v>
      </c>
      <c r="C5664" s="374" t="s">
        <v>11620</v>
      </c>
      <c r="D5664" s="368" t="s">
        <v>9</v>
      </c>
      <c r="E5664" s="374" t="s">
        <v>884</v>
      </c>
      <c r="F5664" s="376">
        <v>694035.81</v>
      </c>
    </row>
    <row r="5665" spans="1:6">
      <c r="A5665" s="370" t="s">
        <v>11621</v>
      </c>
      <c r="B5665" s="374">
        <v>14288</v>
      </c>
      <c r="C5665" s="374" t="s">
        <v>11622</v>
      </c>
      <c r="D5665" s="368" t="s">
        <v>9</v>
      </c>
      <c r="E5665" s="374" t="s">
        <v>884</v>
      </c>
      <c r="F5665" s="376">
        <v>302008.34000000003</v>
      </c>
    </row>
    <row r="5666" spans="1:6">
      <c r="A5666" s="370" t="s">
        <v>11623</v>
      </c>
      <c r="B5666" s="374">
        <v>14939</v>
      </c>
      <c r="C5666" s="374" t="s">
        <v>11624</v>
      </c>
      <c r="D5666" s="368" t="s">
        <v>9</v>
      </c>
      <c r="E5666" s="374" t="s">
        <v>884</v>
      </c>
      <c r="F5666" s="376">
        <v>159491.04</v>
      </c>
    </row>
    <row r="5667" spans="1:6" ht="22.5">
      <c r="A5667" s="370" t="s">
        <v>11625</v>
      </c>
      <c r="B5667" s="374">
        <v>14289</v>
      </c>
      <c r="C5667" s="374" t="s">
        <v>11626</v>
      </c>
      <c r="D5667" s="368" t="s">
        <v>9</v>
      </c>
      <c r="E5667" s="374" t="s">
        <v>359</v>
      </c>
      <c r="F5667" s="376">
        <v>760940.85</v>
      </c>
    </row>
    <row r="5668" spans="1:6">
      <c r="A5668" s="370" t="s">
        <v>11627</v>
      </c>
      <c r="B5668" s="374">
        <v>14286</v>
      </c>
      <c r="C5668" s="374" t="s">
        <v>11628</v>
      </c>
      <c r="D5668" s="368" t="s">
        <v>9</v>
      </c>
      <c r="E5668" s="374" t="s">
        <v>884</v>
      </c>
      <c r="F5668" s="376">
        <v>349463.77</v>
      </c>
    </row>
    <row r="5669" spans="1:6" ht="22.5">
      <c r="A5669" s="370" t="s">
        <v>11629</v>
      </c>
      <c r="B5669" s="374">
        <v>19186</v>
      </c>
      <c r="C5669" s="374" t="s">
        <v>11630</v>
      </c>
      <c r="D5669" s="368" t="s">
        <v>9</v>
      </c>
      <c r="E5669" s="374" t="s">
        <v>359</v>
      </c>
      <c r="F5669" s="376">
        <v>4227307.38</v>
      </c>
    </row>
    <row r="5670" spans="1:6">
      <c r="A5670" s="370" t="s">
        <v>11631</v>
      </c>
      <c r="B5670" s="374">
        <v>16444</v>
      </c>
      <c r="C5670" s="374" t="s">
        <v>11632</v>
      </c>
      <c r="D5670" s="368" t="s">
        <v>9</v>
      </c>
      <c r="E5670" s="374" t="s">
        <v>884</v>
      </c>
      <c r="F5670" s="376">
        <v>1999792.51</v>
      </c>
    </row>
    <row r="5671" spans="1:6" ht="22.5">
      <c r="A5671" s="370" t="s">
        <v>11633</v>
      </c>
      <c r="B5671" s="374" t="s">
        <v>11633</v>
      </c>
      <c r="C5671" s="374" t="s">
        <v>11634</v>
      </c>
      <c r="D5671" s="368" t="s">
        <v>9</v>
      </c>
      <c r="E5671" s="374" t="s">
        <v>359</v>
      </c>
      <c r="F5671" s="376">
        <v>1817689.97</v>
      </c>
    </row>
    <row r="5672" spans="1:6" ht="22.5">
      <c r="A5672" s="370" t="s">
        <v>11635</v>
      </c>
      <c r="B5672" s="374" t="s">
        <v>11635</v>
      </c>
      <c r="C5672" s="374" t="s">
        <v>11636</v>
      </c>
      <c r="D5672" s="368" t="s">
        <v>9</v>
      </c>
      <c r="E5672" s="374" t="s">
        <v>359</v>
      </c>
      <c r="F5672" s="376">
        <v>1246544.06</v>
      </c>
    </row>
    <row r="5673" spans="1:6" ht="22.5">
      <c r="A5673" s="370" t="s">
        <v>11637</v>
      </c>
      <c r="B5673" s="374">
        <v>14991</v>
      </c>
      <c r="C5673" s="374" t="s">
        <v>11638</v>
      </c>
      <c r="D5673" s="368" t="s">
        <v>9</v>
      </c>
      <c r="E5673" s="374" t="s">
        <v>359</v>
      </c>
      <c r="F5673" s="376">
        <v>52027.74</v>
      </c>
    </row>
    <row r="5674" spans="1:6" ht="22.5">
      <c r="A5674" s="370" t="s">
        <v>11639</v>
      </c>
      <c r="B5674" s="374">
        <v>14334</v>
      </c>
      <c r="C5674" s="374" t="s">
        <v>11640</v>
      </c>
      <c r="D5674" s="368" t="s">
        <v>9</v>
      </c>
      <c r="E5674" s="374" t="s">
        <v>359</v>
      </c>
      <c r="F5674" s="376">
        <v>375063.85</v>
      </c>
    </row>
    <row r="5675" spans="1:6">
      <c r="A5675" s="370" t="s">
        <v>11641</v>
      </c>
      <c r="B5675" s="374">
        <v>15308</v>
      </c>
      <c r="C5675" s="374" t="s">
        <v>11642</v>
      </c>
      <c r="D5675" s="368" t="s">
        <v>9</v>
      </c>
      <c r="E5675" s="374" t="s">
        <v>884</v>
      </c>
      <c r="F5675" s="376">
        <v>723370.26</v>
      </c>
    </row>
    <row r="5676" spans="1:6" ht="22.5">
      <c r="A5676" s="370" t="s">
        <v>11643</v>
      </c>
      <c r="B5676" s="374">
        <v>1018</v>
      </c>
      <c r="C5676" s="374" t="s">
        <v>11644</v>
      </c>
      <c r="D5676" s="368" t="s">
        <v>9</v>
      </c>
      <c r="E5676" s="374" t="s">
        <v>359</v>
      </c>
      <c r="F5676" s="376">
        <v>375063.85</v>
      </c>
    </row>
    <row r="5677" spans="1:6" ht="22.5">
      <c r="A5677" s="370" t="s">
        <v>11645</v>
      </c>
      <c r="B5677" s="374">
        <v>15309</v>
      </c>
      <c r="C5677" s="374" t="s">
        <v>11646</v>
      </c>
      <c r="D5677" s="368" t="s">
        <v>9</v>
      </c>
      <c r="E5677" s="374" t="s">
        <v>359</v>
      </c>
      <c r="F5677" s="376">
        <v>877521.74</v>
      </c>
    </row>
    <row r="5678" spans="1:6">
      <c r="A5678" s="370" t="s">
        <v>11647</v>
      </c>
      <c r="B5678" s="374">
        <v>15307</v>
      </c>
      <c r="C5678" s="374" t="s">
        <v>11648</v>
      </c>
      <c r="D5678" s="368" t="s">
        <v>9</v>
      </c>
      <c r="E5678" s="374" t="s">
        <v>884</v>
      </c>
      <c r="F5678" s="376">
        <v>576638.89</v>
      </c>
    </row>
    <row r="5679" spans="1:6">
      <c r="A5679" s="370" t="s">
        <v>11649</v>
      </c>
      <c r="B5679" s="374">
        <v>16313</v>
      </c>
      <c r="C5679" s="374" t="s">
        <v>11650</v>
      </c>
      <c r="D5679" s="368" t="s">
        <v>9</v>
      </c>
      <c r="E5679" s="374" t="s">
        <v>884</v>
      </c>
      <c r="F5679" s="376">
        <v>302008.34000000003</v>
      </c>
    </row>
    <row r="5680" spans="1:6">
      <c r="A5680" s="370" t="s">
        <v>11651</v>
      </c>
      <c r="B5680" s="374">
        <v>20770</v>
      </c>
      <c r="C5680" s="374" t="s">
        <v>11652</v>
      </c>
      <c r="D5680" s="368" t="s">
        <v>9</v>
      </c>
      <c r="E5680" s="374" t="s">
        <v>491</v>
      </c>
      <c r="F5680" s="376">
        <v>1374732.69</v>
      </c>
    </row>
    <row r="5681" spans="1:6">
      <c r="A5681" s="370" t="s">
        <v>11653</v>
      </c>
      <c r="B5681" s="374">
        <v>16292</v>
      </c>
      <c r="C5681" s="374" t="s">
        <v>11654</v>
      </c>
      <c r="D5681" s="368" t="s">
        <v>9</v>
      </c>
      <c r="E5681" s="374" t="s">
        <v>884</v>
      </c>
      <c r="F5681" s="376">
        <v>376443.86</v>
      </c>
    </row>
    <row r="5682" spans="1:6">
      <c r="A5682" s="370" t="s">
        <v>11655</v>
      </c>
      <c r="B5682" s="374">
        <v>16294</v>
      </c>
      <c r="C5682" s="374" t="s">
        <v>11656</v>
      </c>
      <c r="D5682" s="368" t="s">
        <v>9</v>
      </c>
      <c r="E5682" s="374" t="s">
        <v>884</v>
      </c>
      <c r="F5682" s="376">
        <v>488444.21</v>
      </c>
    </row>
    <row r="5683" spans="1:6">
      <c r="A5683" s="370" t="s">
        <v>11657</v>
      </c>
      <c r="B5683" s="374">
        <v>16291</v>
      </c>
      <c r="C5683" s="374" t="s">
        <v>11658</v>
      </c>
      <c r="D5683" s="368" t="s">
        <v>9</v>
      </c>
      <c r="E5683" s="374" t="s">
        <v>884</v>
      </c>
      <c r="F5683" s="376">
        <v>4331097.3099999996</v>
      </c>
    </row>
    <row r="5684" spans="1:6">
      <c r="A5684" s="370" t="s">
        <v>11659</v>
      </c>
      <c r="B5684" s="374">
        <v>13140</v>
      </c>
      <c r="C5684" s="374" t="s">
        <v>11660</v>
      </c>
      <c r="D5684" s="368" t="s">
        <v>9</v>
      </c>
      <c r="E5684" s="374" t="s">
        <v>884</v>
      </c>
      <c r="F5684" s="376">
        <v>109583.32</v>
      </c>
    </row>
    <row r="5685" spans="1:6">
      <c r="A5685" s="370" t="s">
        <v>11661</v>
      </c>
      <c r="B5685" s="374">
        <v>15766</v>
      </c>
      <c r="C5685" s="374" t="s">
        <v>11662</v>
      </c>
      <c r="D5685" s="368" t="s">
        <v>9</v>
      </c>
      <c r="E5685" s="374" t="s">
        <v>884</v>
      </c>
      <c r="F5685" s="376">
        <v>337061.66</v>
      </c>
    </row>
    <row r="5686" spans="1:6">
      <c r="A5686" s="370" t="s">
        <v>11663</v>
      </c>
      <c r="B5686" s="374">
        <v>16720</v>
      </c>
      <c r="C5686" s="374" t="s">
        <v>11664</v>
      </c>
      <c r="D5686" s="368" t="s">
        <v>9</v>
      </c>
      <c r="E5686" s="374" t="s">
        <v>366</v>
      </c>
      <c r="F5686" s="376">
        <v>1176074.58</v>
      </c>
    </row>
    <row r="5687" spans="1:6">
      <c r="A5687" s="370" t="s">
        <v>11665</v>
      </c>
      <c r="B5687" s="374">
        <v>16721</v>
      </c>
      <c r="C5687" s="374" t="s">
        <v>11666</v>
      </c>
      <c r="D5687" s="368" t="s">
        <v>9</v>
      </c>
      <c r="E5687" s="374" t="s">
        <v>366</v>
      </c>
      <c r="F5687" s="376">
        <v>2649517.5699999998</v>
      </c>
    </row>
    <row r="5688" spans="1:6" ht="22.5">
      <c r="A5688" s="370" t="s">
        <v>11667</v>
      </c>
      <c r="B5688" s="374">
        <v>11853</v>
      </c>
      <c r="C5688" s="374" t="s">
        <v>11668</v>
      </c>
      <c r="D5688" s="368" t="s">
        <v>9</v>
      </c>
      <c r="E5688" s="374" t="s">
        <v>359</v>
      </c>
      <c r="F5688" s="376">
        <v>3036743.57</v>
      </c>
    </row>
    <row r="5689" spans="1:6">
      <c r="A5689" s="370" t="s">
        <v>11669</v>
      </c>
      <c r="B5689" s="374">
        <v>11854</v>
      </c>
      <c r="C5689" s="374" t="s">
        <v>11670</v>
      </c>
      <c r="D5689" s="368" t="s">
        <v>9</v>
      </c>
      <c r="E5689" s="374" t="s">
        <v>366</v>
      </c>
      <c r="F5689" s="376">
        <v>1540169.57</v>
      </c>
    </row>
    <row r="5690" spans="1:6" ht="22.5">
      <c r="A5690" s="370" t="s">
        <v>11671</v>
      </c>
      <c r="B5690" s="374">
        <v>10576</v>
      </c>
      <c r="C5690" s="374" t="s">
        <v>11672</v>
      </c>
      <c r="D5690" s="368" t="s">
        <v>9</v>
      </c>
      <c r="E5690" s="374" t="s">
        <v>359</v>
      </c>
      <c r="F5690" s="376">
        <v>8393835</v>
      </c>
    </row>
    <row r="5691" spans="1:6" ht="22.5">
      <c r="A5691" s="370" t="s">
        <v>11673</v>
      </c>
      <c r="B5691" s="374">
        <v>10591</v>
      </c>
      <c r="C5691" s="374" t="s">
        <v>11674</v>
      </c>
      <c r="D5691" s="368" t="s">
        <v>9</v>
      </c>
      <c r="E5691" s="374" t="s">
        <v>359</v>
      </c>
      <c r="F5691" s="376">
        <v>8992362.4800000004</v>
      </c>
    </row>
    <row r="5692" spans="1:6" ht="22.5">
      <c r="A5692" s="370" t="s">
        <v>11675</v>
      </c>
      <c r="B5692" s="374">
        <v>10588</v>
      </c>
      <c r="C5692" s="374" t="s">
        <v>11676</v>
      </c>
      <c r="D5692" s="368" t="s">
        <v>9</v>
      </c>
      <c r="E5692" s="374" t="s">
        <v>359</v>
      </c>
      <c r="F5692" s="376">
        <v>8893040.8900000006</v>
      </c>
    </row>
    <row r="5693" spans="1:6">
      <c r="A5693" s="370" t="s">
        <v>11677</v>
      </c>
      <c r="B5693" s="374">
        <v>16695</v>
      </c>
      <c r="C5693" s="374" t="s">
        <v>11678</v>
      </c>
      <c r="D5693" s="368" t="s">
        <v>9</v>
      </c>
      <c r="E5693" s="374" t="s">
        <v>884</v>
      </c>
      <c r="F5693" s="376">
        <v>408770.31</v>
      </c>
    </row>
    <row r="5694" spans="1:6" ht="22.5">
      <c r="A5694" s="370" t="s">
        <v>11679</v>
      </c>
      <c r="B5694" s="374">
        <v>18155</v>
      </c>
      <c r="C5694" s="374" t="s">
        <v>11680</v>
      </c>
      <c r="D5694" s="368" t="s">
        <v>9</v>
      </c>
      <c r="E5694" s="374" t="s">
        <v>359</v>
      </c>
      <c r="F5694" s="376">
        <v>5658609.3300000001</v>
      </c>
    </row>
    <row r="5695" spans="1:6">
      <c r="A5695" s="370" t="s">
        <v>11681</v>
      </c>
      <c r="B5695" s="374">
        <v>10270</v>
      </c>
      <c r="C5695" s="374" t="s">
        <v>11682</v>
      </c>
      <c r="D5695" s="368" t="s">
        <v>8</v>
      </c>
      <c r="E5695" s="374" t="s">
        <v>1573</v>
      </c>
      <c r="F5695" s="376">
        <v>343673.95</v>
      </c>
    </row>
    <row r="5696" spans="1:6">
      <c r="A5696" s="370" t="s">
        <v>11683</v>
      </c>
      <c r="B5696" s="374">
        <v>10751</v>
      </c>
      <c r="C5696" s="374" t="s">
        <v>11684</v>
      </c>
      <c r="D5696" s="368" t="s">
        <v>9</v>
      </c>
      <c r="E5696" s="374" t="s">
        <v>458</v>
      </c>
      <c r="F5696" s="376">
        <v>69918.149999999994</v>
      </c>
    </row>
    <row r="5697" spans="1:6">
      <c r="A5697" s="370" t="s">
        <v>11685</v>
      </c>
      <c r="B5697" s="374">
        <v>148</v>
      </c>
      <c r="C5697" s="374" t="s">
        <v>11686</v>
      </c>
      <c r="D5697" s="368" t="s">
        <v>9</v>
      </c>
      <c r="E5697" s="374" t="s">
        <v>1573</v>
      </c>
      <c r="F5697" s="376">
        <v>30964.82</v>
      </c>
    </row>
    <row r="5698" spans="1:6">
      <c r="A5698" s="370" t="s">
        <v>11687</v>
      </c>
      <c r="B5698" s="374">
        <v>18274</v>
      </c>
      <c r="C5698" s="374" t="s">
        <v>11688</v>
      </c>
      <c r="D5698" s="368" t="s">
        <v>6</v>
      </c>
      <c r="E5698" s="374" t="s">
        <v>507</v>
      </c>
      <c r="F5698" s="376">
        <v>355364.52</v>
      </c>
    </row>
    <row r="5699" spans="1:6">
      <c r="A5699" s="370" t="s">
        <v>11689</v>
      </c>
      <c r="B5699" s="374">
        <v>14865</v>
      </c>
      <c r="C5699" s="374" t="s">
        <v>11690</v>
      </c>
      <c r="D5699" s="368" t="s">
        <v>9</v>
      </c>
      <c r="E5699" s="374" t="s">
        <v>491</v>
      </c>
      <c r="F5699" s="376">
        <v>90576.47</v>
      </c>
    </row>
    <row r="5700" spans="1:6">
      <c r="A5700" s="370" t="s">
        <v>11691</v>
      </c>
      <c r="B5700" s="374">
        <v>14706</v>
      </c>
      <c r="C5700" s="374" t="s">
        <v>11692</v>
      </c>
      <c r="D5700" s="368" t="s">
        <v>9</v>
      </c>
      <c r="E5700" s="374" t="s">
        <v>491</v>
      </c>
      <c r="F5700" s="376">
        <v>69944.259999999995</v>
      </c>
    </row>
    <row r="5701" spans="1:6">
      <c r="A5701" s="370" t="s">
        <v>11693</v>
      </c>
      <c r="B5701" s="374">
        <v>16439</v>
      </c>
      <c r="C5701" s="374" t="s">
        <v>11694</v>
      </c>
      <c r="D5701" s="368" t="s">
        <v>8</v>
      </c>
      <c r="E5701" s="374" t="s">
        <v>1207</v>
      </c>
      <c r="F5701" s="376">
        <v>74032.479999999996</v>
      </c>
    </row>
    <row r="5702" spans="1:6" ht="22.5">
      <c r="A5702" s="370" t="s">
        <v>11695</v>
      </c>
      <c r="B5702" s="374">
        <v>17773</v>
      </c>
      <c r="C5702" s="374" t="s">
        <v>11696</v>
      </c>
      <c r="D5702" s="368" t="s">
        <v>9</v>
      </c>
      <c r="E5702" s="374" t="s">
        <v>359</v>
      </c>
      <c r="F5702" s="376">
        <v>33528.160000000003</v>
      </c>
    </row>
    <row r="5703" spans="1:6">
      <c r="A5703" s="370" t="s">
        <v>11697</v>
      </c>
      <c r="B5703" s="374">
        <v>18280</v>
      </c>
      <c r="C5703" s="374" t="s">
        <v>11698</v>
      </c>
      <c r="D5703" s="368" t="s">
        <v>6</v>
      </c>
      <c r="E5703" s="374" t="s">
        <v>603</v>
      </c>
      <c r="F5703" s="376">
        <v>23688.47</v>
      </c>
    </row>
    <row r="5704" spans="1:6">
      <c r="A5704" s="370" t="s">
        <v>11699</v>
      </c>
      <c r="B5704" s="374">
        <v>18352</v>
      </c>
      <c r="C5704" s="374" t="s">
        <v>11700</v>
      </c>
      <c r="D5704" s="368" t="s">
        <v>6</v>
      </c>
      <c r="E5704" s="374" t="s">
        <v>603</v>
      </c>
      <c r="F5704" s="376">
        <v>124158.01</v>
      </c>
    </row>
    <row r="5705" spans="1:6">
      <c r="A5705" s="370" t="s">
        <v>11701</v>
      </c>
      <c r="B5705" s="374">
        <v>18320</v>
      </c>
      <c r="C5705" s="374" t="s">
        <v>11702</v>
      </c>
      <c r="D5705" s="368" t="s">
        <v>6</v>
      </c>
      <c r="E5705" s="374" t="s">
        <v>603</v>
      </c>
      <c r="F5705" s="376">
        <v>256855.78</v>
      </c>
    </row>
    <row r="5706" spans="1:6">
      <c r="A5706" s="370" t="s">
        <v>11703</v>
      </c>
      <c r="B5706" s="374">
        <v>185</v>
      </c>
      <c r="C5706" s="374" t="s">
        <v>11704</v>
      </c>
      <c r="D5706" s="368" t="s">
        <v>6</v>
      </c>
      <c r="E5706" s="374" t="s">
        <v>2377</v>
      </c>
      <c r="F5706" s="376">
        <v>19141.349999999999</v>
      </c>
    </row>
    <row r="5707" spans="1:6">
      <c r="A5707" s="370" t="s">
        <v>11705</v>
      </c>
      <c r="B5707" s="374">
        <v>18673</v>
      </c>
      <c r="C5707" s="374" t="s">
        <v>11706</v>
      </c>
      <c r="D5707" s="368" t="s">
        <v>457</v>
      </c>
      <c r="E5707" s="374" t="s">
        <v>857</v>
      </c>
      <c r="F5707" s="376">
        <v>7546.27</v>
      </c>
    </row>
    <row r="5708" spans="1:6">
      <c r="A5708" s="370" t="s">
        <v>11707</v>
      </c>
      <c r="B5708" s="374">
        <v>11355</v>
      </c>
      <c r="C5708" s="374" t="s">
        <v>11708</v>
      </c>
      <c r="D5708" s="368" t="s">
        <v>457</v>
      </c>
      <c r="E5708" s="374" t="s">
        <v>857</v>
      </c>
      <c r="F5708" s="376">
        <v>5702.75</v>
      </c>
    </row>
    <row r="5709" spans="1:6">
      <c r="A5709" s="370" t="s">
        <v>11709</v>
      </c>
      <c r="B5709" s="374">
        <v>11024</v>
      </c>
      <c r="C5709" s="374" t="s">
        <v>11710</v>
      </c>
      <c r="D5709" s="368" t="s">
        <v>457</v>
      </c>
      <c r="E5709" s="374" t="s">
        <v>857</v>
      </c>
      <c r="F5709" s="376">
        <v>7160.37</v>
      </c>
    </row>
    <row r="5710" spans="1:6">
      <c r="A5710" s="370" t="s">
        <v>11711</v>
      </c>
      <c r="B5710" s="374">
        <v>10788</v>
      </c>
      <c r="C5710" s="374" t="s">
        <v>11712</v>
      </c>
      <c r="D5710" s="368" t="s">
        <v>457</v>
      </c>
      <c r="E5710" s="374" t="s">
        <v>857</v>
      </c>
      <c r="F5710" s="376">
        <v>6800.73</v>
      </c>
    </row>
    <row r="5711" spans="1:6">
      <c r="A5711" s="370" t="s">
        <v>11713</v>
      </c>
      <c r="B5711" s="374">
        <v>11025</v>
      </c>
      <c r="C5711" s="374" t="s">
        <v>11714</v>
      </c>
      <c r="D5711" s="368" t="s">
        <v>457</v>
      </c>
      <c r="E5711" s="374" t="s">
        <v>857</v>
      </c>
      <c r="F5711" s="376">
        <v>7052</v>
      </c>
    </row>
    <row r="5712" spans="1:6">
      <c r="A5712" s="370" t="s">
        <v>11715</v>
      </c>
      <c r="B5712" s="374">
        <v>16901</v>
      </c>
      <c r="C5712" s="374" t="s">
        <v>11716</v>
      </c>
      <c r="D5712" s="368" t="s">
        <v>457</v>
      </c>
      <c r="E5712" s="374" t="s">
        <v>857</v>
      </c>
      <c r="F5712" s="376">
        <v>7077.63</v>
      </c>
    </row>
    <row r="5713" spans="1:6">
      <c r="A5713" s="370" t="s">
        <v>11717</v>
      </c>
      <c r="B5713" s="374">
        <v>14492</v>
      </c>
      <c r="C5713" s="374" t="s">
        <v>11718</v>
      </c>
      <c r="D5713" s="368" t="s">
        <v>457</v>
      </c>
      <c r="E5713" s="374" t="s">
        <v>857</v>
      </c>
      <c r="F5713" s="376">
        <v>6580.98</v>
      </c>
    </row>
    <row r="5714" spans="1:6">
      <c r="A5714" s="370" t="s">
        <v>11719</v>
      </c>
      <c r="B5714" s="374">
        <v>11026</v>
      </c>
      <c r="C5714" s="374" t="s">
        <v>11720</v>
      </c>
      <c r="D5714" s="368" t="s">
        <v>457</v>
      </c>
      <c r="E5714" s="374" t="s">
        <v>857</v>
      </c>
      <c r="F5714" s="376">
        <v>7143.74</v>
      </c>
    </row>
    <row r="5715" spans="1:6">
      <c r="A5715" s="370" t="s">
        <v>11721</v>
      </c>
      <c r="B5715" s="374">
        <v>11149</v>
      </c>
      <c r="C5715" s="374" t="s">
        <v>11722</v>
      </c>
      <c r="D5715" s="368" t="s">
        <v>457</v>
      </c>
      <c r="E5715" s="374" t="s">
        <v>857</v>
      </c>
      <c r="F5715" s="376">
        <v>4364.21</v>
      </c>
    </row>
    <row r="5716" spans="1:6">
      <c r="A5716" s="370" t="s">
        <v>11723</v>
      </c>
      <c r="B5716" s="374">
        <v>16770</v>
      </c>
      <c r="C5716" s="374" t="s">
        <v>11724</v>
      </c>
      <c r="D5716" s="368" t="s">
        <v>457</v>
      </c>
      <c r="E5716" s="374" t="s">
        <v>857</v>
      </c>
      <c r="F5716" s="376">
        <v>6962.29</v>
      </c>
    </row>
    <row r="5717" spans="1:6">
      <c r="A5717" s="370" t="s">
        <v>11725</v>
      </c>
      <c r="B5717" s="374">
        <v>15655</v>
      </c>
      <c r="C5717" s="374" t="s">
        <v>11726</v>
      </c>
      <c r="D5717" s="368" t="s">
        <v>457</v>
      </c>
      <c r="E5717" s="374" t="s">
        <v>857</v>
      </c>
      <c r="F5717" s="376">
        <v>65400.78</v>
      </c>
    </row>
    <row r="5718" spans="1:6">
      <c r="A5718" s="370" t="s">
        <v>11727</v>
      </c>
      <c r="B5718" s="374">
        <v>15018</v>
      </c>
      <c r="C5718" s="374" t="s">
        <v>11728</v>
      </c>
      <c r="D5718" s="368" t="s">
        <v>9</v>
      </c>
      <c r="E5718" s="374" t="s">
        <v>854</v>
      </c>
      <c r="F5718" s="376">
        <v>270476.03999999998</v>
      </c>
    </row>
    <row r="5719" spans="1:6">
      <c r="A5719" s="370" t="s">
        <v>11729</v>
      </c>
      <c r="B5719" s="374">
        <v>15517</v>
      </c>
      <c r="C5719" s="374" t="s">
        <v>11730</v>
      </c>
      <c r="D5719" s="368" t="s">
        <v>6</v>
      </c>
      <c r="E5719" s="374" t="s">
        <v>366</v>
      </c>
      <c r="F5719" s="376">
        <v>211555.33</v>
      </c>
    </row>
    <row r="5720" spans="1:6">
      <c r="A5720" s="370" t="s">
        <v>11731</v>
      </c>
      <c r="B5720" s="374">
        <v>16060</v>
      </c>
      <c r="C5720" s="374" t="s">
        <v>11732</v>
      </c>
      <c r="D5720" s="368" t="s">
        <v>6</v>
      </c>
      <c r="E5720" s="374" t="s">
        <v>366</v>
      </c>
      <c r="F5720" s="376">
        <v>203973.29</v>
      </c>
    </row>
    <row r="5721" spans="1:6">
      <c r="A5721" s="370" t="s">
        <v>11733</v>
      </c>
      <c r="B5721" s="374">
        <v>15519</v>
      </c>
      <c r="C5721" s="374" t="s">
        <v>11734</v>
      </c>
      <c r="D5721" s="368" t="s">
        <v>6</v>
      </c>
      <c r="E5721" s="374" t="s">
        <v>615</v>
      </c>
      <c r="F5721" s="376">
        <v>124076.84</v>
      </c>
    </row>
    <row r="5722" spans="1:6">
      <c r="A5722" s="370" t="s">
        <v>11735</v>
      </c>
      <c r="B5722" s="374">
        <v>13706</v>
      </c>
      <c r="C5722" s="374" t="s">
        <v>11736</v>
      </c>
      <c r="D5722" s="368" t="s">
        <v>6</v>
      </c>
      <c r="E5722" s="374" t="s">
        <v>2946</v>
      </c>
      <c r="F5722" s="376">
        <v>120476.92</v>
      </c>
    </row>
    <row r="5723" spans="1:6">
      <c r="A5723" s="370" t="s">
        <v>11737</v>
      </c>
      <c r="B5723" s="374">
        <v>10359</v>
      </c>
      <c r="C5723" s="374" t="s">
        <v>11738</v>
      </c>
      <c r="D5723" s="368" t="s">
        <v>8</v>
      </c>
      <c r="E5723" s="374" t="s">
        <v>615</v>
      </c>
      <c r="F5723" s="376">
        <v>263622.92</v>
      </c>
    </row>
    <row r="5724" spans="1:6">
      <c r="A5724" s="370" t="s">
        <v>11739</v>
      </c>
      <c r="B5724" s="374">
        <v>13669</v>
      </c>
      <c r="C5724" s="374" t="s">
        <v>11740</v>
      </c>
      <c r="D5724" s="368" t="s">
        <v>6</v>
      </c>
      <c r="E5724" s="374" t="s">
        <v>2946</v>
      </c>
      <c r="F5724" s="376">
        <v>75493.539999999994</v>
      </c>
    </row>
    <row r="5725" spans="1:6">
      <c r="A5725" s="370" t="s">
        <v>11741</v>
      </c>
      <c r="B5725" s="374">
        <v>13656</v>
      </c>
      <c r="C5725" s="374" t="s">
        <v>11742</v>
      </c>
      <c r="D5725" s="368" t="s">
        <v>6</v>
      </c>
      <c r="E5725" s="374" t="s">
        <v>2946</v>
      </c>
      <c r="F5725" s="376">
        <v>111512.63</v>
      </c>
    </row>
    <row r="5726" spans="1:6">
      <c r="A5726" s="370" t="s">
        <v>11743</v>
      </c>
      <c r="B5726" s="374">
        <v>13557</v>
      </c>
      <c r="C5726" s="374" t="s">
        <v>11744</v>
      </c>
      <c r="D5726" s="368" t="s">
        <v>6</v>
      </c>
      <c r="E5726" s="374" t="s">
        <v>615</v>
      </c>
      <c r="F5726" s="376">
        <v>107840.43</v>
      </c>
    </row>
    <row r="5727" spans="1:6">
      <c r="A5727" s="370" t="s">
        <v>11745</v>
      </c>
      <c r="B5727" s="374">
        <v>14400</v>
      </c>
      <c r="C5727" s="374" t="s">
        <v>11746</v>
      </c>
      <c r="D5727" s="368" t="s">
        <v>6</v>
      </c>
      <c r="E5727" s="374" t="s">
        <v>615</v>
      </c>
      <c r="F5727" s="376">
        <v>32808.21</v>
      </c>
    </row>
    <row r="5728" spans="1:6">
      <c r="A5728" s="370" t="s">
        <v>11747</v>
      </c>
      <c r="B5728" s="374">
        <v>779</v>
      </c>
      <c r="C5728" s="374" t="s">
        <v>11748</v>
      </c>
      <c r="D5728" s="368" t="s">
        <v>8</v>
      </c>
      <c r="E5728" s="374" t="s">
        <v>2946</v>
      </c>
      <c r="F5728" s="376">
        <v>107213.77</v>
      </c>
    </row>
    <row r="5729" spans="1:6">
      <c r="A5729" s="370" t="s">
        <v>11749</v>
      </c>
      <c r="B5729" s="374">
        <v>12442</v>
      </c>
      <c r="C5729" s="374" t="s">
        <v>11750</v>
      </c>
      <c r="D5729" s="368" t="s">
        <v>2355</v>
      </c>
      <c r="E5729" s="374" t="s">
        <v>615</v>
      </c>
      <c r="F5729" s="376">
        <v>1539213.41</v>
      </c>
    </row>
    <row r="5730" spans="1:6">
      <c r="A5730" s="370" t="s">
        <v>11751</v>
      </c>
      <c r="B5730" s="374">
        <v>12443</v>
      </c>
      <c r="C5730" s="374" t="s">
        <v>11752</v>
      </c>
      <c r="D5730" s="368" t="s">
        <v>2355</v>
      </c>
      <c r="E5730" s="374" t="s">
        <v>615</v>
      </c>
      <c r="F5730" s="376">
        <v>1738538.41</v>
      </c>
    </row>
    <row r="5731" spans="1:6">
      <c r="A5731" s="370" t="s">
        <v>11753</v>
      </c>
      <c r="B5731" s="374">
        <v>12493</v>
      </c>
      <c r="C5731" s="374" t="s">
        <v>11754</v>
      </c>
      <c r="D5731" s="368" t="s">
        <v>1702</v>
      </c>
      <c r="E5731" s="374" t="s">
        <v>615</v>
      </c>
      <c r="F5731" s="376">
        <v>274838.40999999997</v>
      </c>
    </row>
    <row r="5732" spans="1:6">
      <c r="A5732" s="370" t="s">
        <v>11755</v>
      </c>
      <c r="B5732" s="374">
        <v>13378</v>
      </c>
      <c r="C5732" s="374" t="s">
        <v>11756</v>
      </c>
      <c r="D5732" s="368" t="s">
        <v>6</v>
      </c>
      <c r="E5732" s="374" t="s">
        <v>366</v>
      </c>
      <c r="F5732" s="376">
        <v>38085.5</v>
      </c>
    </row>
    <row r="5733" spans="1:6" ht="22.5">
      <c r="A5733" s="370" t="s">
        <v>11757</v>
      </c>
      <c r="B5733" s="374">
        <v>17883</v>
      </c>
      <c r="C5733" s="374" t="s">
        <v>11758</v>
      </c>
      <c r="D5733" s="368" t="s">
        <v>9</v>
      </c>
      <c r="E5733" s="374" t="s">
        <v>537</v>
      </c>
      <c r="F5733" s="376">
        <v>17857.29</v>
      </c>
    </row>
    <row r="5734" spans="1:6">
      <c r="A5734" s="370" t="s">
        <v>11759</v>
      </c>
      <c r="B5734" s="374">
        <v>14739</v>
      </c>
      <c r="C5734" s="374" t="s">
        <v>11760</v>
      </c>
      <c r="D5734" s="368" t="s">
        <v>9</v>
      </c>
      <c r="E5734" s="374" t="s">
        <v>491</v>
      </c>
      <c r="F5734" s="376">
        <v>261841.51</v>
      </c>
    </row>
    <row r="5735" spans="1:6">
      <c r="A5735" s="370" t="s">
        <v>11761</v>
      </c>
      <c r="B5735" s="374">
        <v>15166</v>
      </c>
      <c r="C5735" s="374" t="s">
        <v>11762</v>
      </c>
      <c r="D5735" s="368" t="s">
        <v>6</v>
      </c>
      <c r="E5735" s="374" t="s">
        <v>615</v>
      </c>
      <c r="F5735" s="376">
        <v>102869.49</v>
      </c>
    </row>
    <row r="5736" spans="1:6">
      <c r="A5736" s="370" t="s">
        <v>11763</v>
      </c>
      <c r="B5736" s="374">
        <v>12499</v>
      </c>
      <c r="C5736" s="374" t="s">
        <v>11764</v>
      </c>
      <c r="D5736" s="368" t="s">
        <v>6</v>
      </c>
      <c r="E5736" s="374" t="s">
        <v>615</v>
      </c>
      <c r="F5736" s="376">
        <v>12373.42</v>
      </c>
    </row>
    <row r="5737" spans="1:6">
      <c r="A5737" s="370" t="s">
        <v>11765</v>
      </c>
      <c r="B5737" s="374">
        <v>13793</v>
      </c>
      <c r="C5737" s="374" t="s">
        <v>11766</v>
      </c>
      <c r="D5737" s="368" t="s">
        <v>6</v>
      </c>
      <c r="E5737" s="374" t="s">
        <v>615</v>
      </c>
      <c r="F5737" s="376">
        <v>18978.59</v>
      </c>
    </row>
    <row r="5738" spans="1:6">
      <c r="A5738" s="370" t="s">
        <v>11767</v>
      </c>
      <c r="B5738" s="374">
        <v>16717</v>
      </c>
      <c r="C5738" s="374" t="s">
        <v>11768</v>
      </c>
      <c r="D5738" s="368" t="s">
        <v>9</v>
      </c>
      <c r="E5738" s="374" t="s">
        <v>884</v>
      </c>
      <c r="F5738" s="376">
        <v>2719274.61</v>
      </c>
    </row>
    <row r="5739" spans="1:6">
      <c r="A5739" s="370" t="s">
        <v>11769</v>
      </c>
      <c r="B5739" s="374">
        <v>14738</v>
      </c>
      <c r="C5739" s="374" t="s">
        <v>11770</v>
      </c>
      <c r="D5739" s="368" t="s">
        <v>9</v>
      </c>
      <c r="E5739" s="374" t="s">
        <v>491</v>
      </c>
      <c r="F5739" s="376">
        <v>635169.4</v>
      </c>
    </row>
    <row r="5740" spans="1:6">
      <c r="A5740" s="370" t="s">
        <v>11771</v>
      </c>
      <c r="B5740" s="374">
        <v>15237</v>
      </c>
      <c r="C5740" s="374" t="s">
        <v>11772</v>
      </c>
      <c r="D5740" s="368" t="s">
        <v>6</v>
      </c>
      <c r="E5740" s="374" t="s">
        <v>615</v>
      </c>
      <c r="F5740" s="376">
        <v>13768.4</v>
      </c>
    </row>
    <row r="5741" spans="1:6">
      <c r="A5741" s="370" t="s">
        <v>11773</v>
      </c>
      <c r="B5741" s="374">
        <v>699</v>
      </c>
      <c r="C5741" s="374" t="s">
        <v>11774</v>
      </c>
      <c r="D5741" s="368" t="s">
        <v>457</v>
      </c>
      <c r="E5741" s="374" t="s">
        <v>857</v>
      </c>
      <c r="F5741" s="376">
        <v>7588.13</v>
      </c>
    </row>
    <row r="5742" spans="1:6">
      <c r="A5742" s="370" t="s">
        <v>11775</v>
      </c>
      <c r="B5742" s="374">
        <v>13549</v>
      </c>
      <c r="C5742" s="374" t="s">
        <v>11776</v>
      </c>
      <c r="D5742" s="368" t="s">
        <v>2355</v>
      </c>
      <c r="E5742" s="374" t="s">
        <v>615</v>
      </c>
      <c r="F5742" s="376">
        <v>1465603.75</v>
      </c>
    </row>
    <row r="5743" spans="1:6">
      <c r="A5743" s="370" t="s">
        <v>11777</v>
      </c>
      <c r="B5743" s="374">
        <v>13548</v>
      </c>
      <c r="C5743" s="374" t="s">
        <v>11778</v>
      </c>
      <c r="D5743" s="368" t="s">
        <v>2355</v>
      </c>
      <c r="E5743" s="374" t="s">
        <v>615</v>
      </c>
      <c r="F5743" s="376">
        <v>1632907.05</v>
      </c>
    </row>
    <row r="5744" spans="1:6">
      <c r="A5744" s="370" t="s">
        <v>11779</v>
      </c>
      <c r="B5744" s="374">
        <v>10644</v>
      </c>
      <c r="C5744" s="374" t="s">
        <v>11780</v>
      </c>
      <c r="D5744" s="368" t="s">
        <v>6</v>
      </c>
      <c r="E5744" s="374" t="s">
        <v>458</v>
      </c>
      <c r="F5744" s="376">
        <v>66431.199999999997</v>
      </c>
    </row>
    <row r="5745" spans="1:6">
      <c r="A5745" s="370" t="s">
        <v>11781</v>
      </c>
      <c r="B5745" s="374">
        <v>10640</v>
      </c>
      <c r="C5745" s="374" t="s">
        <v>11782</v>
      </c>
      <c r="D5745" s="368" t="s">
        <v>6</v>
      </c>
      <c r="E5745" s="374" t="s">
        <v>458</v>
      </c>
      <c r="F5745" s="376">
        <v>66431.199999999997</v>
      </c>
    </row>
    <row r="5746" spans="1:6">
      <c r="A5746" s="370" t="s">
        <v>11783</v>
      </c>
      <c r="B5746" s="374">
        <v>18246</v>
      </c>
      <c r="C5746" s="374" t="s">
        <v>11784</v>
      </c>
      <c r="D5746" s="368" t="s">
        <v>6</v>
      </c>
      <c r="E5746" s="374" t="s">
        <v>1573</v>
      </c>
      <c r="F5746" s="376">
        <v>76770.66</v>
      </c>
    </row>
    <row r="5747" spans="1:6">
      <c r="A5747" s="370" t="s">
        <v>11785</v>
      </c>
      <c r="B5747" s="374">
        <v>18237</v>
      </c>
      <c r="C5747" s="374" t="s">
        <v>11786</v>
      </c>
      <c r="D5747" s="368" t="s">
        <v>6</v>
      </c>
      <c r="E5747" s="374" t="s">
        <v>1573</v>
      </c>
      <c r="F5747" s="376">
        <v>73440.87</v>
      </c>
    </row>
    <row r="5748" spans="1:6">
      <c r="A5748" s="370" t="s">
        <v>11787</v>
      </c>
      <c r="B5748" s="374">
        <v>18275</v>
      </c>
      <c r="C5748" s="374" t="s">
        <v>11786</v>
      </c>
      <c r="D5748" s="368" t="s">
        <v>6</v>
      </c>
      <c r="E5748" s="374" t="s">
        <v>1573</v>
      </c>
      <c r="F5748" s="376">
        <v>43747.61</v>
      </c>
    </row>
    <row r="5749" spans="1:6">
      <c r="A5749" s="370" t="s">
        <v>11788</v>
      </c>
      <c r="B5749" s="374">
        <v>18231</v>
      </c>
      <c r="C5749" s="374" t="s">
        <v>11789</v>
      </c>
      <c r="D5749" s="368" t="s">
        <v>6</v>
      </c>
      <c r="E5749" s="374" t="s">
        <v>1573</v>
      </c>
      <c r="F5749" s="376">
        <v>80547.17</v>
      </c>
    </row>
    <row r="5750" spans="1:6">
      <c r="A5750" s="370" t="s">
        <v>11790</v>
      </c>
      <c r="B5750" s="374">
        <v>17080</v>
      </c>
      <c r="C5750" s="374" t="s">
        <v>11791</v>
      </c>
      <c r="D5750" s="368" t="s">
        <v>6</v>
      </c>
      <c r="E5750" s="374" t="s">
        <v>1573</v>
      </c>
      <c r="F5750" s="376">
        <v>124049.8</v>
      </c>
    </row>
    <row r="5751" spans="1:6">
      <c r="A5751" s="370" t="s">
        <v>11792</v>
      </c>
      <c r="B5751" s="374">
        <v>13581</v>
      </c>
      <c r="C5751" s="374" t="s">
        <v>11793</v>
      </c>
      <c r="D5751" s="368" t="s">
        <v>6</v>
      </c>
      <c r="E5751" s="374" t="s">
        <v>1573</v>
      </c>
      <c r="F5751" s="376">
        <v>51761.39</v>
      </c>
    </row>
    <row r="5752" spans="1:6">
      <c r="A5752" s="370" t="s">
        <v>11794</v>
      </c>
      <c r="B5752" s="374">
        <v>10223</v>
      </c>
      <c r="C5752" s="374" t="s">
        <v>11795</v>
      </c>
      <c r="D5752" s="368" t="s">
        <v>8</v>
      </c>
      <c r="E5752" s="374" t="s">
        <v>1573</v>
      </c>
      <c r="F5752" s="376">
        <v>155975.18</v>
      </c>
    </row>
    <row r="5753" spans="1:6">
      <c r="A5753" s="370" t="s">
        <v>11796</v>
      </c>
      <c r="B5753" s="374">
        <v>10222</v>
      </c>
      <c r="C5753" s="374" t="s">
        <v>11797</v>
      </c>
      <c r="D5753" s="368" t="s">
        <v>6</v>
      </c>
      <c r="E5753" s="374" t="s">
        <v>1573</v>
      </c>
      <c r="F5753" s="376">
        <v>204819.46</v>
      </c>
    </row>
    <row r="5754" spans="1:6">
      <c r="A5754" s="370" t="s">
        <v>11798</v>
      </c>
      <c r="B5754" s="374">
        <v>713</v>
      </c>
      <c r="C5754" s="374" t="s">
        <v>11799</v>
      </c>
      <c r="D5754" s="368" t="s">
        <v>9</v>
      </c>
      <c r="E5754" s="374" t="s">
        <v>522</v>
      </c>
      <c r="F5754" s="376">
        <v>7336.86</v>
      </c>
    </row>
    <row r="5755" spans="1:6">
      <c r="A5755" s="370" t="s">
        <v>11800</v>
      </c>
      <c r="B5755" s="374">
        <v>10049</v>
      </c>
      <c r="C5755" s="374" t="s">
        <v>11801</v>
      </c>
      <c r="D5755" s="368" t="s">
        <v>8</v>
      </c>
      <c r="E5755" s="374" t="s">
        <v>496</v>
      </c>
      <c r="F5755" s="376">
        <v>55988.22</v>
      </c>
    </row>
    <row r="5756" spans="1:6">
      <c r="A5756" s="370" t="s">
        <v>11802</v>
      </c>
      <c r="B5756" s="374">
        <v>12461</v>
      </c>
      <c r="C5756" s="374" t="s">
        <v>11803</v>
      </c>
      <c r="D5756" s="368" t="s">
        <v>8</v>
      </c>
      <c r="E5756" s="374" t="s">
        <v>496</v>
      </c>
      <c r="F5756" s="376">
        <v>24225.77</v>
      </c>
    </row>
    <row r="5757" spans="1:6">
      <c r="A5757" s="370" t="s">
        <v>11804</v>
      </c>
      <c r="B5757" s="374">
        <v>12459</v>
      </c>
      <c r="C5757" s="374" t="s">
        <v>11805</v>
      </c>
      <c r="D5757" s="368" t="s">
        <v>8</v>
      </c>
      <c r="E5757" s="374" t="s">
        <v>496</v>
      </c>
      <c r="F5757" s="376">
        <v>12637.05</v>
      </c>
    </row>
    <row r="5758" spans="1:6">
      <c r="A5758" s="370" t="s">
        <v>11806</v>
      </c>
      <c r="B5758" s="374">
        <v>12462</v>
      </c>
      <c r="C5758" s="374" t="s">
        <v>11807</v>
      </c>
      <c r="D5758" s="368" t="s">
        <v>8</v>
      </c>
      <c r="E5758" s="374" t="s">
        <v>496</v>
      </c>
      <c r="F5758" s="376">
        <v>30476.23</v>
      </c>
    </row>
    <row r="5759" spans="1:6">
      <c r="A5759" s="370" t="s">
        <v>11808</v>
      </c>
      <c r="B5759" s="374">
        <v>12463</v>
      </c>
      <c r="C5759" s="374" t="s">
        <v>11809</v>
      </c>
      <c r="D5759" s="368" t="s">
        <v>8</v>
      </c>
      <c r="E5759" s="374" t="s">
        <v>496</v>
      </c>
      <c r="F5759" s="376">
        <v>38852.839999999997</v>
      </c>
    </row>
    <row r="5760" spans="1:6">
      <c r="A5760" s="370" t="s">
        <v>11810</v>
      </c>
      <c r="B5760" s="374">
        <v>12464</v>
      </c>
      <c r="C5760" s="374" t="s">
        <v>11811</v>
      </c>
      <c r="D5760" s="368" t="s">
        <v>8</v>
      </c>
      <c r="E5760" s="374" t="s">
        <v>496</v>
      </c>
      <c r="F5760" s="376">
        <v>44050.36</v>
      </c>
    </row>
    <row r="5761" spans="1:6">
      <c r="A5761" s="370" t="s">
        <v>11812</v>
      </c>
      <c r="B5761" s="374">
        <v>12460</v>
      </c>
      <c r="C5761" s="374" t="s">
        <v>11813</v>
      </c>
      <c r="D5761" s="368" t="s">
        <v>8</v>
      </c>
      <c r="E5761" s="374" t="s">
        <v>496</v>
      </c>
      <c r="F5761" s="376">
        <v>21766.04</v>
      </c>
    </row>
    <row r="5762" spans="1:6">
      <c r="A5762" s="370" t="s">
        <v>11814</v>
      </c>
      <c r="B5762" s="374">
        <v>16026</v>
      </c>
      <c r="C5762" s="374" t="s">
        <v>11815</v>
      </c>
      <c r="D5762" s="368" t="s">
        <v>9</v>
      </c>
      <c r="E5762" s="374" t="s">
        <v>491</v>
      </c>
      <c r="F5762" s="376">
        <v>27221.19</v>
      </c>
    </row>
    <row r="5763" spans="1:6">
      <c r="A5763" s="370" t="s">
        <v>11816</v>
      </c>
      <c r="B5763" s="374">
        <v>14727</v>
      </c>
      <c r="C5763" s="374" t="s">
        <v>11817</v>
      </c>
      <c r="D5763" s="368" t="s">
        <v>9</v>
      </c>
      <c r="E5763" s="374" t="s">
        <v>491</v>
      </c>
      <c r="F5763" s="376">
        <v>97528.04</v>
      </c>
    </row>
    <row r="5764" spans="1:6">
      <c r="A5764" s="370" t="s">
        <v>11818</v>
      </c>
      <c r="B5764" s="374">
        <v>14294</v>
      </c>
      <c r="C5764" s="374" t="s">
        <v>11819</v>
      </c>
      <c r="D5764" s="368" t="s">
        <v>9</v>
      </c>
      <c r="E5764" s="374" t="s">
        <v>491</v>
      </c>
      <c r="F5764" s="376">
        <v>56445.41</v>
      </c>
    </row>
    <row r="5765" spans="1:6">
      <c r="A5765" s="370" t="s">
        <v>11820</v>
      </c>
      <c r="B5765" s="374">
        <v>14884</v>
      </c>
      <c r="C5765" s="374" t="s">
        <v>11821</v>
      </c>
      <c r="D5765" s="368" t="s">
        <v>9</v>
      </c>
      <c r="E5765" s="374" t="s">
        <v>491</v>
      </c>
      <c r="F5765" s="376">
        <v>104541.93</v>
      </c>
    </row>
    <row r="5766" spans="1:6">
      <c r="A5766" s="370" t="s">
        <v>11822</v>
      </c>
      <c r="B5766" s="374">
        <v>15522</v>
      </c>
      <c r="C5766" s="374" t="s">
        <v>11823</v>
      </c>
      <c r="D5766" s="368" t="s">
        <v>8</v>
      </c>
      <c r="E5766" s="374" t="s">
        <v>491</v>
      </c>
      <c r="F5766" s="376">
        <v>3722.91</v>
      </c>
    </row>
    <row r="5767" spans="1:6">
      <c r="A5767" s="370" t="s">
        <v>11824</v>
      </c>
      <c r="B5767" s="374">
        <v>14878</v>
      </c>
      <c r="C5767" s="374" t="s">
        <v>11825</v>
      </c>
      <c r="D5767" s="368" t="s">
        <v>8</v>
      </c>
      <c r="E5767" s="374" t="s">
        <v>491</v>
      </c>
      <c r="F5767" s="376">
        <v>20125.009999999998</v>
      </c>
    </row>
    <row r="5768" spans="1:6">
      <c r="A5768" s="370" t="s">
        <v>11826</v>
      </c>
      <c r="B5768" s="374">
        <v>15523</v>
      </c>
      <c r="C5768" s="374" t="s">
        <v>11827</v>
      </c>
      <c r="D5768" s="368" t="s">
        <v>8</v>
      </c>
      <c r="E5768" s="374" t="s">
        <v>491</v>
      </c>
      <c r="F5768" s="376">
        <v>5774.39</v>
      </c>
    </row>
    <row r="5769" spans="1:6">
      <c r="A5769" s="370" t="s">
        <v>11828</v>
      </c>
      <c r="B5769" s="374">
        <v>14721</v>
      </c>
      <c r="C5769" s="374" t="s">
        <v>11829</v>
      </c>
      <c r="D5769" s="368" t="s">
        <v>8</v>
      </c>
      <c r="E5769" s="374" t="s">
        <v>491</v>
      </c>
      <c r="F5769" s="376">
        <v>14369.22</v>
      </c>
    </row>
    <row r="5770" spans="1:6">
      <c r="A5770" s="370" t="s">
        <v>11830</v>
      </c>
      <c r="B5770" s="374">
        <v>12934</v>
      </c>
      <c r="C5770" s="374" t="s">
        <v>11831</v>
      </c>
      <c r="D5770" s="368" t="s">
        <v>8</v>
      </c>
      <c r="E5770" s="374" t="s">
        <v>615</v>
      </c>
      <c r="F5770" s="376">
        <v>4948.8100000000004</v>
      </c>
    </row>
    <row r="5771" spans="1:6">
      <c r="A5771" s="370" t="s">
        <v>11832</v>
      </c>
      <c r="B5771" s="374">
        <v>13860</v>
      </c>
      <c r="C5771" s="374" t="s">
        <v>11833</v>
      </c>
      <c r="D5771" s="368" t="s">
        <v>9</v>
      </c>
      <c r="E5771" s="374" t="s">
        <v>522</v>
      </c>
      <c r="F5771" s="376">
        <v>60194.55</v>
      </c>
    </row>
    <row r="5772" spans="1:6" ht="22.5">
      <c r="A5772" s="370" t="s">
        <v>11834</v>
      </c>
      <c r="B5772" s="374">
        <v>16421</v>
      </c>
      <c r="C5772" s="374" t="s">
        <v>11835</v>
      </c>
      <c r="D5772" s="368" t="s">
        <v>9</v>
      </c>
      <c r="E5772" s="374" t="s">
        <v>537</v>
      </c>
      <c r="F5772" s="376">
        <v>20741.25</v>
      </c>
    </row>
    <row r="5773" spans="1:6" ht="22.5">
      <c r="A5773" s="370" t="s">
        <v>11836</v>
      </c>
      <c r="B5773" s="374">
        <v>18035</v>
      </c>
      <c r="C5773" s="374" t="s">
        <v>11837</v>
      </c>
      <c r="D5773" s="368" t="s">
        <v>9</v>
      </c>
      <c r="E5773" s="374" t="s">
        <v>537</v>
      </c>
      <c r="F5773" s="376">
        <v>20872.900000000001</v>
      </c>
    </row>
    <row r="5774" spans="1:6" ht="22.5">
      <c r="A5774" s="370" t="s">
        <v>11838</v>
      </c>
      <c r="B5774" s="374">
        <v>16350</v>
      </c>
      <c r="C5774" s="374" t="s">
        <v>11839</v>
      </c>
      <c r="D5774" s="368" t="s">
        <v>9</v>
      </c>
      <c r="E5774" s="374" t="s">
        <v>537</v>
      </c>
      <c r="F5774" s="376">
        <v>97224.6</v>
      </c>
    </row>
    <row r="5775" spans="1:6" ht="22.5">
      <c r="A5775" s="370" t="s">
        <v>11840</v>
      </c>
      <c r="B5775" s="374">
        <v>16304</v>
      </c>
      <c r="C5775" s="374" t="s">
        <v>11841</v>
      </c>
      <c r="D5775" s="368" t="s">
        <v>9</v>
      </c>
      <c r="E5775" s="374" t="s">
        <v>537</v>
      </c>
      <c r="F5775" s="376">
        <v>20741.25</v>
      </c>
    </row>
    <row r="5776" spans="1:6">
      <c r="A5776" s="370" t="s">
        <v>11842</v>
      </c>
      <c r="B5776" s="374">
        <v>15877</v>
      </c>
      <c r="C5776" s="374" t="s">
        <v>11843</v>
      </c>
      <c r="D5776" s="368" t="s">
        <v>9</v>
      </c>
      <c r="E5776" s="374" t="s">
        <v>3340</v>
      </c>
      <c r="F5776" s="376">
        <v>388237.59</v>
      </c>
    </row>
    <row r="5777" spans="1:6">
      <c r="A5777" s="370" t="s">
        <v>11844</v>
      </c>
      <c r="B5777" s="374">
        <v>13760</v>
      </c>
      <c r="C5777" s="374" t="s">
        <v>11845</v>
      </c>
      <c r="D5777" s="368" t="s">
        <v>9</v>
      </c>
      <c r="E5777" s="374" t="s">
        <v>366</v>
      </c>
      <c r="F5777" s="376">
        <v>324060.26</v>
      </c>
    </row>
    <row r="5778" spans="1:6">
      <c r="A5778" s="370" t="s">
        <v>11846</v>
      </c>
      <c r="B5778" s="374">
        <v>15547</v>
      </c>
      <c r="C5778" s="374" t="s">
        <v>11847</v>
      </c>
      <c r="D5778" s="368" t="s">
        <v>9</v>
      </c>
      <c r="E5778" s="374" t="s">
        <v>2412</v>
      </c>
      <c r="F5778" s="376">
        <v>170754.89</v>
      </c>
    </row>
    <row r="5779" spans="1:6">
      <c r="A5779" s="370" t="s">
        <v>11848</v>
      </c>
      <c r="B5779" s="374">
        <v>15548</v>
      </c>
      <c r="C5779" s="374" t="s">
        <v>11849</v>
      </c>
      <c r="D5779" s="368" t="s">
        <v>9</v>
      </c>
      <c r="E5779" s="374" t="s">
        <v>2412</v>
      </c>
      <c r="F5779" s="376">
        <v>204538.1</v>
      </c>
    </row>
    <row r="5780" spans="1:6">
      <c r="A5780" s="370" t="s">
        <v>11850</v>
      </c>
      <c r="B5780" s="374">
        <v>15549</v>
      </c>
      <c r="C5780" s="374" t="s">
        <v>11851</v>
      </c>
      <c r="D5780" s="368" t="s">
        <v>9</v>
      </c>
      <c r="E5780" s="374" t="s">
        <v>2412</v>
      </c>
      <c r="F5780" s="376">
        <v>213650.35</v>
      </c>
    </row>
    <row r="5781" spans="1:6">
      <c r="A5781" s="370" t="s">
        <v>11852</v>
      </c>
      <c r="B5781" s="374">
        <v>15550</v>
      </c>
      <c r="C5781" s="374" t="s">
        <v>11853</v>
      </c>
      <c r="D5781" s="368" t="s">
        <v>9</v>
      </c>
      <c r="E5781" s="374" t="s">
        <v>2412</v>
      </c>
      <c r="F5781" s="376">
        <v>210972.9</v>
      </c>
    </row>
    <row r="5782" spans="1:6">
      <c r="A5782" s="370" t="s">
        <v>11854</v>
      </c>
      <c r="B5782" s="374">
        <v>15457</v>
      </c>
      <c r="C5782" s="374" t="s">
        <v>11855</v>
      </c>
      <c r="D5782" s="368" t="s">
        <v>8</v>
      </c>
      <c r="E5782" s="374" t="s">
        <v>496</v>
      </c>
      <c r="F5782" s="376">
        <v>17974.439999999999</v>
      </c>
    </row>
    <row r="5783" spans="1:6">
      <c r="A5783" s="370" t="s">
        <v>11856</v>
      </c>
      <c r="B5783" s="374">
        <v>15456</v>
      </c>
      <c r="C5783" s="374" t="s">
        <v>11857</v>
      </c>
      <c r="D5783" s="368" t="s">
        <v>8</v>
      </c>
      <c r="E5783" s="374" t="s">
        <v>496</v>
      </c>
      <c r="F5783" s="376">
        <v>53742.559999999998</v>
      </c>
    </row>
    <row r="5784" spans="1:6">
      <c r="A5784" s="370" t="s">
        <v>11858</v>
      </c>
      <c r="B5784" s="374">
        <v>15455</v>
      </c>
      <c r="C5784" s="374" t="s">
        <v>11859</v>
      </c>
      <c r="D5784" s="368" t="s">
        <v>8</v>
      </c>
      <c r="E5784" s="374" t="s">
        <v>496</v>
      </c>
      <c r="F5784" s="376">
        <v>13548.27</v>
      </c>
    </row>
    <row r="5785" spans="1:6">
      <c r="A5785" s="370" t="s">
        <v>11860</v>
      </c>
      <c r="B5785" s="374">
        <v>15867</v>
      </c>
      <c r="C5785" s="374" t="s">
        <v>11861</v>
      </c>
      <c r="D5785" s="368" t="s">
        <v>8</v>
      </c>
      <c r="E5785" s="374" t="s">
        <v>496</v>
      </c>
      <c r="F5785" s="376">
        <v>80955.820000000007</v>
      </c>
    </row>
    <row r="5786" spans="1:6" ht="22.5">
      <c r="A5786" s="370" t="s">
        <v>11862</v>
      </c>
      <c r="B5786" s="374">
        <v>15863</v>
      </c>
      <c r="C5786" s="374" t="s">
        <v>11863</v>
      </c>
      <c r="D5786" s="368" t="s">
        <v>8</v>
      </c>
      <c r="E5786" s="374" t="s">
        <v>537</v>
      </c>
      <c r="F5786" s="376">
        <v>17670.14</v>
      </c>
    </row>
    <row r="5787" spans="1:6" ht="22.5">
      <c r="A5787" s="370" t="s">
        <v>11864</v>
      </c>
      <c r="B5787" s="374">
        <v>15864</v>
      </c>
      <c r="C5787" s="374" t="s">
        <v>11865</v>
      </c>
      <c r="D5787" s="368" t="s">
        <v>8</v>
      </c>
      <c r="E5787" s="374" t="s">
        <v>537</v>
      </c>
      <c r="F5787" s="376">
        <v>24910.67</v>
      </c>
    </row>
    <row r="5788" spans="1:6">
      <c r="A5788" s="370" t="s">
        <v>11866</v>
      </c>
      <c r="B5788" s="374">
        <v>15868</v>
      </c>
      <c r="C5788" s="374" t="s">
        <v>11867</v>
      </c>
      <c r="D5788" s="368" t="s">
        <v>8</v>
      </c>
      <c r="E5788" s="374" t="s">
        <v>496</v>
      </c>
      <c r="F5788" s="376">
        <v>166298</v>
      </c>
    </row>
    <row r="5789" spans="1:6" ht="22.5">
      <c r="A5789" s="370" t="s">
        <v>11868</v>
      </c>
      <c r="B5789" s="374">
        <v>15861</v>
      </c>
      <c r="C5789" s="374" t="s">
        <v>11869</v>
      </c>
      <c r="D5789" s="368" t="s">
        <v>8</v>
      </c>
      <c r="E5789" s="374" t="s">
        <v>537</v>
      </c>
      <c r="F5789" s="376">
        <v>13381.32</v>
      </c>
    </row>
    <row r="5790" spans="1:6" ht="22.5">
      <c r="A5790" s="370" t="s">
        <v>11870</v>
      </c>
      <c r="B5790" s="374">
        <v>15862</v>
      </c>
      <c r="C5790" s="374" t="s">
        <v>11871</v>
      </c>
      <c r="D5790" s="368" t="s">
        <v>8</v>
      </c>
      <c r="E5790" s="374" t="s">
        <v>537</v>
      </c>
      <c r="F5790" s="376">
        <v>53453.45</v>
      </c>
    </row>
    <row r="5791" spans="1:6">
      <c r="A5791" s="370" t="s">
        <v>11872</v>
      </c>
      <c r="B5791" s="374">
        <v>15866</v>
      </c>
      <c r="C5791" s="374" t="s">
        <v>11873</v>
      </c>
      <c r="D5791" s="368" t="s">
        <v>8</v>
      </c>
      <c r="E5791" s="374" t="s">
        <v>496</v>
      </c>
      <c r="F5791" s="376">
        <v>42166.74</v>
      </c>
    </row>
    <row r="5792" spans="1:6">
      <c r="A5792" s="370" t="s">
        <v>11874</v>
      </c>
      <c r="B5792" s="374">
        <v>15865</v>
      </c>
      <c r="C5792" s="374" t="s">
        <v>11875</v>
      </c>
      <c r="D5792" s="368" t="s">
        <v>8</v>
      </c>
      <c r="E5792" s="374" t="s">
        <v>496</v>
      </c>
      <c r="F5792" s="376">
        <v>42854.3</v>
      </c>
    </row>
    <row r="5793" spans="1:6">
      <c r="A5793" s="370" t="s">
        <v>11876</v>
      </c>
      <c r="B5793" s="374">
        <v>15843</v>
      </c>
      <c r="C5793" s="374" t="s">
        <v>11877</v>
      </c>
      <c r="D5793" s="368" t="s">
        <v>8</v>
      </c>
      <c r="E5793" s="374" t="s">
        <v>496</v>
      </c>
      <c r="F5793" s="376">
        <v>45162.71</v>
      </c>
    </row>
    <row r="5794" spans="1:6" ht="22.5">
      <c r="A5794" s="370" t="s">
        <v>11878</v>
      </c>
      <c r="B5794" s="374">
        <v>15841</v>
      </c>
      <c r="C5794" s="374" t="s">
        <v>11879</v>
      </c>
      <c r="D5794" s="368" t="s">
        <v>8</v>
      </c>
      <c r="E5794" s="374" t="s">
        <v>537</v>
      </c>
      <c r="F5794" s="376">
        <v>25101.3</v>
      </c>
    </row>
    <row r="5795" spans="1:6">
      <c r="A5795" s="370" t="s">
        <v>11880</v>
      </c>
      <c r="B5795" s="374">
        <v>15842</v>
      </c>
      <c r="C5795" s="374" t="s">
        <v>11881</v>
      </c>
      <c r="D5795" s="368" t="s">
        <v>8</v>
      </c>
      <c r="E5795" s="374" t="s">
        <v>496</v>
      </c>
      <c r="F5795" s="376">
        <v>46093.59</v>
      </c>
    </row>
    <row r="5796" spans="1:6">
      <c r="A5796" s="370" t="s">
        <v>11882</v>
      </c>
      <c r="B5796" s="374">
        <v>15844</v>
      </c>
      <c r="C5796" s="374" t="s">
        <v>11883</v>
      </c>
      <c r="D5796" s="368" t="s">
        <v>8</v>
      </c>
      <c r="E5796" s="374" t="s">
        <v>496</v>
      </c>
      <c r="F5796" s="376">
        <v>88504.39</v>
      </c>
    </row>
    <row r="5797" spans="1:6">
      <c r="A5797" s="370" t="s">
        <v>11884</v>
      </c>
      <c r="B5797" s="374">
        <v>15845</v>
      </c>
      <c r="C5797" s="374" t="s">
        <v>11885</v>
      </c>
      <c r="D5797" s="368" t="s">
        <v>8</v>
      </c>
      <c r="E5797" s="374" t="s">
        <v>496</v>
      </c>
      <c r="F5797" s="376">
        <v>178589.24</v>
      </c>
    </row>
    <row r="5798" spans="1:6">
      <c r="A5798" s="370" t="s">
        <v>11886</v>
      </c>
      <c r="B5798" s="374">
        <v>15629</v>
      </c>
      <c r="C5798" s="374" t="s">
        <v>11887</v>
      </c>
      <c r="D5798" s="368" t="s">
        <v>9</v>
      </c>
      <c r="E5798" s="374" t="s">
        <v>366</v>
      </c>
      <c r="F5798" s="376">
        <v>67091.03</v>
      </c>
    </row>
    <row r="5799" spans="1:6">
      <c r="A5799" s="370" t="s">
        <v>11888</v>
      </c>
      <c r="B5799" s="374">
        <v>11409</v>
      </c>
      <c r="C5799" s="374" t="s">
        <v>11889</v>
      </c>
      <c r="D5799" s="368" t="s">
        <v>9</v>
      </c>
      <c r="E5799" s="374" t="s">
        <v>884</v>
      </c>
      <c r="F5799" s="376">
        <v>65034.67</v>
      </c>
    </row>
    <row r="5800" spans="1:6">
      <c r="A5800" s="370" t="s">
        <v>11890</v>
      </c>
      <c r="B5800" s="374">
        <v>15884</v>
      </c>
      <c r="C5800" s="374" t="s">
        <v>11891</v>
      </c>
      <c r="D5800" s="368" t="s">
        <v>9</v>
      </c>
      <c r="E5800" s="374" t="s">
        <v>3340</v>
      </c>
      <c r="F5800" s="376">
        <v>309172.73</v>
      </c>
    </row>
    <row r="5801" spans="1:6">
      <c r="A5801" s="370" t="s">
        <v>11892</v>
      </c>
      <c r="B5801" s="374">
        <v>12480</v>
      </c>
      <c r="C5801" s="374" t="s">
        <v>11893</v>
      </c>
      <c r="D5801" s="368" t="s">
        <v>2355</v>
      </c>
      <c r="E5801" s="374" t="s">
        <v>615</v>
      </c>
      <c r="F5801" s="376">
        <v>500994.83</v>
      </c>
    </row>
    <row r="5802" spans="1:6">
      <c r="A5802" s="370" t="s">
        <v>11894</v>
      </c>
      <c r="B5802" s="374">
        <v>12824</v>
      </c>
      <c r="C5802" s="374" t="s">
        <v>11895</v>
      </c>
      <c r="D5802" s="368" t="s">
        <v>8</v>
      </c>
      <c r="E5802" s="374" t="s">
        <v>615</v>
      </c>
      <c r="F5802" s="376">
        <v>33589.54</v>
      </c>
    </row>
    <row r="5803" spans="1:6">
      <c r="A5803" s="370" t="s">
        <v>11896</v>
      </c>
      <c r="B5803" s="374">
        <v>16655</v>
      </c>
      <c r="C5803" s="374" t="s">
        <v>11897</v>
      </c>
      <c r="D5803" s="368" t="s">
        <v>6</v>
      </c>
      <c r="E5803" s="374" t="s">
        <v>1515</v>
      </c>
      <c r="F5803" s="376">
        <v>33025.370000000003</v>
      </c>
    </row>
    <row r="5804" spans="1:6" ht="22.5">
      <c r="A5804" s="370" t="s">
        <v>11898</v>
      </c>
      <c r="B5804" s="374">
        <v>10319</v>
      </c>
      <c r="C5804" s="374" t="s">
        <v>11899</v>
      </c>
      <c r="D5804" s="368" t="s">
        <v>8</v>
      </c>
      <c r="E5804" s="374" t="s">
        <v>537</v>
      </c>
      <c r="F5804" s="376">
        <v>64325.24</v>
      </c>
    </row>
    <row r="5805" spans="1:6">
      <c r="A5805" s="370" t="s">
        <v>11900</v>
      </c>
      <c r="B5805" s="374">
        <v>13565</v>
      </c>
      <c r="C5805" s="374" t="s">
        <v>11901</v>
      </c>
      <c r="D5805" s="368" t="s">
        <v>8</v>
      </c>
      <c r="E5805" s="374" t="s">
        <v>1793</v>
      </c>
      <c r="F5805" s="376">
        <v>12891.22</v>
      </c>
    </row>
    <row r="5806" spans="1:6" ht="22.5">
      <c r="A5806" s="370" t="s">
        <v>11902</v>
      </c>
      <c r="B5806" s="374">
        <v>20681</v>
      </c>
      <c r="C5806" s="374" t="s">
        <v>11903</v>
      </c>
      <c r="D5806" s="368" t="s">
        <v>9</v>
      </c>
      <c r="E5806" s="374" t="s">
        <v>491</v>
      </c>
      <c r="F5806" s="376">
        <v>557813.66</v>
      </c>
    </row>
    <row r="5807" spans="1:6" ht="22.5">
      <c r="A5807" s="370" t="s">
        <v>11904</v>
      </c>
      <c r="B5807" s="374">
        <v>20679</v>
      </c>
      <c r="C5807" s="374" t="s">
        <v>11905</v>
      </c>
      <c r="D5807" s="368" t="s">
        <v>9</v>
      </c>
      <c r="E5807" s="374" t="s">
        <v>491</v>
      </c>
      <c r="F5807" s="376">
        <v>511472.21</v>
      </c>
    </row>
    <row r="5808" spans="1:6" ht="22.5">
      <c r="A5808" s="370" t="s">
        <v>11906</v>
      </c>
      <c r="B5808" s="374">
        <v>20680</v>
      </c>
      <c r="C5808" s="374" t="s">
        <v>11907</v>
      </c>
      <c r="D5808" s="368" t="s">
        <v>9</v>
      </c>
      <c r="E5808" s="374" t="s">
        <v>491</v>
      </c>
      <c r="F5808" s="376">
        <v>590424.31000000006</v>
      </c>
    </row>
    <row r="5809" spans="1:6" ht="22.5">
      <c r="A5809" s="370" t="s">
        <v>11908</v>
      </c>
      <c r="B5809" s="374">
        <v>20678</v>
      </c>
      <c r="C5809" s="374" t="s">
        <v>11909</v>
      </c>
      <c r="D5809" s="368" t="s">
        <v>9</v>
      </c>
      <c r="E5809" s="374" t="s">
        <v>491</v>
      </c>
      <c r="F5809" s="376">
        <v>501174.12</v>
      </c>
    </row>
    <row r="5810" spans="1:6" ht="22.5">
      <c r="A5810" s="370" t="s">
        <v>11910</v>
      </c>
      <c r="B5810" s="374">
        <v>20682</v>
      </c>
      <c r="C5810" s="374" t="s">
        <v>11911</v>
      </c>
      <c r="D5810" s="368" t="s">
        <v>9</v>
      </c>
      <c r="E5810" s="374" t="s">
        <v>491</v>
      </c>
      <c r="F5810" s="376">
        <v>416500</v>
      </c>
    </row>
    <row r="5811" spans="1:6">
      <c r="A5811" s="370" t="s">
        <v>11912</v>
      </c>
      <c r="B5811" s="374">
        <v>10594</v>
      </c>
      <c r="C5811" s="374" t="s">
        <v>11913</v>
      </c>
      <c r="D5811" s="368" t="s">
        <v>8</v>
      </c>
      <c r="E5811" s="374" t="s">
        <v>1573</v>
      </c>
      <c r="F5811" s="376">
        <v>72390.53</v>
      </c>
    </row>
    <row r="5812" spans="1:6">
      <c r="A5812" s="370" t="s">
        <v>11914</v>
      </c>
      <c r="B5812" s="374">
        <v>13756</v>
      </c>
      <c r="C5812" s="374" t="s">
        <v>11915</v>
      </c>
      <c r="D5812" s="368" t="s">
        <v>8</v>
      </c>
      <c r="E5812" s="374" t="s">
        <v>366</v>
      </c>
      <c r="F5812" s="376">
        <v>10166.35</v>
      </c>
    </row>
    <row r="5813" spans="1:6">
      <c r="A5813" s="370" t="s">
        <v>11916</v>
      </c>
      <c r="B5813" s="374">
        <v>15111</v>
      </c>
      <c r="C5813" s="374" t="s">
        <v>11917</v>
      </c>
      <c r="D5813" s="368" t="s">
        <v>457</v>
      </c>
      <c r="E5813" s="374" t="s">
        <v>1766</v>
      </c>
      <c r="F5813" s="376">
        <v>6743.55</v>
      </c>
    </row>
    <row r="5814" spans="1:6">
      <c r="A5814" s="370" t="s">
        <v>11918</v>
      </c>
      <c r="B5814" s="374">
        <v>14533</v>
      </c>
      <c r="C5814" s="374" t="s">
        <v>11919</v>
      </c>
      <c r="D5814" s="368" t="s">
        <v>8</v>
      </c>
      <c r="E5814" s="374" t="s">
        <v>366</v>
      </c>
      <c r="F5814" s="376">
        <v>82177.919999999998</v>
      </c>
    </row>
    <row r="5815" spans="1:6">
      <c r="A5815" s="370" t="s">
        <v>11920</v>
      </c>
      <c r="B5815" s="374">
        <v>13141</v>
      </c>
      <c r="C5815" s="374" t="s">
        <v>11921</v>
      </c>
      <c r="D5815" s="368" t="s">
        <v>9</v>
      </c>
      <c r="E5815" s="374" t="s">
        <v>884</v>
      </c>
      <c r="F5815" s="376">
        <v>79658.52</v>
      </c>
    </row>
    <row r="5816" spans="1:6" ht="22.5">
      <c r="A5816" s="370" t="s">
        <v>11922</v>
      </c>
      <c r="B5816" s="374">
        <v>16205</v>
      </c>
      <c r="C5816" s="374" t="s">
        <v>11923</v>
      </c>
      <c r="D5816" s="368" t="s">
        <v>9</v>
      </c>
      <c r="E5816" s="374" t="s">
        <v>359</v>
      </c>
      <c r="F5816" s="376">
        <v>1040554.75</v>
      </c>
    </row>
    <row r="5817" spans="1:6">
      <c r="A5817" s="370" t="s">
        <v>11924</v>
      </c>
      <c r="B5817" s="374">
        <v>12764</v>
      </c>
      <c r="C5817" s="374" t="s">
        <v>11925</v>
      </c>
      <c r="D5817" s="368" t="s">
        <v>9</v>
      </c>
      <c r="E5817" s="374" t="s">
        <v>884</v>
      </c>
      <c r="F5817" s="376">
        <v>33246.730000000003</v>
      </c>
    </row>
    <row r="5818" spans="1:6">
      <c r="A5818" s="370" t="s">
        <v>11926</v>
      </c>
      <c r="B5818" s="374">
        <v>12767</v>
      </c>
      <c r="C5818" s="374" t="s">
        <v>11927</v>
      </c>
      <c r="D5818" s="368" t="s">
        <v>9</v>
      </c>
      <c r="E5818" s="374" t="s">
        <v>884</v>
      </c>
      <c r="F5818" s="376">
        <v>209866.29</v>
      </c>
    </row>
    <row r="5819" spans="1:6">
      <c r="A5819" s="370" t="s">
        <v>11928</v>
      </c>
      <c r="B5819" s="374">
        <v>12765</v>
      </c>
      <c r="C5819" s="374" t="s">
        <v>11929</v>
      </c>
      <c r="D5819" s="368" t="s">
        <v>9</v>
      </c>
      <c r="E5819" s="374" t="s">
        <v>884</v>
      </c>
      <c r="F5819" s="376">
        <v>263388.79999999999</v>
      </c>
    </row>
    <row r="5820" spans="1:6" ht="22.5">
      <c r="A5820" s="370" t="s">
        <v>11930</v>
      </c>
      <c r="B5820" s="374">
        <v>10320</v>
      </c>
      <c r="C5820" s="374" t="s">
        <v>11931</v>
      </c>
      <c r="D5820" s="368" t="s">
        <v>8</v>
      </c>
      <c r="E5820" s="374" t="s">
        <v>537</v>
      </c>
      <c r="F5820" s="376">
        <v>52612.05</v>
      </c>
    </row>
    <row r="5821" spans="1:6">
      <c r="A5821" s="370" t="s">
        <v>11932</v>
      </c>
      <c r="B5821" s="374">
        <v>17431</v>
      </c>
      <c r="C5821" s="374" t="s">
        <v>11933</v>
      </c>
      <c r="D5821" s="368" t="s">
        <v>9</v>
      </c>
      <c r="E5821" s="374" t="s">
        <v>603</v>
      </c>
      <c r="F5821" s="376">
        <v>135328.51999999999</v>
      </c>
    </row>
    <row r="5822" spans="1:6">
      <c r="A5822" s="370" t="s">
        <v>11934</v>
      </c>
      <c r="B5822" s="374">
        <v>17432</v>
      </c>
      <c r="C5822" s="374" t="s">
        <v>11935</v>
      </c>
      <c r="D5822" s="368" t="s">
        <v>9</v>
      </c>
      <c r="E5822" s="374" t="s">
        <v>603</v>
      </c>
      <c r="F5822" s="376">
        <v>146950.47</v>
      </c>
    </row>
    <row r="5823" spans="1:6">
      <c r="A5823" s="370" t="s">
        <v>11936</v>
      </c>
      <c r="B5823" s="374">
        <v>15477</v>
      </c>
      <c r="C5823" s="374" t="s">
        <v>11937</v>
      </c>
      <c r="D5823" s="368" t="s">
        <v>9</v>
      </c>
      <c r="E5823" s="374" t="s">
        <v>366</v>
      </c>
      <c r="F5823" s="376">
        <v>49927.65</v>
      </c>
    </row>
    <row r="5824" spans="1:6">
      <c r="A5824" s="370" t="s">
        <v>11938</v>
      </c>
      <c r="B5824" s="374">
        <v>10408</v>
      </c>
      <c r="C5824" s="374" t="s">
        <v>11939</v>
      </c>
      <c r="D5824" s="368" t="s">
        <v>7</v>
      </c>
      <c r="E5824" s="374" t="s">
        <v>1216</v>
      </c>
      <c r="F5824" s="376">
        <v>559027.6</v>
      </c>
    </row>
    <row r="5825" spans="1:6">
      <c r="A5825" s="370" t="s">
        <v>11940</v>
      </c>
      <c r="B5825" s="374">
        <v>10409</v>
      </c>
      <c r="C5825" s="374" t="s">
        <v>11941</v>
      </c>
      <c r="D5825" s="368" t="s">
        <v>7</v>
      </c>
      <c r="E5825" s="374" t="s">
        <v>1216</v>
      </c>
      <c r="F5825" s="376">
        <v>281494.65999999997</v>
      </c>
    </row>
    <row r="5826" spans="1:6">
      <c r="A5826" s="370" t="s">
        <v>11942</v>
      </c>
      <c r="B5826" s="374">
        <v>15784</v>
      </c>
      <c r="C5826" s="374" t="s">
        <v>11943</v>
      </c>
      <c r="D5826" s="368" t="s">
        <v>9</v>
      </c>
      <c r="E5826" s="374" t="s">
        <v>366</v>
      </c>
      <c r="F5826" s="376">
        <v>0</v>
      </c>
    </row>
    <row r="5827" spans="1:6">
      <c r="A5827" s="370" t="s">
        <v>11944</v>
      </c>
      <c r="B5827" s="374">
        <v>13954</v>
      </c>
      <c r="C5827" s="374" t="s">
        <v>11945</v>
      </c>
      <c r="D5827" s="368" t="s">
        <v>9</v>
      </c>
      <c r="E5827" s="374" t="s">
        <v>366</v>
      </c>
      <c r="F5827" s="376">
        <v>2453.86</v>
      </c>
    </row>
    <row r="5828" spans="1:6">
      <c r="A5828" s="370" t="s">
        <v>11946</v>
      </c>
      <c r="B5828" s="374">
        <v>13955</v>
      </c>
      <c r="C5828" s="374" t="s">
        <v>11947</v>
      </c>
      <c r="D5828" s="368" t="s">
        <v>9</v>
      </c>
      <c r="E5828" s="374" t="s">
        <v>366</v>
      </c>
      <c r="F5828" s="376">
        <v>2059.14</v>
      </c>
    </row>
    <row r="5829" spans="1:6">
      <c r="A5829" s="370" t="s">
        <v>11948</v>
      </c>
      <c r="B5829" s="374">
        <v>15460</v>
      </c>
      <c r="C5829" s="374" t="s">
        <v>11949</v>
      </c>
      <c r="D5829" s="368" t="s">
        <v>9</v>
      </c>
      <c r="E5829" s="374" t="s">
        <v>366</v>
      </c>
      <c r="F5829" s="376">
        <v>0</v>
      </c>
    </row>
    <row r="5830" spans="1:6">
      <c r="A5830" s="370" t="s">
        <v>11950</v>
      </c>
      <c r="B5830" s="374">
        <v>15475</v>
      </c>
      <c r="C5830" s="374" t="s">
        <v>11949</v>
      </c>
      <c r="D5830" s="368" t="s">
        <v>9</v>
      </c>
      <c r="E5830" s="374" t="s">
        <v>366</v>
      </c>
      <c r="F5830" s="376">
        <v>0</v>
      </c>
    </row>
    <row r="5831" spans="1:6">
      <c r="A5831" s="370" t="s">
        <v>11951</v>
      </c>
      <c r="B5831" s="374">
        <v>13169</v>
      </c>
      <c r="C5831" s="374" t="s">
        <v>11952</v>
      </c>
      <c r="D5831" s="368" t="s">
        <v>9</v>
      </c>
      <c r="E5831" s="374" t="s">
        <v>1774</v>
      </c>
      <c r="F5831" s="376">
        <v>1013652.93</v>
      </c>
    </row>
    <row r="5832" spans="1:6">
      <c r="A5832" s="370" t="s">
        <v>11953</v>
      </c>
      <c r="B5832" s="374">
        <v>15464</v>
      </c>
      <c r="C5832" s="374" t="s">
        <v>11954</v>
      </c>
      <c r="D5832" s="368" t="s">
        <v>9</v>
      </c>
      <c r="E5832" s="374" t="s">
        <v>366</v>
      </c>
      <c r="F5832" s="376">
        <v>0</v>
      </c>
    </row>
    <row r="5833" spans="1:6">
      <c r="A5833" s="370" t="s">
        <v>11955</v>
      </c>
      <c r="B5833" s="374">
        <v>13901</v>
      </c>
      <c r="C5833" s="374" t="s">
        <v>11956</v>
      </c>
      <c r="D5833" s="368" t="s">
        <v>6</v>
      </c>
      <c r="E5833" s="374" t="s">
        <v>366</v>
      </c>
      <c r="F5833" s="376">
        <v>44577.9</v>
      </c>
    </row>
    <row r="5834" spans="1:6">
      <c r="A5834" s="370" t="s">
        <v>11957</v>
      </c>
      <c r="B5834" s="374">
        <v>13264</v>
      </c>
      <c r="C5834" s="374" t="s">
        <v>11958</v>
      </c>
      <c r="D5834" s="368" t="s">
        <v>9</v>
      </c>
      <c r="E5834" s="374" t="s">
        <v>884</v>
      </c>
      <c r="F5834" s="376">
        <v>109258.24000000001</v>
      </c>
    </row>
    <row r="5835" spans="1:6">
      <c r="A5835" s="370" t="s">
        <v>11959</v>
      </c>
      <c r="B5835" s="374">
        <v>13275</v>
      </c>
      <c r="C5835" s="374" t="s">
        <v>11960</v>
      </c>
      <c r="D5835" s="368" t="s">
        <v>9</v>
      </c>
      <c r="E5835" s="374" t="s">
        <v>884</v>
      </c>
      <c r="F5835" s="376">
        <v>98852.7</v>
      </c>
    </row>
    <row r="5836" spans="1:6">
      <c r="A5836" s="370" t="s">
        <v>11961</v>
      </c>
      <c r="B5836" s="374">
        <v>13748</v>
      </c>
      <c r="C5836" s="374" t="s">
        <v>11962</v>
      </c>
      <c r="D5836" s="368" t="s">
        <v>9</v>
      </c>
      <c r="E5836" s="374" t="s">
        <v>366</v>
      </c>
      <c r="F5836" s="376">
        <v>153745.9</v>
      </c>
    </row>
    <row r="5837" spans="1:6" ht="22.5">
      <c r="A5837" s="370" t="s">
        <v>11963</v>
      </c>
      <c r="B5837" s="374">
        <v>15546</v>
      </c>
      <c r="C5837" s="374" t="s">
        <v>11964</v>
      </c>
      <c r="D5837" s="368" t="s">
        <v>9</v>
      </c>
      <c r="E5837" s="374" t="s">
        <v>359</v>
      </c>
      <c r="F5837" s="376">
        <v>0</v>
      </c>
    </row>
    <row r="5838" spans="1:6" ht="22.5">
      <c r="A5838" s="370" t="s">
        <v>11965</v>
      </c>
      <c r="B5838" s="374">
        <v>15544</v>
      </c>
      <c r="C5838" s="374" t="s">
        <v>11966</v>
      </c>
      <c r="D5838" s="368" t="s">
        <v>9</v>
      </c>
      <c r="E5838" s="374" t="s">
        <v>359</v>
      </c>
      <c r="F5838" s="376">
        <v>0</v>
      </c>
    </row>
    <row r="5839" spans="1:6" ht="22.5">
      <c r="A5839" s="370" t="s">
        <v>11967</v>
      </c>
      <c r="B5839" s="374">
        <v>15545</v>
      </c>
      <c r="C5839" s="374" t="s">
        <v>11968</v>
      </c>
      <c r="D5839" s="368" t="s">
        <v>9</v>
      </c>
      <c r="E5839" s="374" t="s">
        <v>359</v>
      </c>
      <c r="F5839" s="376">
        <v>0</v>
      </c>
    </row>
    <row r="5840" spans="1:6" ht="22.5">
      <c r="A5840" s="370" t="s">
        <v>11969</v>
      </c>
      <c r="B5840" s="374">
        <v>15543</v>
      </c>
      <c r="C5840" s="374" t="s">
        <v>11970</v>
      </c>
      <c r="D5840" s="368" t="s">
        <v>9</v>
      </c>
      <c r="E5840" s="374" t="s">
        <v>359</v>
      </c>
      <c r="F5840" s="376">
        <v>0</v>
      </c>
    </row>
    <row r="5841" spans="1:6">
      <c r="A5841" s="370" t="s">
        <v>11971</v>
      </c>
      <c r="B5841" s="374">
        <v>13759</v>
      </c>
      <c r="C5841" s="374" t="s">
        <v>11972</v>
      </c>
      <c r="D5841" s="368" t="s">
        <v>9</v>
      </c>
      <c r="E5841" s="374" t="s">
        <v>366</v>
      </c>
      <c r="F5841" s="376">
        <v>111786.45</v>
      </c>
    </row>
    <row r="5842" spans="1:6">
      <c r="A5842" s="370" t="s">
        <v>11973</v>
      </c>
      <c r="B5842" s="374">
        <v>13232</v>
      </c>
      <c r="C5842" s="374" t="s">
        <v>11974</v>
      </c>
      <c r="D5842" s="368" t="s">
        <v>6</v>
      </c>
      <c r="E5842" s="374" t="s">
        <v>1751</v>
      </c>
      <c r="F5842" s="376">
        <v>50280.160000000003</v>
      </c>
    </row>
    <row r="5843" spans="1:6">
      <c r="A5843" s="370" t="s">
        <v>11975</v>
      </c>
      <c r="B5843" s="374">
        <v>12278</v>
      </c>
      <c r="C5843" s="374" t="s">
        <v>11976</v>
      </c>
      <c r="D5843" s="368" t="s">
        <v>6</v>
      </c>
      <c r="E5843" s="374" t="s">
        <v>1751</v>
      </c>
      <c r="F5843" s="376">
        <v>11687.92</v>
      </c>
    </row>
    <row r="5844" spans="1:6">
      <c r="A5844" s="370" t="s">
        <v>11977</v>
      </c>
      <c r="B5844" s="374">
        <v>12649</v>
      </c>
      <c r="C5844" s="374" t="s">
        <v>11978</v>
      </c>
      <c r="D5844" s="368" t="s">
        <v>8</v>
      </c>
      <c r="E5844" s="374" t="s">
        <v>1751</v>
      </c>
      <c r="F5844" s="376">
        <v>74969.7</v>
      </c>
    </row>
    <row r="5845" spans="1:6">
      <c r="A5845" s="370" t="s">
        <v>11979</v>
      </c>
      <c r="B5845" s="374">
        <v>12663</v>
      </c>
      <c r="C5845" s="374" t="s">
        <v>11980</v>
      </c>
      <c r="D5845" s="368" t="s">
        <v>6</v>
      </c>
      <c r="E5845" s="374" t="s">
        <v>1751</v>
      </c>
      <c r="F5845" s="376">
        <v>46164.11</v>
      </c>
    </row>
    <row r="5846" spans="1:6">
      <c r="A5846" s="370" t="s">
        <v>11981</v>
      </c>
      <c r="B5846" s="374">
        <v>10124</v>
      </c>
      <c r="C5846" s="374" t="s">
        <v>11982</v>
      </c>
      <c r="D5846" s="368" t="s">
        <v>6</v>
      </c>
      <c r="E5846" s="374" t="s">
        <v>458</v>
      </c>
      <c r="F5846" s="376">
        <v>32632.77</v>
      </c>
    </row>
    <row r="5847" spans="1:6">
      <c r="A5847" s="370" t="s">
        <v>11983</v>
      </c>
      <c r="B5847" s="374">
        <v>17440</v>
      </c>
      <c r="C5847" s="374" t="s">
        <v>11984</v>
      </c>
      <c r="D5847" s="368" t="s">
        <v>9</v>
      </c>
      <c r="E5847" s="374" t="s">
        <v>1210</v>
      </c>
      <c r="F5847" s="376">
        <v>10790.87</v>
      </c>
    </row>
    <row r="5848" spans="1:6">
      <c r="A5848" s="370" t="s">
        <v>11985</v>
      </c>
      <c r="B5848" s="374">
        <v>18178</v>
      </c>
      <c r="C5848" s="374" t="s">
        <v>11984</v>
      </c>
      <c r="D5848" s="368" t="s">
        <v>9</v>
      </c>
      <c r="E5848" s="374" t="s">
        <v>1210</v>
      </c>
      <c r="F5848" s="376">
        <v>16992.93</v>
      </c>
    </row>
    <row r="5849" spans="1:6">
      <c r="A5849" s="370" t="s">
        <v>11986</v>
      </c>
      <c r="B5849" s="374">
        <v>17441</v>
      </c>
      <c r="C5849" s="374" t="s">
        <v>11987</v>
      </c>
      <c r="D5849" s="368" t="s">
        <v>9</v>
      </c>
      <c r="E5849" s="374" t="s">
        <v>1210</v>
      </c>
      <c r="F5849" s="376">
        <v>58650.71</v>
      </c>
    </row>
    <row r="5850" spans="1:6">
      <c r="A5850" s="370" t="s">
        <v>11988</v>
      </c>
      <c r="B5850" s="374">
        <v>18179</v>
      </c>
      <c r="C5850" s="374" t="s">
        <v>11987</v>
      </c>
      <c r="D5850" s="368" t="s">
        <v>9</v>
      </c>
      <c r="E5850" s="374" t="s">
        <v>1210</v>
      </c>
      <c r="F5850" s="376">
        <v>60192.27</v>
      </c>
    </row>
    <row r="5851" spans="1:6">
      <c r="A5851" s="370" t="s">
        <v>11989</v>
      </c>
      <c r="B5851" s="374">
        <v>17445</v>
      </c>
      <c r="C5851" s="374" t="s">
        <v>11990</v>
      </c>
      <c r="D5851" s="368" t="s">
        <v>9</v>
      </c>
      <c r="E5851" s="374" t="s">
        <v>1210</v>
      </c>
      <c r="F5851" s="376">
        <v>2160468.58</v>
      </c>
    </row>
    <row r="5852" spans="1:6">
      <c r="A5852" s="370" t="s">
        <v>11991</v>
      </c>
      <c r="B5852" s="374">
        <v>18181</v>
      </c>
      <c r="C5852" s="374" t="s">
        <v>11992</v>
      </c>
      <c r="D5852" s="368" t="s">
        <v>9</v>
      </c>
      <c r="E5852" s="374" t="s">
        <v>1210</v>
      </c>
      <c r="F5852" s="376">
        <v>308633.24</v>
      </c>
    </row>
    <row r="5853" spans="1:6">
      <c r="A5853" s="370" t="s">
        <v>11993</v>
      </c>
      <c r="B5853" s="374">
        <v>13046</v>
      </c>
      <c r="C5853" s="374" t="s">
        <v>11994</v>
      </c>
      <c r="D5853" s="368" t="s">
        <v>9</v>
      </c>
      <c r="E5853" s="374" t="s">
        <v>366</v>
      </c>
      <c r="F5853" s="376">
        <v>233115.03</v>
      </c>
    </row>
    <row r="5854" spans="1:6">
      <c r="A5854" s="370" t="s">
        <v>11995</v>
      </c>
      <c r="B5854" s="374">
        <v>16035</v>
      </c>
      <c r="C5854" s="374" t="s">
        <v>11996</v>
      </c>
      <c r="D5854" s="368" t="s">
        <v>9</v>
      </c>
      <c r="E5854" s="374" t="s">
        <v>1210</v>
      </c>
      <c r="F5854" s="376">
        <v>60038.41</v>
      </c>
    </row>
    <row r="5855" spans="1:6">
      <c r="A5855" s="370" t="s">
        <v>11997</v>
      </c>
      <c r="B5855" s="374">
        <v>16036</v>
      </c>
      <c r="C5855" s="374" t="s">
        <v>11998</v>
      </c>
      <c r="D5855" s="368" t="s">
        <v>9</v>
      </c>
      <c r="E5855" s="374" t="s">
        <v>1210</v>
      </c>
      <c r="F5855" s="376">
        <v>90584.86</v>
      </c>
    </row>
    <row r="5856" spans="1:6">
      <c r="A5856" s="370" t="s">
        <v>11999</v>
      </c>
      <c r="B5856" s="374">
        <v>16033</v>
      </c>
      <c r="C5856" s="374" t="s">
        <v>12000</v>
      </c>
      <c r="D5856" s="368" t="s">
        <v>9</v>
      </c>
      <c r="E5856" s="374" t="s">
        <v>1210</v>
      </c>
      <c r="F5856" s="376">
        <v>47446.3</v>
      </c>
    </row>
    <row r="5857" spans="1:6">
      <c r="A5857" s="370" t="s">
        <v>12001</v>
      </c>
      <c r="B5857" s="374">
        <v>16034</v>
      </c>
      <c r="C5857" s="374" t="s">
        <v>12002</v>
      </c>
      <c r="D5857" s="368" t="s">
        <v>9</v>
      </c>
      <c r="E5857" s="374" t="s">
        <v>1210</v>
      </c>
      <c r="F5857" s="376">
        <v>78099.5</v>
      </c>
    </row>
    <row r="5858" spans="1:6">
      <c r="A5858" s="370" t="s">
        <v>12003</v>
      </c>
      <c r="B5858" s="374">
        <v>14548</v>
      </c>
      <c r="C5858" s="374" t="s">
        <v>12004</v>
      </c>
      <c r="D5858" s="368" t="s">
        <v>9</v>
      </c>
      <c r="E5858" s="374" t="s">
        <v>507</v>
      </c>
      <c r="F5858" s="376">
        <v>92861.92</v>
      </c>
    </row>
    <row r="5859" spans="1:6">
      <c r="A5859" s="370" t="s">
        <v>12005</v>
      </c>
      <c r="B5859" s="374">
        <v>14547</v>
      </c>
      <c r="C5859" s="374" t="s">
        <v>12006</v>
      </c>
      <c r="D5859" s="368" t="s">
        <v>9</v>
      </c>
      <c r="E5859" s="374" t="s">
        <v>507</v>
      </c>
      <c r="F5859" s="376">
        <v>93499.32</v>
      </c>
    </row>
    <row r="5860" spans="1:6">
      <c r="A5860" s="370" t="s">
        <v>12007</v>
      </c>
      <c r="B5860" s="374">
        <v>599</v>
      </c>
      <c r="C5860" s="374" t="s">
        <v>12008</v>
      </c>
      <c r="D5860" s="368" t="s">
        <v>9</v>
      </c>
      <c r="E5860" s="374" t="s">
        <v>507</v>
      </c>
      <c r="F5860" s="376">
        <v>79851.61</v>
      </c>
    </row>
    <row r="5861" spans="1:6">
      <c r="A5861" s="370" t="s">
        <v>12009</v>
      </c>
      <c r="B5861" s="374">
        <v>600</v>
      </c>
      <c r="C5861" s="374" t="s">
        <v>12010</v>
      </c>
      <c r="D5861" s="368" t="s">
        <v>9</v>
      </c>
      <c r="E5861" s="374" t="s">
        <v>507</v>
      </c>
      <c r="F5861" s="376">
        <v>96282.32</v>
      </c>
    </row>
    <row r="5862" spans="1:6">
      <c r="A5862" s="370" t="s">
        <v>12011</v>
      </c>
      <c r="B5862" s="374">
        <v>601</v>
      </c>
      <c r="C5862" s="374" t="s">
        <v>12012</v>
      </c>
      <c r="D5862" s="368" t="s">
        <v>9</v>
      </c>
      <c r="E5862" s="374" t="s">
        <v>507</v>
      </c>
      <c r="F5862" s="376">
        <v>122775.66</v>
      </c>
    </row>
    <row r="5863" spans="1:6">
      <c r="A5863" s="370" t="s">
        <v>12013</v>
      </c>
      <c r="B5863" s="374">
        <v>602</v>
      </c>
      <c r="C5863" s="374" t="s">
        <v>12014</v>
      </c>
      <c r="D5863" s="368" t="s">
        <v>9</v>
      </c>
      <c r="E5863" s="374" t="s">
        <v>507</v>
      </c>
      <c r="F5863" s="376">
        <v>150811.66</v>
      </c>
    </row>
    <row r="5864" spans="1:6">
      <c r="A5864" s="370" t="s">
        <v>12015</v>
      </c>
      <c r="B5864" s="374">
        <v>603</v>
      </c>
      <c r="C5864" s="374" t="s">
        <v>12016</v>
      </c>
      <c r="D5864" s="368" t="s">
        <v>9</v>
      </c>
      <c r="E5864" s="374" t="s">
        <v>507</v>
      </c>
      <c r="F5864" s="376">
        <v>181446.38</v>
      </c>
    </row>
    <row r="5865" spans="1:6">
      <c r="A5865" s="370" t="s">
        <v>12017</v>
      </c>
      <c r="B5865" s="374">
        <v>14549</v>
      </c>
      <c r="C5865" s="374" t="s">
        <v>12018</v>
      </c>
      <c r="D5865" s="368" t="s">
        <v>9</v>
      </c>
      <c r="E5865" s="374" t="s">
        <v>507</v>
      </c>
      <c r="F5865" s="376">
        <v>101995.57</v>
      </c>
    </row>
    <row r="5866" spans="1:6">
      <c r="A5866" s="370" t="s">
        <v>12019</v>
      </c>
      <c r="B5866" s="374">
        <v>604</v>
      </c>
      <c r="C5866" s="374" t="s">
        <v>12020</v>
      </c>
      <c r="D5866" s="368" t="s">
        <v>9</v>
      </c>
      <c r="E5866" s="374" t="s">
        <v>507</v>
      </c>
      <c r="F5866" s="376">
        <v>96651.4</v>
      </c>
    </row>
    <row r="5867" spans="1:6">
      <c r="A5867" s="370" t="s">
        <v>12021</v>
      </c>
      <c r="B5867" s="374">
        <v>605</v>
      </c>
      <c r="C5867" s="374" t="s">
        <v>12022</v>
      </c>
      <c r="D5867" s="368" t="s">
        <v>9</v>
      </c>
      <c r="E5867" s="374" t="s">
        <v>507</v>
      </c>
      <c r="F5867" s="376">
        <v>185080.04</v>
      </c>
    </row>
    <row r="5868" spans="1:6">
      <c r="A5868" s="370" t="s">
        <v>12023</v>
      </c>
      <c r="B5868" s="374">
        <v>13717</v>
      </c>
      <c r="C5868" s="374" t="s">
        <v>12024</v>
      </c>
      <c r="D5868" s="368" t="s">
        <v>6</v>
      </c>
      <c r="E5868" s="374" t="s">
        <v>507</v>
      </c>
      <c r="F5868" s="376">
        <v>438075.91</v>
      </c>
    </row>
    <row r="5869" spans="1:6">
      <c r="A5869" s="370" t="s">
        <v>12025</v>
      </c>
      <c r="B5869" s="374">
        <v>20802</v>
      </c>
      <c r="C5869" s="374" t="s">
        <v>12026</v>
      </c>
      <c r="D5869" s="368" t="s">
        <v>9</v>
      </c>
      <c r="E5869" s="374" t="s">
        <v>773</v>
      </c>
      <c r="F5869" s="376">
        <v>250497</v>
      </c>
    </row>
    <row r="5870" spans="1:6">
      <c r="A5870" s="370" t="s">
        <v>12027</v>
      </c>
      <c r="B5870" s="374">
        <v>15174</v>
      </c>
      <c r="C5870" s="374" t="s">
        <v>12028</v>
      </c>
      <c r="D5870" s="368" t="s">
        <v>8</v>
      </c>
      <c r="E5870" s="374" t="s">
        <v>1766</v>
      </c>
      <c r="F5870" s="376">
        <v>145030.49</v>
      </c>
    </row>
    <row r="5871" spans="1:6">
      <c r="A5871" s="370" t="s">
        <v>12029</v>
      </c>
      <c r="B5871" s="374">
        <v>10975</v>
      </c>
      <c r="C5871" s="374" t="s">
        <v>12030</v>
      </c>
      <c r="D5871" s="368" t="s">
        <v>9</v>
      </c>
      <c r="E5871" s="374" t="s">
        <v>507</v>
      </c>
      <c r="F5871" s="376">
        <v>700450.88</v>
      </c>
    </row>
    <row r="5872" spans="1:6">
      <c r="A5872" s="370" t="s">
        <v>12031</v>
      </c>
      <c r="B5872" s="374">
        <v>374</v>
      </c>
      <c r="C5872" s="374" t="s">
        <v>12032</v>
      </c>
      <c r="D5872" s="368" t="s">
        <v>6</v>
      </c>
      <c r="E5872" s="374" t="s">
        <v>598</v>
      </c>
      <c r="F5872" s="376">
        <v>65480.7</v>
      </c>
    </row>
    <row r="5873" spans="1:6">
      <c r="A5873" s="370" t="s">
        <v>12033</v>
      </c>
      <c r="B5873" s="374">
        <v>337</v>
      </c>
      <c r="C5873" s="374" t="s">
        <v>12034</v>
      </c>
      <c r="D5873" s="368" t="s">
        <v>6</v>
      </c>
      <c r="E5873" s="374" t="s">
        <v>1213</v>
      </c>
      <c r="F5873" s="376">
        <v>121232</v>
      </c>
    </row>
    <row r="5874" spans="1:6">
      <c r="A5874" s="370" t="s">
        <v>12035</v>
      </c>
      <c r="B5874" s="374">
        <v>308</v>
      </c>
      <c r="C5874" s="374" t="s">
        <v>12036</v>
      </c>
      <c r="D5874" s="368" t="s">
        <v>6</v>
      </c>
      <c r="E5874" s="374" t="s">
        <v>1213</v>
      </c>
      <c r="F5874" s="376">
        <v>48242.94</v>
      </c>
    </row>
    <row r="5875" spans="1:6">
      <c r="A5875" s="370" t="s">
        <v>12037</v>
      </c>
      <c r="B5875" s="374">
        <v>304</v>
      </c>
      <c r="C5875" s="374" t="s">
        <v>12038</v>
      </c>
      <c r="D5875" s="368" t="s">
        <v>6</v>
      </c>
      <c r="E5875" s="374" t="s">
        <v>1213</v>
      </c>
      <c r="F5875" s="376">
        <v>65527.32</v>
      </c>
    </row>
    <row r="5876" spans="1:6">
      <c r="A5876" s="370" t="s">
        <v>12039</v>
      </c>
      <c r="B5876" s="374">
        <v>13428</v>
      </c>
      <c r="C5876" s="374" t="s">
        <v>12040</v>
      </c>
      <c r="D5876" s="368" t="s">
        <v>6</v>
      </c>
      <c r="E5876" s="374" t="s">
        <v>366</v>
      </c>
      <c r="F5876" s="376">
        <v>71495.490000000005</v>
      </c>
    </row>
    <row r="5877" spans="1:6">
      <c r="A5877" s="370" t="s">
        <v>12041</v>
      </c>
      <c r="B5877" s="374">
        <v>13424</v>
      </c>
      <c r="C5877" s="374" t="s">
        <v>12042</v>
      </c>
      <c r="D5877" s="368" t="s">
        <v>6</v>
      </c>
      <c r="E5877" s="374" t="s">
        <v>366</v>
      </c>
      <c r="F5877" s="376">
        <v>67730.289999999994</v>
      </c>
    </row>
    <row r="5878" spans="1:6">
      <c r="A5878" s="370" t="s">
        <v>12043</v>
      </c>
      <c r="B5878" s="374">
        <v>376</v>
      </c>
      <c r="C5878" s="374" t="s">
        <v>12044</v>
      </c>
      <c r="D5878" s="368" t="s">
        <v>6</v>
      </c>
      <c r="E5878" s="374" t="s">
        <v>598</v>
      </c>
      <c r="F5878" s="376">
        <v>65480.7</v>
      </c>
    </row>
    <row r="5879" spans="1:6">
      <c r="A5879" s="370" t="s">
        <v>12045</v>
      </c>
      <c r="B5879" s="374">
        <v>305</v>
      </c>
      <c r="C5879" s="374" t="s">
        <v>12046</v>
      </c>
      <c r="D5879" s="368" t="s">
        <v>6</v>
      </c>
      <c r="E5879" s="374" t="s">
        <v>1213</v>
      </c>
      <c r="F5879" s="376">
        <v>65527.32</v>
      </c>
    </row>
    <row r="5880" spans="1:6">
      <c r="A5880" s="370" t="s">
        <v>12047</v>
      </c>
      <c r="B5880" s="374">
        <v>375</v>
      </c>
      <c r="C5880" s="374" t="s">
        <v>12048</v>
      </c>
      <c r="D5880" s="368" t="s">
        <v>6</v>
      </c>
      <c r="E5880" s="374" t="s">
        <v>598</v>
      </c>
      <c r="F5880" s="376">
        <v>65480.7</v>
      </c>
    </row>
    <row r="5881" spans="1:6">
      <c r="A5881" s="370" t="s">
        <v>12049</v>
      </c>
      <c r="B5881" s="374">
        <v>13444</v>
      </c>
      <c r="C5881" s="374" t="s">
        <v>12050</v>
      </c>
      <c r="D5881" s="368" t="s">
        <v>6</v>
      </c>
      <c r="E5881" s="374" t="s">
        <v>366</v>
      </c>
      <c r="F5881" s="376">
        <v>158215.29999999999</v>
      </c>
    </row>
    <row r="5882" spans="1:6">
      <c r="A5882" s="370" t="s">
        <v>12051</v>
      </c>
      <c r="B5882" s="374">
        <v>13443</v>
      </c>
      <c r="C5882" s="374" t="s">
        <v>12052</v>
      </c>
      <c r="D5882" s="368" t="s">
        <v>6</v>
      </c>
      <c r="E5882" s="374" t="s">
        <v>366</v>
      </c>
      <c r="F5882" s="376">
        <v>209305.68</v>
      </c>
    </row>
    <row r="5883" spans="1:6">
      <c r="A5883" s="370" t="s">
        <v>12053</v>
      </c>
      <c r="B5883" s="374">
        <v>13435</v>
      </c>
      <c r="C5883" s="374" t="s">
        <v>12054</v>
      </c>
      <c r="D5883" s="368" t="s">
        <v>6</v>
      </c>
      <c r="E5883" s="374" t="s">
        <v>366</v>
      </c>
      <c r="F5883" s="376">
        <v>157102.48000000001</v>
      </c>
    </row>
    <row r="5884" spans="1:6">
      <c r="A5884" s="370" t="s">
        <v>12055</v>
      </c>
      <c r="B5884" s="374">
        <v>13815</v>
      </c>
      <c r="C5884" s="374" t="s">
        <v>12056</v>
      </c>
      <c r="D5884" s="368" t="s">
        <v>6</v>
      </c>
      <c r="E5884" s="374" t="s">
        <v>366</v>
      </c>
      <c r="F5884" s="376">
        <v>157397.22</v>
      </c>
    </row>
    <row r="5885" spans="1:6">
      <c r="A5885" s="370" t="s">
        <v>12057</v>
      </c>
      <c r="B5885" s="374">
        <v>13433</v>
      </c>
      <c r="C5885" s="374" t="s">
        <v>12058</v>
      </c>
      <c r="D5885" s="368" t="s">
        <v>6</v>
      </c>
      <c r="E5885" s="374" t="s">
        <v>366</v>
      </c>
      <c r="F5885" s="376">
        <v>209305.68</v>
      </c>
    </row>
    <row r="5886" spans="1:6">
      <c r="A5886" s="370" t="s">
        <v>12059</v>
      </c>
      <c r="B5886" s="374">
        <v>13816</v>
      </c>
      <c r="C5886" s="374" t="s">
        <v>12060</v>
      </c>
      <c r="D5886" s="368" t="s">
        <v>6</v>
      </c>
      <c r="E5886" s="374" t="s">
        <v>366</v>
      </c>
      <c r="F5886" s="376">
        <v>209305.68</v>
      </c>
    </row>
    <row r="5887" spans="1:6">
      <c r="A5887" s="370" t="s">
        <v>12061</v>
      </c>
      <c r="B5887" s="374">
        <v>307</v>
      </c>
      <c r="C5887" s="374" t="s">
        <v>12062</v>
      </c>
      <c r="D5887" s="368" t="s">
        <v>6</v>
      </c>
      <c r="E5887" s="374" t="s">
        <v>1213</v>
      </c>
      <c r="F5887" s="376">
        <v>65527.32</v>
      </c>
    </row>
    <row r="5888" spans="1:6">
      <c r="A5888" s="370" t="s">
        <v>12063</v>
      </c>
      <c r="B5888" s="374">
        <v>306</v>
      </c>
      <c r="C5888" s="374" t="s">
        <v>12064</v>
      </c>
      <c r="D5888" s="368" t="s">
        <v>6</v>
      </c>
      <c r="E5888" s="374" t="s">
        <v>1213</v>
      </c>
      <c r="F5888" s="376">
        <v>65527.32</v>
      </c>
    </row>
    <row r="5889" spans="1:6">
      <c r="A5889" s="370" t="s">
        <v>12065</v>
      </c>
      <c r="B5889" s="374">
        <v>640</v>
      </c>
      <c r="C5889" s="374" t="s">
        <v>12066</v>
      </c>
      <c r="D5889" s="368" t="s">
        <v>6</v>
      </c>
      <c r="E5889" s="374" t="s">
        <v>2108</v>
      </c>
      <c r="F5889" s="376">
        <v>18687.54</v>
      </c>
    </row>
    <row r="5890" spans="1:6">
      <c r="A5890" s="370" t="s">
        <v>12067</v>
      </c>
      <c r="B5890" s="374">
        <v>13155</v>
      </c>
      <c r="C5890" s="374" t="s">
        <v>12068</v>
      </c>
      <c r="D5890" s="368" t="s">
        <v>9</v>
      </c>
      <c r="E5890" s="374" t="s">
        <v>507</v>
      </c>
      <c r="F5890" s="376">
        <v>46306.38</v>
      </c>
    </row>
    <row r="5891" spans="1:6">
      <c r="A5891" s="370" t="s">
        <v>12069</v>
      </c>
      <c r="B5891" s="374">
        <v>13227</v>
      </c>
      <c r="C5891" s="374" t="s">
        <v>12070</v>
      </c>
      <c r="D5891" s="368" t="s">
        <v>6</v>
      </c>
      <c r="E5891" s="374" t="s">
        <v>507</v>
      </c>
      <c r="F5891" s="376">
        <v>119887.87</v>
      </c>
    </row>
    <row r="5892" spans="1:6">
      <c r="A5892" s="370" t="s">
        <v>12071</v>
      </c>
      <c r="B5892" s="374">
        <v>606</v>
      </c>
      <c r="C5892" s="374" t="s">
        <v>12072</v>
      </c>
      <c r="D5892" s="368" t="s">
        <v>6</v>
      </c>
      <c r="E5892" s="374" t="s">
        <v>507</v>
      </c>
      <c r="F5892" s="376">
        <v>46306.38</v>
      </c>
    </row>
    <row r="5893" spans="1:6">
      <c r="A5893" s="370" t="s">
        <v>12073</v>
      </c>
      <c r="B5893" s="374">
        <v>12822</v>
      </c>
      <c r="C5893" s="374" t="s">
        <v>12074</v>
      </c>
      <c r="D5893" s="368" t="s">
        <v>6</v>
      </c>
      <c r="E5893" s="374" t="s">
        <v>507</v>
      </c>
      <c r="F5893" s="376">
        <v>383181.82</v>
      </c>
    </row>
    <row r="5894" spans="1:6" ht="22.5">
      <c r="A5894" s="370" t="s">
        <v>12075</v>
      </c>
      <c r="B5894" s="374">
        <v>18908</v>
      </c>
      <c r="C5894" s="374" t="s">
        <v>12076</v>
      </c>
      <c r="D5894" s="368" t="s">
        <v>9</v>
      </c>
      <c r="E5894" s="374" t="s">
        <v>359</v>
      </c>
      <c r="F5894" s="376">
        <v>18352.46</v>
      </c>
    </row>
    <row r="5895" spans="1:6">
      <c r="A5895" s="370" t="s">
        <v>12077</v>
      </c>
      <c r="B5895" s="374">
        <v>16604</v>
      </c>
      <c r="C5895" s="374" t="s">
        <v>12078</v>
      </c>
      <c r="D5895" s="368" t="s">
        <v>9</v>
      </c>
      <c r="E5895" s="374" t="s">
        <v>491</v>
      </c>
      <c r="F5895" s="376">
        <v>113505.17</v>
      </c>
    </row>
    <row r="5896" spans="1:6">
      <c r="A5896" s="370" t="s">
        <v>12079</v>
      </c>
      <c r="B5896" s="374">
        <v>11789</v>
      </c>
      <c r="C5896" s="374" t="s">
        <v>12080</v>
      </c>
      <c r="D5896" s="368" t="s">
        <v>7</v>
      </c>
      <c r="E5896" s="374" t="s">
        <v>857</v>
      </c>
      <c r="F5896" s="376">
        <v>767580.46</v>
      </c>
    </row>
    <row r="5897" spans="1:6">
      <c r="A5897" s="370" t="s">
        <v>12081</v>
      </c>
      <c r="B5897" s="374">
        <v>249</v>
      </c>
      <c r="C5897" s="374" t="s">
        <v>12082</v>
      </c>
      <c r="D5897" s="368" t="s">
        <v>8</v>
      </c>
      <c r="E5897" s="374" t="s">
        <v>1515</v>
      </c>
      <c r="F5897" s="376">
        <v>25406.61</v>
      </c>
    </row>
    <row r="5898" spans="1:6">
      <c r="A5898" s="370" t="s">
        <v>12083</v>
      </c>
      <c r="B5898" s="374">
        <v>14733</v>
      </c>
      <c r="C5898" s="374" t="s">
        <v>12084</v>
      </c>
      <c r="D5898" s="368" t="s">
        <v>9</v>
      </c>
      <c r="E5898" s="374" t="s">
        <v>491</v>
      </c>
      <c r="F5898" s="376">
        <v>56475.09</v>
      </c>
    </row>
    <row r="5899" spans="1:6">
      <c r="A5899" s="370" t="s">
        <v>12085</v>
      </c>
      <c r="B5899" s="374">
        <v>14889</v>
      </c>
      <c r="C5899" s="374" t="s">
        <v>12086</v>
      </c>
      <c r="D5899" s="368" t="s">
        <v>9</v>
      </c>
      <c r="E5899" s="374" t="s">
        <v>491</v>
      </c>
      <c r="F5899" s="376">
        <v>79106.23</v>
      </c>
    </row>
    <row r="5900" spans="1:6">
      <c r="A5900" s="370" t="s">
        <v>12087</v>
      </c>
      <c r="B5900" s="374">
        <v>15383</v>
      </c>
      <c r="C5900" s="374" t="s">
        <v>12088</v>
      </c>
      <c r="D5900" s="368" t="s">
        <v>9</v>
      </c>
      <c r="E5900" s="374" t="s">
        <v>491</v>
      </c>
      <c r="F5900" s="376">
        <v>79106.23</v>
      </c>
    </row>
    <row r="5901" spans="1:6">
      <c r="A5901" s="370" t="s">
        <v>12089</v>
      </c>
      <c r="B5901" s="374">
        <v>10540</v>
      </c>
      <c r="C5901" s="374" t="s">
        <v>12090</v>
      </c>
      <c r="D5901" s="368" t="s">
        <v>8</v>
      </c>
      <c r="E5901" s="374" t="s">
        <v>1445</v>
      </c>
      <c r="F5901" s="376">
        <v>89676.479999999996</v>
      </c>
    </row>
    <row r="5902" spans="1:6">
      <c r="A5902" s="370" t="s">
        <v>12091</v>
      </c>
      <c r="B5902" s="374">
        <v>12635</v>
      </c>
      <c r="C5902" s="374" t="s">
        <v>12092</v>
      </c>
      <c r="D5902" s="368" t="s">
        <v>8</v>
      </c>
      <c r="E5902" s="374" t="s">
        <v>1213</v>
      </c>
      <c r="F5902" s="376">
        <v>43147.17</v>
      </c>
    </row>
    <row r="5903" spans="1:6">
      <c r="A5903" s="370" t="s">
        <v>12093</v>
      </c>
      <c r="B5903" s="374">
        <v>14417</v>
      </c>
      <c r="C5903" s="374" t="s">
        <v>12094</v>
      </c>
      <c r="D5903" s="368" t="s">
        <v>8</v>
      </c>
      <c r="E5903" s="374" t="s">
        <v>1445</v>
      </c>
      <c r="F5903" s="376">
        <v>18310.560000000001</v>
      </c>
    </row>
    <row r="5904" spans="1:6">
      <c r="A5904" s="370" t="s">
        <v>12095</v>
      </c>
      <c r="B5904" s="374">
        <v>18758</v>
      </c>
      <c r="C5904" s="374" t="s">
        <v>12096</v>
      </c>
      <c r="D5904" s="368" t="s">
        <v>8</v>
      </c>
      <c r="E5904" s="374" t="s">
        <v>1445</v>
      </c>
      <c r="F5904" s="376">
        <v>20277.419999999998</v>
      </c>
    </row>
    <row r="5905" spans="1:6">
      <c r="A5905" s="370" t="s">
        <v>12097</v>
      </c>
      <c r="B5905" s="374">
        <v>18753</v>
      </c>
      <c r="C5905" s="374" t="s">
        <v>12098</v>
      </c>
      <c r="D5905" s="368" t="s">
        <v>8</v>
      </c>
      <c r="E5905" s="374" t="s">
        <v>1213</v>
      </c>
      <c r="F5905" s="376">
        <v>36470.080000000002</v>
      </c>
    </row>
    <row r="5906" spans="1:6">
      <c r="A5906" s="370" t="s">
        <v>12099</v>
      </c>
      <c r="B5906" s="374">
        <v>18755</v>
      </c>
      <c r="C5906" s="374" t="s">
        <v>12100</v>
      </c>
      <c r="D5906" s="368" t="s">
        <v>8</v>
      </c>
      <c r="E5906" s="374" t="s">
        <v>1213</v>
      </c>
      <c r="F5906" s="376">
        <v>36470.080000000002</v>
      </c>
    </row>
    <row r="5907" spans="1:6">
      <c r="A5907" s="370" t="s">
        <v>12101</v>
      </c>
      <c r="B5907" s="374">
        <v>18757</v>
      </c>
      <c r="C5907" s="374" t="s">
        <v>12102</v>
      </c>
      <c r="D5907" s="368" t="s">
        <v>8</v>
      </c>
      <c r="E5907" s="374" t="s">
        <v>1213</v>
      </c>
      <c r="F5907" s="376">
        <v>44020.08</v>
      </c>
    </row>
    <row r="5908" spans="1:6">
      <c r="A5908" s="370" t="s">
        <v>12103</v>
      </c>
      <c r="B5908" s="374">
        <v>14984</v>
      </c>
      <c r="C5908" s="374" t="s">
        <v>12104</v>
      </c>
      <c r="D5908" s="368" t="s">
        <v>8</v>
      </c>
      <c r="E5908" s="374" t="s">
        <v>1213</v>
      </c>
      <c r="F5908" s="376">
        <v>69763.83</v>
      </c>
    </row>
    <row r="5909" spans="1:6">
      <c r="A5909" s="370" t="s">
        <v>12105</v>
      </c>
      <c r="B5909" s="374">
        <v>11502</v>
      </c>
      <c r="C5909" s="374" t="s">
        <v>12106</v>
      </c>
      <c r="D5909" s="368" t="s">
        <v>8</v>
      </c>
      <c r="E5909" s="374" t="s">
        <v>1216</v>
      </c>
      <c r="F5909" s="376">
        <v>9735.0400000000009</v>
      </c>
    </row>
    <row r="5910" spans="1:6">
      <c r="A5910" s="370" t="s">
        <v>12107</v>
      </c>
      <c r="B5910" s="374">
        <v>10646</v>
      </c>
      <c r="C5910" s="374" t="s">
        <v>12108</v>
      </c>
      <c r="D5910" s="368" t="s">
        <v>8</v>
      </c>
      <c r="E5910" s="374" t="s">
        <v>1216</v>
      </c>
      <c r="F5910" s="376">
        <v>10874.88</v>
      </c>
    </row>
    <row r="5911" spans="1:6">
      <c r="A5911" s="370" t="s">
        <v>12109</v>
      </c>
      <c r="B5911" s="374">
        <v>11191</v>
      </c>
      <c r="C5911" s="374" t="s">
        <v>12110</v>
      </c>
      <c r="D5911" s="368" t="s">
        <v>8</v>
      </c>
      <c r="E5911" s="374" t="s">
        <v>1216</v>
      </c>
      <c r="F5911" s="376">
        <v>66252.67</v>
      </c>
    </row>
    <row r="5912" spans="1:6">
      <c r="A5912" s="370" t="s">
        <v>12111</v>
      </c>
      <c r="B5912" s="374">
        <v>11190</v>
      </c>
      <c r="C5912" s="374" t="s">
        <v>12112</v>
      </c>
      <c r="D5912" s="368" t="s">
        <v>8</v>
      </c>
      <c r="E5912" s="374" t="s">
        <v>1216</v>
      </c>
      <c r="F5912" s="376">
        <v>68832.44</v>
      </c>
    </row>
    <row r="5913" spans="1:6">
      <c r="A5913" s="370" t="s">
        <v>12113</v>
      </c>
      <c r="B5913" s="374">
        <v>10504</v>
      </c>
      <c r="C5913" s="374" t="s">
        <v>12114</v>
      </c>
      <c r="D5913" s="368" t="s">
        <v>8</v>
      </c>
      <c r="E5913" s="374" t="s">
        <v>1216</v>
      </c>
      <c r="F5913" s="376">
        <v>84686.59</v>
      </c>
    </row>
    <row r="5914" spans="1:6">
      <c r="A5914" s="370" t="s">
        <v>12115</v>
      </c>
      <c r="B5914" s="374">
        <v>11682</v>
      </c>
      <c r="C5914" s="374" t="s">
        <v>12116</v>
      </c>
      <c r="D5914" s="368" t="s">
        <v>8</v>
      </c>
      <c r="E5914" s="374" t="s">
        <v>598</v>
      </c>
      <c r="F5914" s="376">
        <v>47312.58</v>
      </c>
    </row>
    <row r="5915" spans="1:6">
      <c r="A5915" s="370" t="s">
        <v>12117</v>
      </c>
      <c r="B5915" s="374">
        <v>11141</v>
      </c>
      <c r="C5915" s="374" t="s">
        <v>12118</v>
      </c>
      <c r="D5915" s="368" t="s">
        <v>8</v>
      </c>
      <c r="E5915" s="374" t="s">
        <v>1216</v>
      </c>
      <c r="F5915" s="376">
        <v>30923.24</v>
      </c>
    </row>
    <row r="5916" spans="1:6">
      <c r="A5916" s="370" t="s">
        <v>12119</v>
      </c>
      <c r="B5916" s="374">
        <v>12279</v>
      </c>
      <c r="C5916" s="374" t="s">
        <v>12120</v>
      </c>
      <c r="D5916" s="368" t="s">
        <v>8</v>
      </c>
      <c r="E5916" s="374" t="s">
        <v>1216</v>
      </c>
      <c r="F5916" s="376">
        <v>12852.83</v>
      </c>
    </row>
    <row r="5917" spans="1:6">
      <c r="A5917" s="370" t="s">
        <v>12121</v>
      </c>
      <c r="B5917" s="374">
        <v>18759</v>
      </c>
      <c r="C5917" s="374" t="s">
        <v>12122</v>
      </c>
      <c r="D5917" s="368" t="s">
        <v>8</v>
      </c>
      <c r="E5917" s="374" t="s">
        <v>1213</v>
      </c>
      <c r="F5917" s="376">
        <v>36470.080000000002</v>
      </c>
    </row>
    <row r="5918" spans="1:6" ht="22.5">
      <c r="A5918" s="370" t="s">
        <v>12123</v>
      </c>
      <c r="B5918" s="374">
        <v>15007</v>
      </c>
      <c r="C5918" s="374" t="s">
        <v>12124</v>
      </c>
      <c r="D5918" s="368" t="s">
        <v>9</v>
      </c>
      <c r="E5918" s="374" t="s">
        <v>359</v>
      </c>
      <c r="F5918" s="376">
        <v>244887.13</v>
      </c>
    </row>
    <row r="5919" spans="1:6">
      <c r="A5919" s="370" t="s">
        <v>12125</v>
      </c>
      <c r="B5919" s="374">
        <v>18846</v>
      </c>
      <c r="C5919" s="374" t="s">
        <v>12126</v>
      </c>
      <c r="D5919" s="368" t="s">
        <v>9</v>
      </c>
      <c r="E5919" s="374" t="s">
        <v>496</v>
      </c>
      <c r="F5919" s="376">
        <v>74388.59</v>
      </c>
    </row>
    <row r="5920" spans="1:6" ht="22.5">
      <c r="A5920" s="370" t="s">
        <v>12127</v>
      </c>
      <c r="B5920" s="374">
        <v>11104</v>
      </c>
      <c r="C5920" s="374" t="s">
        <v>12128</v>
      </c>
      <c r="D5920" s="368" t="s">
        <v>9</v>
      </c>
      <c r="E5920" s="374" t="s">
        <v>537</v>
      </c>
      <c r="F5920" s="376">
        <v>73424.259999999995</v>
      </c>
    </row>
    <row r="5921" spans="1:6">
      <c r="A5921" s="370" t="s">
        <v>12129</v>
      </c>
      <c r="B5921" s="374">
        <v>18850</v>
      </c>
      <c r="C5921" s="374" t="s">
        <v>12130</v>
      </c>
      <c r="D5921" s="368" t="s">
        <v>9</v>
      </c>
      <c r="E5921" s="374" t="s">
        <v>496</v>
      </c>
      <c r="F5921" s="376">
        <v>74357.490000000005</v>
      </c>
    </row>
    <row r="5922" spans="1:6" ht="22.5">
      <c r="A5922" s="370" t="s">
        <v>12131</v>
      </c>
      <c r="B5922" s="374">
        <v>11103</v>
      </c>
      <c r="C5922" s="374" t="s">
        <v>12132</v>
      </c>
      <c r="D5922" s="368" t="s">
        <v>9</v>
      </c>
      <c r="E5922" s="374" t="s">
        <v>537</v>
      </c>
      <c r="F5922" s="376">
        <v>373639.13</v>
      </c>
    </row>
    <row r="5923" spans="1:6">
      <c r="A5923" s="370" t="s">
        <v>12133</v>
      </c>
      <c r="B5923" s="374">
        <v>18849</v>
      </c>
      <c r="C5923" s="374" t="s">
        <v>12134</v>
      </c>
      <c r="D5923" s="368" t="s">
        <v>9</v>
      </c>
      <c r="E5923" s="374" t="s">
        <v>496</v>
      </c>
      <c r="F5923" s="376">
        <v>363457.16</v>
      </c>
    </row>
    <row r="5924" spans="1:6" ht="22.5">
      <c r="A5924" s="370" t="s">
        <v>12135</v>
      </c>
      <c r="B5924" s="374">
        <v>14532</v>
      </c>
      <c r="C5924" s="374" t="s">
        <v>12136</v>
      </c>
      <c r="D5924" s="368" t="s">
        <v>9</v>
      </c>
      <c r="E5924" s="374" t="s">
        <v>359</v>
      </c>
      <c r="F5924" s="376">
        <v>501675.01</v>
      </c>
    </row>
    <row r="5925" spans="1:6" ht="22.5">
      <c r="A5925" s="370" t="s">
        <v>12137</v>
      </c>
      <c r="B5925" s="374">
        <v>16750</v>
      </c>
      <c r="C5925" s="374" t="s">
        <v>12138</v>
      </c>
      <c r="D5925" s="368" t="s">
        <v>9</v>
      </c>
      <c r="E5925" s="374" t="s">
        <v>359</v>
      </c>
      <c r="F5925" s="376">
        <v>63213.64</v>
      </c>
    </row>
    <row r="5926" spans="1:6" ht="22.5">
      <c r="A5926" s="370" t="s">
        <v>12139</v>
      </c>
      <c r="B5926" s="374">
        <v>16749</v>
      </c>
      <c r="C5926" s="374" t="s">
        <v>12140</v>
      </c>
      <c r="D5926" s="368" t="s">
        <v>9</v>
      </c>
      <c r="E5926" s="374" t="s">
        <v>359</v>
      </c>
      <c r="F5926" s="376">
        <v>289830.99</v>
      </c>
    </row>
    <row r="5927" spans="1:6">
      <c r="A5927" s="370" t="s">
        <v>12141</v>
      </c>
      <c r="B5927" s="374">
        <v>3929</v>
      </c>
      <c r="C5927" s="374" t="s">
        <v>12142</v>
      </c>
      <c r="D5927" s="368" t="s">
        <v>9</v>
      </c>
      <c r="E5927" s="374" t="s">
        <v>522</v>
      </c>
      <c r="F5927" s="376">
        <v>54650.46</v>
      </c>
    </row>
    <row r="5928" spans="1:6">
      <c r="A5928" s="370" t="s">
        <v>12143</v>
      </c>
      <c r="B5928" s="374">
        <v>18844</v>
      </c>
      <c r="C5928" s="374" t="s">
        <v>12144</v>
      </c>
      <c r="D5928" s="368" t="s">
        <v>9</v>
      </c>
      <c r="E5928" s="374" t="s">
        <v>496</v>
      </c>
      <c r="F5928" s="376">
        <v>75817.509999999995</v>
      </c>
    </row>
    <row r="5929" spans="1:6" ht="22.5">
      <c r="A5929" s="370" t="s">
        <v>12145</v>
      </c>
      <c r="B5929" s="374">
        <v>10891</v>
      </c>
      <c r="C5929" s="374" t="s">
        <v>12146</v>
      </c>
      <c r="D5929" s="368" t="s">
        <v>9</v>
      </c>
      <c r="E5929" s="374" t="s">
        <v>537</v>
      </c>
      <c r="F5929" s="376">
        <v>5026575.5599999996</v>
      </c>
    </row>
    <row r="5930" spans="1:6">
      <c r="A5930" s="370" t="s">
        <v>12147</v>
      </c>
      <c r="B5930" s="374">
        <v>11696</v>
      </c>
      <c r="C5930" s="374" t="s">
        <v>12148</v>
      </c>
      <c r="D5930" s="368" t="s">
        <v>6</v>
      </c>
      <c r="E5930" s="374" t="s">
        <v>1793</v>
      </c>
      <c r="F5930" s="376">
        <v>4653.33</v>
      </c>
    </row>
    <row r="5931" spans="1:6">
      <c r="A5931" s="370" t="s">
        <v>12149</v>
      </c>
      <c r="B5931" s="374">
        <v>16641</v>
      </c>
      <c r="C5931" s="374" t="s">
        <v>12150</v>
      </c>
      <c r="D5931" s="368" t="s">
        <v>7</v>
      </c>
      <c r="E5931" s="374" t="s">
        <v>1213</v>
      </c>
      <c r="F5931" s="376">
        <v>150519.79</v>
      </c>
    </row>
    <row r="5932" spans="1:6">
      <c r="A5932" s="370" t="s">
        <v>12151</v>
      </c>
      <c r="B5932" s="374">
        <v>11805</v>
      </c>
      <c r="C5932" s="374" t="s">
        <v>12152</v>
      </c>
      <c r="D5932" s="368" t="s">
        <v>8</v>
      </c>
      <c r="E5932" s="374" t="s">
        <v>366</v>
      </c>
      <c r="F5932" s="376">
        <v>27610.65</v>
      </c>
    </row>
    <row r="5933" spans="1:6">
      <c r="A5933" s="370" t="s">
        <v>12153</v>
      </c>
      <c r="B5933" s="374">
        <v>15875</v>
      </c>
      <c r="C5933" s="374" t="s">
        <v>12154</v>
      </c>
      <c r="D5933" s="368" t="s">
        <v>9</v>
      </c>
      <c r="E5933" s="374" t="s">
        <v>3340</v>
      </c>
      <c r="F5933" s="376">
        <v>1160122.98</v>
      </c>
    </row>
    <row r="5934" spans="1:6">
      <c r="A5934" s="370" t="s">
        <v>12155</v>
      </c>
      <c r="B5934" s="374">
        <v>16867</v>
      </c>
      <c r="C5934" s="374" t="s">
        <v>12156</v>
      </c>
      <c r="D5934" s="368" t="s">
        <v>8</v>
      </c>
      <c r="E5934" s="374" t="s">
        <v>854</v>
      </c>
      <c r="F5934" s="376">
        <v>463859.85</v>
      </c>
    </row>
    <row r="5935" spans="1:6">
      <c r="A5935" s="370" t="s">
        <v>12157</v>
      </c>
      <c r="B5935" s="374">
        <v>16868</v>
      </c>
      <c r="C5935" s="374" t="s">
        <v>12158</v>
      </c>
      <c r="D5935" s="368" t="s">
        <v>8</v>
      </c>
      <c r="E5935" s="374" t="s">
        <v>854</v>
      </c>
      <c r="F5935" s="376">
        <v>516000.81</v>
      </c>
    </row>
    <row r="5936" spans="1:6">
      <c r="A5936" s="370" t="s">
        <v>12159</v>
      </c>
      <c r="B5936" s="374">
        <v>16988</v>
      </c>
      <c r="C5936" s="374" t="s">
        <v>12160</v>
      </c>
      <c r="D5936" s="368" t="s">
        <v>9</v>
      </c>
      <c r="E5936" s="374" t="s">
        <v>854</v>
      </c>
      <c r="F5936" s="376">
        <v>129036.76</v>
      </c>
    </row>
    <row r="5937" spans="1:6">
      <c r="A5937" s="370" t="s">
        <v>12161</v>
      </c>
      <c r="B5937" s="374">
        <v>14477</v>
      </c>
      <c r="C5937" s="374" t="s">
        <v>12162</v>
      </c>
      <c r="D5937" s="368" t="s">
        <v>7</v>
      </c>
      <c r="E5937" s="374" t="s">
        <v>857</v>
      </c>
      <c r="F5937" s="376">
        <v>744708.29</v>
      </c>
    </row>
    <row r="5938" spans="1:6">
      <c r="A5938" s="370" t="s">
        <v>12163</v>
      </c>
      <c r="B5938" s="374">
        <v>16682</v>
      </c>
      <c r="C5938" s="374" t="s">
        <v>12164</v>
      </c>
      <c r="D5938" s="368" t="s">
        <v>9</v>
      </c>
      <c r="E5938" s="374" t="s">
        <v>491</v>
      </c>
      <c r="F5938" s="376">
        <v>175036.48</v>
      </c>
    </row>
    <row r="5939" spans="1:6">
      <c r="A5939" s="370" t="s">
        <v>12165</v>
      </c>
      <c r="B5939" s="374">
        <v>15796</v>
      </c>
      <c r="C5939" s="374" t="s">
        <v>12166</v>
      </c>
      <c r="D5939" s="368" t="s">
        <v>9</v>
      </c>
      <c r="E5939" s="374" t="s">
        <v>491</v>
      </c>
      <c r="F5939" s="376">
        <v>1475333.58</v>
      </c>
    </row>
    <row r="5940" spans="1:6">
      <c r="A5940" s="370" t="s">
        <v>12167</v>
      </c>
      <c r="B5940" s="374">
        <v>15838</v>
      </c>
      <c r="C5940" s="374" t="s">
        <v>12168</v>
      </c>
      <c r="D5940" s="368" t="s">
        <v>9</v>
      </c>
      <c r="E5940" s="374" t="s">
        <v>491</v>
      </c>
      <c r="F5940" s="376">
        <v>1855782.18</v>
      </c>
    </row>
    <row r="5941" spans="1:6">
      <c r="A5941" s="370" t="s">
        <v>12169</v>
      </c>
      <c r="B5941" s="374">
        <v>15823</v>
      </c>
      <c r="C5941" s="374" t="s">
        <v>12170</v>
      </c>
      <c r="D5941" s="368" t="s">
        <v>9</v>
      </c>
      <c r="E5941" s="374" t="s">
        <v>491</v>
      </c>
      <c r="F5941" s="376">
        <v>6031251.1200000001</v>
      </c>
    </row>
    <row r="5942" spans="1:6">
      <c r="A5942" s="370" t="s">
        <v>12171</v>
      </c>
      <c r="B5942" s="374">
        <v>13180</v>
      </c>
      <c r="C5942" s="374" t="s">
        <v>12172</v>
      </c>
      <c r="D5942" s="368" t="s">
        <v>9</v>
      </c>
      <c r="E5942" s="374" t="s">
        <v>366</v>
      </c>
      <c r="F5942" s="376">
        <v>0</v>
      </c>
    </row>
    <row r="5943" spans="1:6">
      <c r="A5943" s="370" t="s">
        <v>12173</v>
      </c>
      <c r="B5943" s="374">
        <v>15795</v>
      </c>
      <c r="C5943" s="374" t="s">
        <v>12174</v>
      </c>
      <c r="D5943" s="368" t="s">
        <v>9</v>
      </c>
      <c r="E5943" s="374" t="s">
        <v>491</v>
      </c>
      <c r="F5943" s="376">
        <v>4044843.56</v>
      </c>
    </row>
    <row r="5944" spans="1:6">
      <c r="A5944" s="370" t="s">
        <v>12175</v>
      </c>
      <c r="B5944" s="374">
        <v>15825</v>
      </c>
      <c r="C5944" s="374" t="s">
        <v>12176</v>
      </c>
      <c r="D5944" s="368" t="s">
        <v>9</v>
      </c>
      <c r="E5944" s="374" t="s">
        <v>491</v>
      </c>
      <c r="F5944" s="376">
        <v>9994620.1300000008</v>
      </c>
    </row>
    <row r="5945" spans="1:6">
      <c r="A5945" s="370" t="s">
        <v>12177</v>
      </c>
      <c r="B5945" s="374">
        <v>18553</v>
      </c>
      <c r="C5945" s="374" t="s">
        <v>12178</v>
      </c>
      <c r="D5945" s="368" t="s">
        <v>9</v>
      </c>
      <c r="E5945" s="374" t="s">
        <v>507</v>
      </c>
      <c r="F5945" s="376">
        <v>8831.14</v>
      </c>
    </row>
    <row r="5946" spans="1:6">
      <c r="A5946" s="370" t="s">
        <v>12179</v>
      </c>
      <c r="B5946" s="374">
        <v>18555</v>
      </c>
      <c r="C5946" s="374" t="s">
        <v>12180</v>
      </c>
      <c r="D5946" s="368" t="s">
        <v>9</v>
      </c>
      <c r="E5946" s="374" t="s">
        <v>507</v>
      </c>
      <c r="F5946" s="376">
        <v>8831.14</v>
      </c>
    </row>
    <row r="5947" spans="1:6">
      <c r="A5947" s="370" t="s">
        <v>12181</v>
      </c>
      <c r="B5947" s="374">
        <v>18551</v>
      </c>
      <c r="C5947" s="374" t="s">
        <v>12182</v>
      </c>
      <c r="D5947" s="368" t="s">
        <v>9</v>
      </c>
      <c r="E5947" s="374" t="s">
        <v>507</v>
      </c>
      <c r="F5947" s="376">
        <v>8831.14</v>
      </c>
    </row>
    <row r="5948" spans="1:6">
      <c r="A5948" s="370" t="s">
        <v>12183</v>
      </c>
      <c r="B5948" s="374">
        <v>14041</v>
      </c>
      <c r="C5948" s="374" t="s">
        <v>12184</v>
      </c>
      <c r="D5948" s="368" t="s">
        <v>9</v>
      </c>
      <c r="E5948" s="374" t="s">
        <v>366</v>
      </c>
      <c r="F5948" s="376">
        <v>145624.01</v>
      </c>
    </row>
    <row r="5949" spans="1:6">
      <c r="A5949" s="370" t="s">
        <v>12185</v>
      </c>
      <c r="B5949" s="374">
        <v>12596</v>
      </c>
      <c r="C5949" s="374" t="s">
        <v>12186</v>
      </c>
      <c r="D5949" s="368" t="s">
        <v>9</v>
      </c>
      <c r="E5949" s="374" t="s">
        <v>1207</v>
      </c>
      <c r="F5949" s="376">
        <v>0</v>
      </c>
    </row>
    <row r="5950" spans="1:6">
      <c r="A5950" s="370" t="s">
        <v>12187</v>
      </c>
      <c r="B5950" s="374">
        <v>14302</v>
      </c>
      <c r="C5950" s="374" t="s">
        <v>12188</v>
      </c>
      <c r="D5950" s="368" t="s">
        <v>9</v>
      </c>
      <c r="E5950" s="374" t="s">
        <v>366</v>
      </c>
      <c r="F5950" s="376">
        <v>0</v>
      </c>
    </row>
    <row r="5951" spans="1:6">
      <c r="A5951" s="370" t="s">
        <v>12189</v>
      </c>
      <c r="B5951" s="374">
        <v>18160</v>
      </c>
      <c r="C5951" s="374" t="s">
        <v>12190</v>
      </c>
      <c r="D5951" s="368" t="s">
        <v>8</v>
      </c>
      <c r="E5951" s="374" t="s">
        <v>491</v>
      </c>
      <c r="F5951" s="376">
        <v>167202.42000000001</v>
      </c>
    </row>
    <row r="5952" spans="1:6">
      <c r="A5952" s="370" t="s">
        <v>12191</v>
      </c>
      <c r="B5952" s="374">
        <v>10493</v>
      </c>
      <c r="C5952" s="374" t="s">
        <v>12192</v>
      </c>
      <c r="D5952" s="368" t="s">
        <v>6</v>
      </c>
      <c r="E5952" s="374" t="s">
        <v>589</v>
      </c>
      <c r="F5952" s="376">
        <v>650852.82999999996</v>
      </c>
    </row>
    <row r="5953" spans="1:6">
      <c r="A5953" s="370" t="s">
        <v>12193</v>
      </c>
      <c r="B5953" s="374">
        <v>17434</v>
      </c>
      <c r="C5953" s="374" t="s">
        <v>12194</v>
      </c>
      <c r="D5953" s="368" t="s">
        <v>8</v>
      </c>
      <c r="E5953" s="374" t="s">
        <v>589</v>
      </c>
      <c r="F5953" s="376">
        <v>48457.94</v>
      </c>
    </row>
    <row r="5954" spans="1:6">
      <c r="A5954" s="370" t="s">
        <v>12195</v>
      </c>
      <c r="B5954" s="374">
        <v>17430</v>
      </c>
      <c r="C5954" s="374" t="s">
        <v>12196</v>
      </c>
      <c r="D5954" s="368" t="s">
        <v>8</v>
      </c>
      <c r="E5954" s="374" t="s">
        <v>589</v>
      </c>
      <c r="F5954" s="376">
        <v>48457.94</v>
      </c>
    </row>
    <row r="5955" spans="1:6">
      <c r="A5955" s="370" t="s">
        <v>12197</v>
      </c>
      <c r="B5955" s="374">
        <v>10120</v>
      </c>
      <c r="C5955" s="374" t="s">
        <v>12198</v>
      </c>
      <c r="D5955" s="368" t="s">
        <v>6</v>
      </c>
      <c r="E5955" s="374" t="s">
        <v>589</v>
      </c>
      <c r="F5955" s="376">
        <v>48457.94</v>
      </c>
    </row>
    <row r="5956" spans="1:6">
      <c r="A5956" s="370" t="s">
        <v>12199</v>
      </c>
      <c r="B5956" s="374">
        <v>17435</v>
      </c>
      <c r="C5956" s="374" t="s">
        <v>12200</v>
      </c>
      <c r="D5956" s="368" t="s">
        <v>8</v>
      </c>
      <c r="E5956" s="374" t="s">
        <v>589</v>
      </c>
      <c r="F5956" s="376">
        <v>47045.01</v>
      </c>
    </row>
    <row r="5957" spans="1:6">
      <c r="A5957" s="370" t="s">
        <v>12201</v>
      </c>
      <c r="B5957" s="374">
        <v>11790</v>
      </c>
      <c r="C5957" s="374" t="s">
        <v>12202</v>
      </c>
      <c r="D5957" s="368" t="s">
        <v>6</v>
      </c>
      <c r="E5957" s="374" t="s">
        <v>1573</v>
      </c>
      <c r="F5957" s="376">
        <v>294821.32</v>
      </c>
    </row>
    <row r="5958" spans="1:6">
      <c r="A5958" s="370" t="s">
        <v>12203</v>
      </c>
      <c r="B5958" s="374">
        <v>12656</v>
      </c>
      <c r="C5958" s="374" t="s">
        <v>12204</v>
      </c>
      <c r="D5958" s="368" t="s">
        <v>8</v>
      </c>
      <c r="E5958" s="374" t="s">
        <v>1573</v>
      </c>
      <c r="F5958" s="376">
        <v>177371.29</v>
      </c>
    </row>
    <row r="5959" spans="1:6">
      <c r="A5959" s="370" t="s">
        <v>12205</v>
      </c>
      <c r="B5959" s="374">
        <v>14905</v>
      </c>
      <c r="C5959" s="374" t="s">
        <v>12206</v>
      </c>
      <c r="D5959" s="368" t="s">
        <v>8</v>
      </c>
      <c r="E5959" s="374" t="s">
        <v>1573</v>
      </c>
      <c r="F5959" s="376">
        <v>203431.46</v>
      </c>
    </row>
    <row r="5960" spans="1:6">
      <c r="A5960" s="370" t="s">
        <v>12207</v>
      </c>
      <c r="B5960" s="374">
        <v>10942</v>
      </c>
      <c r="C5960" s="374" t="s">
        <v>12208</v>
      </c>
      <c r="D5960" s="368" t="s">
        <v>6</v>
      </c>
      <c r="E5960" s="374" t="s">
        <v>589</v>
      </c>
      <c r="F5960" s="376">
        <v>663218.41</v>
      </c>
    </row>
    <row r="5961" spans="1:6">
      <c r="A5961" s="370" t="s">
        <v>12209</v>
      </c>
      <c r="B5961" s="374">
        <v>12284</v>
      </c>
      <c r="C5961" s="374" t="s">
        <v>12210</v>
      </c>
      <c r="D5961" s="368" t="s">
        <v>6</v>
      </c>
      <c r="E5961" s="374" t="s">
        <v>1573</v>
      </c>
      <c r="F5961" s="376">
        <v>0</v>
      </c>
    </row>
    <row r="5962" spans="1:6">
      <c r="A5962" s="370" t="s">
        <v>12211</v>
      </c>
      <c r="B5962" s="374">
        <v>14558</v>
      </c>
      <c r="C5962" s="374" t="s">
        <v>12212</v>
      </c>
      <c r="D5962" s="368" t="s">
        <v>8</v>
      </c>
      <c r="E5962" s="374" t="s">
        <v>589</v>
      </c>
      <c r="F5962" s="376">
        <v>189567.02</v>
      </c>
    </row>
    <row r="5963" spans="1:6">
      <c r="A5963" s="370" t="s">
        <v>12213</v>
      </c>
      <c r="B5963" s="374">
        <v>14766</v>
      </c>
      <c r="C5963" s="374" t="s">
        <v>12214</v>
      </c>
      <c r="D5963" s="368" t="s">
        <v>8</v>
      </c>
      <c r="E5963" s="374" t="s">
        <v>589</v>
      </c>
      <c r="F5963" s="376">
        <v>139449.06</v>
      </c>
    </row>
    <row r="5964" spans="1:6">
      <c r="A5964" s="370" t="s">
        <v>12215</v>
      </c>
      <c r="B5964" s="374">
        <v>13160</v>
      </c>
      <c r="C5964" s="374" t="s">
        <v>12216</v>
      </c>
      <c r="D5964" s="368" t="s">
        <v>9</v>
      </c>
      <c r="E5964" s="374" t="s">
        <v>366</v>
      </c>
      <c r="F5964" s="376">
        <v>1800000</v>
      </c>
    </row>
    <row r="5965" spans="1:6">
      <c r="A5965" s="370" t="s">
        <v>12217</v>
      </c>
      <c r="B5965" s="374">
        <v>18159</v>
      </c>
      <c r="C5965" s="374" t="s">
        <v>12218</v>
      </c>
      <c r="D5965" s="368" t="s">
        <v>8</v>
      </c>
      <c r="E5965" s="374" t="s">
        <v>491</v>
      </c>
      <c r="F5965" s="376">
        <v>210156.6</v>
      </c>
    </row>
    <row r="5966" spans="1:6">
      <c r="A5966" s="370" t="s">
        <v>12219</v>
      </c>
      <c r="B5966" s="374">
        <v>149</v>
      </c>
      <c r="C5966" s="374" t="s">
        <v>12220</v>
      </c>
      <c r="D5966" s="368" t="s">
        <v>6</v>
      </c>
      <c r="E5966" s="374" t="s">
        <v>1573</v>
      </c>
      <c r="F5966" s="376">
        <v>177478.03</v>
      </c>
    </row>
    <row r="5967" spans="1:6">
      <c r="A5967" s="370" t="s">
        <v>12221</v>
      </c>
      <c r="B5967" s="374">
        <v>14000</v>
      </c>
      <c r="C5967" s="374" t="s">
        <v>12222</v>
      </c>
      <c r="D5967" s="368" t="s">
        <v>7</v>
      </c>
      <c r="E5967" s="374" t="s">
        <v>1213</v>
      </c>
      <c r="F5967" s="376">
        <v>104349.88</v>
      </c>
    </row>
    <row r="5968" spans="1:6">
      <c r="A5968" s="370" t="s">
        <v>12223</v>
      </c>
      <c r="B5968" s="374">
        <v>17406</v>
      </c>
      <c r="C5968" s="374" t="s">
        <v>12224</v>
      </c>
      <c r="D5968" s="368" t="s">
        <v>9</v>
      </c>
      <c r="E5968" s="374" t="s">
        <v>598</v>
      </c>
      <c r="F5968" s="376">
        <v>416134.37</v>
      </c>
    </row>
    <row r="5969" spans="1:6" ht="22.5">
      <c r="A5969" s="370" t="s">
        <v>12225</v>
      </c>
      <c r="B5969" s="374">
        <v>18469</v>
      </c>
      <c r="C5969" s="374" t="s">
        <v>12226</v>
      </c>
      <c r="D5969" s="368" t="s">
        <v>9</v>
      </c>
      <c r="E5969" s="374" t="s">
        <v>537</v>
      </c>
      <c r="F5969" s="376">
        <v>0</v>
      </c>
    </row>
    <row r="5970" spans="1:6">
      <c r="A5970" s="370" t="s">
        <v>12227</v>
      </c>
      <c r="B5970" s="374">
        <v>20910</v>
      </c>
      <c r="C5970" s="374" t="s">
        <v>12228</v>
      </c>
      <c r="D5970" s="368" t="s">
        <v>9</v>
      </c>
      <c r="E5970" s="374" t="s">
        <v>2412</v>
      </c>
      <c r="F5970" s="376">
        <v>4396547.3099999996</v>
      </c>
    </row>
    <row r="5971" spans="1:6">
      <c r="A5971" s="370" t="s">
        <v>12229</v>
      </c>
      <c r="B5971" s="374">
        <v>20911</v>
      </c>
      <c r="C5971" s="374" t="s">
        <v>12230</v>
      </c>
      <c r="D5971" s="368" t="s">
        <v>9</v>
      </c>
      <c r="E5971" s="374" t="s">
        <v>2412</v>
      </c>
      <c r="F5971" s="376">
        <v>5093970.3099999996</v>
      </c>
    </row>
    <row r="5972" spans="1:6" ht="22.5">
      <c r="A5972" s="370" t="s">
        <v>12231</v>
      </c>
      <c r="B5972" s="374">
        <v>17060</v>
      </c>
      <c r="C5972" s="374" t="s">
        <v>12232</v>
      </c>
      <c r="D5972" s="368" t="s">
        <v>9</v>
      </c>
      <c r="E5972" s="374" t="s">
        <v>359</v>
      </c>
      <c r="F5972" s="376">
        <v>123783.16</v>
      </c>
    </row>
    <row r="5973" spans="1:6">
      <c r="A5973" s="370" t="s">
        <v>12233</v>
      </c>
      <c r="B5973" s="374">
        <v>12446</v>
      </c>
      <c r="C5973" s="374" t="s">
        <v>12234</v>
      </c>
      <c r="D5973" s="368" t="s">
        <v>5879</v>
      </c>
      <c r="E5973" s="374" t="s">
        <v>879</v>
      </c>
      <c r="F5973" s="376">
        <v>100346.06</v>
      </c>
    </row>
    <row r="5974" spans="1:6">
      <c r="A5974" s="370" t="s">
        <v>12235</v>
      </c>
      <c r="B5974" s="374">
        <v>15413</v>
      </c>
      <c r="C5974" s="374" t="s">
        <v>12236</v>
      </c>
      <c r="D5974" s="368" t="s">
        <v>9</v>
      </c>
      <c r="E5974" s="374" t="s">
        <v>854</v>
      </c>
      <c r="F5974" s="376">
        <v>18774432.34</v>
      </c>
    </row>
    <row r="5975" spans="1:6">
      <c r="A5975" s="370" t="s">
        <v>12237</v>
      </c>
      <c r="B5975" s="374">
        <v>16235</v>
      </c>
      <c r="C5975" s="374" t="s">
        <v>12238</v>
      </c>
      <c r="D5975" s="368" t="s">
        <v>9</v>
      </c>
      <c r="E5975" s="374" t="s">
        <v>491</v>
      </c>
      <c r="F5975" s="376">
        <v>43987862.100000001</v>
      </c>
    </row>
    <row r="5976" spans="1:6">
      <c r="A5976" s="370" t="s">
        <v>12239</v>
      </c>
      <c r="B5976" s="374">
        <v>14632</v>
      </c>
      <c r="C5976" s="374" t="s">
        <v>12240</v>
      </c>
      <c r="D5976" s="368" t="s">
        <v>9</v>
      </c>
      <c r="E5976" s="374" t="s">
        <v>491</v>
      </c>
      <c r="F5976" s="376">
        <v>9557006.9499999993</v>
      </c>
    </row>
    <row r="5977" spans="1:6">
      <c r="A5977" s="370" t="s">
        <v>12241</v>
      </c>
      <c r="B5977" s="374">
        <v>14799</v>
      </c>
      <c r="C5977" s="374" t="s">
        <v>12242</v>
      </c>
      <c r="D5977" s="368" t="s">
        <v>9</v>
      </c>
      <c r="E5977" s="374" t="s">
        <v>491</v>
      </c>
      <c r="F5977" s="376">
        <v>10317373.720000001</v>
      </c>
    </row>
    <row r="5978" spans="1:6">
      <c r="A5978" s="370" t="s">
        <v>12243</v>
      </c>
      <c r="B5978" s="374">
        <v>16114</v>
      </c>
      <c r="C5978" s="374" t="s">
        <v>12244</v>
      </c>
      <c r="D5978" s="368" t="s">
        <v>9</v>
      </c>
      <c r="E5978" s="374" t="s">
        <v>491</v>
      </c>
      <c r="F5978" s="376">
        <v>382028.83</v>
      </c>
    </row>
    <row r="5979" spans="1:6">
      <c r="A5979" s="370" t="s">
        <v>12245</v>
      </c>
      <c r="B5979" s="374">
        <v>9046</v>
      </c>
      <c r="C5979" s="374" t="s">
        <v>12246</v>
      </c>
      <c r="D5979" s="368" t="s">
        <v>6</v>
      </c>
      <c r="E5979" s="374" t="s">
        <v>854</v>
      </c>
      <c r="F5979" s="376">
        <v>0</v>
      </c>
    </row>
    <row r="5980" spans="1:6">
      <c r="A5980" s="370" t="s">
        <v>12247</v>
      </c>
      <c r="B5980" s="374">
        <v>11797</v>
      </c>
      <c r="C5980" s="374" t="s">
        <v>12248</v>
      </c>
      <c r="D5980" s="368" t="s">
        <v>8</v>
      </c>
      <c r="E5980" s="374" t="s">
        <v>854</v>
      </c>
      <c r="F5980" s="376">
        <v>113735.29</v>
      </c>
    </row>
    <row r="5981" spans="1:6">
      <c r="A5981" s="370" t="s">
        <v>12249</v>
      </c>
      <c r="B5981" s="374">
        <v>20699</v>
      </c>
      <c r="C5981" s="374" t="s">
        <v>12250</v>
      </c>
      <c r="D5981" s="368" t="s">
        <v>9</v>
      </c>
      <c r="E5981" s="374" t="s">
        <v>491</v>
      </c>
      <c r="F5981" s="376">
        <v>175076689.84</v>
      </c>
    </row>
    <row r="5982" spans="1:6" ht="22.5">
      <c r="A5982" s="370" t="s">
        <v>12251</v>
      </c>
      <c r="B5982" s="374">
        <v>19225</v>
      </c>
      <c r="C5982" s="374" t="s">
        <v>12252</v>
      </c>
      <c r="D5982" s="368" t="s">
        <v>9</v>
      </c>
      <c r="E5982" s="374" t="s">
        <v>359</v>
      </c>
      <c r="F5982" s="376">
        <v>644939.61</v>
      </c>
    </row>
    <row r="5983" spans="1:6">
      <c r="A5983" s="370" t="s">
        <v>12253</v>
      </c>
      <c r="B5983" s="374">
        <v>15802</v>
      </c>
      <c r="C5983" s="374" t="s">
        <v>12254</v>
      </c>
      <c r="D5983" s="368" t="s">
        <v>9</v>
      </c>
      <c r="E5983" s="374" t="s">
        <v>366</v>
      </c>
      <c r="F5983" s="376">
        <v>346726.7</v>
      </c>
    </row>
    <row r="5984" spans="1:6">
      <c r="A5984" s="370" t="s">
        <v>12255</v>
      </c>
      <c r="B5984" s="374">
        <v>14771</v>
      </c>
      <c r="C5984" s="374" t="s">
        <v>12256</v>
      </c>
      <c r="D5984" s="368" t="s">
        <v>9</v>
      </c>
      <c r="E5984" s="374" t="s">
        <v>491</v>
      </c>
      <c r="F5984" s="376">
        <v>4164550.31</v>
      </c>
    </row>
    <row r="5985" spans="1:6">
      <c r="A5985" s="370" t="s">
        <v>12257</v>
      </c>
      <c r="B5985" s="374">
        <v>16066</v>
      </c>
      <c r="C5985" s="374" t="s">
        <v>12258</v>
      </c>
      <c r="D5985" s="368" t="s">
        <v>9</v>
      </c>
      <c r="E5985" s="374" t="s">
        <v>491</v>
      </c>
      <c r="F5985" s="376">
        <v>4585522.99</v>
      </c>
    </row>
    <row r="5986" spans="1:6">
      <c r="A5986" s="370" t="s">
        <v>12259</v>
      </c>
      <c r="B5986" s="374">
        <v>16104</v>
      </c>
      <c r="C5986" s="374" t="s">
        <v>12260</v>
      </c>
      <c r="D5986" s="368" t="s">
        <v>9</v>
      </c>
      <c r="E5986" s="374" t="s">
        <v>491</v>
      </c>
      <c r="F5986" s="376">
        <v>415684.99</v>
      </c>
    </row>
    <row r="5987" spans="1:6">
      <c r="A5987" s="370" t="s">
        <v>12261</v>
      </c>
      <c r="B5987" s="374">
        <v>15220</v>
      </c>
      <c r="C5987" s="374" t="s">
        <v>12262</v>
      </c>
      <c r="D5987" s="368" t="s">
        <v>9</v>
      </c>
      <c r="E5987" s="374" t="s">
        <v>366</v>
      </c>
      <c r="F5987" s="376">
        <v>0</v>
      </c>
    </row>
    <row r="5988" spans="1:6">
      <c r="A5988" s="370" t="s">
        <v>12263</v>
      </c>
      <c r="B5988" s="374">
        <v>16113</v>
      </c>
      <c r="C5988" s="374" t="s">
        <v>12264</v>
      </c>
      <c r="D5988" s="368" t="s">
        <v>9</v>
      </c>
      <c r="E5988" s="374" t="s">
        <v>491</v>
      </c>
      <c r="F5988" s="376">
        <v>382028.83</v>
      </c>
    </row>
    <row r="5989" spans="1:6">
      <c r="A5989" s="370" t="s">
        <v>12265</v>
      </c>
      <c r="B5989" s="374">
        <v>15210</v>
      </c>
      <c r="C5989" s="374" t="s">
        <v>12266</v>
      </c>
      <c r="D5989" s="368" t="s">
        <v>9</v>
      </c>
      <c r="E5989" s="374" t="s">
        <v>366</v>
      </c>
      <c r="F5989" s="376">
        <v>2861379.56</v>
      </c>
    </row>
    <row r="5990" spans="1:6">
      <c r="A5990" s="370" t="s">
        <v>12267</v>
      </c>
      <c r="B5990" s="374">
        <v>14773</v>
      </c>
      <c r="C5990" s="374" t="s">
        <v>12268</v>
      </c>
      <c r="D5990" s="368" t="s">
        <v>9</v>
      </c>
      <c r="E5990" s="374" t="s">
        <v>491</v>
      </c>
      <c r="F5990" s="376">
        <v>2578997.2200000002</v>
      </c>
    </row>
    <row r="5991" spans="1:6">
      <c r="A5991" s="370" t="s">
        <v>12269</v>
      </c>
      <c r="B5991" s="374">
        <v>15821</v>
      </c>
      <c r="C5991" s="374" t="s">
        <v>12270</v>
      </c>
      <c r="D5991" s="368" t="s">
        <v>9</v>
      </c>
      <c r="E5991" s="374" t="s">
        <v>366</v>
      </c>
      <c r="F5991" s="376">
        <v>3255898.16</v>
      </c>
    </row>
    <row r="5992" spans="1:6">
      <c r="A5992" s="370" t="s">
        <v>12271</v>
      </c>
      <c r="B5992" s="374">
        <v>16565</v>
      </c>
      <c r="C5992" s="374" t="s">
        <v>12272</v>
      </c>
      <c r="D5992" s="368" t="s">
        <v>9</v>
      </c>
      <c r="E5992" s="374" t="s">
        <v>491</v>
      </c>
      <c r="F5992" s="376">
        <v>11427520.83</v>
      </c>
    </row>
    <row r="5993" spans="1:6">
      <c r="A5993" s="370" t="s">
        <v>12273</v>
      </c>
      <c r="B5993" s="374">
        <v>16106</v>
      </c>
      <c r="C5993" s="374" t="s">
        <v>12274</v>
      </c>
      <c r="D5993" s="368" t="s">
        <v>9</v>
      </c>
      <c r="E5993" s="374" t="s">
        <v>491</v>
      </c>
      <c r="F5993" s="376">
        <v>390230.83</v>
      </c>
    </row>
    <row r="5994" spans="1:6">
      <c r="A5994" s="370" t="s">
        <v>12275</v>
      </c>
      <c r="B5994" s="374">
        <v>16068</v>
      </c>
      <c r="C5994" s="374" t="s">
        <v>12276</v>
      </c>
      <c r="D5994" s="368" t="s">
        <v>9</v>
      </c>
      <c r="E5994" s="374" t="s">
        <v>491</v>
      </c>
      <c r="F5994" s="376">
        <v>6618871.8300000001</v>
      </c>
    </row>
    <row r="5995" spans="1:6">
      <c r="A5995" s="370" t="s">
        <v>12277</v>
      </c>
      <c r="B5995" s="374">
        <v>16564</v>
      </c>
      <c r="C5995" s="374" t="s">
        <v>12278</v>
      </c>
      <c r="D5995" s="368" t="s">
        <v>9</v>
      </c>
      <c r="E5995" s="374" t="s">
        <v>491</v>
      </c>
      <c r="F5995" s="376">
        <v>10688180.84</v>
      </c>
    </row>
    <row r="5996" spans="1:6">
      <c r="A5996" s="370" t="s">
        <v>12279</v>
      </c>
      <c r="B5996" s="374">
        <v>16680</v>
      </c>
      <c r="C5996" s="374" t="s">
        <v>12280</v>
      </c>
      <c r="D5996" s="368" t="s">
        <v>9</v>
      </c>
      <c r="E5996" s="374" t="s">
        <v>491</v>
      </c>
      <c r="F5996" s="376">
        <v>220428.33</v>
      </c>
    </row>
    <row r="5997" spans="1:6">
      <c r="A5997" s="370" t="s">
        <v>12281</v>
      </c>
      <c r="B5997" s="374">
        <v>15801</v>
      </c>
      <c r="C5997" s="374" t="s">
        <v>12282</v>
      </c>
      <c r="D5997" s="368" t="s">
        <v>9</v>
      </c>
      <c r="E5997" s="374" t="s">
        <v>366</v>
      </c>
      <c r="F5997" s="376">
        <v>244091.44</v>
      </c>
    </row>
    <row r="5998" spans="1:6">
      <c r="A5998" s="370" t="s">
        <v>12283</v>
      </c>
      <c r="B5998" s="374">
        <v>15209</v>
      </c>
      <c r="C5998" s="374" t="s">
        <v>12284</v>
      </c>
      <c r="D5998" s="368" t="s">
        <v>9</v>
      </c>
      <c r="E5998" s="374" t="s">
        <v>366</v>
      </c>
      <c r="F5998" s="376">
        <v>3674046.54</v>
      </c>
    </row>
    <row r="5999" spans="1:6">
      <c r="A5999" s="370" t="s">
        <v>12285</v>
      </c>
      <c r="B5999" s="374">
        <v>15814</v>
      </c>
      <c r="C5999" s="374" t="s">
        <v>12286</v>
      </c>
      <c r="D5999" s="368" t="s">
        <v>9</v>
      </c>
      <c r="E5999" s="374" t="s">
        <v>366</v>
      </c>
      <c r="F5999" s="376">
        <v>3896474.9</v>
      </c>
    </row>
    <row r="6000" spans="1:6">
      <c r="A6000" s="370" t="s">
        <v>12287</v>
      </c>
      <c r="B6000" s="374">
        <v>16065</v>
      </c>
      <c r="C6000" s="374" t="s">
        <v>12288</v>
      </c>
      <c r="D6000" s="368" t="s">
        <v>9</v>
      </c>
      <c r="E6000" s="374" t="s">
        <v>491</v>
      </c>
      <c r="F6000" s="376">
        <v>2636582.15</v>
      </c>
    </row>
    <row r="6001" spans="1:6">
      <c r="A6001" s="370" t="s">
        <v>12289</v>
      </c>
      <c r="B6001" s="374">
        <v>16103</v>
      </c>
      <c r="C6001" s="374" t="s">
        <v>12290</v>
      </c>
      <c r="D6001" s="368" t="s">
        <v>9</v>
      </c>
      <c r="E6001" s="374" t="s">
        <v>491</v>
      </c>
      <c r="F6001" s="376">
        <v>275971.15000000002</v>
      </c>
    </row>
    <row r="6002" spans="1:6">
      <c r="A6002" s="370" t="s">
        <v>12291</v>
      </c>
      <c r="B6002" s="374">
        <v>15818</v>
      </c>
      <c r="C6002" s="374" t="s">
        <v>12292</v>
      </c>
      <c r="D6002" s="368" t="s">
        <v>9</v>
      </c>
      <c r="E6002" s="374" t="s">
        <v>366</v>
      </c>
      <c r="F6002" s="376">
        <v>3797144.61</v>
      </c>
    </row>
    <row r="6003" spans="1:6">
      <c r="A6003" s="370" t="s">
        <v>12293</v>
      </c>
      <c r="B6003" s="374">
        <v>10611</v>
      </c>
      <c r="C6003" s="374" t="s">
        <v>12294</v>
      </c>
      <c r="D6003" s="368" t="s">
        <v>9</v>
      </c>
      <c r="E6003" s="374" t="s">
        <v>374</v>
      </c>
      <c r="F6003" s="376">
        <v>161799.28</v>
      </c>
    </row>
    <row r="6004" spans="1:6">
      <c r="A6004" s="370" t="s">
        <v>12295</v>
      </c>
      <c r="B6004" s="374">
        <v>10612</v>
      </c>
      <c r="C6004" s="374" t="s">
        <v>12296</v>
      </c>
      <c r="D6004" s="368" t="s">
        <v>9</v>
      </c>
      <c r="E6004" s="374" t="s">
        <v>374</v>
      </c>
      <c r="F6004" s="376">
        <v>618404.30000000005</v>
      </c>
    </row>
    <row r="6005" spans="1:6">
      <c r="A6005" s="370" t="s">
        <v>12297</v>
      </c>
      <c r="B6005" s="374">
        <v>10610</v>
      </c>
      <c r="C6005" s="374" t="s">
        <v>12298</v>
      </c>
      <c r="D6005" s="368" t="s">
        <v>9</v>
      </c>
      <c r="E6005" s="374" t="s">
        <v>374</v>
      </c>
      <c r="F6005" s="376">
        <v>728301.52</v>
      </c>
    </row>
    <row r="6006" spans="1:6">
      <c r="A6006" s="370" t="s">
        <v>12299</v>
      </c>
      <c r="B6006" s="374">
        <v>10609</v>
      </c>
      <c r="C6006" s="374" t="s">
        <v>12300</v>
      </c>
      <c r="D6006" s="368" t="s">
        <v>9</v>
      </c>
      <c r="E6006" s="374" t="s">
        <v>374</v>
      </c>
      <c r="F6006" s="376">
        <v>96012.51</v>
      </c>
    </row>
    <row r="6007" spans="1:6">
      <c r="A6007" s="370" t="s">
        <v>12301</v>
      </c>
      <c r="B6007" s="374">
        <v>11304</v>
      </c>
      <c r="C6007" s="374" t="s">
        <v>12302</v>
      </c>
      <c r="D6007" s="368" t="s">
        <v>9</v>
      </c>
      <c r="E6007" s="374" t="s">
        <v>615</v>
      </c>
      <c r="F6007" s="376">
        <v>317558.48</v>
      </c>
    </row>
    <row r="6008" spans="1:6" ht="22.5">
      <c r="A6008" s="370" t="s">
        <v>12303</v>
      </c>
      <c r="B6008" s="374">
        <v>17727</v>
      </c>
      <c r="C6008" s="374" t="s">
        <v>12304</v>
      </c>
      <c r="D6008" s="368" t="s">
        <v>9</v>
      </c>
      <c r="E6008" s="374" t="s">
        <v>359</v>
      </c>
      <c r="F6008" s="376">
        <v>47543.44</v>
      </c>
    </row>
    <row r="6009" spans="1:6" ht="22.5">
      <c r="A6009" s="370" t="s">
        <v>12305</v>
      </c>
      <c r="B6009" s="374">
        <v>17724</v>
      </c>
      <c r="C6009" s="374" t="s">
        <v>12306</v>
      </c>
      <c r="D6009" s="368" t="s">
        <v>9</v>
      </c>
      <c r="E6009" s="374" t="s">
        <v>359</v>
      </c>
      <c r="F6009" s="376">
        <v>207734.45</v>
      </c>
    </row>
    <row r="6010" spans="1:6" ht="22.5">
      <c r="A6010" s="370" t="s">
        <v>12307</v>
      </c>
      <c r="B6010" s="374">
        <v>18970</v>
      </c>
      <c r="C6010" s="374" t="s">
        <v>12308</v>
      </c>
      <c r="D6010" s="368" t="s">
        <v>9</v>
      </c>
      <c r="E6010" s="374" t="s">
        <v>359</v>
      </c>
      <c r="F6010" s="376">
        <v>1352506.67</v>
      </c>
    </row>
    <row r="6011" spans="1:6">
      <c r="A6011" s="370" t="s">
        <v>12309</v>
      </c>
      <c r="B6011" s="374">
        <v>20660</v>
      </c>
      <c r="C6011" s="374" t="s">
        <v>12310</v>
      </c>
      <c r="D6011" s="368" t="s">
        <v>9</v>
      </c>
      <c r="E6011" s="374" t="s">
        <v>491</v>
      </c>
      <c r="F6011" s="376">
        <v>30759085.09</v>
      </c>
    </row>
    <row r="6012" spans="1:6" ht="22.5">
      <c r="A6012" s="370" t="s">
        <v>12311</v>
      </c>
      <c r="B6012" s="374">
        <v>17764</v>
      </c>
      <c r="C6012" s="374" t="s">
        <v>12312</v>
      </c>
      <c r="D6012" s="368" t="s">
        <v>9</v>
      </c>
      <c r="E6012" s="374" t="s">
        <v>359</v>
      </c>
      <c r="F6012" s="376">
        <v>15474.54</v>
      </c>
    </row>
    <row r="6013" spans="1:6" ht="22.5">
      <c r="A6013" s="370" t="s">
        <v>12313</v>
      </c>
      <c r="B6013" s="374">
        <v>18464</v>
      </c>
      <c r="C6013" s="374" t="s">
        <v>12314</v>
      </c>
      <c r="D6013" s="368" t="s">
        <v>9</v>
      </c>
      <c r="E6013" s="374" t="s">
        <v>359</v>
      </c>
      <c r="F6013" s="376">
        <v>56550.16</v>
      </c>
    </row>
    <row r="6014" spans="1:6">
      <c r="A6014" s="370" t="s">
        <v>12315</v>
      </c>
      <c r="B6014" s="374">
        <v>15709</v>
      </c>
      <c r="C6014" s="374" t="s">
        <v>12316</v>
      </c>
      <c r="D6014" s="368" t="s">
        <v>9</v>
      </c>
      <c r="E6014" s="374" t="s">
        <v>1207</v>
      </c>
      <c r="F6014" s="376">
        <v>1635600</v>
      </c>
    </row>
    <row r="6015" spans="1:6" ht="22.5">
      <c r="A6015" s="370" t="s">
        <v>12317</v>
      </c>
      <c r="B6015" s="374">
        <v>17708</v>
      </c>
      <c r="C6015" s="374" t="s">
        <v>12318</v>
      </c>
      <c r="D6015" s="368" t="s">
        <v>9</v>
      </c>
      <c r="E6015" s="374" t="s">
        <v>359</v>
      </c>
      <c r="F6015" s="376">
        <v>91866.12</v>
      </c>
    </row>
    <row r="6016" spans="1:6">
      <c r="A6016" s="370" t="s">
        <v>12319</v>
      </c>
      <c r="B6016" s="374">
        <v>15820</v>
      </c>
      <c r="C6016" s="374" t="s">
        <v>324</v>
      </c>
      <c r="D6016" s="368" t="s">
        <v>9</v>
      </c>
      <c r="E6016" s="374" t="s">
        <v>366</v>
      </c>
      <c r="F6016" s="376">
        <v>6236812.54</v>
      </c>
    </row>
    <row r="6017" spans="1:6">
      <c r="A6017" s="370" t="s">
        <v>12320</v>
      </c>
      <c r="B6017" s="374">
        <v>15813</v>
      </c>
      <c r="C6017" s="374" t="s">
        <v>12321</v>
      </c>
      <c r="D6017" s="368" t="s">
        <v>9</v>
      </c>
      <c r="E6017" s="374" t="s">
        <v>366</v>
      </c>
      <c r="F6017" s="376">
        <v>4424604.95</v>
      </c>
    </row>
    <row r="6018" spans="1:6">
      <c r="A6018" s="370" t="s">
        <v>12322</v>
      </c>
      <c r="B6018" s="374">
        <v>16109</v>
      </c>
      <c r="C6018" s="374" t="s">
        <v>12323</v>
      </c>
      <c r="D6018" s="368" t="s">
        <v>9</v>
      </c>
      <c r="E6018" s="374" t="s">
        <v>491</v>
      </c>
      <c r="F6018" s="376">
        <v>611008.11</v>
      </c>
    </row>
    <row r="6019" spans="1:6">
      <c r="A6019" s="370" t="s">
        <v>12324</v>
      </c>
      <c r="B6019" s="374">
        <v>16071</v>
      </c>
      <c r="C6019" s="374" t="s">
        <v>12325</v>
      </c>
      <c r="D6019" s="368" t="s">
        <v>9</v>
      </c>
      <c r="E6019" s="374" t="s">
        <v>491</v>
      </c>
      <c r="F6019" s="376">
        <v>8198420.1100000003</v>
      </c>
    </row>
    <row r="6020" spans="1:6">
      <c r="A6020" s="370" t="s">
        <v>12326</v>
      </c>
      <c r="B6020" s="374">
        <v>15218</v>
      </c>
      <c r="C6020" s="374" t="s">
        <v>12327</v>
      </c>
      <c r="D6020" s="368" t="s">
        <v>9</v>
      </c>
      <c r="E6020" s="374" t="s">
        <v>366</v>
      </c>
      <c r="F6020" s="376">
        <v>4874924.25</v>
      </c>
    </row>
    <row r="6021" spans="1:6">
      <c r="A6021" s="370" t="s">
        <v>12328</v>
      </c>
      <c r="B6021" s="374">
        <v>15816</v>
      </c>
      <c r="C6021" s="374" t="s">
        <v>323</v>
      </c>
      <c r="D6021" s="368" t="s">
        <v>9</v>
      </c>
      <c r="E6021" s="374" t="s">
        <v>366</v>
      </c>
      <c r="F6021" s="376">
        <v>5097352.6100000003</v>
      </c>
    </row>
    <row r="6022" spans="1:6">
      <c r="A6022" s="370" t="s">
        <v>12329</v>
      </c>
      <c r="B6022" s="374">
        <v>15215</v>
      </c>
      <c r="C6022" s="374" t="s">
        <v>12330</v>
      </c>
      <c r="D6022" s="368" t="s">
        <v>9</v>
      </c>
      <c r="E6022" s="374" t="s">
        <v>366</v>
      </c>
      <c r="F6022" s="376">
        <v>6014384.1799999997</v>
      </c>
    </row>
    <row r="6023" spans="1:6">
      <c r="A6023" s="370" t="s">
        <v>12331</v>
      </c>
      <c r="B6023" s="374">
        <v>15918</v>
      </c>
      <c r="C6023" s="374" t="s">
        <v>12332</v>
      </c>
      <c r="D6023" s="368" t="s">
        <v>9</v>
      </c>
      <c r="E6023" s="374" t="s">
        <v>491</v>
      </c>
      <c r="F6023" s="376">
        <v>351524.78</v>
      </c>
    </row>
    <row r="6024" spans="1:6">
      <c r="A6024" s="370" t="s">
        <v>12333</v>
      </c>
      <c r="B6024" s="374">
        <v>14775</v>
      </c>
      <c r="C6024" s="374" t="s">
        <v>12334</v>
      </c>
      <c r="D6024" s="368" t="s">
        <v>9</v>
      </c>
      <c r="E6024" s="374" t="s">
        <v>491</v>
      </c>
      <c r="F6024" s="376">
        <v>3903287.6</v>
      </c>
    </row>
    <row r="6025" spans="1:6">
      <c r="A6025" s="370" t="s">
        <v>12335</v>
      </c>
      <c r="B6025" s="374">
        <v>16102</v>
      </c>
      <c r="C6025" s="374" t="s">
        <v>12336</v>
      </c>
      <c r="D6025" s="368" t="s">
        <v>9</v>
      </c>
      <c r="E6025" s="374" t="s">
        <v>491</v>
      </c>
      <c r="F6025" s="376">
        <v>275971.15000000002</v>
      </c>
    </row>
    <row r="6026" spans="1:6">
      <c r="A6026" s="370" t="s">
        <v>12337</v>
      </c>
      <c r="B6026" s="374">
        <v>16064</v>
      </c>
      <c r="C6026" s="374" t="s">
        <v>12338</v>
      </c>
      <c r="D6026" s="368" t="s">
        <v>9</v>
      </c>
      <c r="E6026" s="374" t="s">
        <v>491</v>
      </c>
      <c r="F6026" s="376">
        <v>5858701.1500000004</v>
      </c>
    </row>
    <row r="6027" spans="1:6">
      <c r="A6027" s="370" t="s">
        <v>12339</v>
      </c>
      <c r="B6027" s="374">
        <v>16679</v>
      </c>
      <c r="C6027" s="374" t="s">
        <v>12340</v>
      </c>
      <c r="D6027" s="368" t="s">
        <v>9</v>
      </c>
      <c r="E6027" s="374" t="s">
        <v>491</v>
      </c>
      <c r="F6027" s="376">
        <v>220428.33</v>
      </c>
    </row>
    <row r="6028" spans="1:6">
      <c r="A6028" s="370" t="s">
        <v>12341</v>
      </c>
      <c r="B6028" s="374">
        <v>14620</v>
      </c>
      <c r="C6028" s="374" t="s">
        <v>12342</v>
      </c>
      <c r="D6028" s="368" t="s">
        <v>9</v>
      </c>
      <c r="E6028" s="374" t="s">
        <v>491</v>
      </c>
      <c r="F6028" s="376">
        <v>12622963.220000001</v>
      </c>
    </row>
    <row r="6029" spans="1:6">
      <c r="A6029" s="370" t="s">
        <v>12343</v>
      </c>
      <c r="B6029" s="374">
        <v>14619</v>
      </c>
      <c r="C6029" s="374" t="s">
        <v>12344</v>
      </c>
      <c r="D6029" s="368" t="s">
        <v>9</v>
      </c>
      <c r="E6029" s="374" t="s">
        <v>491</v>
      </c>
      <c r="F6029" s="376">
        <v>4768772.1399999997</v>
      </c>
    </row>
    <row r="6030" spans="1:6">
      <c r="A6030" s="370" t="s">
        <v>12345</v>
      </c>
      <c r="B6030" s="374">
        <v>14788</v>
      </c>
      <c r="C6030" s="374" t="s">
        <v>12346</v>
      </c>
      <c r="D6030" s="368" t="s">
        <v>9</v>
      </c>
      <c r="E6030" s="374" t="s">
        <v>491</v>
      </c>
      <c r="F6030" s="376">
        <v>13379364.560000001</v>
      </c>
    </row>
    <row r="6031" spans="1:6">
      <c r="A6031" s="370" t="s">
        <v>12347</v>
      </c>
      <c r="B6031" s="374">
        <v>14787</v>
      </c>
      <c r="C6031" s="374" t="s">
        <v>12348</v>
      </c>
      <c r="D6031" s="368" t="s">
        <v>9</v>
      </c>
      <c r="E6031" s="374" t="s">
        <v>491</v>
      </c>
      <c r="F6031" s="376">
        <v>5133824.82</v>
      </c>
    </row>
    <row r="6032" spans="1:6">
      <c r="A6032" s="370" t="s">
        <v>12349</v>
      </c>
      <c r="B6032" s="374">
        <v>15708</v>
      </c>
      <c r="C6032" s="374" t="s">
        <v>12350</v>
      </c>
      <c r="D6032" s="368" t="s">
        <v>9</v>
      </c>
      <c r="E6032" s="374" t="s">
        <v>1207</v>
      </c>
      <c r="F6032" s="376">
        <v>3132000</v>
      </c>
    </row>
    <row r="6033" spans="1:6">
      <c r="A6033" s="370" t="s">
        <v>12351</v>
      </c>
      <c r="B6033" s="374">
        <v>15713</v>
      </c>
      <c r="C6033" s="374" t="s">
        <v>12350</v>
      </c>
      <c r="D6033" s="368" t="s">
        <v>9</v>
      </c>
      <c r="E6033" s="374" t="s">
        <v>1207</v>
      </c>
      <c r="F6033" s="376">
        <v>1330000</v>
      </c>
    </row>
    <row r="6034" spans="1:6">
      <c r="A6034" s="370" t="s">
        <v>12352</v>
      </c>
      <c r="B6034" s="374">
        <v>15707</v>
      </c>
      <c r="C6034" s="374" t="s">
        <v>12353</v>
      </c>
      <c r="D6034" s="368" t="s">
        <v>9</v>
      </c>
      <c r="E6034" s="374" t="s">
        <v>366</v>
      </c>
      <c r="F6034" s="376">
        <v>0</v>
      </c>
    </row>
    <row r="6035" spans="1:6">
      <c r="A6035" s="370" t="s">
        <v>12354</v>
      </c>
      <c r="B6035" s="374">
        <v>15214</v>
      </c>
      <c r="C6035" s="374" t="s">
        <v>12355</v>
      </c>
      <c r="D6035" s="368" t="s">
        <v>9</v>
      </c>
      <c r="E6035" s="374" t="s">
        <v>366</v>
      </c>
      <c r="F6035" s="376">
        <v>4397433.88</v>
      </c>
    </row>
    <row r="6036" spans="1:6" ht="22.5">
      <c r="A6036" s="370" t="s">
        <v>12356</v>
      </c>
      <c r="B6036" s="374">
        <v>18463</v>
      </c>
      <c r="C6036" s="374" t="s">
        <v>12357</v>
      </c>
      <c r="D6036" s="368" t="s">
        <v>9</v>
      </c>
      <c r="E6036" s="374" t="s">
        <v>359</v>
      </c>
      <c r="F6036" s="376">
        <v>56550.16</v>
      </c>
    </row>
    <row r="6037" spans="1:6" ht="22.5">
      <c r="A6037" s="370" t="s">
        <v>12358</v>
      </c>
      <c r="B6037" s="374">
        <v>19245</v>
      </c>
      <c r="C6037" s="374" t="s">
        <v>12359</v>
      </c>
      <c r="D6037" s="368" t="s">
        <v>9</v>
      </c>
      <c r="E6037" s="374" t="s">
        <v>359</v>
      </c>
      <c r="F6037" s="376">
        <v>239200.67</v>
      </c>
    </row>
    <row r="6038" spans="1:6">
      <c r="A6038" s="370" t="s">
        <v>12360</v>
      </c>
      <c r="B6038" s="374">
        <v>15211</v>
      </c>
      <c r="C6038" s="374" t="s">
        <v>12361</v>
      </c>
      <c r="D6038" s="368" t="s">
        <v>9</v>
      </c>
      <c r="E6038" s="374" t="s">
        <v>366</v>
      </c>
      <c r="F6038" s="376">
        <v>0</v>
      </c>
    </row>
    <row r="6039" spans="1:6">
      <c r="A6039" s="370" t="s">
        <v>12362</v>
      </c>
      <c r="B6039" s="374">
        <v>16108</v>
      </c>
      <c r="C6039" s="374" t="s">
        <v>12363</v>
      </c>
      <c r="D6039" s="368" t="s">
        <v>9</v>
      </c>
      <c r="E6039" s="374" t="s">
        <v>491</v>
      </c>
      <c r="F6039" s="376">
        <v>720829.79</v>
      </c>
    </row>
    <row r="6040" spans="1:6">
      <c r="A6040" s="370" t="s">
        <v>12364</v>
      </c>
      <c r="B6040" s="374">
        <v>16070</v>
      </c>
      <c r="C6040" s="374" t="s">
        <v>320</v>
      </c>
      <c r="D6040" s="368" t="s">
        <v>9</v>
      </c>
      <c r="E6040" s="374" t="s">
        <v>491</v>
      </c>
      <c r="F6040" s="376">
        <v>21262968.789999999</v>
      </c>
    </row>
    <row r="6041" spans="1:6">
      <c r="A6041" s="370" t="s">
        <v>12365</v>
      </c>
      <c r="B6041" s="374">
        <v>15525</v>
      </c>
      <c r="C6041" s="374" t="s">
        <v>325</v>
      </c>
      <c r="D6041" s="368" t="s">
        <v>9</v>
      </c>
      <c r="E6041" s="374" t="s">
        <v>491</v>
      </c>
      <c r="F6041" s="376">
        <v>4632084.43</v>
      </c>
    </row>
    <row r="6042" spans="1:6">
      <c r="A6042" s="370" t="s">
        <v>12366</v>
      </c>
      <c r="B6042" s="374">
        <v>16105</v>
      </c>
      <c r="C6042" s="374" t="s">
        <v>12367</v>
      </c>
      <c r="D6042" s="368" t="s">
        <v>9</v>
      </c>
      <c r="E6042" s="374" t="s">
        <v>491</v>
      </c>
      <c r="F6042" s="376">
        <v>390230.83</v>
      </c>
    </row>
    <row r="6043" spans="1:6">
      <c r="A6043" s="370" t="s">
        <v>12368</v>
      </c>
      <c r="B6043" s="374">
        <v>16067</v>
      </c>
      <c r="C6043" s="374" t="s">
        <v>12369</v>
      </c>
      <c r="D6043" s="368" t="s">
        <v>9</v>
      </c>
      <c r="E6043" s="374" t="s">
        <v>491</v>
      </c>
      <c r="F6043" s="376">
        <v>6655287.8300000001</v>
      </c>
    </row>
    <row r="6044" spans="1:6">
      <c r="A6044" s="370" t="s">
        <v>12370</v>
      </c>
      <c r="B6044" s="374">
        <v>15213</v>
      </c>
      <c r="C6044" s="374" t="s">
        <v>12371</v>
      </c>
      <c r="D6044" s="368" t="s">
        <v>9</v>
      </c>
      <c r="E6044" s="374" t="s">
        <v>366</v>
      </c>
      <c r="F6044" s="376">
        <v>0</v>
      </c>
    </row>
    <row r="6045" spans="1:6">
      <c r="A6045" s="370" t="s">
        <v>12372</v>
      </c>
      <c r="B6045" s="374">
        <v>16107</v>
      </c>
      <c r="C6045" s="374" t="s">
        <v>12373</v>
      </c>
      <c r="D6045" s="368" t="s">
        <v>9</v>
      </c>
      <c r="E6045" s="374" t="s">
        <v>491</v>
      </c>
      <c r="F6045" s="376">
        <v>297058.64</v>
      </c>
    </row>
    <row r="6046" spans="1:6">
      <c r="A6046" s="370" t="s">
        <v>12374</v>
      </c>
      <c r="B6046" s="374">
        <v>16069</v>
      </c>
      <c r="C6046" s="374" t="s">
        <v>12375</v>
      </c>
      <c r="D6046" s="368" t="s">
        <v>9</v>
      </c>
      <c r="E6046" s="374" t="s">
        <v>491</v>
      </c>
      <c r="F6046" s="376">
        <v>6797101.6399999997</v>
      </c>
    </row>
    <row r="6047" spans="1:6">
      <c r="A6047" s="370" t="s">
        <v>12376</v>
      </c>
      <c r="B6047" s="374">
        <v>16111</v>
      </c>
      <c r="C6047" s="374" t="s">
        <v>12377</v>
      </c>
      <c r="D6047" s="368" t="s">
        <v>9</v>
      </c>
      <c r="E6047" s="374" t="s">
        <v>491</v>
      </c>
      <c r="F6047" s="376">
        <v>212295.12</v>
      </c>
    </row>
    <row r="6048" spans="1:6">
      <c r="A6048" s="370" t="s">
        <v>12378</v>
      </c>
      <c r="B6048" s="374">
        <v>16112</v>
      </c>
      <c r="C6048" s="374" t="s">
        <v>12379</v>
      </c>
      <c r="D6048" s="368" t="s">
        <v>9</v>
      </c>
      <c r="E6048" s="374" t="s">
        <v>491</v>
      </c>
      <c r="F6048" s="376">
        <v>212295.12</v>
      </c>
    </row>
    <row r="6049" spans="1:6">
      <c r="A6049" s="370" t="s">
        <v>12380</v>
      </c>
      <c r="B6049" s="374">
        <v>14776</v>
      </c>
      <c r="C6049" s="374" t="s">
        <v>326</v>
      </c>
      <c r="D6049" s="368" t="s">
        <v>9</v>
      </c>
      <c r="E6049" s="374" t="s">
        <v>491</v>
      </c>
      <c r="F6049" s="376">
        <v>4123097.45</v>
      </c>
    </row>
    <row r="6050" spans="1:6">
      <c r="A6050" s="370" t="s">
        <v>12381</v>
      </c>
      <c r="B6050" s="374">
        <v>15685</v>
      </c>
      <c r="C6050" s="374" t="s">
        <v>12382</v>
      </c>
      <c r="D6050" s="368" t="s">
        <v>9</v>
      </c>
      <c r="E6050" s="374" t="s">
        <v>366</v>
      </c>
      <c r="F6050" s="376">
        <v>371878.91</v>
      </c>
    </row>
    <row r="6051" spans="1:6">
      <c r="A6051" s="370" t="s">
        <v>12383</v>
      </c>
      <c r="B6051" s="374">
        <v>16681</v>
      </c>
      <c r="C6051" s="374" t="s">
        <v>12384</v>
      </c>
      <c r="D6051" s="368" t="s">
        <v>9</v>
      </c>
      <c r="E6051" s="374" t="s">
        <v>491</v>
      </c>
      <c r="F6051" s="376">
        <v>220428.33</v>
      </c>
    </row>
    <row r="6052" spans="1:6">
      <c r="A6052" s="370" t="s">
        <v>12385</v>
      </c>
      <c r="B6052" s="374">
        <v>16076</v>
      </c>
      <c r="C6052" s="374" t="s">
        <v>12386</v>
      </c>
      <c r="D6052" s="368" t="s">
        <v>9</v>
      </c>
      <c r="E6052" s="374" t="s">
        <v>491</v>
      </c>
      <c r="F6052" s="376">
        <v>5081582.83</v>
      </c>
    </row>
    <row r="6053" spans="1:6">
      <c r="A6053" s="370" t="s">
        <v>12387</v>
      </c>
      <c r="B6053" s="374">
        <v>16075</v>
      </c>
      <c r="C6053" s="374" t="s">
        <v>12388</v>
      </c>
      <c r="D6053" s="368" t="s">
        <v>9</v>
      </c>
      <c r="E6053" s="374" t="s">
        <v>491</v>
      </c>
      <c r="F6053" s="376">
        <v>5490752.8300000001</v>
      </c>
    </row>
    <row r="6054" spans="1:6">
      <c r="A6054" s="370" t="s">
        <v>12389</v>
      </c>
      <c r="B6054" s="374">
        <v>16110</v>
      </c>
      <c r="C6054" s="374" t="s">
        <v>12390</v>
      </c>
      <c r="D6054" s="368" t="s">
        <v>9</v>
      </c>
      <c r="E6054" s="374" t="s">
        <v>491</v>
      </c>
      <c r="F6054" s="376">
        <v>212295.12</v>
      </c>
    </row>
    <row r="6055" spans="1:6">
      <c r="A6055" s="370" t="s">
        <v>12391</v>
      </c>
      <c r="B6055" s="374">
        <v>16072</v>
      </c>
      <c r="C6055" s="374" t="s">
        <v>12392</v>
      </c>
      <c r="D6055" s="368" t="s">
        <v>9</v>
      </c>
      <c r="E6055" s="374" t="s">
        <v>491</v>
      </c>
      <c r="F6055" s="376">
        <v>3287091.11</v>
      </c>
    </row>
    <row r="6056" spans="1:6">
      <c r="A6056" s="370" t="s">
        <v>12393</v>
      </c>
      <c r="B6056" s="374">
        <v>17705</v>
      </c>
      <c r="C6056" s="374" t="s">
        <v>12394</v>
      </c>
      <c r="D6056" s="368" t="s">
        <v>9</v>
      </c>
      <c r="E6056" s="374" t="s">
        <v>1207</v>
      </c>
      <c r="F6056" s="376">
        <v>2571.44</v>
      </c>
    </row>
    <row r="6057" spans="1:6">
      <c r="A6057" s="370" t="s">
        <v>12395</v>
      </c>
      <c r="B6057" s="374">
        <v>16568</v>
      </c>
      <c r="C6057" s="374" t="s">
        <v>12396</v>
      </c>
      <c r="D6057" s="368" t="s">
        <v>9</v>
      </c>
      <c r="E6057" s="374" t="s">
        <v>491</v>
      </c>
      <c r="F6057" s="376">
        <v>19887275.879999999</v>
      </c>
    </row>
    <row r="6058" spans="1:6">
      <c r="A6058" s="370" t="s">
        <v>12397</v>
      </c>
      <c r="B6058" s="374">
        <v>16239</v>
      </c>
      <c r="C6058" s="374" t="s">
        <v>12398</v>
      </c>
      <c r="D6058" s="368" t="s">
        <v>9</v>
      </c>
      <c r="E6058" s="374" t="s">
        <v>491</v>
      </c>
      <c r="F6058" s="376">
        <v>20032118.82</v>
      </c>
    </row>
    <row r="6059" spans="1:6">
      <c r="A6059" s="370" t="s">
        <v>12399</v>
      </c>
      <c r="B6059" s="374">
        <v>15216</v>
      </c>
      <c r="C6059" s="374" t="s">
        <v>12400</v>
      </c>
      <c r="D6059" s="368" t="s">
        <v>9</v>
      </c>
      <c r="E6059" s="374" t="s">
        <v>366</v>
      </c>
      <c r="F6059" s="376">
        <v>4341219.57</v>
      </c>
    </row>
    <row r="6060" spans="1:6">
      <c r="A6060" s="370" t="s">
        <v>12401</v>
      </c>
      <c r="B6060" s="374">
        <v>17809</v>
      </c>
      <c r="C6060" s="374" t="s">
        <v>12402</v>
      </c>
      <c r="D6060" s="368" t="s">
        <v>9</v>
      </c>
      <c r="E6060" s="374" t="s">
        <v>491</v>
      </c>
      <c r="F6060" s="376">
        <v>0</v>
      </c>
    </row>
    <row r="6061" spans="1:6">
      <c r="A6061" s="370" t="s">
        <v>12403</v>
      </c>
      <c r="B6061" s="374">
        <v>16073</v>
      </c>
      <c r="C6061" s="374" t="s">
        <v>12404</v>
      </c>
      <c r="D6061" s="368" t="s">
        <v>9</v>
      </c>
      <c r="E6061" s="374" t="s">
        <v>491</v>
      </c>
      <c r="F6061" s="376">
        <v>15336646.130000001</v>
      </c>
    </row>
    <row r="6062" spans="1:6">
      <c r="A6062" s="370" t="s">
        <v>12405</v>
      </c>
      <c r="B6062" s="374">
        <v>16074</v>
      </c>
      <c r="C6062" s="374" t="s">
        <v>12406</v>
      </c>
      <c r="D6062" s="368" t="s">
        <v>9</v>
      </c>
      <c r="E6062" s="374" t="s">
        <v>491</v>
      </c>
      <c r="F6062" s="376">
        <v>14745478.119999999</v>
      </c>
    </row>
    <row r="6063" spans="1:6" ht="22.5">
      <c r="A6063" s="370" t="s">
        <v>12407</v>
      </c>
      <c r="B6063" s="374">
        <v>18490</v>
      </c>
      <c r="C6063" s="374" t="s">
        <v>12408</v>
      </c>
      <c r="D6063" s="368" t="s">
        <v>9</v>
      </c>
      <c r="E6063" s="374" t="s">
        <v>359</v>
      </c>
      <c r="F6063" s="376">
        <v>924123.32</v>
      </c>
    </row>
    <row r="6064" spans="1:6" ht="22.5">
      <c r="A6064" s="370" t="s">
        <v>12409</v>
      </c>
      <c r="B6064" s="374">
        <v>18516</v>
      </c>
      <c r="C6064" s="374" t="s">
        <v>12410</v>
      </c>
      <c r="D6064" s="368" t="s">
        <v>9</v>
      </c>
      <c r="E6064" s="374" t="s">
        <v>359</v>
      </c>
      <c r="F6064" s="376">
        <v>46967.92</v>
      </c>
    </row>
    <row r="6065" spans="1:6" ht="22.5">
      <c r="A6065" s="370" t="s">
        <v>12411</v>
      </c>
      <c r="B6065" s="374">
        <v>18987</v>
      </c>
      <c r="C6065" s="374" t="s">
        <v>12412</v>
      </c>
      <c r="D6065" s="368" t="s">
        <v>9</v>
      </c>
      <c r="E6065" s="374" t="s">
        <v>359</v>
      </c>
      <c r="F6065" s="376">
        <v>805159.58</v>
      </c>
    </row>
    <row r="6066" spans="1:6" ht="22.5">
      <c r="A6066" s="370" t="s">
        <v>12413</v>
      </c>
      <c r="B6066" s="374">
        <v>17760</v>
      </c>
      <c r="C6066" s="374" t="s">
        <v>12414</v>
      </c>
      <c r="D6066" s="368" t="s">
        <v>9</v>
      </c>
      <c r="E6066" s="374" t="s">
        <v>359</v>
      </c>
      <c r="F6066" s="376">
        <v>3286509.64</v>
      </c>
    </row>
    <row r="6067" spans="1:6" ht="22.5">
      <c r="A6067" s="370" t="s">
        <v>12415</v>
      </c>
      <c r="B6067" s="374">
        <v>18916</v>
      </c>
      <c r="C6067" s="374" t="s">
        <v>12416</v>
      </c>
      <c r="D6067" s="368" t="s">
        <v>9</v>
      </c>
      <c r="E6067" s="374" t="s">
        <v>359</v>
      </c>
      <c r="F6067" s="376">
        <v>151562.29999999999</v>
      </c>
    </row>
    <row r="6068" spans="1:6">
      <c r="A6068" s="370" t="s">
        <v>12417</v>
      </c>
      <c r="B6068" s="374">
        <v>883</v>
      </c>
      <c r="C6068" s="374" t="s">
        <v>12418</v>
      </c>
      <c r="D6068" s="368" t="s">
        <v>6</v>
      </c>
      <c r="E6068" s="374" t="s">
        <v>1515</v>
      </c>
      <c r="F6068" s="376">
        <v>38293.040000000001</v>
      </c>
    </row>
    <row r="6069" spans="1:6">
      <c r="A6069" s="370" t="s">
        <v>12419</v>
      </c>
      <c r="B6069" s="374">
        <v>17875</v>
      </c>
      <c r="C6069" s="374" t="s">
        <v>12420</v>
      </c>
      <c r="D6069" s="368" t="s">
        <v>9</v>
      </c>
      <c r="E6069" s="374" t="s">
        <v>366</v>
      </c>
      <c r="F6069" s="376">
        <v>368266.79</v>
      </c>
    </row>
    <row r="6070" spans="1:6" ht="22.5">
      <c r="A6070" s="370" t="s">
        <v>12421</v>
      </c>
      <c r="B6070" s="374">
        <v>17880</v>
      </c>
      <c r="C6070" s="374" t="s">
        <v>12422</v>
      </c>
      <c r="D6070" s="368" t="s">
        <v>9</v>
      </c>
      <c r="E6070" s="374" t="s">
        <v>537</v>
      </c>
      <c r="F6070" s="376">
        <v>73683.5</v>
      </c>
    </row>
    <row r="6071" spans="1:6" ht="22.5">
      <c r="A6071" s="370" t="s">
        <v>12423</v>
      </c>
      <c r="B6071" s="374">
        <v>16269</v>
      </c>
      <c r="C6071" s="374" t="s">
        <v>12424</v>
      </c>
      <c r="D6071" s="368" t="s">
        <v>9</v>
      </c>
      <c r="E6071" s="374" t="s">
        <v>537</v>
      </c>
      <c r="F6071" s="376">
        <v>1555593.61</v>
      </c>
    </row>
    <row r="6072" spans="1:6" ht="22.5">
      <c r="A6072" s="370" t="s">
        <v>12425</v>
      </c>
      <c r="B6072" s="374">
        <v>16270</v>
      </c>
      <c r="C6072" s="374" t="s">
        <v>12426</v>
      </c>
      <c r="D6072" s="368" t="s">
        <v>9</v>
      </c>
      <c r="E6072" s="374" t="s">
        <v>537</v>
      </c>
      <c r="F6072" s="376">
        <v>1037062.4</v>
      </c>
    </row>
    <row r="6073" spans="1:6" ht="22.5">
      <c r="A6073" s="370" t="s">
        <v>12427</v>
      </c>
      <c r="B6073" s="374">
        <v>10589</v>
      </c>
      <c r="C6073" s="374" t="s">
        <v>12428</v>
      </c>
      <c r="D6073" s="368" t="s">
        <v>9</v>
      </c>
      <c r="E6073" s="374" t="s">
        <v>359</v>
      </c>
      <c r="F6073" s="376">
        <v>15970174.310000001</v>
      </c>
    </row>
    <row r="6074" spans="1:6" ht="22.5">
      <c r="A6074" s="370" t="s">
        <v>12429</v>
      </c>
      <c r="B6074" s="374">
        <v>17866</v>
      </c>
      <c r="C6074" s="374" t="s">
        <v>12430</v>
      </c>
      <c r="D6074" s="368" t="s">
        <v>9</v>
      </c>
      <c r="E6074" s="374" t="s">
        <v>537</v>
      </c>
      <c r="F6074" s="376">
        <v>120699.21</v>
      </c>
    </row>
    <row r="6075" spans="1:6">
      <c r="A6075" s="370" t="s">
        <v>12431</v>
      </c>
      <c r="B6075" s="374">
        <v>17873</v>
      </c>
      <c r="C6075" s="374" t="s">
        <v>12432</v>
      </c>
      <c r="D6075" s="368" t="s">
        <v>9</v>
      </c>
      <c r="E6075" s="374" t="s">
        <v>2412</v>
      </c>
      <c r="F6075" s="376">
        <v>2410407.1</v>
      </c>
    </row>
    <row r="6076" spans="1:6">
      <c r="A6076" s="370" t="s">
        <v>12433</v>
      </c>
      <c r="B6076" s="374">
        <v>13790</v>
      </c>
      <c r="C6076" s="374" t="s">
        <v>12434</v>
      </c>
      <c r="D6076" s="368" t="s">
        <v>457</v>
      </c>
      <c r="E6076" s="374" t="s">
        <v>1766</v>
      </c>
      <c r="F6076" s="376">
        <v>13182.6</v>
      </c>
    </row>
    <row r="6077" spans="1:6" ht="22.5">
      <c r="A6077" s="370" t="s">
        <v>12435</v>
      </c>
      <c r="B6077" s="374">
        <v>12639</v>
      </c>
      <c r="C6077" s="374" t="s">
        <v>12436</v>
      </c>
      <c r="D6077" s="368" t="s">
        <v>9</v>
      </c>
      <c r="E6077" s="374" t="s">
        <v>359</v>
      </c>
      <c r="F6077" s="376">
        <v>64600.62</v>
      </c>
    </row>
    <row r="6078" spans="1:6" ht="22.5">
      <c r="A6078" s="370" t="s">
        <v>12437</v>
      </c>
      <c r="B6078" s="374">
        <v>16823</v>
      </c>
      <c r="C6078" s="374" t="s">
        <v>12438</v>
      </c>
      <c r="D6078" s="368" t="s">
        <v>9</v>
      </c>
      <c r="E6078" s="374" t="s">
        <v>359</v>
      </c>
      <c r="F6078" s="376">
        <v>28491.38</v>
      </c>
    </row>
    <row r="6079" spans="1:6" ht="22.5">
      <c r="A6079" s="370" t="s">
        <v>12439</v>
      </c>
      <c r="B6079" s="374">
        <v>16822</v>
      </c>
      <c r="C6079" s="374" t="s">
        <v>12440</v>
      </c>
      <c r="D6079" s="368" t="s">
        <v>9</v>
      </c>
      <c r="E6079" s="374" t="s">
        <v>359</v>
      </c>
      <c r="F6079" s="376">
        <v>45586.21</v>
      </c>
    </row>
    <row r="6080" spans="1:6" ht="22.5">
      <c r="A6080" s="370" t="s">
        <v>12441</v>
      </c>
      <c r="B6080" s="374">
        <v>17879</v>
      </c>
      <c r="C6080" s="374" t="s">
        <v>12442</v>
      </c>
      <c r="D6080" s="368" t="s">
        <v>9</v>
      </c>
      <c r="E6080" s="374" t="s">
        <v>537</v>
      </c>
      <c r="F6080" s="376">
        <v>53610.41</v>
      </c>
    </row>
    <row r="6081" spans="1:6" ht="22.5">
      <c r="A6081" s="370" t="s">
        <v>12443</v>
      </c>
      <c r="B6081" s="374">
        <v>16208</v>
      </c>
      <c r="C6081" s="374" t="s">
        <v>12444</v>
      </c>
      <c r="D6081" s="368" t="s">
        <v>9</v>
      </c>
      <c r="E6081" s="374" t="s">
        <v>359</v>
      </c>
      <c r="F6081" s="376">
        <v>10405.549999999999</v>
      </c>
    </row>
    <row r="6082" spans="1:6">
      <c r="A6082" s="370" t="s">
        <v>12445</v>
      </c>
      <c r="B6082" s="374">
        <v>17877</v>
      </c>
      <c r="C6082" s="374" t="s">
        <v>12446</v>
      </c>
      <c r="D6082" s="368" t="s">
        <v>9</v>
      </c>
      <c r="E6082" s="374" t="s">
        <v>2412</v>
      </c>
      <c r="F6082" s="376">
        <v>82490.66</v>
      </c>
    </row>
    <row r="6083" spans="1:6" ht="22.5">
      <c r="A6083" s="370" t="s">
        <v>12447</v>
      </c>
      <c r="B6083" s="374">
        <v>17878</v>
      </c>
      <c r="C6083" s="374" t="s">
        <v>12448</v>
      </c>
      <c r="D6083" s="368" t="s">
        <v>9</v>
      </c>
      <c r="E6083" s="374" t="s">
        <v>537</v>
      </c>
      <c r="F6083" s="376">
        <v>172491.01</v>
      </c>
    </row>
    <row r="6084" spans="1:6">
      <c r="A6084" s="370" t="s">
        <v>12449</v>
      </c>
      <c r="B6084" s="374">
        <v>12218</v>
      </c>
      <c r="C6084" s="374" t="s">
        <v>12450</v>
      </c>
      <c r="D6084" s="368" t="s">
        <v>9</v>
      </c>
      <c r="E6084" s="374" t="s">
        <v>2412</v>
      </c>
      <c r="F6084" s="376">
        <v>107766400</v>
      </c>
    </row>
    <row r="6085" spans="1:6">
      <c r="A6085" s="370" t="s">
        <v>12451</v>
      </c>
      <c r="B6085" s="374">
        <v>10961</v>
      </c>
      <c r="C6085" s="374" t="s">
        <v>12452</v>
      </c>
      <c r="D6085" s="368" t="s">
        <v>7</v>
      </c>
      <c r="E6085" s="374" t="s">
        <v>5656</v>
      </c>
      <c r="F6085" s="376">
        <v>179219.86</v>
      </c>
    </row>
    <row r="6086" spans="1:6">
      <c r="A6086" s="370" t="s">
        <v>12453</v>
      </c>
      <c r="B6086" s="374">
        <v>12448</v>
      </c>
      <c r="C6086" s="374" t="s">
        <v>12454</v>
      </c>
      <c r="D6086" s="368" t="s">
        <v>5879</v>
      </c>
      <c r="E6086" s="374" t="s">
        <v>879</v>
      </c>
      <c r="F6086" s="376">
        <v>187440.5</v>
      </c>
    </row>
    <row r="6087" spans="1:6">
      <c r="A6087" s="370" t="s">
        <v>12455</v>
      </c>
      <c r="B6087" s="374">
        <v>11317</v>
      </c>
      <c r="C6087" s="374" t="s">
        <v>12456</v>
      </c>
      <c r="D6087" s="368" t="s">
        <v>7</v>
      </c>
      <c r="E6087" s="374" t="s">
        <v>6013</v>
      </c>
      <c r="F6087" s="376">
        <v>1003489.44</v>
      </c>
    </row>
    <row r="6088" spans="1:6">
      <c r="A6088" s="370" t="s">
        <v>12457</v>
      </c>
      <c r="B6088" s="374">
        <v>270</v>
      </c>
      <c r="C6088" s="374" t="s">
        <v>12458</v>
      </c>
      <c r="D6088" s="368" t="s">
        <v>11206</v>
      </c>
      <c r="E6088" s="374" t="s">
        <v>1445</v>
      </c>
      <c r="F6088" s="376">
        <v>515.19000000000005</v>
      </c>
    </row>
    <row r="6089" spans="1:6">
      <c r="A6089" s="370" t="s">
        <v>12459</v>
      </c>
      <c r="B6089" s="374">
        <v>269</v>
      </c>
      <c r="C6089" s="374" t="s">
        <v>12460</v>
      </c>
      <c r="D6089" s="368" t="s">
        <v>7</v>
      </c>
      <c r="E6089" s="374" t="s">
        <v>1445</v>
      </c>
      <c r="F6089" s="376">
        <v>543103.53</v>
      </c>
    </row>
    <row r="6090" spans="1:6">
      <c r="A6090" s="370" t="s">
        <v>12461</v>
      </c>
      <c r="B6090" s="374">
        <v>272</v>
      </c>
      <c r="C6090" s="374" t="s">
        <v>12462</v>
      </c>
      <c r="D6090" s="368" t="s">
        <v>11206</v>
      </c>
      <c r="E6090" s="374" t="s">
        <v>1445</v>
      </c>
      <c r="F6090" s="376">
        <v>483.61</v>
      </c>
    </row>
    <row r="6091" spans="1:6">
      <c r="A6091" s="370" t="s">
        <v>12463</v>
      </c>
      <c r="B6091" s="374">
        <v>271</v>
      </c>
      <c r="C6091" s="374" t="s">
        <v>12464</v>
      </c>
      <c r="D6091" s="368" t="s">
        <v>7</v>
      </c>
      <c r="E6091" s="374" t="s">
        <v>1445</v>
      </c>
      <c r="F6091" s="376">
        <v>502367.4</v>
      </c>
    </row>
    <row r="6092" spans="1:6">
      <c r="A6092" s="370" t="s">
        <v>12465</v>
      </c>
      <c r="B6092" s="374">
        <v>274</v>
      </c>
      <c r="C6092" s="374" t="s">
        <v>12466</v>
      </c>
      <c r="D6092" s="368" t="s">
        <v>11206</v>
      </c>
      <c r="E6092" s="374" t="s">
        <v>1445</v>
      </c>
      <c r="F6092" s="376">
        <v>451.8</v>
      </c>
    </row>
    <row r="6093" spans="1:6">
      <c r="A6093" s="370" t="s">
        <v>12467</v>
      </c>
      <c r="B6093" s="374">
        <v>273</v>
      </c>
      <c r="C6093" s="374" t="s">
        <v>12468</v>
      </c>
      <c r="D6093" s="368" t="s">
        <v>7</v>
      </c>
      <c r="E6093" s="374" t="s">
        <v>1445</v>
      </c>
      <c r="F6093" s="376">
        <v>472987.44</v>
      </c>
    </row>
    <row r="6094" spans="1:6">
      <c r="A6094" s="370" t="s">
        <v>12469</v>
      </c>
      <c r="B6094" s="374">
        <v>16025</v>
      </c>
      <c r="C6094" s="374" t="s">
        <v>12470</v>
      </c>
      <c r="D6094" s="368" t="s">
        <v>7</v>
      </c>
      <c r="E6094" s="374" t="s">
        <v>1445</v>
      </c>
      <c r="F6094" s="376">
        <v>458148.45</v>
      </c>
    </row>
    <row r="6095" spans="1:6">
      <c r="A6095" s="370" t="s">
        <v>12471</v>
      </c>
      <c r="B6095" s="374">
        <v>276</v>
      </c>
      <c r="C6095" s="374" t="s">
        <v>12472</v>
      </c>
      <c r="D6095" s="368" t="s">
        <v>11206</v>
      </c>
      <c r="E6095" s="374" t="s">
        <v>1445</v>
      </c>
      <c r="F6095" s="376">
        <v>427.12</v>
      </c>
    </row>
    <row r="6096" spans="1:6">
      <c r="A6096" s="370" t="s">
        <v>12473</v>
      </c>
      <c r="B6096" s="374">
        <v>275</v>
      </c>
      <c r="C6096" s="374" t="s">
        <v>12474</v>
      </c>
      <c r="D6096" s="368" t="s">
        <v>7</v>
      </c>
      <c r="E6096" s="374" t="s">
        <v>1445</v>
      </c>
      <c r="F6096" s="376">
        <v>453614.99</v>
      </c>
    </row>
    <row r="6097" spans="1:6">
      <c r="A6097" s="370" t="s">
        <v>12475</v>
      </c>
      <c r="B6097" s="374">
        <v>264</v>
      </c>
      <c r="C6097" s="374" t="s">
        <v>12476</v>
      </c>
      <c r="D6097" s="368" t="s">
        <v>11206</v>
      </c>
      <c r="E6097" s="374" t="s">
        <v>1445</v>
      </c>
      <c r="F6097" s="376">
        <v>360.32</v>
      </c>
    </row>
    <row r="6098" spans="1:6">
      <c r="A6098" s="370" t="s">
        <v>12477</v>
      </c>
      <c r="B6098" s="374">
        <v>263</v>
      </c>
      <c r="C6098" s="374" t="s">
        <v>12478</v>
      </c>
      <c r="D6098" s="368" t="s">
        <v>7</v>
      </c>
      <c r="E6098" s="374" t="s">
        <v>1445</v>
      </c>
      <c r="F6098" s="376">
        <v>404146.01</v>
      </c>
    </row>
    <row r="6099" spans="1:6">
      <c r="A6099" s="370" t="s">
        <v>12479</v>
      </c>
      <c r="B6099" s="374">
        <v>266</v>
      </c>
      <c r="C6099" s="374" t="s">
        <v>12480</v>
      </c>
      <c r="D6099" s="368" t="s">
        <v>11206</v>
      </c>
      <c r="E6099" s="374" t="s">
        <v>1445</v>
      </c>
      <c r="F6099" s="376">
        <v>646.08000000000004</v>
      </c>
    </row>
    <row r="6100" spans="1:6">
      <c r="A6100" s="370" t="s">
        <v>12481</v>
      </c>
      <c r="B6100" s="374">
        <v>265</v>
      </c>
      <c r="C6100" s="374" t="s">
        <v>12482</v>
      </c>
      <c r="D6100" s="368" t="s">
        <v>7</v>
      </c>
      <c r="E6100" s="374" t="s">
        <v>1445</v>
      </c>
      <c r="F6100" s="376">
        <v>698306.92</v>
      </c>
    </row>
    <row r="6101" spans="1:6">
      <c r="A6101" s="370" t="s">
        <v>12483</v>
      </c>
      <c r="B6101" s="374">
        <v>267</v>
      </c>
      <c r="C6101" s="374" t="s">
        <v>12484</v>
      </c>
      <c r="D6101" s="368" t="s">
        <v>7</v>
      </c>
      <c r="E6101" s="374" t="s">
        <v>1445</v>
      </c>
      <c r="F6101" s="376">
        <v>577261.56000000006</v>
      </c>
    </row>
    <row r="6102" spans="1:6">
      <c r="A6102" s="370" t="s">
        <v>12485</v>
      </c>
      <c r="B6102" s="374">
        <v>10910</v>
      </c>
      <c r="C6102" s="374" t="s">
        <v>12486</v>
      </c>
      <c r="D6102" s="368" t="s">
        <v>6</v>
      </c>
      <c r="E6102" s="374" t="s">
        <v>1445</v>
      </c>
      <c r="F6102" s="376">
        <v>27506.62</v>
      </c>
    </row>
    <row r="6103" spans="1:6">
      <c r="A6103" s="370" t="s">
        <v>12487</v>
      </c>
      <c r="B6103" s="374">
        <v>10907</v>
      </c>
      <c r="C6103" s="374" t="s">
        <v>12488</v>
      </c>
      <c r="D6103" s="368" t="s">
        <v>7</v>
      </c>
      <c r="E6103" s="374" t="s">
        <v>1445</v>
      </c>
      <c r="F6103" s="376">
        <v>619283.22</v>
      </c>
    </row>
    <row r="6104" spans="1:6">
      <c r="A6104" s="370" t="s">
        <v>12489</v>
      </c>
      <c r="B6104" s="374">
        <v>268</v>
      </c>
      <c r="C6104" s="374" t="s">
        <v>12490</v>
      </c>
      <c r="D6104" s="368" t="s">
        <v>11206</v>
      </c>
      <c r="E6104" s="374" t="s">
        <v>1445</v>
      </c>
      <c r="F6104" s="376">
        <v>541.54999999999995</v>
      </c>
    </row>
    <row r="6105" spans="1:6">
      <c r="A6105" s="370" t="s">
        <v>12491</v>
      </c>
      <c r="B6105" s="374">
        <v>156</v>
      </c>
      <c r="C6105" s="374" t="s">
        <v>12492</v>
      </c>
      <c r="D6105" s="368" t="s">
        <v>7</v>
      </c>
      <c r="E6105" s="374" t="s">
        <v>1445</v>
      </c>
      <c r="F6105" s="376">
        <v>831980.82</v>
      </c>
    </row>
    <row r="6106" spans="1:6">
      <c r="A6106" s="370" t="s">
        <v>12493</v>
      </c>
      <c r="B6106" s="374">
        <v>348</v>
      </c>
      <c r="C6106" s="374" t="s">
        <v>12492</v>
      </c>
      <c r="D6106" s="368" t="s">
        <v>11206</v>
      </c>
      <c r="E6106" s="374" t="s">
        <v>1445</v>
      </c>
      <c r="F6106" s="376">
        <v>793.78</v>
      </c>
    </row>
    <row r="6107" spans="1:6">
      <c r="A6107" s="370" t="s">
        <v>12494</v>
      </c>
      <c r="B6107" s="374">
        <v>12261</v>
      </c>
      <c r="C6107" s="374" t="s">
        <v>12495</v>
      </c>
      <c r="D6107" s="368" t="s">
        <v>7</v>
      </c>
      <c r="E6107" s="374" t="s">
        <v>1445</v>
      </c>
      <c r="F6107" s="376">
        <v>597010.38</v>
      </c>
    </row>
    <row r="6108" spans="1:6">
      <c r="A6108" s="370" t="s">
        <v>12496</v>
      </c>
      <c r="B6108" s="374">
        <v>19145</v>
      </c>
      <c r="C6108" s="374" t="s">
        <v>12497</v>
      </c>
      <c r="D6108" s="368" t="s">
        <v>7</v>
      </c>
      <c r="E6108" s="374" t="s">
        <v>1445</v>
      </c>
      <c r="F6108" s="376">
        <v>582504.26</v>
      </c>
    </row>
    <row r="6109" spans="1:6">
      <c r="A6109" s="370" t="s">
        <v>12498</v>
      </c>
      <c r="B6109" s="374">
        <v>14187</v>
      </c>
      <c r="C6109" s="374" t="s">
        <v>12499</v>
      </c>
      <c r="D6109" s="368" t="s">
        <v>7</v>
      </c>
      <c r="E6109" s="374" t="s">
        <v>1445</v>
      </c>
      <c r="F6109" s="376">
        <v>532790.1</v>
      </c>
    </row>
    <row r="6110" spans="1:6">
      <c r="A6110" s="370" t="s">
        <v>12500</v>
      </c>
      <c r="B6110" s="374">
        <v>10923</v>
      </c>
      <c r="C6110" s="374" t="s">
        <v>12501</v>
      </c>
      <c r="D6110" s="368" t="s">
        <v>7</v>
      </c>
      <c r="E6110" s="374" t="s">
        <v>1445</v>
      </c>
      <c r="F6110" s="376">
        <v>532988.36</v>
      </c>
    </row>
    <row r="6111" spans="1:6">
      <c r="A6111" s="370" t="s">
        <v>12502</v>
      </c>
      <c r="B6111" s="374">
        <v>862</v>
      </c>
      <c r="C6111" s="374" t="s">
        <v>12503</v>
      </c>
      <c r="D6111" s="368" t="s">
        <v>11206</v>
      </c>
      <c r="E6111" s="374" t="s">
        <v>1445</v>
      </c>
      <c r="F6111" s="376">
        <v>507.73</v>
      </c>
    </row>
    <row r="6112" spans="1:6">
      <c r="A6112" s="370" t="s">
        <v>12504</v>
      </c>
      <c r="B6112" s="374">
        <v>861</v>
      </c>
      <c r="C6112" s="374" t="s">
        <v>12505</v>
      </c>
      <c r="D6112" s="368" t="s">
        <v>7</v>
      </c>
      <c r="E6112" s="374" t="s">
        <v>1445</v>
      </c>
      <c r="F6112" s="376">
        <v>538625.56000000006</v>
      </c>
    </row>
    <row r="6113" spans="1:6">
      <c r="A6113" s="370" t="s">
        <v>12506</v>
      </c>
      <c r="B6113" s="374">
        <v>14473</v>
      </c>
      <c r="C6113" s="374" t="s">
        <v>12507</v>
      </c>
      <c r="D6113" s="368" t="s">
        <v>7</v>
      </c>
      <c r="E6113" s="374" t="s">
        <v>1445</v>
      </c>
      <c r="F6113" s="376">
        <v>754295.46</v>
      </c>
    </row>
    <row r="6114" spans="1:6">
      <c r="A6114" s="370" t="s">
        <v>12508</v>
      </c>
      <c r="B6114" s="374">
        <v>15082</v>
      </c>
      <c r="C6114" s="374" t="s">
        <v>12509</v>
      </c>
      <c r="D6114" s="368" t="s">
        <v>7</v>
      </c>
      <c r="E6114" s="374" t="s">
        <v>1445</v>
      </c>
      <c r="F6114" s="376">
        <v>670584.15</v>
      </c>
    </row>
    <row r="6115" spans="1:6">
      <c r="A6115" s="370" t="s">
        <v>12510</v>
      </c>
      <c r="B6115" s="374">
        <v>15080</v>
      </c>
      <c r="C6115" s="374" t="s">
        <v>12511</v>
      </c>
      <c r="D6115" s="368" t="s">
        <v>7</v>
      </c>
      <c r="E6115" s="374" t="s">
        <v>1445</v>
      </c>
      <c r="F6115" s="376">
        <v>651476.03</v>
      </c>
    </row>
    <row r="6116" spans="1:6">
      <c r="A6116" s="370" t="s">
        <v>12512</v>
      </c>
      <c r="B6116" s="374">
        <v>12792</v>
      </c>
      <c r="C6116" s="374" t="s">
        <v>12513</v>
      </c>
      <c r="D6116" s="368" t="s">
        <v>6</v>
      </c>
      <c r="E6116" s="374" t="s">
        <v>1766</v>
      </c>
      <c r="F6116" s="376">
        <v>6559.49</v>
      </c>
    </row>
    <row r="6117" spans="1:6">
      <c r="A6117" s="370" t="s">
        <v>12514</v>
      </c>
      <c r="B6117" s="374">
        <v>12793</v>
      </c>
      <c r="C6117" s="374" t="s">
        <v>12515</v>
      </c>
      <c r="D6117" s="368" t="s">
        <v>457</v>
      </c>
      <c r="E6117" s="374" t="s">
        <v>1766</v>
      </c>
      <c r="F6117" s="376">
        <v>580.16999999999996</v>
      </c>
    </row>
    <row r="6118" spans="1:6">
      <c r="A6118" s="370" t="s">
        <v>12516</v>
      </c>
      <c r="B6118" s="374">
        <v>16438</v>
      </c>
      <c r="C6118" s="374" t="s">
        <v>12517</v>
      </c>
      <c r="D6118" s="368" t="s">
        <v>11206</v>
      </c>
      <c r="E6118" s="374" t="s">
        <v>1445</v>
      </c>
      <c r="F6118" s="376">
        <v>18549.52</v>
      </c>
    </row>
    <row r="6119" spans="1:6">
      <c r="A6119" s="370" t="s">
        <v>12518</v>
      </c>
      <c r="B6119" s="374">
        <v>20780</v>
      </c>
      <c r="C6119" s="374" t="s">
        <v>12519</v>
      </c>
      <c r="D6119" s="368" t="s">
        <v>6</v>
      </c>
      <c r="E6119" s="374" t="s">
        <v>1766</v>
      </c>
      <c r="F6119" s="376">
        <v>145153.85999999999</v>
      </c>
    </row>
    <row r="6120" spans="1:6">
      <c r="A6120" s="370" t="s">
        <v>12520</v>
      </c>
      <c r="B6120" s="374">
        <v>15397</v>
      </c>
      <c r="C6120" s="374" t="s">
        <v>12521</v>
      </c>
      <c r="D6120" s="368" t="s">
        <v>7</v>
      </c>
      <c r="E6120" s="374" t="s">
        <v>1445</v>
      </c>
      <c r="F6120" s="376">
        <v>473091.8</v>
      </c>
    </row>
    <row r="6121" spans="1:6">
      <c r="A6121" s="370" t="s">
        <v>12522</v>
      </c>
      <c r="B6121" s="374">
        <v>15412</v>
      </c>
      <c r="C6121" s="374" t="s">
        <v>12523</v>
      </c>
      <c r="D6121" s="368" t="s">
        <v>7</v>
      </c>
      <c r="E6121" s="374" t="s">
        <v>1445</v>
      </c>
      <c r="F6121" s="376">
        <v>544376.80000000005</v>
      </c>
    </row>
    <row r="6122" spans="1:6">
      <c r="A6122" s="370" t="s">
        <v>12524</v>
      </c>
      <c r="B6122" s="374">
        <v>13698</v>
      </c>
      <c r="C6122" s="374" t="s">
        <v>12525</v>
      </c>
      <c r="D6122" s="368" t="s">
        <v>6</v>
      </c>
      <c r="E6122" s="374" t="s">
        <v>589</v>
      </c>
      <c r="F6122" s="376">
        <v>44477.46</v>
      </c>
    </row>
    <row r="6123" spans="1:6">
      <c r="A6123" s="370" t="s">
        <v>12526</v>
      </c>
      <c r="B6123" s="374">
        <v>13699</v>
      </c>
      <c r="C6123" s="374" t="s">
        <v>12527</v>
      </c>
      <c r="D6123" s="368" t="s">
        <v>6</v>
      </c>
      <c r="E6123" s="374" t="s">
        <v>589</v>
      </c>
      <c r="F6123" s="376">
        <v>48979.199999999997</v>
      </c>
    </row>
    <row r="6124" spans="1:6">
      <c r="A6124" s="370" t="s">
        <v>12528</v>
      </c>
      <c r="B6124" s="374">
        <v>10924</v>
      </c>
      <c r="C6124" s="374" t="s">
        <v>12529</v>
      </c>
      <c r="D6124" s="368" t="s">
        <v>7</v>
      </c>
      <c r="E6124" s="374" t="s">
        <v>589</v>
      </c>
      <c r="F6124" s="376">
        <v>815179.83</v>
      </c>
    </row>
    <row r="6125" spans="1:6">
      <c r="A6125" s="370" t="s">
        <v>12530</v>
      </c>
      <c r="B6125" s="374">
        <v>13389</v>
      </c>
      <c r="C6125" s="374" t="s">
        <v>12531</v>
      </c>
      <c r="D6125" s="368" t="s">
        <v>6</v>
      </c>
      <c r="E6125" s="374" t="s">
        <v>589</v>
      </c>
      <c r="F6125" s="376">
        <v>40414.79</v>
      </c>
    </row>
    <row r="6126" spans="1:6">
      <c r="A6126" s="370" t="s">
        <v>12532</v>
      </c>
      <c r="B6126" s="374">
        <v>13406</v>
      </c>
      <c r="C6126" s="374" t="s">
        <v>12533</v>
      </c>
      <c r="D6126" s="368" t="s">
        <v>6</v>
      </c>
      <c r="E6126" s="374" t="s">
        <v>589</v>
      </c>
      <c r="F6126" s="376">
        <v>48858.58</v>
      </c>
    </row>
    <row r="6127" spans="1:6">
      <c r="A6127" s="370" t="s">
        <v>12534</v>
      </c>
      <c r="B6127" s="374">
        <v>10906</v>
      </c>
      <c r="C6127" s="374" t="s">
        <v>12535</v>
      </c>
      <c r="D6127" s="368" t="s">
        <v>6</v>
      </c>
      <c r="E6127" s="374" t="s">
        <v>589</v>
      </c>
      <c r="F6127" s="376">
        <v>43848.81</v>
      </c>
    </row>
    <row r="6128" spans="1:6">
      <c r="A6128" s="370" t="s">
        <v>12536</v>
      </c>
      <c r="B6128" s="374">
        <v>11642</v>
      </c>
      <c r="C6128" s="374" t="s">
        <v>12537</v>
      </c>
      <c r="D6128" s="368" t="s">
        <v>6</v>
      </c>
      <c r="E6128" s="374" t="s">
        <v>589</v>
      </c>
      <c r="F6128" s="376">
        <v>55233.22</v>
      </c>
    </row>
    <row r="6129" spans="1:6">
      <c r="A6129" s="370" t="s">
        <v>12538</v>
      </c>
      <c r="B6129" s="374">
        <v>14433</v>
      </c>
      <c r="C6129" s="374" t="s">
        <v>12539</v>
      </c>
      <c r="D6129" s="368" t="s">
        <v>6</v>
      </c>
      <c r="E6129" s="374" t="s">
        <v>589</v>
      </c>
      <c r="F6129" s="376">
        <v>24561.35</v>
      </c>
    </row>
    <row r="6130" spans="1:6">
      <c r="A6130" s="370" t="s">
        <v>12540</v>
      </c>
      <c r="B6130" s="374">
        <v>10642</v>
      </c>
      <c r="C6130" s="374" t="s">
        <v>12541</v>
      </c>
      <c r="D6130" s="368" t="s">
        <v>8</v>
      </c>
      <c r="E6130" s="374" t="s">
        <v>1445</v>
      </c>
      <c r="F6130" s="376">
        <v>20599.27</v>
      </c>
    </row>
    <row r="6131" spans="1:6">
      <c r="A6131" s="370" t="s">
        <v>12542</v>
      </c>
      <c r="B6131" s="374">
        <v>10895</v>
      </c>
      <c r="C6131" s="374" t="s">
        <v>12543</v>
      </c>
      <c r="D6131" s="368" t="s">
        <v>7</v>
      </c>
      <c r="E6131" s="374" t="s">
        <v>1445</v>
      </c>
      <c r="F6131" s="376">
        <v>685418.38</v>
      </c>
    </row>
    <row r="6132" spans="1:6">
      <c r="A6132" s="370" t="s">
        <v>12544</v>
      </c>
      <c r="B6132" s="374">
        <v>10176</v>
      </c>
      <c r="C6132" s="374" t="s">
        <v>12545</v>
      </c>
      <c r="D6132" s="368" t="s">
        <v>8</v>
      </c>
      <c r="E6132" s="374" t="s">
        <v>1445</v>
      </c>
      <c r="F6132" s="376">
        <v>24268.04</v>
      </c>
    </row>
    <row r="6133" spans="1:6">
      <c r="A6133" s="370" t="s">
        <v>12546</v>
      </c>
      <c r="B6133" s="374">
        <v>11051</v>
      </c>
      <c r="C6133" s="374" t="s">
        <v>12547</v>
      </c>
      <c r="D6133" s="368" t="s">
        <v>8</v>
      </c>
      <c r="E6133" s="374" t="s">
        <v>1445</v>
      </c>
      <c r="F6133" s="376">
        <v>13641.54</v>
      </c>
    </row>
    <row r="6134" spans="1:6">
      <c r="A6134" s="370" t="s">
        <v>12548</v>
      </c>
      <c r="B6134" s="374">
        <v>11050</v>
      </c>
      <c r="C6134" s="374" t="s">
        <v>12549</v>
      </c>
      <c r="D6134" s="368" t="s">
        <v>8</v>
      </c>
      <c r="E6134" s="374" t="s">
        <v>1445</v>
      </c>
      <c r="F6134" s="376">
        <v>21908.240000000002</v>
      </c>
    </row>
    <row r="6135" spans="1:6">
      <c r="A6135" s="370" t="s">
        <v>12550</v>
      </c>
      <c r="B6135" s="374">
        <v>10177</v>
      </c>
      <c r="C6135" s="374" t="s">
        <v>12551</v>
      </c>
      <c r="D6135" s="368" t="s">
        <v>8</v>
      </c>
      <c r="E6135" s="374" t="s">
        <v>1445</v>
      </c>
      <c r="F6135" s="376">
        <v>29538.04</v>
      </c>
    </row>
    <row r="6136" spans="1:6">
      <c r="A6136" s="370" t="s">
        <v>12552</v>
      </c>
      <c r="B6136" s="374">
        <v>11591</v>
      </c>
      <c r="C6136" s="374" t="s">
        <v>12553</v>
      </c>
      <c r="D6136" s="368" t="s">
        <v>8</v>
      </c>
      <c r="E6136" s="374" t="s">
        <v>1445</v>
      </c>
      <c r="F6136" s="376">
        <v>14801</v>
      </c>
    </row>
    <row r="6137" spans="1:6">
      <c r="A6137" s="370" t="s">
        <v>12554</v>
      </c>
      <c r="B6137" s="374">
        <v>10182</v>
      </c>
      <c r="C6137" s="374" t="s">
        <v>12555</v>
      </c>
      <c r="D6137" s="368" t="s">
        <v>8</v>
      </c>
      <c r="E6137" s="374" t="s">
        <v>1445</v>
      </c>
      <c r="F6137" s="376">
        <v>16611.23</v>
      </c>
    </row>
    <row r="6138" spans="1:6">
      <c r="A6138" s="370" t="s">
        <v>12556</v>
      </c>
      <c r="B6138" s="374">
        <v>10181</v>
      </c>
      <c r="C6138" s="374" t="s">
        <v>12557</v>
      </c>
      <c r="D6138" s="368" t="s">
        <v>8</v>
      </c>
      <c r="E6138" s="374" t="s">
        <v>1445</v>
      </c>
      <c r="F6138" s="376">
        <v>20016.11</v>
      </c>
    </row>
    <row r="6139" spans="1:6">
      <c r="A6139" s="370" t="s">
        <v>12558</v>
      </c>
      <c r="B6139" s="374">
        <v>10178</v>
      </c>
      <c r="C6139" s="374" t="s">
        <v>12559</v>
      </c>
      <c r="D6139" s="368" t="s">
        <v>8</v>
      </c>
      <c r="E6139" s="374" t="s">
        <v>1445</v>
      </c>
      <c r="F6139" s="376">
        <v>19624.04</v>
      </c>
    </row>
    <row r="6140" spans="1:6">
      <c r="A6140" s="370" t="s">
        <v>12560</v>
      </c>
      <c r="B6140" s="374">
        <v>10183</v>
      </c>
      <c r="C6140" s="374" t="s">
        <v>12561</v>
      </c>
      <c r="D6140" s="368" t="s">
        <v>8</v>
      </c>
      <c r="E6140" s="374" t="s">
        <v>1445</v>
      </c>
      <c r="F6140" s="376">
        <v>19792.41</v>
      </c>
    </row>
    <row r="6141" spans="1:6">
      <c r="A6141" s="370" t="s">
        <v>12562</v>
      </c>
      <c r="B6141" s="374">
        <v>10179</v>
      </c>
      <c r="C6141" s="374" t="s">
        <v>12563</v>
      </c>
      <c r="D6141" s="368" t="s">
        <v>8</v>
      </c>
      <c r="E6141" s="374" t="s">
        <v>1445</v>
      </c>
      <c r="F6141" s="376">
        <v>15765.22</v>
      </c>
    </row>
    <row r="6142" spans="1:6">
      <c r="A6142" s="370" t="s">
        <v>12564</v>
      </c>
      <c r="B6142" s="374">
        <v>10180</v>
      </c>
      <c r="C6142" s="374" t="s">
        <v>12565</v>
      </c>
      <c r="D6142" s="368" t="s">
        <v>8</v>
      </c>
      <c r="E6142" s="374" t="s">
        <v>1445</v>
      </c>
      <c r="F6142" s="376">
        <v>11804.19</v>
      </c>
    </row>
    <row r="6143" spans="1:6">
      <c r="A6143" s="370" t="s">
        <v>12566</v>
      </c>
      <c r="B6143" s="374">
        <v>10997</v>
      </c>
      <c r="C6143" s="374" t="s">
        <v>12567</v>
      </c>
      <c r="D6143" s="368" t="s">
        <v>11206</v>
      </c>
      <c r="E6143" s="374" t="s">
        <v>1766</v>
      </c>
      <c r="F6143" s="376">
        <v>17270.599999999999</v>
      </c>
    </row>
    <row r="6144" spans="1:6">
      <c r="A6144" s="370" t="s">
        <v>12568</v>
      </c>
      <c r="B6144" s="374">
        <v>11180</v>
      </c>
      <c r="C6144" s="374" t="s">
        <v>12569</v>
      </c>
      <c r="D6144" s="368" t="s">
        <v>6</v>
      </c>
      <c r="E6144" s="374" t="s">
        <v>1766</v>
      </c>
      <c r="F6144" s="376">
        <v>148979.07999999999</v>
      </c>
    </row>
    <row r="6145" spans="1:6">
      <c r="A6145" s="370" t="s">
        <v>12570</v>
      </c>
      <c r="B6145" s="374">
        <v>12786</v>
      </c>
      <c r="C6145" s="374" t="s">
        <v>12571</v>
      </c>
      <c r="D6145" s="368" t="s">
        <v>457</v>
      </c>
      <c r="E6145" s="374" t="s">
        <v>1766</v>
      </c>
      <c r="F6145" s="376">
        <v>2119.81</v>
      </c>
    </row>
    <row r="6146" spans="1:6">
      <c r="A6146" s="370" t="s">
        <v>12572</v>
      </c>
      <c r="B6146" s="374">
        <v>12741</v>
      </c>
      <c r="C6146" s="374" t="s">
        <v>12573</v>
      </c>
      <c r="D6146" s="368" t="s">
        <v>457</v>
      </c>
      <c r="E6146" s="374" t="s">
        <v>1766</v>
      </c>
      <c r="F6146" s="376">
        <v>2119.81</v>
      </c>
    </row>
    <row r="6147" spans="1:6">
      <c r="A6147" s="370" t="s">
        <v>12574</v>
      </c>
      <c r="B6147" s="374">
        <v>16875</v>
      </c>
      <c r="C6147" s="374" t="s">
        <v>12575</v>
      </c>
      <c r="D6147" s="368" t="s">
        <v>6</v>
      </c>
      <c r="E6147" s="374" t="s">
        <v>1445</v>
      </c>
      <c r="F6147" s="376">
        <v>59720.17</v>
      </c>
    </row>
    <row r="6148" spans="1:6">
      <c r="A6148" s="370" t="s">
        <v>12576</v>
      </c>
      <c r="B6148" s="374">
        <v>13971</v>
      </c>
      <c r="C6148" s="374" t="s">
        <v>12577</v>
      </c>
      <c r="D6148" s="368" t="s">
        <v>9</v>
      </c>
      <c r="E6148" s="374" t="s">
        <v>2412</v>
      </c>
      <c r="F6148" s="376">
        <v>3571612.99</v>
      </c>
    </row>
    <row r="6149" spans="1:6">
      <c r="A6149" s="370" t="s">
        <v>12578</v>
      </c>
      <c r="B6149" s="374">
        <v>18365</v>
      </c>
      <c r="C6149" s="374" t="s">
        <v>12579</v>
      </c>
      <c r="D6149" s="368" t="s">
        <v>9</v>
      </c>
      <c r="E6149" s="374" t="s">
        <v>884</v>
      </c>
      <c r="F6149" s="376">
        <v>366065.96</v>
      </c>
    </row>
    <row r="6150" spans="1:6">
      <c r="A6150" s="370" t="s">
        <v>12580</v>
      </c>
      <c r="B6150" s="374">
        <v>17561</v>
      </c>
      <c r="C6150" s="374" t="s">
        <v>12581</v>
      </c>
      <c r="D6150" s="368" t="s">
        <v>9</v>
      </c>
      <c r="E6150" s="374" t="s">
        <v>562</v>
      </c>
      <c r="F6150" s="376">
        <v>561206.34</v>
      </c>
    </row>
    <row r="6151" spans="1:6">
      <c r="A6151" s="370" t="s">
        <v>12582</v>
      </c>
      <c r="B6151" s="374">
        <v>718</v>
      </c>
      <c r="C6151" s="374" t="s">
        <v>12583</v>
      </c>
      <c r="D6151" s="368" t="s">
        <v>1771</v>
      </c>
      <c r="E6151" s="374" t="s">
        <v>1774</v>
      </c>
      <c r="F6151" s="376">
        <v>151893.76000000001</v>
      </c>
    </row>
    <row r="6152" spans="1:6">
      <c r="A6152" s="370" t="s">
        <v>12584</v>
      </c>
      <c r="B6152" s="374">
        <v>18626</v>
      </c>
      <c r="C6152" s="374" t="s">
        <v>12585</v>
      </c>
      <c r="D6152" s="368" t="s">
        <v>9</v>
      </c>
      <c r="E6152" s="374" t="s">
        <v>562</v>
      </c>
      <c r="F6152" s="376">
        <v>273966.89</v>
      </c>
    </row>
    <row r="6153" spans="1:6">
      <c r="A6153" s="370" t="s">
        <v>12586</v>
      </c>
      <c r="B6153" s="374">
        <v>18556</v>
      </c>
      <c r="C6153" s="374" t="s">
        <v>12587</v>
      </c>
      <c r="D6153" s="368" t="s">
        <v>9</v>
      </c>
      <c r="E6153" s="374" t="s">
        <v>562</v>
      </c>
      <c r="F6153" s="376">
        <v>66907.820000000007</v>
      </c>
    </row>
    <row r="6154" spans="1:6">
      <c r="A6154" s="370" t="s">
        <v>12588</v>
      </c>
      <c r="B6154" s="374">
        <v>16237</v>
      </c>
      <c r="C6154" s="374" t="s">
        <v>12589</v>
      </c>
      <c r="D6154" s="368" t="s">
        <v>9</v>
      </c>
      <c r="E6154" s="374" t="s">
        <v>491</v>
      </c>
      <c r="F6154" s="376">
        <v>43443552.950000003</v>
      </c>
    </row>
    <row r="6155" spans="1:6">
      <c r="A6155" s="370" t="s">
        <v>12590</v>
      </c>
      <c r="B6155" s="374">
        <v>16838</v>
      </c>
      <c r="C6155" s="374" t="s">
        <v>12591</v>
      </c>
      <c r="D6155" s="368" t="s">
        <v>9</v>
      </c>
      <c r="E6155" s="374" t="s">
        <v>1207</v>
      </c>
      <c r="F6155" s="376">
        <v>299083.23</v>
      </c>
    </row>
    <row r="6156" spans="1:6">
      <c r="A6156" s="370" t="s">
        <v>12592</v>
      </c>
      <c r="B6156" s="374">
        <v>17700</v>
      </c>
      <c r="C6156" s="374" t="s">
        <v>12593</v>
      </c>
      <c r="D6156" s="368" t="s">
        <v>9</v>
      </c>
      <c r="E6156" s="374" t="s">
        <v>1207</v>
      </c>
      <c r="F6156" s="376">
        <v>12857.19</v>
      </c>
    </row>
    <row r="6157" spans="1:6">
      <c r="A6157" s="370" t="s">
        <v>12594</v>
      </c>
      <c r="B6157" s="374">
        <v>17701</v>
      </c>
      <c r="C6157" s="374" t="s">
        <v>12595</v>
      </c>
      <c r="D6157" s="368" t="s">
        <v>9</v>
      </c>
      <c r="E6157" s="374" t="s">
        <v>1207</v>
      </c>
      <c r="F6157" s="376">
        <v>12857.19</v>
      </c>
    </row>
    <row r="6158" spans="1:6">
      <c r="A6158" s="370" t="s">
        <v>12596</v>
      </c>
      <c r="B6158" s="374">
        <v>16844</v>
      </c>
      <c r="C6158" s="374" t="s">
        <v>12597</v>
      </c>
      <c r="D6158" s="368" t="s">
        <v>9</v>
      </c>
      <c r="E6158" s="374" t="s">
        <v>1207</v>
      </c>
      <c r="F6158" s="376">
        <v>164689.19</v>
      </c>
    </row>
    <row r="6159" spans="1:6">
      <c r="A6159" s="370" t="s">
        <v>12598</v>
      </c>
      <c r="B6159" s="374">
        <v>16846</v>
      </c>
      <c r="C6159" s="374" t="s">
        <v>12599</v>
      </c>
      <c r="D6159" s="368" t="s">
        <v>9</v>
      </c>
      <c r="E6159" s="374" t="s">
        <v>1207</v>
      </c>
      <c r="F6159" s="376">
        <v>164689.19</v>
      </c>
    </row>
    <row r="6160" spans="1:6">
      <c r="A6160" s="370" t="s">
        <v>12600</v>
      </c>
      <c r="B6160" s="374">
        <v>14553</v>
      </c>
      <c r="C6160" s="374" t="s">
        <v>12601</v>
      </c>
      <c r="D6160" s="368" t="s">
        <v>8</v>
      </c>
      <c r="E6160" s="374" t="s">
        <v>1207</v>
      </c>
      <c r="F6160" s="376">
        <v>189828.63</v>
      </c>
    </row>
    <row r="6161" spans="1:6">
      <c r="A6161" s="370" t="s">
        <v>12602</v>
      </c>
      <c r="B6161" s="374">
        <v>581</v>
      </c>
      <c r="C6161" s="374" t="s">
        <v>12603</v>
      </c>
      <c r="D6161" s="368" t="s">
        <v>8</v>
      </c>
      <c r="E6161" s="374" t="s">
        <v>1207</v>
      </c>
      <c r="F6161" s="376">
        <v>124399.03999999999</v>
      </c>
    </row>
    <row r="6162" spans="1:6">
      <c r="A6162" s="370" t="s">
        <v>12604</v>
      </c>
      <c r="B6162" s="374">
        <v>14551</v>
      </c>
      <c r="C6162" s="374" t="s">
        <v>12605</v>
      </c>
      <c r="D6162" s="368" t="s">
        <v>8</v>
      </c>
      <c r="E6162" s="374" t="s">
        <v>1207</v>
      </c>
      <c r="F6162" s="376">
        <v>189828.63</v>
      </c>
    </row>
    <row r="6163" spans="1:6">
      <c r="A6163" s="370" t="s">
        <v>12606</v>
      </c>
      <c r="B6163" s="374">
        <v>15486</v>
      </c>
      <c r="C6163" s="374" t="s">
        <v>12607</v>
      </c>
      <c r="D6163" s="368" t="s">
        <v>9</v>
      </c>
      <c r="E6163" s="374" t="s">
        <v>615</v>
      </c>
      <c r="F6163" s="376">
        <v>5814.59</v>
      </c>
    </row>
    <row r="6164" spans="1:6">
      <c r="A6164" s="370" t="s">
        <v>12608</v>
      </c>
      <c r="B6164" s="374">
        <v>12319</v>
      </c>
      <c r="C6164" s="374" t="s">
        <v>12609</v>
      </c>
      <c r="D6164" s="368" t="s">
        <v>6</v>
      </c>
      <c r="E6164" s="374" t="s">
        <v>598</v>
      </c>
      <c r="F6164" s="376">
        <v>7407.59</v>
      </c>
    </row>
    <row r="6165" spans="1:6">
      <c r="A6165" s="370" t="s">
        <v>12610</v>
      </c>
      <c r="B6165" s="374">
        <v>13090</v>
      </c>
      <c r="C6165" s="374" t="s">
        <v>12611</v>
      </c>
      <c r="D6165" s="368" t="s">
        <v>6</v>
      </c>
      <c r="E6165" s="374" t="s">
        <v>366</v>
      </c>
      <c r="F6165" s="376">
        <v>0</v>
      </c>
    </row>
    <row r="6166" spans="1:6" ht="22.5">
      <c r="A6166" s="370" t="s">
        <v>12612</v>
      </c>
      <c r="B6166" s="374">
        <v>15069</v>
      </c>
      <c r="C6166" s="374" t="s">
        <v>12613</v>
      </c>
      <c r="D6166" s="368" t="s">
        <v>9</v>
      </c>
      <c r="E6166" s="374" t="s">
        <v>359</v>
      </c>
      <c r="F6166" s="376">
        <v>688113.46</v>
      </c>
    </row>
    <row r="6167" spans="1:6">
      <c r="A6167" s="370" t="s">
        <v>12614</v>
      </c>
      <c r="B6167" s="374">
        <v>582</v>
      </c>
      <c r="C6167" s="374" t="s">
        <v>12615</v>
      </c>
      <c r="D6167" s="368" t="s">
        <v>8</v>
      </c>
      <c r="E6167" s="374" t="s">
        <v>1207</v>
      </c>
      <c r="F6167" s="376">
        <v>173587.13</v>
      </c>
    </row>
    <row r="6168" spans="1:6" ht="22.5">
      <c r="A6168" s="370" t="s">
        <v>12616</v>
      </c>
      <c r="B6168" s="374">
        <v>17436</v>
      </c>
      <c r="C6168" s="374" t="s">
        <v>12617</v>
      </c>
      <c r="D6168" s="368" t="s">
        <v>8</v>
      </c>
      <c r="E6168" s="374" t="s">
        <v>537</v>
      </c>
      <c r="F6168" s="376">
        <v>3738.28</v>
      </c>
    </row>
    <row r="6169" spans="1:6">
      <c r="A6169" s="370" t="s">
        <v>12618</v>
      </c>
      <c r="B6169" s="374">
        <v>583</v>
      </c>
      <c r="C6169" s="374" t="s">
        <v>12619</v>
      </c>
      <c r="D6169" s="368" t="s">
        <v>6</v>
      </c>
      <c r="E6169" s="374" t="s">
        <v>1207</v>
      </c>
      <c r="F6169" s="376">
        <v>124084.76</v>
      </c>
    </row>
    <row r="6170" spans="1:6">
      <c r="A6170" s="370" t="s">
        <v>12620</v>
      </c>
      <c r="B6170" s="374">
        <v>13211</v>
      </c>
      <c r="C6170" s="374" t="s">
        <v>12621</v>
      </c>
      <c r="D6170" s="368" t="s">
        <v>9</v>
      </c>
      <c r="E6170" s="374" t="s">
        <v>366</v>
      </c>
      <c r="F6170" s="376">
        <v>0</v>
      </c>
    </row>
    <row r="6171" spans="1:6">
      <c r="A6171" s="370" t="s">
        <v>12622</v>
      </c>
      <c r="B6171" s="374">
        <v>584</v>
      </c>
      <c r="C6171" s="374" t="s">
        <v>12623</v>
      </c>
      <c r="D6171" s="368" t="s">
        <v>6</v>
      </c>
      <c r="E6171" s="374" t="s">
        <v>1207</v>
      </c>
      <c r="F6171" s="376">
        <v>76505.56</v>
      </c>
    </row>
    <row r="6172" spans="1:6">
      <c r="A6172" s="370" t="s">
        <v>12624</v>
      </c>
      <c r="B6172" s="374">
        <v>15711</v>
      </c>
      <c r="C6172" s="374" t="s">
        <v>12625</v>
      </c>
      <c r="D6172" s="368" t="s">
        <v>9</v>
      </c>
      <c r="E6172" s="374" t="s">
        <v>1207</v>
      </c>
      <c r="F6172" s="376">
        <v>2471026</v>
      </c>
    </row>
    <row r="6173" spans="1:6">
      <c r="A6173" s="370" t="s">
        <v>12626</v>
      </c>
      <c r="B6173" s="374">
        <v>17717</v>
      </c>
      <c r="C6173" s="374" t="s">
        <v>12627</v>
      </c>
      <c r="D6173" s="368" t="s">
        <v>9</v>
      </c>
      <c r="E6173" s="374" t="s">
        <v>1207</v>
      </c>
      <c r="F6173" s="376">
        <v>12857.19</v>
      </c>
    </row>
    <row r="6174" spans="1:6">
      <c r="A6174" s="370" t="s">
        <v>12628</v>
      </c>
      <c r="B6174" s="374">
        <v>17713</v>
      </c>
      <c r="C6174" s="374" t="s">
        <v>12629</v>
      </c>
      <c r="D6174" s="368" t="s">
        <v>9</v>
      </c>
      <c r="E6174" s="374" t="s">
        <v>1207</v>
      </c>
      <c r="F6174" s="376">
        <v>12857.19</v>
      </c>
    </row>
    <row r="6175" spans="1:6">
      <c r="A6175" s="370" t="s">
        <v>12630</v>
      </c>
      <c r="B6175" s="374">
        <v>17714</v>
      </c>
      <c r="C6175" s="374" t="s">
        <v>12631</v>
      </c>
      <c r="D6175" s="368" t="s">
        <v>9</v>
      </c>
      <c r="E6175" s="374" t="s">
        <v>1207</v>
      </c>
      <c r="F6175" s="376">
        <v>12857.19</v>
      </c>
    </row>
    <row r="6176" spans="1:6">
      <c r="A6176" s="370" t="s">
        <v>12632</v>
      </c>
      <c r="B6176" s="374">
        <v>17718</v>
      </c>
      <c r="C6176" s="374" t="s">
        <v>12633</v>
      </c>
      <c r="D6176" s="368" t="s">
        <v>9</v>
      </c>
      <c r="E6176" s="374" t="s">
        <v>1207</v>
      </c>
      <c r="F6176" s="376">
        <v>12857.19</v>
      </c>
    </row>
    <row r="6177" spans="1:6">
      <c r="A6177" s="370" t="s">
        <v>12634</v>
      </c>
      <c r="B6177" s="374">
        <v>17716</v>
      </c>
      <c r="C6177" s="374" t="s">
        <v>12635</v>
      </c>
      <c r="D6177" s="368" t="s">
        <v>9</v>
      </c>
      <c r="E6177" s="374" t="s">
        <v>1207</v>
      </c>
      <c r="F6177" s="376">
        <v>12857.19</v>
      </c>
    </row>
    <row r="6178" spans="1:6">
      <c r="A6178" s="370" t="s">
        <v>12636</v>
      </c>
      <c r="B6178" s="374">
        <v>17805</v>
      </c>
      <c r="C6178" s="374" t="s">
        <v>12637</v>
      </c>
      <c r="D6178" s="368" t="s">
        <v>9</v>
      </c>
      <c r="E6178" s="374" t="s">
        <v>491</v>
      </c>
      <c r="F6178" s="376">
        <v>0</v>
      </c>
    </row>
    <row r="6179" spans="1:6">
      <c r="A6179" s="370" t="s">
        <v>12638</v>
      </c>
      <c r="B6179" s="374">
        <v>17819</v>
      </c>
      <c r="C6179" s="374" t="s">
        <v>12639</v>
      </c>
      <c r="D6179" s="368" t="s">
        <v>9</v>
      </c>
      <c r="E6179" s="374" t="s">
        <v>491</v>
      </c>
      <c r="F6179" s="376">
        <v>0</v>
      </c>
    </row>
    <row r="6180" spans="1:6">
      <c r="A6180" s="370" t="s">
        <v>12640</v>
      </c>
      <c r="B6180" s="374">
        <v>17806</v>
      </c>
      <c r="C6180" s="374" t="s">
        <v>12641</v>
      </c>
      <c r="D6180" s="368" t="s">
        <v>9</v>
      </c>
      <c r="E6180" s="374" t="s">
        <v>491</v>
      </c>
      <c r="F6180" s="376">
        <v>0</v>
      </c>
    </row>
    <row r="6181" spans="1:6">
      <c r="A6181" s="370" t="s">
        <v>12642</v>
      </c>
      <c r="B6181" s="374">
        <v>17814</v>
      </c>
      <c r="C6181" s="374" t="s">
        <v>12643</v>
      </c>
      <c r="D6181" s="368" t="s">
        <v>9</v>
      </c>
      <c r="E6181" s="374" t="s">
        <v>491</v>
      </c>
      <c r="F6181" s="376">
        <v>0</v>
      </c>
    </row>
    <row r="6182" spans="1:6">
      <c r="A6182" s="370" t="s">
        <v>12644</v>
      </c>
      <c r="B6182" s="374">
        <v>17815</v>
      </c>
      <c r="C6182" s="374" t="s">
        <v>12645</v>
      </c>
      <c r="D6182" s="368" t="s">
        <v>9</v>
      </c>
      <c r="E6182" s="374" t="s">
        <v>491</v>
      </c>
      <c r="F6182" s="376">
        <v>0</v>
      </c>
    </row>
    <row r="6183" spans="1:6">
      <c r="A6183" s="370" t="s">
        <v>12646</v>
      </c>
      <c r="B6183" s="374">
        <v>17820</v>
      </c>
      <c r="C6183" s="374" t="s">
        <v>12647</v>
      </c>
      <c r="D6183" s="368" t="s">
        <v>9</v>
      </c>
      <c r="E6183" s="374" t="s">
        <v>491</v>
      </c>
      <c r="F6183" s="376">
        <v>0</v>
      </c>
    </row>
    <row r="6184" spans="1:6">
      <c r="A6184" s="370" t="s">
        <v>12648</v>
      </c>
      <c r="B6184" s="374">
        <v>17816</v>
      </c>
      <c r="C6184" s="374" t="s">
        <v>12649</v>
      </c>
      <c r="D6184" s="368" t="s">
        <v>9</v>
      </c>
      <c r="E6184" s="374" t="s">
        <v>491</v>
      </c>
      <c r="F6184" s="376">
        <v>0</v>
      </c>
    </row>
    <row r="6185" spans="1:6">
      <c r="A6185" s="370" t="s">
        <v>12650</v>
      </c>
      <c r="B6185" s="374">
        <v>18295</v>
      </c>
      <c r="C6185" s="374" t="s">
        <v>12651</v>
      </c>
      <c r="D6185" s="368" t="s">
        <v>9</v>
      </c>
      <c r="E6185" s="374" t="s">
        <v>507</v>
      </c>
      <c r="F6185" s="376">
        <v>8441424.4199999999</v>
      </c>
    </row>
    <row r="6186" spans="1:6">
      <c r="A6186" s="370" t="s">
        <v>12652</v>
      </c>
      <c r="B6186" s="374">
        <v>17707</v>
      </c>
      <c r="C6186" s="374" t="s">
        <v>12653</v>
      </c>
      <c r="D6186" s="368" t="s">
        <v>9</v>
      </c>
      <c r="E6186" s="374" t="s">
        <v>1207</v>
      </c>
      <c r="F6186" s="376">
        <v>12857.19</v>
      </c>
    </row>
    <row r="6187" spans="1:6">
      <c r="A6187" s="370" t="s">
        <v>12654</v>
      </c>
      <c r="B6187" s="374">
        <v>17811</v>
      </c>
      <c r="C6187" s="374" t="s">
        <v>12655</v>
      </c>
      <c r="D6187" s="368" t="s">
        <v>9</v>
      </c>
      <c r="E6187" s="374" t="s">
        <v>491</v>
      </c>
      <c r="F6187" s="376">
        <v>0</v>
      </c>
    </row>
    <row r="6188" spans="1:6">
      <c r="A6188" s="370" t="s">
        <v>12656</v>
      </c>
      <c r="B6188" s="374">
        <v>17710</v>
      </c>
      <c r="C6188" s="374" t="s">
        <v>12657</v>
      </c>
      <c r="D6188" s="368" t="s">
        <v>9</v>
      </c>
      <c r="E6188" s="374" t="s">
        <v>1207</v>
      </c>
      <c r="F6188" s="376">
        <v>12857.19</v>
      </c>
    </row>
    <row r="6189" spans="1:6">
      <c r="A6189" s="370" t="s">
        <v>12658</v>
      </c>
      <c r="B6189" s="374">
        <v>17812</v>
      </c>
      <c r="C6189" s="374" t="s">
        <v>12659</v>
      </c>
      <c r="D6189" s="368" t="s">
        <v>9</v>
      </c>
      <c r="E6189" s="374" t="s">
        <v>491</v>
      </c>
      <c r="F6189" s="376">
        <v>0</v>
      </c>
    </row>
    <row r="6190" spans="1:6">
      <c r="A6190" s="370" t="s">
        <v>12660</v>
      </c>
      <c r="B6190" s="374">
        <v>17702</v>
      </c>
      <c r="C6190" s="374" t="s">
        <v>12661</v>
      </c>
      <c r="D6190" s="368" t="s">
        <v>9</v>
      </c>
      <c r="E6190" s="374" t="s">
        <v>1207</v>
      </c>
      <c r="F6190" s="376">
        <v>2571.44</v>
      </c>
    </row>
    <row r="6191" spans="1:6">
      <c r="A6191" s="370" t="s">
        <v>12662</v>
      </c>
      <c r="B6191" s="374">
        <v>17810</v>
      </c>
      <c r="C6191" s="374" t="s">
        <v>12663</v>
      </c>
      <c r="D6191" s="368" t="s">
        <v>8</v>
      </c>
      <c r="E6191" s="374" t="s">
        <v>491</v>
      </c>
      <c r="F6191" s="376">
        <v>0</v>
      </c>
    </row>
    <row r="6192" spans="1:6">
      <c r="A6192" s="370" t="s">
        <v>12664</v>
      </c>
      <c r="B6192" s="374">
        <v>17704</v>
      </c>
      <c r="C6192" s="374" t="s">
        <v>12665</v>
      </c>
      <c r="D6192" s="368" t="s">
        <v>9</v>
      </c>
      <c r="E6192" s="374" t="s">
        <v>1207</v>
      </c>
      <c r="F6192" s="376">
        <v>12857.19</v>
      </c>
    </row>
    <row r="6193" spans="1:6">
      <c r="A6193" s="370" t="s">
        <v>12666</v>
      </c>
      <c r="B6193" s="374">
        <v>17808</v>
      </c>
      <c r="C6193" s="374" t="s">
        <v>12667</v>
      </c>
      <c r="D6193" s="368" t="s">
        <v>9</v>
      </c>
      <c r="E6193" s="374" t="s">
        <v>491</v>
      </c>
      <c r="F6193" s="376">
        <v>0</v>
      </c>
    </row>
    <row r="6194" spans="1:6" ht="22.5">
      <c r="A6194" s="370" t="s">
        <v>12668</v>
      </c>
      <c r="B6194" s="374">
        <v>12585</v>
      </c>
      <c r="C6194" s="374" t="s">
        <v>12669</v>
      </c>
      <c r="D6194" s="368" t="s">
        <v>9</v>
      </c>
      <c r="E6194" s="374" t="s">
        <v>537</v>
      </c>
      <c r="F6194" s="376">
        <v>0</v>
      </c>
    </row>
    <row r="6195" spans="1:6">
      <c r="A6195" s="370" t="s">
        <v>12670</v>
      </c>
      <c r="B6195" s="374">
        <v>17703</v>
      </c>
      <c r="C6195" s="374" t="s">
        <v>12671</v>
      </c>
      <c r="D6195" s="368" t="s">
        <v>9</v>
      </c>
      <c r="E6195" s="374" t="s">
        <v>1207</v>
      </c>
      <c r="F6195" s="376">
        <v>12857.19</v>
      </c>
    </row>
    <row r="6196" spans="1:6">
      <c r="A6196" s="370" t="s">
        <v>12672</v>
      </c>
      <c r="B6196" s="374">
        <v>17807</v>
      </c>
      <c r="C6196" s="374" t="s">
        <v>12673</v>
      </c>
      <c r="D6196" s="368" t="s">
        <v>9</v>
      </c>
      <c r="E6196" s="374" t="s">
        <v>491</v>
      </c>
      <c r="F6196" s="376">
        <v>0</v>
      </c>
    </row>
    <row r="6197" spans="1:6">
      <c r="A6197" s="370" t="s">
        <v>12674</v>
      </c>
      <c r="B6197" s="374">
        <v>17051</v>
      </c>
      <c r="C6197" s="374" t="s">
        <v>12675</v>
      </c>
      <c r="D6197" s="368" t="s">
        <v>8</v>
      </c>
      <c r="E6197" s="374" t="s">
        <v>374</v>
      </c>
      <c r="F6197" s="376">
        <v>287153.18</v>
      </c>
    </row>
    <row r="6198" spans="1:6">
      <c r="A6198" s="370" t="s">
        <v>12676</v>
      </c>
      <c r="B6198" s="374">
        <v>20720</v>
      </c>
      <c r="C6198" s="374" t="s">
        <v>12677</v>
      </c>
      <c r="D6198" s="368" t="s">
        <v>9</v>
      </c>
      <c r="E6198" s="374" t="s">
        <v>491</v>
      </c>
      <c r="F6198" s="376">
        <v>61874809.789999999</v>
      </c>
    </row>
    <row r="6199" spans="1:6">
      <c r="A6199" s="370" t="s">
        <v>12678</v>
      </c>
      <c r="B6199" s="374">
        <v>16249</v>
      </c>
      <c r="C6199" s="374" t="s">
        <v>321</v>
      </c>
      <c r="D6199" s="368" t="s">
        <v>9</v>
      </c>
      <c r="E6199" s="374" t="s">
        <v>491</v>
      </c>
      <c r="F6199" s="376">
        <v>40692929.719999999</v>
      </c>
    </row>
    <row r="6200" spans="1:6">
      <c r="A6200" s="370" t="s">
        <v>12679</v>
      </c>
      <c r="B6200" s="374">
        <v>14025</v>
      </c>
      <c r="C6200" s="374" t="s">
        <v>12680</v>
      </c>
      <c r="D6200" s="368" t="s">
        <v>6</v>
      </c>
      <c r="E6200" s="374" t="s">
        <v>1573</v>
      </c>
      <c r="F6200" s="376">
        <v>85824.33</v>
      </c>
    </row>
    <row r="6201" spans="1:6">
      <c r="A6201" s="370" t="s">
        <v>12681</v>
      </c>
      <c r="B6201" s="374">
        <v>13010</v>
      </c>
      <c r="C6201" s="374" t="s">
        <v>12682</v>
      </c>
      <c r="D6201" s="368" t="s">
        <v>6</v>
      </c>
      <c r="E6201" s="374" t="s">
        <v>1573</v>
      </c>
      <c r="F6201" s="376">
        <v>94000.87</v>
      </c>
    </row>
    <row r="6202" spans="1:6">
      <c r="A6202" s="370" t="s">
        <v>12683</v>
      </c>
      <c r="B6202" s="374">
        <v>12191</v>
      </c>
      <c r="C6202" s="374" t="s">
        <v>12684</v>
      </c>
      <c r="D6202" s="368" t="s">
        <v>7</v>
      </c>
      <c r="E6202" s="374" t="s">
        <v>1766</v>
      </c>
      <c r="F6202" s="376">
        <v>415628.53</v>
      </c>
    </row>
    <row r="6203" spans="1:6">
      <c r="A6203" s="370" t="s">
        <v>12685</v>
      </c>
      <c r="B6203" s="374">
        <v>18754</v>
      </c>
      <c r="C6203" s="374" t="s">
        <v>12686</v>
      </c>
      <c r="D6203" s="368" t="s">
        <v>6</v>
      </c>
      <c r="E6203" s="374" t="s">
        <v>1573</v>
      </c>
      <c r="F6203" s="376">
        <v>109656.55</v>
      </c>
    </row>
    <row r="6204" spans="1:6">
      <c r="A6204" s="370" t="s">
        <v>12687</v>
      </c>
      <c r="B6204" s="374">
        <v>10778</v>
      </c>
      <c r="C6204" s="374" t="s">
        <v>12688</v>
      </c>
      <c r="D6204" s="368" t="s">
        <v>6</v>
      </c>
      <c r="E6204" s="374" t="s">
        <v>458</v>
      </c>
      <c r="F6204" s="376">
        <v>73883.38</v>
      </c>
    </row>
    <row r="6205" spans="1:6">
      <c r="A6205" s="370" t="s">
        <v>12689</v>
      </c>
      <c r="B6205" s="374">
        <v>14020</v>
      </c>
      <c r="C6205" s="374" t="s">
        <v>12690</v>
      </c>
      <c r="D6205" s="368" t="s">
        <v>6</v>
      </c>
      <c r="E6205" s="374" t="s">
        <v>1573</v>
      </c>
      <c r="F6205" s="376">
        <v>51640.62</v>
      </c>
    </row>
    <row r="6206" spans="1:6">
      <c r="A6206" s="370" t="s">
        <v>12691</v>
      </c>
      <c r="B6206" s="374">
        <v>10824</v>
      </c>
      <c r="C6206" s="374" t="s">
        <v>12692</v>
      </c>
      <c r="D6206" s="368" t="s">
        <v>6</v>
      </c>
      <c r="E6206" s="374" t="s">
        <v>1573</v>
      </c>
      <c r="F6206" s="376">
        <v>98964.57</v>
      </c>
    </row>
    <row r="6207" spans="1:6">
      <c r="A6207" s="370" t="s">
        <v>12693</v>
      </c>
      <c r="B6207" s="374">
        <v>15787</v>
      </c>
      <c r="C6207" s="374" t="s">
        <v>12694</v>
      </c>
      <c r="D6207" s="368" t="s">
        <v>6</v>
      </c>
      <c r="E6207" s="374" t="s">
        <v>1573</v>
      </c>
      <c r="F6207" s="376">
        <v>31863.16</v>
      </c>
    </row>
    <row r="6208" spans="1:6">
      <c r="A6208" s="370" t="s">
        <v>12695</v>
      </c>
      <c r="B6208" s="374">
        <v>10787</v>
      </c>
      <c r="C6208" s="374" t="s">
        <v>12696</v>
      </c>
      <c r="D6208" s="368" t="s">
        <v>6</v>
      </c>
      <c r="E6208" s="374" t="s">
        <v>1573</v>
      </c>
      <c r="F6208" s="376">
        <v>50591.15</v>
      </c>
    </row>
    <row r="6209" spans="1:6">
      <c r="A6209" s="370" t="s">
        <v>12697</v>
      </c>
      <c r="B6209" s="374">
        <v>16528</v>
      </c>
      <c r="C6209" s="374" t="s">
        <v>12698</v>
      </c>
      <c r="D6209" s="368" t="s">
        <v>6</v>
      </c>
      <c r="E6209" s="374" t="s">
        <v>1573</v>
      </c>
      <c r="F6209" s="376">
        <v>73175.19</v>
      </c>
    </row>
    <row r="6210" spans="1:6">
      <c r="A6210" s="370" t="s">
        <v>12699</v>
      </c>
      <c r="B6210" s="374">
        <v>9025</v>
      </c>
      <c r="C6210" s="374" t="s">
        <v>12700</v>
      </c>
      <c r="D6210" s="368" t="s">
        <v>6</v>
      </c>
      <c r="E6210" s="374" t="s">
        <v>1573</v>
      </c>
      <c r="F6210" s="376">
        <v>0</v>
      </c>
    </row>
    <row r="6211" spans="1:6">
      <c r="A6211" s="370" t="s">
        <v>12701</v>
      </c>
      <c r="B6211" s="374">
        <v>11984</v>
      </c>
      <c r="C6211" s="374" t="s">
        <v>12700</v>
      </c>
      <c r="D6211" s="368" t="s">
        <v>6</v>
      </c>
      <c r="E6211" s="374" t="s">
        <v>1573</v>
      </c>
      <c r="F6211" s="376">
        <v>75126.92</v>
      </c>
    </row>
    <row r="6212" spans="1:6">
      <c r="A6212" s="370" t="s">
        <v>12702</v>
      </c>
      <c r="B6212" s="374">
        <v>11643</v>
      </c>
      <c r="C6212" s="374" t="s">
        <v>12703</v>
      </c>
      <c r="D6212" s="368" t="s">
        <v>8</v>
      </c>
      <c r="E6212" s="374" t="s">
        <v>1573</v>
      </c>
      <c r="F6212" s="376">
        <v>38918.54</v>
      </c>
    </row>
    <row r="6213" spans="1:6">
      <c r="A6213" s="370" t="s">
        <v>12704</v>
      </c>
      <c r="B6213" s="374">
        <v>10812</v>
      </c>
      <c r="C6213" s="374" t="s">
        <v>12705</v>
      </c>
      <c r="D6213" s="368" t="s">
        <v>8</v>
      </c>
      <c r="E6213" s="374" t="s">
        <v>1573</v>
      </c>
      <c r="F6213" s="376">
        <v>34212.69</v>
      </c>
    </row>
    <row r="6214" spans="1:6">
      <c r="A6214" s="370" t="s">
        <v>12706</v>
      </c>
      <c r="B6214" s="374">
        <v>12131</v>
      </c>
      <c r="C6214" s="374" t="s">
        <v>12707</v>
      </c>
      <c r="D6214" s="368" t="s">
        <v>8</v>
      </c>
      <c r="E6214" s="374" t="s">
        <v>1573</v>
      </c>
      <c r="F6214" s="376">
        <v>104705.42</v>
      </c>
    </row>
    <row r="6215" spans="1:6">
      <c r="A6215" s="370" t="s">
        <v>12708</v>
      </c>
      <c r="B6215" s="374">
        <v>15405</v>
      </c>
      <c r="C6215" s="374" t="s">
        <v>12709</v>
      </c>
      <c r="D6215" s="368" t="s">
        <v>7</v>
      </c>
      <c r="E6215" s="374" t="s">
        <v>857</v>
      </c>
      <c r="F6215" s="376">
        <v>1071529.6599999999</v>
      </c>
    </row>
    <row r="6216" spans="1:6">
      <c r="A6216" s="370" t="s">
        <v>12710</v>
      </c>
      <c r="B6216" s="374">
        <v>12743</v>
      </c>
      <c r="C6216" s="374" t="s">
        <v>12711</v>
      </c>
      <c r="D6216" s="368" t="s">
        <v>6</v>
      </c>
      <c r="E6216" s="374" t="s">
        <v>857</v>
      </c>
      <c r="F6216" s="376">
        <v>484195.52</v>
      </c>
    </row>
    <row r="6217" spans="1:6">
      <c r="A6217" s="370" t="s">
        <v>12712</v>
      </c>
      <c r="B6217" s="374">
        <v>10244</v>
      </c>
      <c r="C6217" s="374" t="s">
        <v>12713</v>
      </c>
      <c r="D6217" s="368" t="s">
        <v>7</v>
      </c>
      <c r="E6217" s="374" t="s">
        <v>1766</v>
      </c>
      <c r="F6217" s="376">
        <v>943508.34</v>
      </c>
    </row>
    <row r="6218" spans="1:6">
      <c r="A6218" s="370" t="s">
        <v>12714</v>
      </c>
      <c r="B6218" s="374">
        <v>15660</v>
      </c>
      <c r="C6218" s="374" t="s">
        <v>12715</v>
      </c>
      <c r="D6218" s="368" t="s">
        <v>7</v>
      </c>
      <c r="E6218" s="374" t="s">
        <v>857</v>
      </c>
      <c r="F6218" s="376">
        <v>1719281.28</v>
      </c>
    </row>
    <row r="6219" spans="1:6">
      <c r="A6219" s="370" t="s">
        <v>12716</v>
      </c>
      <c r="B6219" s="374">
        <v>14236</v>
      </c>
      <c r="C6219" s="374" t="s">
        <v>12717</v>
      </c>
      <c r="D6219" s="368" t="s">
        <v>7</v>
      </c>
      <c r="E6219" s="374" t="s">
        <v>857</v>
      </c>
      <c r="F6219" s="376">
        <v>1673137.98</v>
      </c>
    </row>
    <row r="6220" spans="1:6">
      <c r="A6220" s="370" t="s">
        <v>12718</v>
      </c>
      <c r="B6220" s="374">
        <v>18146</v>
      </c>
      <c r="C6220" s="374" t="s">
        <v>12719</v>
      </c>
      <c r="D6220" s="368" t="s">
        <v>7</v>
      </c>
      <c r="E6220" s="374" t="s">
        <v>857</v>
      </c>
      <c r="F6220" s="376">
        <v>602516.43999999994</v>
      </c>
    </row>
    <row r="6221" spans="1:6">
      <c r="A6221" s="370" t="s">
        <v>12720</v>
      </c>
      <c r="B6221" s="374">
        <v>13086</v>
      </c>
      <c r="C6221" s="374" t="s">
        <v>12721</v>
      </c>
      <c r="D6221" s="368" t="s">
        <v>7</v>
      </c>
      <c r="E6221" s="374" t="s">
        <v>1766</v>
      </c>
      <c r="F6221" s="376">
        <v>1132696.3600000001</v>
      </c>
    </row>
    <row r="6222" spans="1:6">
      <c r="A6222" s="370" t="s">
        <v>12722</v>
      </c>
      <c r="B6222" s="374">
        <v>10238</v>
      </c>
      <c r="C6222" s="374" t="s">
        <v>12723</v>
      </c>
      <c r="D6222" s="368" t="s">
        <v>7</v>
      </c>
      <c r="E6222" s="374" t="s">
        <v>1766</v>
      </c>
      <c r="F6222" s="376">
        <v>1201314.6200000001</v>
      </c>
    </row>
    <row r="6223" spans="1:6">
      <c r="A6223" s="370" t="s">
        <v>12724</v>
      </c>
      <c r="B6223" s="374">
        <v>11098</v>
      </c>
      <c r="C6223" s="374" t="s">
        <v>12725</v>
      </c>
      <c r="D6223" s="368" t="s">
        <v>7</v>
      </c>
      <c r="E6223" s="374" t="s">
        <v>1766</v>
      </c>
      <c r="F6223" s="376">
        <v>1045574.13</v>
      </c>
    </row>
    <row r="6224" spans="1:6">
      <c r="A6224" s="370" t="s">
        <v>12726</v>
      </c>
      <c r="B6224" s="374">
        <v>11054</v>
      </c>
      <c r="C6224" s="374" t="s">
        <v>12727</v>
      </c>
      <c r="D6224" s="368" t="s">
        <v>7</v>
      </c>
      <c r="E6224" s="374" t="s">
        <v>857</v>
      </c>
      <c r="F6224" s="376">
        <v>540226.96</v>
      </c>
    </row>
    <row r="6225" spans="1:6">
      <c r="A6225" s="370" t="s">
        <v>12728</v>
      </c>
      <c r="B6225" s="374">
        <v>10451</v>
      </c>
      <c r="C6225" s="374" t="s">
        <v>12729</v>
      </c>
      <c r="D6225" s="368" t="s">
        <v>7</v>
      </c>
      <c r="E6225" s="374" t="s">
        <v>1766</v>
      </c>
      <c r="F6225" s="376">
        <v>640014.38</v>
      </c>
    </row>
    <row r="6226" spans="1:6">
      <c r="A6226" s="370" t="s">
        <v>12730</v>
      </c>
      <c r="B6226" s="374">
        <v>12174</v>
      </c>
      <c r="C6226" s="374" t="s">
        <v>12731</v>
      </c>
      <c r="D6226" s="368" t="s">
        <v>7</v>
      </c>
      <c r="E6226" s="374" t="s">
        <v>857</v>
      </c>
      <c r="F6226" s="376">
        <v>1229133.96</v>
      </c>
    </row>
    <row r="6227" spans="1:6">
      <c r="A6227" s="370" t="s">
        <v>12732</v>
      </c>
      <c r="B6227" s="374">
        <v>13023</v>
      </c>
      <c r="C6227" s="374" t="s">
        <v>12731</v>
      </c>
      <c r="D6227" s="368" t="s">
        <v>7</v>
      </c>
      <c r="E6227" s="374" t="s">
        <v>857</v>
      </c>
      <c r="F6227" s="376">
        <v>1229133.96</v>
      </c>
    </row>
    <row r="6228" spans="1:6">
      <c r="A6228" s="370" t="s">
        <v>12733</v>
      </c>
      <c r="B6228" s="374">
        <v>12188</v>
      </c>
      <c r="C6228" s="374" t="s">
        <v>12734</v>
      </c>
      <c r="D6228" s="368" t="s">
        <v>7</v>
      </c>
      <c r="E6228" s="374" t="s">
        <v>1766</v>
      </c>
      <c r="F6228" s="376">
        <v>1009657</v>
      </c>
    </row>
    <row r="6229" spans="1:6">
      <c r="A6229" s="370" t="s">
        <v>12735</v>
      </c>
      <c r="B6229" s="374">
        <v>17944</v>
      </c>
      <c r="C6229" s="374" t="s">
        <v>12736</v>
      </c>
      <c r="D6229" s="368" t="s">
        <v>7</v>
      </c>
      <c r="E6229" s="374" t="s">
        <v>857</v>
      </c>
      <c r="F6229" s="376">
        <v>626138.59</v>
      </c>
    </row>
    <row r="6230" spans="1:6">
      <c r="A6230" s="370" t="s">
        <v>12737</v>
      </c>
      <c r="B6230" s="374">
        <v>18704</v>
      </c>
      <c r="C6230" s="374" t="s">
        <v>12738</v>
      </c>
      <c r="D6230" s="368" t="s">
        <v>7</v>
      </c>
      <c r="E6230" s="374" t="s">
        <v>857</v>
      </c>
      <c r="F6230" s="376">
        <v>626138.59</v>
      </c>
    </row>
    <row r="6231" spans="1:6">
      <c r="A6231" s="370" t="s">
        <v>12739</v>
      </c>
      <c r="B6231" s="374">
        <v>16887</v>
      </c>
      <c r="C6231" s="374" t="s">
        <v>12740</v>
      </c>
      <c r="D6231" s="368" t="s">
        <v>7</v>
      </c>
      <c r="E6231" s="374" t="s">
        <v>857</v>
      </c>
      <c r="F6231" s="376">
        <v>1253464.67</v>
      </c>
    </row>
    <row r="6232" spans="1:6">
      <c r="A6232" s="370" t="s">
        <v>12741</v>
      </c>
      <c r="B6232" s="374">
        <v>16877</v>
      </c>
      <c r="C6232" s="374" t="s">
        <v>12742</v>
      </c>
      <c r="D6232" s="368" t="s">
        <v>7</v>
      </c>
      <c r="E6232" s="374" t="s">
        <v>857</v>
      </c>
      <c r="F6232" s="376">
        <v>1249644.6000000001</v>
      </c>
    </row>
    <row r="6233" spans="1:6">
      <c r="A6233" s="370" t="s">
        <v>12743</v>
      </c>
      <c r="B6233" s="374">
        <v>16870</v>
      </c>
      <c r="C6233" s="374" t="s">
        <v>12744</v>
      </c>
      <c r="D6233" s="368" t="s">
        <v>7</v>
      </c>
      <c r="E6233" s="374" t="s">
        <v>857</v>
      </c>
      <c r="F6233" s="376">
        <v>1239760.42</v>
      </c>
    </row>
    <row r="6234" spans="1:6">
      <c r="A6234" s="370" t="s">
        <v>12745</v>
      </c>
      <c r="B6234" s="374">
        <v>19370</v>
      </c>
      <c r="C6234" s="374" t="s">
        <v>12746</v>
      </c>
      <c r="D6234" s="368" t="s">
        <v>7</v>
      </c>
      <c r="E6234" s="374" t="s">
        <v>857</v>
      </c>
      <c r="F6234" s="376">
        <v>1064230.18</v>
      </c>
    </row>
    <row r="6235" spans="1:6">
      <c r="A6235" s="370" t="s">
        <v>12747</v>
      </c>
      <c r="B6235" s="374">
        <v>11788</v>
      </c>
      <c r="C6235" s="374" t="s">
        <v>12748</v>
      </c>
      <c r="D6235" s="368" t="s">
        <v>7</v>
      </c>
      <c r="E6235" s="374" t="s">
        <v>857</v>
      </c>
      <c r="F6235" s="376">
        <v>997893.98</v>
      </c>
    </row>
    <row r="6236" spans="1:6">
      <c r="A6236" s="370" t="s">
        <v>12749</v>
      </c>
      <c r="B6236" s="374">
        <v>13459</v>
      </c>
      <c r="C6236" s="374" t="s">
        <v>12748</v>
      </c>
      <c r="D6236" s="368" t="s">
        <v>7</v>
      </c>
      <c r="E6236" s="374" t="s">
        <v>857</v>
      </c>
      <c r="F6236" s="376">
        <v>1538079.92</v>
      </c>
    </row>
    <row r="6237" spans="1:6">
      <c r="A6237" s="370" t="s">
        <v>12750</v>
      </c>
      <c r="B6237" s="374">
        <v>13029</v>
      </c>
      <c r="C6237" s="374" t="s">
        <v>12751</v>
      </c>
      <c r="D6237" s="368" t="s">
        <v>7</v>
      </c>
      <c r="E6237" s="374" t="s">
        <v>857</v>
      </c>
      <c r="F6237" s="376">
        <v>1185631.45</v>
      </c>
    </row>
    <row r="6238" spans="1:6">
      <c r="A6238" s="370" t="s">
        <v>12752</v>
      </c>
      <c r="B6238" s="374">
        <v>15414</v>
      </c>
      <c r="C6238" s="374" t="s">
        <v>12753</v>
      </c>
      <c r="D6238" s="368" t="s">
        <v>7</v>
      </c>
      <c r="E6238" s="374" t="s">
        <v>857</v>
      </c>
      <c r="F6238" s="376">
        <v>1250504.74</v>
      </c>
    </row>
    <row r="6239" spans="1:6">
      <c r="A6239" s="370" t="s">
        <v>12754</v>
      </c>
      <c r="B6239" s="374">
        <v>16892</v>
      </c>
      <c r="C6239" s="374" t="s">
        <v>12755</v>
      </c>
      <c r="D6239" s="368" t="s">
        <v>7</v>
      </c>
      <c r="E6239" s="374" t="s">
        <v>857</v>
      </c>
      <c r="F6239" s="376">
        <v>1159327.8500000001</v>
      </c>
    </row>
    <row r="6240" spans="1:6">
      <c r="A6240" s="370" t="s">
        <v>12756</v>
      </c>
      <c r="B6240" s="374">
        <v>10664</v>
      </c>
      <c r="C6240" s="374" t="s">
        <v>12757</v>
      </c>
      <c r="D6240" s="368" t="s">
        <v>7</v>
      </c>
      <c r="E6240" s="374" t="s">
        <v>857</v>
      </c>
      <c r="F6240" s="376">
        <v>1446044.05</v>
      </c>
    </row>
    <row r="6241" spans="1:6">
      <c r="A6241" s="370" t="s">
        <v>12758</v>
      </c>
      <c r="B6241" s="374">
        <v>11377</v>
      </c>
      <c r="C6241" s="374" t="s">
        <v>12759</v>
      </c>
      <c r="D6241" s="368" t="s">
        <v>7</v>
      </c>
      <c r="E6241" s="374" t="s">
        <v>857</v>
      </c>
      <c r="F6241" s="376">
        <v>553260.94999999995</v>
      </c>
    </row>
    <row r="6242" spans="1:6">
      <c r="A6242" s="370" t="s">
        <v>12760</v>
      </c>
      <c r="B6242" s="374">
        <v>13087</v>
      </c>
      <c r="C6242" s="374" t="s">
        <v>12761</v>
      </c>
      <c r="D6242" s="368" t="s">
        <v>7</v>
      </c>
      <c r="E6242" s="374" t="s">
        <v>857</v>
      </c>
      <c r="F6242" s="376">
        <v>1125108.02</v>
      </c>
    </row>
    <row r="6243" spans="1:6">
      <c r="A6243" s="370" t="s">
        <v>12762</v>
      </c>
      <c r="B6243" s="374">
        <v>13270</v>
      </c>
      <c r="C6243" s="374" t="s">
        <v>12763</v>
      </c>
      <c r="D6243" s="368" t="s">
        <v>7</v>
      </c>
      <c r="E6243" s="374" t="s">
        <v>857</v>
      </c>
      <c r="F6243" s="376">
        <v>1192339.08</v>
      </c>
    </row>
    <row r="6244" spans="1:6">
      <c r="A6244" s="370" t="s">
        <v>12764</v>
      </c>
      <c r="B6244" s="374">
        <v>10743</v>
      </c>
      <c r="C6244" s="374" t="s">
        <v>12765</v>
      </c>
      <c r="D6244" s="368" t="s">
        <v>7</v>
      </c>
      <c r="E6244" s="374" t="s">
        <v>857</v>
      </c>
      <c r="F6244" s="376">
        <v>1193726.28</v>
      </c>
    </row>
    <row r="6245" spans="1:6">
      <c r="A6245" s="370" t="s">
        <v>12766</v>
      </c>
      <c r="B6245" s="374">
        <v>11055</v>
      </c>
      <c r="C6245" s="374" t="s">
        <v>12767</v>
      </c>
      <c r="D6245" s="368" t="s">
        <v>7</v>
      </c>
      <c r="E6245" s="374" t="s">
        <v>857</v>
      </c>
      <c r="F6245" s="376">
        <v>1193040.6399999999</v>
      </c>
    </row>
    <row r="6246" spans="1:6">
      <c r="A6246" s="370" t="s">
        <v>12768</v>
      </c>
      <c r="B6246" s="374">
        <v>11099</v>
      </c>
      <c r="C6246" s="374" t="s">
        <v>12769</v>
      </c>
      <c r="D6246" s="368" t="s">
        <v>7</v>
      </c>
      <c r="E6246" s="374" t="s">
        <v>857</v>
      </c>
      <c r="F6246" s="376">
        <v>1037985.79</v>
      </c>
    </row>
    <row r="6247" spans="1:6">
      <c r="A6247" s="370" t="s">
        <v>12770</v>
      </c>
      <c r="B6247" s="374">
        <v>18711</v>
      </c>
      <c r="C6247" s="374" t="s">
        <v>12771</v>
      </c>
      <c r="D6247" s="368" t="s">
        <v>7</v>
      </c>
      <c r="E6247" s="374" t="s">
        <v>857</v>
      </c>
      <c r="F6247" s="376">
        <v>565966.23</v>
      </c>
    </row>
    <row r="6248" spans="1:6">
      <c r="A6248" s="370" t="s">
        <v>12772</v>
      </c>
      <c r="B6248" s="374">
        <v>14482</v>
      </c>
      <c r="C6248" s="374" t="s">
        <v>12773</v>
      </c>
      <c r="D6248" s="368" t="s">
        <v>7</v>
      </c>
      <c r="E6248" s="374" t="s">
        <v>857</v>
      </c>
      <c r="F6248" s="376">
        <v>1394084.12</v>
      </c>
    </row>
    <row r="6249" spans="1:6">
      <c r="A6249" s="370" t="s">
        <v>12774</v>
      </c>
      <c r="B6249" s="374">
        <v>14194</v>
      </c>
      <c r="C6249" s="374" t="s">
        <v>12775</v>
      </c>
      <c r="D6249" s="368" t="s">
        <v>7</v>
      </c>
      <c r="E6249" s="374" t="s">
        <v>857</v>
      </c>
      <c r="F6249" s="376">
        <v>1441254.38</v>
      </c>
    </row>
    <row r="6250" spans="1:6">
      <c r="A6250" s="370" t="s">
        <v>12776</v>
      </c>
      <c r="B6250" s="374">
        <v>11372</v>
      </c>
      <c r="C6250" s="374" t="s">
        <v>12777</v>
      </c>
      <c r="D6250" s="368" t="s">
        <v>7</v>
      </c>
      <c r="E6250" s="374" t="s">
        <v>857</v>
      </c>
      <c r="F6250" s="376">
        <v>794975.29</v>
      </c>
    </row>
    <row r="6251" spans="1:6">
      <c r="A6251" s="370" t="s">
        <v>12778</v>
      </c>
      <c r="B6251" s="374">
        <v>11084</v>
      </c>
      <c r="C6251" s="374" t="s">
        <v>12779</v>
      </c>
      <c r="D6251" s="368" t="s">
        <v>7</v>
      </c>
      <c r="E6251" s="374" t="s">
        <v>857</v>
      </c>
      <c r="F6251" s="376">
        <v>712931.55</v>
      </c>
    </row>
    <row r="6252" spans="1:6">
      <c r="A6252" s="370" t="s">
        <v>12780</v>
      </c>
      <c r="B6252" s="374">
        <v>11083</v>
      </c>
      <c r="C6252" s="374" t="s">
        <v>12781</v>
      </c>
      <c r="D6252" s="368" t="s">
        <v>7</v>
      </c>
      <c r="E6252" s="374" t="s">
        <v>857</v>
      </c>
      <c r="F6252" s="376">
        <v>1210690.3799999999</v>
      </c>
    </row>
    <row r="6253" spans="1:6">
      <c r="A6253" s="370" t="s">
        <v>12782</v>
      </c>
      <c r="B6253" s="374">
        <v>10886</v>
      </c>
      <c r="C6253" s="374" t="s">
        <v>12783</v>
      </c>
      <c r="D6253" s="368" t="s">
        <v>7</v>
      </c>
      <c r="E6253" s="374" t="s">
        <v>857</v>
      </c>
      <c r="F6253" s="376">
        <v>878681.02</v>
      </c>
    </row>
    <row r="6254" spans="1:6" ht="22.5">
      <c r="A6254" s="370" t="s">
        <v>12784</v>
      </c>
      <c r="B6254" s="374">
        <v>19299</v>
      </c>
      <c r="C6254" s="374" t="s">
        <v>12785</v>
      </c>
      <c r="D6254" s="368" t="s">
        <v>7</v>
      </c>
      <c r="E6254" s="374" t="s">
        <v>857</v>
      </c>
      <c r="F6254" s="376">
        <v>1208204.43</v>
      </c>
    </row>
    <row r="6255" spans="1:6">
      <c r="A6255" s="370" t="s">
        <v>12786</v>
      </c>
      <c r="B6255" s="374">
        <v>10144</v>
      </c>
      <c r="C6255" s="374" t="s">
        <v>12787</v>
      </c>
      <c r="D6255" s="368" t="s">
        <v>7</v>
      </c>
      <c r="E6255" s="374" t="s">
        <v>857</v>
      </c>
      <c r="F6255" s="376">
        <v>305597.28000000003</v>
      </c>
    </row>
    <row r="6256" spans="1:6">
      <c r="A6256" s="370" t="s">
        <v>12788</v>
      </c>
      <c r="B6256" s="374">
        <v>10186</v>
      </c>
      <c r="C6256" s="374" t="s">
        <v>12789</v>
      </c>
      <c r="D6256" s="368" t="s">
        <v>7</v>
      </c>
      <c r="E6256" s="374" t="s">
        <v>854</v>
      </c>
      <c r="F6256" s="376">
        <v>251739.84</v>
      </c>
    </row>
    <row r="6257" spans="1:6">
      <c r="A6257" s="370" t="s">
        <v>12790</v>
      </c>
      <c r="B6257" s="374">
        <v>11678</v>
      </c>
      <c r="C6257" s="374" t="s">
        <v>12791</v>
      </c>
      <c r="D6257" s="368" t="s">
        <v>7</v>
      </c>
      <c r="E6257" s="374" t="s">
        <v>1766</v>
      </c>
      <c r="F6257" s="376">
        <v>352082.21</v>
      </c>
    </row>
    <row r="6258" spans="1:6">
      <c r="A6258" s="370" t="s">
        <v>12792</v>
      </c>
      <c r="B6258" s="374">
        <v>10043</v>
      </c>
      <c r="C6258" s="374" t="s">
        <v>12793</v>
      </c>
      <c r="D6258" s="368" t="s">
        <v>7</v>
      </c>
      <c r="E6258" s="374" t="s">
        <v>1766</v>
      </c>
      <c r="F6258" s="376">
        <v>516944.15</v>
      </c>
    </row>
    <row r="6259" spans="1:6">
      <c r="A6259" s="370" t="s">
        <v>12794</v>
      </c>
      <c r="B6259" s="374">
        <v>13078</v>
      </c>
      <c r="C6259" s="374" t="s">
        <v>12795</v>
      </c>
      <c r="D6259" s="368" t="s">
        <v>7</v>
      </c>
      <c r="E6259" s="374" t="s">
        <v>1766</v>
      </c>
      <c r="F6259" s="376">
        <v>513407.06</v>
      </c>
    </row>
    <row r="6260" spans="1:6">
      <c r="A6260" s="370" t="s">
        <v>12796</v>
      </c>
      <c r="B6260" s="374">
        <v>12211</v>
      </c>
      <c r="C6260" s="374" t="s">
        <v>12797</v>
      </c>
      <c r="D6260" s="368" t="s">
        <v>6</v>
      </c>
      <c r="E6260" s="374" t="s">
        <v>1515</v>
      </c>
      <c r="F6260" s="376">
        <v>111635.18</v>
      </c>
    </row>
    <row r="6261" spans="1:6">
      <c r="A6261" s="370" t="s">
        <v>12798</v>
      </c>
      <c r="B6261" s="374">
        <v>15712</v>
      </c>
      <c r="C6261" s="374" t="s">
        <v>12799</v>
      </c>
      <c r="D6261" s="368" t="s">
        <v>6</v>
      </c>
      <c r="E6261" s="374" t="s">
        <v>1515</v>
      </c>
      <c r="F6261" s="376">
        <v>91388.3</v>
      </c>
    </row>
    <row r="6262" spans="1:6">
      <c r="A6262" s="370" t="s">
        <v>12800</v>
      </c>
      <c r="B6262" s="374">
        <v>11968</v>
      </c>
      <c r="C6262" s="374" t="s">
        <v>12801</v>
      </c>
      <c r="D6262" s="368" t="s">
        <v>6</v>
      </c>
      <c r="E6262" s="374" t="s">
        <v>1573</v>
      </c>
      <c r="F6262" s="376">
        <v>84691.3</v>
      </c>
    </row>
    <row r="6263" spans="1:6">
      <c r="A6263" s="370" t="s">
        <v>12802</v>
      </c>
      <c r="B6263" s="374">
        <v>10815</v>
      </c>
      <c r="C6263" s="374" t="s">
        <v>12803</v>
      </c>
      <c r="D6263" s="368" t="s">
        <v>8</v>
      </c>
      <c r="E6263" s="374" t="s">
        <v>1573</v>
      </c>
      <c r="F6263" s="376">
        <v>89357.97</v>
      </c>
    </row>
    <row r="6264" spans="1:6">
      <c r="A6264" s="370" t="s">
        <v>12804</v>
      </c>
      <c r="B6264" s="374">
        <v>14926</v>
      </c>
      <c r="C6264" s="374" t="s">
        <v>12805</v>
      </c>
      <c r="D6264" s="368" t="s">
        <v>6</v>
      </c>
      <c r="E6264" s="374" t="s">
        <v>1573</v>
      </c>
      <c r="F6264" s="376">
        <v>145624.01999999999</v>
      </c>
    </row>
    <row r="6265" spans="1:6">
      <c r="A6265" s="370" t="s">
        <v>12806</v>
      </c>
      <c r="B6265" s="374">
        <v>10814</v>
      </c>
      <c r="C6265" s="374" t="s">
        <v>12807</v>
      </c>
      <c r="D6265" s="368" t="s">
        <v>6</v>
      </c>
      <c r="E6265" s="374" t="s">
        <v>1573</v>
      </c>
      <c r="F6265" s="376">
        <v>123497.96</v>
      </c>
    </row>
    <row r="6266" spans="1:6">
      <c r="A6266" s="370" t="s">
        <v>12808</v>
      </c>
      <c r="B6266" s="374">
        <v>11038</v>
      </c>
      <c r="C6266" s="374" t="s">
        <v>12809</v>
      </c>
      <c r="D6266" s="368" t="s">
        <v>6</v>
      </c>
      <c r="E6266" s="374" t="s">
        <v>1573</v>
      </c>
      <c r="F6266" s="376">
        <v>118317.51</v>
      </c>
    </row>
    <row r="6267" spans="1:6">
      <c r="A6267" s="370" t="s">
        <v>12810</v>
      </c>
      <c r="B6267" s="374">
        <v>10606</v>
      </c>
      <c r="C6267" s="374" t="s">
        <v>12811</v>
      </c>
      <c r="D6267" s="368" t="s">
        <v>8</v>
      </c>
      <c r="E6267" s="374" t="s">
        <v>1573</v>
      </c>
      <c r="F6267" s="376">
        <v>84756.479999999996</v>
      </c>
    </row>
    <row r="6268" spans="1:6">
      <c r="A6268" s="370" t="s">
        <v>12812</v>
      </c>
      <c r="B6268" s="374">
        <v>10348</v>
      </c>
      <c r="C6268" s="374" t="s">
        <v>12813</v>
      </c>
      <c r="D6268" s="368" t="s">
        <v>6</v>
      </c>
      <c r="E6268" s="374" t="s">
        <v>1573</v>
      </c>
      <c r="F6268" s="376">
        <v>173034.54</v>
      </c>
    </row>
    <row r="6269" spans="1:6">
      <c r="A6269" s="370" t="s">
        <v>12814</v>
      </c>
      <c r="B6269" s="374">
        <v>11230</v>
      </c>
      <c r="C6269" s="374" t="s">
        <v>12815</v>
      </c>
      <c r="D6269" s="368" t="s">
        <v>6</v>
      </c>
      <c r="E6269" s="374" t="s">
        <v>1573</v>
      </c>
      <c r="F6269" s="376">
        <v>31472.01</v>
      </c>
    </row>
    <row r="6270" spans="1:6">
      <c r="A6270" s="370" t="s">
        <v>12816</v>
      </c>
      <c r="B6270" s="374">
        <v>10749</v>
      </c>
      <c r="C6270" s="374" t="s">
        <v>12817</v>
      </c>
      <c r="D6270" s="368" t="s">
        <v>8</v>
      </c>
      <c r="E6270" s="374" t="s">
        <v>458</v>
      </c>
      <c r="F6270" s="376">
        <v>33692.68</v>
      </c>
    </row>
    <row r="6271" spans="1:6">
      <c r="A6271" s="370" t="s">
        <v>12818</v>
      </c>
      <c r="B6271" s="374">
        <v>14606</v>
      </c>
      <c r="C6271" s="374" t="s">
        <v>12819</v>
      </c>
      <c r="D6271" s="368" t="s">
        <v>6</v>
      </c>
      <c r="E6271" s="374" t="s">
        <v>458</v>
      </c>
      <c r="F6271" s="376">
        <v>46776.959999999999</v>
      </c>
    </row>
    <row r="6272" spans="1:6">
      <c r="A6272" s="370" t="s">
        <v>12820</v>
      </c>
      <c r="B6272" s="374">
        <v>18990</v>
      </c>
      <c r="C6272" s="374" t="s">
        <v>12821</v>
      </c>
      <c r="D6272" s="368" t="s">
        <v>7</v>
      </c>
      <c r="E6272" s="374" t="s">
        <v>366</v>
      </c>
      <c r="F6272" s="376">
        <v>0</v>
      </c>
    </row>
    <row r="6273" spans="1:6">
      <c r="A6273" s="370" t="s">
        <v>12822</v>
      </c>
      <c r="B6273" s="374">
        <v>15233</v>
      </c>
      <c r="C6273" s="374" t="s">
        <v>12823</v>
      </c>
      <c r="D6273" s="368" t="s">
        <v>6</v>
      </c>
      <c r="E6273" s="374" t="s">
        <v>366</v>
      </c>
      <c r="F6273" s="376">
        <v>250656.14</v>
      </c>
    </row>
    <row r="6274" spans="1:6">
      <c r="A6274" s="370" t="s">
        <v>12824</v>
      </c>
      <c r="B6274" s="374">
        <v>11335</v>
      </c>
      <c r="C6274" s="374" t="s">
        <v>12825</v>
      </c>
      <c r="D6274" s="368" t="s">
        <v>7</v>
      </c>
      <c r="E6274" s="374" t="s">
        <v>857</v>
      </c>
      <c r="F6274" s="376">
        <v>3710790.98</v>
      </c>
    </row>
    <row r="6275" spans="1:6">
      <c r="A6275" s="370" t="s">
        <v>12826</v>
      </c>
      <c r="B6275" s="374">
        <v>11162</v>
      </c>
      <c r="C6275" s="374" t="s">
        <v>12827</v>
      </c>
      <c r="D6275" s="368" t="s">
        <v>8</v>
      </c>
      <c r="E6275" s="374" t="s">
        <v>458</v>
      </c>
      <c r="F6275" s="376">
        <v>47941.599999999999</v>
      </c>
    </row>
    <row r="6276" spans="1:6">
      <c r="A6276" s="370" t="s">
        <v>12828</v>
      </c>
      <c r="B6276" s="374">
        <v>11161</v>
      </c>
      <c r="C6276" s="374" t="s">
        <v>12829</v>
      </c>
      <c r="D6276" s="368" t="s">
        <v>6</v>
      </c>
      <c r="E6276" s="374" t="s">
        <v>458</v>
      </c>
      <c r="F6276" s="376">
        <v>64915.37</v>
      </c>
    </row>
    <row r="6277" spans="1:6">
      <c r="A6277" s="370" t="s">
        <v>12830</v>
      </c>
      <c r="B6277" s="374">
        <v>10750</v>
      </c>
      <c r="C6277" s="374" t="s">
        <v>12831</v>
      </c>
      <c r="D6277" s="368" t="s">
        <v>6</v>
      </c>
      <c r="E6277" s="374" t="s">
        <v>458</v>
      </c>
      <c r="F6277" s="376">
        <v>161614.62</v>
      </c>
    </row>
    <row r="6278" spans="1:6">
      <c r="A6278" s="370" t="s">
        <v>12832</v>
      </c>
      <c r="B6278" s="374">
        <v>12170</v>
      </c>
      <c r="C6278" s="374" t="s">
        <v>12833</v>
      </c>
      <c r="D6278" s="368" t="s">
        <v>6</v>
      </c>
      <c r="E6278" s="374" t="s">
        <v>1573</v>
      </c>
      <c r="F6278" s="376">
        <v>210072.12</v>
      </c>
    </row>
    <row r="6279" spans="1:6">
      <c r="A6279" s="370" t="s">
        <v>12834</v>
      </c>
      <c r="B6279" s="374">
        <v>908</v>
      </c>
      <c r="C6279" s="374" t="s">
        <v>12835</v>
      </c>
      <c r="D6279" s="368" t="s">
        <v>6</v>
      </c>
      <c r="E6279" s="374" t="s">
        <v>1573</v>
      </c>
      <c r="F6279" s="376">
        <v>50529.37</v>
      </c>
    </row>
    <row r="6280" spans="1:6">
      <c r="A6280" s="370" t="s">
        <v>12836</v>
      </c>
      <c r="B6280" s="374">
        <v>19247</v>
      </c>
      <c r="C6280" s="374" t="s">
        <v>12837</v>
      </c>
      <c r="D6280" s="368" t="s">
        <v>6</v>
      </c>
      <c r="E6280" s="374" t="s">
        <v>1573</v>
      </c>
      <c r="F6280" s="376">
        <v>110806.85</v>
      </c>
    </row>
    <row r="6281" spans="1:6">
      <c r="A6281" s="370" t="s">
        <v>12838</v>
      </c>
      <c r="B6281" s="374">
        <v>16730</v>
      </c>
      <c r="C6281" s="374" t="s">
        <v>12839</v>
      </c>
      <c r="D6281" s="368" t="s">
        <v>6</v>
      </c>
      <c r="E6281" s="374" t="s">
        <v>1573</v>
      </c>
      <c r="F6281" s="376">
        <v>107415.16</v>
      </c>
    </row>
    <row r="6282" spans="1:6">
      <c r="A6282" s="370" t="s">
        <v>12840</v>
      </c>
      <c r="B6282" s="374">
        <v>17101</v>
      </c>
      <c r="C6282" s="374" t="s">
        <v>12841</v>
      </c>
      <c r="D6282" s="368" t="s">
        <v>6</v>
      </c>
      <c r="E6282" s="374" t="s">
        <v>366</v>
      </c>
      <c r="F6282" s="376">
        <v>78260.61</v>
      </c>
    </row>
    <row r="6283" spans="1:6">
      <c r="A6283" s="370" t="s">
        <v>12842</v>
      </c>
      <c r="B6283" s="374">
        <v>15256</v>
      </c>
      <c r="C6283" s="374" t="s">
        <v>12843</v>
      </c>
      <c r="D6283" s="368" t="s">
        <v>6</v>
      </c>
      <c r="E6283" s="374" t="s">
        <v>1573</v>
      </c>
      <c r="F6283" s="376">
        <v>117934.18</v>
      </c>
    </row>
    <row r="6284" spans="1:6">
      <c r="A6284" s="370" t="s">
        <v>12844</v>
      </c>
      <c r="B6284" s="374">
        <v>13975</v>
      </c>
      <c r="C6284" s="374" t="s">
        <v>12845</v>
      </c>
      <c r="D6284" s="368" t="s">
        <v>6</v>
      </c>
      <c r="E6284" s="374" t="s">
        <v>1573</v>
      </c>
      <c r="F6284" s="376">
        <v>203293.63</v>
      </c>
    </row>
    <row r="6285" spans="1:6">
      <c r="A6285" s="370" t="s">
        <v>12846</v>
      </c>
      <c r="B6285" s="374">
        <v>16530</v>
      </c>
      <c r="C6285" s="374" t="s">
        <v>12847</v>
      </c>
      <c r="D6285" s="368" t="s">
        <v>6</v>
      </c>
      <c r="E6285" s="374" t="s">
        <v>1573</v>
      </c>
      <c r="F6285" s="376">
        <v>209675.98</v>
      </c>
    </row>
    <row r="6286" spans="1:6">
      <c r="A6286" s="370" t="s">
        <v>12848</v>
      </c>
      <c r="B6286" s="374">
        <v>16533</v>
      </c>
      <c r="C6286" s="374" t="s">
        <v>12849</v>
      </c>
      <c r="D6286" s="368" t="s">
        <v>8</v>
      </c>
      <c r="E6286" s="374" t="s">
        <v>1573</v>
      </c>
      <c r="F6286" s="376">
        <v>131771.29</v>
      </c>
    </row>
    <row r="6287" spans="1:6">
      <c r="A6287" s="370" t="s">
        <v>12850</v>
      </c>
      <c r="B6287" s="374">
        <v>16664</v>
      </c>
      <c r="C6287" s="374" t="s">
        <v>12851</v>
      </c>
      <c r="D6287" s="368" t="s">
        <v>8</v>
      </c>
      <c r="E6287" s="374" t="s">
        <v>1573</v>
      </c>
      <c r="F6287" s="376">
        <v>47081.760000000002</v>
      </c>
    </row>
    <row r="6288" spans="1:6">
      <c r="A6288" s="370" t="s">
        <v>12852</v>
      </c>
      <c r="B6288" s="374">
        <v>16535</v>
      </c>
      <c r="C6288" s="374" t="s">
        <v>12853</v>
      </c>
      <c r="D6288" s="368" t="s">
        <v>8</v>
      </c>
      <c r="E6288" s="374" t="s">
        <v>1573</v>
      </c>
      <c r="F6288" s="376">
        <v>126389.01</v>
      </c>
    </row>
    <row r="6289" spans="1:6">
      <c r="A6289" s="370" t="s">
        <v>12854</v>
      </c>
      <c r="B6289" s="374">
        <v>16532</v>
      </c>
      <c r="C6289" s="374" t="s">
        <v>12855</v>
      </c>
      <c r="D6289" s="368" t="s">
        <v>6</v>
      </c>
      <c r="E6289" s="374" t="s">
        <v>1573</v>
      </c>
      <c r="F6289" s="376">
        <v>146815.03</v>
      </c>
    </row>
    <row r="6290" spans="1:6">
      <c r="A6290" s="370" t="s">
        <v>12856</v>
      </c>
      <c r="B6290" s="374">
        <v>13376</v>
      </c>
      <c r="C6290" s="374" t="s">
        <v>12857</v>
      </c>
      <c r="D6290" s="368" t="s">
        <v>7</v>
      </c>
      <c r="E6290" s="374" t="s">
        <v>366</v>
      </c>
      <c r="F6290" s="376">
        <v>310900.61</v>
      </c>
    </row>
    <row r="6291" spans="1:6">
      <c r="A6291" s="370" t="s">
        <v>12858</v>
      </c>
      <c r="B6291" s="374">
        <v>977</v>
      </c>
      <c r="C6291" s="374" t="s">
        <v>12859</v>
      </c>
      <c r="D6291" s="368" t="s">
        <v>6</v>
      </c>
      <c r="E6291" s="374" t="s">
        <v>1573</v>
      </c>
      <c r="F6291" s="376">
        <v>69226.259999999995</v>
      </c>
    </row>
    <row r="6292" spans="1:6">
      <c r="A6292" s="370" t="s">
        <v>12860</v>
      </c>
      <c r="B6292" s="374">
        <v>19210</v>
      </c>
      <c r="C6292" s="374" t="s">
        <v>12861</v>
      </c>
      <c r="D6292" s="368" t="s">
        <v>6</v>
      </c>
      <c r="E6292" s="374" t="s">
        <v>1573</v>
      </c>
      <c r="F6292" s="376">
        <v>75159.539999999994</v>
      </c>
    </row>
    <row r="6293" spans="1:6">
      <c r="A6293" s="370" t="s">
        <v>12862</v>
      </c>
      <c r="B6293" s="374">
        <v>14429</v>
      </c>
      <c r="C6293" s="374" t="s">
        <v>12863</v>
      </c>
      <c r="D6293" s="368" t="s">
        <v>6</v>
      </c>
      <c r="E6293" s="374" t="s">
        <v>1573</v>
      </c>
      <c r="F6293" s="376">
        <v>35202.78</v>
      </c>
    </row>
    <row r="6294" spans="1:6">
      <c r="A6294" s="370" t="s">
        <v>12864</v>
      </c>
      <c r="B6294" s="374">
        <v>12327</v>
      </c>
      <c r="C6294" s="374" t="s">
        <v>12865</v>
      </c>
      <c r="D6294" s="368" t="s">
        <v>6</v>
      </c>
      <c r="E6294" s="374" t="s">
        <v>1573</v>
      </c>
      <c r="F6294" s="376">
        <v>68392.7</v>
      </c>
    </row>
    <row r="6295" spans="1:6">
      <c r="A6295" s="370" t="s">
        <v>12866</v>
      </c>
      <c r="B6295" s="374">
        <v>10813</v>
      </c>
      <c r="C6295" s="374" t="s">
        <v>12867</v>
      </c>
      <c r="D6295" s="368" t="s">
        <v>6</v>
      </c>
      <c r="E6295" s="374" t="s">
        <v>1573</v>
      </c>
      <c r="F6295" s="376">
        <v>69432.92</v>
      </c>
    </row>
    <row r="6296" spans="1:6">
      <c r="A6296" s="370" t="s">
        <v>12868</v>
      </c>
      <c r="B6296" s="374">
        <v>12666</v>
      </c>
      <c r="C6296" s="374" t="s">
        <v>12869</v>
      </c>
      <c r="D6296" s="368" t="s">
        <v>6</v>
      </c>
      <c r="E6296" s="374" t="s">
        <v>458</v>
      </c>
      <c r="F6296" s="376">
        <v>84214.15</v>
      </c>
    </row>
    <row r="6297" spans="1:6">
      <c r="A6297" s="370" t="s">
        <v>12870</v>
      </c>
      <c r="B6297" s="374">
        <v>13026</v>
      </c>
      <c r="C6297" s="374" t="s">
        <v>12871</v>
      </c>
      <c r="D6297" s="368" t="s">
        <v>6</v>
      </c>
      <c r="E6297" s="374" t="s">
        <v>458</v>
      </c>
      <c r="F6297" s="376">
        <v>166220.75</v>
      </c>
    </row>
    <row r="6298" spans="1:6">
      <c r="A6298" s="370" t="s">
        <v>12872</v>
      </c>
      <c r="B6298" s="374">
        <v>18253</v>
      </c>
      <c r="C6298" s="374" t="s">
        <v>12873</v>
      </c>
      <c r="D6298" s="368" t="s">
        <v>6</v>
      </c>
      <c r="E6298" s="374" t="s">
        <v>1573</v>
      </c>
      <c r="F6298" s="376">
        <v>98874.83</v>
      </c>
    </row>
    <row r="6299" spans="1:6">
      <c r="A6299" s="370" t="s">
        <v>12874</v>
      </c>
      <c r="B6299" s="374">
        <v>10261</v>
      </c>
      <c r="C6299" s="374" t="s">
        <v>12875</v>
      </c>
      <c r="D6299" s="368" t="s">
        <v>6</v>
      </c>
      <c r="E6299" s="374" t="s">
        <v>1573</v>
      </c>
      <c r="F6299" s="376">
        <v>63306.12</v>
      </c>
    </row>
    <row r="6300" spans="1:6">
      <c r="A6300" s="370" t="s">
        <v>12876</v>
      </c>
      <c r="B6300" s="374">
        <v>1003</v>
      </c>
      <c r="C6300" s="374" t="s">
        <v>12877</v>
      </c>
      <c r="D6300" s="368" t="s">
        <v>7</v>
      </c>
      <c r="E6300" s="374" t="s">
        <v>857</v>
      </c>
      <c r="F6300" s="376">
        <v>824655.53</v>
      </c>
    </row>
    <row r="6301" spans="1:6">
      <c r="A6301" s="370" t="s">
        <v>12878</v>
      </c>
      <c r="B6301" s="374">
        <v>1004</v>
      </c>
      <c r="C6301" s="374" t="s">
        <v>12879</v>
      </c>
      <c r="D6301" s="368" t="s">
        <v>7</v>
      </c>
      <c r="E6301" s="374" t="s">
        <v>857</v>
      </c>
      <c r="F6301" s="376">
        <v>824655.53</v>
      </c>
    </row>
    <row r="6302" spans="1:6">
      <c r="A6302" s="370" t="s">
        <v>12880</v>
      </c>
      <c r="B6302" s="374">
        <v>664</v>
      </c>
      <c r="C6302" s="374" t="s">
        <v>12881</v>
      </c>
      <c r="D6302" s="368" t="s">
        <v>6</v>
      </c>
      <c r="E6302" s="374" t="s">
        <v>1573</v>
      </c>
      <c r="F6302" s="376">
        <v>67663.19</v>
      </c>
    </row>
    <row r="6303" spans="1:6">
      <c r="A6303" s="370" t="s">
        <v>12882</v>
      </c>
      <c r="B6303" s="374">
        <v>987</v>
      </c>
      <c r="C6303" s="374" t="s">
        <v>12883</v>
      </c>
      <c r="D6303" s="368" t="s">
        <v>6</v>
      </c>
      <c r="E6303" s="374" t="s">
        <v>1573</v>
      </c>
      <c r="F6303" s="376">
        <v>25344.77</v>
      </c>
    </row>
    <row r="6304" spans="1:6">
      <c r="A6304" s="370" t="s">
        <v>12884</v>
      </c>
      <c r="B6304" s="374">
        <v>972</v>
      </c>
      <c r="C6304" s="374" t="s">
        <v>12885</v>
      </c>
      <c r="D6304" s="368" t="s">
        <v>6</v>
      </c>
      <c r="E6304" s="374" t="s">
        <v>1573</v>
      </c>
      <c r="F6304" s="376">
        <v>49515.1</v>
      </c>
    </row>
    <row r="6305" spans="1:6">
      <c r="A6305" s="370" t="s">
        <v>12886</v>
      </c>
      <c r="B6305" s="374">
        <v>161</v>
      </c>
      <c r="C6305" s="374" t="s">
        <v>12887</v>
      </c>
      <c r="D6305" s="368" t="s">
        <v>6</v>
      </c>
      <c r="E6305" s="374" t="s">
        <v>1573</v>
      </c>
      <c r="F6305" s="376">
        <v>26222.81</v>
      </c>
    </row>
    <row r="6306" spans="1:6">
      <c r="A6306" s="370" t="s">
        <v>12888</v>
      </c>
      <c r="B6306" s="374">
        <v>10196</v>
      </c>
      <c r="C6306" s="374" t="s">
        <v>12889</v>
      </c>
      <c r="D6306" s="368" t="s">
        <v>8</v>
      </c>
      <c r="E6306" s="374" t="s">
        <v>1573</v>
      </c>
      <c r="F6306" s="376">
        <v>114594.42</v>
      </c>
    </row>
    <row r="6307" spans="1:6">
      <c r="A6307" s="370" t="s">
        <v>12890</v>
      </c>
      <c r="B6307" s="374">
        <v>985</v>
      </c>
      <c r="C6307" s="374" t="s">
        <v>12891</v>
      </c>
      <c r="D6307" s="368" t="s">
        <v>6</v>
      </c>
      <c r="E6307" s="374" t="s">
        <v>1573</v>
      </c>
      <c r="F6307" s="376">
        <v>160881.10999999999</v>
      </c>
    </row>
    <row r="6308" spans="1:6">
      <c r="A6308" s="370" t="s">
        <v>12892</v>
      </c>
      <c r="B6308" s="374">
        <v>974</v>
      </c>
      <c r="C6308" s="374" t="s">
        <v>12893</v>
      </c>
      <c r="D6308" s="368" t="s">
        <v>6</v>
      </c>
      <c r="E6308" s="374" t="s">
        <v>1573</v>
      </c>
      <c r="F6308" s="376">
        <v>250769.76</v>
      </c>
    </row>
    <row r="6309" spans="1:6">
      <c r="A6309" s="370" t="s">
        <v>12894</v>
      </c>
      <c r="B6309" s="374">
        <v>160</v>
      </c>
      <c r="C6309" s="374" t="s">
        <v>12895</v>
      </c>
      <c r="D6309" s="368" t="s">
        <v>6</v>
      </c>
      <c r="E6309" s="374" t="s">
        <v>1573</v>
      </c>
      <c r="F6309" s="376">
        <v>62191.4</v>
      </c>
    </row>
    <row r="6310" spans="1:6">
      <c r="A6310" s="370" t="s">
        <v>12896</v>
      </c>
      <c r="B6310" s="374">
        <v>909</v>
      </c>
      <c r="C6310" s="374" t="s">
        <v>12897</v>
      </c>
      <c r="D6310" s="368" t="s">
        <v>6</v>
      </c>
      <c r="E6310" s="374" t="s">
        <v>1573</v>
      </c>
      <c r="F6310" s="376">
        <v>62191.4</v>
      </c>
    </row>
    <row r="6311" spans="1:6">
      <c r="A6311" s="370" t="s">
        <v>12898</v>
      </c>
      <c r="B6311" s="374">
        <v>11491</v>
      </c>
      <c r="C6311" s="374" t="s">
        <v>12899</v>
      </c>
      <c r="D6311" s="368" t="s">
        <v>6</v>
      </c>
      <c r="E6311" s="374" t="s">
        <v>1573</v>
      </c>
      <c r="F6311" s="376">
        <v>118185.53</v>
      </c>
    </row>
    <row r="6312" spans="1:6">
      <c r="A6312" s="370" t="s">
        <v>12900</v>
      </c>
      <c r="B6312" s="374">
        <v>152</v>
      </c>
      <c r="C6312" s="374" t="s">
        <v>12901</v>
      </c>
      <c r="D6312" s="368" t="s">
        <v>6</v>
      </c>
      <c r="E6312" s="374" t="s">
        <v>1573</v>
      </c>
      <c r="F6312" s="376">
        <v>150909.9</v>
      </c>
    </row>
    <row r="6313" spans="1:6">
      <c r="A6313" s="370" t="s">
        <v>12902</v>
      </c>
      <c r="B6313" s="374">
        <v>163</v>
      </c>
      <c r="C6313" s="374" t="s">
        <v>12903</v>
      </c>
      <c r="D6313" s="368" t="s">
        <v>6</v>
      </c>
      <c r="E6313" s="374" t="s">
        <v>1573</v>
      </c>
      <c r="F6313" s="376">
        <v>62191.4</v>
      </c>
    </row>
    <row r="6314" spans="1:6">
      <c r="A6314" s="370" t="s">
        <v>12904</v>
      </c>
      <c r="B6314" s="374">
        <v>86</v>
      </c>
      <c r="C6314" s="374" t="s">
        <v>12905</v>
      </c>
      <c r="D6314" s="368" t="s">
        <v>6</v>
      </c>
      <c r="E6314" s="374" t="s">
        <v>1573</v>
      </c>
      <c r="F6314" s="376">
        <v>71728.070000000007</v>
      </c>
    </row>
    <row r="6315" spans="1:6">
      <c r="A6315" s="370" t="s">
        <v>12906</v>
      </c>
      <c r="B6315" s="374">
        <v>155</v>
      </c>
      <c r="C6315" s="374" t="s">
        <v>12907</v>
      </c>
      <c r="D6315" s="368" t="s">
        <v>6</v>
      </c>
      <c r="E6315" s="374" t="s">
        <v>1573</v>
      </c>
      <c r="F6315" s="376">
        <v>40023.57</v>
      </c>
    </row>
    <row r="6316" spans="1:6">
      <c r="A6316" s="370" t="s">
        <v>12908</v>
      </c>
      <c r="B6316" s="374">
        <v>986</v>
      </c>
      <c r="C6316" s="374" t="s">
        <v>12909</v>
      </c>
      <c r="D6316" s="368" t="s">
        <v>6</v>
      </c>
      <c r="E6316" s="374" t="s">
        <v>1573</v>
      </c>
      <c r="F6316" s="376">
        <v>43844.34</v>
      </c>
    </row>
    <row r="6317" spans="1:6">
      <c r="A6317" s="370" t="s">
        <v>12910</v>
      </c>
      <c r="B6317" s="374">
        <v>910</v>
      </c>
      <c r="C6317" s="374" t="s">
        <v>12911</v>
      </c>
      <c r="D6317" s="368" t="s">
        <v>6</v>
      </c>
      <c r="E6317" s="374" t="s">
        <v>1573</v>
      </c>
      <c r="F6317" s="376">
        <v>40023.57</v>
      </c>
    </row>
    <row r="6318" spans="1:6">
      <c r="A6318" s="370" t="s">
        <v>12912</v>
      </c>
      <c r="B6318" s="374">
        <v>772</v>
      </c>
      <c r="C6318" s="374" t="s">
        <v>12913</v>
      </c>
      <c r="D6318" s="368" t="s">
        <v>6</v>
      </c>
      <c r="E6318" s="374" t="s">
        <v>1573</v>
      </c>
      <c r="F6318" s="376">
        <v>40023.57</v>
      </c>
    </row>
    <row r="6319" spans="1:6">
      <c r="A6319" s="370" t="s">
        <v>12914</v>
      </c>
      <c r="B6319" s="374">
        <v>159</v>
      </c>
      <c r="C6319" s="374" t="s">
        <v>12915</v>
      </c>
      <c r="D6319" s="368" t="s">
        <v>6</v>
      </c>
      <c r="E6319" s="374" t="s">
        <v>1573</v>
      </c>
      <c r="F6319" s="376">
        <v>82354.44</v>
      </c>
    </row>
    <row r="6320" spans="1:6">
      <c r="A6320" s="370" t="s">
        <v>12916</v>
      </c>
      <c r="B6320" s="374">
        <v>11489</v>
      </c>
      <c r="C6320" s="374" t="s">
        <v>12917</v>
      </c>
      <c r="D6320" s="368" t="s">
        <v>6</v>
      </c>
      <c r="E6320" s="374" t="s">
        <v>1573</v>
      </c>
      <c r="F6320" s="376">
        <v>92006.39</v>
      </c>
    </row>
    <row r="6321" spans="1:6">
      <c r="A6321" s="370" t="s">
        <v>12918</v>
      </c>
      <c r="B6321" s="374">
        <v>980</v>
      </c>
      <c r="C6321" s="374" t="s">
        <v>12919</v>
      </c>
      <c r="D6321" s="368" t="s">
        <v>6</v>
      </c>
      <c r="E6321" s="374" t="s">
        <v>1573</v>
      </c>
      <c r="F6321" s="376">
        <v>40023.57</v>
      </c>
    </row>
    <row r="6322" spans="1:6">
      <c r="A6322" s="370" t="s">
        <v>12920</v>
      </c>
      <c r="B6322" s="374">
        <v>162</v>
      </c>
      <c r="C6322" s="374" t="s">
        <v>12921</v>
      </c>
      <c r="D6322" s="368" t="s">
        <v>6</v>
      </c>
      <c r="E6322" s="374" t="s">
        <v>1573</v>
      </c>
      <c r="F6322" s="376">
        <v>40023.57</v>
      </c>
    </row>
    <row r="6323" spans="1:6">
      <c r="A6323" s="370" t="s">
        <v>12922</v>
      </c>
      <c r="B6323" s="374">
        <v>990</v>
      </c>
      <c r="C6323" s="374" t="s">
        <v>12923</v>
      </c>
      <c r="D6323" s="368" t="s">
        <v>6</v>
      </c>
      <c r="E6323" s="374" t="s">
        <v>1573</v>
      </c>
      <c r="F6323" s="376">
        <v>40023.57</v>
      </c>
    </row>
    <row r="6324" spans="1:6">
      <c r="A6324" s="370" t="s">
        <v>12924</v>
      </c>
      <c r="B6324" s="374">
        <v>991</v>
      </c>
      <c r="C6324" s="374" t="s">
        <v>12925</v>
      </c>
      <c r="D6324" s="368" t="s">
        <v>6</v>
      </c>
      <c r="E6324" s="374" t="s">
        <v>1573</v>
      </c>
      <c r="F6324" s="376">
        <v>60803.49</v>
      </c>
    </row>
    <row r="6325" spans="1:6">
      <c r="A6325" s="370" t="s">
        <v>12926</v>
      </c>
      <c r="B6325" s="374">
        <v>15182</v>
      </c>
      <c r="C6325" s="374" t="s">
        <v>12927</v>
      </c>
      <c r="D6325" s="368" t="s">
        <v>6</v>
      </c>
      <c r="E6325" s="374" t="s">
        <v>1573</v>
      </c>
      <c r="F6325" s="376">
        <v>249692.87</v>
      </c>
    </row>
    <row r="6326" spans="1:6">
      <c r="A6326" s="370" t="s">
        <v>12928</v>
      </c>
      <c r="B6326" s="374">
        <v>13580</v>
      </c>
      <c r="C6326" s="374" t="s">
        <v>12929</v>
      </c>
      <c r="D6326" s="368" t="s">
        <v>7</v>
      </c>
      <c r="E6326" s="374" t="s">
        <v>857</v>
      </c>
      <c r="F6326" s="376">
        <v>1192991.05</v>
      </c>
    </row>
    <row r="6327" spans="1:6">
      <c r="A6327" s="370" t="s">
        <v>12930</v>
      </c>
      <c r="B6327" s="374">
        <v>15130</v>
      </c>
      <c r="C6327" s="374" t="s">
        <v>12931</v>
      </c>
      <c r="D6327" s="368" t="s">
        <v>7</v>
      </c>
      <c r="E6327" s="374" t="s">
        <v>857</v>
      </c>
      <c r="F6327" s="376">
        <v>960883.57</v>
      </c>
    </row>
    <row r="6328" spans="1:6">
      <c r="A6328" s="370" t="s">
        <v>12932</v>
      </c>
      <c r="B6328" s="374">
        <v>15158</v>
      </c>
      <c r="C6328" s="374" t="s">
        <v>12933</v>
      </c>
      <c r="D6328" s="368" t="s">
        <v>7</v>
      </c>
      <c r="E6328" s="374" t="s">
        <v>857</v>
      </c>
      <c r="F6328" s="376">
        <v>1190798.1000000001</v>
      </c>
    </row>
    <row r="6329" spans="1:6">
      <c r="A6329" s="370" t="s">
        <v>12934</v>
      </c>
      <c r="B6329" s="374">
        <v>17001</v>
      </c>
      <c r="C6329" s="374" t="s">
        <v>12935</v>
      </c>
      <c r="D6329" s="368" t="s">
        <v>9</v>
      </c>
      <c r="E6329" s="374" t="s">
        <v>1207</v>
      </c>
      <c r="F6329" s="376">
        <v>0</v>
      </c>
    </row>
    <row r="6330" spans="1:6">
      <c r="A6330" s="370" t="s">
        <v>12936</v>
      </c>
      <c r="B6330" s="374">
        <v>17002</v>
      </c>
      <c r="C6330" s="374" t="s">
        <v>12937</v>
      </c>
      <c r="D6330" s="368" t="s">
        <v>9</v>
      </c>
      <c r="E6330" s="374" t="s">
        <v>1207</v>
      </c>
      <c r="F6330" s="376">
        <v>0</v>
      </c>
    </row>
    <row r="6331" spans="1:6">
      <c r="A6331" s="370" t="s">
        <v>12938</v>
      </c>
      <c r="B6331" s="374">
        <v>17004</v>
      </c>
      <c r="C6331" s="374" t="s">
        <v>12939</v>
      </c>
      <c r="D6331" s="368" t="s">
        <v>9</v>
      </c>
      <c r="E6331" s="374" t="s">
        <v>1207</v>
      </c>
      <c r="F6331" s="376">
        <v>0</v>
      </c>
    </row>
    <row r="6332" spans="1:6">
      <c r="A6332" s="370" t="s">
        <v>12940</v>
      </c>
      <c r="B6332" s="374">
        <v>17005</v>
      </c>
      <c r="C6332" s="374" t="s">
        <v>12941</v>
      </c>
      <c r="D6332" s="368" t="s">
        <v>9</v>
      </c>
      <c r="E6332" s="374" t="s">
        <v>1207</v>
      </c>
      <c r="F6332" s="376">
        <v>0</v>
      </c>
    </row>
    <row r="6333" spans="1:6">
      <c r="A6333" s="370" t="s">
        <v>12942</v>
      </c>
      <c r="B6333" s="374">
        <v>17006</v>
      </c>
      <c r="C6333" s="374" t="s">
        <v>12943</v>
      </c>
      <c r="D6333" s="368" t="s">
        <v>9</v>
      </c>
      <c r="E6333" s="374" t="s">
        <v>1207</v>
      </c>
      <c r="F6333" s="376">
        <v>0</v>
      </c>
    </row>
    <row r="6334" spans="1:6">
      <c r="A6334" s="370" t="s">
        <v>12944</v>
      </c>
      <c r="B6334" s="374">
        <v>17008</v>
      </c>
      <c r="C6334" s="374" t="s">
        <v>12945</v>
      </c>
      <c r="D6334" s="368" t="s">
        <v>9</v>
      </c>
      <c r="E6334" s="374" t="s">
        <v>1207</v>
      </c>
      <c r="F6334" s="376">
        <v>0</v>
      </c>
    </row>
    <row r="6335" spans="1:6">
      <c r="A6335" s="370" t="s">
        <v>12946</v>
      </c>
      <c r="B6335" s="374">
        <v>17011</v>
      </c>
      <c r="C6335" s="374" t="s">
        <v>12947</v>
      </c>
      <c r="D6335" s="368" t="s">
        <v>9</v>
      </c>
      <c r="E6335" s="374" t="s">
        <v>1207</v>
      </c>
      <c r="F6335" s="376">
        <v>0</v>
      </c>
    </row>
    <row r="6336" spans="1:6">
      <c r="A6336" s="370" t="s">
        <v>12948</v>
      </c>
      <c r="B6336" s="374">
        <v>17015</v>
      </c>
      <c r="C6336" s="374" t="s">
        <v>12949</v>
      </c>
      <c r="D6336" s="368" t="s">
        <v>9</v>
      </c>
      <c r="E6336" s="374" t="s">
        <v>1207</v>
      </c>
      <c r="F6336" s="376">
        <v>0</v>
      </c>
    </row>
    <row r="6337" spans="1:6">
      <c r="A6337" s="370" t="s">
        <v>12950</v>
      </c>
      <c r="B6337" s="374">
        <v>17019</v>
      </c>
      <c r="C6337" s="374" t="s">
        <v>12951</v>
      </c>
      <c r="D6337" s="368" t="s">
        <v>9</v>
      </c>
      <c r="E6337" s="374" t="s">
        <v>1207</v>
      </c>
      <c r="F6337" s="376">
        <v>0</v>
      </c>
    </row>
    <row r="6338" spans="1:6">
      <c r="A6338" s="370" t="s">
        <v>12952</v>
      </c>
      <c r="B6338" s="374">
        <v>16989</v>
      </c>
      <c r="C6338" s="374" t="s">
        <v>12953</v>
      </c>
      <c r="D6338" s="368" t="s">
        <v>9</v>
      </c>
      <c r="E6338" s="374" t="s">
        <v>1207</v>
      </c>
      <c r="F6338" s="376">
        <v>0</v>
      </c>
    </row>
    <row r="6339" spans="1:6">
      <c r="A6339" s="370" t="s">
        <v>12954</v>
      </c>
      <c r="B6339" s="374">
        <v>16990</v>
      </c>
      <c r="C6339" s="374" t="s">
        <v>12955</v>
      </c>
      <c r="D6339" s="368" t="s">
        <v>9</v>
      </c>
      <c r="E6339" s="374" t="s">
        <v>1207</v>
      </c>
      <c r="F6339" s="376">
        <v>0</v>
      </c>
    </row>
    <row r="6340" spans="1:6">
      <c r="A6340" s="370" t="s">
        <v>12956</v>
      </c>
      <c r="B6340" s="374">
        <v>16992</v>
      </c>
      <c r="C6340" s="374" t="s">
        <v>12957</v>
      </c>
      <c r="D6340" s="368" t="s">
        <v>9</v>
      </c>
      <c r="E6340" s="374" t="s">
        <v>1207</v>
      </c>
      <c r="F6340" s="376">
        <v>0</v>
      </c>
    </row>
    <row r="6341" spans="1:6">
      <c r="A6341" s="370" t="s">
        <v>12958</v>
      </c>
      <c r="B6341" s="374">
        <v>16994</v>
      </c>
      <c r="C6341" s="374" t="s">
        <v>12959</v>
      </c>
      <c r="D6341" s="368" t="s">
        <v>9</v>
      </c>
      <c r="E6341" s="374" t="s">
        <v>1207</v>
      </c>
      <c r="F6341" s="376">
        <v>0</v>
      </c>
    </row>
    <row r="6342" spans="1:6">
      <c r="A6342" s="370" t="s">
        <v>12960</v>
      </c>
      <c r="B6342" s="374">
        <v>16995</v>
      </c>
      <c r="C6342" s="374" t="s">
        <v>12961</v>
      </c>
      <c r="D6342" s="368" t="s">
        <v>9</v>
      </c>
      <c r="E6342" s="374" t="s">
        <v>1207</v>
      </c>
      <c r="F6342" s="376">
        <v>0</v>
      </c>
    </row>
    <row r="6343" spans="1:6">
      <c r="A6343" s="370" t="s">
        <v>12962</v>
      </c>
      <c r="B6343" s="374">
        <v>15116</v>
      </c>
      <c r="C6343" s="374" t="s">
        <v>12963</v>
      </c>
      <c r="D6343" s="368" t="s">
        <v>8</v>
      </c>
      <c r="E6343" s="374" t="s">
        <v>1573</v>
      </c>
      <c r="F6343" s="376">
        <v>81564.490000000005</v>
      </c>
    </row>
    <row r="6344" spans="1:6">
      <c r="A6344" s="370" t="s">
        <v>12964</v>
      </c>
      <c r="B6344" s="374">
        <v>14415</v>
      </c>
      <c r="C6344" s="374" t="s">
        <v>12965</v>
      </c>
      <c r="D6344" s="368" t="s">
        <v>7</v>
      </c>
      <c r="E6344" s="374" t="s">
        <v>1573</v>
      </c>
      <c r="F6344" s="376">
        <v>755554.88</v>
      </c>
    </row>
    <row r="6345" spans="1:6">
      <c r="A6345" s="370" t="s">
        <v>12966</v>
      </c>
      <c r="B6345" s="374">
        <v>18143</v>
      </c>
      <c r="C6345" s="374" t="s">
        <v>12967</v>
      </c>
      <c r="D6345" s="368" t="s">
        <v>7</v>
      </c>
      <c r="E6345" s="374" t="s">
        <v>857</v>
      </c>
      <c r="F6345" s="376">
        <v>1342914.03</v>
      </c>
    </row>
    <row r="6346" spans="1:6">
      <c r="A6346" s="370" t="s">
        <v>12968</v>
      </c>
      <c r="B6346" s="374">
        <v>17940</v>
      </c>
      <c r="C6346" s="374" t="s">
        <v>12969</v>
      </c>
      <c r="D6346" s="368" t="s">
        <v>7</v>
      </c>
      <c r="E6346" s="374" t="s">
        <v>857</v>
      </c>
      <c r="F6346" s="376">
        <v>1342017.68</v>
      </c>
    </row>
    <row r="6347" spans="1:6">
      <c r="A6347" s="370" t="s">
        <v>12970</v>
      </c>
      <c r="B6347" s="374">
        <v>18306</v>
      </c>
      <c r="C6347" s="374" t="s">
        <v>12971</v>
      </c>
      <c r="D6347" s="368" t="s">
        <v>7</v>
      </c>
      <c r="E6347" s="374" t="s">
        <v>857</v>
      </c>
      <c r="F6347" s="376">
        <v>661139.55000000005</v>
      </c>
    </row>
    <row r="6348" spans="1:6">
      <c r="A6348" s="370" t="s">
        <v>12972</v>
      </c>
      <c r="B6348" s="374">
        <v>18307</v>
      </c>
      <c r="C6348" s="374" t="s">
        <v>12973</v>
      </c>
      <c r="D6348" s="368" t="s">
        <v>7</v>
      </c>
      <c r="E6348" s="374" t="s">
        <v>857</v>
      </c>
      <c r="F6348" s="376">
        <v>635406.72</v>
      </c>
    </row>
    <row r="6349" spans="1:6">
      <c r="A6349" s="370" t="s">
        <v>12974</v>
      </c>
      <c r="B6349" s="374">
        <v>18130</v>
      </c>
      <c r="C6349" s="374" t="s">
        <v>12975</v>
      </c>
      <c r="D6349" s="368" t="s">
        <v>7</v>
      </c>
      <c r="E6349" s="374" t="s">
        <v>857</v>
      </c>
      <c r="F6349" s="376">
        <v>1330917.3799999999</v>
      </c>
    </row>
    <row r="6350" spans="1:6">
      <c r="A6350" s="370" t="s">
        <v>12976</v>
      </c>
      <c r="B6350" s="374">
        <v>16871</v>
      </c>
      <c r="C6350" s="374" t="s">
        <v>12977</v>
      </c>
      <c r="D6350" s="368" t="s">
        <v>6</v>
      </c>
      <c r="E6350" s="374" t="s">
        <v>854</v>
      </c>
      <c r="F6350" s="376">
        <v>263485.7</v>
      </c>
    </row>
    <row r="6351" spans="1:6">
      <c r="A6351" s="370" t="s">
        <v>12978</v>
      </c>
      <c r="B6351" s="374">
        <v>16874</v>
      </c>
      <c r="C6351" s="374" t="s">
        <v>12979</v>
      </c>
      <c r="D6351" s="368" t="s">
        <v>6</v>
      </c>
      <c r="E6351" s="374" t="s">
        <v>854</v>
      </c>
      <c r="F6351" s="376">
        <v>137982.95000000001</v>
      </c>
    </row>
    <row r="6352" spans="1:6">
      <c r="A6352" s="370" t="s">
        <v>12980</v>
      </c>
      <c r="B6352" s="374">
        <v>98</v>
      </c>
      <c r="C6352" s="374" t="s">
        <v>12981</v>
      </c>
      <c r="D6352" s="368" t="s">
        <v>7</v>
      </c>
      <c r="E6352" s="374" t="s">
        <v>857</v>
      </c>
      <c r="F6352" s="376">
        <v>1130209.99</v>
      </c>
    </row>
    <row r="6353" spans="1:6">
      <c r="A6353" s="370" t="s">
        <v>12982</v>
      </c>
      <c r="B6353" s="374">
        <v>17854</v>
      </c>
      <c r="C6353" s="374" t="s">
        <v>12983</v>
      </c>
      <c r="D6353" s="368" t="s">
        <v>7</v>
      </c>
      <c r="E6353" s="374" t="s">
        <v>1766</v>
      </c>
      <c r="F6353" s="376">
        <v>503712.76</v>
      </c>
    </row>
    <row r="6354" spans="1:6">
      <c r="A6354" s="370" t="s">
        <v>12984</v>
      </c>
      <c r="B6354" s="374">
        <v>18152</v>
      </c>
      <c r="C6354" s="374" t="s">
        <v>12985</v>
      </c>
      <c r="D6354" s="368" t="s">
        <v>7</v>
      </c>
      <c r="E6354" s="374" t="s">
        <v>857</v>
      </c>
      <c r="F6354" s="376">
        <v>1189275.26</v>
      </c>
    </row>
    <row r="6355" spans="1:6">
      <c r="A6355" s="370" t="s">
        <v>12986</v>
      </c>
      <c r="B6355" s="374">
        <v>18136</v>
      </c>
      <c r="C6355" s="374" t="s">
        <v>12987</v>
      </c>
      <c r="D6355" s="368" t="s">
        <v>7</v>
      </c>
      <c r="E6355" s="374" t="s">
        <v>857</v>
      </c>
      <c r="F6355" s="376">
        <v>1351442.56</v>
      </c>
    </row>
    <row r="6356" spans="1:6">
      <c r="A6356" s="370" t="s">
        <v>12988</v>
      </c>
      <c r="B6356" s="374">
        <v>16866</v>
      </c>
      <c r="C6356" s="374" t="s">
        <v>12989</v>
      </c>
      <c r="D6356" s="368" t="s">
        <v>7</v>
      </c>
      <c r="E6356" s="374" t="s">
        <v>857</v>
      </c>
      <c r="F6356" s="376">
        <v>1338839.05</v>
      </c>
    </row>
    <row r="6357" spans="1:6">
      <c r="A6357" s="370" t="s">
        <v>12990</v>
      </c>
      <c r="B6357" s="374">
        <v>18141</v>
      </c>
      <c r="C6357" s="374" t="s">
        <v>12991</v>
      </c>
      <c r="D6357" s="368" t="s">
        <v>7</v>
      </c>
      <c r="E6357" s="374" t="s">
        <v>857</v>
      </c>
      <c r="F6357" s="376">
        <v>1331813.73</v>
      </c>
    </row>
    <row r="6358" spans="1:6">
      <c r="A6358" s="370" t="s">
        <v>12992</v>
      </c>
      <c r="B6358" s="374">
        <v>18596</v>
      </c>
      <c r="C6358" s="374" t="s">
        <v>12993</v>
      </c>
      <c r="D6358" s="368" t="s">
        <v>7</v>
      </c>
      <c r="E6358" s="374" t="s">
        <v>857</v>
      </c>
      <c r="F6358" s="376">
        <v>456231.69</v>
      </c>
    </row>
    <row r="6359" spans="1:6">
      <c r="A6359" s="370" t="s">
        <v>12994</v>
      </c>
      <c r="B6359" s="374">
        <v>18309</v>
      </c>
      <c r="C6359" s="374" t="s">
        <v>12995</v>
      </c>
      <c r="D6359" s="368" t="s">
        <v>6</v>
      </c>
      <c r="E6359" s="374" t="s">
        <v>857</v>
      </c>
      <c r="F6359" s="376">
        <v>293633.21000000002</v>
      </c>
    </row>
    <row r="6360" spans="1:6">
      <c r="A6360" s="370" t="s">
        <v>12996</v>
      </c>
      <c r="B6360" s="374">
        <v>18334</v>
      </c>
      <c r="C6360" s="374" t="s">
        <v>12997</v>
      </c>
      <c r="D6360" s="368" t="s">
        <v>7</v>
      </c>
      <c r="E6360" s="374" t="s">
        <v>857</v>
      </c>
      <c r="F6360" s="376">
        <v>879305.61</v>
      </c>
    </row>
    <row r="6361" spans="1:6">
      <c r="A6361" s="370" t="s">
        <v>12998</v>
      </c>
      <c r="B6361" s="374">
        <v>18310</v>
      </c>
      <c r="C6361" s="374" t="s">
        <v>12999</v>
      </c>
      <c r="D6361" s="368" t="s">
        <v>7</v>
      </c>
      <c r="E6361" s="374" t="s">
        <v>857</v>
      </c>
      <c r="F6361" s="376">
        <v>293633.21000000002</v>
      </c>
    </row>
    <row r="6362" spans="1:6">
      <c r="A6362" s="370" t="s">
        <v>13000</v>
      </c>
      <c r="B6362" s="374">
        <v>15023</v>
      </c>
      <c r="C6362" s="374" t="s">
        <v>13001</v>
      </c>
      <c r="D6362" s="368" t="s">
        <v>7</v>
      </c>
      <c r="E6362" s="374" t="s">
        <v>857</v>
      </c>
      <c r="F6362" s="376">
        <v>1208168.81</v>
      </c>
    </row>
    <row r="6363" spans="1:6">
      <c r="A6363" s="370" t="s">
        <v>13002</v>
      </c>
      <c r="B6363" s="374">
        <v>15151</v>
      </c>
      <c r="C6363" s="374" t="s">
        <v>13003</v>
      </c>
      <c r="D6363" s="368" t="s">
        <v>7</v>
      </c>
      <c r="E6363" s="374" t="s">
        <v>857</v>
      </c>
      <c r="F6363" s="376">
        <v>1191012.32</v>
      </c>
    </row>
    <row r="6364" spans="1:6">
      <c r="A6364" s="370" t="s">
        <v>13004</v>
      </c>
      <c r="B6364" s="374">
        <v>15767</v>
      </c>
      <c r="C6364" s="374" t="s">
        <v>13005</v>
      </c>
      <c r="D6364" s="368" t="s">
        <v>6</v>
      </c>
      <c r="E6364" s="374" t="s">
        <v>603</v>
      </c>
      <c r="F6364" s="376">
        <v>0</v>
      </c>
    </row>
    <row r="6365" spans="1:6">
      <c r="A6365" s="370" t="s">
        <v>13006</v>
      </c>
      <c r="B6365" s="374">
        <v>13884</v>
      </c>
      <c r="C6365" s="374" t="s">
        <v>13007</v>
      </c>
      <c r="D6365" s="368" t="s">
        <v>8</v>
      </c>
      <c r="E6365" s="374" t="s">
        <v>1766</v>
      </c>
      <c r="F6365" s="376">
        <v>11178.73</v>
      </c>
    </row>
    <row r="6366" spans="1:6">
      <c r="A6366" s="370" t="s">
        <v>13008</v>
      </c>
      <c r="B6366" s="374">
        <v>17570</v>
      </c>
      <c r="C6366" s="374" t="s">
        <v>13009</v>
      </c>
      <c r="D6366" s="368" t="s">
        <v>9</v>
      </c>
      <c r="E6366" s="374" t="s">
        <v>562</v>
      </c>
      <c r="F6366" s="376">
        <v>54516.01</v>
      </c>
    </row>
    <row r="6367" spans="1:6" ht="22.5">
      <c r="A6367" s="370" t="s">
        <v>13010</v>
      </c>
      <c r="B6367" s="374">
        <v>20840</v>
      </c>
      <c r="C6367" s="374" t="s">
        <v>13011</v>
      </c>
      <c r="D6367" s="368" t="s">
        <v>9</v>
      </c>
      <c r="E6367" s="374" t="s">
        <v>537</v>
      </c>
      <c r="F6367" s="376">
        <v>4744.08</v>
      </c>
    </row>
    <row r="6368" spans="1:6">
      <c r="A6368" s="370" t="s">
        <v>13012</v>
      </c>
      <c r="B6368" s="374">
        <v>17050</v>
      </c>
      <c r="C6368" s="374" t="s">
        <v>13013</v>
      </c>
      <c r="D6368" s="368" t="s">
        <v>9</v>
      </c>
      <c r="E6368" s="374" t="s">
        <v>854</v>
      </c>
      <c r="F6368" s="376">
        <v>9079.43</v>
      </c>
    </row>
    <row r="6369" spans="1:6">
      <c r="A6369" s="370" t="s">
        <v>13014</v>
      </c>
      <c r="B6369" s="374">
        <v>17530</v>
      </c>
      <c r="C6369" s="374" t="s">
        <v>13015</v>
      </c>
      <c r="D6369" s="368" t="s">
        <v>9</v>
      </c>
      <c r="E6369" s="374" t="s">
        <v>562</v>
      </c>
      <c r="F6369" s="376">
        <v>263294.38</v>
      </c>
    </row>
    <row r="6370" spans="1:6" ht="22.5">
      <c r="A6370" s="370" t="s">
        <v>13016</v>
      </c>
      <c r="B6370" s="374">
        <v>19187</v>
      </c>
      <c r="C6370" s="374" t="s">
        <v>13017</v>
      </c>
      <c r="D6370" s="368" t="s">
        <v>9</v>
      </c>
      <c r="E6370" s="374" t="s">
        <v>359</v>
      </c>
      <c r="F6370" s="376">
        <v>1130871.1299999999</v>
      </c>
    </row>
    <row r="6371" spans="1:6">
      <c r="A6371" s="370" t="s">
        <v>13018</v>
      </c>
      <c r="B6371" s="374">
        <v>18359</v>
      </c>
      <c r="C6371" s="374" t="s">
        <v>13019</v>
      </c>
      <c r="D6371" s="368" t="s">
        <v>9</v>
      </c>
      <c r="E6371" s="374" t="s">
        <v>884</v>
      </c>
      <c r="F6371" s="376">
        <v>0</v>
      </c>
    </row>
    <row r="6372" spans="1:6">
      <c r="A6372" s="370" t="s">
        <v>13020</v>
      </c>
      <c r="B6372" s="374">
        <v>18242</v>
      </c>
      <c r="C6372" s="374" t="s">
        <v>13021</v>
      </c>
      <c r="D6372" s="368" t="s">
        <v>9</v>
      </c>
      <c r="E6372" s="374" t="s">
        <v>884</v>
      </c>
      <c r="F6372" s="376">
        <v>263294.38</v>
      </c>
    </row>
    <row r="6373" spans="1:6">
      <c r="A6373" s="370" t="s">
        <v>13022</v>
      </c>
      <c r="B6373" s="374">
        <v>13131</v>
      </c>
      <c r="C6373" s="374" t="s">
        <v>13023</v>
      </c>
      <c r="D6373" s="368" t="s">
        <v>9</v>
      </c>
      <c r="E6373" s="374" t="s">
        <v>615</v>
      </c>
      <c r="F6373" s="376">
        <v>3172436.83</v>
      </c>
    </row>
    <row r="6374" spans="1:6">
      <c r="A6374" s="370" t="s">
        <v>13024</v>
      </c>
      <c r="B6374" s="374">
        <v>12373</v>
      </c>
      <c r="C6374" s="374" t="s">
        <v>13025</v>
      </c>
      <c r="D6374" s="368" t="s">
        <v>9</v>
      </c>
      <c r="E6374" s="374" t="s">
        <v>610</v>
      </c>
      <c r="F6374" s="376">
        <v>22402.35</v>
      </c>
    </row>
    <row r="6375" spans="1:6" ht="22.5">
      <c r="A6375" s="370" t="s">
        <v>13026</v>
      </c>
      <c r="B6375" s="374">
        <v>15257</v>
      </c>
      <c r="C6375" s="374" t="s">
        <v>13027</v>
      </c>
      <c r="D6375" s="368" t="s">
        <v>9</v>
      </c>
      <c r="E6375" s="374" t="s">
        <v>537</v>
      </c>
      <c r="F6375" s="376">
        <v>28492.83</v>
      </c>
    </row>
    <row r="6376" spans="1:6">
      <c r="A6376" s="370" t="s">
        <v>13028</v>
      </c>
      <c r="B6376" s="374">
        <v>10491</v>
      </c>
      <c r="C6376" s="374" t="s">
        <v>13029</v>
      </c>
      <c r="D6376" s="368" t="s">
        <v>9</v>
      </c>
      <c r="E6376" s="374" t="s">
        <v>610</v>
      </c>
      <c r="F6376" s="376">
        <v>54952.639999999999</v>
      </c>
    </row>
    <row r="6377" spans="1:6" ht="22.5">
      <c r="A6377" s="370" t="s">
        <v>13030</v>
      </c>
      <c r="B6377" s="374">
        <v>16362</v>
      </c>
      <c r="C6377" s="374" t="s">
        <v>13031</v>
      </c>
      <c r="D6377" s="368" t="s">
        <v>9</v>
      </c>
      <c r="E6377" s="374" t="s">
        <v>537</v>
      </c>
      <c r="F6377" s="376">
        <v>129632.8</v>
      </c>
    </row>
    <row r="6378" spans="1:6" ht="22.5">
      <c r="A6378" s="370" t="s">
        <v>13032</v>
      </c>
      <c r="B6378" s="374">
        <v>16361</v>
      </c>
      <c r="C6378" s="374" t="s">
        <v>13033</v>
      </c>
      <c r="D6378" s="368" t="s">
        <v>9</v>
      </c>
      <c r="E6378" s="374" t="s">
        <v>537</v>
      </c>
      <c r="F6378" s="376">
        <v>962404.92</v>
      </c>
    </row>
    <row r="6379" spans="1:6">
      <c r="A6379" s="370" t="s">
        <v>13034</v>
      </c>
      <c r="B6379" s="374">
        <v>17118</v>
      </c>
      <c r="C6379" s="374" t="s">
        <v>13035</v>
      </c>
      <c r="D6379" s="368" t="s">
        <v>9</v>
      </c>
      <c r="E6379" s="374" t="s">
        <v>496</v>
      </c>
      <c r="F6379" s="376">
        <v>78447.23</v>
      </c>
    </row>
    <row r="6380" spans="1:6">
      <c r="A6380" s="370" t="s">
        <v>13036</v>
      </c>
      <c r="B6380" s="374">
        <v>18042</v>
      </c>
      <c r="C6380" s="374" t="s">
        <v>13037</v>
      </c>
      <c r="D6380" s="368" t="s">
        <v>9</v>
      </c>
      <c r="E6380" s="374" t="s">
        <v>496</v>
      </c>
      <c r="F6380" s="376">
        <v>78447.23</v>
      </c>
    </row>
    <row r="6381" spans="1:6">
      <c r="A6381" s="370" t="s">
        <v>13038</v>
      </c>
      <c r="B6381" s="374">
        <v>17119</v>
      </c>
      <c r="C6381" s="374" t="s">
        <v>13039</v>
      </c>
      <c r="D6381" s="368" t="s">
        <v>9</v>
      </c>
      <c r="E6381" s="374" t="s">
        <v>496</v>
      </c>
      <c r="F6381" s="376">
        <v>116830.39</v>
      </c>
    </row>
    <row r="6382" spans="1:6" ht="22.5">
      <c r="A6382" s="370" t="s">
        <v>13040</v>
      </c>
      <c r="B6382" s="374">
        <v>16359</v>
      </c>
      <c r="C6382" s="374" t="s">
        <v>13041</v>
      </c>
      <c r="D6382" s="368" t="s">
        <v>9</v>
      </c>
      <c r="E6382" s="374" t="s">
        <v>537</v>
      </c>
      <c r="F6382" s="376">
        <v>64816.41</v>
      </c>
    </row>
    <row r="6383" spans="1:6" ht="22.5">
      <c r="A6383" s="370" t="s">
        <v>13042</v>
      </c>
      <c r="B6383" s="374">
        <v>16360</v>
      </c>
      <c r="C6383" s="374" t="s">
        <v>13043</v>
      </c>
      <c r="D6383" s="368" t="s">
        <v>9</v>
      </c>
      <c r="E6383" s="374" t="s">
        <v>537</v>
      </c>
      <c r="F6383" s="376">
        <v>90742.96</v>
      </c>
    </row>
    <row r="6384" spans="1:6">
      <c r="A6384" s="370" t="s">
        <v>13044</v>
      </c>
      <c r="B6384" s="374">
        <v>16551</v>
      </c>
      <c r="C6384" s="374" t="s">
        <v>13045</v>
      </c>
      <c r="D6384" s="368" t="s">
        <v>8</v>
      </c>
      <c r="E6384" s="374" t="s">
        <v>1259</v>
      </c>
      <c r="F6384" s="376">
        <v>312357.27</v>
      </c>
    </row>
    <row r="6385" spans="1:6">
      <c r="A6385" s="370" t="s">
        <v>13046</v>
      </c>
      <c r="B6385" s="374">
        <v>16550</v>
      </c>
      <c r="C6385" s="374" t="s">
        <v>13047</v>
      </c>
      <c r="D6385" s="368" t="s">
        <v>8</v>
      </c>
      <c r="E6385" s="374" t="s">
        <v>1259</v>
      </c>
      <c r="F6385" s="376">
        <v>323415.84000000003</v>
      </c>
    </row>
    <row r="6386" spans="1:6">
      <c r="A6386" s="370" t="s">
        <v>13048</v>
      </c>
      <c r="B6386" s="374">
        <v>12059</v>
      </c>
      <c r="C6386" s="374" t="s">
        <v>13049</v>
      </c>
      <c r="D6386" s="368" t="s">
        <v>6</v>
      </c>
      <c r="E6386" s="374" t="s">
        <v>1216</v>
      </c>
      <c r="F6386" s="376">
        <v>158407.81</v>
      </c>
    </row>
    <row r="6387" spans="1:6">
      <c r="A6387" s="370" t="s">
        <v>13050</v>
      </c>
      <c r="B6387" s="374">
        <v>11707</v>
      </c>
      <c r="C6387" s="374" t="s">
        <v>13051</v>
      </c>
      <c r="D6387" s="368" t="s">
        <v>6</v>
      </c>
      <c r="E6387" s="374" t="s">
        <v>1216</v>
      </c>
      <c r="F6387" s="376">
        <v>56951.25</v>
      </c>
    </row>
    <row r="6388" spans="1:6">
      <c r="A6388" s="370" t="s">
        <v>13052</v>
      </c>
      <c r="B6388" s="374">
        <v>11701</v>
      </c>
      <c r="C6388" s="374" t="s">
        <v>13053</v>
      </c>
      <c r="D6388" s="368" t="s">
        <v>6</v>
      </c>
      <c r="E6388" s="374" t="s">
        <v>1216</v>
      </c>
      <c r="F6388" s="376">
        <v>67211.19</v>
      </c>
    </row>
    <row r="6389" spans="1:6">
      <c r="A6389" s="370" t="s">
        <v>13054</v>
      </c>
      <c r="B6389" s="374">
        <v>11708</v>
      </c>
      <c r="C6389" s="374" t="s">
        <v>13055</v>
      </c>
      <c r="D6389" s="368" t="s">
        <v>6</v>
      </c>
      <c r="E6389" s="374" t="s">
        <v>1216</v>
      </c>
      <c r="F6389" s="376">
        <v>76292</v>
      </c>
    </row>
    <row r="6390" spans="1:6">
      <c r="A6390" s="370" t="s">
        <v>13056</v>
      </c>
      <c r="B6390" s="374">
        <v>13475</v>
      </c>
      <c r="C6390" s="374" t="s">
        <v>13057</v>
      </c>
      <c r="D6390" s="368" t="s">
        <v>6</v>
      </c>
      <c r="E6390" s="374" t="s">
        <v>1216</v>
      </c>
      <c r="F6390" s="376">
        <v>90854.9</v>
      </c>
    </row>
    <row r="6391" spans="1:6">
      <c r="A6391" s="370" t="s">
        <v>13058</v>
      </c>
      <c r="B6391" s="374">
        <v>10406</v>
      </c>
      <c r="C6391" s="374" t="s">
        <v>13059</v>
      </c>
      <c r="D6391" s="368" t="s">
        <v>6</v>
      </c>
      <c r="E6391" s="374" t="s">
        <v>1216</v>
      </c>
      <c r="F6391" s="376">
        <v>67647.350000000006</v>
      </c>
    </row>
    <row r="6392" spans="1:6">
      <c r="A6392" s="370" t="s">
        <v>13060</v>
      </c>
      <c r="B6392" s="374">
        <v>10405</v>
      </c>
      <c r="C6392" s="374" t="s">
        <v>13061</v>
      </c>
      <c r="D6392" s="368" t="s">
        <v>6</v>
      </c>
      <c r="E6392" s="374" t="s">
        <v>1216</v>
      </c>
      <c r="F6392" s="376">
        <v>10267.950000000001</v>
      </c>
    </row>
    <row r="6393" spans="1:6">
      <c r="A6393" s="370" t="s">
        <v>13062</v>
      </c>
      <c r="B6393" s="374">
        <v>10531</v>
      </c>
      <c r="C6393" s="374" t="s">
        <v>13063</v>
      </c>
      <c r="D6393" s="368" t="s">
        <v>7</v>
      </c>
      <c r="E6393" s="374" t="s">
        <v>1216</v>
      </c>
      <c r="F6393" s="376">
        <v>949759.03</v>
      </c>
    </row>
    <row r="6394" spans="1:6">
      <c r="A6394" s="370" t="s">
        <v>13064</v>
      </c>
      <c r="B6394" s="374">
        <v>12054</v>
      </c>
      <c r="C6394" s="374" t="s">
        <v>13065</v>
      </c>
      <c r="D6394" s="368" t="s">
        <v>6</v>
      </c>
      <c r="E6394" s="374" t="s">
        <v>1216</v>
      </c>
      <c r="F6394" s="376">
        <v>108240.98</v>
      </c>
    </row>
    <row r="6395" spans="1:6">
      <c r="A6395" s="370" t="s">
        <v>13066</v>
      </c>
      <c r="B6395" s="374">
        <v>10357</v>
      </c>
      <c r="C6395" s="374" t="s">
        <v>13067</v>
      </c>
      <c r="D6395" s="368" t="s">
        <v>6</v>
      </c>
      <c r="E6395" s="374" t="s">
        <v>1216</v>
      </c>
      <c r="F6395" s="376">
        <v>186038.18</v>
      </c>
    </row>
    <row r="6396" spans="1:6">
      <c r="A6396" s="370" t="s">
        <v>13068</v>
      </c>
      <c r="B6396" s="374">
        <v>12055</v>
      </c>
      <c r="C6396" s="374" t="s">
        <v>13069</v>
      </c>
      <c r="D6396" s="368" t="s">
        <v>6</v>
      </c>
      <c r="E6396" s="374" t="s">
        <v>1216</v>
      </c>
      <c r="F6396" s="376">
        <v>190886.83</v>
      </c>
    </row>
    <row r="6397" spans="1:6">
      <c r="A6397" s="370" t="s">
        <v>13070</v>
      </c>
      <c r="B6397" s="374">
        <v>16665</v>
      </c>
      <c r="C6397" s="374" t="s">
        <v>13071</v>
      </c>
      <c r="D6397" s="368" t="s">
        <v>6</v>
      </c>
      <c r="E6397" s="374" t="s">
        <v>1515</v>
      </c>
      <c r="F6397" s="376">
        <v>27934.97</v>
      </c>
    </row>
    <row r="6398" spans="1:6">
      <c r="A6398" s="370" t="s">
        <v>13072</v>
      </c>
      <c r="B6398" s="374">
        <v>10857</v>
      </c>
      <c r="C6398" s="374" t="s">
        <v>13073</v>
      </c>
      <c r="D6398" s="368" t="s">
        <v>6</v>
      </c>
      <c r="E6398" s="374" t="s">
        <v>1216</v>
      </c>
      <c r="F6398" s="376">
        <v>116533.07</v>
      </c>
    </row>
    <row r="6399" spans="1:6">
      <c r="A6399" s="370" t="s">
        <v>13074</v>
      </c>
      <c r="B6399" s="374">
        <v>19154</v>
      </c>
      <c r="C6399" s="374" t="s">
        <v>13075</v>
      </c>
      <c r="D6399" s="368" t="s">
        <v>6</v>
      </c>
      <c r="E6399" s="374" t="s">
        <v>1216</v>
      </c>
      <c r="F6399" s="376">
        <v>78899.83</v>
      </c>
    </row>
    <row r="6400" spans="1:6">
      <c r="A6400" s="370" t="s">
        <v>13076</v>
      </c>
      <c r="B6400" s="374">
        <v>16021</v>
      </c>
      <c r="C6400" s="374" t="s">
        <v>13077</v>
      </c>
      <c r="D6400" s="368" t="s">
        <v>7</v>
      </c>
      <c r="E6400" s="374" t="s">
        <v>1259</v>
      </c>
      <c r="F6400" s="376">
        <v>1128916.2</v>
      </c>
    </row>
    <row r="6401" spans="1:6">
      <c r="A6401" s="370" t="s">
        <v>13078</v>
      </c>
      <c r="B6401" s="374">
        <v>13390</v>
      </c>
      <c r="C6401" s="374" t="s">
        <v>13079</v>
      </c>
      <c r="D6401" s="368" t="s">
        <v>6</v>
      </c>
      <c r="E6401" s="374" t="s">
        <v>366</v>
      </c>
      <c r="F6401" s="376">
        <v>102490.47</v>
      </c>
    </row>
    <row r="6402" spans="1:6">
      <c r="A6402" s="370" t="s">
        <v>13080</v>
      </c>
      <c r="B6402" s="374">
        <v>11068</v>
      </c>
      <c r="C6402" s="374" t="s">
        <v>13081</v>
      </c>
      <c r="D6402" s="368" t="s">
        <v>6</v>
      </c>
      <c r="E6402" s="374" t="s">
        <v>1766</v>
      </c>
      <c r="F6402" s="376">
        <v>130061.75999999999</v>
      </c>
    </row>
    <row r="6403" spans="1:6">
      <c r="A6403" s="370" t="s">
        <v>13082</v>
      </c>
      <c r="B6403" s="374">
        <v>15085</v>
      </c>
      <c r="C6403" s="374" t="s">
        <v>288</v>
      </c>
      <c r="D6403" s="368" t="s">
        <v>6</v>
      </c>
      <c r="E6403" s="374" t="s">
        <v>1259</v>
      </c>
      <c r="F6403" s="376">
        <v>1816.3</v>
      </c>
    </row>
    <row r="6404" spans="1:6">
      <c r="A6404" s="370" t="s">
        <v>13083</v>
      </c>
      <c r="B6404" s="374">
        <v>12083</v>
      </c>
      <c r="C6404" s="374" t="s">
        <v>13084</v>
      </c>
      <c r="D6404" s="368" t="s">
        <v>6</v>
      </c>
      <c r="E6404" s="374" t="s">
        <v>879</v>
      </c>
      <c r="F6404" s="376">
        <v>16976.27</v>
      </c>
    </row>
    <row r="6405" spans="1:6">
      <c r="A6405" s="370" t="s">
        <v>13085</v>
      </c>
      <c r="B6405" s="374">
        <v>11290</v>
      </c>
      <c r="C6405" s="374" t="s">
        <v>13086</v>
      </c>
      <c r="D6405" s="368" t="s">
        <v>7</v>
      </c>
      <c r="E6405" s="374" t="s">
        <v>879</v>
      </c>
      <c r="F6405" s="376">
        <v>103107.18</v>
      </c>
    </row>
    <row r="6406" spans="1:6">
      <c r="A6406" s="370" t="s">
        <v>13087</v>
      </c>
      <c r="B6406" s="374">
        <v>11320</v>
      </c>
      <c r="C6406" s="374" t="s">
        <v>13088</v>
      </c>
      <c r="D6406" s="368" t="s">
        <v>6</v>
      </c>
      <c r="E6406" s="374" t="s">
        <v>879</v>
      </c>
      <c r="F6406" s="376">
        <v>11246.29</v>
      </c>
    </row>
    <row r="6407" spans="1:6">
      <c r="A6407" s="370" t="s">
        <v>13089</v>
      </c>
      <c r="B6407" s="374">
        <v>10919</v>
      </c>
      <c r="C6407" s="374" t="s">
        <v>13090</v>
      </c>
      <c r="D6407" s="368" t="s">
        <v>7</v>
      </c>
      <c r="E6407" s="374" t="s">
        <v>879</v>
      </c>
      <c r="F6407" s="376">
        <v>46509.65</v>
      </c>
    </row>
    <row r="6408" spans="1:6">
      <c r="A6408" s="370" t="s">
        <v>13091</v>
      </c>
      <c r="B6408" s="374">
        <v>10003</v>
      </c>
      <c r="C6408" s="374" t="s">
        <v>13092</v>
      </c>
      <c r="D6408" s="368" t="s">
        <v>6</v>
      </c>
      <c r="E6408" s="374" t="s">
        <v>879</v>
      </c>
      <c r="F6408" s="376">
        <v>24162.43</v>
      </c>
    </row>
    <row r="6409" spans="1:6">
      <c r="A6409" s="370" t="s">
        <v>13093</v>
      </c>
      <c r="B6409" s="374">
        <v>11132</v>
      </c>
      <c r="C6409" s="374" t="s">
        <v>13094</v>
      </c>
      <c r="D6409" s="368" t="s">
        <v>6</v>
      </c>
      <c r="E6409" s="374" t="s">
        <v>879</v>
      </c>
      <c r="F6409" s="376">
        <v>8587.48</v>
      </c>
    </row>
    <row r="6410" spans="1:6">
      <c r="A6410" s="370" t="s">
        <v>13095</v>
      </c>
      <c r="B6410" s="374">
        <v>10759</v>
      </c>
      <c r="C6410" s="374" t="s">
        <v>13096</v>
      </c>
      <c r="D6410" s="368" t="s">
        <v>7</v>
      </c>
      <c r="E6410" s="374" t="s">
        <v>879</v>
      </c>
      <c r="F6410" s="376">
        <v>71660.039999999994</v>
      </c>
    </row>
    <row r="6411" spans="1:6">
      <c r="A6411" s="370" t="s">
        <v>13097</v>
      </c>
      <c r="B6411" s="374">
        <v>13061</v>
      </c>
      <c r="C6411" s="374" t="s">
        <v>13098</v>
      </c>
      <c r="D6411" s="368" t="s">
        <v>6</v>
      </c>
      <c r="E6411" s="374" t="s">
        <v>879</v>
      </c>
      <c r="F6411" s="376">
        <v>44207.040000000001</v>
      </c>
    </row>
    <row r="6412" spans="1:6">
      <c r="A6412" s="370" t="s">
        <v>13099</v>
      </c>
      <c r="B6412" s="374">
        <v>10789</v>
      </c>
      <c r="C6412" s="374" t="s">
        <v>13100</v>
      </c>
      <c r="D6412" s="368" t="s">
        <v>6</v>
      </c>
      <c r="E6412" s="374" t="s">
        <v>879</v>
      </c>
      <c r="F6412" s="376">
        <v>41918.089999999997</v>
      </c>
    </row>
    <row r="6413" spans="1:6">
      <c r="A6413" s="370" t="s">
        <v>13101</v>
      </c>
      <c r="B6413" s="374">
        <v>10004</v>
      </c>
      <c r="C6413" s="374" t="s">
        <v>13102</v>
      </c>
      <c r="D6413" s="368" t="s">
        <v>6</v>
      </c>
      <c r="E6413" s="374" t="s">
        <v>879</v>
      </c>
      <c r="F6413" s="376">
        <v>49988.53</v>
      </c>
    </row>
    <row r="6414" spans="1:6">
      <c r="A6414" s="370" t="s">
        <v>13103</v>
      </c>
      <c r="B6414" s="374">
        <v>11609</v>
      </c>
      <c r="C6414" s="374" t="s">
        <v>13104</v>
      </c>
      <c r="D6414" s="368" t="s">
        <v>6</v>
      </c>
      <c r="E6414" s="374" t="s">
        <v>879</v>
      </c>
      <c r="F6414" s="376">
        <v>8527.57</v>
      </c>
    </row>
    <row r="6415" spans="1:6">
      <c r="A6415" s="370" t="s">
        <v>13105</v>
      </c>
      <c r="B6415" s="374">
        <v>10862</v>
      </c>
      <c r="C6415" s="374" t="s">
        <v>13106</v>
      </c>
      <c r="D6415" s="368" t="s">
        <v>6</v>
      </c>
      <c r="E6415" s="374" t="s">
        <v>879</v>
      </c>
      <c r="F6415" s="376">
        <v>4163.3599999999997</v>
      </c>
    </row>
    <row r="6416" spans="1:6">
      <c r="A6416" s="370" t="s">
        <v>13107</v>
      </c>
      <c r="B6416" s="374">
        <v>16471</v>
      </c>
      <c r="C6416" s="374" t="s">
        <v>13108</v>
      </c>
      <c r="D6416" s="368" t="s">
        <v>9</v>
      </c>
      <c r="E6416" s="374" t="s">
        <v>857</v>
      </c>
      <c r="F6416" s="376">
        <v>21086.43</v>
      </c>
    </row>
    <row r="6417" spans="1:6">
      <c r="A6417" s="370" t="s">
        <v>13109</v>
      </c>
      <c r="B6417" s="374">
        <v>11258</v>
      </c>
      <c r="C6417" s="374" t="s">
        <v>13110</v>
      </c>
      <c r="D6417" s="368" t="s">
        <v>9</v>
      </c>
      <c r="E6417" s="374" t="s">
        <v>773</v>
      </c>
      <c r="F6417" s="376">
        <v>2052224.33</v>
      </c>
    </row>
    <row r="6418" spans="1:6">
      <c r="A6418" s="370" t="s">
        <v>13111</v>
      </c>
      <c r="B6418" s="374">
        <v>10277</v>
      </c>
      <c r="C6418" s="374" t="s">
        <v>13112</v>
      </c>
      <c r="D6418" s="368" t="s">
        <v>9</v>
      </c>
      <c r="E6418" s="374" t="s">
        <v>773</v>
      </c>
      <c r="F6418" s="376">
        <v>2995995.5</v>
      </c>
    </row>
    <row r="6419" spans="1:6">
      <c r="A6419" s="370" t="s">
        <v>13113</v>
      </c>
      <c r="B6419" s="374">
        <v>10543</v>
      </c>
      <c r="C6419" s="374" t="s">
        <v>13114</v>
      </c>
      <c r="D6419" s="368" t="s">
        <v>9</v>
      </c>
      <c r="E6419" s="374" t="s">
        <v>1210</v>
      </c>
      <c r="F6419" s="376">
        <v>1004478.4</v>
      </c>
    </row>
    <row r="6420" spans="1:6">
      <c r="A6420" s="370" t="s">
        <v>13115</v>
      </c>
      <c r="B6420" s="374">
        <v>11441</v>
      </c>
      <c r="C6420" s="374" t="s">
        <v>13116</v>
      </c>
      <c r="D6420" s="368" t="s">
        <v>9</v>
      </c>
      <c r="E6420" s="374" t="s">
        <v>1216</v>
      </c>
      <c r="F6420" s="376">
        <v>1463.85</v>
      </c>
    </row>
    <row r="6421" spans="1:6" ht="22.5">
      <c r="A6421" s="370" t="s">
        <v>13117</v>
      </c>
      <c r="B6421" s="374">
        <v>17757</v>
      </c>
      <c r="C6421" s="374" t="s">
        <v>13118</v>
      </c>
      <c r="D6421" s="368" t="s">
        <v>9</v>
      </c>
      <c r="E6421" s="374" t="s">
        <v>359</v>
      </c>
      <c r="F6421" s="376">
        <v>468626.22</v>
      </c>
    </row>
    <row r="6422" spans="1:6" ht="22.5">
      <c r="A6422" s="370" t="s">
        <v>13119</v>
      </c>
      <c r="B6422" s="374">
        <v>18984</v>
      </c>
      <c r="C6422" s="374" t="s">
        <v>13120</v>
      </c>
      <c r="D6422" s="368" t="s">
        <v>9</v>
      </c>
      <c r="E6422" s="374" t="s">
        <v>359</v>
      </c>
      <c r="F6422" s="376">
        <v>5188396.6900000004</v>
      </c>
    </row>
    <row r="6423" spans="1:6">
      <c r="A6423" s="370" t="s">
        <v>13121</v>
      </c>
      <c r="B6423" s="374">
        <v>825</v>
      </c>
      <c r="C6423" s="374" t="s">
        <v>13122</v>
      </c>
      <c r="D6423" s="368" t="s">
        <v>14</v>
      </c>
      <c r="E6423" s="374" t="s">
        <v>2474</v>
      </c>
      <c r="F6423" s="376">
        <v>1919164</v>
      </c>
    </row>
    <row r="6424" spans="1:6">
      <c r="A6424" s="370" t="s">
        <v>13123</v>
      </c>
      <c r="B6424" s="374">
        <v>12712</v>
      </c>
      <c r="C6424" s="374" t="s">
        <v>13124</v>
      </c>
      <c r="D6424" s="368" t="s">
        <v>9</v>
      </c>
      <c r="E6424" s="374" t="s">
        <v>610</v>
      </c>
      <c r="F6424" s="376">
        <v>77690.45</v>
      </c>
    </row>
    <row r="6425" spans="1:6">
      <c r="A6425" s="370" t="s">
        <v>13125</v>
      </c>
      <c r="B6425" s="374">
        <v>12577</v>
      </c>
      <c r="C6425" s="374" t="s">
        <v>13126</v>
      </c>
      <c r="D6425" s="368" t="s">
        <v>9</v>
      </c>
      <c r="E6425" s="374" t="s">
        <v>610</v>
      </c>
      <c r="F6425" s="376">
        <v>160948.82999999999</v>
      </c>
    </row>
    <row r="6426" spans="1:6" ht="22.5">
      <c r="A6426" s="370" t="s">
        <v>13127</v>
      </c>
      <c r="B6426" s="374">
        <v>11981</v>
      </c>
      <c r="C6426" s="374" t="s">
        <v>13128</v>
      </c>
      <c r="D6426" s="368" t="s">
        <v>9</v>
      </c>
      <c r="E6426" s="374" t="s">
        <v>537</v>
      </c>
      <c r="F6426" s="376">
        <v>1843143.18</v>
      </c>
    </row>
    <row r="6427" spans="1:6" ht="22.5">
      <c r="A6427" s="370" t="s">
        <v>13129</v>
      </c>
      <c r="B6427" s="374">
        <v>15106</v>
      </c>
      <c r="C6427" s="374" t="s">
        <v>13130</v>
      </c>
      <c r="D6427" s="368" t="s">
        <v>9</v>
      </c>
      <c r="E6427" s="374" t="s">
        <v>537</v>
      </c>
      <c r="F6427" s="376">
        <v>1872456.81</v>
      </c>
    </row>
    <row r="6428" spans="1:6">
      <c r="A6428" s="370" t="s">
        <v>13131</v>
      </c>
      <c r="B6428" s="374">
        <v>10656</v>
      </c>
      <c r="C6428" s="374" t="s">
        <v>13132</v>
      </c>
      <c r="D6428" s="368" t="s">
        <v>9</v>
      </c>
      <c r="E6428" s="374" t="s">
        <v>496</v>
      </c>
      <c r="F6428" s="376">
        <v>1848911.63</v>
      </c>
    </row>
    <row r="6429" spans="1:6" ht="22.5">
      <c r="A6429" s="370" t="s">
        <v>13133</v>
      </c>
      <c r="B6429" s="374">
        <v>18631</v>
      </c>
      <c r="C6429" s="374" t="s">
        <v>13134</v>
      </c>
      <c r="D6429" s="368" t="s">
        <v>9</v>
      </c>
      <c r="E6429" s="374" t="s">
        <v>537</v>
      </c>
      <c r="F6429" s="376">
        <v>1343784.25</v>
      </c>
    </row>
    <row r="6430" spans="1:6" ht="22.5">
      <c r="A6430" s="370" t="s">
        <v>13135</v>
      </c>
      <c r="B6430" s="374">
        <v>482</v>
      </c>
      <c r="C6430" s="374" t="s">
        <v>13136</v>
      </c>
      <c r="D6430" s="368" t="s">
        <v>9</v>
      </c>
      <c r="E6430" s="374" t="s">
        <v>537</v>
      </c>
      <c r="F6430" s="376">
        <v>1438990.32</v>
      </c>
    </row>
    <row r="6431" spans="1:6" ht="22.5">
      <c r="A6431" s="370" t="s">
        <v>13137</v>
      </c>
      <c r="B6431" s="374">
        <v>483</v>
      </c>
      <c r="C6431" s="374" t="s">
        <v>13138</v>
      </c>
      <c r="D6431" s="368" t="s">
        <v>9</v>
      </c>
      <c r="E6431" s="374" t="s">
        <v>537</v>
      </c>
      <c r="F6431" s="376">
        <v>449358.2</v>
      </c>
    </row>
    <row r="6432" spans="1:6" ht="22.5">
      <c r="A6432" s="370" t="s">
        <v>13139</v>
      </c>
      <c r="B6432" s="374">
        <v>14529</v>
      </c>
      <c r="C6432" s="374" t="s">
        <v>13140</v>
      </c>
      <c r="D6432" s="368" t="s">
        <v>9</v>
      </c>
      <c r="E6432" s="374" t="s">
        <v>537</v>
      </c>
      <c r="F6432" s="376">
        <v>461135.81</v>
      </c>
    </row>
    <row r="6433" spans="1:6">
      <c r="A6433" s="370" t="s">
        <v>13141</v>
      </c>
      <c r="B6433" s="374">
        <v>10679</v>
      </c>
      <c r="C6433" s="374" t="s">
        <v>13142</v>
      </c>
      <c r="D6433" s="368" t="s">
        <v>9</v>
      </c>
      <c r="E6433" s="374" t="s">
        <v>496</v>
      </c>
      <c r="F6433" s="376">
        <v>57976.73</v>
      </c>
    </row>
    <row r="6434" spans="1:6" ht="22.5">
      <c r="A6434" s="370" t="s">
        <v>13143</v>
      </c>
      <c r="B6434" s="374">
        <v>14001</v>
      </c>
      <c r="C6434" s="374" t="s">
        <v>13144</v>
      </c>
      <c r="D6434" s="368" t="s">
        <v>9</v>
      </c>
      <c r="E6434" s="374" t="s">
        <v>537</v>
      </c>
      <c r="F6434" s="376">
        <v>2513075.15</v>
      </c>
    </row>
    <row r="6435" spans="1:6" ht="22.5">
      <c r="A6435" s="370" t="s">
        <v>13145</v>
      </c>
      <c r="B6435" s="374">
        <v>16508</v>
      </c>
      <c r="C6435" s="374" t="s">
        <v>13146</v>
      </c>
      <c r="D6435" s="368" t="s">
        <v>9</v>
      </c>
      <c r="E6435" s="374" t="s">
        <v>537</v>
      </c>
      <c r="F6435" s="376">
        <v>1568015.04</v>
      </c>
    </row>
    <row r="6436" spans="1:6">
      <c r="A6436" s="370" t="s">
        <v>13147</v>
      </c>
      <c r="B6436" s="374">
        <v>13085</v>
      </c>
      <c r="C6436" s="374" t="s">
        <v>13148</v>
      </c>
      <c r="D6436" s="368" t="s">
        <v>9</v>
      </c>
      <c r="E6436" s="374" t="s">
        <v>879</v>
      </c>
      <c r="F6436" s="376">
        <v>791462.22</v>
      </c>
    </row>
    <row r="6437" spans="1:6" ht="22.5">
      <c r="A6437" s="370" t="s">
        <v>13149</v>
      </c>
      <c r="B6437" s="374">
        <v>484</v>
      </c>
      <c r="C6437" s="374" t="s">
        <v>13150</v>
      </c>
      <c r="D6437" s="368" t="s">
        <v>9</v>
      </c>
      <c r="E6437" s="374" t="s">
        <v>537</v>
      </c>
      <c r="F6437" s="376">
        <v>72446.95</v>
      </c>
    </row>
    <row r="6438" spans="1:6">
      <c r="A6438" s="370" t="s">
        <v>13151</v>
      </c>
      <c r="B6438" s="374">
        <v>14031</v>
      </c>
      <c r="C6438" s="374" t="s">
        <v>13152</v>
      </c>
      <c r="D6438" s="368" t="s">
        <v>9</v>
      </c>
      <c r="E6438" s="374" t="s">
        <v>879</v>
      </c>
      <c r="F6438" s="376">
        <v>1330996.5</v>
      </c>
    </row>
    <row r="6439" spans="1:6" ht="22.5">
      <c r="A6439" s="370" t="s">
        <v>13153</v>
      </c>
      <c r="B6439" s="374">
        <v>18501</v>
      </c>
      <c r="C6439" s="374" t="s">
        <v>13154</v>
      </c>
      <c r="D6439" s="368" t="s">
        <v>9</v>
      </c>
      <c r="E6439" s="374" t="s">
        <v>359</v>
      </c>
      <c r="F6439" s="376">
        <v>3503.21</v>
      </c>
    </row>
    <row r="6440" spans="1:6">
      <c r="A6440" s="370" t="s">
        <v>13155</v>
      </c>
      <c r="B6440" s="374">
        <v>14575</v>
      </c>
      <c r="C6440" s="374" t="s">
        <v>13156</v>
      </c>
      <c r="D6440" s="368" t="s">
        <v>9</v>
      </c>
      <c r="E6440" s="374" t="s">
        <v>507</v>
      </c>
      <c r="F6440" s="376">
        <v>0</v>
      </c>
    </row>
    <row r="6441" spans="1:6">
      <c r="A6441" s="370" t="s">
        <v>13157</v>
      </c>
      <c r="B6441" s="374">
        <v>14250</v>
      </c>
      <c r="C6441" s="374" t="s">
        <v>13158</v>
      </c>
      <c r="D6441" s="368" t="s">
        <v>9</v>
      </c>
      <c r="E6441" s="374" t="s">
        <v>610</v>
      </c>
      <c r="F6441" s="376">
        <v>166488.76</v>
      </c>
    </row>
    <row r="6442" spans="1:6">
      <c r="A6442" s="370" t="s">
        <v>13159</v>
      </c>
      <c r="B6442" s="374">
        <v>13661</v>
      </c>
      <c r="C6442" s="374" t="s">
        <v>13160</v>
      </c>
      <c r="D6442" s="368" t="s">
        <v>9</v>
      </c>
      <c r="E6442" s="374" t="s">
        <v>610</v>
      </c>
      <c r="F6442" s="376">
        <v>466963.76</v>
      </c>
    </row>
    <row r="6443" spans="1:6">
      <c r="A6443" s="370" t="s">
        <v>13161</v>
      </c>
      <c r="B6443" s="374">
        <v>18363</v>
      </c>
      <c r="C6443" s="374" t="s">
        <v>13162</v>
      </c>
      <c r="D6443" s="368" t="s">
        <v>6</v>
      </c>
      <c r="E6443" s="374" t="s">
        <v>603</v>
      </c>
      <c r="F6443" s="376">
        <v>137855.84</v>
      </c>
    </row>
    <row r="6444" spans="1:6">
      <c r="A6444" s="370" t="s">
        <v>13163</v>
      </c>
      <c r="B6444" s="374">
        <v>17147</v>
      </c>
      <c r="C6444" s="374" t="s">
        <v>13164</v>
      </c>
      <c r="D6444" s="368" t="s">
        <v>9</v>
      </c>
      <c r="E6444" s="374" t="s">
        <v>610</v>
      </c>
      <c r="F6444" s="376">
        <v>209250.61</v>
      </c>
    </row>
    <row r="6445" spans="1:6">
      <c r="A6445" s="370" t="s">
        <v>13165</v>
      </c>
      <c r="B6445" s="374">
        <v>17128</v>
      </c>
      <c r="C6445" s="374" t="s">
        <v>13166</v>
      </c>
      <c r="D6445" s="368" t="s">
        <v>9</v>
      </c>
      <c r="E6445" s="374" t="s">
        <v>610</v>
      </c>
      <c r="F6445" s="376">
        <v>255183.66</v>
      </c>
    </row>
    <row r="6446" spans="1:6" ht="22.5">
      <c r="A6446" s="370" t="s">
        <v>13167</v>
      </c>
      <c r="B6446" s="374">
        <v>17706</v>
      </c>
      <c r="C6446" s="374" t="s">
        <v>13168</v>
      </c>
      <c r="D6446" s="368" t="s">
        <v>9</v>
      </c>
      <c r="E6446" s="374" t="s">
        <v>359</v>
      </c>
      <c r="F6446" s="376">
        <v>1015779.63</v>
      </c>
    </row>
    <row r="6447" spans="1:6" ht="22.5">
      <c r="A6447" s="370" t="s">
        <v>13169</v>
      </c>
      <c r="B6447" s="374">
        <v>18452</v>
      </c>
      <c r="C6447" s="374" t="s">
        <v>13170</v>
      </c>
      <c r="D6447" s="368" t="s">
        <v>9</v>
      </c>
      <c r="E6447" s="374" t="s">
        <v>359</v>
      </c>
      <c r="F6447" s="376">
        <v>334830.95</v>
      </c>
    </row>
    <row r="6448" spans="1:6" ht="22.5">
      <c r="A6448" s="370" t="s">
        <v>13171</v>
      </c>
      <c r="B6448" s="374">
        <v>18201</v>
      </c>
      <c r="C6448" s="374" t="s">
        <v>13172</v>
      </c>
      <c r="D6448" s="368" t="s">
        <v>9</v>
      </c>
      <c r="E6448" s="374" t="s">
        <v>359</v>
      </c>
      <c r="F6448" s="376">
        <v>6937373.0599999996</v>
      </c>
    </row>
    <row r="6449" spans="1:6" ht="22.5">
      <c r="A6449" s="370" t="s">
        <v>13173</v>
      </c>
      <c r="B6449" s="374">
        <v>18972</v>
      </c>
      <c r="C6449" s="374" t="s">
        <v>13174</v>
      </c>
      <c r="D6449" s="368" t="s">
        <v>9</v>
      </c>
      <c r="E6449" s="374" t="s">
        <v>359</v>
      </c>
      <c r="F6449" s="376">
        <v>5478440.04</v>
      </c>
    </row>
    <row r="6450" spans="1:6">
      <c r="A6450" s="370" t="s">
        <v>13175</v>
      </c>
      <c r="B6450" s="374">
        <v>18622</v>
      </c>
      <c r="C6450" s="374" t="s">
        <v>13176</v>
      </c>
      <c r="D6450" s="368" t="s">
        <v>6</v>
      </c>
      <c r="E6450" s="374" t="s">
        <v>598</v>
      </c>
      <c r="F6450" s="376">
        <v>1426.7</v>
      </c>
    </row>
    <row r="6451" spans="1:6" ht="22.5">
      <c r="A6451" s="370" t="s">
        <v>13177</v>
      </c>
      <c r="B6451" s="374">
        <v>17756</v>
      </c>
      <c r="C6451" s="374" t="s">
        <v>13178</v>
      </c>
      <c r="D6451" s="368" t="s">
        <v>9</v>
      </c>
      <c r="E6451" s="374" t="s">
        <v>359</v>
      </c>
      <c r="F6451" s="376">
        <v>141713.65</v>
      </c>
    </row>
    <row r="6452" spans="1:6" ht="22.5">
      <c r="A6452" s="370" t="s">
        <v>13179</v>
      </c>
      <c r="B6452" s="374">
        <v>16312</v>
      </c>
      <c r="C6452" s="374" t="s">
        <v>13180</v>
      </c>
      <c r="D6452" s="368" t="s">
        <v>9</v>
      </c>
      <c r="E6452" s="374" t="s">
        <v>359</v>
      </c>
      <c r="F6452" s="376">
        <v>157946.41</v>
      </c>
    </row>
    <row r="6453" spans="1:6">
      <c r="A6453" s="370" t="s">
        <v>13181</v>
      </c>
      <c r="B6453" s="374">
        <v>17537</v>
      </c>
      <c r="C6453" s="374" t="s">
        <v>13182</v>
      </c>
      <c r="D6453" s="368" t="s">
        <v>9</v>
      </c>
      <c r="E6453" s="374" t="s">
        <v>562</v>
      </c>
      <c r="F6453" s="376">
        <v>131647.18</v>
      </c>
    </row>
    <row r="6454" spans="1:6">
      <c r="A6454" s="370" t="s">
        <v>13183</v>
      </c>
      <c r="B6454" s="374">
        <v>17521</v>
      </c>
      <c r="C6454" s="374" t="s">
        <v>13184</v>
      </c>
      <c r="D6454" s="368" t="s">
        <v>9</v>
      </c>
      <c r="E6454" s="374" t="s">
        <v>562</v>
      </c>
      <c r="F6454" s="376">
        <v>38959025.420000002</v>
      </c>
    </row>
    <row r="6455" spans="1:6">
      <c r="A6455" s="370" t="s">
        <v>13185</v>
      </c>
      <c r="B6455" s="374">
        <v>19231</v>
      </c>
      <c r="C6455" s="374" t="s">
        <v>13186</v>
      </c>
      <c r="D6455" s="368" t="s">
        <v>9</v>
      </c>
      <c r="E6455" s="374" t="s">
        <v>562</v>
      </c>
      <c r="F6455" s="376">
        <v>10013143.23</v>
      </c>
    </row>
    <row r="6456" spans="1:6">
      <c r="A6456" s="370" t="s">
        <v>13187</v>
      </c>
      <c r="B6456" s="374">
        <v>11997</v>
      </c>
      <c r="C6456" s="374" t="s">
        <v>13188</v>
      </c>
      <c r="D6456" s="368" t="s">
        <v>6</v>
      </c>
      <c r="E6456" s="374" t="s">
        <v>589</v>
      </c>
      <c r="F6456" s="376">
        <v>69547</v>
      </c>
    </row>
    <row r="6457" spans="1:6">
      <c r="A6457" s="370" t="s">
        <v>13189</v>
      </c>
      <c r="B6457" s="374">
        <v>10135</v>
      </c>
      <c r="C6457" s="374" t="s">
        <v>13190</v>
      </c>
      <c r="D6457" s="368" t="s">
        <v>6</v>
      </c>
      <c r="E6457" s="374" t="s">
        <v>589</v>
      </c>
      <c r="F6457" s="376">
        <v>296878.93</v>
      </c>
    </row>
    <row r="6458" spans="1:6">
      <c r="A6458" s="370" t="s">
        <v>13191</v>
      </c>
      <c r="B6458" s="374">
        <v>874</v>
      </c>
      <c r="C6458" s="374" t="s">
        <v>13192</v>
      </c>
      <c r="D6458" s="368" t="s">
        <v>6</v>
      </c>
      <c r="E6458" s="374" t="s">
        <v>1573</v>
      </c>
      <c r="F6458" s="376">
        <v>60051.39</v>
      </c>
    </row>
    <row r="6459" spans="1:6">
      <c r="A6459" s="370" t="s">
        <v>13193</v>
      </c>
      <c r="B6459" s="374">
        <v>877</v>
      </c>
      <c r="C6459" s="374" t="s">
        <v>13194</v>
      </c>
      <c r="D6459" s="368" t="s">
        <v>6</v>
      </c>
      <c r="E6459" s="374" t="s">
        <v>1573</v>
      </c>
      <c r="F6459" s="376">
        <v>47320.57</v>
      </c>
    </row>
    <row r="6460" spans="1:6">
      <c r="A6460" s="370" t="s">
        <v>13195</v>
      </c>
      <c r="B6460" s="374">
        <v>10136</v>
      </c>
      <c r="C6460" s="374" t="s">
        <v>13196</v>
      </c>
      <c r="D6460" s="368" t="s">
        <v>6</v>
      </c>
      <c r="E6460" s="374" t="s">
        <v>589</v>
      </c>
      <c r="F6460" s="376">
        <v>52895.91</v>
      </c>
    </row>
    <row r="6461" spans="1:6" ht="22.5">
      <c r="A6461" s="370" t="s">
        <v>13197</v>
      </c>
      <c r="B6461" s="374">
        <v>17753</v>
      </c>
      <c r="C6461" s="374" t="s">
        <v>13198</v>
      </c>
      <c r="D6461" s="368" t="s">
        <v>9</v>
      </c>
      <c r="E6461" s="374" t="s">
        <v>359</v>
      </c>
      <c r="F6461" s="376">
        <v>273145.62</v>
      </c>
    </row>
    <row r="6462" spans="1:6">
      <c r="A6462" s="370" t="s">
        <v>13199</v>
      </c>
      <c r="B6462" s="374">
        <v>18273</v>
      </c>
      <c r="C6462" s="374" t="s">
        <v>13200</v>
      </c>
      <c r="D6462" s="368" t="s">
        <v>7</v>
      </c>
      <c r="E6462" s="374" t="s">
        <v>857</v>
      </c>
      <c r="F6462" s="376">
        <v>1115042.6000000001</v>
      </c>
    </row>
    <row r="6463" spans="1:6">
      <c r="A6463" s="370" t="s">
        <v>13201</v>
      </c>
      <c r="B6463" s="374">
        <v>18304</v>
      </c>
      <c r="C6463" s="374" t="s">
        <v>13202</v>
      </c>
      <c r="D6463" s="368" t="s">
        <v>7</v>
      </c>
      <c r="E6463" s="374" t="s">
        <v>857</v>
      </c>
      <c r="F6463" s="376">
        <v>1109331.19</v>
      </c>
    </row>
    <row r="6464" spans="1:6">
      <c r="A6464" s="370" t="s">
        <v>13203</v>
      </c>
      <c r="B6464" s="374">
        <v>18027</v>
      </c>
      <c r="C6464" s="374" t="s">
        <v>13204</v>
      </c>
      <c r="D6464" s="368" t="s">
        <v>7</v>
      </c>
      <c r="E6464" s="374" t="s">
        <v>857</v>
      </c>
      <c r="F6464" s="376">
        <v>682597.11</v>
      </c>
    </row>
    <row r="6465" spans="1:6">
      <c r="A6465" s="370" t="s">
        <v>13205</v>
      </c>
      <c r="B6465" s="374">
        <v>17936</v>
      </c>
      <c r="C6465" s="374" t="s">
        <v>13206</v>
      </c>
      <c r="D6465" s="368" t="s">
        <v>9</v>
      </c>
      <c r="E6465" s="374" t="s">
        <v>371</v>
      </c>
      <c r="F6465" s="376">
        <v>97131.34</v>
      </c>
    </row>
    <row r="6466" spans="1:6">
      <c r="A6466" s="370" t="s">
        <v>13207</v>
      </c>
      <c r="B6466" s="374">
        <v>187</v>
      </c>
      <c r="C6466" s="374" t="s">
        <v>13208</v>
      </c>
      <c r="D6466" s="368" t="s">
        <v>8</v>
      </c>
      <c r="E6466" s="374" t="s">
        <v>2377</v>
      </c>
      <c r="F6466" s="376">
        <v>43888.13</v>
      </c>
    </row>
    <row r="6467" spans="1:6">
      <c r="A6467" s="370" t="s">
        <v>13209</v>
      </c>
      <c r="B6467" s="374">
        <v>805</v>
      </c>
      <c r="C6467" s="374" t="s">
        <v>13210</v>
      </c>
      <c r="D6467" s="368" t="s">
        <v>6</v>
      </c>
      <c r="E6467" s="374" t="s">
        <v>2377</v>
      </c>
      <c r="F6467" s="376">
        <v>33971.279999999999</v>
      </c>
    </row>
    <row r="6468" spans="1:6">
      <c r="A6468" s="370" t="s">
        <v>13211</v>
      </c>
      <c r="B6468" s="374">
        <v>16097</v>
      </c>
      <c r="C6468" s="374" t="s">
        <v>13212</v>
      </c>
      <c r="D6468" s="368" t="s">
        <v>6</v>
      </c>
      <c r="E6468" s="374" t="s">
        <v>458</v>
      </c>
      <c r="F6468" s="376">
        <v>207734.24</v>
      </c>
    </row>
    <row r="6469" spans="1:6">
      <c r="A6469" s="370" t="s">
        <v>13213</v>
      </c>
      <c r="B6469" s="374">
        <v>10506</v>
      </c>
      <c r="C6469" s="374" t="s">
        <v>13214</v>
      </c>
      <c r="D6469" s="368" t="s">
        <v>8</v>
      </c>
      <c r="E6469" s="374" t="s">
        <v>458</v>
      </c>
      <c r="F6469" s="376">
        <v>20182.3</v>
      </c>
    </row>
    <row r="6470" spans="1:6">
      <c r="A6470" s="370" t="s">
        <v>13215</v>
      </c>
      <c r="B6470" s="374">
        <v>13851</v>
      </c>
      <c r="C6470" s="374" t="s">
        <v>13214</v>
      </c>
      <c r="D6470" s="368" t="s">
        <v>8</v>
      </c>
      <c r="E6470" s="374" t="s">
        <v>458</v>
      </c>
      <c r="F6470" s="376">
        <v>20182.3</v>
      </c>
    </row>
    <row r="6471" spans="1:6">
      <c r="A6471" s="370" t="s">
        <v>13216</v>
      </c>
      <c r="B6471" s="374">
        <v>10225</v>
      </c>
      <c r="C6471" s="374" t="s">
        <v>13217</v>
      </c>
      <c r="D6471" s="368" t="s">
        <v>6</v>
      </c>
      <c r="E6471" s="374" t="s">
        <v>458</v>
      </c>
      <c r="F6471" s="376">
        <v>24535.77</v>
      </c>
    </row>
    <row r="6472" spans="1:6">
      <c r="A6472" s="370" t="s">
        <v>13218</v>
      </c>
      <c r="B6472" s="374">
        <v>13850</v>
      </c>
      <c r="C6472" s="374" t="s">
        <v>13219</v>
      </c>
      <c r="D6472" s="368" t="s">
        <v>8</v>
      </c>
      <c r="E6472" s="374" t="s">
        <v>458</v>
      </c>
      <c r="F6472" s="376">
        <v>22827.24</v>
      </c>
    </row>
    <row r="6473" spans="1:6">
      <c r="A6473" s="370" t="s">
        <v>13220</v>
      </c>
      <c r="B6473" s="374">
        <v>10267</v>
      </c>
      <c r="C6473" s="374" t="s">
        <v>13221</v>
      </c>
      <c r="D6473" s="368" t="s">
        <v>6</v>
      </c>
      <c r="E6473" s="374" t="s">
        <v>458</v>
      </c>
      <c r="F6473" s="376">
        <v>44534.36</v>
      </c>
    </row>
    <row r="6474" spans="1:6">
      <c r="A6474" s="370" t="s">
        <v>13222</v>
      </c>
      <c r="B6474" s="374">
        <v>10268</v>
      </c>
      <c r="C6474" s="374" t="s">
        <v>13223</v>
      </c>
      <c r="D6474" s="368" t="s">
        <v>6</v>
      </c>
      <c r="E6474" s="374" t="s">
        <v>458</v>
      </c>
      <c r="F6474" s="376">
        <v>24356.76</v>
      </c>
    </row>
    <row r="6475" spans="1:6">
      <c r="A6475" s="370" t="s">
        <v>13224</v>
      </c>
      <c r="B6475" s="374">
        <v>10107</v>
      </c>
      <c r="C6475" s="374" t="s">
        <v>13225</v>
      </c>
      <c r="D6475" s="368" t="s">
        <v>8</v>
      </c>
      <c r="E6475" s="374" t="s">
        <v>458</v>
      </c>
      <c r="F6475" s="376">
        <v>23577.68</v>
      </c>
    </row>
    <row r="6476" spans="1:6">
      <c r="A6476" s="370" t="s">
        <v>13226</v>
      </c>
      <c r="B6476" s="374">
        <v>10008</v>
      </c>
      <c r="C6476" s="374" t="s">
        <v>13227</v>
      </c>
      <c r="D6476" s="368" t="s">
        <v>6</v>
      </c>
      <c r="E6476" s="374" t="s">
        <v>458</v>
      </c>
      <c r="F6476" s="376">
        <v>38502.550000000003</v>
      </c>
    </row>
    <row r="6477" spans="1:6">
      <c r="A6477" s="370" t="s">
        <v>13228</v>
      </c>
      <c r="B6477" s="374">
        <v>13688</v>
      </c>
      <c r="C6477" s="374" t="s">
        <v>13229</v>
      </c>
      <c r="D6477" s="368" t="s">
        <v>6</v>
      </c>
      <c r="E6477" s="374" t="s">
        <v>2377</v>
      </c>
      <c r="F6477" s="376">
        <v>98438.17</v>
      </c>
    </row>
    <row r="6478" spans="1:6">
      <c r="A6478" s="370" t="s">
        <v>13230</v>
      </c>
      <c r="B6478" s="374">
        <v>13686</v>
      </c>
      <c r="C6478" s="374" t="s">
        <v>13231</v>
      </c>
      <c r="D6478" s="368" t="s">
        <v>6</v>
      </c>
      <c r="E6478" s="374" t="s">
        <v>2377</v>
      </c>
      <c r="F6478" s="376">
        <v>57269.89</v>
      </c>
    </row>
    <row r="6479" spans="1:6">
      <c r="A6479" s="370" t="s">
        <v>13232</v>
      </c>
      <c r="B6479" s="374">
        <v>165</v>
      </c>
      <c r="C6479" s="374" t="s">
        <v>13233</v>
      </c>
      <c r="D6479" s="368" t="s">
        <v>6</v>
      </c>
      <c r="E6479" s="374" t="s">
        <v>2377</v>
      </c>
      <c r="F6479" s="376">
        <v>2811813.99</v>
      </c>
    </row>
    <row r="6480" spans="1:6">
      <c r="A6480" s="370" t="s">
        <v>13234</v>
      </c>
      <c r="B6480" s="374">
        <v>166</v>
      </c>
      <c r="C6480" s="374" t="s">
        <v>13235</v>
      </c>
      <c r="D6480" s="368" t="s">
        <v>6</v>
      </c>
      <c r="E6480" s="374" t="s">
        <v>2377</v>
      </c>
      <c r="F6480" s="376">
        <v>40857.03</v>
      </c>
    </row>
    <row r="6481" spans="1:6">
      <c r="A6481" s="370" t="s">
        <v>13236</v>
      </c>
      <c r="B6481" s="374">
        <v>167</v>
      </c>
      <c r="C6481" s="374" t="s">
        <v>13237</v>
      </c>
      <c r="D6481" s="368" t="s">
        <v>6</v>
      </c>
      <c r="E6481" s="374" t="s">
        <v>2377</v>
      </c>
      <c r="F6481" s="376">
        <v>39594.21</v>
      </c>
    </row>
    <row r="6482" spans="1:6">
      <c r="A6482" s="370" t="s">
        <v>13238</v>
      </c>
      <c r="B6482" s="374">
        <v>168</v>
      </c>
      <c r="C6482" s="374" t="s">
        <v>13239</v>
      </c>
      <c r="D6482" s="368" t="s">
        <v>6</v>
      </c>
      <c r="E6482" s="374" t="s">
        <v>2377</v>
      </c>
      <c r="F6482" s="376">
        <v>38878.550000000003</v>
      </c>
    </row>
    <row r="6483" spans="1:6">
      <c r="A6483" s="370" t="s">
        <v>13240</v>
      </c>
      <c r="B6483" s="374">
        <v>10543</v>
      </c>
      <c r="C6483" s="374" t="s">
        <v>13241</v>
      </c>
      <c r="D6483" s="368" t="s">
        <v>6</v>
      </c>
      <c r="E6483" s="374" t="s">
        <v>2377</v>
      </c>
      <c r="F6483" s="376">
        <v>44719.14</v>
      </c>
    </row>
    <row r="6484" spans="1:6">
      <c r="A6484" s="370" t="s">
        <v>13242</v>
      </c>
      <c r="B6484" s="374">
        <v>14036</v>
      </c>
      <c r="C6484" s="374" t="s">
        <v>13243</v>
      </c>
      <c r="D6484" s="368" t="s">
        <v>6</v>
      </c>
      <c r="E6484" s="374" t="s">
        <v>2377</v>
      </c>
      <c r="F6484" s="376">
        <v>33116.129999999997</v>
      </c>
    </row>
    <row r="6485" spans="1:6">
      <c r="A6485" s="370" t="s">
        <v>13244</v>
      </c>
      <c r="B6485" s="374">
        <v>13687</v>
      </c>
      <c r="C6485" s="374" t="s">
        <v>13245</v>
      </c>
      <c r="D6485" s="368" t="s">
        <v>6</v>
      </c>
      <c r="E6485" s="374" t="s">
        <v>2377</v>
      </c>
      <c r="F6485" s="376">
        <v>41684.35</v>
      </c>
    </row>
    <row r="6486" spans="1:6">
      <c r="A6486" s="370" t="s">
        <v>13246</v>
      </c>
      <c r="B6486" s="374">
        <v>177</v>
      </c>
      <c r="C6486" s="374" t="s">
        <v>13247</v>
      </c>
      <c r="D6486" s="368" t="s">
        <v>6</v>
      </c>
      <c r="E6486" s="374" t="s">
        <v>2377</v>
      </c>
      <c r="F6486" s="376">
        <v>40769.79</v>
      </c>
    </row>
    <row r="6487" spans="1:6">
      <c r="A6487" s="370" t="s">
        <v>13248</v>
      </c>
      <c r="B6487" s="374">
        <v>178</v>
      </c>
      <c r="C6487" s="374" t="s">
        <v>13249</v>
      </c>
      <c r="D6487" s="368" t="s">
        <v>6</v>
      </c>
      <c r="E6487" s="374" t="s">
        <v>2377</v>
      </c>
      <c r="F6487" s="376">
        <v>19091.28</v>
      </c>
    </row>
    <row r="6488" spans="1:6">
      <c r="A6488" s="370" t="s">
        <v>13250</v>
      </c>
      <c r="B6488" s="374">
        <v>179</v>
      </c>
      <c r="C6488" s="374" t="s">
        <v>13251</v>
      </c>
      <c r="D6488" s="368" t="s">
        <v>6</v>
      </c>
      <c r="E6488" s="374" t="s">
        <v>2377</v>
      </c>
      <c r="F6488" s="376">
        <v>32638.46</v>
      </c>
    </row>
    <row r="6489" spans="1:6">
      <c r="A6489" s="370" t="s">
        <v>13252</v>
      </c>
      <c r="B6489" s="374">
        <v>18959</v>
      </c>
      <c r="C6489" s="374" t="s">
        <v>13253</v>
      </c>
      <c r="D6489" s="368" t="s">
        <v>6</v>
      </c>
      <c r="E6489" s="374" t="s">
        <v>2377</v>
      </c>
      <c r="F6489" s="376">
        <v>33392.39</v>
      </c>
    </row>
    <row r="6490" spans="1:6">
      <c r="A6490" s="370" t="s">
        <v>13254</v>
      </c>
      <c r="B6490" s="374">
        <v>180</v>
      </c>
      <c r="C6490" s="374" t="s">
        <v>13255</v>
      </c>
      <c r="D6490" s="368" t="s">
        <v>6</v>
      </c>
      <c r="E6490" s="374" t="s">
        <v>2377</v>
      </c>
      <c r="F6490" s="376">
        <v>32135.99</v>
      </c>
    </row>
    <row r="6491" spans="1:6">
      <c r="A6491" s="370" t="s">
        <v>13256</v>
      </c>
      <c r="B6491" s="374">
        <v>181</v>
      </c>
      <c r="C6491" s="374" t="s">
        <v>13257</v>
      </c>
      <c r="D6491" s="368" t="s">
        <v>6</v>
      </c>
      <c r="E6491" s="374" t="s">
        <v>2377</v>
      </c>
      <c r="F6491" s="376">
        <v>31801.29</v>
      </c>
    </row>
    <row r="6492" spans="1:6">
      <c r="A6492" s="370" t="s">
        <v>13258</v>
      </c>
      <c r="B6492" s="374">
        <v>14904</v>
      </c>
      <c r="C6492" s="374" t="s">
        <v>13259</v>
      </c>
      <c r="D6492" s="368" t="s">
        <v>6</v>
      </c>
      <c r="E6492" s="374" t="s">
        <v>2377</v>
      </c>
      <c r="F6492" s="376">
        <v>35045.07</v>
      </c>
    </row>
    <row r="6493" spans="1:6">
      <c r="A6493" s="370" t="s">
        <v>13260</v>
      </c>
      <c r="B6493" s="374">
        <v>17310</v>
      </c>
      <c r="C6493" s="374" t="s">
        <v>13261</v>
      </c>
      <c r="D6493" s="368" t="s">
        <v>6</v>
      </c>
      <c r="E6493" s="374" t="s">
        <v>2377</v>
      </c>
      <c r="F6493" s="376">
        <v>35650.199999999997</v>
      </c>
    </row>
    <row r="6494" spans="1:6">
      <c r="A6494" s="370" t="s">
        <v>13262</v>
      </c>
      <c r="B6494" s="374">
        <v>18765</v>
      </c>
      <c r="C6494" s="374" t="s">
        <v>13263</v>
      </c>
      <c r="D6494" s="368" t="s">
        <v>6</v>
      </c>
      <c r="E6494" s="374" t="s">
        <v>2377</v>
      </c>
      <c r="F6494" s="376">
        <v>38862.339999999997</v>
      </c>
    </row>
    <row r="6495" spans="1:6">
      <c r="A6495" s="370" t="s">
        <v>13264</v>
      </c>
      <c r="B6495" s="374">
        <v>176</v>
      </c>
      <c r="C6495" s="374" t="s">
        <v>13265</v>
      </c>
      <c r="D6495" s="368" t="s">
        <v>6</v>
      </c>
      <c r="E6495" s="374" t="s">
        <v>2377</v>
      </c>
      <c r="F6495" s="376">
        <v>35954.050000000003</v>
      </c>
    </row>
    <row r="6496" spans="1:6">
      <c r="A6496" s="370" t="s">
        <v>13266</v>
      </c>
      <c r="B6496" s="374">
        <v>10602</v>
      </c>
      <c r="C6496" s="374" t="s">
        <v>13267</v>
      </c>
      <c r="D6496" s="368" t="s">
        <v>6</v>
      </c>
      <c r="E6496" s="374" t="s">
        <v>458</v>
      </c>
      <c r="F6496" s="376">
        <v>37605.11</v>
      </c>
    </row>
    <row r="6497" spans="1:6">
      <c r="A6497" s="370" t="s">
        <v>13268</v>
      </c>
      <c r="B6497" s="374">
        <v>182</v>
      </c>
      <c r="C6497" s="374" t="s">
        <v>13269</v>
      </c>
      <c r="D6497" s="368" t="s">
        <v>6</v>
      </c>
      <c r="E6497" s="374" t="s">
        <v>2377</v>
      </c>
      <c r="F6497" s="376">
        <v>35057.85</v>
      </c>
    </row>
    <row r="6498" spans="1:6">
      <c r="A6498" s="370" t="s">
        <v>13270</v>
      </c>
      <c r="B6498" s="374">
        <v>183</v>
      </c>
      <c r="C6498" s="374" t="s">
        <v>13271</v>
      </c>
      <c r="D6498" s="368" t="s">
        <v>6</v>
      </c>
      <c r="E6498" s="374" t="s">
        <v>2377</v>
      </c>
      <c r="F6498" s="376">
        <v>30889.14</v>
      </c>
    </row>
    <row r="6499" spans="1:6">
      <c r="A6499" s="370" t="s">
        <v>13272</v>
      </c>
      <c r="B6499" s="374">
        <v>184</v>
      </c>
      <c r="C6499" s="374" t="s">
        <v>13273</v>
      </c>
      <c r="D6499" s="368" t="s">
        <v>6</v>
      </c>
      <c r="E6499" s="374" t="s">
        <v>2377</v>
      </c>
      <c r="F6499" s="376">
        <v>29609.48</v>
      </c>
    </row>
    <row r="6500" spans="1:6">
      <c r="A6500" s="370" t="s">
        <v>13274</v>
      </c>
      <c r="B6500" s="374">
        <v>14026</v>
      </c>
      <c r="C6500" s="374" t="s">
        <v>13275</v>
      </c>
      <c r="D6500" s="368" t="s">
        <v>6</v>
      </c>
      <c r="E6500" s="374" t="s">
        <v>458</v>
      </c>
      <c r="F6500" s="376">
        <v>61956.71</v>
      </c>
    </row>
    <row r="6501" spans="1:6">
      <c r="A6501" s="370" t="s">
        <v>13276</v>
      </c>
      <c r="B6501" s="374">
        <v>13449</v>
      </c>
      <c r="C6501" s="374" t="s">
        <v>13277</v>
      </c>
      <c r="D6501" s="368" t="s">
        <v>6</v>
      </c>
      <c r="E6501" s="374" t="s">
        <v>458</v>
      </c>
      <c r="F6501" s="376">
        <v>17345.740000000002</v>
      </c>
    </row>
    <row r="6502" spans="1:6">
      <c r="A6502" s="370" t="s">
        <v>13278</v>
      </c>
      <c r="B6502" s="374">
        <v>10507</v>
      </c>
      <c r="C6502" s="374" t="s">
        <v>13279</v>
      </c>
      <c r="D6502" s="368" t="s">
        <v>6</v>
      </c>
      <c r="E6502" s="374" t="s">
        <v>458</v>
      </c>
      <c r="F6502" s="376">
        <v>20991.87</v>
      </c>
    </row>
    <row r="6503" spans="1:6">
      <c r="A6503" s="370" t="s">
        <v>13280</v>
      </c>
      <c r="B6503" s="374">
        <v>10817</v>
      </c>
      <c r="C6503" s="374" t="s">
        <v>13281</v>
      </c>
      <c r="D6503" s="368" t="s">
        <v>8</v>
      </c>
      <c r="E6503" s="374" t="s">
        <v>458</v>
      </c>
      <c r="F6503" s="376">
        <v>25914.45</v>
      </c>
    </row>
    <row r="6504" spans="1:6">
      <c r="A6504" s="370" t="s">
        <v>13282</v>
      </c>
      <c r="B6504" s="374">
        <v>10779</v>
      </c>
      <c r="C6504" s="374" t="s">
        <v>13283</v>
      </c>
      <c r="D6504" s="368" t="s">
        <v>6</v>
      </c>
      <c r="E6504" s="374" t="s">
        <v>458</v>
      </c>
      <c r="F6504" s="376">
        <v>35405.040000000001</v>
      </c>
    </row>
    <row r="6505" spans="1:6">
      <c r="A6505" s="370" t="s">
        <v>13284</v>
      </c>
      <c r="B6505" s="374">
        <v>14539</v>
      </c>
      <c r="C6505" s="374" t="s">
        <v>13285</v>
      </c>
      <c r="D6505" s="368" t="s">
        <v>6</v>
      </c>
      <c r="E6505" s="374" t="s">
        <v>458</v>
      </c>
      <c r="F6505" s="376">
        <v>46050.91</v>
      </c>
    </row>
    <row r="6506" spans="1:6">
      <c r="A6506" s="370" t="s">
        <v>13286</v>
      </c>
      <c r="B6506" s="374">
        <v>10106</v>
      </c>
      <c r="C6506" s="374" t="s">
        <v>13287</v>
      </c>
      <c r="D6506" s="368" t="s">
        <v>8</v>
      </c>
      <c r="E6506" s="374" t="s">
        <v>458</v>
      </c>
      <c r="F6506" s="376">
        <v>18022.900000000001</v>
      </c>
    </row>
    <row r="6507" spans="1:6">
      <c r="A6507" s="370" t="s">
        <v>13288</v>
      </c>
      <c r="B6507" s="374">
        <v>189</v>
      </c>
      <c r="C6507" s="374" t="s">
        <v>13289</v>
      </c>
      <c r="D6507" s="368" t="s">
        <v>6</v>
      </c>
      <c r="E6507" s="374" t="s">
        <v>2377</v>
      </c>
      <c r="F6507" s="376">
        <v>37933.53</v>
      </c>
    </row>
    <row r="6508" spans="1:6">
      <c r="A6508" s="370" t="s">
        <v>13290</v>
      </c>
      <c r="B6508" s="374">
        <v>993</v>
      </c>
      <c r="C6508" s="374" t="s">
        <v>13291</v>
      </c>
      <c r="D6508" s="368" t="s">
        <v>6</v>
      </c>
      <c r="E6508" s="374" t="s">
        <v>2377</v>
      </c>
      <c r="F6508" s="376">
        <v>38920.58</v>
      </c>
    </row>
    <row r="6509" spans="1:6">
      <c r="A6509" s="370" t="s">
        <v>13292</v>
      </c>
      <c r="B6509" s="374">
        <v>994</v>
      </c>
      <c r="C6509" s="374" t="s">
        <v>13293</v>
      </c>
      <c r="D6509" s="368" t="s">
        <v>6</v>
      </c>
      <c r="E6509" s="374" t="s">
        <v>2377</v>
      </c>
      <c r="F6509" s="376">
        <v>36591.39</v>
      </c>
    </row>
    <row r="6510" spans="1:6">
      <c r="A6510" s="370" t="s">
        <v>13294</v>
      </c>
      <c r="B6510" s="374">
        <v>190</v>
      </c>
      <c r="C6510" s="374" t="s">
        <v>13295</v>
      </c>
      <c r="D6510" s="368" t="s">
        <v>6</v>
      </c>
      <c r="E6510" s="374" t="s">
        <v>2377</v>
      </c>
      <c r="F6510" s="376">
        <v>29374.74</v>
      </c>
    </row>
    <row r="6511" spans="1:6">
      <c r="A6511" s="370" t="s">
        <v>13296</v>
      </c>
      <c r="B6511" s="374">
        <v>769</v>
      </c>
      <c r="C6511" s="374" t="s">
        <v>13297</v>
      </c>
      <c r="D6511" s="368" t="s">
        <v>6</v>
      </c>
      <c r="E6511" s="374" t="s">
        <v>2377</v>
      </c>
      <c r="F6511" s="376">
        <v>26300.55</v>
      </c>
    </row>
    <row r="6512" spans="1:6">
      <c r="A6512" s="370" t="s">
        <v>13298</v>
      </c>
      <c r="B6512" s="374">
        <v>764</v>
      </c>
      <c r="C6512" s="374" t="s">
        <v>13299</v>
      </c>
      <c r="D6512" s="368" t="s">
        <v>6</v>
      </c>
      <c r="E6512" s="374" t="s">
        <v>2377</v>
      </c>
      <c r="F6512" s="376">
        <v>27210.07</v>
      </c>
    </row>
    <row r="6513" spans="1:6">
      <c r="A6513" s="370" t="s">
        <v>13300</v>
      </c>
      <c r="B6513" s="374">
        <v>13099</v>
      </c>
      <c r="C6513" s="374" t="s">
        <v>13301</v>
      </c>
      <c r="D6513" s="368" t="s">
        <v>9</v>
      </c>
      <c r="E6513" s="374" t="s">
        <v>366</v>
      </c>
      <c r="F6513" s="376">
        <v>0</v>
      </c>
    </row>
    <row r="6514" spans="1:6">
      <c r="A6514" s="370" t="s">
        <v>13302</v>
      </c>
      <c r="B6514" s="374">
        <v>15108</v>
      </c>
      <c r="C6514" s="374" t="s">
        <v>13303</v>
      </c>
      <c r="D6514" s="368" t="s">
        <v>9</v>
      </c>
      <c r="E6514" s="374" t="s">
        <v>598</v>
      </c>
      <c r="F6514" s="376">
        <v>32133.13</v>
      </c>
    </row>
    <row r="6515" spans="1:6">
      <c r="A6515" s="370" t="s">
        <v>13304</v>
      </c>
      <c r="B6515" s="374">
        <v>17365</v>
      </c>
      <c r="C6515" s="374" t="s">
        <v>13305</v>
      </c>
      <c r="D6515" s="368" t="s">
        <v>9</v>
      </c>
      <c r="E6515" s="374" t="s">
        <v>598</v>
      </c>
      <c r="F6515" s="376">
        <v>10285.77</v>
      </c>
    </row>
    <row r="6516" spans="1:6">
      <c r="A6516" s="370" t="s">
        <v>13306</v>
      </c>
      <c r="B6516" s="374">
        <v>14039</v>
      </c>
      <c r="C6516" s="374" t="s">
        <v>13307</v>
      </c>
      <c r="D6516" s="368" t="s">
        <v>9</v>
      </c>
      <c r="E6516" s="374" t="s">
        <v>598</v>
      </c>
      <c r="F6516" s="376">
        <v>29802.01</v>
      </c>
    </row>
    <row r="6517" spans="1:6">
      <c r="A6517" s="370" t="s">
        <v>13308</v>
      </c>
      <c r="B6517" s="374">
        <v>404</v>
      </c>
      <c r="C6517" s="374" t="s">
        <v>13309</v>
      </c>
      <c r="D6517" s="368" t="s">
        <v>9</v>
      </c>
      <c r="E6517" s="374" t="s">
        <v>598</v>
      </c>
      <c r="F6517" s="376">
        <v>38753.480000000003</v>
      </c>
    </row>
    <row r="6518" spans="1:6">
      <c r="A6518" s="370" t="s">
        <v>13310</v>
      </c>
      <c r="B6518" s="374">
        <v>15277</v>
      </c>
      <c r="C6518" s="374" t="s">
        <v>13311</v>
      </c>
      <c r="D6518" s="368" t="s">
        <v>6</v>
      </c>
      <c r="E6518" s="374" t="s">
        <v>2147</v>
      </c>
      <c r="F6518" s="376">
        <v>95879.84</v>
      </c>
    </row>
    <row r="6519" spans="1:6">
      <c r="A6519" s="370" t="s">
        <v>13312</v>
      </c>
      <c r="B6519" s="374">
        <v>14225</v>
      </c>
      <c r="C6519" s="374" t="s">
        <v>13313</v>
      </c>
      <c r="D6519" s="368" t="s">
        <v>6</v>
      </c>
      <c r="E6519" s="374" t="s">
        <v>2147</v>
      </c>
      <c r="F6519" s="376">
        <v>212565.96</v>
      </c>
    </row>
    <row r="6520" spans="1:6">
      <c r="A6520" s="370" t="s">
        <v>13314</v>
      </c>
      <c r="B6520" s="374">
        <v>20761</v>
      </c>
      <c r="C6520" s="374" t="s">
        <v>13315</v>
      </c>
      <c r="D6520" s="368" t="s">
        <v>8</v>
      </c>
      <c r="E6520" s="374" t="s">
        <v>615</v>
      </c>
      <c r="F6520" s="376">
        <v>63347.65</v>
      </c>
    </row>
    <row r="6521" spans="1:6" ht="22.5">
      <c r="A6521" s="370" t="s">
        <v>13316</v>
      </c>
      <c r="B6521" s="374">
        <v>2021</v>
      </c>
      <c r="C6521" s="374" t="s">
        <v>13317</v>
      </c>
      <c r="D6521" s="368" t="s">
        <v>9</v>
      </c>
      <c r="E6521" s="374" t="s">
        <v>359</v>
      </c>
      <c r="F6521" s="376">
        <v>44595.199999999997</v>
      </c>
    </row>
    <row r="6522" spans="1:6" ht="22.5">
      <c r="A6522" s="370" t="s">
        <v>13318</v>
      </c>
      <c r="B6522" s="374">
        <v>15327</v>
      </c>
      <c r="C6522" s="374" t="s">
        <v>13319</v>
      </c>
      <c r="D6522" s="368" t="s">
        <v>9</v>
      </c>
      <c r="E6522" s="374" t="s">
        <v>359</v>
      </c>
      <c r="F6522" s="376">
        <v>1307581.8500000001</v>
      </c>
    </row>
    <row r="6523" spans="1:6">
      <c r="A6523" s="370" t="s">
        <v>13320</v>
      </c>
      <c r="B6523" s="374">
        <v>15789</v>
      </c>
      <c r="C6523" s="374" t="s">
        <v>13321</v>
      </c>
      <c r="D6523" s="368" t="s">
        <v>9</v>
      </c>
      <c r="E6523" s="374" t="s">
        <v>884</v>
      </c>
      <c r="F6523" s="376">
        <v>2542938.87</v>
      </c>
    </row>
    <row r="6524" spans="1:6">
      <c r="A6524" s="370" t="s">
        <v>13322</v>
      </c>
      <c r="B6524" s="374">
        <v>11868</v>
      </c>
      <c r="C6524" s="374" t="s">
        <v>13323</v>
      </c>
      <c r="D6524" s="368" t="s">
        <v>9</v>
      </c>
      <c r="E6524" s="374" t="s">
        <v>884</v>
      </c>
      <c r="F6524" s="376">
        <v>2497513.1</v>
      </c>
    </row>
    <row r="6525" spans="1:6" ht="22.5">
      <c r="A6525" s="370" t="s">
        <v>13324</v>
      </c>
      <c r="B6525" s="374">
        <v>537</v>
      </c>
      <c r="C6525" s="374" t="s">
        <v>13325</v>
      </c>
      <c r="D6525" s="368" t="s">
        <v>9</v>
      </c>
      <c r="E6525" s="374" t="s">
        <v>359</v>
      </c>
      <c r="F6525" s="376">
        <v>533503.78</v>
      </c>
    </row>
    <row r="6526" spans="1:6" ht="22.5">
      <c r="A6526" s="370" t="s">
        <v>13326</v>
      </c>
      <c r="B6526" s="374">
        <v>538</v>
      </c>
      <c r="C6526" s="374" t="s">
        <v>13327</v>
      </c>
      <c r="D6526" s="368" t="s">
        <v>9</v>
      </c>
      <c r="E6526" s="374" t="s">
        <v>359</v>
      </c>
      <c r="F6526" s="376">
        <v>622353.21</v>
      </c>
    </row>
    <row r="6527" spans="1:6" ht="22.5">
      <c r="A6527" s="370" t="s">
        <v>13328</v>
      </c>
      <c r="B6527" s="374">
        <v>18454</v>
      </c>
      <c r="C6527" s="374" t="s">
        <v>13329</v>
      </c>
      <c r="D6527" s="368" t="s">
        <v>9</v>
      </c>
      <c r="E6527" s="374" t="s">
        <v>359</v>
      </c>
      <c r="F6527" s="376">
        <v>0</v>
      </c>
    </row>
    <row r="6528" spans="1:6" ht="22.5">
      <c r="A6528" s="370" t="s">
        <v>13330</v>
      </c>
      <c r="B6528" s="374">
        <v>18456</v>
      </c>
      <c r="C6528" s="374" t="s">
        <v>13331</v>
      </c>
      <c r="D6528" s="368" t="s">
        <v>9</v>
      </c>
      <c r="E6528" s="374" t="s">
        <v>359</v>
      </c>
      <c r="F6528" s="376">
        <v>1942803</v>
      </c>
    </row>
    <row r="6529" spans="1:6">
      <c r="A6529" s="370" t="s">
        <v>13332</v>
      </c>
      <c r="B6529" s="374">
        <v>10715</v>
      </c>
      <c r="C6529" s="374" t="s">
        <v>13333</v>
      </c>
      <c r="D6529" s="368" t="s">
        <v>6</v>
      </c>
      <c r="E6529" s="374" t="s">
        <v>1216</v>
      </c>
      <c r="F6529" s="376">
        <v>219410.26</v>
      </c>
    </row>
    <row r="6530" spans="1:6">
      <c r="A6530" s="370" t="s">
        <v>13334</v>
      </c>
      <c r="B6530" s="374">
        <v>19188</v>
      </c>
      <c r="C6530" s="374" t="s">
        <v>13335</v>
      </c>
      <c r="D6530" s="368" t="s">
        <v>9</v>
      </c>
      <c r="E6530" s="374" t="s">
        <v>2412</v>
      </c>
      <c r="F6530" s="376">
        <v>15456161.82</v>
      </c>
    </row>
    <row r="6531" spans="1:6">
      <c r="A6531" s="370" t="s">
        <v>13336</v>
      </c>
      <c r="B6531" s="374">
        <v>17518</v>
      </c>
      <c r="C6531" s="374" t="s">
        <v>13337</v>
      </c>
      <c r="D6531" s="368" t="s">
        <v>9</v>
      </c>
      <c r="E6531" s="374" t="s">
        <v>562</v>
      </c>
      <c r="F6531" s="376">
        <v>16339038.98</v>
      </c>
    </row>
    <row r="6532" spans="1:6">
      <c r="A6532" s="370" t="s">
        <v>13338</v>
      </c>
      <c r="B6532" s="374">
        <v>13324</v>
      </c>
      <c r="C6532" s="374" t="s">
        <v>13339</v>
      </c>
      <c r="D6532" s="368" t="s">
        <v>9</v>
      </c>
      <c r="E6532" s="374" t="s">
        <v>366</v>
      </c>
      <c r="F6532" s="376">
        <v>89426.79</v>
      </c>
    </row>
    <row r="6533" spans="1:6">
      <c r="A6533" s="370" t="s">
        <v>13340</v>
      </c>
      <c r="B6533" s="374">
        <v>17092</v>
      </c>
      <c r="C6533" s="374" t="s">
        <v>13341</v>
      </c>
      <c r="D6533" s="368" t="s">
        <v>8</v>
      </c>
      <c r="E6533" s="374" t="s">
        <v>507</v>
      </c>
      <c r="F6533" s="376">
        <v>45655.49</v>
      </c>
    </row>
    <row r="6534" spans="1:6">
      <c r="A6534" s="370" t="s">
        <v>13342</v>
      </c>
      <c r="B6534" s="374">
        <v>17357</v>
      </c>
      <c r="C6534" s="374" t="s">
        <v>13343</v>
      </c>
      <c r="D6534" s="368" t="s">
        <v>8</v>
      </c>
      <c r="E6534" s="374" t="s">
        <v>507</v>
      </c>
      <c r="F6534" s="376">
        <v>91458.22</v>
      </c>
    </row>
    <row r="6535" spans="1:6">
      <c r="A6535" s="370" t="s">
        <v>13344</v>
      </c>
      <c r="B6535" s="374">
        <v>14631</v>
      </c>
      <c r="C6535" s="374" t="s">
        <v>13345</v>
      </c>
      <c r="D6535" s="368" t="s">
        <v>9</v>
      </c>
      <c r="E6535" s="374" t="s">
        <v>491</v>
      </c>
      <c r="F6535" s="376">
        <v>1302785.77</v>
      </c>
    </row>
    <row r="6536" spans="1:6">
      <c r="A6536" s="370" t="s">
        <v>13346</v>
      </c>
      <c r="B6536" s="374">
        <v>14798</v>
      </c>
      <c r="C6536" s="374" t="s">
        <v>13347</v>
      </c>
      <c r="D6536" s="368" t="s">
        <v>9</v>
      </c>
      <c r="E6536" s="374" t="s">
        <v>491</v>
      </c>
      <c r="F6536" s="376">
        <v>1370171.15</v>
      </c>
    </row>
    <row r="6537" spans="1:6">
      <c r="A6537" s="370" t="s">
        <v>13348</v>
      </c>
      <c r="B6537" s="374">
        <v>585</v>
      </c>
      <c r="C6537" s="374" t="s">
        <v>13349</v>
      </c>
      <c r="D6537" s="368" t="s">
        <v>8</v>
      </c>
      <c r="E6537" s="374" t="s">
        <v>1207</v>
      </c>
      <c r="F6537" s="376">
        <v>13465.46</v>
      </c>
    </row>
    <row r="6538" spans="1:6">
      <c r="A6538" s="370" t="s">
        <v>13350</v>
      </c>
      <c r="B6538" s="374">
        <v>758</v>
      </c>
      <c r="C6538" s="374" t="s">
        <v>13351</v>
      </c>
      <c r="D6538" s="368" t="s">
        <v>8</v>
      </c>
      <c r="E6538" s="374" t="s">
        <v>1207</v>
      </c>
      <c r="F6538" s="376">
        <v>14684.23</v>
      </c>
    </row>
    <row r="6539" spans="1:6">
      <c r="A6539" s="370" t="s">
        <v>13352</v>
      </c>
      <c r="B6539" s="374">
        <v>586</v>
      </c>
      <c r="C6539" s="374" t="s">
        <v>13353</v>
      </c>
      <c r="D6539" s="368" t="s">
        <v>8</v>
      </c>
      <c r="E6539" s="374" t="s">
        <v>1207</v>
      </c>
      <c r="F6539" s="376">
        <v>9312.35</v>
      </c>
    </row>
    <row r="6540" spans="1:6">
      <c r="A6540" s="370" t="s">
        <v>13354</v>
      </c>
      <c r="B6540" s="374">
        <v>17791</v>
      </c>
      <c r="C6540" s="374" t="s">
        <v>13355</v>
      </c>
      <c r="D6540" s="368" t="s">
        <v>8</v>
      </c>
      <c r="E6540" s="374" t="s">
        <v>507</v>
      </c>
      <c r="F6540" s="376">
        <v>81807.460000000006</v>
      </c>
    </row>
    <row r="6541" spans="1:6">
      <c r="A6541" s="370" t="s">
        <v>13356</v>
      </c>
      <c r="B6541" s="374">
        <v>14633</v>
      </c>
      <c r="C6541" s="374" t="s">
        <v>13357</v>
      </c>
      <c r="D6541" s="368" t="s">
        <v>9</v>
      </c>
      <c r="E6541" s="374" t="s">
        <v>491</v>
      </c>
      <c r="F6541" s="376">
        <v>819556.69</v>
      </c>
    </row>
    <row r="6542" spans="1:6">
      <c r="A6542" s="370" t="s">
        <v>13358</v>
      </c>
      <c r="B6542" s="374">
        <v>14800</v>
      </c>
      <c r="C6542" s="374" t="s">
        <v>13359</v>
      </c>
      <c r="D6542" s="368" t="s">
        <v>9</v>
      </c>
      <c r="E6542" s="374" t="s">
        <v>491</v>
      </c>
      <c r="F6542" s="376">
        <v>883695.71</v>
      </c>
    </row>
    <row r="6543" spans="1:6">
      <c r="A6543" s="370" t="s">
        <v>13360</v>
      </c>
      <c r="B6543" s="374">
        <v>17045</v>
      </c>
      <c r="C6543" s="374" t="s">
        <v>13361</v>
      </c>
      <c r="D6543" s="368" t="s">
        <v>8</v>
      </c>
      <c r="E6543" s="374" t="s">
        <v>507</v>
      </c>
      <c r="F6543" s="376">
        <v>398527.62</v>
      </c>
    </row>
    <row r="6544" spans="1:6">
      <c r="A6544" s="370" t="s">
        <v>13362</v>
      </c>
      <c r="B6544" s="374">
        <v>17081</v>
      </c>
      <c r="C6544" s="374" t="s">
        <v>13363</v>
      </c>
      <c r="D6544" s="368" t="s">
        <v>8</v>
      </c>
      <c r="E6544" s="374" t="s">
        <v>507</v>
      </c>
      <c r="F6544" s="376">
        <v>59546.62</v>
      </c>
    </row>
    <row r="6545" spans="1:6">
      <c r="A6545" s="370" t="s">
        <v>13364</v>
      </c>
      <c r="B6545" s="374">
        <v>17085</v>
      </c>
      <c r="C6545" s="374" t="s">
        <v>13365</v>
      </c>
      <c r="D6545" s="368" t="s">
        <v>8</v>
      </c>
      <c r="E6545" s="374" t="s">
        <v>507</v>
      </c>
      <c r="F6545" s="376">
        <v>45655.49</v>
      </c>
    </row>
    <row r="6546" spans="1:6">
      <c r="A6546" s="370" t="s">
        <v>13366</v>
      </c>
      <c r="B6546" s="374">
        <v>17095</v>
      </c>
      <c r="C6546" s="374" t="s">
        <v>13367</v>
      </c>
      <c r="D6546" s="368" t="s">
        <v>8</v>
      </c>
      <c r="E6546" s="374" t="s">
        <v>507</v>
      </c>
      <c r="F6546" s="376">
        <v>101217.11</v>
      </c>
    </row>
    <row r="6547" spans="1:6">
      <c r="A6547" s="370" t="s">
        <v>13368</v>
      </c>
      <c r="B6547" s="374">
        <v>17096</v>
      </c>
      <c r="C6547" s="374" t="s">
        <v>13369</v>
      </c>
      <c r="D6547" s="368" t="s">
        <v>8</v>
      </c>
      <c r="E6547" s="374" t="s">
        <v>507</v>
      </c>
      <c r="F6547" s="376">
        <v>426186.96</v>
      </c>
    </row>
    <row r="6548" spans="1:6">
      <c r="A6548" s="370" t="s">
        <v>13370</v>
      </c>
      <c r="B6548" s="374">
        <v>18204</v>
      </c>
      <c r="C6548" s="374" t="s">
        <v>13371</v>
      </c>
      <c r="D6548" s="368" t="s">
        <v>8</v>
      </c>
      <c r="E6548" s="374" t="s">
        <v>507</v>
      </c>
      <c r="F6548" s="376">
        <v>41674.449999999997</v>
      </c>
    </row>
    <row r="6549" spans="1:6">
      <c r="A6549" s="370" t="s">
        <v>13372</v>
      </c>
      <c r="B6549" s="374">
        <v>18207</v>
      </c>
      <c r="C6549" s="374" t="s">
        <v>13373</v>
      </c>
      <c r="D6549" s="368" t="s">
        <v>8</v>
      </c>
      <c r="E6549" s="374" t="s">
        <v>507</v>
      </c>
      <c r="F6549" s="376">
        <v>41674.449999999997</v>
      </c>
    </row>
    <row r="6550" spans="1:6">
      <c r="A6550" s="370" t="s">
        <v>13374</v>
      </c>
      <c r="B6550" s="374">
        <v>18209</v>
      </c>
      <c r="C6550" s="374" t="s">
        <v>13375</v>
      </c>
      <c r="D6550" s="368" t="s">
        <v>8</v>
      </c>
      <c r="E6550" s="374" t="s">
        <v>507</v>
      </c>
      <c r="F6550" s="376">
        <v>237071.45</v>
      </c>
    </row>
    <row r="6551" spans="1:6">
      <c r="A6551" s="370" t="s">
        <v>13376</v>
      </c>
      <c r="B6551" s="374">
        <v>18203</v>
      </c>
      <c r="C6551" s="374" t="s">
        <v>13377</v>
      </c>
      <c r="D6551" s="368" t="s">
        <v>8</v>
      </c>
      <c r="E6551" s="374" t="s">
        <v>507</v>
      </c>
      <c r="F6551" s="376">
        <v>51584.55</v>
      </c>
    </row>
    <row r="6552" spans="1:6">
      <c r="A6552" s="370" t="s">
        <v>13378</v>
      </c>
      <c r="B6552" s="374">
        <v>18210</v>
      </c>
      <c r="C6552" s="374" t="s">
        <v>13379</v>
      </c>
      <c r="D6552" s="368" t="s">
        <v>8</v>
      </c>
      <c r="E6552" s="374" t="s">
        <v>507</v>
      </c>
      <c r="F6552" s="376">
        <v>436907.39</v>
      </c>
    </row>
    <row r="6553" spans="1:6">
      <c r="A6553" s="370" t="s">
        <v>13380</v>
      </c>
      <c r="B6553" s="374">
        <v>17087</v>
      </c>
      <c r="C6553" s="374" t="s">
        <v>13381</v>
      </c>
      <c r="D6553" s="368" t="s">
        <v>8</v>
      </c>
      <c r="E6553" s="374" t="s">
        <v>507</v>
      </c>
      <c r="F6553" s="376">
        <v>45655.49</v>
      </c>
    </row>
    <row r="6554" spans="1:6">
      <c r="A6554" s="370" t="s">
        <v>13382</v>
      </c>
      <c r="B6554" s="374">
        <v>18198</v>
      </c>
      <c r="C6554" s="374" t="s">
        <v>13383</v>
      </c>
      <c r="D6554" s="368" t="s">
        <v>8</v>
      </c>
      <c r="E6554" s="374" t="s">
        <v>507</v>
      </c>
      <c r="F6554" s="376">
        <v>51584.55</v>
      </c>
    </row>
    <row r="6555" spans="1:6">
      <c r="A6555" s="370" t="s">
        <v>13384</v>
      </c>
      <c r="B6555" s="374">
        <v>18206</v>
      </c>
      <c r="C6555" s="374" t="s">
        <v>13385</v>
      </c>
      <c r="D6555" s="368" t="s">
        <v>8</v>
      </c>
      <c r="E6555" s="374" t="s">
        <v>507</v>
      </c>
      <c r="F6555" s="376">
        <v>72420.39</v>
      </c>
    </row>
    <row r="6556" spans="1:6" ht="22.5">
      <c r="A6556" s="370" t="s">
        <v>13386</v>
      </c>
      <c r="B6556" s="374">
        <v>15013</v>
      </c>
      <c r="C6556" s="374" t="s">
        <v>13387</v>
      </c>
      <c r="D6556" s="368" t="s">
        <v>9</v>
      </c>
      <c r="E6556" s="374" t="s">
        <v>537</v>
      </c>
      <c r="F6556" s="376">
        <v>12963.28</v>
      </c>
    </row>
    <row r="6557" spans="1:6" ht="22.5">
      <c r="A6557" s="370" t="s">
        <v>13388</v>
      </c>
      <c r="B6557" s="374">
        <v>15667</v>
      </c>
      <c r="C6557" s="374" t="s">
        <v>13389</v>
      </c>
      <c r="D6557" s="368" t="s">
        <v>9</v>
      </c>
      <c r="E6557" s="374" t="s">
        <v>537</v>
      </c>
      <c r="F6557" s="376">
        <v>68543.28</v>
      </c>
    </row>
    <row r="6558" spans="1:6" ht="22.5">
      <c r="A6558" s="370" t="s">
        <v>13390</v>
      </c>
      <c r="B6558" s="374">
        <v>15020</v>
      </c>
      <c r="C6558" s="374" t="s">
        <v>13391</v>
      </c>
      <c r="D6558" s="368" t="s">
        <v>9</v>
      </c>
      <c r="E6558" s="374" t="s">
        <v>537</v>
      </c>
      <c r="F6558" s="376">
        <v>227218.28</v>
      </c>
    </row>
    <row r="6559" spans="1:6">
      <c r="A6559" s="370" t="s">
        <v>13392</v>
      </c>
      <c r="B6559" s="374">
        <v>17615</v>
      </c>
      <c r="C6559" s="374" t="s">
        <v>13393</v>
      </c>
      <c r="D6559" s="368" t="s">
        <v>9</v>
      </c>
      <c r="E6559" s="374" t="s">
        <v>562</v>
      </c>
      <c r="F6559" s="376">
        <v>108554.99</v>
      </c>
    </row>
    <row r="6560" spans="1:6">
      <c r="A6560" s="370" t="s">
        <v>13394</v>
      </c>
      <c r="B6560" s="374">
        <v>17617</v>
      </c>
      <c r="C6560" s="374" t="s">
        <v>13395</v>
      </c>
      <c r="D6560" s="368" t="s">
        <v>9</v>
      </c>
      <c r="E6560" s="374" t="s">
        <v>562</v>
      </c>
      <c r="F6560" s="376">
        <v>108554.99</v>
      </c>
    </row>
    <row r="6561" spans="1:6">
      <c r="A6561" s="370" t="s">
        <v>13396</v>
      </c>
      <c r="B6561" s="374">
        <v>17618</v>
      </c>
      <c r="C6561" s="374" t="s">
        <v>13397</v>
      </c>
      <c r="D6561" s="368" t="s">
        <v>9</v>
      </c>
      <c r="E6561" s="374" t="s">
        <v>562</v>
      </c>
      <c r="F6561" s="376">
        <v>108554.99</v>
      </c>
    </row>
    <row r="6562" spans="1:6">
      <c r="A6562" s="370" t="s">
        <v>13398</v>
      </c>
      <c r="B6562" s="374">
        <v>17619</v>
      </c>
      <c r="C6562" s="374" t="s">
        <v>13399</v>
      </c>
      <c r="D6562" s="368" t="s">
        <v>9</v>
      </c>
      <c r="E6562" s="374" t="s">
        <v>562</v>
      </c>
      <c r="F6562" s="376">
        <v>108554.99</v>
      </c>
    </row>
    <row r="6563" spans="1:6">
      <c r="A6563" s="370" t="s">
        <v>13400</v>
      </c>
      <c r="B6563" s="374">
        <v>17626</v>
      </c>
      <c r="C6563" s="374" t="s">
        <v>13401</v>
      </c>
      <c r="D6563" s="368" t="s">
        <v>9</v>
      </c>
      <c r="E6563" s="374" t="s">
        <v>562</v>
      </c>
      <c r="F6563" s="376">
        <v>108554.99</v>
      </c>
    </row>
    <row r="6564" spans="1:6">
      <c r="A6564" s="370" t="s">
        <v>13402</v>
      </c>
      <c r="B6564" s="374">
        <v>17624</v>
      </c>
      <c r="C6564" s="374" t="s">
        <v>13403</v>
      </c>
      <c r="D6564" s="368" t="s">
        <v>9</v>
      </c>
      <c r="E6564" s="374" t="s">
        <v>562</v>
      </c>
      <c r="F6564" s="376">
        <v>108554.99</v>
      </c>
    </row>
    <row r="6565" spans="1:6">
      <c r="A6565" s="370" t="s">
        <v>13404</v>
      </c>
      <c r="B6565" s="374">
        <v>17625</v>
      </c>
      <c r="C6565" s="374" t="s">
        <v>13405</v>
      </c>
      <c r="D6565" s="368" t="s">
        <v>9</v>
      </c>
      <c r="E6565" s="374" t="s">
        <v>562</v>
      </c>
      <c r="F6565" s="376">
        <v>108554.99</v>
      </c>
    </row>
    <row r="6566" spans="1:6">
      <c r="A6566" s="370" t="s">
        <v>13406</v>
      </c>
      <c r="B6566" s="374">
        <v>17673</v>
      </c>
      <c r="C6566" s="374" t="s">
        <v>13407</v>
      </c>
      <c r="D6566" s="368" t="s">
        <v>9</v>
      </c>
      <c r="E6566" s="374" t="s">
        <v>884</v>
      </c>
      <c r="F6566" s="376">
        <v>108554.99</v>
      </c>
    </row>
    <row r="6567" spans="1:6">
      <c r="A6567" s="370" t="s">
        <v>13408</v>
      </c>
      <c r="B6567" s="374">
        <v>17636</v>
      </c>
      <c r="C6567" s="374" t="s">
        <v>13409</v>
      </c>
      <c r="D6567" s="368" t="s">
        <v>9</v>
      </c>
      <c r="E6567" s="374" t="s">
        <v>562</v>
      </c>
      <c r="F6567" s="376">
        <v>108554.99</v>
      </c>
    </row>
    <row r="6568" spans="1:6">
      <c r="A6568" s="370" t="s">
        <v>13410</v>
      </c>
      <c r="B6568" s="374">
        <v>18188</v>
      </c>
      <c r="C6568" s="374" t="s">
        <v>13411</v>
      </c>
      <c r="D6568" s="368" t="s">
        <v>9</v>
      </c>
      <c r="E6568" s="374" t="s">
        <v>562</v>
      </c>
      <c r="F6568" s="376">
        <v>108554.99</v>
      </c>
    </row>
    <row r="6569" spans="1:6">
      <c r="A6569" s="370" t="s">
        <v>13412</v>
      </c>
      <c r="B6569" s="374">
        <v>17638</v>
      </c>
      <c r="C6569" s="374" t="s">
        <v>13413</v>
      </c>
      <c r="D6569" s="368" t="s">
        <v>9</v>
      </c>
      <c r="E6569" s="374" t="s">
        <v>562</v>
      </c>
      <c r="F6569" s="376">
        <v>108554.99</v>
      </c>
    </row>
    <row r="6570" spans="1:6" ht="22.5">
      <c r="A6570" s="370" t="s">
        <v>13414</v>
      </c>
      <c r="B6570" s="374">
        <v>15014</v>
      </c>
      <c r="C6570" s="374" t="s">
        <v>13415</v>
      </c>
      <c r="D6570" s="368" t="s">
        <v>9</v>
      </c>
      <c r="E6570" s="374" t="s">
        <v>537</v>
      </c>
      <c r="F6570" s="376">
        <v>276999.28000000003</v>
      </c>
    </row>
    <row r="6571" spans="1:6" ht="22.5">
      <c r="A6571" s="370" t="s">
        <v>13416</v>
      </c>
      <c r="B6571" s="374">
        <v>15012</v>
      </c>
      <c r="C6571" s="374" t="s">
        <v>13417</v>
      </c>
      <c r="D6571" s="368" t="s">
        <v>9</v>
      </c>
      <c r="E6571" s="374" t="s">
        <v>537</v>
      </c>
      <c r="F6571" s="376">
        <v>12963.28</v>
      </c>
    </row>
    <row r="6572" spans="1:6">
      <c r="A6572" s="370" t="s">
        <v>13418</v>
      </c>
      <c r="B6572" s="374">
        <v>15077</v>
      </c>
      <c r="C6572" s="374" t="s">
        <v>13419</v>
      </c>
      <c r="D6572" s="368" t="s">
        <v>9</v>
      </c>
      <c r="E6572" s="374" t="s">
        <v>854</v>
      </c>
      <c r="F6572" s="376">
        <v>38733.79</v>
      </c>
    </row>
    <row r="6573" spans="1:6">
      <c r="A6573" s="370" t="s">
        <v>13420</v>
      </c>
      <c r="B6573" s="374">
        <v>15076</v>
      </c>
      <c r="C6573" s="374" t="s">
        <v>13421</v>
      </c>
      <c r="D6573" s="368" t="s">
        <v>9</v>
      </c>
      <c r="E6573" s="374" t="s">
        <v>854</v>
      </c>
      <c r="F6573" s="376">
        <v>47020.36</v>
      </c>
    </row>
    <row r="6574" spans="1:6" ht="22.5">
      <c r="A6574" s="370" t="s">
        <v>13422</v>
      </c>
      <c r="B6574" s="374">
        <v>16202</v>
      </c>
      <c r="C6574" s="374" t="s">
        <v>13423</v>
      </c>
      <c r="D6574" s="368" t="s">
        <v>9</v>
      </c>
      <c r="E6574" s="374" t="s">
        <v>359</v>
      </c>
      <c r="F6574" s="376">
        <v>101937</v>
      </c>
    </row>
    <row r="6575" spans="1:6">
      <c r="A6575" s="370" t="s">
        <v>13424</v>
      </c>
      <c r="B6575" s="374">
        <v>10527</v>
      </c>
      <c r="C6575" s="374" t="s">
        <v>13425</v>
      </c>
      <c r="D6575" s="368" t="s">
        <v>9</v>
      </c>
      <c r="E6575" s="374" t="s">
        <v>1766</v>
      </c>
      <c r="F6575" s="376">
        <v>33221.74</v>
      </c>
    </row>
    <row r="6576" spans="1:6">
      <c r="A6576" s="370" t="s">
        <v>13426</v>
      </c>
      <c r="B6576" s="374">
        <v>10544</v>
      </c>
      <c r="C6576" s="374" t="s">
        <v>13427</v>
      </c>
      <c r="D6576" s="368" t="s">
        <v>9</v>
      </c>
      <c r="E6576" s="374" t="s">
        <v>1766</v>
      </c>
      <c r="F6576" s="376">
        <v>46370.47</v>
      </c>
    </row>
    <row r="6577" spans="1:6">
      <c r="A6577" s="370" t="s">
        <v>13428</v>
      </c>
      <c r="B6577" s="374">
        <v>9034</v>
      </c>
      <c r="C6577" s="374" t="s">
        <v>13429</v>
      </c>
      <c r="D6577" s="368" t="s">
        <v>9</v>
      </c>
      <c r="E6577" s="374" t="s">
        <v>1766</v>
      </c>
      <c r="F6577" s="376">
        <v>0</v>
      </c>
    </row>
    <row r="6578" spans="1:6">
      <c r="A6578" s="370" t="s">
        <v>13430</v>
      </c>
      <c r="B6578" s="374">
        <v>11994</v>
      </c>
      <c r="C6578" s="374" t="s">
        <v>13429</v>
      </c>
      <c r="D6578" s="368" t="s">
        <v>9</v>
      </c>
      <c r="E6578" s="374" t="s">
        <v>1766</v>
      </c>
      <c r="F6578" s="376">
        <v>12174.39</v>
      </c>
    </row>
    <row r="6579" spans="1:6">
      <c r="A6579" s="370" t="s">
        <v>13431</v>
      </c>
      <c r="B6579" s="374">
        <v>13550</v>
      </c>
      <c r="C6579" s="374" t="s">
        <v>13432</v>
      </c>
      <c r="D6579" s="368" t="s">
        <v>9</v>
      </c>
      <c r="E6579" s="374" t="s">
        <v>1766</v>
      </c>
      <c r="F6579" s="376">
        <v>8472.7900000000009</v>
      </c>
    </row>
    <row r="6580" spans="1:6">
      <c r="A6580" s="370" t="s">
        <v>13433</v>
      </c>
      <c r="B6580" s="374">
        <v>10804</v>
      </c>
      <c r="C6580" s="374" t="s">
        <v>13434</v>
      </c>
      <c r="D6580" s="368" t="s">
        <v>9</v>
      </c>
      <c r="E6580" s="374" t="s">
        <v>1766</v>
      </c>
      <c r="F6580" s="376">
        <v>9017.7199999999993</v>
      </c>
    </row>
    <row r="6581" spans="1:6">
      <c r="A6581" s="370" t="s">
        <v>13435</v>
      </c>
      <c r="B6581" s="374">
        <v>10567</v>
      </c>
      <c r="C6581" s="374" t="s">
        <v>13436</v>
      </c>
      <c r="D6581" s="368" t="s">
        <v>9</v>
      </c>
      <c r="E6581" s="374" t="s">
        <v>1766</v>
      </c>
      <c r="F6581" s="376">
        <v>16886.04</v>
      </c>
    </row>
    <row r="6582" spans="1:6">
      <c r="A6582" s="370" t="s">
        <v>13437</v>
      </c>
      <c r="B6582" s="374">
        <v>10528</v>
      </c>
      <c r="C6582" s="374" t="s">
        <v>13438</v>
      </c>
      <c r="D6582" s="368" t="s">
        <v>9</v>
      </c>
      <c r="E6582" s="374" t="s">
        <v>1766</v>
      </c>
      <c r="F6582" s="376">
        <v>16639</v>
      </c>
    </row>
    <row r="6583" spans="1:6">
      <c r="A6583" s="370" t="s">
        <v>13439</v>
      </c>
      <c r="B6583" s="374">
        <v>12754</v>
      </c>
      <c r="C6583" s="374" t="s">
        <v>13440</v>
      </c>
      <c r="D6583" s="368" t="s">
        <v>8</v>
      </c>
      <c r="E6583" s="374" t="s">
        <v>1766</v>
      </c>
      <c r="F6583" s="376">
        <v>27303.25</v>
      </c>
    </row>
    <row r="6584" spans="1:6">
      <c r="A6584" s="370" t="s">
        <v>13441</v>
      </c>
      <c r="B6584" s="374">
        <v>10566</v>
      </c>
      <c r="C6584" s="374" t="s">
        <v>13442</v>
      </c>
      <c r="D6584" s="368" t="s">
        <v>8</v>
      </c>
      <c r="E6584" s="374" t="s">
        <v>1766</v>
      </c>
      <c r="F6584" s="376">
        <v>27303.25</v>
      </c>
    </row>
    <row r="6585" spans="1:6">
      <c r="A6585" s="370" t="s">
        <v>13443</v>
      </c>
      <c r="B6585" s="374">
        <v>11001</v>
      </c>
      <c r="C6585" s="374" t="s">
        <v>13444</v>
      </c>
      <c r="D6585" s="368" t="s">
        <v>8</v>
      </c>
      <c r="E6585" s="374" t="s">
        <v>1766</v>
      </c>
      <c r="F6585" s="376">
        <v>30676.19</v>
      </c>
    </row>
    <row r="6586" spans="1:6">
      <c r="A6586" s="370" t="s">
        <v>13445</v>
      </c>
      <c r="B6586" s="374">
        <v>10372</v>
      </c>
      <c r="C6586" s="374" t="s">
        <v>13446</v>
      </c>
      <c r="D6586" s="368" t="s">
        <v>8</v>
      </c>
      <c r="E6586" s="374" t="s">
        <v>1766</v>
      </c>
      <c r="F6586" s="376">
        <v>38262.19</v>
      </c>
    </row>
    <row r="6587" spans="1:6">
      <c r="A6587" s="370" t="s">
        <v>13447</v>
      </c>
      <c r="B6587" s="374">
        <v>11142</v>
      </c>
      <c r="C6587" s="374" t="s">
        <v>13448</v>
      </c>
      <c r="D6587" s="368" t="s">
        <v>9</v>
      </c>
      <c r="E6587" s="374" t="s">
        <v>1766</v>
      </c>
      <c r="F6587" s="376">
        <v>23155.57</v>
      </c>
    </row>
    <row r="6588" spans="1:6">
      <c r="A6588" s="370" t="s">
        <v>13449</v>
      </c>
      <c r="B6588" s="374">
        <v>17185</v>
      </c>
      <c r="C6588" s="374" t="s">
        <v>13450</v>
      </c>
      <c r="D6588" s="368" t="s">
        <v>9</v>
      </c>
      <c r="E6588" s="374" t="s">
        <v>496</v>
      </c>
      <c r="F6588" s="376">
        <v>4568.37</v>
      </c>
    </row>
    <row r="6589" spans="1:6">
      <c r="A6589" s="370" t="s">
        <v>13451</v>
      </c>
      <c r="B6589" s="374">
        <v>17186</v>
      </c>
      <c r="C6589" s="374" t="s">
        <v>13452</v>
      </c>
      <c r="D6589" s="368" t="s">
        <v>9</v>
      </c>
      <c r="E6589" s="374" t="s">
        <v>496</v>
      </c>
      <c r="F6589" s="376">
        <v>6711.55</v>
      </c>
    </row>
    <row r="6590" spans="1:6">
      <c r="A6590" s="370" t="s">
        <v>13453</v>
      </c>
      <c r="B6590" s="374">
        <v>345</v>
      </c>
      <c r="C6590" s="374" t="s">
        <v>13454</v>
      </c>
      <c r="D6590" s="368" t="s">
        <v>8</v>
      </c>
      <c r="E6590" s="374" t="s">
        <v>1213</v>
      </c>
      <c r="F6590" s="376">
        <v>111895.17</v>
      </c>
    </row>
    <row r="6591" spans="1:6">
      <c r="A6591" s="370" t="s">
        <v>13455</v>
      </c>
      <c r="B6591" s="374">
        <v>346</v>
      </c>
      <c r="C6591" s="374" t="s">
        <v>13456</v>
      </c>
      <c r="D6591" s="368" t="s">
        <v>8</v>
      </c>
      <c r="E6591" s="374" t="s">
        <v>1213</v>
      </c>
      <c r="F6591" s="376">
        <v>41877.14</v>
      </c>
    </row>
    <row r="6592" spans="1:6">
      <c r="A6592" s="370" t="s">
        <v>13457</v>
      </c>
      <c r="B6592" s="374">
        <v>12927</v>
      </c>
      <c r="C6592" s="374" t="s">
        <v>13458</v>
      </c>
      <c r="D6592" s="368" t="s">
        <v>9</v>
      </c>
      <c r="E6592" s="374" t="s">
        <v>857</v>
      </c>
      <c r="F6592" s="376">
        <v>110244.64</v>
      </c>
    </row>
    <row r="6593" spans="1:6">
      <c r="A6593" s="370" t="s">
        <v>13459</v>
      </c>
      <c r="B6593" s="374">
        <v>347</v>
      </c>
      <c r="C6593" s="374" t="s">
        <v>13460</v>
      </c>
      <c r="D6593" s="368" t="s">
        <v>9</v>
      </c>
      <c r="E6593" s="374" t="s">
        <v>1213</v>
      </c>
      <c r="F6593" s="376">
        <v>0</v>
      </c>
    </row>
    <row r="6594" spans="1:6">
      <c r="A6594" s="370" t="s">
        <v>13461</v>
      </c>
      <c r="B6594" s="374">
        <v>10397</v>
      </c>
      <c r="C6594" s="374" t="s">
        <v>13462</v>
      </c>
      <c r="D6594" s="368" t="s">
        <v>8</v>
      </c>
      <c r="E6594" s="374" t="s">
        <v>1216</v>
      </c>
      <c r="F6594" s="376">
        <v>153115.82999999999</v>
      </c>
    </row>
    <row r="6595" spans="1:6">
      <c r="A6595" s="370" t="s">
        <v>13463</v>
      </c>
      <c r="B6595" s="374">
        <v>1007</v>
      </c>
      <c r="C6595" s="374" t="s">
        <v>13464</v>
      </c>
      <c r="D6595" s="368" t="s">
        <v>9</v>
      </c>
      <c r="E6595" s="374" t="s">
        <v>1213</v>
      </c>
      <c r="F6595" s="376">
        <v>77486.100000000006</v>
      </c>
    </row>
    <row r="6596" spans="1:6">
      <c r="A6596" s="370" t="s">
        <v>13465</v>
      </c>
      <c r="B6596" s="374">
        <v>13197</v>
      </c>
      <c r="C6596" s="374" t="s">
        <v>13466</v>
      </c>
      <c r="D6596" s="368" t="s">
        <v>9</v>
      </c>
      <c r="E6596" s="374" t="s">
        <v>857</v>
      </c>
      <c r="F6596" s="376">
        <v>202546.6</v>
      </c>
    </row>
    <row r="6597" spans="1:6">
      <c r="A6597" s="370" t="s">
        <v>13467</v>
      </c>
      <c r="B6597" s="374">
        <v>20857</v>
      </c>
      <c r="C6597" s="374" t="s">
        <v>13468</v>
      </c>
      <c r="D6597" s="368" t="s">
        <v>6</v>
      </c>
      <c r="E6597" s="374" t="s">
        <v>1259</v>
      </c>
      <c r="F6597" s="376">
        <v>371957.48</v>
      </c>
    </row>
    <row r="6598" spans="1:6">
      <c r="A6598" s="370" t="s">
        <v>13469</v>
      </c>
      <c r="B6598" s="374">
        <v>14068</v>
      </c>
      <c r="C6598" s="374" t="s">
        <v>13470</v>
      </c>
      <c r="D6598" s="368" t="s">
        <v>9</v>
      </c>
      <c r="E6598" s="374" t="s">
        <v>491</v>
      </c>
      <c r="F6598" s="376">
        <v>19167.560000000001</v>
      </c>
    </row>
    <row r="6599" spans="1:6">
      <c r="A6599" s="370" t="s">
        <v>13471</v>
      </c>
      <c r="B6599" s="374">
        <v>14099</v>
      </c>
      <c r="C6599" s="374" t="s">
        <v>13472</v>
      </c>
      <c r="D6599" s="368" t="s">
        <v>9</v>
      </c>
      <c r="E6599" s="374" t="s">
        <v>491</v>
      </c>
      <c r="F6599" s="376">
        <v>38207.72</v>
      </c>
    </row>
    <row r="6600" spans="1:6">
      <c r="A6600" s="370" t="s">
        <v>13473</v>
      </c>
      <c r="B6600" s="374">
        <v>14260</v>
      </c>
      <c r="C6600" s="374" t="s">
        <v>13474</v>
      </c>
      <c r="D6600" s="368" t="s">
        <v>9</v>
      </c>
      <c r="E6600" s="374" t="s">
        <v>491</v>
      </c>
      <c r="F6600" s="376">
        <v>96135.01</v>
      </c>
    </row>
    <row r="6601" spans="1:6">
      <c r="A6601" s="370" t="s">
        <v>13475</v>
      </c>
      <c r="B6601" s="374">
        <v>14660</v>
      </c>
      <c r="C6601" s="374" t="s">
        <v>13476</v>
      </c>
      <c r="D6601" s="368" t="s">
        <v>9</v>
      </c>
      <c r="E6601" s="374" t="s">
        <v>491</v>
      </c>
      <c r="F6601" s="376">
        <v>134342.73000000001</v>
      </c>
    </row>
    <row r="6602" spans="1:6">
      <c r="A6602" s="370" t="s">
        <v>13477</v>
      </c>
      <c r="B6602" s="374">
        <v>14827</v>
      </c>
      <c r="C6602" s="374" t="s">
        <v>13478</v>
      </c>
      <c r="D6602" s="368" t="s">
        <v>9</v>
      </c>
      <c r="E6602" s="374" t="s">
        <v>491</v>
      </c>
      <c r="F6602" s="376">
        <v>153510.29</v>
      </c>
    </row>
    <row r="6603" spans="1:6">
      <c r="A6603" s="370" t="s">
        <v>13479</v>
      </c>
      <c r="B6603" s="374">
        <v>12969</v>
      </c>
      <c r="C6603" s="374" t="s">
        <v>13480</v>
      </c>
      <c r="D6603" s="368" t="s">
        <v>9</v>
      </c>
      <c r="E6603" s="374" t="s">
        <v>366</v>
      </c>
      <c r="F6603" s="376">
        <v>32481.599999999999</v>
      </c>
    </row>
    <row r="6604" spans="1:6">
      <c r="A6604" s="370" t="s">
        <v>13481</v>
      </c>
      <c r="B6604" s="374">
        <v>12970</v>
      </c>
      <c r="C6604" s="374" t="s">
        <v>13482</v>
      </c>
      <c r="D6604" s="368" t="s">
        <v>9</v>
      </c>
      <c r="E6604" s="374" t="s">
        <v>366</v>
      </c>
      <c r="F6604" s="376">
        <v>109552.19</v>
      </c>
    </row>
    <row r="6605" spans="1:6">
      <c r="A6605" s="370" t="s">
        <v>13483</v>
      </c>
      <c r="B6605" s="374">
        <v>14653</v>
      </c>
      <c r="C6605" s="374" t="s">
        <v>13484</v>
      </c>
      <c r="D6605" s="368" t="s">
        <v>9</v>
      </c>
      <c r="E6605" s="374" t="s">
        <v>491</v>
      </c>
      <c r="F6605" s="376">
        <v>208599.19</v>
      </c>
    </row>
    <row r="6606" spans="1:6">
      <c r="A6606" s="370" t="s">
        <v>13485</v>
      </c>
      <c r="B6606" s="374">
        <v>12974</v>
      </c>
      <c r="C6606" s="374" t="s">
        <v>13486</v>
      </c>
      <c r="D6606" s="368" t="s">
        <v>9</v>
      </c>
      <c r="E6606" s="374" t="s">
        <v>366</v>
      </c>
      <c r="F6606" s="376">
        <v>99047</v>
      </c>
    </row>
    <row r="6607" spans="1:6">
      <c r="A6607" s="370" t="s">
        <v>13487</v>
      </c>
      <c r="B6607" s="374">
        <v>14822</v>
      </c>
      <c r="C6607" s="374" t="s">
        <v>13488</v>
      </c>
      <c r="D6607" s="368" t="s">
        <v>9</v>
      </c>
      <c r="E6607" s="374" t="s">
        <v>491</v>
      </c>
      <c r="F6607" s="376">
        <v>241080.79</v>
      </c>
    </row>
    <row r="6608" spans="1:6">
      <c r="A6608" s="370" t="s">
        <v>13489</v>
      </c>
      <c r="B6608" s="374">
        <v>12859</v>
      </c>
      <c r="C6608" s="374" t="s">
        <v>13490</v>
      </c>
      <c r="D6608" s="368" t="s">
        <v>9</v>
      </c>
      <c r="E6608" s="374" t="s">
        <v>610</v>
      </c>
      <c r="F6608" s="376">
        <v>54718.76</v>
      </c>
    </row>
    <row r="6609" spans="1:6">
      <c r="A6609" s="370" t="s">
        <v>13491</v>
      </c>
      <c r="B6609" s="374">
        <v>12860</v>
      </c>
      <c r="C6609" s="374" t="s">
        <v>13492</v>
      </c>
      <c r="D6609" s="368" t="s">
        <v>9</v>
      </c>
      <c r="E6609" s="374" t="s">
        <v>610</v>
      </c>
      <c r="F6609" s="376">
        <v>59790.080000000002</v>
      </c>
    </row>
    <row r="6610" spans="1:6">
      <c r="A6610" s="370" t="s">
        <v>13493</v>
      </c>
      <c r="B6610" s="374">
        <v>17117</v>
      </c>
      <c r="C6610" s="374" t="s">
        <v>13494</v>
      </c>
      <c r="D6610" s="368" t="s">
        <v>9</v>
      </c>
      <c r="E6610" s="374" t="s">
        <v>610</v>
      </c>
      <c r="F6610" s="376">
        <v>62405.71</v>
      </c>
    </row>
    <row r="6611" spans="1:6" ht="22.5">
      <c r="A6611" s="370" t="s">
        <v>13495</v>
      </c>
      <c r="B6611" s="374">
        <v>18838</v>
      </c>
      <c r="C6611" s="374" t="s">
        <v>13496</v>
      </c>
      <c r="D6611" s="368" t="s">
        <v>9</v>
      </c>
      <c r="E6611" s="374" t="s">
        <v>359</v>
      </c>
      <c r="F6611" s="376">
        <v>22841.31</v>
      </c>
    </row>
    <row r="6612" spans="1:6">
      <c r="A6612" s="370" t="s">
        <v>13497</v>
      </c>
      <c r="B6612" s="374">
        <v>3039</v>
      </c>
      <c r="C6612" s="374" t="s">
        <v>13498</v>
      </c>
      <c r="D6612" s="368" t="s">
        <v>8</v>
      </c>
      <c r="E6612" s="374" t="s">
        <v>610</v>
      </c>
      <c r="F6612" s="376">
        <v>35032.01</v>
      </c>
    </row>
    <row r="6613" spans="1:6">
      <c r="A6613" s="370" t="s">
        <v>13499</v>
      </c>
      <c r="B6613" s="374">
        <v>12266</v>
      </c>
      <c r="C6613" s="374" t="s">
        <v>13500</v>
      </c>
      <c r="D6613" s="368" t="s">
        <v>9</v>
      </c>
      <c r="E6613" s="374" t="s">
        <v>610</v>
      </c>
      <c r="F6613" s="376">
        <v>10901.06</v>
      </c>
    </row>
    <row r="6614" spans="1:6" ht="22.5">
      <c r="A6614" s="370" t="s">
        <v>13501</v>
      </c>
      <c r="B6614" s="374">
        <v>17664</v>
      </c>
      <c r="C6614" s="374" t="s">
        <v>13502</v>
      </c>
      <c r="D6614" s="368" t="s">
        <v>9</v>
      </c>
      <c r="E6614" s="374" t="s">
        <v>359</v>
      </c>
      <c r="F6614" s="376">
        <v>22554.03</v>
      </c>
    </row>
    <row r="6615" spans="1:6">
      <c r="A6615" s="370" t="s">
        <v>13503</v>
      </c>
      <c r="B6615" s="374">
        <v>12858</v>
      </c>
      <c r="C6615" s="374" t="s">
        <v>13504</v>
      </c>
      <c r="D6615" s="368" t="s">
        <v>9</v>
      </c>
      <c r="E6615" s="374" t="s">
        <v>610</v>
      </c>
      <c r="F6615" s="376">
        <v>365676.91</v>
      </c>
    </row>
    <row r="6616" spans="1:6">
      <c r="A6616" s="370" t="s">
        <v>13505</v>
      </c>
      <c r="B6616" s="374">
        <v>17121</v>
      </c>
      <c r="C6616" s="374" t="s">
        <v>13506</v>
      </c>
      <c r="D6616" s="368" t="s">
        <v>9</v>
      </c>
      <c r="E6616" s="374" t="s">
        <v>610</v>
      </c>
      <c r="F6616" s="376">
        <v>35725.71</v>
      </c>
    </row>
    <row r="6617" spans="1:6" ht="22.5">
      <c r="A6617" s="370" t="s">
        <v>13507</v>
      </c>
      <c r="B6617" s="374">
        <v>19182</v>
      </c>
      <c r="C6617" s="374" t="s">
        <v>13508</v>
      </c>
      <c r="D6617" s="368" t="s">
        <v>9</v>
      </c>
      <c r="E6617" s="374" t="s">
        <v>359</v>
      </c>
      <c r="F6617" s="376">
        <v>471206.03</v>
      </c>
    </row>
    <row r="6618" spans="1:6" ht="22.5">
      <c r="A6618" s="370" t="s">
        <v>13509</v>
      </c>
      <c r="B6618" s="374">
        <v>17666</v>
      </c>
      <c r="C6618" s="374" t="s">
        <v>13510</v>
      </c>
      <c r="D6618" s="368" t="s">
        <v>9</v>
      </c>
      <c r="E6618" s="374" t="s">
        <v>359</v>
      </c>
      <c r="F6618" s="376">
        <v>497794.18</v>
      </c>
    </row>
    <row r="6619" spans="1:6">
      <c r="A6619" s="370" t="s">
        <v>13511</v>
      </c>
      <c r="B6619" s="374">
        <v>814</v>
      </c>
      <c r="C6619" s="374" t="s">
        <v>13512</v>
      </c>
      <c r="D6619" s="368" t="s">
        <v>9</v>
      </c>
      <c r="E6619" s="374" t="s">
        <v>610</v>
      </c>
      <c r="F6619" s="376">
        <v>875263.28</v>
      </c>
    </row>
    <row r="6620" spans="1:6">
      <c r="A6620" s="370" t="s">
        <v>13513</v>
      </c>
      <c r="B6620" s="374">
        <v>18154</v>
      </c>
      <c r="C6620" s="374" t="s">
        <v>13514</v>
      </c>
      <c r="D6620" s="368" t="s">
        <v>9</v>
      </c>
      <c r="E6620" s="374" t="s">
        <v>610</v>
      </c>
      <c r="F6620" s="376">
        <v>59823.17</v>
      </c>
    </row>
    <row r="6621" spans="1:6">
      <c r="A6621" s="370" t="s">
        <v>13515</v>
      </c>
      <c r="B6621" s="374">
        <v>17151</v>
      </c>
      <c r="C6621" s="374" t="s">
        <v>13516</v>
      </c>
      <c r="D6621" s="368" t="s">
        <v>9</v>
      </c>
      <c r="E6621" s="374" t="s">
        <v>610</v>
      </c>
      <c r="F6621" s="376">
        <v>33173.879999999997</v>
      </c>
    </row>
    <row r="6622" spans="1:6">
      <c r="A6622" s="370" t="s">
        <v>13517</v>
      </c>
      <c r="B6622" s="374">
        <v>10859</v>
      </c>
      <c r="C6622" s="374" t="s">
        <v>13518</v>
      </c>
      <c r="D6622" s="368" t="s">
        <v>6</v>
      </c>
      <c r="E6622" s="374" t="s">
        <v>1216</v>
      </c>
      <c r="F6622" s="376">
        <v>415645.16</v>
      </c>
    </row>
    <row r="6623" spans="1:6">
      <c r="A6623" s="370" t="s">
        <v>13519</v>
      </c>
      <c r="B6623" s="374">
        <v>10331</v>
      </c>
      <c r="C6623" s="374" t="s">
        <v>13520</v>
      </c>
      <c r="D6623" s="368" t="s">
        <v>7</v>
      </c>
      <c r="E6623" s="374" t="s">
        <v>1216</v>
      </c>
      <c r="F6623" s="376">
        <v>648753.05000000005</v>
      </c>
    </row>
    <row r="6624" spans="1:6">
      <c r="A6624" s="370" t="s">
        <v>13521</v>
      </c>
      <c r="B6624" s="374">
        <v>16162</v>
      </c>
      <c r="C6624" s="374" t="s">
        <v>13522</v>
      </c>
      <c r="D6624" s="368" t="s">
        <v>7</v>
      </c>
      <c r="E6624" s="374" t="s">
        <v>1216</v>
      </c>
      <c r="F6624" s="376">
        <v>672158.6</v>
      </c>
    </row>
    <row r="6625" spans="1:6">
      <c r="A6625" s="370" t="s">
        <v>13523</v>
      </c>
      <c r="B6625" s="374">
        <v>829</v>
      </c>
      <c r="C6625" s="374" t="s">
        <v>13524</v>
      </c>
      <c r="D6625" s="368" t="s">
        <v>6</v>
      </c>
      <c r="E6625" s="374" t="s">
        <v>1991</v>
      </c>
      <c r="F6625" s="376">
        <v>34572.199999999997</v>
      </c>
    </row>
    <row r="6626" spans="1:6">
      <c r="A6626" s="370" t="s">
        <v>13525</v>
      </c>
      <c r="B6626" s="374">
        <v>828</v>
      </c>
      <c r="C6626" s="374" t="s">
        <v>13526</v>
      </c>
      <c r="D6626" s="368" t="s">
        <v>6</v>
      </c>
      <c r="E6626" s="374" t="s">
        <v>1991</v>
      </c>
      <c r="F6626" s="376">
        <v>33696.11</v>
      </c>
    </row>
    <row r="6627" spans="1:6">
      <c r="A6627" s="370" t="s">
        <v>13527</v>
      </c>
      <c r="B6627" s="374">
        <v>14943</v>
      </c>
      <c r="C6627" s="374" t="s">
        <v>13528</v>
      </c>
      <c r="D6627" s="368" t="s">
        <v>6</v>
      </c>
      <c r="E6627" s="374" t="s">
        <v>1213</v>
      </c>
      <c r="F6627" s="376">
        <v>0</v>
      </c>
    </row>
    <row r="6628" spans="1:6" ht="22.5">
      <c r="A6628" s="370" t="s">
        <v>13529</v>
      </c>
      <c r="B6628" s="374">
        <v>18879</v>
      </c>
      <c r="C6628" s="374" t="s">
        <v>13530</v>
      </c>
      <c r="D6628" s="368" t="s">
        <v>9</v>
      </c>
      <c r="E6628" s="374" t="s">
        <v>359</v>
      </c>
      <c r="F6628" s="376">
        <v>597227.96</v>
      </c>
    </row>
    <row r="6629" spans="1:6">
      <c r="A6629" s="370" t="s">
        <v>13531</v>
      </c>
      <c r="B6629" s="374">
        <v>17126</v>
      </c>
      <c r="C6629" s="374" t="s">
        <v>13532</v>
      </c>
      <c r="D6629" s="368" t="s">
        <v>9</v>
      </c>
      <c r="E6629" s="374" t="s">
        <v>610</v>
      </c>
      <c r="F6629" s="376">
        <v>127591.84</v>
      </c>
    </row>
    <row r="6630" spans="1:6">
      <c r="A6630" s="370" t="s">
        <v>13533</v>
      </c>
      <c r="B6630" s="374">
        <v>14467</v>
      </c>
      <c r="C6630" s="374" t="s">
        <v>13534</v>
      </c>
      <c r="D6630" s="368" t="s">
        <v>7</v>
      </c>
      <c r="E6630" s="374" t="s">
        <v>857</v>
      </c>
      <c r="F6630" s="376">
        <v>1059885.28</v>
      </c>
    </row>
    <row r="6631" spans="1:6">
      <c r="A6631" s="370" t="s">
        <v>13535</v>
      </c>
      <c r="B6631" s="374">
        <v>10504</v>
      </c>
      <c r="C6631" s="374" t="s">
        <v>13536</v>
      </c>
      <c r="D6631" s="368" t="s">
        <v>7</v>
      </c>
      <c r="E6631" s="374" t="s">
        <v>857</v>
      </c>
      <c r="F6631" s="376">
        <v>1287571.49</v>
      </c>
    </row>
    <row r="6632" spans="1:6" ht="22.5">
      <c r="A6632" s="370" t="s">
        <v>13537</v>
      </c>
      <c r="B6632" s="374">
        <v>20799</v>
      </c>
      <c r="C6632" s="374" t="s">
        <v>13538</v>
      </c>
      <c r="D6632" s="368" t="s">
        <v>9</v>
      </c>
      <c r="E6632" s="374" t="s">
        <v>491</v>
      </c>
      <c r="F6632" s="376">
        <v>473965.38</v>
      </c>
    </row>
    <row r="6633" spans="1:6">
      <c r="A6633" s="370" t="s">
        <v>13539</v>
      </c>
      <c r="B6633" s="374">
        <v>16847</v>
      </c>
      <c r="C6633" s="374" t="s">
        <v>13540</v>
      </c>
      <c r="D6633" s="368" t="s">
        <v>7</v>
      </c>
      <c r="E6633" s="374" t="s">
        <v>857</v>
      </c>
      <c r="F6633" s="376">
        <v>1145887.6200000001</v>
      </c>
    </row>
    <row r="6634" spans="1:6">
      <c r="A6634" s="370" t="s">
        <v>13541</v>
      </c>
      <c r="B6634" s="374">
        <v>10477</v>
      </c>
      <c r="C6634" s="374" t="s">
        <v>13542</v>
      </c>
      <c r="D6634" s="368" t="s">
        <v>7</v>
      </c>
      <c r="E6634" s="374" t="s">
        <v>857</v>
      </c>
      <c r="F6634" s="376">
        <v>1168815.1399999999</v>
      </c>
    </row>
    <row r="6635" spans="1:6">
      <c r="A6635" s="370" t="s">
        <v>13543</v>
      </c>
      <c r="B6635" s="374">
        <v>14118</v>
      </c>
      <c r="C6635" s="374" t="s">
        <v>13544</v>
      </c>
      <c r="D6635" s="368" t="s">
        <v>9</v>
      </c>
      <c r="E6635" s="374" t="s">
        <v>366</v>
      </c>
      <c r="F6635" s="376">
        <v>35338.14</v>
      </c>
    </row>
    <row r="6636" spans="1:6">
      <c r="A6636" s="370" t="s">
        <v>13545</v>
      </c>
      <c r="B6636" s="374">
        <v>14468</v>
      </c>
      <c r="C6636" s="374" t="s">
        <v>13546</v>
      </c>
      <c r="D6636" s="368" t="s">
        <v>7</v>
      </c>
      <c r="E6636" s="374" t="s">
        <v>857</v>
      </c>
      <c r="F6636" s="376">
        <v>1059885.28</v>
      </c>
    </row>
    <row r="6637" spans="1:6">
      <c r="A6637" s="370" t="s">
        <v>13547</v>
      </c>
      <c r="B6637" s="374">
        <v>15403</v>
      </c>
      <c r="C6637" s="374" t="s">
        <v>13548</v>
      </c>
      <c r="D6637" s="368" t="s">
        <v>9</v>
      </c>
      <c r="E6637" s="374" t="s">
        <v>374</v>
      </c>
      <c r="F6637" s="376">
        <v>159364.76</v>
      </c>
    </row>
    <row r="6638" spans="1:6">
      <c r="A6638" s="370" t="s">
        <v>13549</v>
      </c>
      <c r="B6638" s="374">
        <v>10375</v>
      </c>
      <c r="C6638" s="374" t="s">
        <v>13550</v>
      </c>
      <c r="D6638" s="368" t="s">
        <v>7</v>
      </c>
      <c r="E6638" s="374" t="s">
        <v>1216</v>
      </c>
      <c r="F6638" s="376">
        <v>3367400.17</v>
      </c>
    </row>
    <row r="6639" spans="1:6">
      <c r="A6639" s="370" t="s">
        <v>13551</v>
      </c>
      <c r="B6639" s="374">
        <v>10425</v>
      </c>
      <c r="C6639" s="374" t="s">
        <v>13552</v>
      </c>
      <c r="D6639" s="368" t="s">
        <v>7</v>
      </c>
      <c r="E6639" s="374" t="s">
        <v>1216</v>
      </c>
      <c r="F6639" s="376">
        <v>3158296.94</v>
      </c>
    </row>
    <row r="6640" spans="1:6">
      <c r="A6640" s="370" t="s">
        <v>13553</v>
      </c>
      <c r="B6640" s="374">
        <v>11725</v>
      </c>
      <c r="C6640" s="374" t="s">
        <v>13554</v>
      </c>
      <c r="D6640" s="368" t="s">
        <v>8</v>
      </c>
      <c r="E6640" s="374" t="s">
        <v>1216</v>
      </c>
      <c r="F6640" s="376">
        <v>425066.03</v>
      </c>
    </row>
    <row r="6641" spans="1:6">
      <c r="A6641" s="370" t="s">
        <v>13555</v>
      </c>
      <c r="B6641" s="374">
        <v>10239</v>
      </c>
      <c r="C6641" s="374" t="s">
        <v>13556</v>
      </c>
      <c r="D6641" s="368" t="s">
        <v>8</v>
      </c>
      <c r="E6641" s="374" t="s">
        <v>1216</v>
      </c>
      <c r="F6641" s="376">
        <v>203614.89</v>
      </c>
    </row>
    <row r="6642" spans="1:6">
      <c r="A6642" s="370" t="s">
        <v>13557</v>
      </c>
      <c r="B6642" s="374">
        <v>11814</v>
      </c>
      <c r="C6642" s="374" t="s">
        <v>13558</v>
      </c>
      <c r="D6642" s="368" t="s">
        <v>8</v>
      </c>
      <c r="E6642" s="374" t="s">
        <v>1216</v>
      </c>
      <c r="F6642" s="376">
        <v>345547.31</v>
      </c>
    </row>
    <row r="6643" spans="1:6">
      <c r="A6643" s="370" t="s">
        <v>13559</v>
      </c>
      <c r="B6643" s="374">
        <v>12928</v>
      </c>
      <c r="C6643" s="374" t="s">
        <v>13560</v>
      </c>
      <c r="D6643" s="368" t="s">
        <v>8</v>
      </c>
      <c r="E6643" s="374" t="s">
        <v>1216</v>
      </c>
      <c r="F6643" s="376">
        <v>268845.21000000002</v>
      </c>
    </row>
    <row r="6644" spans="1:6">
      <c r="A6644" s="370" t="s">
        <v>13561</v>
      </c>
      <c r="B6644" s="374">
        <v>18368</v>
      </c>
      <c r="C6644" s="374" t="s">
        <v>13562</v>
      </c>
      <c r="D6644" s="368" t="s">
        <v>7</v>
      </c>
      <c r="E6644" s="374" t="s">
        <v>857</v>
      </c>
      <c r="F6644" s="376">
        <v>1577977.11</v>
      </c>
    </row>
    <row r="6645" spans="1:6">
      <c r="A6645" s="370" t="s">
        <v>13563</v>
      </c>
      <c r="B6645" s="374">
        <v>10623</v>
      </c>
      <c r="C6645" s="374" t="s">
        <v>13564</v>
      </c>
      <c r="D6645" s="368" t="s">
        <v>8</v>
      </c>
      <c r="E6645" s="374" t="s">
        <v>1216</v>
      </c>
      <c r="F6645" s="376">
        <v>248932.1</v>
      </c>
    </row>
    <row r="6646" spans="1:6">
      <c r="A6646" s="370" t="s">
        <v>13565</v>
      </c>
      <c r="B6646" s="374">
        <v>18128</v>
      </c>
      <c r="C6646" s="374" t="s">
        <v>13566</v>
      </c>
      <c r="D6646" s="368" t="s">
        <v>8</v>
      </c>
      <c r="E6646" s="374" t="s">
        <v>1216</v>
      </c>
      <c r="F6646" s="376">
        <v>75830.820000000007</v>
      </c>
    </row>
    <row r="6647" spans="1:6">
      <c r="A6647" s="370" t="s">
        <v>13567</v>
      </c>
      <c r="B6647" s="374">
        <v>12613</v>
      </c>
      <c r="C6647" s="374" t="s">
        <v>13568</v>
      </c>
      <c r="D6647" s="368" t="s">
        <v>6</v>
      </c>
      <c r="E6647" s="374" t="s">
        <v>507</v>
      </c>
      <c r="F6647" s="376">
        <v>0</v>
      </c>
    </row>
    <row r="6648" spans="1:6">
      <c r="A6648" s="370" t="s">
        <v>13569</v>
      </c>
      <c r="B6648" s="374">
        <v>13150</v>
      </c>
      <c r="C6648" s="374" t="s">
        <v>13570</v>
      </c>
      <c r="D6648" s="368" t="s">
        <v>6</v>
      </c>
      <c r="E6648" s="374" t="s">
        <v>366</v>
      </c>
      <c r="F6648" s="376">
        <v>0</v>
      </c>
    </row>
    <row r="6649" spans="1:6">
      <c r="A6649" s="370" t="s">
        <v>13571</v>
      </c>
      <c r="B6649" s="374">
        <v>14322</v>
      </c>
      <c r="C6649" s="374" t="s">
        <v>13572</v>
      </c>
      <c r="D6649" s="368" t="s">
        <v>9</v>
      </c>
      <c r="E6649" s="374" t="s">
        <v>366</v>
      </c>
      <c r="F6649" s="376">
        <v>116497</v>
      </c>
    </row>
    <row r="6650" spans="1:6">
      <c r="A6650" s="370" t="s">
        <v>13573</v>
      </c>
      <c r="B6650" s="374">
        <v>19358</v>
      </c>
      <c r="C6650" s="374" t="s">
        <v>13574</v>
      </c>
      <c r="D6650" s="368" t="s">
        <v>9</v>
      </c>
      <c r="E6650" s="374" t="s">
        <v>1210</v>
      </c>
      <c r="F6650" s="376">
        <v>62053.24</v>
      </c>
    </row>
    <row r="6651" spans="1:6">
      <c r="A6651" s="370" t="s">
        <v>13575</v>
      </c>
      <c r="B6651" s="374">
        <v>14748</v>
      </c>
      <c r="C6651" s="374" t="s">
        <v>13576</v>
      </c>
      <c r="D6651" s="368" t="s">
        <v>9</v>
      </c>
      <c r="E6651" s="374" t="s">
        <v>491</v>
      </c>
      <c r="F6651" s="376">
        <v>180960.01</v>
      </c>
    </row>
    <row r="6652" spans="1:6">
      <c r="A6652" s="370" t="s">
        <v>13577</v>
      </c>
      <c r="B6652" s="374">
        <v>18345</v>
      </c>
      <c r="C6652" s="374" t="s">
        <v>13578</v>
      </c>
      <c r="D6652" s="368" t="s">
        <v>6</v>
      </c>
      <c r="E6652" s="374" t="s">
        <v>603</v>
      </c>
      <c r="F6652" s="376">
        <v>13230.64</v>
      </c>
    </row>
    <row r="6653" spans="1:6">
      <c r="A6653" s="370" t="s">
        <v>13579</v>
      </c>
      <c r="B6653" s="374">
        <v>18316</v>
      </c>
      <c r="C6653" s="374" t="s">
        <v>13580</v>
      </c>
      <c r="D6653" s="368" t="s">
        <v>6</v>
      </c>
      <c r="E6653" s="374" t="s">
        <v>603</v>
      </c>
      <c r="F6653" s="376">
        <v>240490.78</v>
      </c>
    </row>
    <row r="6654" spans="1:6">
      <c r="A6654" s="370" t="s">
        <v>13581</v>
      </c>
      <c r="B6654" s="374">
        <v>18263</v>
      </c>
      <c r="C6654" s="374" t="s">
        <v>13582</v>
      </c>
      <c r="D6654" s="368" t="s">
        <v>6</v>
      </c>
      <c r="E6654" s="374" t="s">
        <v>603</v>
      </c>
      <c r="F6654" s="376">
        <v>7323.47</v>
      </c>
    </row>
    <row r="6655" spans="1:6">
      <c r="A6655" s="370" t="s">
        <v>13583</v>
      </c>
      <c r="B6655" s="374">
        <v>15274</v>
      </c>
      <c r="C6655" s="374" t="s">
        <v>13584</v>
      </c>
      <c r="D6655" s="368" t="s">
        <v>6</v>
      </c>
      <c r="E6655" s="374" t="s">
        <v>2147</v>
      </c>
      <c r="F6655" s="376">
        <v>53436.14</v>
      </c>
    </row>
    <row r="6656" spans="1:6">
      <c r="A6656" s="370" t="s">
        <v>13585</v>
      </c>
      <c r="B6656" s="374">
        <v>18347</v>
      </c>
      <c r="C6656" s="374" t="s">
        <v>13586</v>
      </c>
      <c r="D6656" s="368" t="s">
        <v>6</v>
      </c>
      <c r="E6656" s="374" t="s">
        <v>2147</v>
      </c>
      <c r="F6656" s="376">
        <v>13230.64</v>
      </c>
    </row>
    <row r="6657" spans="1:6">
      <c r="A6657" s="370" t="s">
        <v>13587</v>
      </c>
      <c r="B6657" s="374">
        <v>13093</v>
      </c>
      <c r="C6657" s="374" t="s">
        <v>13588</v>
      </c>
      <c r="D6657" s="368" t="s">
        <v>9</v>
      </c>
      <c r="E6657" s="374" t="s">
        <v>366</v>
      </c>
      <c r="F6657" s="376">
        <v>46872.02</v>
      </c>
    </row>
    <row r="6658" spans="1:6">
      <c r="A6658" s="370" t="s">
        <v>13589</v>
      </c>
      <c r="B6658" s="374">
        <v>17386</v>
      </c>
      <c r="C6658" s="374" t="s">
        <v>13590</v>
      </c>
      <c r="D6658" s="368" t="s">
        <v>9</v>
      </c>
      <c r="E6658" s="374" t="s">
        <v>598</v>
      </c>
      <c r="F6658" s="376">
        <v>45427.32</v>
      </c>
    </row>
    <row r="6659" spans="1:6">
      <c r="A6659" s="370" t="s">
        <v>13591</v>
      </c>
      <c r="B6659" s="374">
        <v>14049</v>
      </c>
      <c r="C6659" s="374" t="s">
        <v>13592</v>
      </c>
      <c r="D6659" s="368" t="s">
        <v>9</v>
      </c>
      <c r="E6659" s="374" t="s">
        <v>366</v>
      </c>
      <c r="F6659" s="376">
        <v>54358.77</v>
      </c>
    </row>
    <row r="6660" spans="1:6">
      <c r="A6660" s="370" t="s">
        <v>13593</v>
      </c>
      <c r="B6660" s="374">
        <v>13466</v>
      </c>
      <c r="C6660" s="374" t="s">
        <v>13594</v>
      </c>
      <c r="D6660" s="368" t="s">
        <v>457</v>
      </c>
      <c r="E6660" s="374" t="s">
        <v>860</v>
      </c>
      <c r="F6660" s="376">
        <v>6537.51</v>
      </c>
    </row>
    <row r="6661" spans="1:6">
      <c r="A6661" s="370" t="s">
        <v>13595</v>
      </c>
      <c r="B6661" s="374">
        <v>12920</v>
      </c>
      <c r="C6661" s="374" t="s">
        <v>13596</v>
      </c>
      <c r="D6661" s="368" t="s">
        <v>8</v>
      </c>
      <c r="E6661" s="374" t="s">
        <v>860</v>
      </c>
      <c r="F6661" s="376">
        <v>40185.21</v>
      </c>
    </row>
    <row r="6662" spans="1:6">
      <c r="A6662" s="370" t="s">
        <v>13597</v>
      </c>
      <c r="B6662" s="374">
        <v>12924</v>
      </c>
      <c r="C6662" s="374" t="s">
        <v>13598</v>
      </c>
      <c r="D6662" s="368" t="s">
        <v>9</v>
      </c>
      <c r="E6662" s="374" t="s">
        <v>860</v>
      </c>
      <c r="F6662" s="376">
        <v>155284.67000000001</v>
      </c>
    </row>
    <row r="6663" spans="1:6">
      <c r="A6663" s="370" t="s">
        <v>13599</v>
      </c>
      <c r="B6663" s="374">
        <v>10987</v>
      </c>
      <c r="C6663" s="374" t="s">
        <v>13600</v>
      </c>
      <c r="D6663" s="368" t="s">
        <v>7</v>
      </c>
      <c r="E6663" s="374" t="s">
        <v>879</v>
      </c>
      <c r="F6663" s="376">
        <v>63682.35</v>
      </c>
    </row>
    <row r="6664" spans="1:6">
      <c r="A6664" s="370" t="s">
        <v>13601</v>
      </c>
      <c r="B6664" s="374">
        <v>10540</v>
      </c>
      <c r="C6664" s="374" t="s">
        <v>13602</v>
      </c>
      <c r="D6664" s="368" t="s">
        <v>6</v>
      </c>
      <c r="E6664" s="374" t="s">
        <v>5656</v>
      </c>
      <c r="F6664" s="376">
        <v>36492.43</v>
      </c>
    </row>
    <row r="6665" spans="1:6">
      <c r="A6665" s="370" t="s">
        <v>13603</v>
      </c>
      <c r="B6665" s="374">
        <v>10541</v>
      </c>
      <c r="C6665" s="374" t="s">
        <v>13604</v>
      </c>
      <c r="D6665" s="368" t="s">
        <v>7</v>
      </c>
      <c r="E6665" s="374" t="s">
        <v>5656</v>
      </c>
      <c r="F6665" s="376">
        <v>40386.199999999997</v>
      </c>
    </row>
    <row r="6666" spans="1:6">
      <c r="A6666" s="370" t="s">
        <v>13605</v>
      </c>
      <c r="B6666" s="374">
        <v>12220</v>
      </c>
      <c r="C6666" s="374" t="s">
        <v>13606</v>
      </c>
      <c r="D6666" s="368" t="s">
        <v>8</v>
      </c>
      <c r="E6666" s="374" t="s">
        <v>1793</v>
      </c>
      <c r="F6666" s="376">
        <v>0</v>
      </c>
    </row>
    <row r="6667" spans="1:6">
      <c r="A6667" s="370" t="s">
        <v>13607</v>
      </c>
      <c r="B6667" s="374">
        <v>15029</v>
      </c>
      <c r="C6667" s="374" t="s">
        <v>13608</v>
      </c>
      <c r="D6667" s="368" t="s">
        <v>457</v>
      </c>
      <c r="E6667" s="374" t="s">
        <v>507</v>
      </c>
      <c r="F6667" s="376">
        <v>18134.419999999998</v>
      </c>
    </row>
    <row r="6668" spans="1:6">
      <c r="A6668" s="370" t="s">
        <v>13609</v>
      </c>
      <c r="B6668" s="374">
        <v>15025</v>
      </c>
      <c r="C6668" s="374" t="s">
        <v>13610</v>
      </c>
      <c r="D6668" s="368" t="s">
        <v>457</v>
      </c>
      <c r="E6668" s="374" t="s">
        <v>507</v>
      </c>
      <c r="F6668" s="376">
        <v>20314.37</v>
      </c>
    </row>
    <row r="6669" spans="1:6">
      <c r="A6669" s="370" t="s">
        <v>13611</v>
      </c>
      <c r="B6669" s="374">
        <v>16595</v>
      </c>
      <c r="C6669" s="374" t="s">
        <v>13612</v>
      </c>
      <c r="D6669" s="368" t="s">
        <v>8</v>
      </c>
      <c r="E6669" s="374" t="s">
        <v>496</v>
      </c>
      <c r="F6669" s="376">
        <v>45505.01</v>
      </c>
    </row>
    <row r="6670" spans="1:6">
      <c r="A6670" s="370" t="s">
        <v>13613</v>
      </c>
      <c r="B6670" s="374">
        <v>17187</v>
      </c>
      <c r="C6670" s="374" t="s">
        <v>13614</v>
      </c>
      <c r="D6670" s="368" t="s">
        <v>9</v>
      </c>
      <c r="E6670" s="374" t="s">
        <v>496</v>
      </c>
      <c r="F6670" s="376">
        <v>21877.08</v>
      </c>
    </row>
    <row r="6671" spans="1:6">
      <c r="A6671" s="370" t="s">
        <v>13615</v>
      </c>
      <c r="B6671" s="374">
        <v>17188</v>
      </c>
      <c r="C6671" s="374" t="s">
        <v>13616</v>
      </c>
      <c r="D6671" s="368" t="s">
        <v>9</v>
      </c>
      <c r="E6671" s="374" t="s">
        <v>496</v>
      </c>
      <c r="F6671" s="376">
        <v>24988.27</v>
      </c>
    </row>
    <row r="6672" spans="1:6">
      <c r="A6672" s="370" t="s">
        <v>13617</v>
      </c>
      <c r="B6672" s="374">
        <v>17189</v>
      </c>
      <c r="C6672" s="374" t="s">
        <v>13618</v>
      </c>
      <c r="D6672" s="368" t="s">
        <v>9</v>
      </c>
      <c r="E6672" s="374" t="s">
        <v>496</v>
      </c>
      <c r="F6672" s="376">
        <v>28124.14</v>
      </c>
    </row>
    <row r="6673" spans="1:6">
      <c r="A6673" s="370" t="s">
        <v>13619</v>
      </c>
      <c r="B6673" s="374">
        <v>16022</v>
      </c>
      <c r="C6673" s="374" t="s">
        <v>13620</v>
      </c>
      <c r="D6673" s="368" t="s">
        <v>9</v>
      </c>
      <c r="E6673" s="374" t="s">
        <v>857</v>
      </c>
      <c r="F6673" s="376">
        <v>949125.95</v>
      </c>
    </row>
    <row r="6674" spans="1:6">
      <c r="A6674" s="370" t="s">
        <v>13621</v>
      </c>
      <c r="B6674" s="374">
        <v>12108</v>
      </c>
      <c r="C6674" s="374" t="s">
        <v>13622</v>
      </c>
      <c r="D6674" s="368" t="s">
        <v>9</v>
      </c>
      <c r="E6674" s="374" t="s">
        <v>879</v>
      </c>
      <c r="F6674" s="376">
        <v>157674.54999999999</v>
      </c>
    </row>
    <row r="6675" spans="1:6">
      <c r="A6675" s="370" t="s">
        <v>13623</v>
      </c>
      <c r="B6675" s="374">
        <v>16011</v>
      </c>
      <c r="C6675" s="374" t="s">
        <v>13624</v>
      </c>
      <c r="D6675" s="368" t="s">
        <v>8</v>
      </c>
      <c r="E6675" s="374" t="s">
        <v>496</v>
      </c>
      <c r="F6675" s="376">
        <v>168891.78</v>
      </c>
    </row>
    <row r="6676" spans="1:6">
      <c r="A6676" s="370" t="s">
        <v>13625</v>
      </c>
      <c r="B6676" s="374">
        <v>16015</v>
      </c>
      <c r="C6676" s="374" t="s">
        <v>13626</v>
      </c>
      <c r="D6676" s="368" t="s">
        <v>8</v>
      </c>
      <c r="E6676" s="374" t="s">
        <v>496</v>
      </c>
      <c r="F6676" s="376">
        <v>43267.11</v>
      </c>
    </row>
    <row r="6677" spans="1:6">
      <c r="A6677" s="370" t="s">
        <v>13627</v>
      </c>
      <c r="B6677" s="374">
        <v>17578</v>
      </c>
      <c r="C6677" s="374" t="s">
        <v>13628</v>
      </c>
      <c r="D6677" s="368" t="s">
        <v>9</v>
      </c>
      <c r="E6677" s="374" t="s">
        <v>562</v>
      </c>
      <c r="F6677" s="376">
        <v>557105.79</v>
      </c>
    </row>
    <row r="6678" spans="1:6">
      <c r="A6678" s="370" t="s">
        <v>13629</v>
      </c>
      <c r="B6678" s="374">
        <v>218</v>
      </c>
      <c r="C6678" s="374" t="s">
        <v>13630</v>
      </c>
      <c r="D6678" s="368" t="s">
        <v>6</v>
      </c>
      <c r="E6678" s="374" t="s">
        <v>1442</v>
      </c>
      <c r="F6678" s="376">
        <v>44734.89</v>
      </c>
    </row>
    <row r="6679" spans="1:6">
      <c r="A6679" s="370" t="s">
        <v>13631</v>
      </c>
      <c r="B6679" s="374">
        <v>15044</v>
      </c>
      <c r="C6679" s="374" t="s">
        <v>13632</v>
      </c>
      <c r="D6679" s="368" t="s">
        <v>9</v>
      </c>
      <c r="E6679" s="374" t="s">
        <v>507</v>
      </c>
      <c r="F6679" s="376">
        <v>11526.12</v>
      </c>
    </row>
    <row r="6680" spans="1:6">
      <c r="A6680" s="370" t="s">
        <v>13633</v>
      </c>
      <c r="B6680" s="374">
        <v>15036</v>
      </c>
      <c r="C6680" s="374" t="s">
        <v>13634</v>
      </c>
      <c r="D6680" s="368" t="s">
        <v>9</v>
      </c>
      <c r="E6680" s="374" t="s">
        <v>507</v>
      </c>
      <c r="F6680" s="376">
        <v>9680.8799999999992</v>
      </c>
    </row>
    <row r="6681" spans="1:6">
      <c r="A6681" s="370" t="s">
        <v>13635</v>
      </c>
      <c r="B6681" s="374">
        <v>13290</v>
      </c>
      <c r="C6681" s="374" t="s">
        <v>13636</v>
      </c>
      <c r="D6681" s="368" t="s">
        <v>9</v>
      </c>
      <c r="E6681" s="374" t="s">
        <v>2841</v>
      </c>
      <c r="F6681" s="376">
        <v>24466.92</v>
      </c>
    </row>
    <row r="6682" spans="1:6">
      <c r="A6682" s="370" t="s">
        <v>13637</v>
      </c>
      <c r="B6682" s="374">
        <v>18102</v>
      </c>
      <c r="C6682" s="374" t="s">
        <v>13638</v>
      </c>
      <c r="D6682" s="368" t="s">
        <v>9</v>
      </c>
      <c r="E6682" s="374" t="s">
        <v>371</v>
      </c>
      <c r="F6682" s="376">
        <v>266892.56</v>
      </c>
    </row>
    <row r="6683" spans="1:6">
      <c r="A6683" s="370" t="s">
        <v>13639</v>
      </c>
      <c r="B6683" s="374">
        <v>18103</v>
      </c>
      <c r="C6683" s="374" t="s">
        <v>13640</v>
      </c>
      <c r="D6683" s="368" t="s">
        <v>9</v>
      </c>
      <c r="E6683" s="374" t="s">
        <v>371</v>
      </c>
      <c r="F6683" s="376">
        <v>46991.56</v>
      </c>
    </row>
    <row r="6684" spans="1:6">
      <c r="A6684" s="370" t="s">
        <v>13641</v>
      </c>
      <c r="B6684" s="374">
        <v>11288</v>
      </c>
      <c r="C6684" s="374" t="s">
        <v>13642</v>
      </c>
      <c r="D6684" s="368" t="s">
        <v>1771</v>
      </c>
      <c r="E6684" s="374" t="s">
        <v>2474</v>
      </c>
      <c r="F6684" s="376">
        <v>83628</v>
      </c>
    </row>
    <row r="6685" spans="1:6">
      <c r="A6685" s="370" t="s">
        <v>13643</v>
      </c>
      <c r="B6685" s="374">
        <v>377</v>
      </c>
      <c r="C6685" s="374" t="s">
        <v>13644</v>
      </c>
      <c r="D6685" s="368" t="s">
        <v>6</v>
      </c>
      <c r="E6685" s="374" t="s">
        <v>1793</v>
      </c>
      <c r="F6685" s="376">
        <v>6757.14</v>
      </c>
    </row>
    <row r="6686" spans="1:6">
      <c r="A6686" s="370" t="s">
        <v>13645</v>
      </c>
      <c r="B6686" s="374">
        <v>380</v>
      </c>
      <c r="C6686" s="374" t="s">
        <v>13646</v>
      </c>
      <c r="D6686" s="368" t="s">
        <v>6</v>
      </c>
      <c r="E6686" s="374" t="s">
        <v>1793</v>
      </c>
      <c r="F6686" s="376">
        <v>9887.9</v>
      </c>
    </row>
    <row r="6687" spans="1:6">
      <c r="A6687" s="370" t="s">
        <v>13647</v>
      </c>
      <c r="B6687" s="374">
        <v>13344</v>
      </c>
      <c r="C6687" s="374" t="s">
        <v>13648</v>
      </c>
      <c r="D6687" s="368" t="s">
        <v>9</v>
      </c>
      <c r="E6687" s="374" t="s">
        <v>366</v>
      </c>
      <c r="F6687" s="376">
        <v>41166.129999999997</v>
      </c>
    </row>
    <row r="6688" spans="1:6">
      <c r="A6688" s="370" t="s">
        <v>13649</v>
      </c>
      <c r="B6688" s="374">
        <v>10393</v>
      </c>
      <c r="C6688" s="374" t="s">
        <v>13650</v>
      </c>
      <c r="D6688" s="368" t="s">
        <v>8</v>
      </c>
      <c r="E6688" s="374" t="s">
        <v>615</v>
      </c>
      <c r="F6688" s="376">
        <v>358294.55</v>
      </c>
    </row>
    <row r="6689" spans="1:6">
      <c r="A6689" s="370" t="s">
        <v>13651</v>
      </c>
      <c r="B6689" s="374">
        <v>10392</v>
      </c>
      <c r="C6689" s="374" t="s">
        <v>13652</v>
      </c>
      <c r="D6689" s="368" t="s">
        <v>8</v>
      </c>
      <c r="E6689" s="374" t="s">
        <v>615</v>
      </c>
      <c r="F6689" s="376">
        <v>613128.49</v>
      </c>
    </row>
    <row r="6690" spans="1:6">
      <c r="A6690" s="370" t="s">
        <v>13653</v>
      </c>
      <c r="B6690" s="374">
        <v>11315</v>
      </c>
      <c r="C6690" s="374" t="s">
        <v>13654</v>
      </c>
      <c r="D6690" s="368" t="s">
        <v>9</v>
      </c>
      <c r="E6690" s="374" t="s">
        <v>615</v>
      </c>
      <c r="F6690" s="376">
        <v>155192.07</v>
      </c>
    </row>
    <row r="6691" spans="1:6">
      <c r="A6691" s="370" t="s">
        <v>13655</v>
      </c>
      <c r="B6691" s="374">
        <v>13668</v>
      </c>
      <c r="C6691" s="374" t="s">
        <v>13656</v>
      </c>
      <c r="D6691" s="368" t="s">
        <v>9</v>
      </c>
      <c r="E6691" s="374" t="s">
        <v>615</v>
      </c>
      <c r="F6691" s="376">
        <v>276678.82</v>
      </c>
    </row>
    <row r="6692" spans="1:6">
      <c r="A6692" s="370" t="s">
        <v>13657</v>
      </c>
      <c r="B6692" s="374">
        <v>405</v>
      </c>
      <c r="C6692" s="374" t="s">
        <v>13658</v>
      </c>
      <c r="D6692" s="368" t="s">
        <v>6</v>
      </c>
      <c r="E6692" s="374" t="s">
        <v>598</v>
      </c>
      <c r="F6692" s="376">
        <v>56956.09</v>
      </c>
    </row>
    <row r="6693" spans="1:6">
      <c r="A6693" s="370" t="s">
        <v>13659</v>
      </c>
      <c r="B6693" s="374">
        <v>406</v>
      </c>
      <c r="C6693" s="374" t="s">
        <v>13660</v>
      </c>
      <c r="D6693" s="368" t="s">
        <v>6</v>
      </c>
      <c r="E6693" s="374" t="s">
        <v>598</v>
      </c>
      <c r="F6693" s="376">
        <v>104410.79</v>
      </c>
    </row>
    <row r="6694" spans="1:6">
      <c r="A6694" s="370" t="s">
        <v>13661</v>
      </c>
      <c r="B6694" s="374">
        <v>12382</v>
      </c>
      <c r="C6694" s="374" t="s">
        <v>13662</v>
      </c>
      <c r="D6694" s="368" t="s">
        <v>9</v>
      </c>
      <c r="E6694" s="374" t="s">
        <v>1216</v>
      </c>
      <c r="F6694" s="376">
        <v>142129.44</v>
      </c>
    </row>
    <row r="6695" spans="1:6">
      <c r="A6695" s="370" t="s">
        <v>13663</v>
      </c>
      <c r="B6695" s="374">
        <v>1002</v>
      </c>
      <c r="C6695" s="374" t="s">
        <v>13664</v>
      </c>
      <c r="D6695" s="368" t="s">
        <v>8</v>
      </c>
      <c r="E6695" s="374" t="s">
        <v>857</v>
      </c>
      <c r="F6695" s="376">
        <v>173641.62</v>
      </c>
    </row>
    <row r="6696" spans="1:6">
      <c r="A6696" s="370" t="s">
        <v>13665</v>
      </c>
      <c r="B6696" s="374">
        <v>11077</v>
      </c>
      <c r="C6696" s="374" t="s">
        <v>13666</v>
      </c>
      <c r="D6696" s="368" t="s">
        <v>8</v>
      </c>
      <c r="E6696" s="374" t="s">
        <v>857</v>
      </c>
      <c r="F6696" s="376">
        <v>298525.34999999998</v>
      </c>
    </row>
    <row r="6697" spans="1:6">
      <c r="A6697" s="370" t="s">
        <v>13667</v>
      </c>
      <c r="B6697" s="374">
        <v>11386</v>
      </c>
      <c r="C6697" s="374" t="s">
        <v>13668</v>
      </c>
      <c r="D6697" s="368" t="s">
        <v>8</v>
      </c>
      <c r="E6697" s="374" t="s">
        <v>857</v>
      </c>
      <c r="F6697" s="376">
        <v>409091.68</v>
      </c>
    </row>
    <row r="6698" spans="1:6">
      <c r="A6698" s="370" t="s">
        <v>13669</v>
      </c>
      <c r="B6698" s="374">
        <v>11064</v>
      </c>
      <c r="C6698" s="374" t="s">
        <v>13670</v>
      </c>
      <c r="D6698" s="368" t="s">
        <v>8</v>
      </c>
      <c r="E6698" s="374" t="s">
        <v>857</v>
      </c>
      <c r="F6698" s="376">
        <v>150424.35999999999</v>
      </c>
    </row>
    <row r="6699" spans="1:6">
      <c r="A6699" s="370" t="s">
        <v>13671</v>
      </c>
      <c r="B6699" s="374">
        <v>10095</v>
      </c>
      <c r="C6699" s="374" t="s">
        <v>13672</v>
      </c>
      <c r="D6699" s="368" t="s">
        <v>8</v>
      </c>
      <c r="E6699" s="374" t="s">
        <v>857</v>
      </c>
      <c r="F6699" s="376">
        <v>179523.98</v>
      </c>
    </row>
    <row r="6700" spans="1:6">
      <c r="A6700" s="370" t="s">
        <v>13673</v>
      </c>
      <c r="B6700" s="374">
        <v>14422</v>
      </c>
      <c r="C6700" s="374" t="s">
        <v>13674</v>
      </c>
      <c r="D6700" s="368" t="s">
        <v>8</v>
      </c>
      <c r="E6700" s="374" t="s">
        <v>857</v>
      </c>
      <c r="F6700" s="376">
        <v>179536.91</v>
      </c>
    </row>
    <row r="6701" spans="1:6">
      <c r="A6701" s="370" t="s">
        <v>13675</v>
      </c>
      <c r="B6701" s="374">
        <v>10096</v>
      </c>
      <c r="C6701" s="374" t="s">
        <v>13676</v>
      </c>
      <c r="D6701" s="368" t="s">
        <v>8</v>
      </c>
      <c r="E6701" s="374" t="s">
        <v>857</v>
      </c>
      <c r="F6701" s="376">
        <v>193758.13</v>
      </c>
    </row>
    <row r="6702" spans="1:6">
      <c r="A6702" s="370" t="s">
        <v>13677</v>
      </c>
      <c r="B6702" s="374">
        <v>14423</v>
      </c>
      <c r="C6702" s="374" t="s">
        <v>13678</v>
      </c>
      <c r="D6702" s="368" t="s">
        <v>8</v>
      </c>
      <c r="E6702" s="374" t="s">
        <v>857</v>
      </c>
      <c r="F6702" s="376">
        <v>196011.66</v>
      </c>
    </row>
    <row r="6703" spans="1:6">
      <c r="A6703" s="370" t="s">
        <v>13679</v>
      </c>
      <c r="B6703" s="374">
        <v>14222</v>
      </c>
      <c r="C6703" s="374" t="s">
        <v>13680</v>
      </c>
      <c r="D6703" s="368" t="s">
        <v>8</v>
      </c>
      <c r="E6703" s="374" t="s">
        <v>857</v>
      </c>
      <c r="F6703" s="376">
        <v>189459.4</v>
      </c>
    </row>
    <row r="6704" spans="1:6">
      <c r="A6704" s="370" t="s">
        <v>13681</v>
      </c>
      <c r="B6704" s="374">
        <v>10097</v>
      </c>
      <c r="C6704" s="374" t="s">
        <v>13682</v>
      </c>
      <c r="D6704" s="368" t="s">
        <v>8</v>
      </c>
      <c r="E6704" s="374" t="s">
        <v>857</v>
      </c>
      <c r="F6704" s="376">
        <v>254278.1</v>
      </c>
    </row>
    <row r="6705" spans="1:6">
      <c r="A6705" s="370" t="s">
        <v>13683</v>
      </c>
      <c r="B6705" s="374">
        <v>11076</v>
      </c>
      <c r="C6705" s="374" t="s">
        <v>13684</v>
      </c>
      <c r="D6705" s="368" t="s">
        <v>8</v>
      </c>
      <c r="E6705" s="374" t="s">
        <v>857</v>
      </c>
      <c r="F6705" s="376">
        <v>169293.14</v>
      </c>
    </row>
    <row r="6706" spans="1:6">
      <c r="A6706" s="370" t="s">
        <v>13685</v>
      </c>
      <c r="B6706" s="374">
        <v>20731</v>
      </c>
      <c r="C6706" s="374" t="s">
        <v>13686</v>
      </c>
      <c r="D6706" s="368" t="s">
        <v>8</v>
      </c>
      <c r="E6706" s="374" t="s">
        <v>857</v>
      </c>
      <c r="F6706" s="376">
        <v>323048.5</v>
      </c>
    </row>
    <row r="6707" spans="1:6">
      <c r="A6707" s="370" t="s">
        <v>13687</v>
      </c>
      <c r="B6707" s="374">
        <v>12996</v>
      </c>
      <c r="C6707" s="374" t="s">
        <v>13688</v>
      </c>
      <c r="D6707" s="368" t="s">
        <v>8</v>
      </c>
      <c r="E6707" s="374" t="s">
        <v>857</v>
      </c>
      <c r="F6707" s="376">
        <v>182811.15</v>
      </c>
    </row>
    <row r="6708" spans="1:6">
      <c r="A6708" s="370" t="s">
        <v>13689</v>
      </c>
      <c r="B6708" s="374">
        <v>1000</v>
      </c>
      <c r="C6708" s="374" t="s">
        <v>13690</v>
      </c>
      <c r="D6708" s="368" t="s">
        <v>8</v>
      </c>
      <c r="E6708" s="374" t="s">
        <v>857</v>
      </c>
      <c r="F6708" s="376">
        <v>282563.78999999998</v>
      </c>
    </row>
    <row r="6709" spans="1:6">
      <c r="A6709" s="370" t="s">
        <v>13691</v>
      </c>
      <c r="B6709" s="374">
        <v>523</v>
      </c>
      <c r="C6709" s="374" t="s">
        <v>13692</v>
      </c>
      <c r="D6709" s="368" t="s">
        <v>8</v>
      </c>
      <c r="E6709" s="374" t="s">
        <v>857</v>
      </c>
      <c r="F6709" s="376">
        <v>448988.08</v>
      </c>
    </row>
    <row r="6710" spans="1:6">
      <c r="A6710" s="370" t="s">
        <v>13693</v>
      </c>
      <c r="B6710" s="374">
        <v>1001</v>
      </c>
      <c r="C6710" s="374" t="s">
        <v>13694</v>
      </c>
      <c r="D6710" s="368" t="s">
        <v>8</v>
      </c>
      <c r="E6710" s="374" t="s">
        <v>857</v>
      </c>
      <c r="F6710" s="376">
        <v>676859.91</v>
      </c>
    </row>
    <row r="6711" spans="1:6">
      <c r="A6711" s="370" t="s">
        <v>13695</v>
      </c>
      <c r="B6711" s="374">
        <v>18028</v>
      </c>
      <c r="C6711" s="374" t="s">
        <v>13696</v>
      </c>
      <c r="D6711" s="368" t="s">
        <v>7</v>
      </c>
      <c r="E6711" s="374" t="s">
        <v>857</v>
      </c>
      <c r="F6711" s="376">
        <v>831285.86</v>
      </c>
    </row>
    <row r="6712" spans="1:6">
      <c r="A6712" s="370" t="s">
        <v>13697</v>
      </c>
      <c r="B6712" s="374">
        <v>15500</v>
      </c>
      <c r="C6712" s="374" t="s">
        <v>13698</v>
      </c>
      <c r="D6712" s="368" t="s">
        <v>8</v>
      </c>
      <c r="E6712" s="374" t="s">
        <v>857</v>
      </c>
      <c r="F6712" s="376">
        <v>177292.42</v>
      </c>
    </row>
    <row r="6713" spans="1:6">
      <c r="A6713" s="370" t="s">
        <v>13699</v>
      </c>
      <c r="B6713" s="374">
        <v>11014</v>
      </c>
      <c r="C6713" s="374" t="s">
        <v>13700</v>
      </c>
      <c r="D6713" s="368" t="s">
        <v>8</v>
      </c>
      <c r="E6713" s="374" t="s">
        <v>1766</v>
      </c>
      <c r="F6713" s="376">
        <v>177861.84</v>
      </c>
    </row>
    <row r="6714" spans="1:6">
      <c r="A6714" s="370" t="s">
        <v>13701</v>
      </c>
      <c r="B6714" s="374">
        <v>12384</v>
      </c>
      <c r="C6714" s="374" t="s">
        <v>13700</v>
      </c>
      <c r="D6714" s="368" t="s">
        <v>8</v>
      </c>
      <c r="E6714" s="374" t="s">
        <v>1766</v>
      </c>
      <c r="F6714" s="376">
        <v>180080.89</v>
      </c>
    </row>
    <row r="6715" spans="1:6">
      <c r="A6715" s="370" t="s">
        <v>13702</v>
      </c>
      <c r="B6715" s="374">
        <v>15721</v>
      </c>
      <c r="C6715" s="374" t="s">
        <v>13703</v>
      </c>
      <c r="D6715" s="368" t="s">
        <v>8</v>
      </c>
      <c r="E6715" s="374" t="s">
        <v>1766</v>
      </c>
      <c r="F6715" s="376">
        <v>138003.65</v>
      </c>
    </row>
    <row r="6716" spans="1:6">
      <c r="A6716" s="370" t="s">
        <v>13704</v>
      </c>
      <c r="B6716" s="374">
        <v>12995</v>
      </c>
      <c r="C6716" s="374" t="s">
        <v>13705</v>
      </c>
      <c r="D6716" s="368" t="s">
        <v>8</v>
      </c>
      <c r="E6716" s="374" t="s">
        <v>1766</v>
      </c>
      <c r="F6716" s="376">
        <v>125047.32</v>
      </c>
    </row>
    <row r="6717" spans="1:6">
      <c r="A6717" s="370" t="s">
        <v>13706</v>
      </c>
      <c r="B6717" s="374">
        <v>14472</v>
      </c>
      <c r="C6717" s="374" t="s">
        <v>13707</v>
      </c>
      <c r="D6717" s="368" t="s">
        <v>8</v>
      </c>
      <c r="E6717" s="374" t="s">
        <v>1766</v>
      </c>
      <c r="F6717" s="376">
        <v>118582.13</v>
      </c>
    </row>
    <row r="6718" spans="1:6">
      <c r="A6718" s="370" t="s">
        <v>13708</v>
      </c>
      <c r="B6718" s="374">
        <v>11015</v>
      </c>
      <c r="C6718" s="374" t="s">
        <v>13709</v>
      </c>
      <c r="D6718" s="368" t="s">
        <v>8</v>
      </c>
      <c r="E6718" s="374" t="s">
        <v>1766</v>
      </c>
      <c r="F6718" s="376">
        <v>217702.77</v>
      </c>
    </row>
    <row r="6719" spans="1:6">
      <c r="A6719" s="370" t="s">
        <v>13710</v>
      </c>
      <c r="B6719" s="374">
        <v>13627</v>
      </c>
      <c r="C6719" s="374" t="s">
        <v>13711</v>
      </c>
      <c r="D6719" s="368" t="s">
        <v>9</v>
      </c>
      <c r="E6719" s="374" t="s">
        <v>1766</v>
      </c>
      <c r="F6719" s="376">
        <v>143482.79999999999</v>
      </c>
    </row>
    <row r="6720" spans="1:6">
      <c r="A6720" s="370" t="s">
        <v>13712</v>
      </c>
      <c r="B6720" s="374">
        <v>13629</v>
      </c>
      <c r="C6720" s="374" t="s">
        <v>13713</v>
      </c>
      <c r="D6720" s="368" t="s">
        <v>9</v>
      </c>
      <c r="E6720" s="374" t="s">
        <v>1766</v>
      </c>
      <c r="F6720" s="376">
        <v>206666.43</v>
      </c>
    </row>
    <row r="6721" spans="1:6">
      <c r="A6721" s="370" t="s">
        <v>13714</v>
      </c>
      <c r="B6721" s="374">
        <v>10075</v>
      </c>
      <c r="C6721" s="374" t="s">
        <v>13715</v>
      </c>
      <c r="D6721" s="368" t="s">
        <v>9</v>
      </c>
      <c r="E6721" s="374" t="s">
        <v>1766</v>
      </c>
      <c r="F6721" s="376">
        <v>301494.28000000003</v>
      </c>
    </row>
    <row r="6722" spans="1:6">
      <c r="A6722" s="370" t="s">
        <v>13716</v>
      </c>
      <c r="B6722" s="374">
        <v>10282</v>
      </c>
      <c r="C6722" s="374" t="s">
        <v>13717</v>
      </c>
      <c r="D6722" s="368" t="s">
        <v>8</v>
      </c>
      <c r="E6722" s="374" t="s">
        <v>1766</v>
      </c>
      <c r="F6722" s="376">
        <v>356712.41</v>
      </c>
    </row>
    <row r="6723" spans="1:6">
      <c r="A6723" s="370" t="s">
        <v>13718</v>
      </c>
      <c r="B6723" s="374">
        <v>13931</v>
      </c>
      <c r="C6723" s="374" t="s">
        <v>13719</v>
      </c>
      <c r="D6723" s="368" t="s">
        <v>9</v>
      </c>
      <c r="E6723" s="374" t="s">
        <v>1766</v>
      </c>
      <c r="F6723" s="376">
        <v>349793.84</v>
      </c>
    </row>
    <row r="6724" spans="1:6">
      <c r="A6724" s="370" t="s">
        <v>13720</v>
      </c>
      <c r="B6724" s="374">
        <v>10981</v>
      </c>
      <c r="C6724" s="374" t="s">
        <v>13721</v>
      </c>
      <c r="D6724" s="368" t="s">
        <v>9</v>
      </c>
      <c r="E6724" s="374" t="s">
        <v>1766</v>
      </c>
      <c r="F6724" s="376">
        <v>400072.25</v>
      </c>
    </row>
    <row r="6725" spans="1:6">
      <c r="A6725" s="370" t="s">
        <v>13722</v>
      </c>
      <c r="B6725" s="374">
        <v>10932</v>
      </c>
      <c r="C6725" s="374" t="s">
        <v>13723</v>
      </c>
      <c r="D6725" s="368" t="s">
        <v>6</v>
      </c>
      <c r="E6725" s="374" t="s">
        <v>2108</v>
      </c>
      <c r="F6725" s="376">
        <v>17671.41</v>
      </c>
    </row>
    <row r="6726" spans="1:6">
      <c r="A6726" s="370" t="s">
        <v>13724</v>
      </c>
      <c r="B6726" s="374">
        <v>13511</v>
      </c>
      <c r="C6726" s="374" t="s">
        <v>13725</v>
      </c>
      <c r="D6726" s="368" t="s">
        <v>9</v>
      </c>
      <c r="E6726" s="374" t="s">
        <v>2108</v>
      </c>
      <c r="F6726" s="376">
        <v>46773.84</v>
      </c>
    </row>
    <row r="6727" spans="1:6">
      <c r="A6727" s="370" t="s">
        <v>13726</v>
      </c>
      <c r="B6727" s="374">
        <v>13572</v>
      </c>
      <c r="C6727" s="374" t="s">
        <v>13727</v>
      </c>
      <c r="D6727" s="368" t="s">
        <v>6</v>
      </c>
      <c r="E6727" s="374" t="s">
        <v>2108</v>
      </c>
      <c r="F6727" s="376">
        <v>27424.799999999999</v>
      </c>
    </row>
    <row r="6728" spans="1:6" ht="22.5">
      <c r="A6728" s="370" t="s">
        <v>13728</v>
      </c>
      <c r="B6728" s="374">
        <v>16261</v>
      </c>
      <c r="C6728" s="374" t="s">
        <v>13729</v>
      </c>
      <c r="D6728" s="368" t="s">
        <v>8</v>
      </c>
      <c r="E6728" s="374" t="s">
        <v>537</v>
      </c>
      <c r="F6728" s="376">
        <v>22597.61</v>
      </c>
    </row>
    <row r="6729" spans="1:6">
      <c r="A6729" s="370" t="s">
        <v>13730</v>
      </c>
      <c r="B6729" s="374">
        <v>10139</v>
      </c>
      <c r="C6729" s="374" t="s">
        <v>13731</v>
      </c>
      <c r="D6729" s="368" t="s">
        <v>6</v>
      </c>
      <c r="E6729" s="374" t="s">
        <v>589</v>
      </c>
      <c r="F6729" s="376">
        <v>44249.25</v>
      </c>
    </row>
    <row r="6730" spans="1:6">
      <c r="A6730" s="370" t="s">
        <v>13732</v>
      </c>
      <c r="B6730" s="374">
        <v>17169</v>
      </c>
      <c r="C6730" s="374" t="s">
        <v>13733</v>
      </c>
      <c r="D6730" s="368" t="s">
        <v>6</v>
      </c>
      <c r="E6730" s="374" t="s">
        <v>2108</v>
      </c>
      <c r="F6730" s="376">
        <v>18848.39</v>
      </c>
    </row>
    <row r="6731" spans="1:6">
      <c r="A6731" s="370" t="s">
        <v>13734</v>
      </c>
      <c r="B6731" s="374">
        <v>18036</v>
      </c>
      <c r="C6731" s="374" t="s">
        <v>13735</v>
      </c>
      <c r="D6731" s="368" t="s">
        <v>6</v>
      </c>
      <c r="E6731" s="374" t="s">
        <v>589</v>
      </c>
      <c r="F6731" s="376">
        <v>48532.55</v>
      </c>
    </row>
    <row r="6732" spans="1:6" ht="22.5">
      <c r="A6732" s="370" t="s">
        <v>13736</v>
      </c>
      <c r="B6732" s="374">
        <v>16259</v>
      </c>
      <c r="C6732" s="374" t="s">
        <v>13737</v>
      </c>
      <c r="D6732" s="368" t="s">
        <v>8</v>
      </c>
      <c r="E6732" s="374" t="s">
        <v>537</v>
      </c>
      <c r="F6732" s="376">
        <v>21254.71</v>
      </c>
    </row>
    <row r="6733" spans="1:6" ht="22.5">
      <c r="A6733" s="370" t="s">
        <v>13738</v>
      </c>
      <c r="B6733" s="374">
        <v>17342</v>
      </c>
      <c r="C6733" s="374" t="s">
        <v>13739</v>
      </c>
      <c r="D6733" s="368" t="s">
        <v>8</v>
      </c>
      <c r="E6733" s="374" t="s">
        <v>537</v>
      </c>
      <c r="F6733" s="376">
        <v>20530.59</v>
      </c>
    </row>
    <row r="6734" spans="1:6" ht="22.5">
      <c r="A6734" s="370" t="s">
        <v>13740</v>
      </c>
      <c r="B6734" s="374">
        <v>16262</v>
      </c>
      <c r="C6734" s="374" t="s">
        <v>13741</v>
      </c>
      <c r="D6734" s="368" t="s">
        <v>8</v>
      </c>
      <c r="E6734" s="374" t="s">
        <v>537</v>
      </c>
      <c r="F6734" s="376">
        <v>22597.61</v>
      </c>
    </row>
    <row r="6735" spans="1:6" ht="22.5">
      <c r="A6735" s="370" t="s">
        <v>13742</v>
      </c>
      <c r="B6735" s="374">
        <v>18668</v>
      </c>
      <c r="C6735" s="374" t="s">
        <v>13743</v>
      </c>
      <c r="D6735" s="368" t="s">
        <v>8</v>
      </c>
      <c r="E6735" s="374" t="s">
        <v>537</v>
      </c>
      <c r="F6735" s="376">
        <v>5773.27</v>
      </c>
    </row>
    <row r="6736" spans="1:6" ht="22.5">
      <c r="A6736" s="370" t="s">
        <v>13744</v>
      </c>
      <c r="B6736" s="374">
        <v>17343</v>
      </c>
      <c r="C6736" s="374" t="s">
        <v>13745</v>
      </c>
      <c r="D6736" s="368" t="s">
        <v>8</v>
      </c>
      <c r="E6736" s="374" t="s">
        <v>537</v>
      </c>
      <c r="F6736" s="376">
        <v>20728.080000000002</v>
      </c>
    </row>
    <row r="6737" spans="1:6">
      <c r="A6737" s="370" t="s">
        <v>13746</v>
      </c>
      <c r="B6737" s="374">
        <v>16257</v>
      </c>
      <c r="C6737" s="374" t="s">
        <v>13747</v>
      </c>
      <c r="D6737" s="368" t="s">
        <v>8</v>
      </c>
      <c r="E6737" s="374" t="s">
        <v>2108</v>
      </c>
      <c r="F6737" s="376">
        <v>16963.66</v>
      </c>
    </row>
    <row r="6738" spans="1:6">
      <c r="A6738" s="370" t="s">
        <v>13748</v>
      </c>
      <c r="B6738" s="374">
        <v>16258</v>
      </c>
      <c r="C6738" s="374" t="s">
        <v>13747</v>
      </c>
      <c r="D6738" s="368" t="s">
        <v>8</v>
      </c>
      <c r="E6738" s="374" t="s">
        <v>2108</v>
      </c>
      <c r="F6738" s="376">
        <v>16963.66</v>
      </c>
    </row>
    <row r="6739" spans="1:6">
      <c r="A6739" s="370" t="s">
        <v>13749</v>
      </c>
      <c r="B6739" s="374">
        <v>12660</v>
      </c>
      <c r="C6739" s="374" t="s">
        <v>13750</v>
      </c>
      <c r="D6739" s="368" t="s">
        <v>8</v>
      </c>
      <c r="E6739" s="374" t="s">
        <v>2108</v>
      </c>
      <c r="F6739" s="376">
        <v>24321.66</v>
      </c>
    </row>
    <row r="6740" spans="1:6">
      <c r="A6740" s="370" t="s">
        <v>13751</v>
      </c>
      <c r="B6740" s="374">
        <v>20767</v>
      </c>
      <c r="C6740" s="374" t="s">
        <v>13752</v>
      </c>
      <c r="D6740" s="368" t="s">
        <v>8</v>
      </c>
      <c r="E6740" s="374" t="s">
        <v>2108</v>
      </c>
      <c r="F6740" s="376">
        <v>15977.97</v>
      </c>
    </row>
    <row r="6741" spans="1:6">
      <c r="A6741" s="370" t="s">
        <v>13753</v>
      </c>
      <c r="B6741" s="374">
        <v>15381</v>
      </c>
      <c r="C6741" s="374" t="s">
        <v>13754</v>
      </c>
      <c r="D6741" s="368" t="s">
        <v>8</v>
      </c>
      <c r="E6741" s="374" t="s">
        <v>2108</v>
      </c>
      <c r="F6741" s="376">
        <v>18820.23</v>
      </c>
    </row>
    <row r="6742" spans="1:6">
      <c r="A6742" s="370" t="s">
        <v>13755</v>
      </c>
      <c r="B6742" s="374">
        <v>15380</v>
      </c>
      <c r="C6742" s="374" t="s">
        <v>13756</v>
      </c>
      <c r="D6742" s="368" t="s">
        <v>8</v>
      </c>
      <c r="E6742" s="374" t="s">
        <v>2108</v>
      </c>
      <c r="F6742" s="376">
        <v>30107.17</v>
      </c>
    </row>
    <row r="6743" spans="1:6" ht="22.5">
      <c r="A6743" s="370" t="s">
        <v>13757</v>
      </c>
      <c r="B6743" s="374">
        <v>20831</v>
      </c>
      <c r="C6743" s="374" t="s">
        <v>13758</v>
      </c>
      <c r="D6743" s="368" t="s">
        <v>8</v>
      </c>
      <c r="E6743" s="374" t="s">
        <v>2108</v>
      </c>
      <c r="F6743" s="376">
        <v>25896.639999999999</v>
      </c>
    </row>
    <row r="6744" spans="1:6" ht="22.5">
      <c r="A6744" s="370" t="s">
        <v>13759</v>
      </c>
      <c r="B6744" s="374">
        <v>17184</v>
      </c>
      <c r="C6744" s="374" t="s">
        <v>13760</v>
      </c>
      <c r="D6744" s="368" t="s">
        <v>8</v>
      </c>
      <c r="E6744" s="374" t="s">
        <v>537</v>
      </c>
      <c r="F6744" s="376">
        <v>34102.14</v>
      </c>
    </row>
    <row r="6745" spans="1:6" ht="22.5">
      <c r="A6745" s="370" t="s">
        <v>13761</v>
      </c>
      <c r="B6745" s="374">
        <v>16263</v>
      </c>
      <c r="C6745" s="374" t="s">
        <v>13762</v>
      </c>
      <c r="D6745" s="368" t="s">
        <v>8</v>
      </c>
      <c r="E6745" s="374" t="s">
        <v>537</v>
      </c>
      <c r="F6745" s="376">
        <v>27500.69</v>
      </c>
    </row>
    <row r="6746" spans="1:6" ht="22.5">
      <c r="A6746" s="370" t="s">
        <v>13763</v>
      </c>
      <c r="B6746" s="374">
        <v>16268</v>
      </c>
      <c r="C6746" s="374" t="s">
        <v>13764</v>
      </c>
      <c r="D6746" s="368" t="s">
        <v>8</v>
      </c>
      <c r="E6746" s="374" t="s">
        <v>537</v>
      </c>
      <c r="F6746" s="376">
        <v>25218.05</v>
      </c>
    </row>
    <row r="6747" spans="1:6" ht="22.5">
      <c r="A6747" s="370" t="s">
        <v>13765</v>
      </c>
      <c r="B6747" s="374">
        <v>16267</v>
      </c>
      <c r="C6747" s="374" t="s">
        <v>13766</v>
      </c>
      <c r="D6747" s="368" t="s">
        <v>8</v>
      </c>
      <c r="E6747" s="374" t="s">
        <v>537</v>
      </c>
      <c r="F6747" s="376">
        <v>32403.75</v>
      </c>
    </row>
    <row r="6748" spans="1:6" ht="22.5">
      <c r="A6748" s="370" t="s">
        <v>13767</v>
      </c>
      <c r="B6748" s="374">
        <v>17180</v>
      </c>
      <c r="C6748" s="374" t="s">
        <v>13768</v>
      </c>
      <c r="D6748" s="368" t="s">
        <v>8</v>
      </c>
      <c r="E6748" s="374" t="s">
        <v>537</v>
      </c>
      <c r="F6748" s="376">
        <v>32667.07</v>
      </c>
    </row>
    <row r="6749" spans="1:6" ht="22.5">
      <c r="A6749" s="370" t="s">
        <v>13769</v>
      </c>
      <c r="B6749" s="374">
        <v>16265</v>
      </c>
      <c r="C6749" s="374" t="s">
        <v>13770</v>
      </c>
      <c r="D6749" s="368" t="s">
        <v>8</v>
      </c>
      <c r="E6749" s="374" t="s">
        <v>537</v>
      </c>
      <c r="F6749" s="376">
        <v>27500.69</v>
      </c>
    </row>
    <row r="6750" spans="1:6" ht="22.5">
      <c r="A6750" s="370" t="s">
        <v>13771</v>
      </c>
      <c r="B6750" s="374">
        <v>16266</v>
      </c>
      <c r="C6750" s="374" t="s">
        <v>13772</v>
      </c>
      <c r="D6750" s="368" t="s">
        <v>8</v>
      </c>
      <c r="E6750" s="374" t="s">
        <v>537</v>
      </c>
      <c r="F6750" s="376">
        <v>28810.91</v>
      </c>
    </row>
    <row r="6751" spans="1:6" ht="22.5">
      <c r="A6751" s="370" t="s">
        <v>13773</v>
      </c>
      <c r="B6751" s="374">
        <v>16260</v>
      </c>
      <c r="C6751" s="374" t="s">
        <v>13774</v>
      </c>
      <c r="D6751" s="368" t="s">
        <v>8</v>
      </c>
      <c r="E6751" s="374" t="s">
        <v>537</v>
      </c>
      <c r="F6751" s="376">
        <v>22499.3</v>
      </c>
    </row>
    <row r="6752" spans="1:6" ht="22.5">
      <c r="A6752" s="370" t="s">
        <v>13775</v>
      </c>
      <c r="B6752" s="374">
        <v>16264</v>
      </c>
      <c r="C6752" s="374" t="s">
        <v>13776</v>
      </c>
      <c r="D6752" s="368" t="s">
        <v>8</v>
      </c>
      <c r="E6752" s="374" t="s">
        <v>537</v>
      </c>
      <c r="F6752" s="376">
        <v>29035.48</v>
      </c>
    </row>
    <row r="6753" spans="1:6">
      <c r="A6753" s="370" t="s">
        <v>13777</v>
      </c>
      <c r="B6753" s="374">
        <v>13972</v>
      </c>
      <c r="C6753" s="374" t="s">
        <v>285</v>
      </c>
      <c r="D6753" s="368" t="s">
        <v>9</v>
      </c>
      <c r="E6753" s="374" t="s">
        <v>2108</v>
      </c>
      <c r="F6753" s="376">
        <v>58442.1</v>
      </c>
    </row>
    <row r="6754" spans="1:6">
      <c r="A6754" s="370" t="s">
        <v>13778</v>
      </c>
      <c r="B6754" s="374">
        <v>13984</v>
      </c>
      <c r="C6754" s="374" t="s">
        <v>13779</v>
      </c>
      <c r="D6754" s="368" t="s">
        <v>8</v>
      </c>
      <c r="E6754" s="374" t="s">
        <v>589</v>
      </c>
      <c r="F6754" s="376">
        <v>36177.620000000003</v>
      </c>
    </row>
    <row r="6755" spans="1:6">
      <c r="A6755" s="370" t="s">
        <v>13780</v>
      </c>
      <c r="B6755" s="374">
        <v>20828</v>
      </c>
      <c r="C6755" s="374" t="s">
        <v>13781</v>
      </c>
      <c r="D6755" s="368" t="s">
        <v>8</v>
      </c>
      <c r="E6755" s="374" t="s">
        <v>615</v>
      </c>
      <c r="F6755" s="376">
        <v>32319.78</v>
      </c>
    </row>
    <row r="6756" spans="1:6">
      <c r="A6756" s="370" t="s">
        <v>13782</v>
      </c>
      <c r="B6756" s="374">
        <v>12198</v>
      </c>
      <c r="C6756" s="374" t="s">
        <v>276</v>
      </c>
      <c r="D6756" s="368" t="s">
        <v>8</v>
      </c>
      <c r="E6756" s="374" t="s">
        <v>589</v>
      </c>
      <c r="F6756" s="376">
        <v>29537.42</v>
      </c>
    </row>
    <row r="6757" spans="1:6">
      <c r="A6757" s="370" t="s">
        <v>13783</v>
      </c>
      <c r="B6757" s="374">
        <v>13985</v>
      </c>
      <c r="C6757" s="374" t="s">
        <v>13784</v>
      </c>
      <c r="D6757" s="368" t="s">
        <v>8</v>
      </c>
      <c r="E6757" s="374" t="s">
        <v>589</v>
      </c>
      <c r="F6757" s="376">
        <v>46022.11</v>
      </c>
    </row>
    <row r="6758" spans="1:6">
      <c r="A6758" s="370" t="s">
        <v>13785</v>
      </c>
      <c r="B6758" s="374">
        <v>13986</v>
      </c>
      <c r="C6758" s="374" t="s">
        <v>13786</v>
      </c>
      <c r="D6758" s="368" t="s">
        <v>8</v>
      </c>
      <c r="E6758" s="374" t="s">
        <v>589</v>
      </c>
      <c r="F6758" s="376">
        <v>54593.34</v>
      </c>
    </row>
    <row r="6759" spans="1:6">
      <c r="A6759" s="370" t="s">
        <v>13787</v>
      </c>
      <c r="B6759" s="374">
        <v>13987</v>
      </c>
      <c r="C6759" s="374" t="s">
        <v>13788</v>
      </c>
      <c r="D6759" s="368" t="s">
        <v>8</v>
      </c>
      <c r="E6759" s="374" t="s">
        <v>491</v>
      </c>
      <c r="F6759" s="376">
        <v>53324.84</v>
      </c>
    </row>
    <row r="6760" spans="1:6">
      <c r="A6760" s="370" t="s">
        <v>13789</v>
      </c>
      <c r="B6760" s="374">
        <v>12659</v>
      </c>
      <c r="C6760" s="374" t="s">
        <v>13790</v>
      </c>
      <c r="D6760" s="368" t="s">
        <v>6</v>
      </c>
      <c r="E6760" s="374" t="s">
        <v>589</v>
      </c>
      <c r="F6760" s="376">
        <v>21514.75</v>
      </c>
    </row>
    <row r="6761" spans="1:6">
      <c r="A6761" s="370" t="s">
        <v>13791</v>
      </c>
      <c r="B6761" s="374">
        <v>10021</v>
      </c>
      <c r="C6761" s="374" t="s">
        <v>13792</v>
      </c>
      <c r="D6761" s="368" t="s">
        <v>6</v>
      </c>
      <c r="E6761" s="374" t="s">
        <v>589</v>
      </c>
      <c r="F6761" s="376">
        <v>32845.550000000003</v>
      </c>
    </row>
    <row r="6762" spans="1:6">
      <c r="A6762" s="370" t="s">
        <v>13793</v>
      </c>
      <c r="B6762" s="374">
        <v>12796</v>
      </c>
      <c r="C6762" s="374" t="s">
        <v>13794</v>
      </c>
      <c r="D6762" s="368" t="s">
        <v>9</v>
      </c>
      <c r="E6762" s="374" t="s">
        <v>884</v>
      </c>
      <c r="F6762" s="376">
        <v>72140.08</v>
      </c>
    </row>
    <row r="6763" spans="1:6">
      <c r="A6763" s="370" t="s">
        <v>13795</v>
      </c>
      <c r="B6763" s="374">
        <v>13695</v>
      </c>
      <c r="C6763" s="374" t="s">
        <v>282</v>
      </c>
      <c r="D6763" s="368" t="s">
        <v>9</v>
      </c>
      <c r="E6763" s="374" t="s">
        <v>2108</v>
      </c>
      <c r="F6763" s="376">
        <v>112689.3</v>
      </c>
    </row>
    <row r="6764" spans="1:6">
      <c r="A6764" s="370" t="s">
        <v>13796</v>
      </c>
      <c r="B6764" s="374">
        <v>15028</v>
      </c>
      <c r="C6764" s="374" t="s">
        <v>13797</v>
      </c>
      <c r="D6764" s="368" t="s">
        <v>457</v>
      </c>
      <c r="E6764" s="374" t="s">
        <v>1766</v>
      </c>
      <c r="F6764" s="376">
        <v>1977.56</v>
      </c>
    </row>
    <row r="6765" spans="1:6">
      <c r="A6765" s="370" t="s">
        <v>13798</v>
      </c>
      <c r="B6765" s="374">
        <v>14447</v>
      </c>
      <c r="C6765" s="374" t="s">
        <v>13799</v>
      </c>
      <c r="D6765" s="368" t="s">
        <v>457</v>
      </c>
      <c r="E6765" s="374" t="s">
        <v>1766</v>
      </c>
      <c r="F6765" s="376">
        <v>1902.07</v>
      </c>
    </row>
    <row r="6766" spans="1:6">
      <c r="A6766" s="370" t="s">
        <v>13800</v>
      </c>
      <c r="B6766" s="374">
        <v>15491</v>
      </c>
      <c r="C6766" s="374" t="s">
        <v>13801</v>
      </c>
      <c r="D6766" s="368" t="s">
        <v>6</v>
      </c>
      <c r="E6766" s="374" t="s">
        <v>589</v>
      </c>
      <c r="F6766" s="376">
        <v>114106.73</v>
      </c>
    </row>
    <row r="6767" spans="1:6">
      <c r="A6767" s="370" t="s">
        <v>13802</v>
      </c>
      <c r="B6767" s="374">
        <v>13829</v>
      </c>
      <c r="C6767" s="374" t="s">
        <v>13803</v>
      </c>
      <c r="D6767" s="368" t="s">
        <v>6</v>
      </c>
      <c r="E6767" s="374" t="s">
        <v>2108</v>
      </c>
      <c r="F6767" s="376">
        <v>64586.64</v>
      </c>
    </row>
    <row r="6768" spans="1:6">
      <c r="A6768" s="370" t="s">
        <v>13804</v>
      </c>
      <c r="B6768" s="374">
        <v>20616</v>
      </c>
      <c r="C6768" s="374" t="s">
        <v>13805</v>
      </c>
      <c r="D6768" s="368" t="s">
        <v>6</v>
      </c>
      <c r="E6768" s="374" t="s">
        <v>2108</v>
      </c>
      <c r="F6768" s="376">
        <v>28646.93</v>
      </c>
    </row>
    <row r="6769" spans="1:6">
      <c r="A6769" s="370" t="s">
        <v>13806</v>
      </c>
      <c r="B6769" s="374">
        <v>10979</v>
      </c>
      <c r="C6769" s="374" t="s">
        <v>13807</v>
      </c>
      <c r="D6769" s="368" t="s">
        <v>6</v>
      </c>
      <c r="E6769" s="374" t="s">
        <v>589</v>
      </c>
      <c r="F6769" s="376">
        <v>17653.32</v>
      </c>
    </row>
    <row r="6770" spans="1:6">
      <c r="A6770" s="370" t="s">
        <v>13808</v>
      </c>
      <c r="B6770" s="374">
        <v>15124</v>
      </c>
      <c r="C6770" s="374" t="s">
        <v>13809</v>
      </c>
      <c r="D6770" s="368" t="s">
        <v>6</v>
      </c>
      <c r="E6770" s="374" t="s">
        <v>1751</v>
      </c>
      <c r="F6770" s="376">
        <v>18865.060000000001</v>
      </c>
    </row>
    <row r="6771" spans="1:6">
      <c r="A6771" s="370" t="s">
        <v>13810</v>
      </c>
      <c r="B6771" s="374">
        <v>10978</v>
      </c>
      <c r="C6771" s="374" t="s">
        <v>13811</v>
      </c>
      <c r="D6771" s="368" t="s">
        <v>6</v>
      </c>
      <c r="E6771" s="374" t="s">
        <v>589</v>
      </c>
      <c r="F6771" s="376">
        <v>16747.86</v>
      </c>
    </row>
    <row r="6772" spans="1:6">
      <c r="A6772" s="370" t="s">
        <v>13812</v>
      </c>
      <c r="B6772" s="374">
        <v>14542</v>
      </c>
      <c r="C6772" s="374" t="s">
        <v>13813</v>
      </c>
      <c r="D6772" s="368" t="s">
        <v>6</v>
      </c>
      <c r="E6772" s="374" t="s">
        <v>589</v>
      </c>
      <c r="F6772" s="376">
        <v>59129.1</v>
      </c>
    </row>
    <row r="6773" spans="1:6">
      <c r="A6773" s="370" t="s">
        <v>13814</v>
      </c>
      <c r="B6773" s="374">
        <v>18081</v>
      </c>
      <c r="C6773" s="374" t="s">
        <v>13815</v>
      </c>
      <c r="D6773" s="368" t="s">
        <v>6</v>
      </c>
      <c r="E6773" s="374" t="s">
        <v>371</v>
      </c>
      <c r="F6773" s="376">
        <v>70276.09</v>
      </c>
    </row>
    <row r="6774" spans="1:6">
      <c r="A6774" s="370" t="s">
        <v>13816</v>
      </c>
      <c r="B6774" s="374">
        <v>13534</v>
      </c>
      <c r="C6774" s="374" t="s">
        <v>13817</v>
      </c>
      <c r="D6774" s="368" t="s">
        <v>8</v>
      </c>
      <c r="E6774" s="374" t="s">
        <v>2108</v>
      </c>
      <c r="F6774" s="376">
        <v>8783.1</v>
      </c>
    </row>
    <row r="6775" spans="1:6">
      <c r="A6775" s="370" t="s">
        <v>13818</v>
      </c>
      <c r="B6775" s="374">
        <v>17179</v>
      </c>
      <c r="C6775" s="374" t="s">
        <v>13819</v>
      </c>
      <c r="D6775" s="368" t="s">
        <v>8</v>
      </c>
      <c r="E6775" s="374" t="s">
        <v>496</v>
      </c>
      <c r="F6775" s="376">
        <v>20609.580000000002</v>
      </c>
    </row>
    <row r="6776" spans="1:6">
      <c r="A6776" s="370" t="s">
        <v>13820</v>
      </c>
      <c r="B6776" s="374">
        <v>17176</v>
      </c>
      <c r="C6776" s="374" t="s">
        <v>13821</v>
      </c>
      <c r="D6776" s="368" t="s">
        <v>8</v>
      </c>
      <c r="E6776" s="374" t="s">
        <v>496</v>
      </c>
      <c r="F6776" s="376">
        <v>20333.099999999999</v>
      </c>
    </row>
    <row r="6777" spans="1:6">
      <c r="A6777" s="370" t="s">
        <v>13822</v>
      </c>
      <c r="B6777" s="374">
        <v>17177</v>
      </c>
      <c r="C6777" s="374" t="s">
        <v>13823</v>
      </c>
      <c r="D6777" s="368" t="s">
        <v>8</v>
      </c>
      <c r="E6777" s="374" t="s">
        <v>496</v>
      </c>
      <c r="F6777" s="376">
        <v>20477.93</v>
      </c>
    </row>
    <row r="6778" spans="1:6">
      <c r="A6778" s="370" t="s">
        <v>13824</v>
      </c>
      <c r="B6778" s="374">
        <v>20826</v>
      </c>
      <c r="C6778" s="374" t="s">
        <v>13825</v>
      </c>
      <c r="D6778" s="368" t="s">
        <v>6</v>
      </c>
      <c r="E6778" s="374" t="s">
        <v>2108</v>
      </c>
      <c r="F6778" s="376">
        <v>29212.53</v>
      </c>
    </row>
    <row r="6779" spans="1:6">
      <c r="A6779" s="370" t="s">
        <v>13826</v>
      </c>
      <c r="B6779" s="374">
        <v>16241</v>
      </c>
      <c r="C6779" s="374" t="s">
        <v>13827</v>
      </c>
      <c r="D6779" s="368" t="s">
        <v>6</v>
      </c>
      <c r="E6779" s="374" t="s">
        <v>2108</v>
      </c>
      <c r="F6779" s="376">
        <v>41023.480000000003</v>
      </c>
    </row>
    <row r="6780" spans="1:6">
      <c r="A6780" s="370" t="s">
        <v>13828</v>
      </c>
      <c r="B6780" s="374">
        <v>13861</v>
      </c>
      <c r="C6780" s="374" t="s">
        <v>284</v>
      </c>
      <c r="D6780" s="368" t="s">
        <v>8</v>
      </c>
      <c r="E6780" s="374" t="s">
        <v>366</v>
      </c>
      <c r="F6780" s="376">
        <v>12475.18</v>
      </c>
    </row>
    <row r="6781" spans="1:6">
      <c r="A6781" s="370" t="s">
        <v>13829</v>
      </c>
      <c r="B6781" s="374">
        <v>18072</v>
      </c>
      <c r="C6781" s="374" t="s">
        <v>13830</v>
      </c>
      <c r="D6781" s="368" t="s">
        <v>8</v>
      </c>
      <c r="E6781" s="374" t="s">
        <v>371</v>
      </c>
      <c r="F6781" s="376">
        <v>4549.51</v>
      </c>
    </row>
    <row r="6782" spans="1:6">
      <c r="A6782" s="370" t="s">
        <v>13831</v>
      </c>
      <c r="B6782" s="374">
        <v>10851</v>
      </c>
      <c r="C6782" s="374" t="s">
        <v>281</v>
      </c>
      <c r="D6782" s="368" t="s">
        <v>2355</v>
      </c>
      <c r="E6782" s="374" t="s">
        <v>589</v>
      </c>
      <c r="F6782" s="376">
        <v>967876.94</v>
      </c>
    </row>
    <row r="6783" spans="1:6">
      <c r="A6783" s="370" t="s">
        <v>13832</v>
      </c>
      <c r="B6783" s="374">
        <v>15778</v>
      </c>
      <c r="C6783" s="374" t="s">
        <v>13833</v>
      </c>
      <c r="D6783" s="368" t="s">
        <v>457</v>
      </c>
      <c r="E6783" s="374" t="s">
        <v>2108</v>
      </c>
      <c r="F6783" s="376">
        <v>1349.94</v>
      </c>
    </row>
    <row r="6784" spans="1:6">
      <c r="A6784" s="370" t="s">
        <v>13834</v>
      </c>
      <c r="B6784" s="374">
        <v>13307</v>
      </c>
      <c r="C6784" s="374" t="s">
        <v>13835</v>
      </c>
      <c r="D6784" s="368" t="s">
        <v>2355</v>
      </c>
      <c r="E6784" s="374" t="s">
        <v>589</v>
      </c>
      <c r="F6784" s="376">
        <v>631123.07999999996</v>
      </c>
    </row>
    <row r="6785" spans="1:6">
      <c r="A6785" s="370" t="s">
        <v>13836</v>
      </c>
      <c r="B6785" s="374">
        <v>10855</v>
      </c>
      <c r="C6785" s="374" t="s">
        <v>280</v>
      </c>
      <c r="D6785" s="368" t="s">
        <v>2355</v>
      </c>
      <c r="E6785" s="374" t="s">
        <v>589</v>
      </c>
      <c r="F6785" s="376">
        <v>412130.97</v>
      </c>
    </row>
    <row r="6786" spans="1:6">
      <c r="A6786" s="370" t="s">
        <v>13837</v>
      </c>
      <c r="B6786" s="374">
        <v>13030</v>
      </c>
      <c r="C6786" s="374" t="s">
        <v>13838</v>
      </c>
      <c r="D6786" s="368" t="s">
        <v>2355</v>
      </c>
      <c r="E6786" s="374" t="s">
        <v>589</v>
      </c>
      <c r="F6786" s="376">
        <v>346547.75</v>
      </c>
    </row>
    <row r="6787" spans="1:6">
      <c r="A6787" s="370" t="s">
        <v>13839</v>
      </c>
      <c r="B6787" s="374">
        <v>12801</v>
      </c>
      <c r="C6787" s="374" t="s">
        <v>283</v>
      </c>
      <c r="D6787" s="368" t="s">
        <v>6</v>
      </c>
      <c r="E6787" s="374" t="s">
        <v>589</v>
      </c>
      <c r="F6787" s="376">
        <v>42654.15</v>
      </c>
    </row>
    <row r="6788" spans="1:6">
      <c r="A6788" s="370" t="s">
        <v>13840</v>
      </c>
      <c r="B6788" s="374">
        <v>13974</v>
      </c>
      <c r="C6788" s="374" t="s">
        <v>13841</v>
      </c>
      <c r="D6788" s="368" t="s">
        <v>8</v>
      </c>
      <c r="E6788" s="374" t="s">
        <v>2108</v>
      </c>
      <c r="F6788" s="376">
        <v>6041.59</v>
      </c>
    </row>
    <row r="6789" spans="1:6">
      <c r="A6789" s="370" t="s">
        <v>13842</v>
      </c>
      <c r="B6789" s="374">
        <v>15788</v>
      </c>
      <c r="C6789" s="374" t="s">
        <v>279</v>
      </c>
      <c r="D6789" s="368" t="s">
        <v>9</v>
      </c>
      <c r="E6789" s="374" t="s">
        <v>491</v>
      </c>
      <c r="F6789" s="376">
        <v>1357562.08</v>
      </c>
    </row>
    <row r="6790" spans="1:6">
      <c r="A6790" s="370" t="s">
        <v>13843</v>
      </c>
      <c r="B6790" s="374">
        <v>13923</v>
      </c>
      <c r="C6790" s="374" t="s">
        <v>277</v>
      </c>
      <c r="D6790" s="368" t="s">
        <v>9</v>
      </c>
      <c r="E6790" s="374" t="s">
        <v>2108</v>
      </c>
      <c r="F6790" s="376">
        <v>875215.93</v>
      </c>
    </row>
    <row r="6791" spans="1:6">
      <c r="A6791" s="370" t="s">
        <v>13844</v>
      </c>
      <c r="B6791" s="374">
        <v>13014</v>
      </c>
      <c r="C6791" s="374" t="s">
        <v>278</v>
      </c>
      <c r="D6791" s="368" t="s">
        <v>9</v>
      </c>
      <c r="E6791" s="374" t="s">
        <v>589</v>
      </c>
      <c r="F6791" s="376">
        <v>728480</v>
      </c>
    </row>
    <row r="6792" spans="1:6">
      <c r="A6792" s="370" t="s">
        <v>13845</v>
      </c>
      <c r="B6792" s="374">
        <v>13354</v>
      </c>
      <c r="C6792" s="374" t="s">
        <v>13846</v>
      </c>
      <c r="D6792" s="368" t="s">
        <v>6</v>
      </c>
      <c r="E6792" s="374" t="s">
        <v>366</v>
      </c>
      <c r="F6792" s="376">
        <v>115419.91</v>
      </c>
    </row>
    <row r="6793" spans="1:6">
      <c r="A6793" s="370" t="s">
        <v>13847</v>
      </c>
      <c r="B6793" s="374">
        <v>12936</v>
      </c>
      <c r="C6793" s="374" t="s">
        <v>13848</v>
      </c>
      <c r="D6793" s="368" t="s">
        <v>9</v>
      </c>
      <c r="E6793" s="374" t="s">
        <v>589</v>
      </c>
      <c r="F6793" s="376">
        <v>58149</v>
      </c>
    </row>
    <row r="6794" spans="1:6">
      <c r="A6794" s="370" t="s">
        <v>13849</v>
      </c>
      <c r="B6794" s="374">
        <v>20782</v>
      </c>
      <c r="C6794" s="374" t="s">
        <v>13850</v>
      </c>
      <c r="D6794" s="368" t="s">
        <v>6</v>
      </c>
      <c r="E6794" s="374" t="s">
        <v>2108</v>
      </c>
      <c r="F6794" s="376">
        <v>53279.45</v>
      </c>
    </row>
    <row r="6795" spans="1:6" ht="22.5">
      <c r="A6795" s="370" t="s">
        <v>13851</v>
      </c>
      <c r="B6795" s="374">
        <v>20755</v>
      </c>
      <c r="C6795" s="374" t="s">
        <v>13852</v>
      </c>
      <c r="D6795" s="368" t="s">
        <v>2819</v>
      </c>
      <c r="E6795" s="374" t="s">
        <v>2108</v>
      </c>
      <c r="F6795" s="376">
        <v>36609.449999999997</v>
      </c>
    </row>
    <row r="6796" spans="1:6">
      <c r="A6796" s="370" t="s">
        <v>13853</v>
      </c>
      <c r="B6796" s="374">
        <v>13848</v>
      </c>
      <c r="C6796" s="374" t="s">
        <v>13854</v>
      </c>
      <c r="D6796" s="368" t="s">
        <v>6</v>
      </c>
      <c r="E6796" s="374" t="s">
        <v>2108</v>
      </c>
      <c r="F6796" s="376">
        <v>64715.97</v>
      </c>
    </row>
    <row r="6797" spans="1:6">
      <c r="A6797" s="370" t="s">
        <v>13855</v>
      </c>
      <c r="B6797" s="374">
        <v>13056</v>
      </c>
      <c r="C6797" s="374" t="s">
        <v>13856</v>
      </c>
      <c r="D6797" s="368" t="s">
        <v>9</v>
      </c>
      <c r="E6797" s="374" t="s">
        <v>366</v>
      </c>
      <c r="F6797" s="376">
        <v>20151.439999999999</v>
      </c>
    </row>
    <row r="6798" spans="1:6">
      <c r="A6798" s="370" t="s">
        <v>13857</v>
      </c>
      <c r="B6798" s="374">
        <v>12230</v>
      </c>
      <c r="C6798" s="374" t="s">
        <v>13858</v>
      </c>
      <c r="D6798" s="368" t="s">
        <v>9</v>
      </c>
      <c r="E6798" s="374" t="s">
        <v>589</v>
      </c>
      <c r="F6798" s="376">
        <v>244137.5</v>
      </c>
    </row>
    <row r="6799" spans="1:6">
      <c r="A6799" s="370" t="s">
        <v>13859</v>
      </c>
      <c r="B6799" s="374">
        <v>13853</v>
      </c>
      <c r="C6799" s="374" t="s">
        <v>13860</v>
      </c>
      <c r="D6799" s="368" t="s">
        <v>6</v>
      </c>
      <c r="E6799" s="374" t="s">
        <v>589</v>
      </c>
      <c r="F6799" s="376">
        <v>82011.42</v>
      </c>
    </row>
    <row r="6800" spans="1:6">
      <c r="A6800" s="370" t="s">
        <v>13861</v>
      </c>
      <c r="B6800" s="374">
        <v>13854</v>
      </c>
      <c r="C6800" s="374" t="s">
        <v>13862</v>
      </c>
      <c r="D6800" s="368" t="s">
        <v>6</v>
      </c>
      <c r="E6800" s="374" t="s">
        <v>589</v>
      </c>
      <c r="F6800" s="376">
        <v>86471.09</v>
      </c>
    </row>
    <row r="6801" spans="1:6" ht="22.5">
      <c r="A6801" s="370" t="s">
        <v>13863</v>
      </c>
      <c r="B6801" s="374">
        <v>20798</v>
      </c>
      <c r="C6801" s="374" t="s">
        <v>13864</v>
      </c>
      <c r="D6801" s="368" t="s">
        <v>9</v>
      </c>
      <c r="E6801" s="374" t="s">
        <v>366</v>
      </c>
      <c r="F6801" s="376">
        <v>124730.01</v>
      </c>
    </row>
    <row r="6802" spans="1:6">
      <c r="A6802" s="370" t="s">
        <v>13865</v>
      </c>
      <c r="B6802" s="374">
        <v>13794</v>
      </c>
      <c r="C6802" s="374" t="s">
        <v>13866</v>
      </c>
      <c r="D6802" s="368" t="s">
        <v>8</v>
      </c>
      <c r="E6802" s="374" t="s">
        <v>2108</v>
      </c>
      <c r="F6802" s="376">
        <v>13334.46</v>
      </c>
    </row>
    <row r="6803" spans="1:6">
      <c r="A6803" s="370" t="s">
        <v>13867</v>
      </c>
      <c r="B6803" s="374">
        <v>13454</v>
      </c>
      <c r="C6803" s="374" t="s">
        <v>13868</v>
      </c>
      <c r="D6803" s="368" t="s">
        <v>6</v>
      </c>
      <c r="E6803" s="374" t="s">
        <v>589</v>
      </c>
      <c r="F6803" s="376">
        <v>15719.47</v>
      </c>
    </row>
    <row r="6804" spans="1:6">
      <c r="A6804" s="370" t="s">
        <v>13869</v>
      </c>
      <c r="B6804" s="374">
        <v>16063</v>
      </c>
      <c r="C6804" s="374" t="s">
        <v>13870</v>
      </c>
      <c r="D6804" s="368" t="s">
        <v>6</v>
      </c>
      <c r="E6804" s="374" t="s">
        <v>366</v>
      </c>
      <c r="F6804" s="376">
        <v>21001.55</v>
      </c>
    </row>
    <row r="6805" spans="1:6">
      <c r="A6805" s="370" t="s">
        <v>13871</v>
      </c>
      <c r="B6805" s="374">
        <v>12210</v>
      </c>
      <c r="C6805" s="374" t="s">
        <v>13872</v>
      </c>
      <c r="D6805" s="368" t="s">
        <v>6</v>
      </c>
      <c r="E6805" s="374" t="s">
        <v>589</v>
      </c>
      <c r="F6805" s="376">
        <v>21225.4</v>
      </c>
    </row>
    <row r="6806" spans="1:6">
      <c r="A6806" s="370" t="s">
        <v>13873</v>
      </c>
      <c r="B6806" s="374">
        <v>10350</v>
      </c>
      <c r="C6806" s="374" t="s">
        <v>13874</v>
      </c>
      <c r="D6806" s="368" t="s">
        <v>6</v>
      </c>
      <c r="E6806" s="374" t="s">
        <v>589</v>
      </c>
      <c r="F6806" s="376">
        <v>11861.73</v>
      </c>
    </row>
    <row r="6807" spans="1:6">
      <c r="A6807" s="370" t="s">
        <v>13875</v>
      </c>
      <c r="B6807" s="374">
        <v>10931</v>
      </c>
      <c r="C6807" s="374" t="s">
        <v>13876</v>
      </c>
      <c r="D6807" s="368" t="s">
        <v>8</v>
      </c>
      <c r="E6807" s="374" t="s">
        <v>2108</v>
      </c>
      <c r="F6807" s="376">
        <v>32975.94</v>
      </c>
    </row>
    <row r="6808" spans="1:6">
      <c r="A6808" s="370" t="s">
        <v>13877</v>
      </c>
      <c r="B6808" s="374">
        <v>13924</v>
      </c>
      <c r="C6808" s="374" t="s">
        <v>13878</v>
      </c>
      <c r="D6808" s="368" t="s">
        <v>9</v>
      </c>
      <c r="E6808" s="374" t="s">
        <v>491</v>
      </c>
      <c r="F6808" s="376">
        <v>57179.01</v>
      </c>
    </row>
    <row r="6809" spans="1:6">
      <c r="A6809" s="370" t="s">
        <v>13879</v>
      </c>
      <c r="B6809" s="374">
        <v>349</v>
      </c>
      <c r="C6809" s="374" t="s">
        <v>13880</v>
      </c>
      <c r="D6809" s="368" t="s">
        <v>8</v>
      </c>
      <c r="E6809" s="374" t="s">
        <v>1213</v>
      </c>
      <c r="F6809" s="376">
        <v>66671.009999999995</v>
      </c>
    </row>
    <row r="6810" spans="1:6">
      <c r="A6810" s="370" t="s">
        <v>13881</v>
      </c>
      <c r="B6810" s="374">
        <v>350</v>
      </c>
      <c r="C6810" s="374" t="s">
        <v>13882</v>
      </c>
      <c r="D6810" s="368" t="s">
        <v>8</v>
      </c>
      <c r="E6810" s="374" t="s">
        <v>1213</v>
      </c>
      <c r="F6810" s="376">
        <v>10658.91</v>
      </c>
    </row>
    <row r="6811" spans="1:6">
      <c r="A6811" s="370" t="s">
        <v>13883</v>
      </c>
      <c r="B6811" s="374">
        <v>351</v>
      </c>
      <c r="C6811" s="374" t="s">
        <v>13884</v>
      </c>
      <c r="D6811" s="368" t="s">
        <v>8</v>
      </c>
      <c r="E6811" s="374" t="s">
        <v>1213</v>
      </c>
      <c r="F6811" s="376">
        <v>68773.58</v>
      </c>
    </row>
    <row r="6812" spans="1:6">
      <c r="A6812" s="370" t="s">
        <v>13885</v>
      </c>
      <c r="B6812" s="374">
        <v>407</v>
      </c>
      <c r="C6812" s="374" t="s">
        <v>13886</v>
      </c>
      <c r="D6812" s="368" t="s">
        <v>8</v>
      </c>
      <c r="E6812" s="374" t="s">
        <v>598</v>
      </c>
      <c r="F6812" s="376">
        <v>86676.11</v>
      </c>
    </row>
    <row r="6813" spans="1:6">
      <c r="A6813" s="370" t="s">
        <v>13887</v>
      </c>
      <c r="B6813" s="374">
        <v>408</v>
      </c>
      <c r="C6813" s="374" t="s">
        <v>13888</v>
      </c>
      <c r="D6813" s="368" t="s">
        <v>8</v>
      </c>
      <c r="E6813" s="374" t="s">
        <v>598</v>
      </c>
      <c r="F6813" s="376">
        <v>79273.47</v>
      </c>
    </row>
    <row r="6814" spans="1:6">
      <c r="A6814" s="370" t="s">
        <v>13889</v>
      </c>
      <c r="B6814" s="374">
        <v>14968</v>
      </c>
      <c r="C6814" s="374" t="s">
        <v>13890</v>
      </c>
      <c r="D6814" s="368" t="s">
        <v>8</v>
      </c>
      <c r="E6814" s="374" t="s">
        <v>1213</v>
      </c>
      <c r="F6814" s="376">
        <v>7298.81</v>
      </c>
    </row>
    <row r="6815" spans="1:6">
      <c r="A6815" s="370" t="s">
        <v>13891</v>
      </c>
      <c r="B6815" s="374">
        <v>10649</v>
      </c>
      <c r="C6815" s="374" t="s">
        <v>13892</v>
      </c>
      <c r="D6815" s="368" t="s">
        <v>8</v>
      </c>
      <c r="E6815" s="374" t="s">
        <v>1216</v>
      </c>
      <c r="F6815" s="376">
        <v>16969.7</v>
      </c>
    </row>
    <row r="6816" spans="1:6">
      <c r="A6816" s="370" t="s">
        <v>13893</v>
      </c>
      <c r="B6816" s="374">
        <v>352</v>
      </c>
      <c r="C6816" s="374" t="s">
        <v>13894</v>
      </c>
      <c r="D6816" s="368" t="s">
        <v>8</v>
      </c>
      <c r="E6816" s="374" t="s">
        <v>1213</v>
      </c>
      <c r="F6816" s="376">
        <v>45373.01</v>
      </c>
    </row>
    <row r="6817" spans="1:6">
      <c r="A6817" s="370" t="s">
        <v>13895</v>
      </c>
      <c r="B6817" s="374">
        <v>12331</v>
      </c>
      <c r="C6817" s="374" t="s">
        <v>13896</v>
      </c>
      <c r="D6817" s="368" t="s">
        <v>8</v>
      </c>
      <c r="E6817" s="374" t="s">
        <v>2841</v>
      </c>
      <c r="F6817" s="376">
        <v>10827.05</v>
      </c>
    </row>
    <row r="6818" spans="1:6">
      <c r="A6818" s="370" t="s">
        <v>13897</v>
      </c>
      <c r="B6818" s="374">
        <v>15566</v>
      </c>
      <c r="C6818" s="374" t="s">
        <v>13898</v>
      </c>
      <c r="D6818" s="368" t="s">
        <v>9</v>
      </c>
      <c r="E6818" s="374" t="s">
        <v>2412</v>
      </c>
      <c r="F6818" s="376">
        <v>0</v>
      </c>
    </row>
    <row r="6819" spans="1:6">
      <c r="A6819" s="370" t="s">
        <v>13899</v>
      </c>
      <c r="B6819" s="374">
        <v>15564</v>
      </c>
      <c r="C6819" s="374" t="s">
        <v>13900</v>
      </c>
      <c r="D6819" s="368" t="s">
        <v>9</v>
      </c>
      <c r="E6819" s="374" t="s">
        <v>2412</v>
      </c>
      <c r="F6819" s="376">
        <v>965455</v>
      </c>
    </row>
    <row r="6820" spans="1:6">
      <c r="A6820" s="370" t="s">
        <v>13901</v>
      </c>
      <c r="B6820" s="374">
        <v>1011</v>
      </c>
      <c r="C6820" s="374" t="s">
        <v>13902</v>
      </c>
      <c r="D6820" s="368" t="s">
        <v>9</v>
      </c>
      <c r="E6820" s="374" t="s">
        <v>2946</v>
      </c>
      <c r="F6820" s="376">
        <v>301561292.48000002</v>
      </c>
    </row>
    <row r="6821" spans="1:6">
      <c r="A6821" s="370" t="s">
        <v>13903</v>
      </c>
      <c r="B6821" s="374">
        <v>402</v>
      </c>
      <c r="C6821" s="374" t="s">
        <v>13904</v>
      </c>
      <c r="D6821" s="368" t="s">
        <v>6</v>
      </c>
      <c r="E6821" s="374" t="s">
        <v>1213</v>
      </c>
      <c r="F6821" s="376">
        <v>0</v>
      </c>
    </row>
    <row r="6822" spans="1:6">
      <c r="A6822" s="370" t="s">
        <v>13905</v>
      </c>
      <c r="B6822" s="374">
        <v>19285</v>
      </c>
      <c r="C6822" s="374" t="s">
        <v>13906</v>
      </c>
      <c r="D6822" s="368" t="s">
        <v>6</v>
      </c>
      <c r="E6822" s="374" t="s">
        <v>1213</v>
      </c>
      <c r="F6822" s="376">
        <v>143471.03</v>
      </c>
    </row>
    <row r="6823" spans="1:6">
      <c r="A6823" s="370" t="s">
        <v>13907</v>
      </c>
      <c r="B6823" s="374">
        <v>17351</v>
      </c>
      <c r="C6823" s="374" t="s">
        <v>13908</v>
      </c>
      <c r="D6823" s="368" t="s">
        <v>6</v>
      </c>
      <c r="E6823" s="374" t="s">
        <v>1213</v>
      </c>
      <c r="F6823" s="376">
        <v>7800.76</v>
      </c>
    </row>
    <row r="6824" spans="1:6">
      <c r="A6824" s="370" t="s">
        <v>13909</v>
      </c>
      <c r="B6824" s="374">
        <v>18056</v>
      </c>
      <c r="C6824" s="374" t="s">
        <v>13910</v>
      </c>
      <c r="D6824" s="368" t="s">
        <v>6</v>
      </c>
      <c r="E6824" s="374" t="s">
        <v>1213</v>
      </c>
      <c r="F6824" s="376">
        <v>13513.09</v>
      </c>
    </row>
    <row r="6825" spans="1:6">
      <c r="A6825" s="370" t="s">
        <v>13911</v>
      </c>
      <c r="B6825" s="374">
        <v>10388</v>
      </c>
      <c r="C6825" s="374" t="s">
        <v>13912</v>
      </c>
      <c r="D6825" s="368" t="s">
        <v>6</v>
      </c>
      <c r="E6825" s="374" t="s">
        <v>1216</v>
      </c>
      <c r="F6825" s="376">
        <v>222561.9</v>
      </c>
    </row>
    <row r="6826" spans="1:6">
      <c r="A6826" s="370" t="s">
        <v>13913</v>
      </c>
      <c r="B6826" s="374">
        <v>14519</v>
      </c>
      <c r="C6826" s="374" t="s">
        <v>13914</v>
      </c>
      <c r="D6826" s="368" t="s">
        <v>6</v>
      </c>
      <c r="E6826" s="374" t="s">
        <v>1213</v>
      </c>
      <c r="F6826" s="376">
        <v>140608.71</v>
      </c>
    </row>
    <row r="6827" spans="1:6">
      <c r="A6827" s="370" t="s">
        <v>13915</v>
      </c>
      <c r="B6827" s="374">
        <v>11443</v>
      </c>
      <c r="C6827" s="374" t="s">
        <v>13916</v>
      </c>
      <c r="D6827" s="368" t="s">
        <v>6</v>
      </c>
      <c r="E6827" s="374" t="s">
        <v>1213</v>
      </c>
      <c r="F6827" s="376">
        <v>48638.01</v>
      </c>
    </row>
    <row r="6828" spans="1:6">
      <c r="A6828" s="370" t="s">
        <v>13917</v>
      </c>
      <c r="B6828" s="374">
        <v>14544</v>
      </c>
      <c r="C6828" s="374" t="s">
        <v>13918</v>
      </c>
      <c r="D6828" s="368" t="s">
        <v>6</v>
      </c>
      <c r="E6828" s="374" t="s">
        <v>1213</v>
      </c>
      <c r="F6828" s="376">
        <v>132664.51999999999</v>
      </c>
    </row>
    <row r="6829" spans="1:6">
      <c r="A6829" s="370" t="s">
        <v>13919</v>
      </c>
      <c r="B6829" s="374">
        <v>12370</v>
      </c>
      <c r="C6829" s="374" t="s">
        <v>13920</v>
      </c>
      <c r="D6829" s="368" t="s">
        <v>6</v>
      </c>
      <c r="E6829" s="374" t="s">
        <v>1213</v>
      </c>
      <c r="F6829" s="376">
        <v>138210.78</v>
      </c>
    </row>
    <row r="6830" spans="1:6">
      <c r="A6830" s="370" t="s">
        <v>13921</v>
      </c>
      <c r="B6830" s="374">
        <v>19355</v>
      </c>
      <c r="C6830" s="374" t="s">
        <v>13922</v>
      </c>
      <c r="D6830" s="368" t="s">
        <v>6</v>
      </c>
      <c r="E6830" s="374" t="s">
        <v>1259</v>
      </c>
      <c r="F6830" s="376">
        <v>109205.07</v>
      </c>
    </row>
    <row r="6831" spans="1:6">
      <c r="A6831" s="370" t="s">
        <v>13923</v>
      </c>
      <c r="B6831" s="374">
        <v>11932</v>
      </c>
      <c r="C6831" s="374" t="s">
        <v>13924</v>
      </c>
      <c r="D6831" s="368" t="s">
        <v>6</v>
      </c>
      <c r="E6831" s="374" t="s">
        <v>1216</v>
      </c>
      <c r="F6831" s="376">
        <v>152257.56</v>
      </c>
    </row>
    <row r="6832" spans="1:6">
      <c r="A6832" s="370" t="s">
        <v>13925</v>
      </c>
      <c r="B6832" s="374">
        <v>15365</v>
      </c>
      <c r="C6832" s="374" t="s">
        <v>13926</v>
      </c>
      <c r="D6832" s="368" t="s">
        <v>6</v>
      </c>
      <c r="E6832" s="374" t="s">
        <v>1259</v>
      </c>
      <c r="F6832" s="376">
        <v>0</v>
      </c>
    </row>
    <row r="6833" spans="1:6">
      <c r="A6833" s="370" t="s">
        <v>13927</v>
      </c>
      <c r="B6833" s="374">
        <v>16671</v>
      </c>
      <c r="C6833" s="374" t="s">
        <v>301</v>
      </c>
      <c r="D6833" s="368" t="s">
        <v>6</v>
      </c>
      <c r="E6833" s="374" t="s">
        <v>1213</v>
      </c>
      <c r="F6833" s="376">
        <v>661640</v>
      </c>
    </row>
    <row r="6834" spans="1:6">
      <c r="A6834" s="370" t="s">
        <v>13928</v>
      </c>
      <c r="B6834" s="374">
        <v>16672</v>
      </c>
      <c r="C6834" s="374" t="s">
        <v>302</v>
      </c>
      <c r="D6834" s="368" t="s">
        <v>6</v>
      </c>
      <c r="E6834" s="374" t="s">
        <v>1213</v>
      </c>
      <c r="F6834" s="376">
        <v>719950</v>
      </c>
    </row>
    <row r="6835" spans="1:6">
      <c r="A6835" s="370" t="s">
        <v>13929</v>
      </c>
      <c r="B6835" s="374">
        <v>16673</v>
      </c>
      <c r="C6835" s="374" t="s">
        <v>303</v>
      </c>
      <c r="D6835" s="368" t="s">
        <v>6</v>
      </c>
      <c r="E6835" s="374" t="s">
        <v>1213</v>
      </c>
      <c r="F6835" s="376">
        <v>777070</v>
      </c>
    </row>
    <row r="6836" spans="1:6">
      <c r="A6836" s="370" t="s">
        <v>13930</v>
      </c>
      <c r="B6836" s="374">
        <v>16674</v>
      </c>
      <c r="C6836" s="374" t="s">
        <v>304</v>
      </c>
      <c r="D6836" s="368" t="s">
        <v>6</v>
      </c>
      <c r="E6836" s="374" t="s">
        <v>1213</v>
      </c>
      <c r="F6836" s="376">
        <v>835334.01</v>
      </c>
    </row>
    <row r="6837" spans="1:6">
      <c r="A6837" s="370" t="s">
        <v>13931</v>
      </c>
      <c r="B6837" s="374">
        <v>16667</v>
      </c>
      <c r="C6837" s="374" t="s">
        <v>305</v>
      </c>
      <c r="D6837" s="368" t="s">
        <v>6</v>
      </c>
      <c r="E6837" s="374" t="s">
        <v>1213</v>
      </c>
      <c r="F6837" s="376">
        <v>271741</v>
      </c>
    </row>
    <row r="6838" spans="1:6">
      <c r="A6838" s="370" t="s">
        <v>13932</v>
      </c>
      <c r="B6838" s="374">
        <v>16675</v>
      </c>
      <c r="C6838" s="374" t="s">
        <v>306</v>
      </c>
      <c r="D6838" s="368" t="s">
        <v>6</v>
      </c>
      <c r="E6838" s="374" t="s">
        <v>1213</v>
      </c>
      <c r="F6838" s="376">
        <v>351748.65</v>
      </c>
    </row>
    <row r="6839" spans="1:6">
      <c r="A6839" s="370" t="s">
        <v>13933</v>
      </c>
      <c r="B6839" s="374">
        <v>16676</v>
      </c>
      <c r="C6839" s="374" t="s">
        <v>13934</v>
      </c>
      <c r="D6839" s="368" t="s">
        <v>6</v>
      </c>
      <c r="E6839" s="374" t="s">
        <v>1213</v>
      </c>
      <c r="F6839" s="376">
        <v>362355</v>
      </c>
    </row>
    <row r="6840" spans="1:6">
      <c r="A6840" s="370" t="s">
        <v>13935</v>
      </c>
      <c r="B6840" s="374">
        <v>16677</v>
      </c>
      <c r="C6840" s="374" t="s">
        <v>307</v>
      </c>
      <c r="D6840" s="368" t="s">
        <v>6</v>
      </c>
      <c r="E6840" s="374" t="s">
        <v>1213</v>
      </c>
      <c r="F6840" s="376">
        <v>403410</v>
      </c>
    </row>
    <row r="6841" spans="1:6">
      <c r="A6841" s="370" t="s">
        <v>13936</v>
      </c>
      <c r="B6841" s="374">
        <v>16678</v>
      </c>
      <c r="C6841" s="374" t="s">
        <v>308</v>
      </c>
      <c r="D6841" s="368" t="s">
        <v>6</v>
      </c>
      <c r="E6841" s="374" t="s">
        <v>1213</v>
      </c>
      <c r="F6841" s="376">
        <v>431732</v>
      </c>
    </row>
    <row r="6842" spans="1:6">
      <c r="A6842" s="370" t="s">
        <v>13937</v>
      </c>
      <c r="B6842" s="374">
        <v>16668</v>
      </c>
      <c r="C6842" s="374" t="s">
        <v>309</v>
      </c>
      <c r="D6842" s="368" t="s">
        <v>6</v>
      </c>
      <c r="E6842" s="374" t="s">
        <v>1213</v>
      </c>
      <c r="F6842" s="376">
        <v>490280</v>
      </c>
    </row>
    <row r="6843" spans="1:6">
      <c r="A6843" s="370" t="s">
        <v>13938</v>
      </c>
      <c r="B6843" s="374">
        <v>16669</v>
      </c>
      <c r="C6843" s="374" t="s">
        <v>310</v>
      </c>
      <c r="D6843" s="368" t="s">
        <v>6</v>
      </c>
      <c r="E6843" s="374" t="s">
        <v>1213</v>
      </c>
      <c r="F6843" s="376">
        <v>601811.56000000006</v>
      </c>
    </row>
    <row r="6844" spans="1:6">
      <c r="A6844" s="370" t="s">
        <v>13939</v>
      </c>
      <c r="B6844" s="374">
        <v>16670</v>
      </c>
      <c r="C6844" s="374" t="s">
        <v>311</v>
      </c>
      <c r="D6844" s="368" t="s">
        <v>6</v>
      </c>
      <c r="E6844" s="374" t="s">
        <v>1213</v>
      </c>
      <c r="F6844" s="376">
        <v>604520</v>
      </c>
    </row>
    <row r="6845" spans="1:6">
      <c r="A6845" s="370" t="s">
        <v>13940</v>
      </c>
      <c r="B6845" s="374">
        <v>18577</v>
      </c>
      <c r="C6845" s="374" t="s">
        <v>13941</v>
      </c>
      <c r="D6845" s="368" t="s">
        <v>6</v>
      </c>
      <c r="E6845" s="374" t="s">
        <v>1213</v>
      </c>
      <c r="F6845" s="376">
        <v>234370.44</v>
      </c>
    </row>
    <row r="6846" spans="1:6">
      <c r="A6846" s="370" t="s">
        <v>13942</v>
      </c>
      <c r="B6846" s="374">
        <v>14381</v>
      </c>
      <c r="C6846" s="374" t="s">
        <v>13943</v>
      </c>
      <c r="D6846" s="368" t="s">
        <v>6</v>
      </c>
      <c r="E6846" s="374" t="s">
        <v>366</v>
      </c>
      <c r="F6846" s="376">
        <v>55102.7</v>
      </c>
    </row>
    <row r="6847" spans="1:6">
      <c r="A6847" s="370" t="s">
        <v>13944</v>
      </c>
      <c r="B6847" s="374">
        <v>13460</v>
      </c>
      <c r="C6847" s="374" t="s">
        <v>13945</v>
      </c>
      <c r="D6847" s="368" t="s">
        <v>6</v>
      </c>
      <c r="E6847" s="374" t="s">
        <v>366</v>
      </c>
      <c r="F6847" s="376">
        <v>229297.14</v>
      </c>
    </row>
    <row r="6848" spans="1:6">
      <c r="A6848" s="370" t="s">
        <v>13946</v>
      </c>
      <c r="B6848" s="374">
        <v>941</v>
      </c>
      <c r="C6848" s="374" t="s">
        <v>13947</v>
      </c>
      <c r="D6848" s="368" t="s">
        <v>6</v>
      </c>
      <c r="E6848" s="374" t="s">
        <v>1213</v>
      </c>
      <c r="F6848" s="376">
        <v>47532.959999999999</v>
      </c>
    </row>
    <row r="6849" spans="1:6">
      <c r="A6849" s="370" t="s">
        <v>13948</v>
      </c>
      <c r="B6849" s="374">
        <v>11530</v>
      </c>
      <c r="C6849" s="374" t="s">
        <v>13949</v>
      </c>
      <c r="D6849" s="368" t="s">
        <v>6</v>
      </c>
      <c r="E6849" s="374" t="s">
        <v>1216</v>
      </c>
      <c r="F6849" s="376">
        <v>291260375.43000001</v>
      </c>
    </row>
    <row r="6850" spans="1:6">
      <c r="A6850" s="370" t="s">
        <v>13950</v>
      </c>
      <c r="B6850" s="374">
        <v>10121</v>
      </c>
      <c r="C6850" s="374" t="s">
        <v>13951</v>
      </c>
      <c r="D6850" s="368" t="s">
        <v>6</v>
      </c>
      <c r="E6850" s="374" t="s">
        <v>1216</v>
      </c>
      <c r="F6850" s="376">
        <v>182440.04</v>
      </c>
    </row>
    <row r="6851" spans="1:6">
      <c r="A6851" s="370" t="s">
        <v>13952</v>
      </c>
      <c r="B6851" s="374">
        <v>13313</v>
      </c>
      <c r="C6851" s="374" t="s">
        <v>13953</v>
      </c>
      <c r="D6851" s="368" t="s">
        <v>6</v>
      </c>
      <c r="E6851" s="374" t="s">
        <v>1213</v>
      </c>
      <c r="F6851" s="376">
        <v>52713.35</v>
      </c>
    </row>
    <row r="6852" spans="1:6">
      <c r="A6852" s="370" t="s">
        <v>13954</v>
      </c>
      <c r="B6852" s="374">
        <v>12864</v>
      </c>
      <c r="C6852" s="374" t="s">
        <v>13955</v>
      </c>
      <c r="D6852" s="368" t="s">
        <v>6</v>
      </c>
      <c r="E6852" s="374" t="s">
        <v>1213</v>
      </c>
      <c r="F6852" s="376">
        <v>7555.74</v>
      </c>
    </row>
    <row r="6853" spans="1:6">
      <c r="A6853" s="370" t="s">
        <v>13956</v>
      </c>
      <c r="B6853" s="374">
        <v>15706</v>
      </c>
      <c r="C6853" s="374" t="s">
        <v>13957</v>
      </c>
      <c r="D6853" s="368" t="s">
        <v>6</v>
      </c>
      <c r="E6853" s="374" t="s">
        <v>1259</v>
      </c>
      <c r="F6853" s="376">
        <v>444955.39</v>
      </c>
    </row>
    <row r="6854" spans="1:6">
      <c r="A6854" s="370" t="s">
        <v>13958</v>
      </c>
      <c r="B6854" s="374">
        <v>13950</v>
      </c>
      <c r="C6854" s="374" t="s">
        <v>13959</v>
      </c>
      <c r="D6854" s="368" t="s">
        <v>6</v>
      </c>
      <c r="E6854" s="374" t="s">
        <v>1213</v>
      </c>
      <c r="F6854" s="376">
        <v>1031201</v>
      </c>
    </row>
    <row r="6855" spans="1:6">
      <c r="A6855" s="370" t="s">
        <v>13960</v>
      </c>
      <c r="B6855" s="374">
        <v>16548</v>
      </c>
      <c r="C6855" s="374" t="s">
        <v>13961</v>
      </c>
      <c r="D6855" s="368" t="s">
        <v>6</v>
      </c>
      <c r="E6855" s="374" t="s">
        <v>1259</v>
      </c>
      <c r="F6855" s="376">
        <v>174578.98</v>
      </c>
    </row>
    <row r="6856" spans="1:6">
      <c r="A6856" s="370" t="s">
        <v>13962</v>
      </c>
      <c r="B6856" s="374">
        <v>12951</v>
      </c>
      <c r="C6856" s="374" t="s">
        <v>13963</v>
      </c>
      <c r="D6856" s="368" t="s">
        <v>6</v>
      </c>
      <c r="E6856" s="374" t="s">
        <v>1259</v>
      </c>
      <c r="F6856" s="376">
        <v>77116.600000000006</v>
      </c>
    </row>
    <row r="6857" spans="1:6">
      <c r="A6857" s="370" t="s">
        <v>13964</v>
      </c>
      <c r="B6857" s="374">
        <v>10083</v>
      </c>
      <c r="C6857" s="374" t="s">
        <v>13965</v>
      </c>
      <c r="D6857" s="368" t="s">
        <v>6</v>
      </c>
      <c r="E6857" s="374" t="s">
        <v>1216</v>
      </c>
      <c r="F6857" s="376">
        <v>18936.28</v>
      </c>
    </row>
    <row r="6858" spans="1:6">
      <c r="A6858" s="370" t="s">
        <v>13966</v>
      </c>
      <c r="B6858" s="374">
        <v>12390</v>
      </c>
      <c r="C6858" s="374" t="s">
        <v>13967</v>
      </c>
      <c r="D6858" s="368" t="s">
        <v>6</v>
      </c>
      <c r="E6858" s="374" t="s">
        <v>1216</v>
      </c>
      <c r="F6858" s="376">
        <v>11966.97</v>
      </c>
    </row>
    <row r="6859" spans="1:6">
      <c r="A6859" s="370" t="s">
        <v>13968</v>
      </c>
      <c r="B6859" s="374">
        <v>11795</v>
      </c>
      <c r="C6859" s="374" t="s">
        <v>13969</v>
      </c>
      <c r="D6859" s="368" t="s">
        <v>6</v>
      </c>
      <c r="E6859" s="374" t="s">
        <v>1216</v>
      </c>
      <c r="F6859" s="376">
        <v>20059.02</v>
      </c>
    </row>
    <row r="6860" spans="1:6">
      <c r="A6860" s="370" t="s">
        <v>13970</v>
      </c>
      <c r="B6860" s="374">
        <v>16061</v>
      </c>
      <c r="C6860" s="374" t="s">
        <v>13971</v>
      </c>
      <c r="D6860" s="368" t="s">
        <v>6</v>
      </c>
      <c r="E6860" s="374" t="s">
        <v>1216</v>
      </c>
      <c r="F6860" s="376">
        <v>81763.710000000006</v>
      </c>
    </row>
    <row r="6861" spans="1:6">
      <c r="A6861" s="370" t="s">
        <v>13972</v>
      </c>
      <c r="B6861" s="374">
        <v>17141</v>
      </c>
      <c r="C6861" s="374" t="s">
        <v>13973</v>
      </c>
      <c r="D6861" s="368" t="s">
        <v>6</v>
      </c>
      <c r="E6861" s="374" t="s">
        <v>1213</v>
      </c>
      <c r="F6861" s="376">
        <v>96390.77</v>
      </c>
    </row>
    <row r="6862" spans="1:6">
      <c r="A6862" s="370" t="s">
        <v>13974</v>
      </c>
      <c r="B6862" s="374">
        <v>17361</v>
      </c>
      <c r="C6862" s="374" t="s">
        <v>13975</v>
      </c>
      <c r="D6862" s="368" t="s">
        <v>6</v>
      </c>
      <c r="E6862" s="374" t="s">
        <v>1213</v>
      </c>
      <c r="F6862" s="376">
        <v>117665.46</v>
      </c>
    </row>
    <row r="6863" spans="1:6">
      <c r="A6863" s="370" t="s">
        <v>13976</v>
      </c>
      <c r="B6863" s="374">
        <v>11358</v>
      </c>
      <c r="C6863" s="374" t="s">
        <v>13977</v>
      </c>
      <c r="D6863" s="368" t="s">
        <v>6</v>
      </c>
      <c r="E6863" s="374" t="s">
        <v>1213</v>
      </c>
      <c r="F6863" s="376">
        <v>92323.71</v>
      </c>
    </row>
    <row r="6864" spans="1:6">
      <c r="A6864" s="370" t="s">
        <v>13978</v>
      </c>
      <c r="B6864" s="374">
        <v>11726</v>
      </c>
      <c r="C6864" s="374" t="s">
        <v>13979</v>
      </c>
      <c r="D6864" s="368" t="s">
        <v>6</v>
      </c>
      <c r="E6864" s="374" t="s">
        <v>1216</v>
      </c>
      <c r="F6864" s="376">
        <v>236913.45</v>
      </c>
    </row>
    <row r="6865" spans="1:6">
      <c r="A6865" s="370" t="s">
        <v>13980</v>
      </c>
      <c r="B6865" s="374">
        <v>12282</v>
      </c>
      <c r="C6865" s="374" t="s">
        <v>13981</v>
      </c>
      <c r="D6865" s="368" t="s">
        <v>6</v>
      </c>
      <c r="E6865" s="374" t="s">
        <v>1213</v>
      </c>
      <c r="F6865" s="376">
        <v>46907.32</v>
      </c>
    </row>
    <row r="6866" spans="1:6">
      <c r="A6866" s="370" t="s">
        <v>13982</v>
      </c>
      <c r="B6866" s="374">
        <v>17373</v>
      </c>
      <c r="C6866" s="374" t="s">
        <v>13983</v>
      </c>
      <c r="D6866" s="368" t="s">
        <v>6</v>
      </c>
      <c r="E6866" s="374" t="s">
        <v>1213</v>
      </c>
      <c r="F6866" s="376">
        <v>50183.44</v>
      </c>
    </row>
    <row r="6867" spans="1:6">
      <c r="A6867" s="370" t="s">
        <v>13984</v>
      </c>
      <c r="B6867" s="374">
        <v>17107</v>
      </c>
      <c r="C6867" s="374" t="s">
        <v>13985</v>
      </c>
      <c r="D6867" s="368" t="s">
        <v>6</v>
      </c>
      <c r="E6867" s="374" t="s">
        <v>1216</v>
      </c>
      <c r="F6867" s="376">
        <v>97780.29</v>
      </c>
    </row>
    <row r="6868" spans="1:6">
      <c r="A6868" s="370" t="s">
        <v>13986</v>
      </c>
      <c r="B6868" s="374">
        <v>14552</v>
      </c>
      <c r="C6868" s="374" t="s">
        <v>13987</v>
      </c>
      <c r="D6868" s="368" t="s">
        <v>6</v>
      </c>
      <c r="E6868" s="374" t="s">
        <v>1213</v>
      </c>
      <c r="F6868" s="376">
        <v>62413.83</v>
      </c>
    </row>
    <row r="6869" spans="1:6">
      <c r="A6869" s="370" t="s">
        <v>13988</v>
      </c>
      <c r="B6869" s="374">
        <v>11884</v>
      </c>
      <c r="C6869" s="374" t="s">
        <v>13989</v>
      </c>
      <c r="D6869" s="368" t="s">
        <v>6</v>
      </c>
      <c r="E6869" s="374" t="s">
        <v>1216</v>
      </c>
      <c r="F6869" s="376">
        <v>100791.78</v>
      </c>
    </row>
    <row r="6870" spans="1:6">
      <c r="A6870" s="370" t="s">
        <v>13990</v>
      </c>
      <c r="B6870" s="374">
        <v>15361</v>
      </c>
      <c r="C6870" s="374" t="s">
        <v>13991</v>
      </c>
      <c r="D6870" s="368" t="s">
        <v>6</v>
      </c>
      <c r="E6870" s="374" t="s">
        <v>1216</v>
      </c>
      <c r="F6870" s="376">
        <v>101608.68</v>
      </c>
    </row>
    <row r="6871" spans="1:6">
      <c r="A6871" s="370" t="s">
        <v>13992</v>
      </c>
      <c r="B6871" s="374">
        <v>15499</v>
      </c>
      <c r="C6871" s="374" t="s">
        <v>13993</v>
      </c>
      <c r="D6871" s="368" t="s">
        <v>6</v>
      </c>
      <c r="E6871" s="374" t="s">
        <v>1216</v>
      </c>
      <c r="F6871" s="376">
        <v>88978.880000000005</v>
      </c>
    </row>
    <row r="6872" spans="1:6">
      <c r="A6872" s="370" t="s">
        <v>13994</v>
      </c>
      <c r="B6872" s="374">
        <v>15498</v>
      </c>
      <c r="C6872" s="374" t="s">
        <v>13995</v>
      </c>
      <c r="D6872" s="368" t="s">
        <v>6</v>
      </c>
      <c r="E6872" s="374" t="s">
        <v>1216</v>
      </c>
      <c r="F6872" s="376">
        <v>87525.82</v>
      </c>
    </row>
    <row r="6873" spans="1:6">
      <c r="A6873" s="370" t="s">
        <v>13996</v>
      </c>
      <c r="B6873" s="374">
        <v>10606</v>
      </c>
      <c r="C6873" s="374" t="s">
        <v>13997</v>
      </c>
      <c r="D6873" s="368" t="s">
        <v>7</v>
      </c>
      <c r="E6873" s="374" t="s">
        <v>1216</v>
      </c>
      <c r="F6873" s="376">
        <v>307028.63</v>
      </c>
    </row>
    <row r="6874" spans="1:6">
      <c r="A6874" s="370" t="s">
        <v>13998</v>
      </c>
      <c r="B6874" s="374">
        <v>10229</v>
      </c>
      <c r="C6874" s="374" t="s">
        <v>13999</v>
      </c>
      <c r="D6874" s="368" t="s">
        <v>7</v>
      </c>
      <c r="E6874" s="374" t="s">
        <v>1216</v>
      </c>
      <c r="F6874" s="376">
        <v>223861.38</v>
      </c>
    </row>
    <row r="6875" spans="1:6">
      <c r="A6875" s="370" t="s">
        <v>14000</v>
      </c>
      <c r="B6875" s="374">
        <v>12625</v>
      </c>
      <c r="C6875" s="374" t="s">
        <v>14001</v>
      </c>
      <c r="D6875" s="368" t="s">
        <v>6</v>
      </c>
      <c r="E6875" s="374" t="s">
        <v>1216</v>
      </c>
      <c r="F6875" s="376">
        <v>36600.980000000003</v>
      </c>
    </row>
    <row r="6876" spans="1:6">
      <c r="A6876" s="370" t="s">
        <v>14002</v>
      </c>
      <c r="B6876" s="374">
        <v>10190</v>
      </c>
      <c r="C6876" s="374" t="s">
        <v>14003</v>
      </c>
      <c r="D6876" s="368" t="s">
        <v>6</v>
      </c>
      <c r="E6876" s="374" t="s">
        <v>1216</v>
      </c>
      <c r="F6876" s="376">
        <v>34420.78</v>
      </c>
    </row>
    <row r="6877" spans="1:6">
      <c r="A6877" s="370" t="s">
        <v>14004</v>
      </c>
      <c r="B6877" s="374">
        <v>13568</v>
      </c>
      <c r="C6877" s="374" t="s">
        <v>14005</v>
      </c>
      <c r="D6877" s="368" t="s">
        <v>6</v>
      </c>
      <c r="E6877" s="374" t="s">
        <v>1573</v>
      </c>
      <c r="F6877" s="376">
        <v>70349.440000000002</v>
      </c>
    </row>
    <row r="6878" spans="1:6">
      <c r="A6878" s="370" t="s">
        <v>14006</v>
      </c>
      <c r="B6878" s="374">
        <v>12106</v>
      </c>
      <c r="C6878" s="374" t="s">
        <v>14007</v>
      </c>
      <c r="D6878" s="368" t="s">
        <v>6</v>
      </c>
      <c r="E6878" s="374" t="s">
        <v>598</v>
      </c>
      <c r="F6878" s="376">
        <v>51312.15</v>
      </c>
    </row>
    <row r="6879" spans="1:6">
      <c r="A6879" s="370" t="s">
        <v>14008</v>
      </c>
      <c r="B6879" s="374">
        <v>17358</v>
      </c>
      <c r="C6879" s="374" t="s">
        <v>14009</v>
      </c>
      <c r="D6879" s="368" t="s">
        <v>6</v>
      </c>
      <c r="E6879" s="374" t="s">
        <v>366</v>
      </c>
      <c r="F6879" s="376">
        <v>132884.34</v>
      </c>
    </row>
    <row r="6880" spans="1:6">
      <c r="A6880" s="370" t="s">
        <v>14010</v>
      </c>
      <c r="B6880" s="374">
        <v>18062</v>
      </c>
      <c r="C6880" s="374" t="s">
        <v>14011</v>
      </c>
      <c r="D6880" s="368" t="s">
        <v>6</v>
      </c>
      <c r="E6880" s="374" t="s">
        <v>366</v>
      </c>
      <c r="F6880" s="376">
        <v>136622.63</v>
      </c>
    </row>
    <row r="6881" spans="1:6">
      <c r="A6881" s="370" t="s">
        <v>14012</v>
      </c>
      <c r="B6881" s="374">
        <v>760</v>
      </c>
      <c r="C6881" s="374" t="s">
        <v>14013</v>
      </c>
      <c r="D6881" s="368" t="s">
        <v>7</v>
      </c>
      <c r="E6881" s="374" t="s">
        <v>374</v>
      </c>
      <c r="F6881" s="376">
        <v>433637.95</v>
      </c>
    </row>
    <row r="6882" spans="1:6">
      <c r="A6882" s="370" t="s">
        <v>14014</v>
      </c>
      <c r="B6882" s="374">
        <v>11424</v>
      </c>
      <c r="C6882" s="374" t="s">
        <v>14015</v>
      </c>
      <c r="D6882" s="368" t="s">
        <v>6</v>
      </c>
      <c r="E6882" s="374" t="s">
        <v>1213</v>
      </c>
      <c r="F6882" s="376">
        <v>58603.47</v>
      </c>
    </row>
    <row r="6883" spans="1:6">
      <c r="A6883" s="370" t="s">
        <v>14016</v>
      </c>
      <c r="B6883" s="374">
        <v>17377</v>
      </c>
      <c r="C6883" s="374" t="s">
        <v>14017</v>
      </c>
      <c r="D6883" s="368" t="s">
        <v>6</v>
      </c>
      <c r="E6883" s="374" t="s">
        <v>1213</v>
      </c>
      <c r="F6883" s="376">
        <v>0</v>
      </c>
    </row>
    <row r="6884" spans="1:6">
      <c r="A6884" s="370" t="s">
        <v>14018</v>
      </c>
      <c r="B6884" s="374">
        <v>12650</v>
      </c>
      <c r="C6884" s="374" t="s">
        <v>14019</v>
      </c>
      <c r="D6884" s="368" t="s">
        <v>6</v>
      </c>
      <c r="E6884" s="374" t="s">
        <v>598</v>
      </c>
      <c r="F6884" s="376">
        <v>23046.77</v>
      </c>
    </row>
    <row r="6885" spans="1:6">
      <c r="A6885" s="370" t="s">
        <v>14020</v>
      </c>
      <c r="B6885" s="374">
        <v>15283</v>
      </c>
      <c r="C6885" s="374" t="s">
        <v>14021</v>
      </c>
      <c r="D6885" s="368" t="s">
        <v>6</v>
      </c>
      <c r="E6885" s="374" t="s">
        <v>603</v>
      </c>
      <c r="F6885" s="376">
        <v>26121.43</v>
      </c>
    </row>
    <row r="6886" spans="1:6">
      <c r="A6886" s="370" t="s">
        <v>14022</v>
      </c>
      <c r="B6886" s="374">
        <v>15246</v>
      </c>
      <c r="C6886" s="374" t="s">
        <v>14023</v>
      </c>
      <c r="D6886" s="368" t="s">
        <v>7</v>
      </c>
      <c r="E6886" s="374" t="s">
        <v>1216</v>
      </c>
      <c r="F6886" s="376">
        <v>136734.34</v>
      </c>
    </row>
    <row r="6887" spans="1:6">
      <c r="A6887" s="370" t="s">
        <v>14024</v>
      </c>
      <c r="B6887" s="374">
        <v>17359</v>
      </c>
      <c r="C6887" s="374" t="s">
        <v>14025</v>
      </c>
      <c r="D6887" s="368" t="s">
        <v>6</v>
      </c>
      <c r="E6887" s="374" t="s">
        <v>1213</v>
      </c>
      <c r="F6887" s="376">
        <v>13628.63</v>
      </c>
    </row>
    <row r="6888" spans="1:6">
      <c r="A6888" s="370" t="s">
        <v>14026</v>
      </c>
      <c r="B6888" s="374">
        <v>18582</v>
      </c>
      <c r="C6888" s="374" t="s">
        <v>14027</v>
      </c>
      <c r="D6888" s="368" t="s">
        <v>6</v>
      </c>
      <c r="E6888" s="374" t="s">
        <v>1213</v>
      </c>
      <c r="F6888" s="376">
        <v>10990.49</v>
      </c>
    </row>
    <row r="6889" spans="1:6">
      <c r="A6889" s="370" t="s">
        <v>14028</v>
      </c>
      <c r="B6889" s="374">
        <v>11550</v>
      </c>
      <c r="C6889" s="374" t="s">
        <v>14029</v>
      </c>
      <c r="D6889" s="368" t="s">
        <v>6</v>
      </c>
      <c r="E6889" s="374" t="s">
        <v>1216</v>
      </c>
      <c r="F6889" s="376">
        <v>139771.42000000001</v>
      </c>
    </row>
    <row r="6890" spans="1:6">
      <c r="A6890" s="370" t="s">
        <v>14030</v>
      </c>
      <c r="B6890" s="374">
        <v>14426</v>
      </c>
      <c r="C6890" s="374" t="s">
        <v>14031</v>
      </c>
      <c r="D6890" s="368" t="s">
        <v>6</v>
      </c>
      <c r="E6890" s="374" t="s">
        <v>1216</v>
      </c>
      <c r="F6890" s="376">
        <v>438730.81</v>
      </c>
    </row>
    <row r="6891" spans="1:6">
      <c r="A6891" s="370" t="s">
        <v>14032</v>
      </c>
      <c r="B6891" s="374">
        <v>15378</v>
      </c>
      <c r="C6891" s="374" t="s">
        <v>14033</v>
      </c>
      <c r="D6891" s="368" t="s">
        <v>6</v>
      </c>
      <c r="E6891" s="374" t="s">
        <v>1213</v>
      </c>
      <c r="F6891" s="376">
        <v>271741</v>
      </c>
    </row>
    <row r="6892" spans="1:6">
      <c r="A6892" s="370" t="s">
        <v>14034</v>
      </c>
      <c r="B6892" s="374">
        <v>18947</v>
      </c>
      <c r="C6892" s="374" t="s">
        <v>14035</v>
      </c>
      <c r="D6892" s="368" t="s">
        <v>6</v>
      </c>
      <c r="E6892" s="374" t="s">
        <v>1213</v>
      </c>
      <c r="F6892" s="376">
        <v>320838.96999999997</v>
      </c>
    </row>
    <row r="6893" spans="1:6">
      <c r="A6893" s="370" t="s">
        <v>14036</v>
      </c>
      <c r="B6893" s="374">
        <v>13213</v>
      </c>
      <c r="C6893" s="374" t="s">
        <v>14037</v>
      </c>
      <c r="D6893" s="368" t="s">
        <v>6</v>
      </c>
      <c r="E6893" s="374" t="s">
        <v>1213</v>
      </c>
      <c r="F6893" s="376">
        <v>46593.73</v>
      </c>
    </row>
    <row r="6894" spans="1:6">
      <c r="A6894" s="370" t="s">
        <v>14038</v>
      </c>
      <c r="B6894" s="374">
        <v>13198</v>
      </c>
      <c r="C6894" s="374" t="s">
        <v>14039</v>
      </c>
      <c r="D6894" s="368" t="s">
        <v>6</v>
      </c>
      <c r="E6894" s="374" t="s">
        <v>1213</v>
      </c>
      <c r="F6894" s="376">
        <v>114855.45</v>
      </c>
    </row>
    <row r="6895" spans="1:6">
      <c r="A6895" s="370" t="s">
        <v>14040</v>
      </c>
      <c r="B6895" s="374">
        <v>10505</v>
      </c>
      <c r="C6895" s="374" t="s">
        <v>14041</v>
      </c>
      <c r="D6895" s="368" t="s">
        <v>6</v>
      </c>
      <c r="E6895" s="374" t="s">
        <v>1216</v>
      </c>
      <c r="F6895" s="376">
        <v>72457.929999999993</v>
      </c>
    </row>
    <row r="6896" spans="1:6">
      <c r="A6896" s="370" t="s">
        <v>14042</v>
      </c>
      <c r="B6896" s="374">
        <v>10084</v>
      </c>
      <c r="C6896" s="374" t="s">
        <v>14043</v>
      </c>
      <c r="D6896" s="368" t="s">
        <v>6</v>
      </c>
      <c r="E6896" s="374" t="s">
        <v>1216</v>
      </c>
      <c r="F6896" s="376">
        <v>123404.4</v>
      </c>
    </row>
    <row r="6897" spans="1:6">
      <c r="A6897" s="370" t="s">
        <v>14044</v>
      </c>
      <c r="B6897" s="374">
        <v>10669</v>
      </c>
      <c r="C6897" s="374" t="s">
        <v>14045</v>
      </c>
      <c r="D6897" s="368" t="s">
        <v>6</v>
      </c>
      <c r="E6897" s="374" t="s">
        <v>1216</v>
      </c>
      <c r="F6897" s="376">
        <v>154894.20000000001</v>
      </c>
    </row>
    <row r="6898" spans="1:6">
      <c r="A6898" s="370" t="s">
        <v>14046</v>
      </c>
      <c r="B6898" s="374">
        <v>12166</v>
      </c>
      <c r="C6898" s="374" t="s">
        <v>14047</v>
      </c>
      <c r="D6898" s="368" t="s">
        <v>6</v>
      </c>
      <c r="E6898" s="374" t="s">
        <v>1216</v>
      </c>
      <c r="F6898" s="376">
        <v>192864.16</v>
      </c>
    </row>
    <row r="6899" spans="1:6">
      <c r="A6899" s="370" t="s">
        <v>14048</v>
      </c>
      <c r="B6899" s="374">
        <v>12120</v>
      </c>
      <c r="C6899" s="374" t="s">
        <v>14049</v>
      </c>
      <c r="D6899" s="368" t="s">
        <v>6</v>
      </c>
      <c r="E6899" s="374" t="s">
        <v>1216</v>
      </c>
      <c r="F6899" s="376">
        <v>199470.68</v>
      </c>
    </row>
    <row r="6900" spans="1:6">
      <c r="A6900" s="370" t="s">
        <v>14050</v>
      </c>
      <c r="B6900" s="374">
        <v>14596</v>
      </c>
      <c r="C6900" s="374" t="s">
        <v>14051</v>
      </c>
      <c r="D6900" s="368" t="s">
        <v>6</v>
      </c>
      <c r="E6900" s="374" t="s">
        <v>1213</v>
      </c>
      <c r="F6900" s="376">
        <v>62452.09</v>
      </c>
    </row>
    <row r="6901" spans="1:6">
      <c r="A6901" s="370" t="s">
        <v>14052</v>
      </c>
      <c r="B6901" s="374">
        <v>14581</v>
      </c>
      <c r="C6901" s="374" t="s">
        <v>14053</v>
      </c>
      <c r="D6901" s="368" t="s">
        <v>6</v>
      </c>
      <c r="E6901" s="374" t="s">
        <v>1213</v>
      </c>
      <c r="F6901" s="376">
        <v>86824.93</v>
      </c>
    </row>
    <row r="6902" spans="1:6">
      <c r="A6902" s="370" t="s">
        <v>14054</v>
      </c>
      <c r="B6902" s="374">
        <v>14604</v>
      </c>
      <c r="C6902" s="374" t="s">
        <v>14055</v>
      </c>
      <c r="D6902" s="368" t="s">
        <v>6</v>
      </c>
      <c r="E6902" s="374" t="s">
        <v>1259</v>
      </c>
      <c r="F6902" s="376">
        <v>21485.39</v>
      </c>
    </row>
    <row r="6903" spans="1:6">
      <c r="A6903" s="370" t="s">
        <v>14056</v>
      </c>
      <c r="B6903" s="374">
        <v>13905</v>
      </c>
      <c r="C6903" s="374" t="s">
        <v>14057</v>
      </c>
      <c r="D6903" s="368" t="s">
        <v>6</v>
      </c>
      <c r="E6903" s="374" t="s">
        <v>366</v>
      </c>
      <c r="F6903" s="376">
        <v>0</v>
      </c>
    </row>
    <row r="6904" spans="1:6">
      <c r="A6904" s="370" t="s">
        <v>14058</v>
      </c>
      <c r="B6904" s="374">
        <v>13208</v>
      </c>
      <c r="C6904" s="374" t="s">
        <v>14059</v>
      </c>
      <c r="D6904" s="368" t="s">
        <v>6</v>
      </c>
      <c r="E6904" s="374" t="s">
        <v>366</v>
      </c>
      <c r="F6904" s="376">
        <v>0</v>
      </c>
    </row>
    <row r="6905" spans="1:6">
      <c r="A6905" s="370" t="s">
        <v>14060</v>
      </c>
      <c r="B6905" s="374">
        <v>14211</v>
      </c>
      <c r="C6905" s="374" t="s">
        <v>14061</v>
      </c>
      <c r="D6905" s="368" t="s">
        <v>6</v>
      </c>
      <c r="E6905" s="374" t="s">
        <v>1213</v>
      </c>
      <c r="F6905" s="376">
        <v>74616.460000000006</v>
      </c>
    </row>
    <row r="6906" spans="1:6">
      <c r="A6906" s="370" t="s">
        <v>14062</v>
      </c>
      <c r="B6906" s="374">
        <v>12823</v>
      </c>
      <c r="C6906" s="374" t="s">
        <v>14063</v>
      </c>
      <c r="D6906" s="368" t="s">
        <v>6</v>
      </c>
      <c r="E6906" s="374" t="s">
        <v>1213</v>
      </c>
      <c r="F6906" s="376">
        <v>41236.58</v>
      </c>
    </row>
    <row r="6907" spans="1:6">
      <c r="A6907" s="370" t="s">
        <v>14064</v>
      </c>
      <c r="B6907" s="374">
        <v>12810</v>
      </c>
      <c r="C6907" s="374" t="s">
        <v>14065</v>
      </c>
      <c r="D6907" s="368" t="s">
        <v>6</v>
      </c>
      <c r="E6907" s="374" t="s">
        <v>1213</v>
      </c>
      <c r="F6907" s="376">
        <v>249839</v>
      </c>
    </row>
    <row r="6908" spans="1:6">
      <c r="A6908" s="370" t="s">
        <v>14066</v>
      </c>
      <c r="B6908" s="374">
        <v>18552</v>
      </c>
      <c r="C6908" s="374" t="s">
        <v>14067</v>
      </c>
      <c r="D6908" s="368" t="s">
        <v>6</v>
      </c>
      <c r="E6908" s="374" t="s">
        <v>598</v>
      </c>
      <c r="F6908" s="376">
        <v>63760.66</v>
      </c>
    </row>
    <row r="6909" spans="1:6">
      <c r="A6909" s="370" t="s">
        <v>14068</v>
      </c>
      <c r="B6909" s="374">
        <v>11776</v>
      </c>
      <c r="C6909" s="374" t="s">
        <v>14069</v>
      </c>
      <c r="D6909" s="368" t="s">
        <v>6</v>
      </c>
      <c r="E6909" s="374" t="s">
        <v>1216</v>
      </c>
      <c r="F6909" s="376">
        <v>406948.06</v>
      </c>
    </row>
    <row r="6910" spans="1:6">
      <c r="A6910" s="370" t="s">
        <v>14070</v>
      </c>
      <c r="B6910" s="374">
        <v>17346</v>
      </c>
      <c r="C6910" s="374" t="s">
        <v>14071</v>
      </c>
      <c r="D6910" s="368" t="s">
        <v>6</v>
      </c>
      <c r="E6910" s="374" t="s">
        <v>366</v>
      </c>
      <c r="F6910" s="376">
        <v>72717.279999999999</v>
      </c>
    </row>
    <row r="6911" spans="1:6">
      <c r="A6911" s="370" t="s">
        <v>14072</v>
      </c>
      <c r="B6911" s="374">
        <v>10426</v>
      </c>
      <c r="C6911" s="374" t="s">
        <v>14073</v>
      </c>
      <c r="D6911" s="368" t="s">
        <v>6</v>
      </c>
      <c r="E6911" s="374" t="s">
        <v>1216</v>
      </c>
      <c r="F6911" s="376">
        <v>260714.73</v>
      </c>
    </row>
    <row r="6912" spans="1:6">
      <c r="A6912" s="370" t="s">
        <v>14074</v>
      </c>
      <c r="B6912" s="374">
        <v>16096</v>
      </c>
      <c r="C6912" s="374" t="s">
        <v>14075</v>
      </c>
      <c r="D6912" s="368" t="s">
        <v>6</v>
      </c>
      <c r="E6912" s="374" t="s">
        <v>491</v>
      </c>
      <c r="F6912" s="376">
        <v>0</v>
      </c>
    </row>
    <row r="6913" spans="1:6">
      <c r="A6913" s="370" t="s">
        <v>14076</v>
      </c>
      <c r="B6913" s="374">
        <v>13429</v>
      </c>
      <c r="C6913" s="374" t="s">
        <v>14077</v>
      </c>
      <c r="D6913" s="368" t="s">
        <v>6</v>
      </c>
      <c r="E6913" s="374" t="s">
        <v>1213</v>
      </c>
      <c r="F6913" s="376">
        <v>106912.15</v>
      </c>
    </row>
    <row r="6914" spans="1:6">
      <c r="A6914" s="370" t="s">
        <v>14078</v>
      </c>
      <c r="B6914" s="374">
        <v>13067</v>
      </c>
      <c r="C6914" s="374" t="s">
        <v>14079</v>
      </c>
      <c r="D6914" s="368" t="s">
        <v>6</v>
      </c>
      <c r="E6914" s="374" t="s">
        <v>1213</v>
      </c>
      <c r="F6914" s="376">
        <v>77673.63</v>
      </c>
    </row>
    <row r="6915" spans="1:6">
      <c r="A6915" s="370" t="s">
        <v>14080</v>
      </c>
      <c r="B6915" s="374">
        <v>10389</v>
      </c>
      <c r="C6915" s="374" t="s">
        <v>14081</v>
      </c>
      <c r="D6915" s="368" t="s">
        <v>6</v>
      </c>
      <c r="E6915" s="374" t="s">
        <v>1216</v>
      </c>
      <c r="F6915" s="376">
        <v>113769.43</v>
      </c>
    </row>
    <row r="6916" spans="1:6" ht="22.5">
      <c r="A6916" s="370" t="s">
        <v>14082</v>
      </c>
      <c r="B6916" s="374">
        <v>19025</v>
      </c>
      <c r="C6916" s="374" t="s">
        <v>14083</v>
      </c>
      <c r="D6916" s="368" t="s">
        <v>8</v>
      </c>
      <c r="E6916" s="374" t="s">
        <v>1259</v>
      </c>
      <c r="F6916" s="376">
        <v>27490.05</v>
      </c>
    </row>
    <row r="6917" spans="1:6">
      <c r="A6917" s="370" t="s">
        <v>14084</v>
      </c>
      <c r="B6917" s="374">
        <v>12653</v>
      </c>
      <c r="C6917" s="374" t="s">
        <v>14085</v>
      </c>
      <c r="D6917" s="368" t="s">
        <v>6</v>
      </c>
      <c r="E6917" s="374" t="s">
        <v>1213</v>
      </c>
      <c r="F6917" s="376">
        <v>101273.51</v>
      </c>
    </row>
    <row r="6918" spans="1:6">
      <c r="A6918" s="370" t="s">
        <v>14086</v>
      </c>
      <c r="B6918" s="374">
        <v>13713</v>
      </c>
      <c r="C6918" s="374" t="s">
        <v>14087</v>
      </c>
      <c r="D6918" s="368" t="s">
        <v>8</v>
      </c>
      <c r="E6918" s="374" t="s">
        <v>1213</v>
      </c>
      <c r="F6918" s="376">
        <v>66584.19</v>
      </c>
    </row>
    <row r="6919" spans="1:6">
      <c r="A6919" s="370" t="s">
        <v>14088</v>
      </c>
      <c r="B6919" s="374">
        <v>17378</v>
      </c>
      <c r="C6919" s="374" t="s">
        <v>14089</v>
      </c>
      <c r="D6919" s="368" t="s">
        <v>9</v>
      </c>
      <c r="E6919" s="374" t="s">
        <v>496</v>
      </c>
      <c r="F6919" s="376">
        <v>227795.18</v>
      </c>
    </row>
    <row r="6920" spans="1:6">
      <c r="A6920" s="370" t="s">
        <v>14090</v>
      </c>
      <c r="B6920" s="374">
        <v>18095</v>
      </c>
      <c r="C6920" s="374" t="s">
        <v>14091</v>
      </c>
      <c r="D6920" s="368" t="s">
        <v>6</v>
      </c>
      <c r="E6920" s="374" t="s">
        <v>1213</v>
      </c>
      <c r="F6920" s="376">
        <v>62193.279999999999</v>
      </c>
    </row>
    <row r="6921" spans="1:6">
      <c r="A6921" s="370" t="s">
        <v>14092</v>
      </c>
      <c r="B6921" s="374">
        <v>17383</v>
      </c>
      <c r="C6921" s="374" t="s">
        <v>14093</v>
      </c>
      <c r="D6921" s="368" t="s">
        <v>6</v>
      </c>
      <c r="E6921" s="374" t="s">
        <v>1213</v>
      </c>
      <c r="F6921" s="376">
        <v>103250.42</v>
      </c>
    </row>
    <row r="6922" spans="1:6">
      <c r="A6922" s="370" t="s">
        <v>14094</v>
      </c>
      <c r="B6922" s="374">
        <v>10394</v>
      </c>
      <c r="C6922" s="374" t="s">
        <v>14095</v>
      </c>
      <c r="D6922" s="368" t="s">
        <v>6</v>
      </c>
      <c r="E6922" s="374" t="s">
        <v>1216</v>
      </c>
      <c r="F6922" s="376">
        <v>164584.01</v>
      </c>
    </row>
    <row r="6923" spans="1:6">
      <c r="A6923" s="370" t="s">
        <v>14096</v>
      </c>
      <c r="B6923" s="374">
        <v>12812</v>
      </c>
      <c r="C6923" s="374" t="s">
        <v>14097</v>
      </c>
      <c r="D6923" s="368" t="s">
        <v>6</v>
      </c>
      <c r="E6923" s="374" t="s">
        <v>1216</v>
      </c>
      <c r="F6923" s="376">
        <v>147283.92000000001</v>
      </c>
    </row>
    <row r="6924" spans="1:6">
      <c r="A6924" s="370" t="s">
        <v>14098</v>
      </c>
      <c r="B6924" s="374">
        <v>19272</v>
      </c>
      <c r="C6924" s="374" t="s">
        <v>14099</v>
      </c>
      <c r="D6924" s="368" t="s">
        <v>6</v>
      </c>
      <c r="E6924" s="374" t="s">
        <v>1213</v>
      </c>
      <c r="F6924" s="376">
        <v>99142.83</v>
      </c>
    </row>
    <row r="6925" spans="1:6">
      <c r="A6925" s="370" t="s">
        <v>14100</v>
      </c>
      <c r="B6925" s="374">
        <v>16552</v>
      </c>
      <c r="C6925" s="374" t="s">
        <v>14101</v>
      </c>
      <c r="D6925" s="368" t="s">
        <v>6</v>
      </c>
      <c r="E6925" s="374" t="s">
        <v>1213</v>
      </c>
      <c r="F6925" s="376">
        <v>13628.63</v>
      </c>
    </row>
    <row r="6926" spans="1:6">
      <c r="A6926" s="370" t="s">
        <v>14102</v>
      </c>
      <c r="B6926" s="374">
        <v>13432</v>
      </c>
      <c r="C6926" s="374" t="s">
        <v>14103</v>
      </c>
      <c r="D6926" s="368" t="s">
        <v>6</v>
      </c>
      <c r="E6926" s="374" t="s">
        <v>1213</v>
      </c>
      <c r="F6926" s="376">
        <v>17509.189999999999</v>
      </c>
    </row>
    <row r="6927" spans="1:6">
      <c r="A6927" s="370" t="s">
        <v>14104</v>
      </c>
      <c r="B6927" s="374">
        <v>365</v>
      </c>
      <c r="C6927" s="374" t="s">
        <v>14105</v>
      </c>
      <c r="D6927" s="368" t="s">
        <v>6</v>
      </c>
      <c r="E6927" s="374" t="s">
        <v>1213</v>
      </c>
      <c r="F6927" s="376">
        <v>0</v>
      </c>
    </row>
    <row r="6928" spans="1:6">
      <c r="A6928" s="370" t="s">
        <v>14106</v>
      </c>
      <c r="B6928" s="374">
        <v>366</v>
      </c>
      <c r="C6928" s="374" t="s">
        <v>14107</v>
      </c>
      <c r="D6928" s="368" t="s">
        <v>6</v>
      </c>
      <c r="E6928" s="374" t="s">
        <v>1213</v>
      </c>
      <c r="F6928" s="376">
        <v>12857.2</v>
      </c>
    </row>
    <row r="6929" spans="1:6">
      <c r="A6929" s="370" t="s">
        <v>14108</v>
      </c>
      <c r="B6929" s="374">
        <v>13233</v>
      </c>
      <c r="C6929" s="374" t="s">
        <v>14109</v>
      </c>
      <c r="D6929" s="368" t="s">
        <v>6</v>
      </c>
      <c r="E6929" s="374" t="s">
        <v>1213</v>
      </c>
      <c r="F6929" s="376">
        <v>0</v>
      </c>
    </row>
    <row r="6930" spans="1:6">
      <c r="A6930" s="370" t="s">
        <v>14110</v>
      </c>
      <c r="B6930" s="374">
        <v>13234</v>
      </c>
      <c r="C6930" s="374" t="s">
        <v>14109</v>
      </c>
      <c r="D6930" s="368" t="s">
        <v>6</v>
      </c>
      <c r="E6930" s="374" t="s">
        <v>1213</v>
      </c>
      <c r="F6930" s="376">
        <v>18964.91</v>
      </c>
    </row>
    <row r="6931" spans="1:6">
      <c r="A6931" s="370" t="s">
        <v>14111</v>
      </c>
      <c r="B6931" s="374">
        <v>17355</v>
      </c>
      <c r="C6931" s="374" t="s">
        <v>14112</v>
      </c>
      <c r="D6931" s="368" t="s">
        <v>6</v>
      </c>
      <c r="E6931" s="374" t="s">
        <v>366</v>
      </c>
      <c r="F6931" s="376">
        <v>75441.77</v>
      </c>
    </row>
    <row r="6932" spans="1:6">
      <c r="A6932" s="370" t="s">
        <v>14113</v>
      </c>
      <c r="B6932" s="374">
        <v>18064</v>
      </c>
      <c r="C6932" s="374" t="s">
        <v>14114</v>
      </c>
      <c r="D6932" s="368" t="s">
        <v>6</v>
      </c>
      <c r="E6932" s="374" t="s">
        <v>366</v>
      </c>
      <c r="F6932" s="376">
        <v>97385.24</v>
      </c>
    </row>
    <row r="6933" spans="1:6">
      <c r="A6933" s="370" t="s">
        <v>14115</v>
      </c>
      <c r="B6933" s="374">
        <v>12662</v>
      </c>
      <c r="C6933" s="374" t="s">
        <v>14116</v>
      </c>
      <c r="D6933" s="368" t="s">
        <v>8</v>
      </c>
      <c r="E6933" s="374" t="s">
        <v>1213</v>
      </c>
      <c r="F6933" s="376">
        <v>58215.5</v>
      </c>
    </row>
    <row r="6934" spans="1:6">
      <c r="A6934" s="370" t="s">
        <v>14117</v>
      </c>
      <c r="B6934" s="374">
        <v>12638</v>
      </c>
      <c r="C6934" s="374" t="s">
        <v>14118</v>
      </c>
      <c r="D6934" s="368" t="s">
        <v>6</v>
      </c>
      <c r="E6934" s="374" t="s">
        <v>1213</v>
      </c>
      <c r="F6934" s="376">
        <v>122328.68</v>
      </c>
    </row>
    <row r="6935" spans="1:6">
      <c r="A6935" s="370" t="s">
        <v>14119</v>
      </c>
      <c r="B6935" s="374">
        <v>17855</v>
      </c>
      <c r="C6935" s="374" t="s">
        <v>14120</v>
      </c>
      <c r="D6935" s="368" t="s">
        <v>6</v>
      </c>
      <c r="E6935" s="374" t="s">
        <v>1213</v>
      </c>
      <c r="F6935" s="376">
        <v>380277.19</v>
      </c>
    </row>
    <row r="6936" spans="1:6">
      <c r="A6936" s="370" t="s">
        <v>14121</v>
      </c>
      <c r="B6936" s="374">
        <v>10383</v>
      </c>
      <c r="C6936" s="374" t="s">
        <v>14122</v>
      </c>
      <c r="D6936" s="368" t="s">
        <v>6</v>
      </c>
      <c r="E6936" s="374" t="s">
        <v>1216</v>
      </c>
      <c r="F6936" s="376">
        <v>135658.99</v>
      </c>
    </row>
    <row r="6937" spans="1:6">
      <c r="A6937" s="370" t="s">
        <v>14123</v>
      </c>
      <c r="B6937" s="374">
        <v>11845</v>
      </c>
      <c r="C6937" s="374" t="s">
        <v>14124</v>
      </c>
      <c r="D6937" s="368" t="s">
        <v>6</v>
      </c>
      <c r="E6937" s="374" t="s">
        <v>598</v>
      </c>
      <c r="F6937" s="376">
        <v>107310.24</v>
      </c>
    </row>
    <row r="6938" spans="1:6">
      <c r="A6938" s="370" t="s">
        <v>14125</v>
      </c>
      <c r="B6938" s="374">
        <v>18092</v>
      </c>
      <c r="C6938" s="374" t="s">
        <v>14126</v>
      </c>
      <c r="D6938" s="368" t="s">
        <v>6</v>
      </c>
      <c r="E6938" s="374" t="s">
        <v>1213</v>
      </c>
      <c r="F6938" s="376">
        <v>51585.29</v>
      </c>
    </row>
    <row r="6939" spans="1:6">
      <c r="A6939" s="370" t="s">
        <v>14127</v>
      </c>
      <c r="B6939" s="374">
        <v>18764</v>
      </c>
      <c r="C6939" s="374" t="s">
        <v>14128</v>
      </c>
      <c r="D6939" s="368" t="s">
        <v>6</v>
      </c>
      <c r="E6939" s="374" t="s">
        <v>1216</v>
      </c>
      <c r="F6939" s="376">
        <v>232546.26</v>
      </c>
    </row>
    <row r="6940" spans="1:6">
      <c r="A6940" s="370" t="s">
        <v>14129</v>
      </c>
      <c r="B6940" s="374">
        <v>17849</v>
      </c>
      <c r="C6940" s="374" t="s">
        <v>14130</v>
      </c>
      <c r="D6940" s="368" t="s">
        <v>6</v>
      </c>
      <c r="E6940" s="374" t="s">
        <v>1216</v>
      </c>
      <c r="F6940" s="376">
        <v>106781.48</v>
      </c>
    </row>
    <row r="6941" spans="1:6">
      <c r="A6941" s="370" t="s">
        <v>14131</v>
      </c>
      <c r="B6941" s="374">
        <v>17352</v>
      </c>
      <c r="C6941" s="374" t="s">
        <v>14132</v>
      </c>
      <c r="D6941" s="368" t="s">
        <v>6</v>
      </c>
      <c r="E6941" s="374" t="s">
        <v>1216</v>
      </c>
      <c r="F6941" s="376">
        <v>50131.25</v>
      </c>
    </row>
    <row r="6942" spans="1:6">
      <c r="A6942" s="370" t="s">
        <v>14133</v>
      </c>
      <c r="B6942" s="374">
        <v>18043</v>
      </c>
      <c r="C6942" s="374" t="s">
        <v>14134</v>
      </c>
      <c r="D6942" s="368" t="s">
        <v>6</v>
      </c>
      <c r="E6942" s="374" t="s">
        <v>1213</v>
      </c>
      <c r="F6942" s="376">
        <v>96579.94</v>
      </c>
    </row>
    <row r="6943" spans="1:6">
      <c r="A6943" s="370" t="s">
        <v>14135</v>
      </c>
      <c r="B6943" s="374">
        <v>16231</v>
      </c>
      <c r="C6943" s="374" t="s">
        <v>14136</v>
      </c>
      <c r="D6943" s="368" t="s">
        <v>6</v>
      </c>
      <c r="E6943" s="374" t="s">
        <v>1259</v>
      </c>
      <c r="F6943" s="376">
        <v>0</v>
      </c>
    </row>
    <row r="6944" spans="1:6">
      <c r="A6944" s="370" t="s">
        <v>14137</v>
      </c>
      <c r="B6944" s="374">
        <v>18120</v>
      </c>
      <c r="C6944" s="374" t="s">
        <v>14138</v>
      </c>
      <c r="D6944" s="368" t="s">
        <v>6</v>
      </c>
      <c r="E6944" s="374" t="s">
        <v>1216</v>
      </c>
      <c r="F6944" s="376">
        <v>229664.32</v>
      </c>
    </row>
    <row r="6945" spans="1:6">
      <c r="A6945" s="370" t="s">
        <v>14139</v>
      </c>
      <c r="B6945" s="374">
        <v>18573</v>
      </c>
      <c r="C6945" s="374" t="s">
        <v>14140</v>
      </c>
      <c r="D6945" s="368" t="s">
        <v>6</v>
      </c>
      <c r="E6945" s="374" t="s">
        <v>1213</v>
      </c>
      <c r="F6945" s="376">
        <v>10990.49</v>
      </c>
    </row>
    <row r="6946" spans="1:6">
      <c r="A6946" s="370" t="s">
        <v>14141</v>
      </c>
      <c r="B6946" s="374">
        <v>18568</v>
      </c>
      <c r="C6946" s="374" t="s">
        <v>14142</v>
      </c>
      <c r="D6946" s="368" t="s">
        <v>6</v>
      </c>
      <c r="E6946" s="374" t="s">
        <v>1213</v>
      </c>
      <c r="F6946" s="376">
        <v>10990.49</v>
      </c>
    </row>
    <row r="6947" spans="1:6">
      <c r="A6947" s="370" t="s">
        <v>14143</v>
      </c>
      <c r="B6947" s="374">
        <v>18585</v>
      </c>
      <c r="C6947" s="374" t="s">
        <v>14144</v>
      </c>
      <c r="D6947" s="368" t="s">
        <v>6</v>
      </c>
      <c r="E6947" s="374" t="s">
        <v>1213</v>
      </c>
      <c r="F6947" s="376">
        <v>90265.49</v>
      </c>
    </row>
    <row r="6948" spans="1:6">
      <c r="A6948" s="370" t="s">
        <v>14145</v>
      </c>
      <c r="B6948" s="374">
        <v>18574</v>
      </c>
      <c r="C6948" s="374" t="s">
        <v>14146</v>
      </c>
      <c r="D6948" s="368" t="s">
        <v>6</v>
      </c>
      <c r="E6948" s="374" t="s">
        <v>1213</v>
      </c>
      <c r="F6948" s="376">
        <v>10990.49</v>
      </c>
    </row>
    <row r="6949" spans="1:6">
      <c r="A6949" s="370" t="s">
        <v>14147</v>
      </c>
      <c r="B6949" s="374">
        <v>15295</v>
      </c>
      <c r="C6949" s="374" t="s">
        <v>14148</v>
      </c>
      <c r="D6949" s="368" t="s">
        <v>6</v>
      </c>
      <c r="E6949" s="374" t="s">
        <v>374</v>
      </c>
      <c r="F6949" s="376">
        <v>136394.51999999999</v>
      </c>
    </row>
    <row r="6950" spans="1:6">
      <c r="A6950" s="370" t="s">
        <v>14149</v>
      </c>
      <c r="B6950" s="374">
        <v>18389</v>
      </c>
      <c r="C6950" s="374" t="s">
        <v>14150</v>
      </c>
      <c r="D6950" s="368" t="s">
        <v>6</v>
      </c>
      <c r="E6950" s="374" t="s">
        <v>374</v>
      </c>
      <c r="F6950" s="376">
        <v>25994.93</v>
      </c>
    </row>
    <row r="6951" spans="1:6">
      <c r="A6951" s="370" t="s">
        <v>14151</v>
      </c>
      <c r="B6951" s="374">
        <v>10411</v>
      </c>
      <c r="C6951" s="374" t="s">
        <v>14152</v>
      </c>
      <c r="D6951" s="368" t="s">
        <v>8</v>
      </c>
      <c r="E6951" s="374" t="s">
        <v>374</v>
      </c>
      <c r="F6951" s="376">
        <v>692752.37</v>
      </c>
    </row>
    <row r="6952" spans="1:6">
      <c r="A6952" s="370" t="s">
        <v>14153</v>
      </c>
      <c r="B6952" s="374">
        <v>11836</v>
      </c>
      <c r="C6952" s="374" t="s">
        <v>14154</v>
      </c>
      <c r="D6952" s="368" t="s">
        <v>8</v>
      </c>
      <c r="E6952" s="374" t="s">
        <v>374</v>
      </c>
      <c r="F6952" s="376">
        <v>598776.74</v>
      </c>
    </row>
    <row r="6953" spans="1:6">
      <c r="A6953" s="370" t="s">
        <v>14155</v>
      </c>
      <c r="B6953" s="374">
        <v>12815</v>
      </c>
      <c r="C6953" s="374" t="s">
        <v>14156</v>
      </c>
      <c r="D6953" s="368" t="s">
        <v>7</v>
      </c>
      <c r="E6953" s="374" t="s">
        <v>1216</v>
      </c>
      <c r="F6953" s="376">
        <v>222347.04</v>
      </c>
    </row>
    <row r="6954" spans="1:6">
      <c r="A6954" s="370" t="s">
        <v>14157</v>
      </c>
      <c r="B6954" s="374">
        <v>12153</v>
      </c>
      <c r="C6954" s="374" t="s">
        <v>14158</v>
      </c>
      <c r="D6954" s="368" t="s">
        <v>6</v>
      </c>
      <c r="E6954" s="374" t="s">
        <v>374</v>
      </c>
      <c r="F6954" s="376">
        <v>232396.65</v>
      </c>
    </row>
    <row r="6955" spans="1:6">
      <c r="A6955" s="370" t="s">
        <v>14159</v>
      </c>
      <c r="B6955" s="374">
        <v>12371</v>
      </c>
      <c r="C6955" s="374" t="s">
        <v>14160</v>
      </c>
      <c r="D6955" s="368" t="s">
        <v>6</v>
      </c>
      <c r="E6955" s="374" t="s">
        <v>1216</v>
      </c>
      <c r="F6955" s="376">
        <v>411686.75</v>
      </c>
    </row>
    <row r="6956" spans="1:6">
      <c r="A6956" s="370" t="s">
        <v>14161</v>
      </c>
      <c r="B6956" s="374">
        <v>14655</v>
      </c>
      <c r="C6956" s="374" t="s">
        <v>14162</v>
      </c>
      <c r="D6956" s="368" t="s">
        <v>9</v>
      </c>
      <c r="E6956" s="374" t="s">
        <v>491</v>
      </c>
      <c r="F6956" s="376">
        <v>70482.649999999994</v>
      </c>
    </row>
    <row r="6957" spans="1:6">
      <c r="A6957" s="370" t="s">
        <v>14163</v>
      </c>
      <c r="B6957" s="374">
        <v>12975</v>
      </c>
      <c r="C6957" s="374" t="s">
        <v>14164</v>
      </c>
      <c r="D6957" s="368" t="s">
        <v>9</v>
      </c>
      <c r="E6957" s="374" t="s">
        <v>366</v>
      </c>
      <c r="F6957" s="376">
        <v>14374.88</v>
      </c>
    </row>
    <row r="6958" spans="1:6">
      <c r="A6958" s="370" t="s">
        <v>14165</v>
      </c>
      <c r="B6958" s="374">
        <v>12976</v>
      </c>
      <c r="C6958" s="374" t="s">
        <v>14166</v>
      </c>
      <c r="D6958" s="368" t="s">
        <v>9</v>
      </c>
      <c r="E6958" s="374" t="s">
        <v>366</v>
      </c>
      <c r="F6958" s="376">
        <v>23503.65</v>
      </c>
    </row>
    <row r="6959" spans="1:6">
      <c r="A6959" s="370" t="s">
        <v>14167</v>
      </c>
      <c r="B6959" s="374">
        <v>14823</v>
      </c>
      <c r="C6959" s="374" t="s">
        <v>14168</v>
      </c>
      <c r="D6959" s="368" t="s">
        <v>9</v>
      </c>
      <c r="E6959" s="374" t="s">
        <v>491</v>
      </c>
      <c r="F6959" s="376">
        <v>84857.53</v>
      </c>
    </row>
    <row r="6960" spans="1:6">
      <c r="A6960" s="370" t="s">
        <v>14169</v>
      </c>
      <c r="B6960" s="374">
        <v>12977</v>
      </c>
      <c r="C6960" s="374" t="s">
        <v>14170</v>
      </c>
      <c r="D6960" s="368" t="s">
        <v>9</v>
      </c>
      <c r="E6960" s="374" t="s">
        <v>366</v>
      </c>
      <c r="F6960" s="376">
        <v>46979</v>
      </c>
    </row>
    <row r="6961" spans="1:6">
      <c r="A6961" s="370" t="s">
        <v>14171</v>
      </c>
      <c r="B6961" s="374">
        <v>14545</v>
      </c>
      <c r="C6961" s="374" t="s">
        <v>14172</v>
      </c>
      <c r="D6961" s="368" t="s">
        <v>6</v>
      </c>
      <c r="E6961" s="374" t="s">
        <v>1213</v>
      </c>
      <c r="F6961" s="376">
        <v>71127.19</v>
      </c>
    </row>
    <row r="6962" spans="1:6">
      <c r="A6962" s="370" t="s">
        <v>14173</v>
      </c>
      <c r="B6962" s="374">
        <v>11330</v>
      </c>
      <c r="C6962" s="374" t="s">
        <v>14174</v>
      </c>
      <c r="D6962" s="368" t="s">
        <v>7</v>
      </c>
      <c r="E6962" s="374" t="s">
        <v>857</v>
      </c>
      <c r="F6962" s="376">
        <v>672333.13</v>
      </c>
    </row>
    <row r="6963" spans="1:6">
      <c r="A6963" s="370" t="s">
        <v>14175</v>
      </c>
      <c r="B6963" s="374">
        <v>10894</v>
      </c>
      <c r="C6963" s="374" t="s">
        <v>14176</v>
      </c>
      <c r="D6963" s="368" t="s">
        <v>6</v>
      </c>
      <c r="E6963" s="374" t="s">
        <v>1766</v>
      </c>
      <c r="F6963" s="376">
        <v>180600.88</v>
      </c>
    </row>
    <row r="6964" spans="1:6">
      <c r="A6964" s="370" t="s">
        <v>14177</v>
      </c>
      <c r="B6964" s="374">
        <v>11794</v>
      </c>
      <c r="C6964" s="374" t="s">
        <v>14178</v>
      </c>
      <c r="D6964" s="368" t="s">
        <v>7</v>
      </c>
      <c r="E6964" s="374" t="s">
        <v>1766</v>
      </c>
      <c r="F6964" s="376">
        <v>1015718.49</v>
      </c>
    </row>
    <row r="6965" spans="1:6">
      <c r="A6965" s="370" t="s">
        <v>14179</v>
      </c>
      <c r="B6965" s="374">
        <v>11081</v>
      </c>
      <c r="C6965" s="374" t="s">
        <v>14180</v>
      </c>
      <c r="D6965" s="368" t="s">
        <v>6</v>
      </c>
      <c r="E6965" s="374" t="s">
        <v>1766</v>
      </c>
      <c r="F6965" s="376">
        <v>246127.45</v>
      </c>
    </row>
    <row r="6966" spans="1:6">
      <c r="A6966" s="370" t="s">
        <v>14181</v>
      </c>
      <c r="B6966" s="374">
        <v>10569</v>
      </c>
      <c r="C6966" s="374" t="s">
        <v>14182</v>
      </c>
      <c r="D6966" s="368" t="s">
        <v>6</v>
      </c>
      <c r="E6966" s="374" t="s">
        <v>1766</v>
      </c>
      <c r="F6966" s="376">
        <v>190819.46</v>
      </c>
    </row>
    <row r="6967" spans="1:6">
      <c r="A6967" s="370" t="s">
        <v>14183</v>
      </c>
      <c r="B6967" s="374">
        <v>15093</v>
      </c>
      <c r="C6967" s="374" t="s">
        <v>14184</v>
      </c>
      <c r="D6967" s="368" t="s">
        <v>6</v>
      </c>
      <c r="E6967" s="374" t="s">
        <v>1766</v>
      </c>
      <c r="F6967" s="376">
        <v>230805.32</v>
      </c>
    </row>
    <row r="6968" spans="1:6">
      <c r="A6968" s="370" t="s">
        <v>14185</v>
      </c>
      <c r="B6968" s="374">
        <v>11090</v>
      </c>
      <c r="C6968" s="374" t="s">
        <v>14186</v>
      </c>
      <c r="D6968" s="368" t="s">
        <v>6</v>
      </c>
      <c r="E6968" s="374" t="s">
        <v>1766</v>
      </c>
      <c r="F6968" s="376">
        <v>320189.58</v>
      </c>
    </row>
    <row r="6969" spans="1:6">
      <c r="A6969" s="370" t="s">
        <v>14187</v>
      </c>
      <c r="B6969" s="374">
        <v>16100</v>
      </c>
      <c r="C6969" s="374" t="s">
        <v>14188</v>
      </c>
      <c r="D6969" s="368" t="s">
        <v>6</v>
      </c>
      <c r="E6969" s="374" t="s">
        <v>1766</v>
      </c>
      <c r="F6969" s="376">
        <v>238912.05</v>
      </c>
    </row>
    <row r="6970" spans="1:6">
      <c r="A6970" s="370" t="s">
        <v>14189</v>
      </c>
      <c r="B6970" s="374">
        <v>10336</v>
      </c>
      <c r="C6970" s="374" t="s">
        <v>14190</v>
      </c>
      <c r="D6970" s="368" t="s">
        <v>6</v>
      </c>
      <c r="E6970" s="374" t="s">
        <v>857</v>
      </c>
      <c r="F6970" s="376">
        <v>232189.23</v>
      </c>
    </row>
    <row r="6971" spans="1:6">
      <c r="A6971" s="370" t="s">
        <v>14191</v>
      </c>
      <c r="B6971" s="374">
        <v>11779</v>
      </c>
      <c r="C6971" s="374" t="s">
        <v>14192</v>
      </c>
      <c r="D6971" s="368" t="s">
        <v>6</v>
      </c>
      <c r="E6971" s="374" t="s">
        <v>857</v>
      </c>
      <c r="F6971" s="376">
        <v>199469.16</v>
      </c>
    </row>
    <row r="6972" spans="1:6">
      <c r="A6972" s="370" t="s">
        <v>14193</v>
      </c>
      <c r="B6972" s="374">
        <v>16727</v>
      </c>
      <c r="C6972" s="374" t="s">
        <v>14194</v>
      </c>
      <c r="D6972" s="368" t="s">
        <v>6</v>
      </c>
      <c r="E6972" s="374" t="s">
        <v>1213</v>
      </c>
      <c r="F6972" s="376">
        <v>390122.53</v>
      </c>
    </row>
    <row r="6973" spans="1:6">
      <c r="A6973" s="370" t="s">
        <v>14195</v>
      </c>
      <c r="B6973" s="374">
        <v>10920</v>
      </c>
      <c r="C6973" s="374" t="s">
        <v>14196</v>
      </c>
      <c r="D6973" s="368" t="s">
        <v>6</v>
      </c>
      <c r="E6973" s="374" t="s">
        <v>1213</v>
      </c>
      <c r="F6973" s="376">
        <v>67992.479999999996</v>
      </c>
    </row>
    <row r="6974" spans="1:6">
      <c r="A6974" s="370" t="s">
        <v>14197</v>
      </c>
      <c r="B6974" s="374">
        <v>354</v>
      </c>
      <c r="C6974" s="374" t="s">
        <v>14198</v>
      </c>
      <c r="D6974" s="368" t="s">
        <v>6</v>
      </c>
      <c r="E6974" s="374" t="s">
        <v>1213</v>
      </c>
      <c r="F6974" s="376">
        <v>75073.279999999999</v>
      </c>
    </row>
    <row r="6975" spans="1:6">
      <c r="A6975" s="370" t="s">
        <v>14199</v>
      </c>
      <c r="B6975" s="374">
        <v>355</v>
      </c>
      <c r="C6975" s="374" t="s">
        <v>14200</v>
      </c>
      <c r="D6975" s="368" t="s">
        <v>6</v>
      </c>
      <c r="E6975" s="374" t="s">
        <v>1213</v>
      </c>
      <c r="F6975" s="376">
        <v>88647.19</v>
      </c>
    </row>
    <row r="6976" spans="1:6">
      <c r="A6976" s="370" t="s">
        <v>14201</v>
      </c>
      <c r="B6976" s="374">
        <v>16638</v>
      </c>
      <c r="C6976" s="374" t="s">
        <v>14202</v>
      </c>
      <c r="D6976" s="368" t="s">
        <v>6</v>
      </c>
      <c r="E6976" s="374" t="s">
        <v>1213</v>
      </c>
      <c r="F6976" s="376">
        <v>79673.39</v>
      </c>
    </row>
    <row r="6977" spans="1:6">
      <c r="A6977" s="370" t="s">
        <v>14203</v>
      </c>
      <c r="B6977" s="374">
        <v>356</v>
      </c>
      <c r="C6977" s="374" t="s">
        <v>14204</v>
      </c>
      <c r="D6977" s="368" t="s">
        <v>6</v>
      </c>
      <c r="E6977" s="374" t="s">
        <v>1213</v>
      </c>
      <c r="F6977" s="376">
        <v>129465.09</v>
      </c>
    </row>
    <row r="6978" spans="1:6">
      <c r="A6978" s="370" t="s">
        <v>14205</v>
      </c>
      <c r="B6978" s="374">
        <v>10712</v>
      </c>
      <c r="C6978" s="374" t="s">
        <v>14206</v>
      </c>
      <c r="D6978" s="368" t="s">
        <v>6</v>
      </c>
      <c r="E6978" s="374" t="s">
        <v>1213</v>
      </c>
      <c r="F6978" s="376">
        <v>133049.07</v>
      </c>
    </row>
    <row r="6979" spans="1:6">
      <c r="A6979" s="370" t="s">
        <v>14207</v>
      </c>
      <c r="B6979" s="374">
        <v>10821</v>
      </c>
      <c r="C6979" s="374" t="s">
        <v>14208</v>
      </c>
      <c r="D6979" s="368" t="s">
        <v>6</v>
      </c>
      <c r="E6979" s="374" t="s">
        <v>1213</v>
      </c>
      <c r="F6979" s="376">
        <v>161507.38</v>
      </c>
    </row>
    <row r="6980" spans="1:6">
      <c r="A6980" s="370" t="s">
        <v>14209</v>
      </c>
      <c r="B6980" s="374">
        <v>17146</v>
      </c>
      <c r="C6980" s="374" t="s">
        <v>14210</v>
      </c>
      <c r="D6980" s="368" t="s">
        <v>9</v>
      </c>
      <c r="E6980" s="374" t="s">
        <v>610</v>
      </c>
      <c r="F6980" s="376">
        <v>7655.51</v>
      </c>
    </row>
    <row r="6981" spans="1:6">
      <c r="A6981" s="370" t="s">
        <v>14211</v>
      </c>
      <c r="B6981" s="374">
        <v>18489</v>
      </c>
      <c r="C6981" s="374" t="s">
        <v>14212</v>
      </c>
      <c r="D6981" s="368" t="s">
        <v>7</v>
      </c>
      <c r="E6981" s="374" t="s">
        <v>857</v>
      </c>
      <c r="F6981" s="376">
        <v>188093.34</v>
      </c>
    </row>
    <row r="6982" spans="1:6">
      <c r="A6982" s="370" t="s">
        <v>14213</v>
      </c>
      <c r="B6982" s="374">
        <v>13933</v>
      </c>
      <c r="C6982" s="374" t="s">
        <v>14214</v>
      </c>
      <c r="D6982" s="368" t="s">
        <v>6</v>
      </c>
      <c r="E6982" s="374" t="s">
        <v>1766</v>
      </c>
      <c r="F6982" s="376">
        <v>69364.789999999994</v>
      </c>
    </row>
    <row r="6983" spans="1:6">
      <c r="A6983" s="370" t="s">
        <v>14215</v>
      </c>
      <c r="B6983" s="374">
        <v>10391</v>
      </c>
      <c r="C6983" s="374" t="s">
        <v>14216</v>
      </c>
      <c r="D6983" s="368" t="s">
        <v>6</v>
      </c>
      <c r="E6983" s="374" t="s">
        <v>1216</v>
      </c>
      <c r="F6983" s="376">
        <v>286681.14</v>
      </c>
    </row>
    <row r="6984" spans="1:6">
      <c r="A6984" s="370" t="s">
        <v>14217</v>
      </c>
      <c r="B6984" s="374">
        <v>20849</v>
      </c>
      <c r="C6984" s="374" t="s">
        <v>14218</v>
      </c>
      <c r="D6984" s="368" t="s">
        <v>6</v>
      </c>
      <c r="E6984" s="374" t="s">
        <v>1213</v>
      </c>
      <c r="F6984" s="376">
        <v>667571.77</v>
      </c>
    </row>
    <row r="6985" spans="1:6">
      <c r="A6985" s="370" t="s">
        <v>14219</v>
      </c>
      <c r="B6985" s="374">
        <v>16030</v>
      </c>
      <c r="C6985" s="374" t="s">
        <v>14220</v>
      </c>
      <c r="D6985" s="368" t="s">
        <v>9</v>
      </c>
      <c r="E6985" s="374" t="s">
        <v>1259</v>
      </c>
      <c r="F6985" s="376">
        <v>76250.320000000007</v>
      </c>
    </row>
    <row r="6986" spans="1:6">
      <c r="A6986" s="370" t="s">
        <v>14221</v>
      </c>
      <c r="B6986" s="374">
        <v>16618</v>
      </c>
      <c r="C6986" s="374" t="s">
        <v>14222</v>
      </c>
      <c r="D6986" s="368" t="s">
        <v>6</v>
      </c>
      <c r="E6986" s="374" t="s">
        <v>854</v>
      </c>
      <c r="F6986" s="376">
        <v>129817.9</v>
      </c>
    </row>
    <row r="6987" spans="1:6">
      <c r="A6987" s="370" t="s">
        <v>14223</v>
      </c>
      <c r="B6987" s="374">
        <v>14130</v>
      </c>
      <c r="C6987" s="374" t="s">
        <v>14224</v>
      </c>
      <c r="D6987" s="368" t="s">
        <v>7</v>
      </c>
      <c r="E6987" s="374" t="s">
        <v>857</v>
      </c>
      <c r="F6987" s="376">
        <v>1021121.68</v>
      </c>
    </row>
    <row r="6988" spans="1:6">
      <c r="A6988" s="370" t="s">
        <v>14225</v>
      </c>
      <c r="B6988" s="374">
        <v>12496</v>
      </c>
      <c r="C6988" s="374" t="s">
        <v>14226</v>
      </c>
      <c r="D6988" s="368" t="s">
        <v>7</v>
      </c>
      <c r="E6988" s="374" t="s">
        <v>857</v>
      </c>
      <c r="F6988" s="376">
        <v>977387.54</v>
      </c>
    </row>
    <row r="6989" spans="1:6">
      <c r="A6989" s="370" t="s">
        <v>14227</v>
      </c>
      <c r="B6989" s="374">
        <v>14116</v>
      </c>
      <c r="C6989" s="374" t="s">
        <v>14228</v>
      </c>
      <c r="D6989" s="368" t="s">
        <v>7</v>
      </c>
      <c r="E6989" s="374" t="s">
        <v>857</v>
      </c>
      <c r="F6989" s="376">
        <v>932317.34</v>
      </c>
    </row>
    <row r="6990" spans="1:6">
      <c r="A6990" s="370" t="s">
        <v>14229</v>
      </c>
      <c r="B6990" s="374">
        <v>16589</v>
      </c>
      <c r="C6990" s="374" t="s">
        <v>14230</v>
      </c>
      <c r="D6990" s="368" t="s">
        <v>7</v>
      </c>
      <c r="E6990" s="374" t="s">
        <v>857</v>
      </c>
      <c r="F6990" s="376">
        <v>1688752.84</v>
      </c>
    </row>
    <row r="6991" spans="1:6">
      <c r="A6991" s="370" t="s">
        <v>14231</v>
      </c>
      <c r="B6991" s="374">
        <v>11549</v>
      </c>
      <c r="C6991" s="374" t="s">
        <v>14232</v>
      </c>
      <c r="D6991" s="368" t="s">
        <v>7</v>
      </c>
      <c r="E6991" s="374" t="s">
        <v>857</v>
      </c>
      <c r="F6991" s="376">
        <v>1179171.6399999999</v>
      </c>
    </row>
    <row r="6992" spans="1:6">
      <c r="A6992" s="370" t="s">
        <v>14233</v>
      </c>
      <c r="B6992" s="374">
        <v>11145</v>
      </c>
      <c r="C6992" s="374" t="s">
        <v>14234</v>
      </c>
      <c r="D6992" s="368" t="s">
        <v>6</v>
      </c>
      <c r="E6992" s="374" t="s">
        <v>857</v>
      </c>
      <c r="F6992" s="376">
        <v>59479.27</v>
      </c>
    </row>
    <row r="6993" spans="1:6">
      <c r="A6993" s="370" t="s">
        <v>14235</v>
      </c>
      <c r="B6993" s="374">
        <v>11147</v>
      </c>
      <c r="C6993" s="374" t="s">
        <v>14236</v>
      </c>
      <c r="D6993" s="368" t="s">
        <v>6</v>
      </c>
      <c r="E6993" s="374" t="s">
        <v>857</v>
      </c>
      <c r="F6993" s="376">
        <v>57473.73</v>
      </c>
    </row>
    <row r="6994" spans="1:6">
      <c r="A6994" s="370" t="s">
        <v>14237</v>
      </c>
      <c r="B6994" s="374">
        <v>11703</v>
      </c>
      <c r="C6994" s="374" t="s">
        <v>14238</v>
      </c>
      <c r="D6994" s="368" t="s">
        <v>6</v>
      </c>
      <c r="E6994" s="374" t="s">
        <v>857</v>
      </c>
      <c r="F6994" s="376">
        <v>89373.88</v>
      </c>
    </row>
    <row r="6995" spans="1:6">
      <c r="A6995" s="370" t="s">
        <v>14239</v>
      </c>
      <c r="B6995" s="374">
        <v>11704</v>
      </c>
      <c r="C6995" s="374" t="s">
        <v>14240</v>
      </c>
      <c r="D6995" s="368" t="s">
        <v>6</v>
      </c>
      <c r="E6995" s="374" t="s">
        <v>857</v>
      </c>
      <c r="F6995" s="376">
        <v>140058.89000000001</v>
      </c>
    </row>
    <row r="6996" spans="1:6">
      <c r="A6996" s="370" t="s">
        <v>14241</v>
      </c>
      <c r="B6996" s="374">
        <v>10346</v>
      </c>
      <c r="C6996" s="374" t="s">
        <v>14242</v>
      </c>
      <c r="D6996" s="368" t="s">
        <v>6</v>
      </c>
      <c r="E6996" s="374" t="s">
        <v>857</v>
      </c>
      <c r="F6996" s="376">
        <v>76464.039999999994</v>
      </c>
    </row>
    <row r="6997" spans="1:6">
      <c r="A6997" s="370" t="s">
        <v>14243</v>
      </c>
      <c r="B6997" s="374">
        <v>11711</v>
      </c>
      <c r="C6997" s="374" t="s">
        <v>14244</v>
      </c>
      <c r="D6997" s="368" t="s">
        <v>6</v>
      </c>
      <c r="E6997" s="374" t="s">
        <v>857</v>
      </c>
      <c r="F6997" s="376">
        <v>146086.99</v>
      </c>
    </row>
    <row r="6998" spans="1:6">
      <c r="A6998" s="370" t="s">
        <v>14245</v>
      </c>
      <c r="B6998" s="374">
        <v>11082</v>
      </c>
      <c r="C6998" s="374" t="s">
        <v>14246</v>
      </c>
      <c r="D6998" s="368" t="s">
        <v>6</v>
      </c>
      <c r="E6998" s="374" t="s">
        <v>857</v>
      </c>
      <c r="F6998" s="376">
        <v>96238.23</v>
      </c>
    </row>
    <row r="6999" spans="1:6">
      <c r="A6999" s="370" t="s">
        <v>14247</v>
      </c>
      <c r="B6999" s="374">
        <v>13517</v>
      </c>
      <c r="C6999" s="374" t="s">
        <v>14248</v>
      </c>
      <c r="D6999" s="368" t="s">
        <v>6</v>
      </c>
      <c r="E6999" s="374" t="s">
        <v>857</v>
      </c>
      <c r="F6999" s="376">
        <v>85106.71</v>
      </c>
    </row>
    <row r="7000" spans="1:6">
      <c r="A7000" s="370" t="s">
        <v>14249</v>
      </c>
      <c r="B7000" s="374">
        <v>13869</v>
      </c>
      <c r="C7000" s="374" t="s">
        <v>14250</v>
      </c>
      <c r="D7000" s="368" t="s">
        <v>6</v>
      </c>
      <c r="E7000" s="374" t="s">
        <v>1766</v>
      </c>
      <c r="F7000" s="376">
        <v>94488.12</v>
      </c>
    </row>
    <row r="7001" spans="1:6">
      <c r="A7001" s="370" t="s">
        <v>14251</v>
      </c>
      <c r="B7001" s="374">
        <v>10685</v>
      </c>
      <c r="C7001" s="374" t="s">
        <v>14252</v>
      </c>
      <c r="D7001" s="368" t="s">
        <v>6</v>
      </c>
      <c r="E7001" s="374" t="s">
        <v>1766</v>
      </c>
      <c r="F7001" s="376">
        <v>104584.33</v>
      </c>
    </row>
    <row r="7002" spans="1:6">
      <c r="A7002" s="370" t="s">
        <v>14253</v>
      </c>
      <c r="B7002" s="374">
        <v>11647</v>
      </c>
      <c r="C7002" s="374" t="s">
        <v>14254</v>
      </c>
      <c r="D7002" s="368" t="s">
        <v>6</v>
      </c>
      <c r="E7002" s="374" t="s">
        <v>1766</v>
      </c>
      <c r="F7002" s="376">
        <v>111657.63</v>
      </c>
    </row>
    <row r="7003" spans="1:6">
      <c r="A7003" s="370" t="s">
        <v>14255</v>
      </c>
      <c r="B7003" s="374">
        <v>13968</v>
      </c>
      <c r="C7003" s="374" t="s">
        <v>14256</v>
      </c>
      <c r="D7003" s="368" t="s">
        <v>6</v>
      </c>
      <c r="E7003" s="374" t="s">
        <v>1766</v>
      </c>
      <c r="F7003" s="376">
        <v>107516.93</v>
      </c>
    </row>
    <row r="7004" spans="1:6">
      <c r="A7004" s="370" t="s">
        <v>14257</v>
      </c>
      <c r="B7004" s="374">
        <v>16792</v>
      </c>
      <c r="C7004" s="374" t="s">
        <v>14258</v>
      </c>
      <c r="D7004" s="368" t="s">
        <v>6</v>
      </c>
      <c r="E7004" s="374" t="s">
        <v>1766</v>
      </c>
      <c r="F7004" s="376">
        <v>107464.37</v>
      </c>
    </row>
    <row r="7005" spans="1:6">
      <c r="A7005" s="370" t="s">
        <v>14259</v>
      </c>
      <c r="B7005" s="374">
        <v>19260</v>
      </c>
      <c r="C7005" s="374" t="s">
        <v>14260</v>
      </c>
      <c r="D7005" s="368" t="s">
        <v>6</v>
      </c>
      <c r="E7005" s="374" t="s">
        <v>1766</v>
      </c>
      <c r="F7005" s="376">
        <v>174736.39</v>
      </c>
    </row>
    <row r="7006" spans="1:6">
      <c r="A7006" s="370" t="s">
        <v>14261</v>
      </c>
      <c r="B7006" s="374">
        <v>14983</v>
      </c>
      <c r="C7006" s="374" t="s">
        <v>14262</v>
      </c>
      <c r="D7006" s="368" t="s">
        <v>6</v>
      </c>
      <c r="E7006" s="374" t="s">
        <v>1766</v>
      </c>
      <c r="F7006" s="376">
        <v>145501.79</v>
      </c>
    </row>
    <row r="7007" spans="1:6">
      <c r="A7007" s="370" t="s">
        <v>14263</v>
      </c>
      <c r="B7007" s="374">
        <v>10307</v>
      </c>
      <c r="C7007" s="374" t="s">
        <v>14264</v>
      </c>
      <c r="D7007" s="368" t="s">
        <v>6</v>
      </c>
      <c r="E7007" s="374" t="s">
        <v>857</v>
      </c>
      <c r="F7007" s="376">
        <v>180373.52</v>
      </c>
    </row>
    <row r="7008" spans="1:6">
      <c r="A7008" s="370" t="s">
        <v>14265</v>
      </c>
      <c r="B7008" s="374">
        <v>16854</v>
      </c>
      <c r="C7008" s="374" t="s">
        <v>14266</v>
      </c>
      <c r="D7008" s="368" t="s">
        <v>6</v>
      </c>
      <c r="E7008" s="374" t="s">
        <v>857</v>
      </c>
      <c r="F7008" s="376">
        <v>95810.81</v>
      </c>
    </row>
    <row r="7009" spans="1:6">
      <c r="A7009" s="370" t="s">
        <v>14267</v>
      </c>
      <c r="B7009" s="374">
        <v>18002</v>
      </c>
      <c r="C7009" s="374" t="s">
        <v>14268</v>
      </c>
      <c r="D7009" s="368" t="s">
        <v>6</v>
      </c>
      <c r="E7009" s="374" t="s">
        <v>857</v>
      </c>
      <c r="F7009" s="376">
        <v>108888.3</v>
      </c>
    </row>
    <row r="7010" spans="1:6">
      <c r="A7010" s="370" t="s">
        <v>14269</v>
      </c>
      <c r="B7010" s="374">
        <v>13715</v>
      </c>
      <c r="C7010" s="374" t="s">
        <v>14270</v>
      </c>
      <c r="D7010" s="368" t="s">
        <v>6</v>
      </c>
      <c r="E7010" s="374" t="s">
        <v>1216</v>
      </c>
      <c r="F7010" s="376">
        <v>98304.76</v>
      </c>
    </row>
    <row r="7011" spans="1:6">
      <c r="A7011" s="370" t="s">
        <v>14271</v>
      </c>
      <c r="B7011" s="374">
        <v>10335</v>
      </c>
      <c r="C7011" s="374" t="s">
        <v>14272</v>
      </c>
      <c r="D7011" s="368" t="s">
        <v>6</v>
      </c>
      <c r="E7011" s="374" t="s">
        <v>1216</v>
      </c>
      <c r="F7011" s="376">
        <v>124227.23</v>
      </c>
    </row>
    <row r="7012" spans="1:6">
      <c r="A7012" s="370" t="s">
        <v>14273</v>
      </c>
      <c r="B7012" s="374">
        <v>11400</v>
      </c>
      <c r="C7012" s="374" t="s">
        <v>14274</v>
      </c>
      <c r="D7012" s="368" t="s">
        <v>6</v>
      </c>
      <c r="E7012" s="374" t="s">
        <v>1216</v>
      </c>
      <c r="F7012" s="376">
        <v>126035.72</v>
      </c>
    </row>
    <row r="7013" spans="1:6">
      <c r="A7013" s="370" t="s">
        <v>14275</v>
      </c>
      <c r="B7013" s="374">
        <v>14062</v>
      </c>
      <c r="C7013" s="374" t="s">
        <v>14276</v>
      </c>
      <c r="D7013" s="368" t="s">
        <v>6</v>
      </c>
      <c r="E7013" s="374" t="s">
        <v>1216</v>
      </c>
      <c r="F7013" s="376">
        <v>120807.92</v>
      </c>
    </row>
    <row r="7014" spans="1:6">
      <c r="A7014" s="370" t="s">
        <v>14277</v>
      </c>
      <c r="B7014" s="374">
        <v>15092</v>
      </c>
      <c r="C7014" s="374" t="s">
        <v>14278</v>
      </c>
      <c r="D7014" s="368" t="s">
        <v>6</v>
      </c>
      <c r="E7014" s="374" t="s">
        <v>1216</v>
      </c>
      <c r="F7014" s="376">
        <v>96311.16</v>
      </c>
    </row>
    <row r="7015" spans="1:6">
      <c r="A7015" s="370" t="s">
        <v>14279</v>
      </c>
      <c r="B7015" s="374">
        <v>11773</v>
      </c>
      <c r="C7015" s="374" t="s">
        <v>14280</v>
      </c>
      <c r="D7015" s="368" t="s">
        <v>7</v>
      </c>
      <c r="E7015" s="374" t="s">
        <v>1216</v>
      </c>
      <c r="F7015" s="376">
        <v>1024423.26</v>
      </c>
    </row>
    <row r="7016" spans="1:6">
      <c r="A7016" s="370" t="s">
        <v>14281</v>
      </c>
      <c r="B7016" s="374">
        <v>18725</v>
      </c>
      <c r="C7016" s="374" t="s">
        <v>14282</v>
      </c>
      <c r="D7016" s="368" t="s">
        <v>6</v>
      </c>
      <c r="E7016" s="374" t="s">
        <v>1216</v>
      </c>
      <c r="F7016" s="376">
        <v>103960.39</v>
      </c>
    </row>
    <row r="7017" spans="1:6">
      <c r="A7017" s="370" t="s">
        <v>14283</v>
      </c>
      <c r="B7017" s="374">
        <v>11135</v>
      </c>
      <c r="C7017" s="374" t="s">
        <v>14284</v>
      </c>
      <c r="D7017" s="368" t="s">
        <v>6</v>
      </c>
      <c r="E7017" s="374" t="s">
        <v>1216</v>
      </c>
      <c r="F7017" s="376">
        <v>169691.41</v>
      </c>
    </row>
    <row r="7018" spans="1:6">
      <c r="A7018" s="370" t="s">
        <v>14285</v>
      </c>
      <c r="B7018" s="374">
        <v>10347</v>
      </c>
      <c r="C7018" s="374" t="s">
        <v>14286</v>
      </c>
      <c r="D7018" s="368" t="s">
        <v>6</v>
      </c>
      <c r="E7018" s="374" t="s">
        <v>1216</v>
      </c>
      <c r="F7018" s="376">
        <v>312887.15000000002</v>
      </c>
    </row>
    <row r="7019" spans="1:6">
      <c r="A7019" s="370" t="s">
        <v>14287</v>
      </c>
      <c r="B7019" s="374">
        <v>10946</v>
      </c>
      <c r="C7019" s="374" t="s">
        <v>14288</v>
      </c>
      <c r="D7019" s="368" t="s">
        <v>6</v>
      </c>
      <c r="E7019" s="374" t="s">
        <v>1216</v>
      </c>
      <c r="F7019" s="376">
        <v>159694.78</v>
      </c>
    </row>
    <row r="7020" spans="1:6">
      <c r="A7020" s="370" t="s">
        <v>14289</v>
      </c>
      <c r="B7020" s="374">
        <v>11792</v>
      </c>
      <c r="C7020" s="374" t="s">
        <v>14290</v>
      </c>
      <c r="D7020" s="368" t="s">
        <v>7</v>
      </c>
      <c r="E7020" s="374" t="s">
        <v>1216</v>
      </c>
      <c r="F7020" s="376">
        <v>1017252.86</v>
      </c>
    </row>
    <row r="7021" spans="1:6">
      <c r="A7021" s="370" t="s">
        <v>14291</v>
      </c>
      <c r="B7021" s="374">
        <v>15468</v>
      </c>
      <c r="C7021" s="374" t="s">
        <v>14292</v>
      </c>
      <c r="D7021" s="368" t="s">
        <v>6</v>
      </c>
      <c r="E7021" s="374" t="s">
        <v>1216</v>
      </c>
      <c r="F7021" s="376">
        <v>134067.6</v>
      </c>
    </row>
    <row r="7022" spans="1:6">
      <c r="A7022" s="370" t="s">
        <v>14293</v>
      </c>
      <c r="B7022" s="374">
        <v>16242</v>
      </c>
      <c r="C7022" s="374" t="s">
        <v>14294</v>
      </c>
      <c r="D7022" s="368" t="s">
        <v>7</v>
      </c>
      <c r="E7022" s="374" t="s">
        <v>857</v>
      </c>
      <c r="F7022" s="376">
        <v>999121.32</v>
      </c>
    </row>
    <row r="7023" spans="1:6">
      <c r="A7023" s="370" t="s">
        <v>14295</v>
      </c>
      <c r="B7023" s="374">
        <v>14952</v>
      </c>
      <c r="C7023" s="374" t="s">
        <v>14296</v>
      </c>
      <c r="D7023" s="368" t="s">
        <v>7</v>
      </c>
      <c r="E7023" s="374" t="s">
        <v>857</v>
      </c>
      <c r="F7023" s="376">
        <v>1003415.75</v>
      </c>
    </row>
    <row r="7024" spans="1:6">
      <c r="A7024" s="370" t="s">
        <v>14297</v>
      </c>
      <c r="B7024" s="374">
        <v>11710</v>
      </c>
      <c r="C7024" s="374" t="s">
        <v>14298</v>
      </c>
      <c r="D7024" s="368" t="s">
        <v>6</v>
      </c>
      <c r="E7024" s="374" t="s">
        <v>857</v>
      </c>
      <c r="F7024" s="376">
        <v>152322.07</v>
      </c>
    </row>
    <row r="7025" spans="1:6">
      <c r="A7025" s="370" t="s">
        <v>14299</v>
      </c>
      <c r="B7025" s="374">
        <v>15160</v>
      </c>
      <c r="C7025" s="374" t="s">
        <v>14300</v>
      </c>
      <c r="D7025" s="368" t="s">
        <v>7</v>
      </c>
      <c r="E7025" s="374" t="s">
        <v>1216</v>
      </c>
      <c r="F7025" s="376">
        <v>851861.64</v>
      </c>
    </row>
    <row r="7026" spans="1:6">
      <c r="A7026" s="370" t="s">
        <v>14301</v>
      </c>
      <c r="B7026" s="374">
        <v>10011</v>
      </c>
      <c r="C7026" s="374" t="s">
        <v>14302</v>
      </c>
      <c r="D7026" s="368" t="s">
        <v>6</v>
      </c>
      <c r="E7026" s="374" t="s">
        <v>1216</v>
      </c>
      <c r="F7026" s="376">
        <v>160180.51999999999</v>
      </c>
    </row>
    <row r="7027" spans="1:6">
      <c r="A7027" s="370" t="s">
        <v>14303</v>
      </c>
      <c r="B7027" s="374">
        <v>15133</v>
      </c>
      <c r="C7027" s="374" t="s">
        <v>14304</v>
      </c>
      <c r="D7027" s="368" t="s">
        <v>6</v>
      </c>
      <c r="E7027" s="374" t="s">
        <v>1216</v>
      </c>
      <c r="F7027" s="376">
        <v>171751.36</v>
      </c>
    </row>
    <row r="7028" spans="1:6">
      <c r="A7028" s="370" t="s">
        <v>14305</v>
      </c>
      <c r="B7028" s="374">
        <v>11374</v>
      </c>
      <c r="C7028" s="374" t="s">
        <v>14306</v>
      </c>
      <c r="D7028" s="368" t="s">
        <v>6</v>
      </c>
      <c r="E7028" s="374" t="s">
        <v>1216</v>
      </c>
      <c r="F7028" s="376">
        <v>271617</v>
      </c>
    </row>
    <row r="7029" spans="1:6">
      <c r="A7029" s="370" t="s">
        <v>14307</v>
      </c>
      <c r="B7029" s="374">
        <v>801</v>
      </c>
      <c r="C7029" s="374" t="s">
        <v>14308</v>
      </c>
      <c r="D7029" s="368" t="s">
        <v>7</v>
      </c>
      <c r="E7029" s="374" t="s">
        <v>857</v>
      </c>
      <c r="F7029" s="376">
        <v>192270.72</v>
      </c>
    </row>
    <row r="7030" spans="1:6">
      <c r="A7030" s="370" t="s">
        <v>14309</v>
      </c>
      <c r="B7030" s="374">
        <v>15938</v>
      </c>
      <c r="C7030" s="374" t="s">
        <v>14310</v>
      </c>
      <c r="D7030" s="368" t="s">
        <v>6</v>
      </c>
      <c r="E7030" s="374" t="s">
        <v>1991</v>
      </c>
      <c r="F7030" s="376">
        <v>137954.07999999999</v>
      </c>
    </row>
    <row r="7031" spans="1:6">
      <c r="A7031" s="370" t="s">
        <v>14311</v>
      </c>
      <c r="B7031" s="374">
        <v>13978</v>
      </c>
      <c r="C7031" s="374" t="s">
        <v>14312</v>
      </c>
      <c r="D7031" s="368" t="s">
        <v>6</v>
      </c>
      <c r="E7031" s="374" t="s">
        <v>491</v>
      </c>
      <c r="F7031" s="376">
        <v>90844.49</v>
      </c>
    </row>
    <row r="7032" spans="1:6">
      <c r="A7032" s="370" t="s">
        <v>14313</v>
      </c>
      <c r="B7032" s="374">
        <v>11313</v>
      </c>
      <c r="C7032" s="374" t="s">
        <v>14314</v>
      </c>
      <c r="D7032" s="368" t="s">
        <v>6</v>
      </c>
      <c r="E7032" s="374" t="s">
        <v>857</v>
      </c>
      <c r="F7032" s="376">
        <v>264218.28999999998</v>
      </c>
    </row>
    <row r="7033" spans="1:6">
      <c r="A7033" s="370" t="s">
        <v>14315</v>
      </c>
      <c r="B7033" s="374">
        <v>10525</v>
      </c>
      <c r="C7033" s="374" t="s">
        <v>14316</v>
      </c>
      <c r="D7033" s="368" t="s">
        <v>6</v>
      </c>
      <c r="E7033" s="374" t="s">
        <v>1766</v>
      </c>
      <c r="F7033" s="376">
        <v>255172.49</v>
      </c>
    </row>
    <row r="7034" spans="1:6">
      <c r="A7034" s="370" t="s">
        <v>14317</v>
      </c>
      <c r="B7034" s="374">
        <v>1008</v>
      </c>
      <c r="C7034" s="374" t="s">
        <v>14318</v>
      </c>
      <c r="D7034" s="368" t="s">
        <v>6</v>
      </c>
      <c r="E7034" s="374" t="s">
        <v>857</v>
      </c>
      <c r="F7034" s="376">
        <v>398120.94</v>
      </c>
    </row>
    <row r="7035" spans="1:6">
      <c r="A7035" s="370" t="s">
        <v>14319</v>
      </c>
      <c r="B7035" s="374">
        <v>14981</v>
      </c>
      <c r="C7035" s="374" t="s">
        <v>14320</v>
      </c>
      <c r="D7035" s="368" t="s">
        <v>6</v>
      </c>
      <c r="E7035" s="374" t="s">
        <v>857</v>
      </c>
      <c r="F7035" s="376">
        <v>106390.21</v>
      </c>
    </row>
    <row r="7036" spans="1:6">
      <c r="A7036" s="370" t="s">
        <v>14321</v>
      </c>
      <c r="B7036" s="374">
        <v>95</v>
      </c>
      <c r="C7036" s="374" t="s">
        <v>14322</v>
      </c>
      <c r="D7036" s="368" t="s">
        <v>6</v>
      </c>
      <c r="E7036" s="374" t="s">
        <v>857</v>
      </c>
      <c r="F7036" s="376">
        <v>135477.97</v>
      </c>
    </row>
    <row r="7037" spans="1:6">
      <c r="A7037" s="370" t="s">
        <v>14323</v>
      </c>
      <c r="B7037" s="374">
        <v>96</v>
      </c>
      <c r="C7037" s="374" t="s">
        <v>14324</v>
      </c>
      <c r="D7037" s="368" t="s">
        <v>6</v>
      </c>
      <c r="E7037" s="374" t="s">
        <v>857</v>
      </c>
      <c r="F7037" s="376">
        <v>143438.9</v>
      </c>
    </row>
    <row r="7038" spans="1:6">
      <c r="A7038" s="370" t="s">
        <v>14325</v>
      </c>
      <c r="B7038" s="374">
        <v>75</v>
      </c>
      <c r="C7038" s="374" t="s">
        <v>14326</v>
      </c>
      <c r="D7038" s="368" t="s">
        <v>6</v>
      </c>
      <c r="E7038" s="374" t="s">
        <v>857</v>
      </c>
      <c r="F7038" s="376">
        <v>152339.26999999999</v>
      </c>
    </row>
    <row r="7039" spans="1:6">
      <c r="A7039" s="370" t="s">
        <v>14327</v>
      </c>
      <c r="B7039" s="374">
        <v>11793</v>
      </c>
      <c r="C7039" s="374" t="s">
        <v>14328</v>
      </c>
      <c r="D7039" s="368" t="s">
        <v>7</v>
      </c>
      <c r="E7039" s="374" t="s">
        <v>857</v>
      </c>
      <c r="F7039" s="376">
        <v>1073958.49</v>
      </c>
    </row>
    <row r="7040" spans="1:6">
      <c r="A7040" s="370" t="s">
        <v>14329</v>
      </c>
      <c r="B7040" s="374">
        <v>97</v>
      </c>
      <c r="C7040" s="374" t="s">
        <v>14330</v>
      </c>
      <c r="D7040" s="368" t="s">
        <v>6</v>
      </c>
      <c r="E7040" s="374" t="s">
        <v>857</v>
      </c>
      <c r="F7040" s="376">
        <v>162739.67000000001</v>
      </c>
    </row>
    <row r="7041" spans="1:6">
      <c r="A7041" s="370" t="s">
        <v>14331</v>
      </c>
      <c r="B7041" s="374">
        <v>13207</v>
      </c>
      <c r="C7041" s="374" t="s">
        <v>14332</v>
      </c>
      <c r="D7041" s="368" t="s">
        <v>6</v>
      </c>
      <c r="E7041" s="374" t="s">
        <v>857</v>
      </c>
      <c r="F7041" s="376">
        <v>215603.21</v>
      </c>
    </row>
    <row r="7042" spans="1:6">
      <c r="A7042" s="370" t="s">
        <v>14333</v>
      </c>
      <c r="B7042" s="374">
        <v>83</v>
      </c>
      <c r="C7042" s="374" t="s">
        <v>14334</v>
      </c>
      <c r="D7042" s="368" t="s">
        <v>6</v>
      </c>
      <c r="E7042" s="374" t="s">
        <v>857</v>
      </c>
      <c r="F7042" s="376">
        <v>185845.45</v>
      </c>
    </row>
    <row r="7043" spans="1:6">
      <c r="A7043" s="370" t="s">
        <v>14335</v>
      </c>
      <c r="B7043" s="374">
        <v>15261</v>
      </c>
      <c r="C7043" s="374" t="s">
        <v>14336</v>
      </c>
      <c r="D7043" s="368" t="s">
        <v>6</v>
      </c>
      <c r="E7043" s="374" t="s">
        <v>857</v>
      </c>
      <c r="F7043" s="376">
        <v>150895.15</v>
      </c>
    </row>
    <row r="7044" spans="1:6">
      <c r="A7044" s="370" t="s">
        <v>14337</v>
      </c>
      <c r="B7044" s="374">
        <v>16099</v>
      </c>
      <c r="C7044" s="374" t="s">
        <v>14338</v>
      </c>
      <c r="D7044" s="368" t="s">
        <v>6</v>
      </c>
      <c r="E7044" s="374" t="s">
        <v>857</v>
      </c>
      <c r="F7044" s="376">
        <v>156171.23000000001</v>
      </c>
    </row>
    <row r="7045" spans="1:6">
      <c r="A7045" s="370" t="s">
        <v>14339</v>
      </c>
      <c r="B7045" s="374">
        <v>10345</v>
      </c>
      <c r="C7045" s="374" t="s">
        <v>14340</v>
      </c>
      <c r="D7045" s="368" t="s">
        <v>6</v>
      </c>
      <c r="E7045" s="374" t="s">
        <v>857</v>
      </c>
      <c r="F7045" s="376">
        <v>166881.14000000001</v>
      </c>
    </row>
    <row r="7046" spans="1:6">
      <c r="A7046" s="370" t="s">
        <v>14341</v>
      </c>
      <c r="B7046" s="374">
        <v>15132</v>
      </c>
      <c r="C7046" s="374" t="s">
        <v>14342</v>
      </c>
      <c r="D7046" s="368" t="s">
        <v>6</v>
      </c>
      <c r="E7046" s="374" t="s">
        <v>857</v>
      </c>
      <c r="F7046" s="376">
        <v>207492.46</v>
      </c>
    </row>
    <row r="7047" spans="1:6">
      <c r="A7047" s="370" t="s">
        <v>14343</v>
      </c>
      <c r="B7047" s="374">
        <v>12545</v>
      </c>
      <c r="C7047" s="374" t="s">
        <v>14344</v>
      </c>
      <c r="D7047" s="368" t="s">
        <v>6</v>
      </c>
      <c r="E7047" s="374" t="s">
        <v>857</v>
      </c>
      <c r="F7047" s="376">
        <v>187396.99</v>
      </c>
    </row>
    <row r="7048" spans="1:6">
      <c r="A7048" s="370" t="s">
        <v>14345</v>
      </c>
      <c r="B7048" s="374">
        <v>10677</v>
      </c>
      <c r="C7048" s="374" t="s">
        <v>14346</v>
      </c>
      <c r="D7048" s="368" t="s">
        <v>6</v>
      </c>
      <c r="E7048" s="374" t="s">
        <v>857</v>
      </c>
      <c r="F7048" s="376">
        <v>216943.45</v>
      </c>
    </row>
    <row r="7049" spans="1:6">
      <c r="A7049" s="370" t="s">
        <v>14347</v>
      </c>
      <c r="B7049" s="374">
        <v>19026</v>
      </c>
      <c r="C7049" s="374" t="s">
        <v>14348</v>
      </c>
      <c r="D7049" s="368" t="s">
        <v>6</v>
      </c>
      <c r="E7049" s="374" t="s">
        <v>857</v>
      </c>
      <c r="F7049" s="376">
        <v>233121.24</v>
      </c>
    </row>
    <row r="7050" spans="1:6">
      <c r="A7050" s="370" t="s">
        <v>14349</v>
      </c>
      <c r="B7050" s="374">
        <v>15359</v>
      </c>
      <c r="C7050" s="374" t="s">
        <v>14350</v>
      </c>
      <c r="D7050" s="368" t="s">
        <v>7</v>
      </c>
      <c r="E7050" s="374" t="s">
        <v>857</v>
      </c>
      <c r="F7050" s="376">
        <v>932293.4</v>
      </c>
    </row>
    <row r="7051" spans="1:6">
      <c r="A7051" s="370" t="s">
        <v>14351</v>
      </c>
      <c r="B7051" s="374">
        <v>11016</v>
      </c>
      <c r="C7051" s="374" t="s">
        <v>14352</v>
      </c>
      <c r="D7051" s="368" t="s">
        <v>6</v>
      </c>
      <c r="E7051" s="374" t="s">
        <v>857</v>
      </c>
      <c r="F7051" s="376">
        <v>121096.64</v>
      </c>
    </row>
    <row r="7052" spans="1:6">
      <c r="A7052" s="370" t="s">
        <v>14353</v>
      </c>
      <c r="B7052" s="374">
        <v>16728</v>
      </c>
      <c r="C7052" s="374" t="s">
        <v>14354</v>
      </c>
      <c r="D7052" s="368" t="s">
        <v>6</v>
      </c>
      <c r="E7052" s="374" t="s">
        <v>854</v>
      </c>
      <c r="F7052" s="376">
        <v>184414.2</v>
      </c>
    </row>
    <row r="7053" spans="1:6">
      <c r="A7053" s="370" t="s">
        <v>14355</v>
      </c>
      <c r="B7053" s="374">
        <v>12351</v>
      </c>
      <c r="C7053" s="374" t="s">
        <v>14356</v>
      </c>
      <c r="D7053" s="368" t="s">
        <v>6</v>
      </c>
      <c r="E7053" s="374" t="s">
        <v>857</v>
      </c>
      <c r="F7053" s="376">
        <v>184751.19</v>
      </c>
    </row>
    <row r="7054" spans="1:6">
      <c r="A7054" s="370" t="s">
        <v>14357</v>
      </c>
      <c r="B7054" s="374">
        <v>16250</v>
      </c>
      <c r="C7054" s="374" t="s">
        <v>14358</v>
      </c>
      <c r="D7054" s="368" t="s">
        <v>7</v>
      </c>
      <c r="E7054" s="374" t="s">
        <v>1216</v>
      </c>
      <c r="F7054" s="376">
        <v>796259.16</v>
      </c>
    </row>
    <row r="7055" spans="1:6">
      <c r="A7055" s="370" t="s">
        <v>14359</v>
      </c>
      <c r="B7055" s="374">
        <v>14986</v>
      </c>
      <c r="C7055" s="374" t="s">
        <v>14360</v>
      </c>
      <c r="D7055" s="368" t="s">
        <v>7</v>
      </c>
      <c r="E7055" s="374" t="s">
        <v>1216</v>
      </c>
      <c r="F7055" s="376">
        <v>826611.18</v>
      </c>
    </row>
    <row r="7056" spans="1:6">
      <c r="A7056" s="370" t="s">
        <v>14361</v>
      </c>
      <c r="B7056" s="374">
        <v>18153</v>
      </c>
      <c r="C7056" s="374" t="s">
        <v>14362</v>
      </c>
      <c r="D7056" s="368" t="s">
        <v>6</v>
      </c>
      <c r="E7056" s="374" t="s">
        <v>1216</v>
      </c>
      <c r="F7056" s="376">
        <v>221375.26</v>
      </c>
    </row>
    <row r="7057" spans="1:6">
      <c r="A7057" s="370" t="s">
        <v>14363</v>
      </c>
      <c r="B7057" s="374">
        <v>16889</v>
      </c>
      <c r="C7057" s="374" t="s">
        <v>14364</v>
      </c>
      <c r="D7057" s="368" t="s">
        <v>6</v>
      </c>
      <c r="E7057" s="374" t="s">
        <v>1216</v>
      </c>
      <c r="F7057" s="376">
        <v>216408.74</v>
      </c>
    </row>
    <row r="7058" spans="1:6">
      <c r="A7058" s="370" t="s">
        <v>14365</v>
      </c>
      <c r="B7058" s="374">
        <v>10349</v>
      </c>
      <c r="C7058" s="374" t="s">
        <v>14366</v>
      </c>
      <c r="D7058" s="368" t="s">
        <v>6</v>
      </c>
      <c r="E7058" s="374" t="s">
        <v>857</v>
      </c>
      <c r="F7058" s="376">
        <v>144853.66</v>
      </c>
    </row>
    <row r="7059" spans="1:6">
      <c r="A7059" s="370" t="s">
        <v>14367</v>
      </c>
      <c r="B7059" s="374">
        <v>12068</v>
      </c>
      <c r="C7059" s="374" t="s">
        <v>14368</v>
      </c>
      <c r="D7059" s="368" t="s">
        <v>6</v>
      </c>
      <c r="E7059" s="374" t="s">
        <v>1216</v>
      </c>
      <c r="F7059" s="376">
        <v>557847.67000000004</v>
      </c>
    </row>
    <row r="7060" spans="1:6">
      <c r="A7060" s="370" t="s">
        <v>14369</v>
      </c>
      <c r="B7060" s="374">
        <v>145</v>
      </c>
      <c r="C7060" s="374" t="s">
        <v>14370</v>
      </c>
      <c r="D7060" s="368" t="s">
        <v>6</v>
      </c>
      <c r="E7060" s="374" t="s">
        <v>857</v>
      </c>
      <c r="F7060" s="376">
        <v>128672.61</v>
      </c>
    </row>
    <row r="7061" spans="1:6">
      <c r="A7061" s="370" t="s">
        <v>14371</v>
      </c>
      <c r="B7061" s="374">
        <v>11552</v>
      </c>
      <c r="C7061" s="374" t="s">
        <v>14372</v>
      </c>
      <c r="D7061" s="368" t="s">
        <v>6</v>
      </c>
      <c r="E7061" s="374" t="s">
        <v>857</v>
      </c>
      <c r="F7061" s="376">
        <v>166500.20000000001</v>
      </c>
    </row>
    <row r="7062" spans="1:6">
      <c r="A7062" s="370" t="s">
        <v>14373</v>
      </c>
      <c r="B7062" s="374">
        <v>12742</v>
      </c>
      <c r="C7062" s="374" t="s">
        <v>14374</v>
      </c>
      <c r="D7062" s="368" t="s">
        <v>6</v>
      </c>
      <c r="E7062" s="374" t="s">
        <v>857</v>
      </c>
      <c r="F7062" s="376">
        <v>474176.22</v>
      </c>
    </row>
    <row r="7063" spans="1:6">
      <c r="A7063" s="370" t="s">
        <v>14375</v>
      </c>
      <c r="B7063" s="374">
        <v>15030</v>
      </c>
      <c r="C7063" s="374" t="s">
        <v>14376</v>
      </c>
      <c r="D7063" s="368" t="s">
        <v>7</v>
      </c>
      <c r="E7063" s="374" t="s">
        <v>857</v>
      </c>
      <c r="F7063" s="376">
        <v>674113.09</v>
      </c>
    </row>
    <row r="7064" spans="1:6">
      <c r="A7064" s="370" t="s">
        <v>14377</v>
      </c>
      <c r="B7064" s="374">
        <v>11116</v>
      </c>
      <c r="C7064" s="374" t="s">
        <v>14378</v>
      </c>
      <c r="D7064" s="368" t="s">
        <v>7</v>
      </c>
      <c r="E7064" s="374" t="s">
        <v>1766</v>
      </c>
      <c r="F7064" s="376">
        <v>875534.8</v>
      </c>
    </row>
    <row r="7065" spans="1:6">
      <c r="A7065" s="370" t="s">
        <v>14379</v>
      </c>
      <c r="B7065" s="374">
        <v>11109</v>
      </c>
      <c r="C7065" s="374" t="s">
        <v>14380</v>
      </c>
      <c r="D7065" s="368" t="s">
        <v>6</v>
      </c>
      <c r="E7065" s="374" t="s">
        <v>1766</v>
      </c>
      <c r="F7065" s="376">
        <v>87553.48</v>
      </c>
    </row>
    <row r="7066" spans="1:6">
      <c r="A7066" s="370" t="s">
        <v>14381</v>
      </c>
      <c r="B7066" s="374">
        <v>13946</v>
      </c>
      <c r="C7066" s="374" t="s">
        <v>14382</v>
      </c>
      <c r="D7066" s="368" t="s">
        <v>6</v>
      </c>
      <c r="E7066" s="374" t="s">
        <v>1216</v>
      </c>
      <c r="F7066" s="376">
        <v>174410.18</v>
      </c>
    </row>
    <row r="7067" spans="1:6">
      <c r="A7067" s="370" t="s">
        <v>14383</v>
      </c>
      <c r="B7067" s="374">
        <v>18569</v>
      </c>
      <c r="C7067" s="374" t="s">
        <v>14384</v>
      </c>
      <c r="D7067" s="368" t="s">
        <v>9</v>
      </c>
      <c r="E7067" s="374" t="s">
        <v>507</v>
      </c>
      <c r="F7067" s="376">
        <v>8831.14</v>
      </c>
    </row>
    <row r="7068" spans="1:6">
      <c r="A7068" s="370" t="s">
        <v>14385</v>
      </c>
      <c r="B7068" s="374">
        <v>18180</v>
      </c>
      <c r="C7068" s="374" t="s">
        <v>14386</v>
      </c>
      <c r="D7068" s="368" t="s">
        <v>9</v>
      </c>
      <c r="E7068" s="374" t="s">
        <v>1210</v>
      </c>
      <c r="F7068" s="376">
        <v>20972.29</v>
      </c>
    </row>
    <row r="7069" spans="1:6">
      <c r="A7069" s="370" t="s">
        <v>14387</v>
      </c>
      <c r="B7069" s="374">
        <v>17442</v>
      </c>
      <c r="C7069" s="374" t="s">
        <v>14388</v>
      </c>
      <c r="D7069" s="368" t="s">
        <v>9</v>
      </c>
      <c r="E7069" s="374" t="s">
        <v>1210</v>
      </c>
      <c r="F7069" s="376">
        <v>12332.42</v>
      </c>
    </row>
    <row r="7070" spans="1:6">
      <c r="A7070" s="370" t="s">
        <v>14389</v>
      </c>
      <c r="B7070" s="374">
        <v>17444</v>
      </c>
      <c r="C7070" s="374" t="s">
        <v>14390</v>
      </c>
      <c r="D7070" s="368" t="s">
        <v>9</v>
      </c>
      <c r="E7070" s="374" t="s">
        <v>1210</v>
      </c>
      <c r="F7070" s="376">
        <v>21366.639999999999</v>
      </c>
    </row>
    <row r="7071" spans="1:6">
      <c r="A7071" s="370" t="s">
        <v>14391</v>
      </c>
      <c r="B7071" s="374">
        <v>17443</v>
      </c>
      <c r="C7071" s="374" t="s">
        <v>14392</v>
      </c>
      <c r="D7071" s="368" t="s">
        <v>9</v>
      </c>
      <c r="E7071" s="374" t="s">
        <v>1210</v>
      </c>
      <c r="F7071" s="376">
        <v>32014.11</v>
      </c>
    </row>
    <row r="7072" spans="1:6">
      <c r="A7072" s="370" t="s">
        <v>14393</v>
      </c>
      <c r="B7072" s="374">
        <v>12313</v>
      </c>
      <c r="C7072" s="374" t="s">
        <v>14394</v>
      </c>
      <c r="D7072" s="368" t="s">
        <v>6</v>
      </c>
      <c r="E7072" s="374" t="s">
        <v>598</v>
      </c>
      <c r="F7072" s="376">
        <v>0</v>
      </c>
    </row>
    <row r="7073" spans="1:6">
      <c r="A7073" s="370" t="s">
        <v>14395</v>
      </c>
      <c r="B7073" s="374">
        <v>14454</v>
      </c>
      <c r="C7073" s="374" t="s">
        <v>14396</v>
      </c>
      <c r="D7073" s="368" t="s">
        <v>9</v>
      </c>
      <c r="E7073" s="374" t="s">
        <v>603</v>
      </c>
      <c r="F7073" s="376">
        <v>13014.5</v>
      </c>
    </row>
    <row r="7074" spans="1:6" ht="22.5">
      <c r="A7074" s="370" t="s">
        <v>14397</v>
      </c>
      <c r="B7074" s="374">
        <v>11869</v>
      </c>
      <c r="C7074" s="374" t="s">
        <v>14398</v>
      </c>
      <c r="D7074" s="368" t="s">
        <v>9</v>
      </c>
      <c r="E7074" s="374" t="s">
        <v>359</v>
      </c>
      <c r="F7074" s="376">
        <v>24797318.399999999</v>
      </c>
    </row>
    <row r="7075" spans="1:6" ht="22.5">
      <c r="A7075" s="370" t="s">
        <v>14399</v>
      </c>
      <c r="B7075" s="374">
        <v>15225</v>
      </c>
      <c r="C7075" s="374" t="s">
        <v>14400</v>
      </c>
      <c r="D7075" s="368" t="s">
        <v>9</v>
      </c>
      <c r="E7075" s="374" t="s">
        <v>359</v>
      </c>
      <c r="F7075" s="376">
        <v>0</v>
      </c>
    </row>
    <row r="7076" spans="1:6" ht="22.5">
      <c r="A7076" s="370" t="s">
        <v>14401</v>
      </c>
      <c r="B7076" s="374">
        <v>15742</v>
      </c>
      <c r="C7076" s="374" t="s">
        <v>14402</v>
      </c>
      <c r="D7076" s="368" t="s">
        <v>9</v>
      </c>
      <c r="E7076" s="374" t="s">
        <v>359</v>
      </c>
      <c r="F7076" s="376">
        <v>2424244.81</v>
      </c>
    </row>
    <row r="7077" spans="1:6" ht="22.5">
      <c r="A7077" s="370" t="s">
        <v>14403</v>
      </c>
      <c r="B7077" s="374">
        <v>15058</v>
      </c>
      <c r="C7077" s="374" t="s">
        <v>14404</v>
      </c>
      <c r="D7077" s="368" t="s">
        <v>9</v>
      </c>
      <c r="E7077" s="374" t="s">
        <v>359</v>
      </c>
      <c r="F7077" s="376">
        <v>0</v>
      </c>
    </row>
    <row r="7078" spans="1:6" ht="22.5">
      <c r="A7078" s="370" t="s">
        <v>14405</v>
      </c>
      <c r="B7078" s="374">
        <v>15758</v>
      </c>
      <c r="C7078" s="374" t="s">
        <v>14406</v>
      </c>
      <c r="D7078" s="368" t="s">
        <v>9</v>
      </c>
      <c r="E7078" s="374" t="s">
        <v>359</v>
      </c>
      <c r="F7078" s="376">
        <v>0</v>
      </c>
    </row>
    <row r="7079" spans="1:6" ht="22.5">
      <c r="A7079" s="370" t="s">
        <v>14407</v>
      </c>
      <c r="B7079" s="374">
        <v>18956</v>
      </c>
      <c r="C7079" s="374" t="s">
        <v>14408</v>
      </c>
      <c r="D7079" s="368" t="s">
        <v>9</v>
      </c>
      <c r="E7079" s="374" t="s">
        <v>537</v>
      </c>
      <c r="F7079" s="376">
        <v>40088311.380000003</v>
      </c>
    </row>
    <row r="7080" spans="1:6" ht="22.5">
      <c r="A7080" s="370" t="s">
        <v>14409</v>
      </c>
      <c r="B7080" s="374">
        <v>17173</v>
      </c>
      <c r="C7080" s="374" t="s">
        <v>14410</v>
      </c>
      <c r="D7080" s="368" t="s">
        <v>9</v>
      </c>
      <c r="E7080" s="374" t="s">
        <v>359</v>
      </c>
      <c r="F7080" s="376">
        <v>0</v>
      </c>
    </row>
    <row r="7081" spans="1:6">
      <c r="A7081" s="370" t="s">
        <v>14411</v>
      </c>
      <c r="B7081" s="374">
        <v>15280</v>
      </c>
      <c r="C7081" s="374" t="s">
        <v>14412</v>
      </c>
      <c r="D7081" s="368" t="s">
        <v>6</v>
      </c>
      <c r="E7081" s="374" t="s">
        <v>2147</v>
      </c>
      <c r="F7081" s="376">
        <v>45053.4</v>
      </c>
    </row>
    <row r="7082" spans="1:6">
      <c r="A7082" s="370" t="s">
        <v>14413</v>
      </c>
      <c r="B7082" s="374">
        <v>15496</v>
      </c>
      <c r="C7082" s="374" t="s">
        <v>14414</v>
      </c>
      <c r="D7082" s="368" t="s">
        <v>8</v>
      </c>
      <c r="E7082" s="374" t="s">
        <v>603</v>
      </c>
      <c r="F7082" s="376">
        <v>31856.41</v>
      </c>
    </row>
    <row r="7083" spans="1:6">
      <c r="A7083" s="370" t="s">
        <v>14415</v>
      </c>
      <c r="B7083" s="374">
        <v>11318</v>
      </c>
      <c r="C7083" s="374" t="s">
        <v>14416</v>
      </c>
      <c r="D7083" s="368" t="s">
        <v>9</v>
      </c>
      <c r="E7083" s="374" t="s">
        <v>2147</v>
      </c>
      <c r="F7083" s="376">
        <v>64882.85</v>
      </c>
    </row>
    <row r="7084" spans="1:6" ht="22.5">
      <c r="A7084" s="370" t="s">
        <v>14417</v>
      </c>
      <c r="B7084" s="374">
        <v>12397</v>
      </c>
      <c r="C7084" s="374" t="s">
        <v>14418</v>
      </c>
      <c r="D7084" s="368" t="s">
        <v>9</v>
      </c>
      <c r="E7084" s="374" t="s">
        <v>359</v>
      </c>
      <c r="F7084" s="376">
        <v>611325.92000000004</v>
      </c>
    </row>
    <row r="7085" spans="1:6">
      <c r="A7085" s="370" t="s">
        <v>14419</v>
      </c>
      <c r="B7085" s="374">
        <v>15373</v>
      </c>
      <c r="C7085" s="374" t="s">
        <v>14420</v>
      </c>
      <c r="D7085" s="368" t="s">
        <v>6</v>
      </c>
      <c r="E7085" s="374" t="s">
        <v>2147</v>
      </c>
      <c r="F7085" s="376">
        <v>72830.679999999993</v>
      </c>
    </row>
    <row r="7086" spans="1:6" ht="22.5">
      <c r="A7086" s="370" t="s">
        <v>14421</v>
      </c>
      <c r="B7086" s="374">
        <v>15878</v>
      </c>
      <c r="C7086" s="374" t="s">
        <v>14422</v>
      </c>
      <c r="D7086" s="368" t="s">
        <v>9</v>
      </c>
      <c r="E7086" s="374" t="s">
        <v>359</v>
      </c>
      <c r="F7086" s="376">
        <v>0</v>
      </c>
    </row>
    <row r="7087" spans="1:6">
      <c r="A7087" s="370" t="s">
        <v>14423</v>
      </c>
      <c r="B7087" s="374">
        <v>11269</v>
      </c>
      <c r="C7087" s="374" t="s">
        <v>14424</v>
      </c>
      <c r="D7087" s="368" t="s">
        <v>6</v>
      </c>
      <c r="E7087" s="374" t="s">
        <v>2147</v>
      </c>
      <c r="F7087" s="376">
        <v>12630.9</v>
      </c>
    </row>
    <row r="7088" spans="1:6">
      <c r="A7088" s="370" t="s">
        <v>14425</v>
      </c>
      <c r="B7088" s="374">
        <v>15619</v>
      </c>
      <c r="C7088" s="374" t="s">
        <v>14426</v>
      </c>
      <c r="D7088" s="368" t="s">
        <v>9</v>
      </c>
      <c r="E7088" s="374" t="s">
        <v>603</v>
      </c>
      <c r="F7088" s="376">
        <v>0</v>
      </c>
    </row>
    <row r="7089" spans="1:6">
      <c r="A7089" s="370" t="s">
        <v>14427</v>
      </c>
      <c r="B7089" s="374">
        <v>13485</v>
      </c>
      <c r="C7089" s="374" t="s">
        <v>14428</v>
      </c>
      <c r="D7089" s="368" t="s">
        <v>6</v>
      </c>
      <c r="E7089" s="374" t="s">
        <v>1573</v>
      </c>
      <c r="F7089" s="376">
        <v>100521.21</v>
      </c>
    </row>
    <row r="7090" spans="1:6">
      <c r="A7090" s="370" t="s">
        <v>14429</v>
      </c>
      <c r="B7090" s="374">
        <v>13811</v>
      </c>
      <c r="C7090" s="374" t="s">
        <v>14430</v>
      </c>
      <c r="D7090" s="368" t="s">
        <v>6</v>
      </c>
      <c r="E7090" s="374" t="s">
        <v>1573</v>
      </c>
      <c r="F7090" s="376">
        <v>75319.600000000006</v>
      </c>
    </row>
    <row r="7091" spans="1:6">
      <c r="A7091" s="370" t="s">
        <v>14431</v>
      </c>
      <c r="B7091" s="374">
        <v>15398</v>
      </c>
      <c r="C7091" s="374" t="s">
        <v>14432</v>
      </c>
      <c r="D7091" s="368" t="s">
        <v>9</v>
      </c>
      <c r="E7091" s="374" t="s">
        <v>1573</v>
      </c>
      <c r="F7091" s="376">
        <v>148611.95000000001</v>
      </c>
    </row>
    <row r="7092" spans="1:6">
      <c r="A7092" s="370" t="s">
        <v>14433</v>
      </c>
      <c r="B7092" s="374">
        <v>13294</v>
      </c>
      <c r="C7092" s="374" t="s">
        <v>14434</v>
      </c>
      <c r="D7092" s="368" t="s">
        <v>9</v>
      </c>
      <c r="E7092" s="374" t="s">
        <v>1573</v>
      </c>
      <c r="F7092" s="376">
        <v>79966.31</v>
      </c>
    </row>
    <row r="7093" spans="1:6">
      <c r="A7093" s="370" t="s">
        <v>14435</v>
      </c>
      <c r="B7093" s="374">
        <v>14647</v>
      </c>
      <c r="C7093" s="374" t="s">
        <v>14436</v>
      </c>
      <c r="D7093" s="368" t="s">
        <v>9</v>
      </c>
      <c r="E7093" s="374" t="s">
        <v>491</v>
      </c>
      <c r="F7093" s="376">
        <v>684633.24</v>
      </c>
    </row>
    <row r="7094" spans="1:6">
      <c r="A7094" s="370" t="s">
        <v>14437</v>
      </c>
      <c r="B7094" s="374">
        <v>14816</v>
      </c>
      <c r="C7094" s="374" t="s">
        <v>14438</v>
      </c>
      <c r="D7094" s="368" t="s">
        <v>9</v>
      </c>
      <c r="E7094" s="374" t="s">
        <v>491</v>
      </c>
      <c r="F7094" s="376">
        <v>709786.69</v>
      </c>
    </row>
    <row r="7095" spans="1:6">
      <c r="A7095" s="370" t="s">
        <v>14439</v>
      </c>
      <c r="B7095" s="374">
        <v>14648</v>
      </c>
      <c r="C7095" s="374" t="s">
        <v>14440</v>
      </c>
      <c r="D7095" s="368" t="s">
        <v>9</v>
      </c>
      <c r="E7095" s="374" t="s">
        <v>491</v>
      </c>
      <c r="F7095" s="376">
        <v>433670.21</v>
      </c>
    </row>
    <row r="7096" spans="1:6">
      <c r="A7096" s="370" t="s">
        <v>14441</v>
      </c>
      <c r="B7096" s="374">
        <v>14817</v>
      </c>
      <c r="C7096" s="374" t="s">
        <v>14442</v>
      </c>
      <c r="D7096" s="368" t="s">
        <v>9</v>
      </c>
      <c r="E7096" s="374" t="s">
        <v>491</v>
      </c>
      <c r="F7096" s="376">
        <v>455767.05</v>
      </c>
    </row>
    <row r="7097" spans="1:6">
      <c r="A7097" s="370" t="s">
        <v>14443</v>
      </c>
      <c r="B7097" s="374">
        <v>14774</v>
      </c>
      <c r="C7097" s="374" t="s">
        <v>14444</v>
      </c>
      <c r="D7097" s="368" t="s">
        <v>9</v>
      </c>
      <c r="E7097" s="374" t="s">
        <v>491</v>
      </c>
      <c r="F7097" s="376">
        <v>353331.96</v>
      </c>
    </row>
    <row r="7098" spans="1:6">
      <c r="A7098" s="370" t="s">
        <v>14445</v>
      </c>
      <c r="B7098" s="374">
        <v>14363</v>
      </c>
      <c r="C7098" s="374" t="s">
        <v>14446</v>
      </c>
      <c r="D7098" s="368" t="s">
        <v>9</v>
      </c>
      <c r="E7098" s="374" t="s">
        <v>491</v>
      </c>
      <c r="F7098" s="376">
        <v>0</v>
      </c>
    </row>
    <row r="7099" spans="1:6">
      <c r="A7099" s="370" t="s">
        <v>14447</v>
      </c>
      <c r="B7099" s="374">
        <v>12957</v>
      </c>
      <c r="C7099" s="374" t="s">
        <v>14448</v>
      </c>
      <c r="D7099" s="368" t="s">
        <v>9</v>
      </c>
      <c r="E7099" s="374" t="s">
        <v>491</v>
      </c>
      <c r="F7099" s="376">
        <v>49328.3</v>
      </c>
    </row>
    <row r="7100" spans="1:6">
      <c r="A7100" s="370" t="s">
        <v>14449</v>
      </c>
      <c r="B7100" s="374">
        <v>12959</v>
      </c>
      <c r="C7100" s="374" t="s">
        <v>14450</v>
      </c>
      <c r="D7100" s="368" t="s">
        <v>9</v>
      </c>
      <c r="E7100" s="374" t="s">
        <v>491</v>
      </c>
      <c r="F7100" s="376">
        <v>181487.07</v>
      </c>
    </row>
    <row r="7101" spans="1:6">
      <c r="A7101" s="370" t="s">
        <v>14451</v>
      </c>
      <c r="B7101" s="374">
        <v>14645</v>
      </c>
      <c r="C7101" s="374" t="s">
        <v>14452</v>
      </c>
      <c r="D7101" s="368" t="s">
        <v>9</v>
      </c>
      <c r="E7101" s="374" t="s">
        <v>491</v>
      </c>
      <c r="F7101" s="376">
        <v>1088267.07</v>
      </c>
    </row>
    <row r="7102" spans="1:6">
      <c r="A7102" s="370" t="s">
        <v>14453</v>
      </c>
      <c r="B7102" s="374">
        <v>12956</v>
      </c>
      <c r="C7102" s="374" t="s">
        <v>14454</v>
      </c>
      <c r="D7102" s="368" t="s">
        <v>9</v>
      </c>
      <c r="E7102" s="374" t="s">
        <v>491</v>
      </c>
      <c r="F7102" s="376">
        <v>906780</v>
      </c>
    </row>
    <row r="7103" spans="1:6">
      <c r="A7103" s="370" t="s">
        <v>14455</v>
      </c>
      <c r="B7103" s="374">
        <v>14814</v>
      </c>
      <c r="C7103" s="374" t="s">
        <v>14456</v>
      </c>
      <c r="D7103" s="368" t="s">
        <v>9</v>
      </c>
      <c r="E7103" s="374" t="s">
        <v>491</v>
      </c>
      <c r="F7103" s="376">
        <v>1137595.3700000001</v>
      </c>
    </row>
    <row r="7104" spans="1:6">
      <c r="A7104" s="370" t="s">
        <v>14457</v>
      </c>
      <c r="B7104" s="374">
        <v>15508</v>
      </c>
      <c r="C7104" s="374" t="s">
        <v>14458</v>
      </c>
      <c r="D7104" s="368" t="s">
        <v>9</v>
      </c>
      <c r="E7104" s="374" t="s">
        <v>491</v>
      </c>
      <c r="F7104" s="376">
        <v>3996206.19</v>
      </c>
    </row>
    <row r="7105" spans="1:6">
      <c r="A7105" s="370" t="s">
        <v>14459</v>
      </c>
      <c r="B7105" s="374">
        <v>16602</v>
      </c>
      <c r="C7105" s="374" t="s">
        <v>14460</v>
      </c>
      <c r="D7105" s="368" t="s">
        <v>9</v>
      </c>
      <c r="E7105" s="374" t="s">
        <v>491</v>
      </c>
      <c r="F7105" s="376">
        <v>262154.51</v>
      </c>
    </row>
    <row r="7106" spans="1:6">
      <c r="A7106" s="370" t="s">
        <v>14461</v>
      </c>
      <c r="B7106" s="374">
        <v>17476</v>
      </c>
      <c r="C7106" s="374" t="s">
        <v>14462</v>
      </c>
      <c r="D7106" s="368" t="s">
        <v>9</v>
      </c>
      <c r="E7106" s="374" t="s">
        <v>2412</v>
      </c>
      <c r="F7106" s="376">
        <v>0</v>
      </c>
    </row>
    <row r="7107" spans="1:6">
      <c r="A7107" s="370" t="s">
        <v>14463</v>
      </c>
      <c r="B7107" s="374">
        <v>14815</v>
      </c>
      <c r="C7107" s="374" t="s">
        <v>14464</v>
      </c>
      <c r="D7107" s="368" t="s">
        <v>9</v>
      </c>
      <c r="E7107" s="374" t="s">
        <v>491</v>
      </c>
      <c r="F7107" s="376">
        <v>1022991.86</v>
      </c>
    </row>
    <row r="7108" spans="1:6">
      <c r="A7108" s="370" t="s">
        <v>14465</v>
      </c>
      <c r="B7108" s="374">
        <v>12960</v>
      </c>
      <c r="C7108" s="374" t="s">
        <v>14466</v>
      </c>
      <c r="D7108" s="368" t="s">
        <v>9</v>
      </c>
      <c r="E7108" s="374" t="s">
        <v>491</v>
      </c>
      <c r="F7108" s="376">
        <v>39840.050000000003</v>
      </c>
    </row>
    <row r="7109" spans="1:6">
      <c r="A7109" s="370" t="s">
        <v>14467</v>
      </c>
      <c r="B7109" s="374">
        <v>12961</v>
      </c>
      <c r="C7109" s="374" t="s">
        <v>14468</v>
      </c>
      <c r="D7109" s="368" t="s">
        <v>9</v>
      </c>
      <c r="E7109" s="374" t="s">
        <v>366</v>
      </c>
      <c r="F7109" s="376">
        <v>163241.81</v>
      </c>
    </row>
    <row r="7110" spans="1:6">
      <c r="A7110" s="370" t="s">
        <v>14469</v>
      </c>
      <c r="B7110" s="374">
        <v>14646</v>
      </c>
      <c r="C7110" s="374" t="s">
        <v>14470</v>
      </c>
      <c r="D7110" s="368" t="s">
        <v>9</v>
      </c>
      <c r="E7110" s="374" t="s">
        <v>491</v>
      </c>
      <c r="F7110" s="376">
        <v>983151.81</v>
      </c>
    </row>
    <row r="7111" spans="1:6">
      <c r="A7111" s="370" t="s">
        <v>14471</v>
      </c>
      <c r="B7111" s="374">
        <v>12962</v>
      </c>
      <c r="C7111" s="374" t="s">
        <v>14472</v>
      </c>
      <c r="D7111" s="368" t="s">
        <v>9</v>
      </c>
      <c r="E7111" s="374" t="s">
        <v>366</v>
      </c>
      <c r="F7111" s="376">
        <v>819910</v>
      </c>
    </row>
    <row r="7112" spans="1:6">
      <c r="A7112" s="370" t="s">
        <v>14473</v>
      </c>
      <c r="B7112" s="374">
        <v>13561</v>
      </c>
      <c r="C7112" s="374" t="s">
        <v>14474</v>
      </c>
      <c r="D7112" s="368" t="s">
        <v>8</v>
      </c>
      <c r="E7112" s="374" t="s">
        <v>507</v>
      </c>
      <c r="F7112" s="376">
        <v>44202.400000000001</v>
      </c>
    </row>
    <row r="7113" spans="1:6">
      <c r="A7113" s="370" t="s">
        <v>14475</v>
      </c>
      <c r="B7113" s="374">
        <v>13785</v>
      </c>
      <c r="C7113" s="374" t="s">
        <v>14476</v>
      </c>
      <c r="D7113" s="368" t="s">
        <v>9</v>
      </c>
      <c r="E7113" s="374" t="s">
        <v>366</v>
      </c>
      <c r="F7113" s="376">
        <v>31453.35</v>
      </c>
    </row>
    <row r="7114" spans="1:6">
      <c r="A7114" s="370" t="s">
        <v>14477</v>
      </c>
      <c r="B7114" s="374">
        <v>13280</v>
      </c>
      <c r="C7114" s="374" t="s">
        <v>14478</v>
      </c>
      <c r="D7114" s="368" t="s">
        <v>8</v>
      </c>
      <c r="E7114" s="374" t="s">
        <v>366</v>
      </c>
      <c r="F7114" s="376">
        <v>65158.49</v>
      </c>
    </row>
    <row r="7115" spans="1:6">
      <c r="A7115" s="370" t="s">
        <v>14479</v>
      </c>
      <c r="B7115" s="374">
        <v>14536</v>
      </c>
      <c r="C7115" s="374" t="s">
        <v>14480</v>
      </c>
      <c r="D7115" s="368" t="s">
        <v>9</v>
      </c>
      <c r="E7115" s="374" t="s">
        <v>366</v>
      </c>
      <c r="F7115" s="376">
        <v>147605.44</v>
      </c>
    </row>
    <row r="7116" spans="1:6">
      <c r="A7116" s="370" t="s">
        <v>14481</v>
      </c>
      <c r="B7116" s="374">
        <v>15765</v>
      </c>
      <c r="C7116" s="374" t="s">
        <v>14482</v>
      </c>
      <c r="D7116" s="368" t="s">
        <v>457</v>
      </c>
      <c r="E7116" s="374" t="s">
        <v>507</v>
      </c>
      <c r="F7116" s="376">
        <v>15421.22</v>
      </c>
    </row>
    <row r="7117" spans="1:6">
      <c r="A7117" s="370" t="s">
        <v>14483</v>
      </c>
      <c r="B7117" s="374">
        <v>13562</v>
      </c>
      <c r="C7117" s="374" t="s">
        <v>14484</v>
      </c>
      <c r="D7117" s="368" t="s">
        <v>8</v>
      </c>
      <c r="E7117" s="374" t="s">
        <v>507</v>
      </c>
      <c r="F7117" s="376">
        <v>47872.4</v>
      </c>
    </row>
    <row r="7118" spans="1:6">
      <c r="A7118" s="370" t="s">
        <v>14485</v>
      </c>
      <c r="B7118" s="374">
        <v>15369</v>
      </c>
      <c r="C7118" s="374" t="s">
        <v>14486</v>
      </c>
      <c r="D7118" s="368" t="s">
        <v>8</v>
      </c>
      <c r="E7118" s="374" t="s">
        <v>507</v>
      </c>
      <c r="F7118" s="376">
        <v>9082.7000000000007</v>
      </c>
    </row>
    <row r="7119" spans="1:6">
      <c r="A7119" s="370" t="s">
        <v>14487</v>
      </c>
      <c r="B7119" s="374">
        <v>15019</v>
      </c>
      <c r="C7119" s="374" t="s">
        <v>14488</v>
      </c>
      <c r="D7119" s="368" t="s">
        <v>457</v>
      </c>
      <c r="E7119" s="374" t="s">
        <v>507</v>
      </c>
      <c r="F7119" s="376">
        <v>39002.53</v>
      </c>
    </row>
    <row r="7120" spans="1:6">
      <c r="A7120" s="370" t="s">
        <v>14489</v>
      </c>
      <c r="B7120" s="374">
        <v>16600</v>
      </c>
      <c r="C7120" s="374" t="s">
        <v>14490</v>
      </c>
      <c r="D7120" s="368" t="s">
        <v>9</v>
      </c>
      <c r="E7120" s="374" t="s">
        <v>491</v>
      </c>
      <c r="F7120" s="376">
        <v>122974.86</v>
      </c>
    </row>
    <row r="7121" spans="1:6">
      <c r="A7121" s="370" t="s">
        <v>14491</v>
      </c>
      <c r="B7121" s="374">
        <v>722</v>
      </c>
      <c r="C7121" s="374" t="s">
        <v>14492</v>
      </c>
      <c r="D7121" s="368" t="s">
        <v>14</v>
      </c>
      <c r="E7121" s="374" t="s">
        <v>1774</v>
      </c>
      <c r="F7121" s="376">
        <v>428261.5</v>
      </c>
    </row>
    <row r="7122" spans="1:6">
      <c r="A7122" s="370" t="s">
        <v>14493</v>
      </c>
      <c r="B7122" s="374">
        <v>6089</v>
      </c>
      <c r="C7122" s="374" t="s">
        <v>14494</v>
      </c>
      <c r="D7122" s="368" t="s">
        <v>9</v>
      </c>
      <c r="E7122" s="374" t="s">
        <v>2412</v>
      </c>
      <c r="F7122" s="376">
        <v>61729.91</v>
      </c>
    </row>
    <row r="7123" spans="1:6">
      <c r="A7123" s="370" t="s">
        <v>14495</v>
      </c>
      <c r="B7123" s="374">
        <v>15037</v>
      </c>
      <c r="C7123" s="374" t="s">
        <v>14496</v>
      </c>
      <c r="D7123" s="368" t="s">
        <v>9</v>
      </c>
      <c r="E7123" s="374" t="s">
        <v>1573</v>
      </c>
      <c r="F7123" s="376">
        <v>974030.18</v>
      </c>
    </row>
    <row r="7124" spans="1:6">
      <c r="A7124" s="370" t="s">
        <v>14497</v>
      </c>
      <c r="B7124" s="374">
        <v>14948</v>
      </c>
      <c r="C7124" s="374" t="s">
        <v>14498</v>
      </c>
      <c r="D7124" s="368" t="s">
        <v>9</v>
      </c>
      <c r="E7124" s="374" t="s">
        <v>1573</v>
      </c>
      <c r="F7124" s="376">
        <v>162491.70000000001</v>
      </c>
    </row>
    <row r="7125" spans="1:6">
      <c r="A7125" s="370" t="s">
        <v>14499</v>
      </c>
      <c r="B7125" s="374">
        <v>15193</v>
      </c>
      <c r="C7125" s="374" t="s">
        <v>14500</v>
      </c>
      <c r="D7125" s="368" t="s">
        <v>9</v>
      </c>
      <c r="E7125" s="374" t="s">
        <v>1573</v>
      </c>
      <c r="F7125" s="376">
        <v>221576.46</v>
      </c>
    </row>
    <row r="7126" spans="1:6" ht="22.5">
      <c r="A7126" s="370" t="s">
        <v>14501</v>
      </c>
      <c r="B7126" s="374">
        <v>13741</v>
      </c>
      <c r="C7126" s="374" t="s">
        <v>14502</v>
      </c>
      <c r="D7126" s="368" t="s">
        <v>9</v>
      </c>
      <c r="E7126" s="374" t="s">
        <v>537</v>
      </c>
      <c r="F7126" s="376">
        <v>221400.56</v>
      </c>
    </row>
    <row r="7127" spans="1:6" ht="22.5">
      <c r="A7127" s="370" t="s">
        <v>14503</v>
      </c>
      <c r="B7127" s="374">
        <v>18548</v>
      </c>
      <c r="C7127" s="374" t="s">
        <v>14504</v>
      </c>
      <c r="D7127" s="368" t="s">
        <v>9</v>
      </c>
      <c r="E7127" s="374" t="s">
        <v>537</v>
      </c>
      <c r="F7127" s="376">
        <v>8831.14</v>
      </c>
    </row>
    <row r="7128" spans="1:6">
      <c r="A7128" s="370" t="s">
        <v>14505</v>
      </c>
      <c r="B7128" s="374">
        <v>15945</v>
      </c>
      <c r="C7128" s="374" t="s">
        <v>14506</v>
      </c>
      <c r="D7128" s="368" t="s">
        <v>6</v>
      </c>
      <c r="E7128" s="374" t="s">
        <v>5656</v>
      </c>
      <c r="F7128" s="376">
        <v>913.54</v>
      </c>
    </row>
    <row r="7129" spans="1:6">
      <c r="A7129" s="370" t="s">
        <v>14507</v>
      </c>
      <c r="B7129" s="374">
        <v>11455</v>
      </c>
      <c r="C7129" s="374" t="s">
        <v>14508</v>
      </c>
      <c r="D7129" s="368" t="s">
        <v>9</v>
      </c>
      <c r="E7129" s="374" t="s">
        <v>5656</v>
      </c>
      <c r="F7129" s="376">
        <v>1452216.53</v>
      </c>
    </row>
    <row r="7130" spans="1:6">
      <c r="A7130" s="370" t="s">
        <v>14509</v>
      </c>
      <c r="B7130" s="374">
        <v>10633</v>
      </c>
      <c r="C7130" s="374" t="s">
        <v>14510</v>
      </c>
      <c r="D7130" s="368" t="s">
        <v>9</v>
      </c>
      <c r="E7130" s="374" t="s">
        <v>5656</v>
      </c>
      <c r="F7130" s="376">
        <v>97720.6</v>
      </c>
    </row>
    <row r="7131" spans="1:6">
      <c r="A7131" s="370" t="s">
        <v>14511</v>
      </c>
      <c r="B7131" s="374">
        <v>11453</v>
      </c>
      <c r="C7131" s="374" t="s">
        <v>14512</v>
      </c>
      <c r="D7131" s="368" t="s">
        <v>9</v>
      </c>
      <c r="E7131" s="374" t="s">
        <v>5656</v>
      </c>
      <c r="F7131" s="376">
        <v>604087.75</v>
      </c>
    </row>
    <row r="7132" spans="1:6">
      <c r="A7132" s="370" t="s">
        <v>14513</v>
      </c>
      <c r="B7132" s="374">
        <v>11454</v>
      </c>
      <c r="C7132" s="374" t="s">
        <v>14514</v>
      </c>
      <c r="D7132" s="368" t="s">
        <v>9</v>
      </c>
      <c r="E7132" s="374" t="s">
        <v>5656</v>
      </c>
      <c r="F7132" s="376">
        <v>1106474.0900000001</v>
      </c>
    </row>
    <row r="7133" spans="1:6">
      <c r="A7133" s="370" t="s">
        <v>14515</v>
      </c>
      <c r="B7133" s="374">
        <v>11450</v>
      </c>
      <c r="C7133" s="374" t="s">
        <v>14516</v>
      </c>
      <c r="D7133" s="368" t="s">
        <v>9</v>
      </c>
      <c r="E7133" s="374" t="s">
        <v>5656</v>
      </c>
      <c r="F7133" s="376">
        <v>177528.04</v>
      </c>
    </row>
    <row r="7134" spans="1:6">
      <c r="A7134" s="370" t="s">
        <v>14517</v>
      </c>
      <c r="B7134" s="374">
        <v>11451</v>
      </c>
      <c r="C7134" s="374" t="s">
        <v>14518</v>
      </c>
      <c r="D7134" s="368" t="s">
        <v>9</v>
      </c>
      <c r="E7134" s="374" t="s">
        <v>5656</v>
      </c>
      <c r="F7134" s="376">
        <v>295850.56</v>
      </c>
    </row>
    <row r="7135" spans="1:6">
      <c r="A7135" s="370" t="s">
        <v>14519</v>
      </c>
      <c r="B7135" s="374">
        <v>12146</v>
      </c>
      <c r="C7135" s="374" t="s">
        <v>14520</v>
      </c>
      <c r="D7135" s="368" t="s">
        <v>9</v>
      </c>
      <c r="E7135" s="374" t="s">
        <v>5656</v>
      </c>
      <c r="F7135" s="376">
        <v>1152702.44</v>
      </c>
    </row>
    <row r="7136" spans="1:6">
      <c r="A7136" s="370" t="s">
        <v>14521</v>
      </c>
      <c r="B7136" s="374">
        <v>12145</v>
      </c>
      <c r="C7136" s="374" t="s">
        <v>14522</v>
      </c>
      <c r="D7136" s="368" t="s">
        <v>9</v>
      </c>
      <c r="E7136" s="374" t="s">
        <v>5656</v>
      </c>
      <c r="F7136" s="376">
        <v>812398.9</v>
      </c>
    </row>
    <row r="7137" spans="1:6">
      <c r="A7137" s="370" t="s">
        <v>14523</v>
      </c>
      <c r="B7137" s="374">
        <v>12144</v>
      </c>
      <c r="C7137" s="374" t="s">
        <v>14524</v>
      </c>
      <c r="D7137" s="368" t="s">
        <v>9</v>
      </c>
      <c r="E7137" s="374" t="s">
        <v>5656</v>
      </c>
      <c r="F7137" s="376">
        <v>521549.73</v>
      </c>
    </row>
    <row r="7138" spans="1:6">
      <c r="A7138" s="370" t="s">
        <v>14525</v>
      </c>
      <c r="B7138" s="374">
        <v>12143</v>
      </c>
      <c r="C7138" s="374" t="s">
        <v>14526</v>
      </c>
      <c r="D7138" s="368" t="s">
        <v>9</v>
      </c>
      <c r="E7138" s="374" t="s">
        <v>5656</v>
      </c>
      <c r="F7138" s="376">
        <v>263744.52</v>
      </c>
    </row>
    <row r="7139" spans="1:6">
      <c r="A7139" s="370" t="s">
        <v>14527</v>
      </c>
      <c r="B7139" s="374">
        <v>11123</v>
      </c>
      <c r="C7139" s="374" t="s">
        <v>14528</v>
      </c>
      <c r="D7139" s="368" t="s">
        <v>9</v>
      </c>
      <c r="E7139" s="374" t="s">
        <v>5656</v>
      </c>
      <c r="F7139" s="376">
        <v>142271.48000000001</v>
      </c>
    </row>
    <row r="7140" spans="1:6">
      <c r="A7140" s="370" t="s">
        <v>14529</v>
      </c>
      <c r="B7140" s="374">
        <v>15528</v>
      </c>
      <c r="C7140" s="374" t="s">
        <v>14530</v>
      </c>
      <c r="D7140" s="368" t="s">
        <v>9</v>
      </c>
      <c r="E7140" s="374" t="s">
        <v>603</v>
      </c>
      <c r="F7140" s="376">
        <v>0</v>
      </c>
    </row>
    <row r="7141" spans="1:6">
      <c r="A7141" s="370" t="s">
        <v>14531</v>
      </c>
      <c r="B7141" s="374">
        <v>15553</v>
      </c>
      <c r="C7141" s="374" t="s">
        <v>14532</v>
      </c>
      <c r="D7141" s="368" t="s">
        <v>9</v>
      </c>
      <c r="E7141" s="374" t="s">
        <v>603</v>
      </c>
      <c r="F7141" s="376">
        <v>0</v>
      </c>
    </row>
    <row r="7142" spans="1:6">
      <c r="A7142" s="370" t="s">
        <v>14533</v>
      </c>
      <c r="B7142" s="374">
        <v>15534</v>
      </c>
      <c r="C7142" s="374" t="s">
        <v>14534</v>
      </c>
      <c r="D7142" s="368" t="s">
        <v>9</v>
      </c>
      <c r="E7142" s="374" t="s">
        <v>603</v>
      </c>
      <c r="F7142" s="376">
        <v>0</v>
      </c>
    </row>
    <row r="7143" spans="1:6">
      <c r="A7143" s="370" t="s">
        <v>14535</v>
      </c>
      <c r="B7143" s="374">
        <v>15557</v>
      </c>
      <c r="C7143" s="374" t="s">
        <v>14536</v>
      </c>
      <c r="D7143" s="368" t="s">
        <v>9</v>
      </c>
      <c r="E7143" s="374" t="s">
        <v>603</v>
      </c>
      <c r="F7143" s="376">
        <v>0</v>
      </c>
    </row>
    <row r="7144" spans="1:6">
      <c r="A7144" s="370" t="s">
        <v>14537</v>
      </c>
      <c r="B7144" s="374">
        <v>15595</v>
      </c>
      <c r="C7144" s="374" t="s">
        <v>14538</v>
      </c>
      <c r="D7144" s="368" t="s">
        <v>9</v>
      </c>
      <c r="E7144" s="374" t="s">
        <v>603</v>
      </c>
      <c r="F7144" s="376">
        <v>0</v>
      </c>
    </row>
    <row r="7145" spans="1:6">
      <c r="A7145" s="370" t="s">
        <v>14539</v>
      </c>
      <c r="B7145" s="374">
        <v>15530</v>
      </c>
      <c r="C7145" s="374" t="s">
        <v>14540</v>
      </c>
      <c r="D7145" s="368" t="s">
        <v>9</v>
      </c>
      <c r="E7145" s="374" t="s">
        <v>603</v>
      </c>
      <c r="F7145" s="376">
        <v>0</v>
      </c>
    </row>
    <row r="7146" spans="1:6">
      <c r="A7146" s="370" t="s">
        <v>14541</v>
      </c>
      <c r="B7146" s="374">
        <v>15555</v>
      </c>
      <c r="C7146" s="374" t="s">
        <v>14542</v>
      </c>
      <c r="D7146" s="368" t="s">
        <v>9</v>
      </c>
      <c r="E7146" s="374" t="s">
        <v>603</v>
      </c>
      <c r="F7146" s="376">
        <v>0</v>
      </c>
    </row>
    <row r="7147" spans="1:6">
      <c r="A7147" s="370" t="s">
        <v>14543</v>
      </c>
      <c r="B7147" s="374">
        <v>15596</v>
      </c>
      <c r="C7147" s="374" t="s">
        <v>14544</v>
      </c>
      <c r="D7147" s="368" t="s">
        <v>9</v>
      </c>
      <c r="E7147" s="374" t="s">
        <v>603</v>
      </c>
      <c r="F7147" s="376">
        <v>0</v>
      </c>
    </row>
    <row r="7148" spans="1:6">
      <c r="A7148" s="370" t="s">
        <v>14545</v>
      </c>
      <c r="B7148" s="374">
        <v>15531</v>
      </c>
      <c r="C7148" s="374" t="s">
        <v>14546</v>
      </c>
      <c r="D7148" s="368" t="s">
        <v>9</v>
      </c>
      <c r="E7148" s="374" t="s">
        <v>603</v>
      </c>
      <c r="F7148" s="376">
        <v>0</v>
      </c>
    </row>
    <row r="7149" spans="1:6">
      <c r="A7149" s="370" t="s">
        <v>14547</v>
      </c>
      <c r="B7149" s="374">
        <v>15558</v>
      </c>
      <c r="C7149" s="374" t="s">
        <v>14548</v>
      </c>
      <c r="D7149" s="368" t="s">
        <v>9</v>
      </c>
      <c r="E7149" s="374" t="s">
        <v>603</v>
      </c>
      <c r="F7149" s="376">
        <v>0</v>
      </c>
    </row>
    <row r="7150" spans="1:6">
      <c r="A7150" s="370" t="s">
        <v>14549</v>
      </c>
      <c r="B7150" s="374">
        <v>15597</v>
      </c>
      <c r="C7150" s="374" t="s">
        <v>14550</v>
      </c>
      <c r="D7150" s="368" t="s">
        <v>9</v>
      </c>
      <c r="E7150" s="374" t="s">
        <v>603</v>
      </c>
      <c r="F7150" s="376">
        <v>0</v>
      </c>
    </row>
    <row r="7151" spans="1:6">
      <c r="A7151" s="370" t="s">
        <v>14551</v>
      </c>
      <c r="B7151" s="374">
        <v>15532</v>
      </c>
      <c r="C7151" s="374" t="s">
        <v>14552</v>
      </c>
      <c r="D7151" s="368" t="s">
        <v>9</v>
      </c>
      <c r="E7151" s="374" t="s">
        <v>603</v>
      </c>
      <c r="F7151" s="376">
        <v>0</v>
      </c>
    </row>
    <row r="7152" spans="1:6">
      <c r="A7152" s="370" t="s">
        <v>14553</v>
      </c>
      <c r="B7152" s="374">
        <v>15559</v>
      </c>
      <c r="C7152" s="374" t="s">
        <v>14554</v>
      </c>
      <c r="D7152" s="368" t="s">
        <v>9</v>
      </c>
      <c r="E7152" s="374" t="s">
        <v>603</v>
      </c>
      <c r="F7152" s="376">
        <v>0</v>
      </c>
    </row>
    <row r="7153" spans="1:6">
      <c r="A7153" s="370" t="s">
        <v>14555</v>
      </c>
      <c r="B7153" s="374">
        <v>15598</v>
      </c>
      <c r="C7153" s="374" t="s">
        <v>14556</v>
      </c>
      <c r="D7153" s="368" t="s">
        <v>9</v>
      </c>
      <c r="E7153" s="374" t="s">
        <v>603</v>
      </c>
      <c r="F7153" s="376">
        <v>0</v>
      </c>
    </row>
    <row r="7154" spans="1:6">
      <c r="A7154" s="370" t="s">
        <v>14557</v>
      </c>
      <c r="B7154" s="374">
        <v>15533</v>
      </c>
      <c r="C7154" s="374" t="s">
        <v>14558</v>
      </c>
      <c r="D7154" s="368" t="s">
        <v>9</v>
      </c>
      <c r="E7154" s="374" t="s">
        <v>603</v>
      </c>
      <c r="F7154" s="376">
        <v>0</v>
      </c>
    </row>
    <row r="7155" spans="1:6">
      <c r="A7155" s="370" t="s">
        <v>14559</v>
      </c>
      <c r="B7155" s="374">
        <v>15556</v>
      </c>
      <c r="C7155" s="374" t="s">
        <v>14560</v>
      </c>
      <c r="D7155" s="368" t="s">
        <v>9</v>
      </c>
      <c r="E7155" s="374" t="s">
        <v>603</v>
      </c>
      <c r="F7155" s="376">
        <v>0</v>
      </c>
    </row>
    <row r="7156" spans="1:6">
      <c r="A7156" s="370" t="s">
        <v>14561</v>
      </c>
      <c r="B7156" s="374">
        <v>15560</v>
      </c>
      <c r="C7156" s="374" t="s">
        <v>14560</v>
      </c>
      <c r="D7156" s="368" t="s">
        <v>9</v>
      </c>
      <c r="E7156" s="374" t="s">
        <v>603</v>
      </c>
      <c r="F7156" s="376">
        <v>0</v>
      </c>
    </row>
    <row r="7157" spans="1:6">
      <c r="A7157" s="370" t="s">
        <v>14562</v>
      </c>
      <c r="B7157" s="374">
        <v>15599</v>
      </c>
      <c r="C7157" s="374" t="s">
        <v>14563</v>
      </c>
      <c r="D7157" s="368" t="s">
        <v>9</v>
      </c>
      <c r="E7157" s="374" t="s">
        <v>603</v>
      </c>
      <c r="F7157" s="376">
        <v>0</v>
      </c>
    </row>
    <row r="7158" spans="1:6">
      <c r="A7158" s="370" t="s">
        <v>14564</v>
      </c>
      <c r="B7158" s="374">
        <v>15594</v>
      </c>
      <c r="C7158" s="374" t="s">
        <v>14565</v>
      </c>
      <c r="D7158" s="368" t="s">
        <v>9</v>
      </c>
      <c r="E7158" s="374" t="s">
        <v>603</v>
      </c>
      <c r="F7158" s="376">
        <v>0</v>
      </c>
    </row>
    <row r="7159" spans="1:6">
      <c r="A7159" s="370" t="s">
        <v>14566</v>
      </c>
      <c r="B7159" s="374">
        <v>15529</v>
      </c>
      <c r="C7159" s="374" t="s">
        <v>14567</v>
      </c>
      <c r="D7159" s="368" t="s">
        <v>9</v>
      </c>
      <c r="E7159" s="374" t="s">
        <v>603</v>
      </c>
      <c r="F7159" s="376">
        <v>0</v>
      </c>
    </row>
    <row r="7160" spans="1:6">
      <c r="A7160" s="370" t="s">
        <v>14568</v>
      </c>
      <c r="B7160" s="374">
        <v>15554</v>
      </c>
      <c r="C7160" s="374" t="s">
        <v>14569</v>
      </c>
      <c r="D7160" s="368" t="s">
        <v>9</v>
      </c>
      <c r="E7160" s="374" t="s">
        <v>603</v>
      </c>
      <c r="F7160" s="376">
        <v>0</v>
      </c>
    </row>
    <row r="7161" spans="1:6">
      <c r="A7161" s="370" t="s">
        <v>14570</v>
      </c>
      <c r="B7161" s="374">
        <v>15593</v>
      </c>
      <c r="C7161" s="374" t="s">
        <v>14571</v>
      </c>
      <c r="D7161" s="368" t="s">
        <v>9</v>
      </c>
      <c r="E7161" s="374" t="s">
        <v>603</v>
      </c>
      <c r="F7161" s="376">
        <v>0</v>
      </c>
    </row>
    <row r="7162" spans="1:6">
      <c r="A7162" s="370" t="s">
        <v>14572</v>
      </c>
      <c r="B7162" s="374">
        <v>12352</v>
      </c>
      <c r="C7162" s="374" t="s">
        <v>14573</v>
      </c>
      <c r="D7162" s="368" t="s">
        <v>6</v>
      </c>
      <c r="E7162" s="374" t="s">
        <v>5656</v>
      </c>
      <c r="F7162" s="376">
        <v>687.74</v>
      </c>
    </row>
    <row r="7163" spans="1:6">
      <c r="A7163" s="370" t="s">
        <v>14574</v>
      </c>
      <c r="B7163" s="374">
        <v>13371</v>
      </c>
      <c r="C7163" s="374" t="s">
        <v>14575</v>
      </c>
      <c r="D7163" s="368" t="s">
        <v>6</v>
      </c>
      <c r="E7163" s="374" t="s">
        <v>366</v>
      </c>
      <c r="F7163" s="376">
        <v>7719.79</v>
      </c>
    </row>
    <row r="7164" spans="1:6">
      <c r="A7164" s="370" t="s">
        <v>14576</v>
      </c>
      <c r="B7164" s="374">
        <v>357</v>
      </c>
      <c r="C7164" s="374" t="s">
        <v>14577</v>
      </c>
      <c r="D7164" s="368" t="s">
        <v>6</v>
      </c>
      <c r="E7164" s="374" t="s">
        <v>1213</v>
      </c>
      <c r="F7164" s="376">
        <v>847.5</v>
      </c>
    </row>
    <row r="7165" spans="1:6">
      <c r="A7165" s="370" t="s">
        <v>14578</v>
      </c>
      <c r="B7165" s="374">
        <v>10562</v>
      </c>
      <c r="C7165" s="374" t="s">
        <v>14579</v>
      </c>
      <c r="D7165" s="368" t="s">
        <v>6</v>
      </c>
      <c r="E7165" s="374" t="s">
        <v>1216</v>
      </c>
      <c r="F7165" s="376">
        <v>213621.41</v>
      </c>
    </row>
    <row r="7166" spans="1:6">
      <c r="A7166" s="370" t="s">
        <v>14580</v>
      </c>
      <c r="B7166" s="374">
        <v>10589</v>
      </c>
      <c r="C7166" s="374" t="s">
        <v>14581</v>
      </c>
      <c r="D7166" s="368" t="s">
        <v>6</v>
      </c>
      <c r="E7166" s="374" t="s">
        <v>1216</v>
      </c>
      <c r="F7166" s="376">
        <v>206357.35</v>
      </c>
    </row>
    <row r="7167" spans="1:6">
      <c r="A7167" s="370" t="s">
        <v>14582</v>
      </c>
      <c r="B7167" s="374">
        <v>705</v>
      </c>
      <c r="C7167" s="374" t="s">
        <v>14583</v>
      </c>
      <c r="D7167" s="368" t="s">
        <v>6</v>
      </c>
      <c r="E7167" s="374" t="s">
        <v>1213</v>
      </c>
      <c r="F7167" s="376">
        <v>124544.65</v>
      </c>
    </row>
    <row r="7168" spans="1:6">
      <c r="A7168" s="370" t="s">
        <v>14584</v>
      </c>
      <c r="B7168" s="374">
        <v>1016</v>
      </c>
      <c r="C7168" s="374" t="s">
        <v>14585</v>
      </c>
      <c r="D7168" s="368" t="s">
        <v>6</v>
      </c>
      <c r="E7168" s="374" t="s">
        <v>1213</v>
      </c>
      <c r="F7168" s="376">
        <v>61944.88</v>
      </c>
    </row>
    <row r="7169" spans="1:6">
      <c r="A7169" s="370" t="s">
        <v>14586</v>
      </c>
      <c r="B7169" s="374">
        <v>1039</v>
      </c>
      <c r="C7169" s="374" t="s">
        <v>14587</v>
      </c>
      <c r="D7169" s="368" t="s">
        <v>6</v>
      </c>
      <c r="E7169" s="374" t="s">
        <v>1213</v>
      </c>
      <c r="F7169" s="376">
        <v>48765.33</v>
      </c>
    </row>
    <row r="7170" spans="1:6">
      <c r="A7170" s="370" t="s">
        <v>14588</v>
      </c>
      <c r="B7170" s="374">
        <v>13249</v>
      </c>
      <c r="C7170" s="374" t="s">
        <v>14589</v>
      </c>
      <c r="D7170" s="368" t="s">
        <v>6</v>
      </c>
      <c r="E7170" s="374" t="s">
        <v>1213</v>
      </c>
      <c r="F7170" s="376">
        <v>54690.37</v>
      </c>
    </row>
    <row r="7171" spans="1:6">
      <c r="A7171" s="370" t="s">
        <v>14590</v>
      </c>
      <c r="B7171" s="374">
        <v>15466</v>
      </c>
      <c r="C7171" s="374" t="s">
        <v>14591</v>
      </c>
      <c r="D7171" s="368" t="s">
        <v>9</v>
      </c>
      <c r="E7171" s="374" t="s">
        <v>366</v>
      </c>
      <c r="F7171" s="376">
        <v>11157.18</v>
      </c>
    </row>
    <row r="7172" spans="1:6" ht="22.5">
      <c r="A7172" s="370" t="s">
        <v>14592</v>
      </c>
      <c r="B7172" s="374">
        <v>11807</v>
      </c>
      <c r="C7172" s="374" t="s">
        <v>14593</v>
      </c>
      <c r="D7172" s="368" t="s">
        <v>9</v>
      </c>
      <c r="E7172" s="374" t="s">
        <v>359</v>
      </c>
      <c r="F7172" s="376">
        <v>4197.8</v>
      </c>
    </row>
    <row r="7173" spans="1:6">
      <c r="A7173" s="370" t="s">
        <v>14594</v>
      </c>
      <c r="B7173" s="374">
        <v>15239</v>
      </c>
      <c r="C7173" s="374" t="s">
        <v>14595</v>
      </c>
      <c r="D7173" s="368" t="s">
        <v>2355</v>
      </c>
      <c r="E7173" s="374" t="s">
        <v>2946</v>
      </c>
      <c r="F7173" s="376">
        <v>10423465.310000001</v>
      </c>
    </row>
    <row r="7174" spans="1:6">
      <c r="A7174" s="370" t="s">
        <v>14596</v>
      </c>
      <c r="B7174" s="374">
        <v>3041</v>
      </c>
      <c r="C7174" s="374" t="s">
        <v>14597</v>
      </c>
      <c r="D7174" s="368" t="s">
        <v>2355</v>
      </c>
      <c r="E7174" s="374" t="s">
        <v>2946</v>
      </c>
      <c r="F7174" s="376">
        <v>12258447.789999999</v>
      </c>
    </row>
    <row r="7175" spans="1:6">
      <c r="A7175" s="370" t="s">
        <v>14598</v>
      </c>
      <c r="B7175" s="374">
        <v>14676</v>
      </c>
      <c r="C7175" s="374" t="s">
        <v>14599</v>
      </c>
      <c r="D7175" s="368" t="s">
        <v>2355</v>
      </c>
      <c r="E7175" s="374" t="s">
        <v>491</v>
      </c>
      <c r="F7175" s="376">
        <v>10774347.75</v>
      </c>
    </row>
    <row r="7176" spans="1:6">
      <c r="A7176" s="370" t="s">
        <v>14600</v>
      </c>
      <c r="B7176" s="374">
        <v>14840</v>
      </c>
      <c r="C7176" s="374" t="s">
        <v>14601</v>
      </c>
      <c r="D7176" s="368" t="s">
        <v>2355</v>
      </c>
      <c r="E7176" s="374" t="s">
        <v>491</v>
      </c>
      <c r="F7176" s="376">
        <v>11101582.539999999</v>
      </c>
    </row>
    <row r="7177" spans="1:6">
      <c r="A7177" s="370" t="s">
        <v>14602</v>
      </c>
      <c r="B7177" s="374">
        <v>3040</v>
      </c>
      <c r="C7177" s="374" t="s">
        <v>14603</v>
      </c>
      <c r="D7177" s="368" t="s">
        <v>9</v>
      </c>
      <c r="E7177" s="374" t="s">
        <v>2946</v>
      </c>
      <c r="F7177" s="376">
        <v>6669864.8600000003</v>
      </c>
    </row>
    <row r="7178" spans="1:6">
      <c r="A7178" s="370" t="s">
        <v>14604</v>
      </c>
      <c r="B7178" s="374">
        <v>13050</v>
      </c>
      <c r="C7178" s="374" t="s">
        <v>14605</v>
      </c>
      <c r="D7178" s="368" t="s">
        <v>9</v>
      </c>
      <c r="E7178" s="374" t="s">
        <v>507</v>
      </c>
      <c r="F7178" s="376">
        <v>701882.64</v>
      </c>
    </row>
    <row r="7179" spans="1:6">
      <c r="A7179" s="370" t="s">
        <v>14606</v>
      </c>
      <c r="B7179" s="374">
        <v>13693</v>
      </c>
      <c r="C7179" s="374" t="s">
        <v>14607</v>
      </c>
      <c r="D7179" s="368" t="s">
        <v>9</v>
      </c>
      <c r="E7179" s="374" t="s">
        <v>507</v>
      </c>
      <c r="F7179" s="376">
        <v>1293825.6399999999</v>
      </c>
    </row>
    <row r="7180" spans="1:6">
      <c r="A7180" s="370" t="s">
        <v>14608</v>
      </c>
      <c r="B7180" s="374">
        <v>13703</v>
      </c>
      <c r="C7180" s="374" t="s">
        <v>14609</v>
      </c>
      <c r="D7180" s="368" t="s">
        <v>9</v>
      </c>
      <c r="E7180" s="374" t="s">
        <v>507</v>
      </c>
      <c r="F7180" s="376">
        <v>1551828.08</v>
      </c>
    </row>
    <row r="7181" spans="1:6">
      <c r="A7181" s="370" t="s">
        <v>14610</v>
      </c>
      <c r="B7181" s="374">
        <v>13704</v>
      </c>
      <c r="C7181" s="374" t="s">
        <v>14611</v>
      </c>
      <c r="D7181" s="368" t="s">
        <v>9</v>
      </c>
      <c r="E7181" s="374" t="s">
        <v>507</v>
      </c>
      <c r="F7181" s="376">
        <v>2104240.75</v>
      </c>
    </row>
    <row r="7182" spans="1:6">
      <c r="A7182" s="370" t="s">
        <v>14612</v>
      </c>
      <c r="B7182" s="374">
        <v>13709</v>
      </c>
      <c r="C7182" s="374" t="s">
        <v>14613</v>
      </c>
      <c r="D7182" s="368" t="s">
        <v>9</v>
      </c>
      <c r="E7182" s="374" t="s">
        <v>507</v>
      </c>
      <c r="F7182" s="376">
        <v>1587494.08</v>
      </c>
    </row>
    <row r="7183" spans="1:6">
      <c r="A7183" s="370" t="s">
        <v>14614</v>
      </c>
      <c r="B7183" s="374">
        <v>13708</v>
      </c>
      <c r="C7183" s="374" t="s">
        <v>14615</v>
      </c>
      <c r="D7183" s="368" t="s">
        <v>9</v>
      </c>
      <c r="E7183" s="374" t="s">
        <v>507</v>
      </c>
      <c r="F7183" s="376">
        <v>1730541.11</v>
      </c>
    </row>
    <row r="7184" spans="1:6">
      <c r="A7184" s="370" t="s">
        <v>14616</v>
      </c>
      <c r="B7184" s="374">
        <v>15368</v>
      </c>
      <c r="C7184" s="374" t="s">
        <v>14617</v>
      </c>
      <c r="D7184" s="368" t="s">
        <v>9</v>
      </c>
      <c r="E7184" s="374" t="s">
        <v>507</v>
      </c>
      <c r="F7184" s="376">
        <v>4966092.83</v>
      </c>
    </row>
    <row r="7185" spans="1:6">
      <c r="A7185" s="370" t="s">
        <v>14618</v>
      </c>
      <c r="B7185" s="374">
        <v>15415</v>
      </c>
      <c r="C7185" s="374" t="s">
        <v>14619</v>
      </c>
      <c r="D7185" s="368" t="s">
        <v>9</v>
      </c>
      <c r="E7185" s="374" t="s">
        <v>507</v>
      </c>
      <c r="F7185" s="376">
        <v>4432529.62</v>
      </c>
    </row>
    <row r="7186" spans="1:6">
      <c r="A7186" s="370" t="s">
        <v>14620</v>
      </c>
      <c r="B7186" s="374">
        <v>15416</v>
      </c>
      <c r="C7186" s="374" t="s">
        <v>14621</v>
      </c>
      <c r="D7186" s="368" t="s">
        <v>9</v>
      </c>
      <c r="E7186" s="374" t="s">
        <v>507</v>
      </c>
      <c r="F7186" s="376">
        <v>4084767.84</v>
      </c>
    </row>
    <row r="7187" spans="1:6">
      <c r="A7187" s="370" t="s">
        <v>14622</v>
      </c>
      <c r="B7187" s="374">
        <v>12897</v>
      </c>
      <c r="C7187" s="374" t="s">
        <v>14623</v>
      </c>
      <c r="D7187" s="368" t="s">
        <v>9</v>
      </c>
      <c r="E7187" s="374" t="s">
        <v>507</v>
      </c>
      <c r="F7187" s="376">
        <v>670520.56999999995</v>
      </c>
    </row>
    <row r="7188" spans="1:6">
      <c r="A7188" s="370" t="s">
        <v>14624</v>
      </c>
      <c r="B7188" s="374">
        <v>13677</v>
      </c>
      <c r="C7188" s="374" t="s">
        <v>14625</v>
      </c>
      <c r="D7188" s="368" t="s">
        <v>6</v>
      </c>
      <c r="E7188" s="374" t="s">
        <v>507</v>
      </c>
      <c r="F7188" s="376">
        <v>208836.16</v>
      </c>
    </row>
    <row r="7189" spans="1:6">
      <c r="A7189" s="370" t="s">
        <v>14626</v>
      </c>
      <c r="B7189" s="374">
        <v>16768</v>
      </c>
      <c r="C7189" s="374" t="s">
        <v>14627</v>
      </c>
      <c r="D7189" s="368" t="s">
        <v>9</v>
      </c>
      <c r="E7189" s="374" t="s">
        <v>507</v>
      </c>
      <c r="F7189" s="376">
        <v>4279089.45</v>
      </c>
    </row>
    <row r="7190" spans="1:6">
      <c r="A7190" s="370" t="s">
        <v>14628</v>
      </c>
      <c r="B7190" s="374">
        <v>11046</v>
      </c>
      <c r="C7190" s="374" t="s">
        <v>14629</v>
      </c>
      <c r="D7190" s="368" t="s">
        <v>9</v>
      </c>
      <c r="E7190" s="374" t="s">
        <v>884</v>
      </c>
      <c r="F7190" s="376">
        <v>1395457.76</v>
      </c>
    </row>
    <row r="7191" spans="1:6">
      <c r="A7191" s="370" t="s">
        <v>14630</v>
      </c>
      <c r="B7191" s="374">
        <v>12682</v>
      </c>
      <c r="C7191" s="374" t="s">
        <v>14631</v>
      </c>
      <c r="D7191" s="368" t="s">
        <v>9</v>
      </c>
      <c r="E7191" s="374" t="s">
        <v>884</v>
      </c>
      <c r="F7191" s="376">
        <v>3218634.37</v>
      </c>
    </row>
    <row r="7192" spans="1:6">
      <c r="A7192" s="370" t="s">
        <v>14632</v>
      </c>
      <c r="B7192" s="374">
        <v>11761</v>
      </c>
      <c r="C7192" s="374" t="s">
        <v>14633</v>
      </c>
      <c r="D7192" s="368" t="s">
        <v>9</v>
      </c>
      <c r="E7192" s="374" t="s">
        <v>884</v>
      </c>
      <c r="F7192" s="376">
        <v>2649108.08</v>
      </c>
    </row>
    <row r="7193" spans="1:6">
      <c r="A7193" s="370" t="s">
        <v>14634</v>
      </c>
      <c r="B7193" s="374">
        <v>15296</v>
      </c>
      <c r="C7193" s="374" t="s">
        <v>14635</v>
      </c>
      <c r="D7193" s="368" t="s">
        <v>9</v>
      </c>
      <c r="E7193" s="374" t="s">
        <v>884</v>
      </c>
      <c r="F7193" s="376">
        <v>3244608.96</v>
      </c>
    </row>
    <row r="7194" spans="1:6">
      <c r="A7194" s="370" t="s">
        <v>14636</v>
      </c>
      <c r="B7194" s="374">
        <v>11763</v>
      </c>
      <c r="C7194" s="374" t="s">
        <v>14637</v>
      </c>
      <c r="D7194" s="368" t="s">
        <v>9</v>
      </c>
      <c r="E7194" s="374" t="s">
        <v>884</v>
      </c>
      <c r="F7194" s="376">
        <v>1691281.35</v>
      </c>
    </row>
    <row r="7195" spans="1:6">
      <c r="A7195" s="370" t="s">
        <v>14638</v>
      </c>
      <c r="B7195" s="374">
        <v>11973</v>
      </c>
      <c r="C7195" s="374" t="s">
        <v>14639</v>
      </c>
      <c r="D7195" s="368" t="s">
        <v>9</v>
      </c>
      <c r="E7195" s="374" t="s">
        <v>884</v>
      </c>
      <c r="F7195" s="376">
        <v>2371614.65</v>
      </c>
    </row>
    <row r="7196" spans="1:6">
      <c r="A7196" s="370" t="s">
        <v>14640</v>
      </c>
      <c r="B7196" s="374">
        <v>12989</v>
      </c>
      <c r="C7196" s="374" t="s">
        <v>14641</v>
      </c>
      <c r="D7196" s="368" t="s">
        <v>9</v>
      </c>
      <c r="E7196" s="374" t="s">
        <v>491</v>
      </c>
      <c r="F7196" s="376">
        <v>273370.67</v>
      </c>
    </row>
    <row r="7197" spans="1:6">
      <c r="A7197" s="370" t="s">
        <v>14642</v>
      </c>
      <c r="B7197" s="374">
        <v>14101</v>
      </c>
      <c r="C7197" s="374" t="s">
        <v>14643</v>
      </c>
      <c r="D7197" s="368" t="s">
        <v>9</v>
      </c>
      <c r="E7197" s="374" t="s">
        <v>491</v>
      </c>
      <c r="F7197" s="376">
        <v>628868.21</v>
      </c>
    </row>
    <row r="7198" spans="1:6">
      <c r="A7198" s="370" t="s">
        <v>14644</v>
      </c>
      <c r="B7198" s="374">
        <v>14664</v>
      </c>
      <c r="C7198" s="374" t="s">
        <v>14645</v>
      </c>
      <c r="D7198" s="368" t="s">
        <v>9</v>
      </c>
      <c r="E7198" s="374" t="s">
        <v>491</v>
      </c>
      <c r="F7198" s="376">
        <v>2261269.21</v>
      </c>
    </row>
    <row r="7199" spans="1:6">
      <c r="A7199" s="370" t="s">
        <v>14646</v>
      </c>
      <c r="B7199" s="374">
        <v>14269</v>
      </c>
      <c r="C7199" s="374" t="s">
        <v>14647</v>
      </c>
      <c r="D7199" s="368" t="s">
        <v>9</v>
      </c>
      <c r="E7199" s="374" t="s">
        <v>491</v>
      </c>
      <c r="F7199" s="376">
        <v>1632401</v>
      </c>
    </row>
    <row r="7200" spans="1:6">
      <c r="A7200" s="370" t="s">
        <v>14648</v>
      </c>
      <c r="B7200" s="374">
        <v>14831</v>
      </c>
      <c r="C7200" s="374" t="s">
        <v>14649</v>
      </c>
      <c r="D7200" s="368" t="s">
        <v>9</v>
      </c>
      <c r="E7200" s="374" t="s">
        <v>491</v>
      </c>
      <c r="F7200" s="376">
        <v>2534639.88</v>
      </c>
    </row>
    <row r="7201" spans="1:6" ht="22.5">
      <c r="A7201" s="370" t="s">
        <v>14650</v>
      </c>
      <c r="B7201" s="374">
        <v>539</v>
      </c>
      <c r="C7201" s="374" t="s">
        <v>14651</v>
      </c>
      <c r="D7201" s="368" t="s">
        <v>9</v>
      </c>
      <c r="E7201" s="374" t="s">
        <v>359</v>
      </c>
      <c r="F7201" s="376">
        <v>1263832.8500000001</v>
      </c>
    </row>
    <row r="7202" spans="1:6">
      <c r="A7202" s="370" t="s">
        <v>14652</v>
      </c>
      <c r="B7202" s="374">
        <v>10539</v>
      </c>
      <c r="C7202" s="374" t="s">
        <v>14653</v>
      </c>
      <c r="D7202" s="368" t="s">
        <v>9</v>
      </c>
      <c r="E7202" s="374" t="s">
        <v>884</v>
      </c>
      <c r="F7202" s="376">
        <v>788072.45</v>
      </c>
    </row>
    <row r="7203" spans="1:6">
      <c r="A7203" s="370" t="s">
        <v>14654</v>
      </c>
      <c r="B7203" s="374">
        <v>10510</v>
      </c>
      <c r="C7203" s="374" t="s">
        <v>14655</v>
      </c>
      <c r="D7203" s="368" t="s">
        <v>9</v>
      </c>
      <c r="E7203" s="374" t="s">
        <v>884</v>
      </c>
      <c r="F7203" s="376">
        <v>1689190.34</v>
      </c>
    </row>
    <row r="7204" spans="1:6">
      <c r="A7204" s="370" t="s">
        <v>14656</v>
      </c>
      <c r="B7204" s="374">
        <v>15227</v>
      </c>
      <c r="C7204" s="374" t="s">
        <v>14657</v>
      </c>
      <c r="D7204" s="368" t="s">
        <v>9</v>
      </c>
      <c r="E7204" s="374" t="s">
        <v>884</v>
      </c>
      <c r="F7204" s="376">
        <v>2951995.47</v>
      </c>
    </row>
    <row r="7205" spans="1:6">
      <c r="A7205" s="370" t="s">
        <v>14658</v>
      </c>
      <c r="B7205" s="374">
        <v>10545</v>
      </c>
      <c r="C7205" s="374" t="s">
        <v>14659</v>
      </c>
      <c r="D7205" s="368" t="s">
        <v>9</v>
      </c>
      <c r="E7205" s="374" t="s">
        <v>884</v>
      </c>
      <c r="F7205" s="376">
        <v>2235468.12</v>
      </c>
    </row>
    <row r="7206" spans="1:6">
      <c r="A7206" s="370" t="s">
        <v>14660</v>
      </c>
      <c r="B7206" s="374">
        <v>12380</v>
      </c>
      <c r="C7206" s="374" t="s">
        <v>14661</v>
      </c>
      <c r="D7206" s="368" t="s">
        <v>9</v>
      </c>
      <c r="E7206" s="374" t="s">
        <v>884</v>
      </c>
      <c r="F7206" s="376">
        <v>822635.02</v>
      </c>
    </row>
    <row r="7207" spans="1:6">
      <c r="A7207" s="370" t="s">
        <v>14662</v>
      </c>
      <c r="B7207" s="374">
        <v>19354</v>
      </c>
      <c r="C7207" s="374" t="s">
        <v>14663</v>
      </c>
      <c r="D7207" s="368" t="s">
        <v>9</v>
      </c>
      <c r="E7207" s="374" t="s">
        <v>366</v>
      </c>
      <c r="F7207" s="376">
        <v>2459263.66</v>
      </c>
    </row>
    <row r="7208" spans="1:6">
      <c r="A7208" s="370" t="s">
        <v>14664</v>
      </c>
      <c r="B7208" s="374">
        <v>19353</v>
      </c>
      <c r="C7208" s="374" t="s">
        <v>14665</v>
      </c>
      <c r="D7208" s="368" t="s">
        <v>9</v>
      </c>
      <c r="E7208" s="374" t="s">
        <v>366</v>
      </c>
      <c r="F7208" s="376">
        <v>2893617.91</v>
      </c>
    </row>
    <row r="7209" spans="1:6">
      <c r="A7209" s="370" t="s">
        <v>14666</v>
      </c>
      <c r="B7209" s="374">
        <v>15953</v>
      </c>
      <c r="C7209" s="374" t="s">
        <v>14667</v>
      </c>
      <c r="D7209" s="368" t="s">
        <v>9</v>
      </c>
      <c r="E7209" s="374" t="s">
        <v>507</v>
      </c>
      <c r="F7209" s="376">
        <v>939967.07</v>
      </c>
    </row>
    <row r="7210" spans="1:6">
      <c r="A7210" s="370" t="s">
        <v>14668</v>
      </c>
      <c r="B7210" s="374">
        <v>15951</v>
      </c>
      <c r="C7210" s="374" t="s">
        <v>14669</v>
      </c>
      <c r="D7210" s="368" t="s">
        <v>9</v>
      </c>
      <c r="E7210" s="374" t="s">
        <v>507</v>
      </c>
      <c r="F7210" s="376">
        <v>1371320.23</v>
      </c>
    </row>
    <row r="7211" spans="1:6">
      <c r="A7211" s="370" t="s">
        <v>14670</v>
      </c>
      <c r="B7211" s="374">
        <v>11044</v>
      </c>
      <c r="C7211" s="374" t="s">
        <v>14671</v>
      </c>
      <c r="D7211" s="368" t="s">
        <v>9</v>
      </c>
      <c r="E7211" s="374" t="s">
        <v>884</v>
      </c>
      <c r="F7211" s="376">
        <v>1363215.9</v>
      </c>
    </row>
    <row r="7212" spans="1:6">
      <c r="A7212" s="370" t="s">
        <v>14672</v>
      </c>
      <c r="B7212" s="374">
        <v>11764</v>
      </c>
      <c r="C7212" s="374" t="s">
        <v>14673</v>
      </c>
      <c r="D7212" s="368" t="s">
        <v>9</v>
      </c>
      <c r="E7212" s="374" t="s">
        <v>884</v>
      </c>
      <c r="F7212" s="376">
        <v>11448664.550000001</v>
      </c>
    </row>
    <row r="7213" spans="1:6" ht="22.5">
      <c r="A7213" s="370" t="s">
        <v>14674</v>
      </c>
      <c r="B7213" s="374">
        <v>15730</v>
      </c>
      <c r="C7213" s="374" t="s">
        <v>14675</v>
      </c>
      <c r="D7213" s="368" t="s">
        <v>9</v>
      </c>
      <c r="E7213" s="374" t="s">
        <v>359</v>
      </c>
      <c r="F7213" s="376">
        <v>4275558.53</v>
      </c>
    </row>
    <row r="7214" spans="1:6" ht="22.5">
      <c r="A7214" s="370" t="s">
        <v>14676</v>
      </c>
      <c r="B7214" s="374">
        <v>15731</v>
      </c>
      <c r="C7214" s="374" t="s">
        <v>14677</v>
      </c>
      <c r="D7214" s="368" t="s">
        <v>9</v>
      </c>
      <c r="E7214" s="374" t="s">
        <v>359</v>
      </c>
      <c r="F7214" s="376">
        <v>7551192.9400000004</v>
      </c>
    </row>
    <row r="7215" spans="1:6" ht="22.5">
      <c r="A7215" s="370" t="s">
        <v>14678</v>
      </c>
      <c r="B7215" s="374">
        <v>15745</v>
      </c>
      <c r="C7215" s="374" t="s">
        <v>14679</v>
      </c>
      <c r="D7215" s="368" t="s">
        <v>9</v>
      </c>
      <c r="E7215" s="374" t="s">
        <v>359</v>
      </c>
      <c r="F7215" s="376">
        <v>7563506.4400000004</v>
      </c>
    </row>
    <row r="7216" spans="1:6" ht="22.5">
      <c r="A7216" s="370" t="s">
        <v>14680</v>
      </c>
      <c r="B7216" s="374">
        <v>15669</v>
      </c>
      <c r="C7216" s="374" t="s">
        <v>14681</v>
      </c>
      <c r="D7216" s="368" t="s">
        <v>9</v>
      </c>
      <c r="E7216" s="374" t="s">
        <v>359</v>
      </c>
      <c r="F7216" s="376">
        <v>11159560.07</v>
      </c>
    </row>
    <row r="7217" spans="1:6" ht="22.5">
      <c r="A7217" s="370" t="s">
        <v>14682</v>
      </c>
      <c r="B7217" s="374">
        <v>15247</v>
      </c>
      <c r="C7217" s="374" t="s">
        <v>14683</v>
      </c>
      <c r="D7217" s="368" t="s">
        <v>9</v>
      </c>
      <c r="E7217" s="374" t="s">
        <v>359</v>
      </c>
      <c r="F7217" s="376">
        <v>10323541.91</v>
      </c>
    </row>
    <row r="7218" spans="1:6" ht="22.5">
      <c r="A7218" s="370" t="s">
        <v>14684</v>
      </c>
      <c r="B7218" s="374">
        <v>15729</v>
      </c>
      <c r="C7218" s="374" t="s">
        <v>14685</v>
      </c>
      <c r="D7218" s="368" t="s">
        <v>9</v>
      </c>
      <c r="E7218" s="374" t="s">
        <v>359</v>
      </c>
      <c r="F7218" s="376">
        <v>2495276.4500000002</v>
      </c>
    </row>
    <row r="7219" spans="1:6" ht="22.5">
      <c r="A7219" s="370" t="s">
        <v>14686</v>
      </c>
      <c r="B7219" s="374">
        <v>16626</v>
      </c>
      <c r="C7219" s="374" t="s">
        <v>14687</v>
      </c>
      <c r="D7219" s="368" t="s">
        <v>9</v>
      </c>
      <c r="E7219" s="374" t="s">
        <v>359</v>
      </c>
      <c r="F7219" s="376">
        <v>4442652.71</v>
      </c>
    </row>
    <row r="7220" spans="1:6">
      <c r="A7220" s="370" t="s">
        <v>14688</v>
      </c>
      <c r="B7220" s="374">
        <v>13820</v>
      </c>
      <c r="C7220" s="374" t="s">
        <v>14689</v>
      </c>
      <c r="D7220" s="368" t="s">
        <v>9</v>
      </c>
      <c r="E7220" s="374" t="s">
        <v>884</v>
      </c>
      <c r="F7220" s="376">
        <v>11333794.82</v>
      </c>
    </row>
    <row r="7221" spans="1:6">
      <c r="A7221" s="370" t="s">
        <v>14690</v>
      </c>
      <c r="B7221" s="374">
        <v>16159</v>
      </c>
      <c r="C7221" s="374" t="s">
        <v>14691</v>
      </c>
      <c r="D7221" s="368" t="s">
        <v>9</v>
      </c>
      <c r="E7221" s="374" t="s">
        <v>366</v>
      </c>
      <c r="F7221" s="376">
        <v>1763836.56</v>
      </c>
    </row>
    <row r="7222" spans="1:6">
      <c r="A7222" s="370" t="s">
        <v>14692</v>
      </c>
      <c r="B7222" s="374">
        <v>14638</v>
      </c>
      <c r="C7222" s="374" t="s">
        <v>14693</v>
      </c>
      <c r="D7222" s="368" t="s">
        <v>9</v>
      </c>
      <c r="E7222" s="374" t="s">
        <v>491</v>
      </c>
      <c r="F7222" s="376">
        <v>186500.06</v>
      </c>
    </row>
    <row r="7223" spans="1:6">
      <c r="A7223" s="370" t="s">
        <v>14694</v>
      </c>
      <c r="B7223" s="374">
        <v>14807</v>
      </c>
      <c r="C7223" s="374" t="s">
        <v>14695</v>
      </c>
      <c r="D7223" s="368" t="s">
        <v>9</v>
      </c>
      <c r="E7223" s="374" t="s">
        <v>491</v>
      </c>
      <c r="F7223" s="376">
        <v>271517.15000000002</v>
      </c>
    </row>
    <row r="7224" spans="1:6">
      <c r="A7224" s="370" t="s">
        <v>14696</v>
      </c>
      <c r="B7224" s="374">
        <v>14808</v>
      </c>
      <c r="C7224" s="374" t="s">
        <v>14697</v>
      </c>
      <c r="D7224" s="368" t="s">
        <v>9</v>
      </c>
      <c r="E7224" s="374" t="s">
        <v>491</v>
      </c>
      <c r="F7224" s="376">
        <v>273839.37</v>
      </c>
    </row>
    <row r="7225" spans="1:6">
      <c r="A7225" s="370" t="s">
        <v>14698</v>
      </c>
      <c r="B7225" s="374">
        <v>14639</v>
      </c>
      <c r="C7225" s="374" t="s">
        <v>14699</v>
      </c>
      <c r="D7225" s="368" t="s">
        <v>9</v>
      </c>
      <c r="E7225" s="374" t="s">
        <v>491</v>
      </c>
      <c r="F7225" s="376">
        <v>186500.06</v>
      </c>
    </row>
    <row r="7226" spans="1:6">
      <c r="A7226" s="370" t="s">
        <v>14700</v>
      </c>
      <c r="B7226" s="374">
        <v>14809</v>
      </c>
      <c r="C7226" s="374" t="s">
        <v>14701</v>
      </c>
      <c r="D7226" s="368" t="s">
        <v>9</v>
      </c>
      <c r="E7226" s="374" t="s">
        <v>491</v>
      </c>
      <c r="F7226" s="376">
        <v>274265.03000000003</v>
      </c>
    </row>
    <row r="7227" spans="1:6">
      <c r="A7227" s="370" t="s">
        <v>14702</v>
      </c>
      <c r="B7227" s="374">
        <v>14640</v>
      </c>
      <c r="C7227" s="374" t="s">
        <v>14703</v>
      </c>
      <c r="D7227" s="368" t="s">
        <v>9</v>
      </c>
      <c r="E7227" s="374" t="s">
        <v>491</v>
      </c>
      <c r="F7227" s="376">
        <v>186925.72</v>
      </c>
    </row>
    <row r="7228" spans="1:6">
      <c r="A7228" s="370" t="s">
        <v>14704</v>
      </c>
      <c r="B7228" s="374">
        <v>14810</v>
      </c>
      <c r="C7228" s="374" t="s">
        <v>14705</v>
      </c>
      <c r="D7228" s="368" t="s">
        <v>9</v>
      </c>
      <c r="E7228" s="374" t="s">
        <v>491</v>
      </c>
      <c r="F7228" s="376">
        <v>459594.83</v>
      </c>
    </row>
    <row r="7229" spans="1:6">
      <c r="A7229" s="370" t="s">
        <v>14706</v>
      </c>
      <c r="B7229" s="374">
        <v>14641</v>
      </c>
      <c r="C7229" s="374" t="s">
        <v>14707</v>
      </c>
      <c r="D7229" s="368" t="s">
        <v>9</v>
      </c>
      <c r="E7229" s="374" t="s">
        <v>491</v>
      </c>
      <c r="F7229" s="376">
        <v>372255.52</v>
      </c>
    </row>
    <row r="7230" spans="1:6">
      <c r="A7230" s="370" t="s">
        <v>14708</v>
      </c>
      <c r="B7230" s="374">
        <v>15940</v>
      </c>
      <c r="C7230" s="374" t="s">
        <v>14709</v>
      </c>
      <c r="D7230" s="368" t="s">
        <v>9</v>
      </c>
      <c r="E7230" s="374" t="s">
        <v>491</v>
      </c>
      <c r="F7230" s="376">
        <v>417318.02</v>
      </c>
    </row>
    <row r="7231" spans="1:6">
      <c r="A7231" s="370" t="s">
        <v>14710</v>
      </c>
      <c r="B7231" s="374">
        <v>12455</v>
      </c>
      <c r="C7231" s="374" t="s">
        <v>14711</v>
      </c>
      <c r="D7231" s="368" t="s">
        <v>9</v>
      </c>
      <c r="E7231" s="374" t="s">
        <v>615</v>
      </c>
      <c r="F7231" s="376">
        <v>1603252.58</v>
      </c>
    </row>
    <row r="7232" spans="1:6">
      <c r="A7232" s="370" t="s">
        <v>14712</v>
      </c>
      <c r="B7232" s="374">
        <v>13700</v>
      </c>
      <c r="C7232" s="374" t="s">
        <v>14713</v>
      </c>
      <c r="D7232" s="368" t="s">
        <v>8</v>
      </c>
      <c r="E7232" s="374" t="s">
        <v>615</v>
      </c>
      <c r="F7232" s="376">
        <v>266139.93</v>
      </c>
    </row>
    <row r="7233" spans="1:6">
      <c r="A7233" s="370" t="s">
        <v>14714</v>
      </c>
      <c r="B7233" s="374">
        <v>15235</v>
      </c>
      <c r="C7233" s="374" t="s">
        <v>14715</v>
      </c>
      <c r="D7233" s="368" t="s">
        <v>8</v>
      </c>
      <c r="E7233" s="374" t="s">
        <v>615</v>
      </c>
      <c r="F7233" s="376">
        <v>170506.73</v>
      </c>
    </row>
    <row r="7234" spans="1:6">
      <c r="A7234" s="370" t="s">
        <v>14716</v>
      </c>
      <c r="B7234" s="374">
        <v>15236</v>
      </c>
      <c r="C7234" s="374" t="s">
        <v>14717</v>
      </c>
      <c r="D7234" s="368" t="s">
        <v>9</v>
      </c>
      <c r="E7234" s="374" t="s">
        <v>615</v>
      </c>
      <c r="F7234" s="376">
        <v>1027148.99</v>
      </c>
    </row>
    <row r="7235" spans="1:6" ht="22.5">
      <c r="A7235" s="370" t="s">
        <v>14718</v>
      </c>
      <c r="B7235" s="374">
        <v>17694</v>
      </c>
      <c r="C7235" s="374" t="s">
        <v>14719</v>
      </c>
      <c r="D7235" s="368" t="s">
        <v>9</v>
      </c>
      <c r="E7235" s="374" t="s">
        <v>359</v>
      </c>
      <c r="F7235" s="376">
        <v>0</v>
      </c>
    </row>
    <row r="7236" spans="1:6">
      <c r="A7236" s="370" t="s">
        <v>14720</v>
      </c>
      <c r="B7236" s="374">
        <v>10970</v>
      </c>
      <c r="C7236" s="374" t="s">
        <v>14721</v>
      </c>
      <c r="D7236" s="368" t="s">
        <v>6</v>
      </c>
      <c r="E7236" s="374" t="s">
        <v>1216</v>
      </c>
      <c r="F7236" s="376">
        <v>65615.759999999995</v>
      </c>
    </row>
    <row r="7237" spans="1:6">
      <c r="A7237" s="370" t="s">
        <v>14722</v>
      </c>
      <c r="B7237" s="374">
        <v>14475</v>
      </c>
      <c r="C7237" s="374" t="s">
        <v>14723</v>
      </c>
      <c r="D7237" s="368" t="s">
        <v>8</v>
      </c>
      <c r="E7237" s="374" t="s">
        <v>1216</v>
      </c>
      <c r="F7237" s="376">
        <v>91958.19</v>
      </c>
    </row>
    <row r="7238" spans="1:6">
      <c r="A7238" s="370" t="s">
        <v>14724</v>
      </c>
      <c r="B7238" s="374">
        <v>10748</v>
      </c>
      <c r="C7238" s="374" t="s">
        <v>14725</v>
      </c>
      <c r="D7238" s="368" t="s">
        <v>8</v>
      </c>
      <c r="E7238" s="374" t="s">
        <v>1216</v>
      </c>
      <c r="F7238" s="376">
        <v>30764.07</v>
      </c>
    </row>
    <row r="7239" spans="1:6">
      <c r="A7239" s="370" t="s">
        <v>14726</v>
      </c>
      <c r="B7239" s="374">
        <v>150</v>
      </c>
      <c r="C7239" s="374" t="s">
        <v>14727</v>
      </c>
      <c r="D7239" s="368" t="s">
        <v>8</v>
      </c>
      <c r="E7239" s="374" t="s">
        <v>1573</v>
      </c>
      <c r="F7239" s="376">
        <v>29585.32</v>
      </c>
    </row>
    <row r="7240" spans="1:6">
      <c r="A7240" s="370" t="s">
        <v>14728</v>
      </c>
      <c r="B7240" s="374">
        <v>12722</v>
      </c>
      <c r="C7240" s="374" t="s">
        <v>14729</v>
      </c>
      <c r="D7240" s="368" t="s">
        <v>9</v>
      </c>
      <c r="E7240" s="374" t="s">
        <v>496</v>
      </c>
      <c r="F7240" s="376">
        <v>5262913.9000000004</v>
      </c>
    </row>
    <row r="7241" spans="1:6">
      <c r="A7241" s="370" t="s">
        <v>14730</v>
      </c>
      <c r="B7241" s="374">
        <v>13028</v>
      </c>
      <c r="C7241" s="374" t="s">
        <v>14731</v>
      </c>
      <c r="D7241" s="368" t="s">
        <v>9</v>
      </c>
      <c r="E7241" s="374" t="s">
        <v>496</v>
      </c>
      <c r="F7241" s="376">
        <v>6995459.1900000004</v>
      </c>
    </row>
    <row r="7242" spans="1:6">
      <c r="A7242" s="370" t="s">
        <v>14732</v>
      </c>
      <c r="B7242" s="374">
        <v>10260</v>
      </c>
      <c r="C7242" s="374" t="s">
        <v>14733</v>
      </c>
      <c r="D7242" s="368" t="s">
        <v>9</v>
      </c>
      <c r="E7242" s="374" t="s">
        <v>496</v>
      </c>
      <c r="F7242" s="376">
        <v>1872582.21</v>
      </c>
    </row>
    <row r="7243" spans="1:6">
      <c r="A7243" s="370" t="s">
        <v>14734</v>
      </c>
      <c r="B7243" s="374">
        <v>10549</v>
      </c>
      <c r="C7243" s="374" t="s">
        <v>14735</v>
      </c>
      <c r="D7243" s="368" t="s">
        <v>9</v>
      </c>
      <c r="E7243" s="374" t="s">
        <v>496</v>
      </c>
      <c r="F7243" s="376">
        <v>3061087.5</v>
      </c>
    </row>
    <row r="7244" spans="1:6">
      <c r="A7244" s="370" t="s">
        <v>14736</v>
      </c>
      <c r="B7244" s="374">
        <v>10258</v>
      </c>
      <c r="C7244" s="374" t="s">
        <v>14737</v>
      </c>
      <c r="D7244" s="368" t="s">
        <v>9</v>
      </c>
      <c r="E7244" s="374" t="s">
        <v>496</v>
      </c>
      <c r="F7244" s="376">
        <v>2638109.31</v>
      </c>
    </row>
    <row r="7245" spans="1:6">
      <c r="A7245" s="370" t="s">
        <v>14738</v>
      </c>
      <c r="B7245" s="374">
        <v>20604</v>
      </c>
      <c r="C7245" s="374" t="s">
        <v>14739</v>
      </c>
      <c r="D7245" s="368" t="s">
        <v>9</v>
      </c>
      <c r="E7245" s="374" t="s">
        <v>496</v>
      </c>
      <c r="F7245" s="376">
        <v>2986651.31</v>
      </c>
    </row>
    <row r="7246" spans="1:6">
      <c r="A7246" s="370" t="s">
        <v>14740</v>
      </c>
      <c r="B7246" s="374">
        <v>10259</v>
      </c>
      <c r="C7246" s="374" t="s">
        <v>14741</v>
      </c>
      <c r="D7246" s="368" t="s">
        <v>9</v>
      </c>
      <c r="E7246" s="374" t="s">
        <v>496</v>
      </c>
      <c r="F7246" s="376">
        <v>5468958.7599999998</v>
      </c>
    </row>
    <row r="7247" spans="1:6">
      <c r="A7247" s="370" t="s">
        <v>14742</v>
      </c>
      <c r="B7247" s="374">
        <v>20608</v>
      </c>
      <c r="C7247" s="374" t="s">
        <v>14743</v>
      </c>
      <c r="D7247" s="368" t="s">
        <v>9</v>
      </c>
      <c r="E7247" s="374" t="s">
        <v>496</v>
      </c>
      <c r="F7247" s="376">
        <v>4698891.5999999996</v>
      </c>
    </row>
    <row r="7248" spans="1:6">
      <c r="A7248" s="370" t="s">
        <v>14744</v>
      </c>
      <c r="B7248" s="374">
        <v>11138</v>
      </c>
      <c r="C7248" s="374" t="s">
        <v>14745</v>
      </c>
      <c r="D7248" s="368" t="s">
        <v>8</v>
      </c>
      <c r="E7248" s="374" t="s">
        <v>496</v>
      </c>
      <c r="F7248" s="376">
        <v>2187583.5</v>
      </c>
    </row>
    <row r="7249" spans="1:6">
      <c r="A7249" s="370" t="s">
        <v>14746</v>
      </c>
      <c r="B7249" s="374">
        <v>52</v>
      </c>
      <c r="C7249" s="374" t="s">
        <v>14747</v>
      </c>
      <c r="D7249" s="368" t="s">
        <v>9</v>
      </c>
      <c r="E7249" s="374" t="s">
        <v>773</v>
      </c>
      <c r="F7249" s="376">
        <v>91096.21</v>
      </c>
    </row>
    <row r="7250" spans="1:6">
      <c r="A7250" s="370" t="s">
        <v>14748</v>
      </c>
      <c r="B7250" s="374">
        <v>11338</v>
      </c>
      <c r="C7250" s="374" t="s">
        <v>14749</v>
      </c>
      <c r="D7250" s="368" t="s">
        <v>9</v>
      </c>
      <c r="E7250" s="374" t="s">
        <v>857</v>
      </c>
      <c r="F7250" s="376">
        <v>45858045.450000003</v>
      </c>
    </row>
    <row r="7251" spans="1:6">
      <c r="A7251" s="370" t="s">
        <v>14750</v>
      </c>
      <c r="B7251" s="374">
        <v>18775</v>
      </c>
      <c r="C7251" s="374" t="s">
        <v>14751</v>
      </c>
      <c r="D7251" s="368" t="s">
        <v>9</v>
      </c>
      <c r="E7251" s="374" t="s">
        <v>857</v>
      </c>
      <c r="F7251" s="376">
        <v>6345259.1600000001</v>
      </c>
    </row>
    <row r="7252" spans="1:6">
      <c r="A7252" s="370" t="s">
        <v>14752</v>
      </c>
      <c r="B7252" s="374">
        <v>735</v>
      </c>
      <c r="C7252" s="374" t="s">
        <v>14753</v>
      </c>
      <c r="D7252" s="368" t="s">
        <v>6</v>
      </c>
      <c r="E7252" s="374" t="s">
        <v>374</v>
      </c>
      <c r="F7252" s="376">
        <v>6690.24</v>
      </c>
    </row>
    <row r="7253" spans="1:6" ht="22.5">
      <c r="A7253" s="370" t="s">
        <v>14754</v>
      </c>
      <c r="B7253" s="374">
        <v>18459</v>
      </c>
      <c r="C7253" s="374" t="s">
        <v>14755</v>
      </c>
      <c r="D7253" s="368" t="s">
        <v>9</v>
      </c>
      <c r="E7253" s="374" t="s">
        <v>359</v>
      </c>
      <c r="F7253" s="376">
        <v>0</v>
      </c>
    </row>
    <row r="7254" spans="1:6">
      <c r="A7254" s="370" t="s">
        <v>14756</v>
      </c>
      <c r="B7254" s="374">
        <v>16930</v>
      </c>
      <c r="C7254" s="374" t="s">
        <v>14757</v>
      </c>
      <c r="D7254" s="368" t="s">
        <v>9</v>
      </c>
      <c r="E7254" s="374" t="s">
        <v>366</v>
      </c>
      <c r="F7254" s="376">
        <v>120733.98</v>
      </c>
    </row>
    <row r="7255" spans="1:6">
      <c r="A7255" s="370" t="s">
        <v>14758</v>
      </c>
      <c r="B7255" s="374">
        <v>16957</v>
      </c>
      <c r="C7255" s="374" t="s">
        <v>14759</v>
      </c>
      <c r="D7255" s="368" t="s">
        <v>9</v>
      </c>
      <c r="E7255" s="374" t="s">
        <v>374</v>
      </c>
      <c r="F7255" s="376">
        <v>120733.98</v>
      </c>
    </row>
    <row r="7256" spans="1:6">
      <c r="A7256" s="370" t="s">
        <v>14760</v>
      </c>
      <c r="B7256" s="374">
        <v>16956</v>
      </c>
      <c r="C7256" s="374" t="s">
        <v>14761</v>
      </c>
      <c r="D7256" s="368" t="s">
        <v>9</v>
      </c>
      <c r="E7256" s="374" t="s">
        <v>374</v>
      </c>
      <c r="F7256" s="376">
        <v>120733.98</v>
      </c>
    </row>
    <row r="7257" spans="1:6">
      <c r="A7257" s="370" t="s">
        <v>14762</v>
      </c>
      <c r="B7257" s="374">
        <v>16959</v>
      </c>
      <c r="C7257" s="374" t="s">
        <v>14763</v>
      </c>
      <c r="D7257" s="368" t="s">
        <v>9</v>
      </c>
      <c r="E7257" s="374" t="s">
        <v>374</v>
      </c>
      <c r="F7257" s="376">
        <v>120733.98</v>
      </c>
    </row>
    <row r="7258" spans="1:6">
      <c r="A7258" s="370" t="s">
        <v>14764</v>
      </c>
      <c r="B7258" s="374">
        <v>16961</v>
      </c>
      <c r="C7258" s="374" t="s">
        <v>14765</v>
      </c>
      <c r="D7258" s="368" t="s">
        <v>9</v>
      </c>
      <c r="E7258" s="374" t="s">
        <v>374</v>
      </c>
      <c r="F7258" s="376">
        <v>120733.98</v>
      </c>
    </row>
    <row r="7259" spans="1:6">
      <c r="A7259" s="370" t="s">
        <v>14766</v>
      </c>
      <c r="B7259" s="374">
        <v>16947</v>
      </c>
      <c r="C7259" s="374" t="s">
        <v>14767</v>
      </c>
      <c r="D7259" s="368" t="s">
        <v>9</v>
      </c>
      <c r="E7259" s="374" t="s">
        <v>374</v>
      </c>
      <c r="F7259" s="376">
        <v>120733.98</v>
      </c>
    </row>
    <row r="7260" spans="1:6">
      <c r="A7260" s="370" t="s">
        <v>14768</v>
      </c>
      <c r="B7260" s="374">
        <v>16955</v>
      </c>
      <c r="C7260" s="374" t="s">
        <v>14769</v>
      </c>
      <c r="D7260" s="368" t="s">
        <v>9</v>
      </c>
      <c r="E7260" s="374" t="s">
        <v>374</v>
      </c>
      <c r="F7260" s="376">
        <v>120733.98</v>
      </c>
    </row>
    <row r="7261" spans="1:6">
      <c r="A7261" s="370" t="s">
        <v>14770</v>
      </c>
      <c r="B7261" s="374">
        <v>20697</v>
      </c>
      <c r="C7261" s="374" t="s">
        <v>14771</v>
      </c>
      <c r="D7261" s="368" t="s">
        <v>9</v>
      </c>
      <c r="E7261" s="374" t="s">
        <v>1766</v>
      </c>
      <c r="F7261" s="376">
        <v>64934.9</v>
      </c>
    </row>
    <row r="7262" spans="1:6">
      <c r="A7262" s="370" t="s">
        <v>14772</v>
      </c>
      <c r="B7262" s="374">
        <v>11593</v>
      </c>
      <c r="C7262" s="374" t="s">
        <v>14773</v>
      </c>
      <c r="D7262" s="368" t="s">
        <v>6</v>
      </c>
      <c r="E7262" s="374" t="s">
        <v>1766</v>
      </c>
      <c r="F7262" s="376">
        <v>285475.40999999997</v>
      </c>
    </row>
    <row r="7263" spans="1:6">
      <c r="A7263" s="370" t="s">
        <v>14774</v>
      </c>
      <c r="B7263" s="374">
        <v>18467</v>
      </c>
      <c r="C7263" s="374" t="s">
        <v>14775</v>
      </c>
      <c r="D7263" s="368" t="s">
        <v>9</v>
      </c>
      <c r="E7263" s="374" t="s">
        <v>366</v>
      </c>
      <c r="F7263" s="376">
        <v>0</v>
      </c>
    </row>
    <row r="7264" spans="1:6">
      <c r="A7264" s="370" t="s">
        <v>14776</v>
      </c>
      <c r="B7264" s="374">
        <v>11624</v>
      </c>
      <c r="C7264" s="374" t="s">
        <v>14777</v>
      </c>
      <c r="D7264" s="368" t="s">
        <v>14</v>
      </c>
      <c r="E7264" s="374" t="s">
        <v>1216</v>
      </c>
      <c r="F7264" s="376">
        <v>3082174</v>
      </c>
    </row>
    <row r="7265" spans="1:6">
      <c r="A7265" s="370" t="s">
        <v>14778</v>
      </c>
      <c r="B7265" s="374">
        <v>11618</v>
      </c>
      <c r="C7265" s="374" t="s">
        <v>14779</v>
      </c>
      <c r="D7265" s="368" t="s">
        <v>14</v>
      </c>
      <c r="E7265" s="374" t="s">
        <v>1216</v>
      </c>
      <c r="F7265" s="376">
        <v>18052540</v>
      </c>
    </row>
    <row r="7266" spans="1:6">
      <c r="A7266" s="370" t="s">
        <v>14780</v>
      </c>
      <c r="B7266" s="374">
        <v>11617</v>
      </c>
      <c r="C7266" s="374" t="s">
        <v>14781</v>
      </c>
      <c r="D7266" s="368" t="s">
        <v>14</v>
      </c>
      <c r="E7266" s="374" t="s">
        <v>2474</v>
      </c>
      <c r="F7266" s="376">
        <v>11254057</v>
      </c>
    </row>
    <row r="7267" spans="1:6">
      <c r="A7267" s="370" t="s">
        <v>14782</v>
      </c>
      <c r="B7267" s="374">
        <v>11490</v>
      </c>
      <c r="C7267" s="374" t="s">
        <v>14783</v>
      </c>
      <c r="D7267" s="368" t="s">
        <v>14</v>
      </c>
      <c r="E7267" s="374" t="s">
        <v>2474</v>
      </c>
      <c r="F7267" s="376">
        <v>10822633</v>
      </c>
    </row>
    <row r="7268" spans="1:6">
      <c r="A7268" s="370" t="s">
        <v>14784</v>
      </c>
      <c r="B7268" s="374">
        <v>11619</v>
      </c>
      <c r="C7268" s="374" t="s">
        <v>14785</v>
      </c>
      <c r="D7268" s="368" t="s">
        <v>14</v>
      </c>
      <c r="E7268" s="374" t="s">
        <v>2474</v>
      </c>
      <c r="F7268" s="376">
        <v>9103334</v>
      </c>
    </row>
    <row r="7269" spans="1:6">
      <c r="A7269" s="370" t="s">
        <v>14786</v>
      </c>
      <c r="B7269" s="374">
        <v>11620</v>
      </c>
      <c r="C7269" s="374" t="s">
        <v>14787</v>
      </c>
      <c r="D7269" s="368" t="s">
        <v>14</v>
      </c>
      <c r="E7269" s="374" t="s">
        <v>2474</v>
      </c>
      <c r="F7269" s="376">
        <v>7186500</v>
      </c>
    </row>
    <row r="7270" spans="1:6">
      <c r="A7270" s="370" t="s">
        <v>14788</v>
      </c>
      <c r="B7270" s="374">
        <v>11621</v>
      </c>
      <c r="C7270" s="374" t="s">
        <v>14789</v>
      </c>
      <c r="D7270" s="368" t="s">
        <v>14</v>
      </c>
      <c r="E7270" s="374" t="s">
        <v>2474</v>
      </c>
      <c r="F7270" s="376">
        <v>7053725</v>
      </c>
    </row>
    <row r="7271" spans="1:6">
      <c r="A7271" s="370" t="s">
        <v>14790</v>
      </c>
      <c r="B7271" s="374">
        <v>11622</v>
      </c>
      <c r="C7271" s="374" t="s">
        <v>14791</v>
      </c>
      <c r="D7271" s="368" t="s">
        <v>14</v>
      </c>
      <c r="E7271" s="374" t="s">
        <v>2474</v>
      </c>
      <c r="F7271" s="376">
        <v>5696283</v>
      </c>
    </row>
    <row r="7272" spans="1:6">
      <c r="A7272" s="370" t="s">
        <v>14792</v>
      </c>
      <c r="B7272" s="374">
        <v>11623</v>
      </c>
      <c r="C7272" s="374" t="s">
        <v>14793</v>
      </c>
      <c r="D7272" s="368" t="s">
        <v>14</v>
      </c>
      <c r="E7272" s="374" t="s">
        <v>2474</v>
      </c>
      <c r="F7272" s="376">
        <v>5185684</v>
      </c>
    </row>
    <row r="7273" spans="1:6">
      <c r="A7273" s="370" t="s">
        <v>14794</v>
      </c>
      <c r="B7273" s="374">
        <v>11616</v>
      </c>
      <c r="C7273" s="374" t="s">
        <v>14795</v>
      </c>
      <c r="D7273" s="368" t="s">
        <v>14</v>
      </c>
      <c r="E7273" s="374" t="s">
        <v>2474</v>
      </c>
      <c r="F7273" s="376">
        <v>16962214</v>
      </c>
    </row>
    <row r="7274" spans="1:6">
      <c r="A7274" s="370" t="s">
        <v>14796</v>
      </c>
      <c r="B7274" s="374">
        <v>17792</v>
      </c>
      <c r="C7274" s="374" t="s">
        <v>14797</v>
      </c>
      <c r="D7274" s="368" t="s">
        <v>6</v>
      </c>
      <c r="E7274" s="374" t="s">
        <v>860</v>
      </c>
      <c r="F7274" s="376">
        <v>29502.06</v>
      </c>
    </row>
    <row r="7275" spans="1:6">
      <c r="A7275" s="370" t="s">
        <v>14798</v>
      </c>
      <c r="B7275" s="374">
        <v>17794</v>
      </c>
      <c r="C7275" s="374" t="s">
        <v>14799</v>
      </c>
      <c r="D7275" s="368" t="s">
        <v>6</v>
      </c>
      <c r="E7275" s="374" t="s">
        <v>860</v>
      </c>
      <c r="F7275" s="376">
        <v>42009.91</v>
      </c>
    </row>
    <row r="7276" spans="1:6">
      <c r="A7276" s="370" t="s">
        <v>14800</v>
      </c>
      <c r="B7276" s="374">
        <v>17795</v>
      </c>
      <c r="C7276" s="374" t="s">
        <v>14801</v>
      </c>
      <c r="D7276" s="368" t="s">
        <v>6</v>
      </c>
      <c r="E7276" s="374" t="s">
        <v>860</v>
      </c>
      <c r="F7276" s="376">
        <v>44085.51</v>
      </c>
    </row>
    <row r="7277" spans="1:6" ht="22.5">
      <c r="A7277" s="370" t="s">
        <v>14802</v>
      </c>
      <c r="B7277" s="374">
        <v>11357</v>
      </c>
      <c r="C7277" s="374" t="s">
        <v>14803</v>
      </c>
      <c r="D7277" s="368" t="s">
        <v>8</v>
      </c>
      <c r="E7277" s="374" t="s">
        <v>537</v>
      </c>
      <c r="F7277" s="376">
        <v>203131.16</v>
      </c>
    </row>
    <row r="7278" spans="1:6" ht="22.5">
      <c r="A7278" s="370" t="s">
        <v>14804</v>
      </c>
      <c r="B7278" s="374">
        <v>11184</v>
      </c>
      <c r="C7278" s="374" t="s">
        <v>14805</v>
      </c>
      <c r="D7278" s="368" t="s">
        <v>8</v>
      </c>
      <c r="E7278" s="374" t="s">
        <v>537</v>
      </c>
      <c r="F7278" s="376">
        <v>178878.97</v>
      </c>
    </row>
    <row r="7279" spans="1:6" ht="22.5">
      <c r="A7279" s="370" t="s">
        <v>14806</v>
      </c>
      <c r="B7279" s="374">
        <v>11356</v>
      </c>
      <c r="C7279" s="374" t="s">
        <v>14807</v>
      </c>
      <c r="D7279" s="368" t="s">
        <v>8</v>
      </c>
      <c r="E7279" s="374" t="s">
        <v>537</v>
      </c>
      <c r="F7279" s="376">
        <v>200918.72</v>
      </c>
    </row>
    <row r="7280" spans="1:6">
      <c r="A7280" s="370" t="s">
        <v>14808</v>
      </c>
      <c r="B7280" s="374">
        <v>18139</v>
      </c>
      <c r="C7280" s="374" t="s">
        <v>14809</v>
      </c>
      <c r="D7280" s="368" t="s">
        <v>6</v>
      </c>
      <c r="E7280" s="374" t="s">
        <v>857</v>
      </c>
      <c r="F7280" s="376">
        <v>63182.67</v>
      </c>
    </row>
    <row r="7281" spans="1:6">
      <c r="A7281" s="370" t="s">
        <v>14810</v>
      </c>
      <c r="B7281" s="374">
        <v>17793</v>
      </c>
      <c r="C7281" s="374" t="s">
        <v>14811</v>
      </c>
      <c r="D7281" s="368" t="s">
        <v>6</v>
      </c>
      <c r="E7281" s="374" t="s">
        <v>860</v>
      </c>
      <c r="F7281" s="376">
        <v>35755.980000000003</v>
      </c>
    </row>
    <row r="7282" spans="1:6">
      <c r="A7282" s="370" t="s">
        <v>14812</v>
      </c>
      <c r="B7282" s="374">
        <v>11173</v>
      </c>
      <c r="C7282" s="374" t="s">
        <v>14813</v>
      </c>
      <c r="D7282" s="368" t="s">
        <v>6</v>
      </c>
      <c r="E7282" s="374" t="s">
        <v>1766</v>
      </c>
      <c r="F7282" s="376">
        <v>36900.47</v>
      </c>
    </row>
    <row r="7283" spans="1:6">
      <c r="A7283" s="370" t="s">
        <v>14814</v>
      </c>
      <c r="B7283" s="374">
        <v>17905</v>
      </c>
      <c r="C7283" s="374" t="s">
        <v>14815</v>
      </c>
      <c r="D7283" s="368" t="s">
        <v>6</v>
      </c>
      <c r="E7283" s="374" t="s">
        <v>1515</v>
      </c>
      <c r="F7283" s="376">
        <v>12747.35</v>
      </c>
    </row>
    <row r="7284" spans="1:6">
      <c r="A7284" s="370" t="s">
        <v>14816</v>
      </c>
      <c r="B7284" s="374">
        <v>13258</v>
      </c>
      <c r="C7284" s="374" t="s">
        <v>14817</v>
      </c>
      <c r="D7284" s="368" t="s">
        <v>9</v>
      </c>
      <c r="E7284" s="374" t="s">
        <v>2946</v>
      </c>
      <c r="F7284" s="376">
        <v>23065.05</v>
      </c>
    </row>
    <row r="7285" spans="1:6">
      <c r="A7285" s="370" t="s">
        <v>14818</v>
      </c>
      <c r="B7285" s="374">
        <v>17421</v>
      </c>
      <c r="C7285" s="374" t="s">
        <v>14819</v>
      </c>
      <c r="D7285" s="368" t="s">
        <v>9</v>
      </c>
      <c r="E7285" s="374" t="s">
        <v>603</v>
      </c>
      <c r="F7285" s="376">
        <v>107752.69</v>
      </c>
    </row>
    <row r="7286" spans="1:6">
      <c r="A7286" s="370" t="s">
        <v>14820</v>
      </c>
      <c r="B7286" s="374">
        <v>13015</v>
      </c>
      <c r="C7286" s="374" t="s">
        <v>14821</v>
      </c>
      <c r="D7286" s="368" t="s">
        <v>14</v>
      </c>
      <c r="E7286" s="374" t="s">
        <v>1216</v>
      </c>
      <c r="F7286" s="376">
        <v>9977.52</v>
      </c>
    </row>
    <row r="7287" spans="1:6">
      <c r="A7287" s="370" t="s">
        <v>14822</v>
      </c>
      <c r="B7287" s="374">
        <v>15162</v>
      </c>
      <c r="C7287" s="374" t="s">
        <v>14823</v>
      </c>
      <c r="D7287" s="368" t="s">
        <v>14</v>
      </c>
      <c r="E7287" s="374" t="s">
        <v>1216</v>
      </c>
      <c r="F7287" s="376">
        <v>3286090.38</v>
      </c>
    </row>
    <row r="7288" spans="1:6">
      <c r="A7288" s="370" t="s">
        <v>14824</v>
      </c>
      <c r="B7288" s="374">
        <v>13062</v>
      </c>
      <c r="C7288" s="374" t="s">
        <v>14825</v>
      </c>
      <c r="D7288" s="368" t="s">
        <v>6</v>
      </c>
      <c r="E7288" s="374" t="s">
        <v>374</v>
      </c>
      <c r="F7288" s="376">
        <v>6754.85</v>
      </c>
    </row>
    <row r="7289" spans="1:6">
      <c r="A7289" s="370" t="s">
        <v>14826</v>
      </c>
      <c r="B7289" s="374">
        <v>11219</v>
      </c>
      <c r="C7289" s="374" t="s">
        <v>14827</v>
      </c>
      <c r="D7289" s="368" t="s">
        <v>6</v>
      </c>
      <c r="E7289" s="374" t="s">
        <v>1216</v>
      </c>
      <c r="F7289" s="376">
        <v>2120.0700000000002</v>
      </c>
    </row>
    <row r="7290" spans="1:6">
      <c r="A7290" s="370" t="s">
        <v>14828</v>
      </c>
      <c r="B7290" s="374">
        <v>19292</v>
      </c>
      <c r="C7290" s="374" t="s">
        <v>14829</v>
      </c>
      <c r="D7290" s="368" t="s">
        <v>6</v>
      </c>
      <c r="E7290" s="374" t="s">
        <v>857</v>
      </c>
      <c r="F7290" s="376">
        <v>63665.22</v>
      </c>
    </row>
    <row r="7291" spans="1:6">
      <c r="A7291" s="370" t="s">
        <v>14830</v>
      </c>
      <c r="B7291" s="374">
        <v>11172</v>
      </c>
      <c r="C7291" s="374" t="s">
        <v>14831</v>
      </c>
      <c r="D7291" s="368" t="s">
        <v>6</v>
      </c>
      <c r="E7291" s="374" t="s">
        <v>1766</v>
      </c>
      <c r="F7291" s="376">
        <v>107603.8</v>
      </c>
    </row>
    <row r="7292" spans="1:6">
      <c r="A7292" s="370" t="s">
        <v>14832</v>
      </c>
      <c r="B7292" s="374">
        <v>10339</v>
      </c>
      <c r="C7292" s="374" t="s">
        <v>14833</v>
      </c>
      <c r="D7292" s="368" t="s">
        <v>6</v>
      </c>
      <c r="E7292" s="374" t="s">
        <v>1766</v>
      </c>
      <c r="F7292" s="376">
        <v>29263.279999999999</v>
      </c>
    </row>
    <row r="7293" spans="1:6">
      <c r="A7293" s="370" t="s">
        <v>14834</v>
      </c>
      <c r="B7293" s="374">
        <v>11668</v>
      </c>
      <c r="C7293" s="374" t="s">
        <v>14835</v>
      </c>
      <c r="D7293" s="368" t="s">
        <v>6</v>
      </c>
      <c r="E7293" s="374" t="s">
        <v>1766</v>
      </c>
      <c r="F7293" s="376">
        <v>51341.1</v>
      </c>
    </row>
    <row r="7294" spans="1:6">
      <c r="A7294" s="370" t="s">
        <v>14836</v>
      </c>
      <c r="B7294" s="374">
        <v>10671</v>
      </c>
      <c r="C7294" s="374" t="s">
        <v>14837</v>
      </c>
      <c r="D7294" s="368" t="s">
        <v>6</v>
      </c>
      <c r="E7294" s="374" t="s">
        <v>1766</v>
      </c>
      <c r="F7294" s="376">
        <v>23438.97</v>
      </c>
    </row>
    <row r="7295" spans="1:6">
      <c r="A7295" s="370" t="s">
        <v>14838</v>
      </c>
      <c r="B7295" s="374">
        <v>10670</v>
      </c>
      <c r="C7295" s="374" t="s">
        <v>14839</v>
      </c>
      <c r="D7295" s="368" t="s">
        <v>8</v>
      </c>
      <c r="E7295" s="374" t="s">
        <v>1766</v>
      </c>
      <c r="F7295" s="376">
        <v>18930.259999999998</v>
      </c>
    </row>
    <row r="7296" spans="1:6">
      <c r="A7296" s="370" t="s">
        <v>14840</v>
      </c>
      <c r="B7296" s="374">
        <v>17726</v>
      </c>
      <c r="C7296" s="374" t="s">
        <v>14841</v>
      </c>
      <c r="D7296" s="368" t="s">
        <v>6</v>
      </c>
      <c r="E7296" s="374" t="s">
        <v>1515</v>
      </c>
      <c r="F7296" s="376">
        <v>10900.55</v>
      </c>
    </row>
    <row r="7297" spans="1:6">
      <c r="A7297" s="370" t="s">
        <v>14842</v>
      </c>
      <c r="B7297" s="374">
        <v>16865</v>
      </c>
      <c r="C7297" s="374" t="s">
        <v>14843</v>
      </c>
      <c r="D7297" s="368" t="s">
        <v>6</v>
      </c>
      <c r="E7297" s="374" t="s">
        <v>1515</v>
      </c>
      <c r="F7297" s="376">
        <v>12363.65</v>
      </c>
    </row>
    <row r="7298" spans="1:6">
      <c r="A7298" s="370" t="s">
        <v>14844</v>
      </c>
      <c r="B7298" s="374">
        <v>12186</v>
      </c>
      <c r="C7298" s="374" t="s">
        <v>14845</v>
      </c>
      <c r="D7298" s="368" t="s">
        <v>2355</v>
      </c>
      <c r="E7298" s="374" t="s">
        <v>615</v>
      </c>
      <c r="F7298" s="376">
        <v>438709.14</v>
      </c>
    </row>
    <row r="7299" spans="1:6">
      <c r="A7299" s="370" t="s">
        <v>14846</v>
      </c>
      <c r="B7299" s="374">
        <v>10871</v>
      </c>
      <c r="C7299" s="374" t="s">
        <v>14847</v>
      </c>
      <c r="D7299" s="368" t="s">
        <v>9</v>
      </c>
      <c r="E7299" s="374" t="s">
        <v>615</v>
      </c>
      <c r="F7299" s="376">
        <v>33325.78</v>
      </c>
    </row>
    <row r="7300" spans="1:6" ht="22.5">
      <c r="A7300" s="370" t="s">
        <v>14848</v>
      </c>
      <c r="B7300" s="374">
        <v>18255</v>
      </c>
      <c r="C7300" s="374" t="s">
        <v>14849</v>
      </c>
      <c r="D7300" s="368" t="s">
        <v>9</v>
      </c>
      <c r="E7300" s="374" t="s">
        <v>359</v>
      </c>
      <c r="F7300" s="376">
        <v>49054.51</v>
      </c>
    </row>
    <row r="7301" spans="1:6" ht="22.5">
      <c r="A7301" s="370" t="s">
        <v>14850</v>
      </c>
      <c r="B7301" s="374">
        <v>17754</v>
      </c>
      <c r="C7301" s="374" t="s">
        <v>14851</v>
      </c>
      <c r="D7301" s="368" t="s">
        <v>9</v>
      </c>
      <c r="E7301" s="374" t="s">
        <v>359</v>
      </c>
      <c r="F7301" s="376">
        <v>17828.169999999998</v>
      </c>
    </row>
    <row r="7302" spans="1:6">
      <c r="A7302" s="370" t="s">
        <v>14852</v>
      </c>
      <c r="B7302" s="374">
        <v>13883</v>
      </c>
      <c r="C7302" s="374" t="s">
        <v>14853</v>
      </c>
      <c r="D7302" s="368" t="s">
        <v>9</v>
      </c>
      <c r="E7302" s="374" t="s">
        <v>615</v>
      </c>
      <c r="F7302" s="376">
        <v>874797.93</v>
      </c>
    </row>
    <row r="7303" spans="1:6">
      <c r="A7303" s="370" t="s">
        <v>14854</v>
      </c>
      <c r="B7303" s="374">
        <v>13221</v>
      </c>
      <c r="C7303" s="374" t="s">
        <v>14855</v>
      </c>
      <c r="D7303" s="368" t="s">
        <v>9</v>
      </c>
      <c r="E7303" s="374" t="s">
        <v>589</v>
      </c>
      <c r="F7303" s="376">
        <v>76006.98</v>
      </c>
    </row>
    <row r="7304" spans="1:6">
      <c r="A7304" s="370" t="s">
        <v>14856</v>
      </c>
      <c r="B7304" s="374">
        <v>13094</v>
      </c>
      <c r="C7304" s="374" t="s">
        <v>14857</v>
      </c>
      <c r="D7304" s="368" t="s">
        <v>9</v>
      </c>
      <c r="E7304" s="374" t="s">
        <v>366</v>
      </c>
      <c r="F7304" s="376">
        <v>1493.58</v>
      </c>
    </row>
    <row r="7305" spans="1:6">
      <c r="A7305" s="370" t="s">
        <v>14858</v>
      </c>
      <c r="B7305" s="374">
        <v>16831</v>
      </c>
      <c r="C7305" s="374" t="s">
        <v>14859</v>
      </c>
      <c r="D7305" s="368" t="s">
        <v>9</v>
      </c>
      <c r="E7305" s="374" t="s">
        <v>773</v>
      </c>
      <c r="F7305" s="376">
        <v>24672518.84</v>
      </c>
    </row>
    <row r="7306" spans="1:6">
      <c r="A7306" s="370" t="s">
        <v>14860</v>
      </c>
      <c r="B7306" s="374">
        <v>20914</v>
      </c>
      <c r="C7306" s="374" t="s">
        <v>14861</v>
      </c>
      <c r="D7306" s="368" t="s">
        <v>9</v>
      </c>
      <c r="E7306" s="374" t="s">
        <v>496</v>
      </c>
      <c r="F7306" s="376">
        <v>6739316.5700000003</v>
      </c>
    </row>
    <row r="7307" spans="1:6">
      <c r="A7307" s="370" t="s">
        <v>14862</v>
      </c>
      <c r="B7307" s="374">
        <v>20912</v>
      </c>
      <c r="C7307" s="374" t="s">
        <v>14863</v>
      </c>
      <c r="D7307" s="368" t="s">
        <v>9</v>
      </c>
      <c r="E7307" s="374" t="s">
        <v>496</v>
      </c>
      <c r="F7307" s="376">
        <v>3552801.05</v>
      </c>
    </row>
    <row r="7308" spans="1:6" ht="22.5">
      <c r="A7308" s="370" t="s">
        <v>14864</v>
      </c>
      <c r="B7308" s="374">
        <v>15248</v>
      </c>
      <c r="C7308" s="374" t="s">
        <v>14865</v>
      </c>
      <c r="D7308" s="368" t="s">
        <v>9</v>
      </c>
      <c r="E7308" s="374" t="s">
        <v>359</v>
      </c>
      <c r="F7308" s="376">
        <v>2342671.96</v>
      </c>
    </row>
    <row r="7309" spans="1:6">
      <c r="A7309" s="370" t="s">
        <v>14866</v>
      </c>
      <c r="B7309" s="374">
        <v>16691</v>
      </c>
      <c r="C7309" s="374" t="s">
        <v>14867</v>
      </c>
      <c r="D7309" s="368" t="s">
        <v>9</v>
      </c>
      <c r="E7309" s="374" t="s">
        <v>884</v>
      </c>
      <c r="F7309" s="376">
        <v>5133797.67</v>
      </c>
    </row>
    <row r="7310" spans="1:6" ht="22.5">
      <c r="A7310" s="370" t="s">
        <v>14868</v>
      </c>
      <c r="B7310" s="374" t="s">
        <v>14868</v>
      </c>
      <c r="C7310" s="374" t="s">
        <v>14869</v>
      </c>
      <c r="D7310" s="368" t="s">
        <v>9</v>
      </c>
      <c r="E7310" s="374" t="s">
        <v>359</v>
      </c>
      <c r="F7310" s="376">
        <v>0</v>
      </c>
    </row>
    <row r="7311" spans="1:6" ht="22.5">
      <c r="A7311" s="370" t="s">
        <v>14870</v>
      </c>
      <c r="B7311" s="374" t="s">
        <v>14870</v>
      </c>
      <c r="C7311" s="374" t="s">
        <v>14871</v>
      </c>
      <c r="D7311" s="368" t="s">
        <v>9</v>
      </c>
      <c r="E7311" s="374" t="s">
        <v>359</v>
      </c>
      <c r="F7311" s="376">
        <v>4106123.38</v>
      </c>
    </row>
    <row r="7312" spans="1:6" ht="22.5">
      <c r="A7312" s="370" t="s">
        <v>14872</v>
      </c>
      <c r="B7312" s="374">
        <v>11767</v>
      </c>
      <c r="C7312" s="374" t="s">
        <v>14873</v>
      </c>
      <c r="D7312" s="368" t="s">
        <v>9</v>
      </c>
      <c r="E7312" s="374" t="s">
        <v>359</v>
      </c>
      <c r="F7312" s="376">
        <v>23620.59</v>
      </c>
    </row>
    <row r="7313" spans="1:6" ht="22.5">
      <c r="A7313" s="370" t="s">
        <v>14874</v>
      </c>
      <c r="B7313" s="374">
        <v>11766</v>
      </c>
      <c r="C7313" s="374" t="s">
        <v>14875</v>
      </c>
      <c r="D7313" s="368" t="s">
        <v>9</v>
      </c>
      <c r="E7313" s="374" t="s">
        <v>359</v>
      </c>
      <c r="F7313" s="376">
        <v>2857873.82</v>
      </c>
    </row>
    <row r="7314" spans="1:6" ht="22.5">
      <c r="A7314" s="370" t="s">
        <v>14876</v>
      </c>
      <c r="B7314" s="374">
        <v>11418</v>
      </c>
      <c r="C7314" s="374" t="s">
        <v>14877</v>
      </c>
      <c r="D7314" s="368" t="s">
        <v>9</v>
      </c>
      <c r="E7314" s="374" t="s">
        <v>359</v>
      </c>
      <c r="F7314" s="376">
        <v>328041.61</v>
      </c>
    </row>
    <row r="7315" spans="1:6" ht="22.5">
      <c r="A7315" s="370" t="s">
        <v>14878</v>
      </c>
      <c r="B7315" s="374">
        <v>11765</v>
      </c>
      <c r="C7315" s="374" t="s">
        <v>14879</v>
      </c>
      <c r="D7315" s="368" t="s">
        <v>9</v>
      </c>
      <c r="E7315" s="374" t="s">
        <v>359</v>
      </c>
      <c r="F7315" s="376">
        <v>72681.039999999994</v>
      </c>
    </row>
    <row r="7316" spans="1:6" ht="22.5">
      <c r="A7316" s="370" t="s">
        <v>14880</v>
      </c>
      <c r="B7316" s="374">
        <v>12156</v>
      </c>
      <c r="C7316" s="374" t="s">
        <v>14881</v>
      </c>
      <c r="D7316" s="368" t="s">
        <v>9</v>
      </c>
      <c r="E7316" s="374" t="s">
        <v>359</v>
      </c>
      <c r="F7316" s="376">
        <v>104958.58</v>
      </c>
    </row>
    <row r="7317" spans="1:6" ht="22.5">
      <c r="A7317" s="370" t="s">
        <v>14882</v>
      </c>
      <c r="B7317" s="374">
        <v>18931</v>
      </c>
      <c r="C7317" s="374" t="s">
        <v>14883</v>
      </c>
      <c r="D7317" s="368" t="s">
        <v>9</v>
      </c>
      <c r="E7317" s="374" t="s">
        <v>359</v>
      </c>
      <c r="F7317" s="376">
        <v>296296.32000000001</v>
      </c>
    </row>
    <row r="7318" spans="1:6" ht="22.5">
      <c r="A7318" s="370" t="s">
        <v>14884</v>
      </c>
      <c r="B7318" s="374">
        <v>11768</v>
      </c>
      <c r="C7318" s="374" t="s">
        <v>14885</v>
      </c>
      <c r="D7318" s="368" t="s">
        <v>9</v>
      </c>
      <c r="E7318" s="374" t="s">
        <v>359</v>
      </c>
      <c r="F7318" s="376">
        <v>23620.59</v>
      </c>
    </row>
    <row r="7319" spans="1:6">
      <c r="A7319" s="370" t="s">
        <v>14886</v>
      </c>
      <c r="B7319" s="374">
        <v>15728</v>
      </c>
      <c r="C7319" s="374" t="s">
        <v>14887</v>
      </c>
      <c r="D7319" s="368" t="s">
        <v>9</v>
      </c>
      <c r="E7319" s="374" t="s">
        <v>884</v>
      </c>
      <c r="F7319" s="376">
        <v>5332350.57</v>
      </c>
    </row>
    <row r="7320" spans="1:6" ht="22.5">
      <c r="A7320" s="370" t="s">
        <v>14888</v>
      </c>
      <c r="B7320" s="374">
        <v>11856</v>
      </c>
      <c r="C7320" s="374" t="s">
        <v>14889</v>
      </c>
      <c r="D7320" s="368" t="s">
        <v>9</v>
      </c>
      <c r="E7320" s="374" t="s">
        <v>359</v>
      </c>
      <c r="F7320" s="376">
        <v>3063723.66</v>
      </c>
    </row>
    <row r="7321" spans="1:6" ht="22.5">
      <c r="A7321" s="370" t="s">
        <v>14890</v>
      </c>
      <c r="B7321" s="374">
        <v>17461</v>
      </c>
      <c r="C7321" s="374" t="s">
        <v>14891</v>
      </c>
      <c r="D7321" s="368" t="s">
        <v>9</v>
      </c>
      <c r="E7321" s="374" t="s">
        <v>359</v>
      </c>
      <c r="F7321" s="376">
        <v>1600000.01</v>
      </c>
    </row>
    <row r="7322" spans="1:6">
      <c r="A7322" s="370" t="s">
        <v>14892</v>
      </c>
      <c r="B7322" s="374">
        <v>17171</v>
      </c>
      <c r="C7322" s="374" t="s">
        <v>14893</v>
      </c>
      <c r="D7322" s="368" t="s">
        <v>9</v>
      </c>
      <c r="E7322" s="374" t="s">
        <v>496</v>
      </c>
      <c r="F7322" s="376">
        <v>94720.44</v>
      </c>
    </row>
    <row r="7323" spans="1:6">
      <c r="A7323" s="370" t="s">
        <v>14894</v>
      </c>
      <c r="B7323" s="374">
        <v>17170</v>
      </c>
      <c r="C7323" s="374" t="s">
        <v>14895</v>
      </c>
      <c r="D7323" s="368" t="s">
        <v>9</v>
      </c>
      <c r="E7323" s="374" t="s">
        <v>496</v>
      </c>
      <c r="F7323" s="376">
        <v>609558.88</v>
      </c>
    </row>
    <row r="7324" spans="1:6">
      <c r="A7324" s="370" t="s">
        <v>14896</v>
      </c>
      <c r="B7324" s="374">
        <v>17320</v>
      </c>
      <c r="C7324" s="374" t="s">
        <v>14897</v>
      </c>
      <c r="D7324" s="368" t="s">
        <v>9</v>
      </c>
      <c r="E7324" s="374" t="s">
        <v>522</v>
      </c>
      <c r="F7324" s="376">
        <v>244100.42</v>
      </c>
    </row>
    <row r="7325" spans="1:6">
      <c r="A7325" s="370" t="s">
        <v>14898</v>
      </c>
      <c r="B7325" s="374">
        <v>10013</v>
      </c>
      <c r="C7325" s="374" t="s">
        <v>14899</v>
      </c>
      <c r="D7325" s="368" t="s">
        <v>9</v>
      </c>
      <c r="E7325" s="374" t="s">
        <v>496</v>
      </c>
      <c r="F7325" s="376">
        <v>513861.93</v>
      </c>
    </row>
    <row r="7326" spans="1:6">
      <c r="A7326" s="370" t="s">
        <v>14900</v>
      </c>
      <c r="B7326" s="374">
        <v>17292</v>
      </c>
      <c r="C7326" s="374" t="s">
        <v>14901</v>
      </c>
      <c r="D7326" s="368" t="s">
        <v>9</v>
      </c>
      <c r="E7326" s="374" t="s">
        <v>648</v>
      </c>
      <c r="F7326" s="376">
        <v>207488.3</v>
      </c>
    </row>
    <row r="7327" spans="1:6">
      <c r="A7327" s="370" t="s">
        <v>14902</v>
      </c>
      <c r="B7327" s="374">
        <v>17293</v>
      </c>
      <c r="C7327" s="374" t="s">
        <v>14903</v>
      </c>
      <c r="D7327" s="368" t="s">
        <v>9</v>
      </c>
      <c r="E7327" s="374" t="s">
        <v>648</v>
      </c>
      <c r="F7327" s="376">
        <v>547572.18000000005</v>
      </c>
    </row>
    <row r="7328" spans="1:6" ht="22.5">
      <c r="A7328" s="370" t="s">
        <v>14904</v>
      </c>
      <c r="B7328" s="374">
        <v>18648</v>
      </c>
      <c r="C7328" s="374" t="s">
        <v>14905</v>
      </c>
      <c r="D7328" s="368" t="s">
        <v>2551</v>
      </c>
      <c r="E7328" s="374" t="s">
        <v>537</v>
      </c>
      <c r="F7328" s="376">
        <v>0</v>
      </c>
    </row>
    <row r="7329" spans="1:6" ht="22.5">
      <c r="A7329" s="370" t="s">
        <v>14906</v>
      </c>
      <c r="B7329" s="374">
        <v>16706</v>
      </c>
      <c r="C7329" s="374" t="s">
        <v>14907</v>
      </c>
      <c r="D7329" s="368" t="s">
        <v>9</v>
      </c>
      <c r="E7329" s="374" t="s">
        <v>359</v>
      </c>
      <c r="F7329" s="376">
        <v>0</v>
      </c>
    </row>
    <row r="7330" spans="1:6" ht="22.5">
      <c r="A7330" s="370" t="s">
        <v>14908</v>
      </c>
      <c r="B7330" s="374">
        <v>16858</v>
      </c>
      <c r="C7330" s="374" t="s">
        <v>14909</v>
      </c>
      <c r="D7330" s="368" t="s">
        <v>9</v>
      </c>
      <c r="E7330" s="374" t="s">
        <v>359</v>
      </c>
      <c r="F7330" s="376">
        <v>1984761.1</v>
      </c>
    </row>
    <row r="7331" spans="1:6">
      <c r="A7331" s="370" t="s">
        <v>14910</v>
      </c>
      <c r="B7331" s="374">
        <v>15567</v>
      </c>
      <c r="C7331" s="374" t="s">
        <v>14911</v>
      </c>
      <c r="D7331" s="368" t="s">
        <v>9</v>
      </c>
      <c r="E7331" s="374" t="s">
        <v>2412</v>
      </c>
      <c r="F7331" s="376">
        <v>0</v>
      </c>
    </row>
    <row r="7332" spans="1:6">
      <c r="A7332" s="370" t="s">
        <v>14912</v>
      </c>
      <c r="B7332" s="374">
        <v>13330</v>
      </c>
      <c r="C7332" s="374" t="s">
        <v>14913</v>
      </c>
      <c r="D7332" s="368" t="s">
        <v>8</v>
      </c>
      <c r="E7332" s="374" t="s">
        <v>366</v>
      </c>
      <c r="F7332" s="376">
        <v>8667.56</v>
      </c>
    </row>
    <row r="7333" spans="1:6">
      <c r="A7333" s="370" t="s">
        <v>14914</v>
      </c>
      <c r="B7333" s="374">
        <v>11048</v>
      </c>
      <c r="C7333" s="374" t="s">
        <v>14915</v>
      </c>
      <c r="D7333" s="368" t="s">
        <v>6</v>
      </c>
      <c r="E7333" s="374" t="s">
        <v>1751</v>
      </c>
      <c r="F7333" s="376">
        <v>86675.64</v>
      </c>
    </row>
    <row r="7334" spans="1:6">
      <c r="A7334" s="370" t="s">
        <v>14916</v>
      </c>
      <c r="B7334" s="374">
        <v>10600</v>
      </c>
      <c r="C7334" s="374" t="s">
        <v>14917</v>
      </c>
      <c r="D7334" s="368" t="s">
        <v>9</v>
      </c>
      <c r="E7334" s="374" t="s">
        <v>5656</v>
      </c>
      <c r="F7334" s="376">
        <v>4209255.4800000004</v>
      </c>
    </row>
    <row r="7335" spans="1:6">
      <c r="A7335" s="370" t="s">
        <v>14918</v>
      </c>
      <c r="B7335" s="374">
        <v>15072</v>
      </c>
      <c r="C7335" s="374" t="s">
        <v>14919</v>
      </c>
      <c r="D7335" s="368" t="s">
        <v>9</v>
      </c>
      <c r="E7335" s="374" t="s">
        <v>507</v>
      </c>
      <c r="F7335" s="376">
        <v>689872.23</v>
      </c>
    </row>
    <row r="7336" spans="1:6">
      <c r="A7336" s="370" t="s">
        <v>14920</v>
      </c>
      <c r="B7336" s="374">
        <v>13229</v>
      </c>
      <c r="C7336" s="374" t="s">
        <v>14921</v>
      </c>
      <c r="D7336" s="368" t="s">
        <v>6</v>
      </c>
      <c r="E7336" s="374" t="s">
        <v>1207</v>
      </c>
      <c r="F7336" s="376">
        <v>504306.45</v>
      </c>
    </row>
    <row r="7337" spans="1:6" ht="22.5">
      <c r="A7337" s="370" t="s">
        <v>14922</v>
      </c>
      <c r="B7337" s="374">
        <v>15071</v>
      </c>
      <c r="C7337" s="374" t="s">
        <v>14923</v>
      </c>
      <c r="D7337" s="368" t="s">
        <v>9</v>
      </c>
      <c r="E7337" s="374" t="s">
        <v>359</v>
      </c>
      <c r="F7337" s="376">
        <v>6502641</v>
      </c>
    </row>
    <row r="7338" spans="1:6" ht="22.5">
      <c r="A7338" s="370" t="s">
        <v>14924</v>
      </c>
      <c r="B7338" s="374">
        <v>11893</v>
      </c>
      <c r="C7338" s="374" t="s">
        <v>14925</v>
      </c>
      <c r="D7338" s="368" t="s">
        <v>9</v>
      </c>
      <c r="E7338" s="374" t="s">
        <v>359</v>
      </c>
      <c r="F7338" s="376">
        <v>8809853.0099999998</v>
      </c>
    </row>
    <row r="7339" spans="1:6">
      <c r="A7339" s="370" t="s">
        <v>14926</v>
      </c>
      <c r="B7339" s="374">
        <v>10518</v>
      </c>
      <c r="C7339" s="374" t="s">
        <v>14927</v>
      </c>
      <c r="D7339" s="368" t="s">
        <v>6</v>
      </c>
      <c r="E7339" s="374" t="s">
        <v>1207</v>
      </c>
      <c r="F7339" s="376">
        <v>546114.23</v>
      </c>
    </row>
    <row r="7340" spans="1:6">
      <c r="A7340" s="370" t="s">
        <v>14928</v>
      </c>
      <c r="B7340" s="374">
        <v>19167</v>
      </c>
      <c r="C7340" s="374" t="s">
        <v>14929</v>
      </c>
      <c r="D7340" s="368" t="s">
        <v>6</v>
      </c>
      <c r="E7340" s="374" t="s">
        <v>1207</v>
      </c>
      <c r="F7340" s="376">
        <v>546114.23</v>
      </c>
    </row>
    <row r="7341" spans="1:6">
      <c r="A7341" s="370" t="s">
        <v>14930</v>
      </c>
      <c r="B7341" s="374">
        <v>12609</v>
      </c>
      <c r="C7341" s="374" t="s">
        <v>14931</v>
      </c>
      <c r="D7341" s="368" t="s">
        <v>9</v>
      </c>
      <c r="E7341" s="374" t="s">
        <v>1207</v>
      </c>
      <c r="F7341" s="376">
        <v>0</v>
      </c>
    </row>
    <row r="7342" spans="1:6">
      <c r="A7342" s="370" t="s">
        <v>14932</v>
      </c>
      <c r="B7342" s="374">
        <v>12608</v>
      </c>
      <c r="C7342" s="374" t="s">
        <v>14933</v>
      </c>
      <c r="D7342" s="368" t="s">
        <v>9</v>
      </c>
      <c r="E7342" s="374" t="s">
        <v>1207</v>
      </c>
      <c r="F7342" s="376">
        <v>0</v>
      </c>
    </row>
    <row r="7343" spans="1:6">
      <c r="A7343" s="370" t="s">
        <v>14934</v>
      </c>
      <c r="B7343" s="374">
        <v>16541</v>
      </c>
      <c r="C7343" s="374" t="s">
        <v>14935</v>
      </c>
      <c r="D7343" s="368" t="s">
        <v>9</v>
      </c>
      <c r="E7343" s="374" t="s">
        <v>507</v>
      </c>
      <c r="F7343" s="376">
        <v>145740.72</v>
      </c>
    </row>
    <row r="7344" spans="1:6">
      <c r="A7344" s="370" t="s">
        <v>14936</v>
      </c>
      <c r="B7344" s="374">
        <v>17142</v>
      </c>
      <c r="C7344" s="374" t="s">
        <v>14937</v>
      </c>
      <c r="D7344" s="368" t="s">
        <v>9</v>
      </c>
      <c r="E7344" s="374" t="s">
        <v>507</v>
      </c>
      <c r="F7344" s="376">
        <v>0</v>
      </c>
    </row>
    <row r="7345" spans="1:6">
      <c r="A7345" s="370" t="s">
        <v>14938</v>
      </c>
      <c r="B7345" s="374">
        <v>17143</v>
      </c>
      <c r="C7345" s="374" t="s">
        <v>14939</v>
      </c>
      <c r="D7345" s="368" t="s">
        <v>9</v>
      </c>
      <c r="E7345" s="374" t="s">
        <v>507</v>
      </c>
      <c r="F7345" s="376">
        <v>0</v>
      </c>
    </row>
    <row r="7346" spans="1:6">
      <c r="A7346" s="370" t="s">
        <v>14940</v>
      </c>
      <c r="B7346" s="374">
        <v>17144</v>
      </c>
      <c r="C7346" s="374" t="s">
        <v>14941</v>
      </c>
      <c r="D7346" s="368" t="s">
        <v>9</v>
      </c>
      <c r="E7346" s="374" t="s">
        <v>507</v>
      </c>
      <c r="F7346" s="376">
        <v>0</v>
      </c>
    </row>
    <row r="7347" spans="1:6">
      <c r="A7347" s="370" t="s">
        <v>14942</v>
      </c>
      <c r="B7347" s="374">
        <v>17125</v>
      </c>
      <c r="C7347" s="374" t="s">
        <v>14943</v>
      </c>
      <c r="D7347" s="368" t="s">
        <v>9</v>
      </c>
      <c r="E7347" s="374" t="s">
        <v>507</v>
      </c>
      <c r="F7347" s="376">
        <v>0</v>
      </c>
    </row>
    <row r="7348" spans="1:6">
      <c r="A7348" s="370" t="s">
        <v>14944</v>
      </c>
      <c r="B7348" s="374">
        <v>17152</v>
      </c>
      <c r="C7348" s="374" t="s">
        <v>14945</v>
      </c>
      <c r="D7348" s="368" t="s">
        <v>9</v>
      </c>
      <c r="E7348" s="374" t="s">
        <v>507</v>
      </c>
      <c r="F7348" s="376">
        <v>0</v>
      </c>
    </row>
    <row r="7349" spans="1:6">
      <c r="A7349" s="370" t="s">
        <v>14946</v>
      </c>
      <c r="B7349" s="374">
        <v>17154</v>
      </c>
      <c r="C7349" s="374" t="s">
        <v>14947</v>
      </c>
      <c r="D7349" s="368" t="s">
        <v>9</v>
      </c>
      <c r="E7349" s="374" t="s">
        <v>507</v>
      </c>
      <c r="F7349" s="376">
        <v>0</v>
      </c>
    </row>
    <row r="7350" spans="1:6">
      <c r="A7350" s="370" t="s">
        <v>14948</v>
      </c>
      <c r="B7350" s="374">
        <v>17155</v>
      </c>
      <c r="C7350" s="374" t="s">
        <v>14949</v>
      </c>
      <c r="D7350" s="368" t="s">
        <v>9</v>
      </c>
      <c r="E7350" s="374" t="s">
        <v>507</v>
      </c>
      <c r="F7350" s="376">
        <v>3157851</v>
      </c>
    </row>
    <row r="7351" spans="1:6">
      <c r="A7351" s="370" t="s">
        <v>14950</v>
      </c>
      <c r="B7351" s="374">
        <v>17156</v>
      </c>
      <c r="C7351" s="374" t="s">
        <v>14951</v>
      </c>
      <c r="D7351" s="368" t="s">
        <v>9</v>
      </c>
      <c r="E7351" s="374" t="s">
        <v>507</v>
      </c>
      <c r="F7351" s="376">
        <v>0</v>
      </c>
    </row>
    <row r="7352" spans="1:6">
      <c r="A7352" s="370" t="s">
        <v>14952</v>
      </c>
      <c r="B7352" s="374">
        <v>17157</v>
      </c>
      <c r="C7352" s="374" t="s">
        <v>14953</v>
      </c>
      <c r="D7352" s="368" t="s">
        <v>9</v>
      </c>
      <c r="E7352" s="374" t="s">
        <v>507</v>
      </c>
      <c r="F7352" s="376">
        <v>0</v>
      </c>
    </row>
    <row r="7353" spans="1:6">
      <c r="A7353" s="370" t="s">
        <v>14954</v>
      </c>
      <c r="B7353" s="374">
        <v>17158</v>
      </c>
      <c r="C7353" s="374" t="s">
        <v>14955</v>
      </c>
      <c r="D7353" s="368" t="s">
        <v>9</v>
      </c>
      <c r="E7353" s="374" t="s">
        <v>507</v>
      </c>
      <c r="F7353" s="376">
        <v>0</v>
      </c>
    </row>
    <row r="7354" spans="1:6">
      <c r="A7354" s="370" t="s">
        <v>14956</v>
      </c>
      <c r="B7354" s="374">
        <v>17159</v>
      </c>
      <c r="C7354" s="374" t="s">
        <v>14957</v>
      </c>
      <c r="D7354" s="368" t="s">
        <v>9</v>
      </c>
      <c r="E7354" s="374" t="s">
        <v>507</v>
      </c>
      <c r="F7354" s="376">
        <v>0</v>
      </c>
    </row>
    <row r="7355" spans="1:6">
      <c r="A7355" s="370" t="s">
        <v>14958</v>
      </c>
      <c r="B7355" s="374">
        <v>17160</v>
      </c>
      <c r="C7355" s="374" t="s">
        <v>14959</v>
      </c>
      <c r="D7355" s="368" t="s">
        <v>9</v>
      </c>
      <c r="E7355" s="374" t="s">
        <v>507</v>
      </c>
      <c r="F7355" s="376">
        <v>0</v>
      </c>
    </row>
    <row r="7356" spans="1:6">
      <c r="A7356" s="370" t="s">
        <v>14960</v>
      </c>
      <c r="B7356" s="374">
        <v>17161</v>
      </c>
      <c r="C7356" s="374" t="s">
        <v>14961</v>
      </c>
      <c r="D7356" s="368" t="s">
        <v>9</v>
      </c>
      <c r="E7356" s="374" t="s">
        <v>507</v>
      </c>
      <c r="F7356" s="376">
        <v>0</v>
      </c>
    </row>
    <row r="7357" spans="1:6">
      <c r="A7357" s="370" t="s">
        <v>14962</v>
      </c>
      <c r="B7357" s="374">
        <v>17162</v>
      </c>
      <c r="C7357" s="374" t="s">
        <v>14963</v>
      </c>
      <c r="D7357" s="368" t="s">
        <v>9</v>
      </c>
      <c r="E7357" s="374" t="s">
        <v>507</v>
      </c>
      <c r="F7357" s="376">
        <v>0</v>
      </c>
    </row>
    <row r="7358" spans="1:6">
      <c r="A7358" s="370" t="s">
        <v>14964</v>
      </c>
      <c r="B7358" s="374">
        <v>13260</v>
      </c>
      <c r="C7358" s="374" t="s">
        <v>14965</v>
      </c>
      <c r="D7358" s="368" t="s">
        <v>9</v>
      </c>
      <c r="E7358" s="374" t="s">
        <v>366</v>
      </c>
      <c r="F7358" s="376">
        <v>0</v>
      </c>
    </row>
    <row r="7359" spans="1:6" ht="22.5">
      <c r="A7359" s="370" t="s">
        <v>14966</v>
      </c>
      <c r="B7359" s="374">
        <v>18491</v>
      </c>
      <c r="C7359" s="374" t="s">
        <v>14967</v>
      </c>
      <c r="D7359" s="368" t="s">
        <v>9</v>
      </c>
      <c r="E7359" s="374" t="s">
        <v>359</v>
      </c>
      <c r="F7359" s="376">
        <v>924123.32</v>
      </c>
    </row>
    <row r="7360" spans="1:6">
      <c r="A7360" s="370" t="s">
        <v>14968</v>
      </c>
      <c r="B7360" s="374">
        <v>660</v>
      </c>
      <c r="C7360" s="374" t="s">
        <v>14969</v>
      </c>
      <c r="D7360" s="368" t="s">
        <v>9</v>
      </c>
      <c r="E7360" s="374" t="s">
        <v>2841</v>
      </c>
      <c r="F7360" s="376">
        <v>3504.36</v>
      </c>
    </row>
    <row r="7361" spans="1:6">
      <c r="A7361" s="370" t="s">
        <v>14970</v>
      </c>
      <c r="B7361" s="374">
        <v>11312</v>
      </c>
      <c r="C7361" s="374" t="s">
        <v>14971</v>
      </c>
      <c r="D7361" s="368" t="s">
        <v>9</v>
      </c>
      <c r="E7361" s="374" t="s">
        <v>507</v>
      </c>
      <c r="F7361" s="376">
        <v>1638641.9</v>
      </c>
    </row>
    <row r="7362" spans="1:6">
      <c r="A7362" s="370" t="s">
        <v>14972</v>
      </c>
      <c r="B7362" s="374">
        <v>11310</v>
      </c>
      <c r="C7362" s="374" t="s">
        <v>14973</v>
      </c>
      <c r="D7362" s="368" t="s">
        <v>9</v>
      </c>
      <c r="E7362" s="374" t="s">
        <v>507</v>
      </c>
      <c r="F7362" s="376">
        <v>2024419.23</v>
      </c>
    </row>
    <row r="7363" spans="1:6">
      <c r="A7363" s="370" t="s">
        <v>14974</v>
      </c>
      <c r="B7363" s="374">
        <v>11311</v>
      </c>
      <c r="C7363" s="374" t="s">
        <v>14975</v>
      </c>
      <c r="D7363" s="368" t="s">
        <v>9</v>
      </c>
      <c r="E7363" s="374" t="s">
        <v>507</v>
      </c>
      <c r="F7363" s="376">
        <v>3086554.19</v>
      </c>
    </row>
    <row r="7364" spans="1:6">
      <c r="A7364" s="370" t="s">
        <v>14976</v>
      </c>
      <c r="B7364" s="374">
        <v>14389</v>
      </c>
      <c r="C7364" s="374" t="s">
        <v>14977</v>
      </c>
      <c r="D7364" s="368" t="s">
        <v>6</v>
      </c>
      <c r="E7364" s="374" t="s">
        <v>1207</v>
      </c>
      <c r="F7364" s="376">
        <v>3341157.47</v>
      </c>
    </row>
    <row r="7365" spans="1:6">
      <c r="A7365" s="370" t="s">
        <v>14978</v>
      </c>
      <c r="B7365" s="374">
        <v>11235</v>
      </c>
      <c r="C7365" s="374" t="s">
        <v>14979</v>
      </c>
      <c r="D7365" s="368" t="s">
        <v>9</v>
      </c>
      <c r="E7365" s="374" t="s">
        <v>1207</v>
      </c>
      <c r="F7365" s="376">
        <v>537503.51</v>
      </c>
    </row>
    <row r="7366" spans="1:6">
      <c r="A7366" s="370" t="s">
        <v>14980</v>
      </c>
      <c r="B7366" s="374">
        <v>12288</v>
      </c>
      <c r="C7366" s="374" t="s">
        <v>14981</v>
      </c>
      <c r="D7366" s="368" t="s">
        <v>6</v>
      </c>
      <c r="E7366" s="374" t="s">
        <v>1207</v>
      </c>
      <c r="F7366" s="376">
        <v>64876.67</v>
      </c>
    </row>
    <row r="7367" spans="1:6">
      <c r="A7367" s="370" t="s">
        <v>14982</v>
      </c>
      <c r="B7367" s="374">
        <v>804</v>
      </c>
      <c r="C7367" s="374" t="s">
        <v>14983</v>
      </c>
      <c r="D7367" s="368" t="s">
        <v>9</v>
      </c>
      <c r="E7367" s="374" t="s">
        <v>1207</v>
      </c>
      <c r="F7367" s="376">
        <v>228734.56</v>
      </c>
    </row>
    <row r="7368" spans="1:6">
      <c r="A7368" s="370" t="s">
        <v>14984</v>
      </c>
      <c r="B7368" s="374">
        <v>18538</v>
      </c>
      <c r="C7368" s="374" t="s">
        <v>14985</v>
      </c>
      <c r="D7368" s="368" t="s">
        <v>6</v>
      </c>
      <c r="E7368" s="374" t="s">
        <v>507</v>
      </c>
      <c r="F7368" s="376">
        <v>528121.66</v>
      </c>
    </row>
    <row r="7369" spans="1:6">
      <c r="A7369" s="370" t="s">
        <v>14986</v>
      </c>
      <c r="B7369" s="374">
        <v>15074</v>
      </c>
      <c r="C7369" s="374" t="s">
        <v>14987</v>
      </c>
      <c r="D7369" s="368" t="s">
        <v>9</v>
      </c>
      <c r="E7369" s="374" t="s">
        <v>507</v>
      </c>
      <c r="F7369" s="376">
        <v>288260</v>
      </c>
    </row>
    <row r="7370" spans="1:6">
      <c r="A7370" s="370" t="s">
        <v>14988</v>
      </c>
      <c r="B7370" s="374">
        <v>587</v>
      </c>
      <c r="C7370" s="374" t="s">
        <v>14989</v>
      </c>
      <c r="D7370" s="368" t="s">
        <v>9</v>
      </c>
      <c r="E7370" s="374" t="s">
        <v>1207</v>
      </c>
      <c r="F7370" s="376">
        <v>181726.27</v>
      </c>
    </row>
    <row r="7371" spans="1:6">
      <c r="A7371" s="370" t="s">
        <v>14990</v>
      </c>
      <c r="B7371" s="374">
        <v>10977</v>
      </c>
      <c r="C7371" s="374" t="s">
        <v>14991</v>
      </c>
      <c r="D7371" s="368" t="s">
        <v>9</v>
      </c>
      <c r="E7371" s="374" t="s">
        <v>1207</v>
      </c>
      <c r="F7371" s="376">
        <v>723758.97</v>
      </c>
    </row>
    <row r="7372" spans="1:6">
      <c r="A7372" s="370" t="s">
        <v>14992</v>
      </c>
      <c r="B7372" s="374">
        <v>10988</v>
      </c>
      <c r="C7372" s="374" t="s">
        <v>14993</v>
      </c>
      <c r="D7372" s="368" t="s">
        <v>9</v>
      </c>
      <c r="E7372" s="374" t="s">
        <v>1207</v>
      </c>
      <c r="F7372" s="376">
        <v>771077.06</v>
      </c>
    </row>
    <row r="7373" spans="1:6">
      <c r="A7373" s="370" t="s">
        <v>14994</v>
      </c>
      <c r="B7373" s="374">
        <v>15073</v>
      </c>
      <c r="C7373" s="374" t="s">
        <v>14995</v>
      </c>
      <c r="D7373" s="368" t="s">
        <v>9</v>
      </c>
      <c r="E7373" s="374" t="s">
        <v>507</v>
      </c>
      <c r="F7373" s="376">
        <v>355658.02</v>
      </c>
    </row>
    <row r="7374" spans="1:6">
      <c r="A7374" s="370" t="s">
        <v>14996</v>
      </c>
      <c r="B7374" s="374">
        <v>694</v>
      </c>
      <c r="C7374" s="374" t="s">
        <v>14997</v>
      </c>
      <c r="D7374" s="368" t="s">
        <v>9</v>
      </c>
      <c r="E7374" s="374" t="s">
        <v>507</v>
      </c>
      <c r="F7374" s="376">
        <v>5393.7</v>
      </c>
    </row>
    <row r="7375" spans="1:6">
      <c r="A7375" s="370" t="s">
        <v>14998</v>
      </c>
      <c r="B7375" s="374">
        <v>10959</v>
      </c>
      <c r="C7375" s="374" t="s">
        <v>14999</v>
      </c>
      <c r="D7375" s="368" t="s">
        <v>6</v>
      </c>
      <c r="E7375" s="374" t="s">
        <v>507</v>
      </c>
      <c r="F7375" s="376">
        <v>671797.68</v>
      </c>
    </row>
    <row r="7376" spans="1:6">
      <c r="A7376" s="370" t="s">
        <v>15000</v>
      </c>
      <c r="B7376" s="374">
        <v>15056</v>
      </c>
      <c r="C7376" s="374" t="s">
        <v>15001</v>
      </c>
      <c r="D7376" s="368" t="s">
        <v>9</v>
      </c>
      <c r="E7376" s="374" t="s">
        <v>507</v>
      </c>
      <c r="F7376" s="376">
        <v>707014.03</v>
      </c>
    </row>
    <row r="7377" spans="1:6">
      <c r="A7377" s="370" t="s">
        <v>15002</v>
      </c>
      <c r="B7377" s="374">
        <v>10453</v>
      </c>
      <c r="C7377" s="374" t="s">
        <v>15003</v>
      </c>
      <c r="D7377" s="368" t="s">
        <v>6</v>
      </c>
      <c r="E7377" s="374" t="s">
        <v>507</v>
      </c>
      <c r="F7377" s="376">
        <v>322953.15000000002</v>
      </c>
    </row>
    <row r="7378" spans="1:6">
      <c r="A7378" s="370" t="s">
        <v>15004</v>
      </c>
      <c r="B7378" s="374">
        <v>15053</v>
      </c>
      <c r="C7378" s="374" t="s">
        <v>15005</v>
      </c>
      <c r="D7378" s="368" t="s">
        <v>9</v>
      </c>
      <c r="E7378" s="374" t="s">
        <v>507</v>
      </c>
      <c r="F7378" s="376">
        <v>849542.79</v>
      </c>
    </row>
    <row r="7379" spans="1:6">
      <c r="A7379" s="370" t="s">
        <v>15006</v>
      </c>
      <c r="B7379" s="374">
        <v>15070</v>
      </c>
      <c r="C7379" s="374" t="s">
        <v>15007</v>
      </c>
      <c r="D7379" s="368" t="s">
        <v>6</v>
      </c>
      <c r="E7379" s="374" t="s">
        <v>507</v>
      </c>
      <c r="F7379" s="376">
        <v>1174489.57</v>
      </c>
    </row>
    <row r="7380" spans="1:6">
      <c r="A7380" s="370" t="s">
        <v>15008</v>
      </c>
      <c r="B7380" s="374">
        <v>14057</v>
      </c>
      <c r="C7380" s="374" t="s">
        <v>15009</v>
      </c>
      <c r="D7380" s="368" t="s">
        <v>6</v>
      </c>
      <c r="E7380" s="374" t="s">
        <v>507</v>
      </c>
      <c r="F7380" s="376">
        <v>159776.07999999999</v>
      </c>
    </row>
    <row r="7381" spans="1:6">
      <c r="A7381" s="370" t="s">
        <v>15010</v>
      </c>
      <c r="B7381" s="374">
        <v>14430</v>
      </c>
      <c r="C7381" s="374" t="s">
        <v>15011</v>
      </c>
      <c r="D7381" s="368" t="s">
        <v>6</v>
      </c>
      <c r="E7381" s="374" t="s">
        <v>507</v>
      </c>
      <c r="F7381" s="376">
        <v>194560.32</v>
      </c>
    </row>
    <row r="7382" spans="1:6">
      <c r="A7382" s="370" t="s">
        <v>15012</v>
      </c>
      <c r="B7382" s="374">
        <v>17688</v>
      </c>
      <c r="C7382" s="374" t="s">
        <v>15013</v>
      </c>
      <c r="D7382" s="368" t="s">
        <v>9</v>
      </c>
      <c r="E7382" s="374" t="s">
        <v>1207</v>
      </c>
      <c r="F7382" s="376">
        <v>0</v>
      </c>
    </row>
    <row r="7383" spans="1:6">
      <c r="A7383" s="370" t="s">
        <v>15014</v>
      </c>
      <c r="B7383" s="374">
        <v>10501</v>
      </c>
      <c r="C7383" s="374" t="s">
        <v>15015</v>
      </c>
      <c r="D7383" s="368" t="s">
        <v>9</v>
      </c>
      <c r="E7383" s="374" t="s">
        <v>507</v>
      </c>
      <c r="F7383" s="376">
        <v>1601546.55</v>
      </c>
    </row>
    <row r="7384" spans="1:6">
      <c r="A7384" s="370" t="s">
        <v>15016</v>
      </c>
      <c r="B7384" s="374">
        <v>16978</v>
      </c>
      <c r="C7384" s="374" t="s">
        <v>15017</v>
      </c>
      <c r="D7384" s="368" t="s">
        <v>9</v>
      </c>
      <c r="E7384" s="374" t="s">
        <v>1207</v>
      </c>
      <c r="F7384" s="376">
        <v>5090628.08</v>
      </c>
    </row>
    <row r="7385" spans="1:6">
      <c r="A7385" s="370" t="s">
        <v>15018</v>
      </c>
      <c r="B7385" s="374">
        <v>16980</v>
      </c>
      <c r="C7385" s="374" t="s">
        <v>15019</v>
      </c>
      <c r="D7385" s="368" t="s">
        <v>9</v>
      </c>
      <c r="E7385" s="374" t="s">
        <v>1207</v>
      </c>
      <c r="F7385" s="376">
        <v>1926439.55</v>
      </c>
    </row>
    <row r="7386" spans="1:6">
      <c r="A7386" s="370" t="s">
        <v>15020</v>
      </c>
      <c r="B7386" s="374">
        <v>16982</v>
      </c>
      <c r="C7386" s="374" t="s">
        <v>15021</v>
      </c>
      <c r="D7386" s="368" t="s">
        <v>9</v>
      </c>
      <c r="E7386" s="374" t="s">
        <v>1207</v>
      </c>
      <c r="F7386" s="376">
        <v>2762791.33</v>
      </c>
    </row>
    <row r="7387" spans="1:6" ht="22.5">
      <c r="A7387" s="370" t="s">
        <v>15022</v>
      </c>
      <c r="B7387" s="374">
        <v>16711</v>
      </c>
      <c r="C7387" s="374" t="s">
        <v>15023</v>
      </c>
      <c r="D7387" s="368" t="s">
        <v>9</v>
      </c>
      <c r="E7387" s="374" t="s">
        <v>359</v>
      </c>
      <c r="F7387" s="376">
        <v>406858.55</v>
      </c>
    </row>
    <row r="7388" spans="1:6">
      <c r="A7388" s="370" t="s">
        <v>15024</v>
      </c>
      <c r="B7388" s="374">
        <v>15769</v>
      </c>
      <c r="C7388" s="374" t="s">
        <v>15025</v>
      </c>
      <c r="D7388" s="368" t="s">
        <v>9</v>
      </c>
      <c r="E7388" s="374" t="s">
        <v>507</v>
      </c>
      <c r="F7388" s="376">
        <v>0</v>
      </c>
    </row>
    <row r="7389" spans="1:6">
      <c r="A7389" s="370" t="s">
        <v>15026</v>
      </c>
      <c r="B7389" s="374">
        <v>15768</v>
      </c>
      <c r="C7389" s="374" t="s">
        <v>15027</v>
      </c>
      <c r="D7389" s="368" t="s">
        <v>9</v>
      </c>
      <c r="E7389" s="374" t="s">
        <v>507</v>
      </c>
      <c r="F7389" s="376">
        <v>0</v>
      </c>
    </row>
    <row r="7390" spans="1:6">
      <c r="A7390" s="370" t="s">
        <v>15028</v>
      </c>
      <c r="B7390" s="374">
        <v>11277</v>
      </c>
      <c r="C7390" s="374" t="s">
        <v>15029</v>
      </c>
      <c r="D7390" s="368" t="s">
        <v>6</v>
      </c>
      <c r="E7390" s="374" t="s">
        <v>507</v>
      </c>
      <c r="F7390" s="376">
        <v>903640.41</v>
      </c>
    </row>
    <row r="7391" spans="1:6">
      <c r="A7391" s="370" t="s">
        <v>15030</v>
      </c>
      <c r="B7391" s="374">
        <v>14602</v>
      </c>
      <c r="C7391" s="374" t="s">
        <v>15031</v>
      </c>
      <c r="D7391" s="368" t="s">
        <v>9</v>
      </c>
      <c r="E7391" s="374" t="s">
        <v>507</v>
      </c>
      <c r="F7391" s="376">
        <v>1118555.71</v>
      </c>
    </row>
    <row r="7392" spans="1:6">
      <c r="A7392" s="370" t="s">
        <v>15032</v>
      </c>
      <c r="B7392" s="374">
        <v>16885</v>
      </c>
      <c r="C7392" s="374" t="s">
        <v>15033</v>
      </c>
      <c r="D7392" s="368" t="s">
        <v>9</v>
      </c>
      <c r="E7392" s="374" t="s">
        <v>1207</v>
      </c>
      <c r="F7392" s="376">
        <v>810376.1</v>
      </c>
    </row>
    <row r="7393" spans="1:6">
      <c r="A7393" s="370" t="s">
        <v>15034</v>
      </c>
      <c r="B7393" s="374">
        <v>16886</v>
      </c>
      <c r="C7393" s="374" t="s">
        <v>15035</v>
      </c>
      <c r="D7393" s="368" t="s">
        <v>9</v>
      </c>
      <c r="E7393" s="374" t="s">
        <v>1207</v>
      </c>
      <c r="F7393" s="376">
        <v>810376.1</v>
      </c>
    </row>
    <row r="7394" spans="1:6">
      <c r="A7394" s="370" t="s">
        <v>15036</v>
      </c>
      <c r="B7394" s="374">
        <v>16905</v>
      </c>
      <c r="C7394" s="374" t="s">
        <v>15037</v>
      </c>
      <c r="D7394" s="368" t="s">
        <v>9</v>
      </c>
      <c r="E7394" s="374" t="s">
        <v>1207</v>
      </c>
      <c r="F7394" s="376">
        <v>0</v>
      </c>
    </row>
    <row r="7395" spans="1:6">
      <c r="A7395" s="370" t="s">
        <v>15038</v>
      </c>
      <c r="B7395" s="374">
        <v>16906</v>
      </c>
      <c r="C7395" s="374" t="s">
        <v>15039</v>
      </c>
      <c r="D7395" s="368" t="s">
        <v>9</v>
      </c>
      <c r="E7395" s="374" t="s">
        <v>1207</v>
      </c>
      <c r="F7395" s="376">
        <v>660590.93999999994</v>
      </c>
    </row>
    <row r="7396" spans="1:6">
      <c r="A7396" s="370" t="s">
        <v>15040</v>
      </c>
      <c r="B7396" s="374">
        <v>16907</v>
      </c>
      <c r="C7396" s="374" t="s">
        <v>15041</v>
      </c>
      <c r="D7396" s="368" t="s">
        <v>9</v>
      </c>
      <c r="E7396" s="374" t="s">
        <v>1207</v>
      </c>
      <c r="F7396" s="376">
        <v>422470.96</v>
      </c>
    </row>
    <row r="7397" spans="1:6">
      <c r="A7397" s="370" t="s">
        <v>15042</v>
      </c>
      <c r="B7397" s="374">
        <v>16908</v>
      </c>
      <c r="C7397" s="374" t="s">
        <v>15043</v>
      </c>
      <c r="D7397" s="368" t="s">
        <v>9</v>
      </c>
      <c r="E7397" s="374" t="s">
        <v>1207</v>
      </c>
      <c r="F7397" s="376">
        <v>367549.73</v>
      </c>
    </row>
    <row r="7398" spans="1:6">
      <c r="A7398" s="370" t="s">
        <v>15044</v>
      </c>
      <c r="B7398" s="374">
        <v>16909</v>
      </c>
      <c r="C7398" s="374" t="s">
        <v>15045</v>
      </c>
      <c r="D7398" s="368" t="s">
        <v>9</v>
      </c>
      <c r="E7398" s="374" t="s">
        <v>1207</v>
      </c>
      <c r="F7398" s="376">
        <v>453196.12</v>
      </c>
    </row>
    <row r="7399" spans="1:6">
      <c r="A7399" s="370" t="s">
        <v>15046</v>
      </c>
      <c r="B7399" s="374">
        <v>16910</v>
      </c>
      <c r="C7399" s="374" t="s">
        <v>15047</v>
      </c>
      <c r="D7399" s="368" t="s">
        <v>9</v>
      </c>
      <c r="E7399" s="374" t="s">
        <v>1207</v>
      </c>
      <c r="F7399" s="376">
        <v>0</v>
      </c>
    </row>
    <row r="7400" spans="1:6">
      <c r="A7400" s="370" t="s">
        <v>15048</v>
      </c>
      <c r="B7400" s="374">
        <v>16911</v>
      </c>
      <c r="C7400" s="374" t="s">
        <v>15049</v>
      </c>
      <c r="D7400" s="368" t="s">
        <v>9</v>
      </c>
      <c r="E7400" s="374" t="s">
        <v>1207</v>
      </c>
      <c r="F7400" s="376">
        <v>367549.73</v>
      </c>
    </row>
    <row r="7401" spans="1:6">
      <c r="A7401" s="370" t="s">
        <v>15050</v>
      </c>
      <c r="B7401" s="374">
        <v>16916</v>
      </c>
      <c r="C7401" s="374" t="s">
        <v>15051</v>
      </c>
      <c r="D7401" s="368" t="s">
        <v>9</v>
      </c>
      <c r="E7401" s="374" t="s">
        <v>1207</v>
      </c>
      <c r="F7401" s="376">
        <v>367549.73</v>
      </c>
    </row>
    <row r="7402" spans="1:6">
      <c r="A7402" s="370" t="s">
        <v>15052</v>
      </c>
      <c r="B7402" s="374">
        <v>16918</v>
      </c>
      <c r="C7402" s="374" t="s">
        <v>15053</v>
      </c>
      <c r="D7402" s="368" t="s">
        <v>9</v>
      </c>
      <c r="E7402" s="374" t="s">
        <v>1207</v>
      </c>
      <c r="F7402" s="376">
        <v>367549.73</v>
      </c>
    </row>
    <row r="7403" spans="1:6">
      <c r="A7403" s="370" t="s">
        <v>15054</v>
      </c>
      <c r="B7403" s="374">
        <v>16919</v>
      </c>
      <c r="C7403" s="374" t="s">
        <v>15055</v>
      </c>
      <c r="D7403" s="368" t="s">
        <v>9</v>
      </c>
      <c r="E7403" s="374" t="s">
        <v>1207</v>
      </c>
      <c r="F7403" s="376">
        <v>0</v>
      </c>
    </row>
    <row r="7404" spans="1:6">
      <c r="A7404" s="370" t="s">
        <v>15056</v>
      </c>
      <c r="B7404" s="374">
        <v>17524</v>
      </c>
      <c r="C7404" s="374" t="s">
        <v>15057</v>
      </c>
      <c r="D7404" s="368" t="s">
        <v>9</v>
      </c>
      <c r="E7404" s="374" t="s">
        <v>1207</v>
      </c>
      <c r="F7404" s="376">
        <v>0</v>
      </c>
    </row>
    <row r="7405" spans="1:6">
      <c r="A7405" s="370" t="s">
        <v>15058</v>
      </c>
      <c r="B7405" s="374">
        <v>16923</v>
      </c>
      <c r="C7405" s="374" t="s">
        <v>15059</v>
      </c>
      <c r="D7405" s="368" t="s">
        <v>9</v>
      </c>
      <c r="E7405" s="374" t="s">
        <v>1207</v>
      </c>
      <c r="F7405" s="376">
        <v>422470.96</v>
      </c>
    </row>
    <row r="7406" spans="1:6">
      <c r="A7406" s="370" t="s">
        <v>15060</v>
      </c>
      <c r="B7406" s="374">
        <v>16927</v>
      </c>
      <c r="C7406" s="374" t="s">
        <v>15061</v>
      </c>
      <c r="D7406" s="368" t="s">
        <v>9</v>
      </c>
      <c r="E7406" s="374" t="s">
        <v>1207</v>
      </c>
      <c r="F7406" s="376">
        <v>0</v>
      </c>
    </row>
    <row r="7407" spans="1:6">
      <c r="A7407" s="370" t="s">
        <v>15062</v>
      </c>
      <c r="B7407" s="374">
        <v>16963</v>
      </c>
      <c r="C7407" s="374" t="s">
        <v>15063</v>
      </c>
      <c r="D7407" s="368" t="s">
        <v>9</v>
      </c>
      <c r="E7407" s="374" t="s">
        <v>1207</v>
      </c>
      <c r="F7407" s="376">
        <v>0</v>
      </c>
    </row>
    <row r="7408" spans="1:6">
      <c r="A7408" s="370" t="s">
        <v>15064</v>
      </c>
      <c r="B7408" s="374">
        <v>16964</v>
      </c>
      <c r="C7408" s="374" t="s">
        <v>15065</v>
      </c>
      <c r="D7408" s="368" t="s">
        <v>9</v>
      </c>
      <c r="E7408" s="374" t="s">
        <v>1207</v>
      </c>
      <c r="F7408" s="376">
        <v>367549.73</v>
      </c>
    </row>
    <row r="7409" spans="1:6">
      <c r="A7409" s="370" t="s">
        <v>15066</v>
      </c>
      <c r="B7409" s="374">
        <v>16965</v>
      </c>
      <c r="C7409" s="374" t="s">
        <v>15067</v>
      </c>
      <c r="D7409" s="368" t="s">
        <v>9</v>
      </c>
      <c r="E7409" s="374" t="s">
        <v>1207</v>
      </c>
      <c r="F7409" s="376">
        <v>1920133.96</v>
      </c>
    </row>
    <row r="7410" spans="1:6">
      <c r="A7410" s="370" t="s">
        <v>15068</v>
      </c>
      <c r="B7410" s="374">
        <v>16966</v>
      </c>
      <c r="C7410" s="374" t="s">
        <v>15069</v>
      </c>
      <c r="D7410" s="368" t="s">
        <v>9</v>
      </c>
      <c r="E7410" s="374" t="s">
        <v>1207</v>
      </c>
      <c r="F7410" s="376">
        <v>422470.96</v>
      </c>
    </row>
    <row r="7411" spans="1:6">
      <c r="A7411" s="370" t="s">
        <v>15070</v>
      </c>
      <c r="B7411" s="374">
        <v>16967</v>
      </c>
      <c r="C7411" s="374" t="s">
        <v>15071</v>
      </c>
      <c r="D7411" s="368" t="s">
        <v>9</v>
      </c>
      <c r="E7411" s="374" t="s">
        <v>1207</v>
      </c>
      <c r="F7411" s="376">
        <v>0</v>
      </c>
    </row>
    <row r="7412" spans="1:6">
      <c r="A7412" s="370" t="s">
        <v>15072</v>
      </c>
      <c r="B7412" s="374">
        <v>16968</v>
      </c>
      <c r="C7412" s="374" t="s">
        <v>15073</v>
      </c>
      <c r="D7412" s="368" t="s">
        <v>9</v>
      </c>
      <c r="E7412" s="374" t="s">
        <v>1207</v>
      </c>
      <c r="F7412" s="376">
        <v>367549.73</v>
      </c>
    </row>
    <row r="7413" spans="1:6">
      <c r="A7413" s="370" t="s">
        <v>15074</v>
      </c>
      <c r="B7413" s="374">
        <v>16969</v>
      </c>
      <c r="C7413" s="374" t="s">
        <v>15075</v>
      </c>
      <c r="D7413" s="368" t="s">
        <v>9</v>
      </c>
      <c r="E7413" s="374" t="s">
        <v>1207</v>
      </c>
      <c r="F7413" s="376">
        <v>367549.73</v>
      </c>
    </row>
    <row r="7414" spans="1:6">
      <c r="A7414" s="370" t="s">
        <v>15076</v>
      </c>
      <c r="B7414" s="374">
        <v>16971</v>
      </c>
      <c r="C7414" s="374" t="s">
        <v>15077</v>
      </c>
      <c r="D7414" s="368" t="s">
        <v>9</v>
      </c>
      <c r="E7414" s="374" t="s">
        <v>1207</v>
      </c>
      <c r="F7414" s="376">
        <v>660590.93999999994</v>
      </c>
    </row>
    <row r="7415" spans="1:6">
      <c r="A7415" s="370" t="s">
        <v>15078</v>
      </c>
      <c r="B7415" s="374">
        <v>16973</v>
      </c>
      <c r="C7415" s="374" t="s">
        <v>15079</v>
      </c>
      <c r="D7415" s="368" t="s">
        <v>9</v>
      </c>
      <c r="E7415" s="374" t="s">
        <v>1207</v>
      </c>
      <c r="F7415" s="376">
        <v>768129</v>
      </c>
    </row>
    <row r="7416" spans="1:6">
      <c r="A7416" s="370" t="s">
        <v>15080</v>
      </c>
      <c r="B7416" s="374">
        <v>16975</v>
      </c>
      <c r="C7416" s="374" t="s">
        <v>15081</v>
      </c>
      <c r="D7416" s="368" t="s">
        <v>9</v>
      </c>
      <c r="E7416" s="374" t="s">
        <v>1207</v>
      </c>
      <c r="F7416" s="376">
        <v>0</v>
      </c>
    </row>
    <row r="7417" spans="1:6">
      <c r="A7417" s="370" t="s">
        <v>15082</v>
      </c>
      <c r="B7417" s="374">
        <v>16976</v>
      </c>
      <c r="C7417" s="374" t="s">
        <v>15083</v>
      </c>
      <c r="D7417" s="368" t="s">
        <v>9</v>
      </c>
      <c r="E7417" s="374" t="s">
        <v>1207</v>
      </c>
      <c r="F7417" s="376">
        <v>0</v>
      </c>
    </row>
    <row r="7418" spans="1:6">
      <c r="A7418" s="370" t="s">
        <v>15084</v>
      </c>
      <c r="B7418" s="374">
        <v>17525</v>
      </c>
      <c r="C7418" s="374" t="s">
        <v>15085</v>
      </c>
      <c r="D7418" s="368" t="s">
        <v>9</v>
      </c>
      <c r="E7418" s="374" t="s">
        <v>1207</v>
      </c>
      <c r="F7418" s="376">
        <v>0</v>
      </c>
    </row>
    <row r="7419" spans="1:6">
      <c r="A7419" s="370" t="s">
        <v>15086</v>
      </c>
      <c r="B7419" s="374">
        <v>17526</v>
      </c>
      <c r="C7419" s="374" t="s">
        <v>15087</v>
      </c>
      <c r="D7419" s="368" t="s">
        <v>9</v>
      </c>
      <c r="E7419" s="374" t="s">
        <v>1207</v>
      </c>
      <c r="F7419" s="376">
        <v>0</v>
      </c>
    </row>
    <row r="7420" spans="1:6">
      <c r="A7420" s="370" t="s">
        <v>15088</v>
      </c>
      <c r="B7420" s="374">
        <v>17527</v>
      </c>
      <c r="C7420" s="374" t="s">
        <v>15089</v>
      </c>
      <c r="D7420" s="368" t="s">
        <v>9</v>
      </c>
      <c r="E7420" s="374" t="s">
        <v>1207</v>
      </c>
      <c r="F7420" s="376">
        <v>0</v>
      </c>
    </row>
    <row r="7421" spans="1:6">
      <c r="A7421" s="370" t="s">
        <v>15090</v>
      </c>
      <c r="B7421" s="374">
        <v>16985</v>
      </c>
      <c r="C7421" s="374" t="s">
        <v>15091</v>
      </c>
      <c r="D7421" s="368" t="s">
        <v>9</v>
      </c>
      <c r="E7421" s="374" t="s">
        <v>1207</v>
      </c>
      <c r="F7421" s="376">
        <v>422470.96</v>
      </c>
    </row>
    <row r="7422" spans="1:6">
      <c r="A7422" s="370" t="s">
        <v>15092</v>
      </c>
      <c r="B7422" s="374">
        <v>17528</v>
      </c>
      <c r="C7422" s="374" t="s">
        <v>15093</v>
      </c>
      <c r="D7422" s="368" t="s">
        <v>9</v>
      </c>
      <c r="E7422" s="374" t="s">
        <v>1207</v>
      </c>
      <c r="F7422" s="376">
        <v>367549.73</v>
      </c>
    </row>
    <row r="7423" spans="1:6">
      <c r="A7423" s="370" t="s">
        <v>15094</v>
      </c>
      <c r="B7423" s="374">
        <v>16828</v>
      </c>
      <c r="C7423" s="374" t="s">
        <v>15095</v>
      </c>
      <c r="D7423" s="368" t="s">
        <v>9</v>
      </c>
      <c r="E7423" s="374" t="s">
        <v>1207</v>
      </c>
      <c r="F7423" s="376">
        <v>0</v>
      </c>
    </row>
    <row r="7424" spans="1:6">
      <c r="A7424" s="370" t="s">
        <v>15096</v>
      </c>
      <c r="B7424" s="374">
        <v>16836</v>
      </c>
      <c r="C7424" s="374" t="s">
        <v>15097</v>
      </c>
      <c r="D7424" s="368" t="s">
        <v>9</v>
      </c>
      <c r="E7424" s="374" t="s">
        <v>1207</v>
      </c>
      <c r="F7424" s="376">
        <v>116382.84</v>
      </c>
    </row>
    <row r="7425" spans="1:6">
      <c r="A7425" s="370" t="s">
        <v>15098</v>
      </c>
      <c r="B7425" s="374">
        <v>16839</v>
      </c>
      <c r="C7425" s="374" t="s">
        <v>15099</v>
      </c>
      <c r="D7425" s="368" t="s">
        <v>9</v>
      </c>
      <c r="E7425" s="374" t="s">
        <v>1207</v>
      </c>
      <c r="F7425" s="376">
        <v>0</v>
      </c>
    </row>
    <row r="7426" spans="1:6">
      <c r="A7426" s="370" t="s">
        <v>15100</v>
      </c>
      <c r="B7426" s="374">
        <v>16538</v>
      </c>
      <c r="C7426" s="374" t="s">
        <v>15101</v>
      </c>
      <c r="D7426" s="368" t="s">
        <v>6</v>
      </c>
      <c r="E7426" s="374" t="s">
        <v>507</v>
      </c>
      <c r="F7426" s="376">
        <v>31955.26</v>
      </c>
    </row>
    <row r="7427" spans="1:6">
      <c r="A7427" s="370" t="s">
        <v>15102</v>
      </c>
      <c r="B7427" s="374">
        <v>15771</v>
      </c>
      <c r="C7427" s="374" t="s">
        <v>15103</v>
      </c>
      <c r="D7427" s="368" t="s">
        <v>9</v>
      </c>
      <c r="E7427" s="374" t="s">
        <v>507</v>
      </c>
      <c r="F7427" s="376">
        <v>0</v>
      </c>
    </row>
    <row r="7428" spans="1:6">
      <c r="A7428" s="370" t="s">
        <v>15104</v>
      </c>
      <c r="B7428" s="374">
        <v>18594</v>
      </c>
      <c r="C7428" s="374" t="s">
        <v>15105</v>
      </c>
      <c r="D7428" s="368" t="s">
        <v>9</v>
      </c>
      <c r="E7428" s="374" t="s">
        <v>598</v>
      </c>
      <c r="F7428" s="376">
        <v>76632.160000000003</v>
      </c>
    </row>
    <row r="7429" spans="1:6">
      <c r="A7429" s="370" t="s">
        <v>15106</v>
      </c>
      <c r="B7429" s="374">
        <v>11332</v>
      </c>
      <c r="C7429" s="374" t="s">
        <v>15107</v>
      </c>
      <c r="D7429" s="368" t="s">
        <v>9</v>
      </c>
      <c r="E7429" s="374" t="s">
        <v>507</v>
      </c>
      <c r="F7429" s="376">
        <v>819883.41</v>
      </c>
    </row>
    <row r="7430" spans="1:6">
      <c r="A7430" s="370" t="s">
        <v>15108</v>
      </c>
      <c r="B7430" s="374">
        <v>12357</v>
      </c>
      <c r="C7430" s="374" t="s">
        <v>15109</v>
      </c>
      <c r="D7430" s="368" t="s">
        <v>9</v>
      </c>
      <c r="E7430" s="374" t="s">
        <v>507</v>
      </c>
      <c r="F7430" s="376">
        <v>3001726.26</v>
      </c>
    </row>
    <row r="7431" spans="1:6">
      <c r="A7431" s="370" t="s">
        <v>15110</v>
      </c>
      <c r="B7431" s="374">
        <v>11333</v>
      </c>
      <c r="C7431" s="374" t="s">
        <v>15111</v>
      </c>
      <c r="D7431" s="368" t="s">
        <v>9</v>
      </c>
      <c r="E7431" s="374" t="s">
        <v>507</v>
      </c>
      <c r="F7431" s="376">
        <v>850010.59</v>
      </c>
    </row>
    <row r="7432" spans="1:6">
      <c r="A7432" s="370" t="s">
        <v>15112</v>
      </c>
      <c r="B7432" s="374">
        <v>11334</v>
      </c>
      <c r="C7432" s="374" t="s">
        <v>15113</v>
      </c>
      <c r="D7432" s="368" t="s">
        <v>9</v>
      </c>
      <c r="E7432" s="374" t="s">
        <v>507</v>
      </c>
      <c r="F7432" s="376">
        <v>899376.99</v>
      </c>
    </row>
    <row r="7433" spans="1:6">
      <c r="A7433" s="370" t="s">
        <v>15114</v>
      </c>
      <c r="B7433" s="374">
        <v>13304</v>
      </c>
      <c r="C7433" s="374" t="s">
        <v>15115</v>
      </c>
      <c r="D7433" s="368" t="s">
        <v>9</v>
      </c>
      <c r="E7433" s="374" t="s">
        <v>1207</v>
      </c>
      <c r="F7433" s="376">
        <v>527000.98</v>
      </c>
    </row>
    <row r="7434" spans="1:6">
      <c r="A7434" s="370" t="s">
        <v>15116</v>
      </c>
      <c r="B7434" s="374">
        <v>13303</v>
      </c>
      <c r="C7434" s="374" t="s">
        <v>15117</v>
      </c>
      <c r="D7434" s="368" t="s">
        <v>9</v>
      </c>
      <c r="E7434" s="374" t="s">
        <v>1207</v>
      </c>
      <c r="F7434" s="376">
        <v>247393.76</v>
      </c>
    </row>
    <row r="7435" spans="1:6">
      <c r="A7435" s="370" t="s">
        <v>15118</v>
      </c>
      <c r="B7435" s="374">
        <v>11368</v>
      </c>
      <c r="C7435" s="374" t="s">
        <v>15119</v>
      </c>
      <c r="D7435" s="368" t="s">
        <v>9</v>
      </c>
      <c r="E7435" s="374" t="s">
        <v>1207</v>
      </c>
      <c r="F7435" s="376">
        <v>570082.34</v>
      </c>
    </row>
    <row r="7436" spans="1:6">
      <c r="A7436" s="370" t="s">
        <v>15120</v>
      </c>
      <c r="B7436" s="374">
        <v>17803</v>
      </c>
      <c r="C7436" s="374" t="s">
        <v>15121</v>
      </c>
      <c r="D7436" s="368" t="s">
        <v>9</v>
      </c>
      <c r="E7436" s="374" t="s">
        <v>1207</v>
      </c>
      <c r="F7436" s="376">
        <v>0</v>
      </c>
    </row>
    <row r="7437" spans="1:6">
      <c r="A7437" s="370" t="s">
        <v>15122</v>
      </c>
      <c r="B7437" s="374">
        <v>14550</v>
      </c>
      <c r="C7437" s="374" t="s">
        <v>15123</v>
      </c>
      <c r="D7437" s="368" t="s">
        <v>9</v>
      </c>
      <c r="E7437" s="374" t="s">
        <v>1207</v>
      </c>
      <c r="F7437" s="376">
        <v>654728.81999999995</v>
      </c>
    </row>
    <row r="7438" spans="1:6">
      <c r="A7438" s="370" t="s">
        <v>15124</v>
      </c>
      <c r="B7438" s="374">
        <v>14510</v>
      </c>
      <c r="C7438" s="374" t="s">
        <v>15125</v>
      </c>
      <c r="D7438" s="368" t="s">
        <v>9</v>
      </c>
      <c r="E7438" s="374" t="s">
        <v>1207</v>
      </c>
      <c r="F7438" s="376">
        <v>713831.72</v>
      </c>
    </row>
    <row r="7439" spans="1:6">
      <c r="A7439" s="370" t="s">
        <v>15126</v>
      </c>
      <c r="B7439" s="374">
        <v>14540</v>
      </c>
      <c r="C7439" s="374" t="s">
        <v>15127</v>
      </c>
      <c r="D7439" s="368" t="s">
        <v>9</v>
      </c>
      <c r="E7439" s="374" t="s">
        <v>1207</v>
      </c>
      <c r="F7439" s="376">
        <v>775969.06</v>
      </c>
    </row>
    <row r="7440" spans="1:6">
      <c r="A7440" s="370" t="s">
        <v>15128</v>
      </c>
      <c r="B7440" s="374">
        <v>16053</v>
      </c>
      <c r="C7440" s="374" t="s">
        <v>15129</v>
      </c>
      <c r="D7440" s="368" t="s">
        <v>9</v>
      </c>
      <c r="E7440" s="374" t="s">
        <v>507</v>
      </c>
      <c r="F7440" s="376">
        <v>1619228.05</v>
      </c>
    </row>
    <row r="7441" spans="1:6">
      <c r="A7441" s="370" t="s">
        <v>15130</v>
      </c>
      <c r="B7441" s="374">
        <v>13558</v>
      </c>
      <c r="C7441" s="374" t="s">
        <v>15131</v>
      </c>
      <c r="D7441" s="368" t="s">
        <v>6</v>
      </c>
      <c r="E7441" s="374" t="s">
        <v>507</v>
      </c>
      <c r="F7441" s="376">
        <v>261455.92</v>
      </c>
    </row>
    <row r="7442" spans="1:6">
      <c r="A7442" s="370" t="s">
        <v>15132</v>
      </c>
      <c r="B7442" s="374">
        <v>12070</v>
      </c>
      <c r="C7442" s="374" t="s">
        <v>15133</v>
      </c>
      <c r="D7442" s="368" t="s">
        <v>9</v>
      </c>
      <c r="E7442" s="374" t="s">
        <v>507</v>
      </c>
      <c r="F7442" s="376">
        <v>653639.79</v>
      </c>
    </row>
    <row r="7443" spans="1:6">
      <c r="A7443" s="370" t="s">
        <v>15134</v>
      </c>
      <c r="B7443" s="374">
        <v>11331</v>
      </c>
      <c r="C7443" s="374" t="s">
        <v>15135</v>
      </c>
      <c r="D7443" s="368" t="s">
        <v>9</v>
      </c>
      <c r="E7443" s="374" t="s">
        <v>507</v>
      </c>
      <c r="F7443" s="376">
        <v>917371.27</v>
      </c>
    </row>
    <row r="7444" spans="1:6">
      <c r="A7444" s="370" t="s">
        <v>15136</v>
      </c>
      <c r="B7444" s="374">
        <v>11813</v>
      </c>
      <c r="C7444" s="374" t="s">
        <v>15137</v>
      </c>
      <c r="D7444" s="368" t="s">
        <v>9</v>
      </c>
      <c r="E7444" s="374" t="s">
        <v>507</v>
      </c>
      <c r="F7444" s="376">
        <v>971546.71</v>
      </c>
    </row>
    <row r="7445" spans="1:6">
      <c r="A7445" s="370" t="s">
        <v>15138</v>
      </c>
      <c r="B7445" s="374">
        <v>607</v>
      </c>
      <c r="C7445" s="374" t="s">
        <v>15139</v>
      </c>
      <c r="D7445" s="368" t="s">
        <v>6</v>
      </c>
      <c r="E7445" s="374" t="s">
        <v>507</v>
      </c>
      <c r="F7445" s="376">
        <v>72291.259999999995</v>
      </c>
    </row>
    <row r="7446" spans="1:6">
      <c r="A7446" s="370" t="s">
        <v>15140</v>
      </c>
      <c r="B7446" s="374">
        <v>11607</v>
      </c>
      <c r="C7446" s="374" t="s">
        <v>15141</v>
      </c>
      <c r="D7446" s="368" t="s">
        <v>6</v>
      </c>
      <c r="E7446" s="374" t="s">
        <v>507</v>
      </c>
      <c r="F7446" s="376">
        <v>94159.52</v>
      </c>
    </row>
    <row r="7447" spans="1:6">
      <c r="A7447" s="370" t="s">
        <v>15142</v>
      </c>
      <c r="B7447" s="374">
        <v>14388</v>
      </c>
      <c r="C7447" s="374" t="s">
        <v>15143</v>
      </c>
      <c r="D7447" s="368" t="s">
        <v>6</v>
      </c>
      <c r="E7447" s="374" t="s">
        <v>1207</v>
      </c>
      <c r="F7447" s="376">
        <v>13315.45</v>
      </c>
    </row>
    <row r="7448" spans="1:6">
      <c r="A7448" s="370" t="s">
        <v>15144</v>
      </c>
      <c r="B7448" s="374">
        <v>16545</v>
      </c>
      <c r="C7448" s="374" t="s">
        <v>15145</v>
      </c>
      <c r="D7448" s="368" t="s">
        <v>6</v>
      </c>
      <c r="E7448" s="374" t="s">
        <v>507</v>
      </c>
      <c r="F7448" s="376">
        <v>949398.83</v>
      </c>
    </row>
    <row r="7449" spans="1:6">
      <c r="A7449" s="370" t="s">
        <v>15146</v>
      </c>
      <c r="B7449" s="374">
        <v>13189</v>
      </c>
      <c r="C7449" s="374" t="s">
        <v>15147</v>
      </c>
      <c r="D7449" s="368" t="s">
        <v>9</v>
      </c>
      <c r="E7449" s="374" t="s">
        <v>366</v>
      </c>
      <c r="F7449" s="376">
        <v>0</v>
      </c>
    </row>
    <row r="7450" spans="1:6">
      <c r="A7450" s="370" t="s">
        <v>15148</v>
      </c>
      <c r="B7450" s="374">
        <v>15942</v>
      </c>
      <c r="C7450" s="374" t="s">
        <v>15149</v>
      </c>
      <c r="D7450" s="368" t="s">
        <v>9</v>
      </c>
      <c r="E7450" s="374" t="s">
        <v>491</v>
      </c>
      <c r="F7450" s="376">
        <v>906976.41</v>
      </c>
    </row>
    <row r="7451" spans="1:6">
      <c r="A7451" s="370" t="s">
        <v>15150</v>
      </c>
      <c r="B7451" s="374">
        <v>11967</v>
      </c>
      <c r="C7451" s="374" t="s">
        <v>15151</v>
      </c>
      <c r="D7451" s="368" t="s">
        <v>6</v>
      </c>
      <c r="E7451" s="374" t="s">
        <v>1207</v>
      </c>
      <c r="F7451" s="376">
        <v>209655.96</v>
      </c>
    </row>
    <row r="7452" spans="1:6">
      <c r="A7452" s="370" t="s">
        <v>15152</v>
      </c>
      <c r="B7452" s="374">
        <v>18534</v>
      </c>
      <c r="C7452" s="374" t="s">
        <v>15153</v>
      </c>
      <c r="D7452" s="368" t="s">
        <v>6</v>
      </c>
      <c r="E7452" s="374" t="s">
        <v>507</v>
      </c>
      <c r="F7452" s="376">
        <v>878456.48</v>
      </c>
    </row>
    <row r="7453" spans="1:6">
      <c r="A7453" s="370" t="s">
        <v>15154</v>
      </c>
      <c r="B7453" s="374">
        <v>20783</v>
      </c>
      <c r="C7453" s="374" t="s">
        <v>15155</v>
      </c>
      <c r="D7453" s="368" t="s">
        <v>6</v>
      </c>
      <c r="E7453" s="374" t="s">
        <v>507</v>
      </c>
      <c r="F7453" s="376">
        <v>851754.82</v>
      </c>
    </row>
    <row r="7454" spans="1:6">
      <c r="A7454" s="370" t="s">
        <v>15156</v>
      </c>
      <c r="B7454" s="374">
        <v>18533</v>
      </c>
      <c r="C7454" s="374" t="s">
        <v>15157</v>
      </c>
      <c r="D7454" s="368" t="s">
        <v>6</v>
      </c>
      <c r="E7454" s="374" t="s">
        <v>507</v>
      </c>
      <c r="F7454" s="376">
        <v>881107.2</v>
      </c>
    </row>
    <row r="7455" spans="1:6">
      <c r="A7455" s="370" t="s">
        <v>15158</v>
      </c>
      <c r="B7455" s="374">
        <v>18696</v>
      </c>
      <c r="C7455" s="374" t="s">
        <v>15159</v>
      </c>
      <c r="D7455" s="368" t="s">
        <v>6</v>
      </c>
      <c r="E7455" s="374" t="s">
        <v>1442</v>
      </c>
      <c r="F7455" s="376">
        <v>878456.48</v>
      </c>
    </row>
    <row r="7456" spans="1:6">
      <c r="A7456" s="370" t="s">
        <v>15160</v>
      </c>
      <c r="B7456" s="374">
        <v>18694</v>
      </c>
      <c r="C7456" s="374" t="s">
        <v>15161</v>
      </c>
      <c r="D7456" s="368" t="s">
        <v>6</v>
      </c>
      <c r="E7456" s="374" t="s">
        <v>1442</v>
      </c>
      <c r="F7456" s="376">
        <v>881107.2</v>
      </c>
    </row>
    <row r="7457" spans="1:6">
      <c r="A7457" s="370" t="s">
        <v>15162</v>
      </c>
      <c r="B7457" s="374">
        <v>15355</v>
      </c>
      <c r="C7457" s="374" t="s">
        <v>15163</v>
      </c>
      <c r="D7457" s="368" t="s">
        <v>9</v>
      </c>
      <c r="E7457" s="374" t="s">
        <v>507</v>
      </c>
      <c r="F7457" s="376">
        <v>4204211.99</v>
      </c>
    </row>
    <row r="7458" spans="1:6">
      <c r="A7458" s="370" t="s">
        <v>15164</v>
      </c>
      <c r="B7458" s="374">
        <v>15770</v>
      </c>
      <c r="C7458" s="374" t="s">
        <v>15165</v>
      </c>
      <c r="D7458" s="368" t="s">
        <v>9</v>
      </c>
      <c r="E7458" s="374" t="s">
        <v>507</v>
      </c>
      <c r="F7458" s="376">
        <v>0</v>
      </c>
    </row>
    <row r="7459" spans="1:6">
      <c r="A7459" s="370" t="s">
        <v>15166</v>
      </c>
      <c r="B7459" s="374">
        <v>16446</v>
      </c>
      <c r="C7459" s="374" t="s">
        <v>15167</v>
      </c>
      <c r="D7459" s="368" t="s">
        <v>9</v>
      </c>
      <c r="E7459" s="374" t="s">
        <v>491</v>
      </c>
      <c r="F7459" s="376">
        <v>101041.71</v>
      </c>
    </row>
    <row r="7460" spans="1:6" ht="22.5">
      <c r="A7460" s="370" t="s">
        <v>15168</v>
      </c>
      <c r="B7460" s="374">
        <v>16710</v>
      </c>
      <c r="C7460" s="374" t="s">
        <v>15169</v>
      </c>
      <c r="D7460" s="368" t="s">
        <v>9</v>
      </c>
      <c r="E7460" s="374" t="s">
        <v>359</v>
      </c>
      <c r="F7460" s="376">
        <v>590835.11</v>
      </c>
    </row>
    <row r="7461" spans="1:6">
      <c r="A7461" s="370" t="s">
        <v>15170</v>
      </c>
      <c r="B7461" s="374">
        <v>588</v>
      </c>
      <c r="C7461" s="374" t="s">
        <v>15171</v>
      </c>
      <c r="D7461" s="368" t="s">
        <v>9</v>
      </c>
      <c r="E7461" s="374" t="s">
        <v>1207</v>
      </c>
      <c r="F7461" s="376">
        <v>101129.97</v>
      </c>
    </row>
    <row r="7462" spans="1:6">
      <c r="A7462" s="370" t="s">
        <v>15172</v>
      </c>
      <c r="B7462" s="374">
        <v>15693</v>
      </c>
      <c r="C7462" s="374" t="s">
        <v>15173</v>
      </c>
      <c r="D7462" s="368" t="s">
        <v>9</v>
      </c>
      <c r="E7462" s="374" t="s">
        <v>366</v>
      </c>
      <c r="F7462" s="376">
        <v>4111204.36</v>
      </c>
    </row>
    <row r="7463" spans="1:6">
      <c r="A7463" s="370" t="s">
        <v>15174</v>
      </c>
      <c r="B7463" s="374">
        <v>608</v>
      </c>
      <c r="C7463" s="374" t="s">
        <v>15175</v>
      </c>
      <c r="D7463" s="368" t="s">
        <v>6</v>
      </c>
      <c r="E7463" s="374" t="s">
        <v>507</v>
      </c>
      <c r="F7463" s="376">
        <v>143872.19</v>
      </c>
    </row>
    <row r="7464" spans="1:6">
      <c r="A7464" s="370" t="s">
        <v>15176</v>
      </c>
      <c r="B7464" s="374">
        <v>18000</v>
      </c>
      <c r="C7464" s="374" t="s">
        <v>15177</v>
      </c>
      <c r="D7464" s="368" t="s">
        <v>9</v>
      </c>
      <c r="E7464" s="374" t="s">
        <v>507</v>
      </c>
      <c r="F7464" s="376">
        <v>0</v>
      </c>
    </row>
    <row r="7465" spans="1:6">
      <c r="A7465" s="370" t="s">
        <v>15178</v>
      </c>
      <c r="B7465" s="374">
        <v>18001</v>
      </c>
      <c r="C7465" s="374" t="s">
        <v>15179</v>
      </c>
      <c r="D7465" s="368" t="s">
        <v>9</v>
      </c>
      <c r="E7465" s="374" t="s">
        <v>507</v>
      </c>
      <c r="F7465" s="376">
        <v>319157.59999999998</v>
      </c>
    </row>
    <row r="7466" spans="1:6">
      <c r="A7466" s="370" t="s">
        <v>15180</v>
      </c>
      <c r="B7466" s="374">
        <v>18006</v>
      </c>
      <c r="C7466" s="374" t="s">
        <v>15181</v>
      </c>
      <c r="D7466" s="368" t="s">
        <v>9</v>
      </c>
      <c r="E7466" s="374" t="s">
        <v>507</v>
      </c>
      <c r="F7466" s="376">
        <v>319157.59999999998</v>
      </c>
    </row>
    <row r="7467" spans="1:6">
      <c r="A7467" s="370" t="s">
        <v>15182</v>
      </c>
      <c r="B7467" s="374">
        <v>18008</v>
      </c>
      <c r="C7467" s="374" t="s">
        <v>15183</v>
      </c>
      <c r="D7467" s="368" t="s">
        <v>9</v>
      </c>
      <c r="E7467" s="374" t="s">
        <v>507</v>
      </c>
      <c r="F7467" s="376">
        <v>319157.59999999998</v>
      </c>
    </row>
    <row r="7468" spans="1:6">
      <c r="A7468" s="370" t="s">
        <v>15184</v>
      </c>
      <c r="B7468" s="374">
        <v>18011</v>
      </c>
      <c r="C7468" s="374" t="s">
        <v>15185</v>
      </c>
      <c r="D7468" s="368" t="s">
        <v>9</v>
      </c>
      <c r="E7468" s="374" t="s">
        <v>507</v>
      </c>
      <c r="F7468" s="376">
        <v>319157.59999999998</v>
      </c>
    </row>
    <row r="7469" spans="1:6">
      <c r="A7469" s="370" t="s">
        <v>15186</v>
      </c>
      <c r="B7469" s="374">
        <v>18012</v>
      </c>
      <c r="C7469" s="374" t="s">
        <v>15187</v>
      </c>
      <c r="D7469" s="368" t="s">
        <v>9</v>
      </c>
      <c r="E7469" s="374" t="s">
        <v>507</v>
      </c>
      <c r="F7469" s="376">
        <v>319157.59999999998</v>
      </c>
    </row>
    <row r="7470" spans="1:6">
      <c r="A7470" s="370" t="s">
        <v>15188</v>
      </c>
      <c r="B7470" s="374">
        <v>18013</v>
      </c>
      <c r="C7470" s="374" t="s">
        <v>15189</v>
      </c>
      <c r="D7470" s="368" t="s">
        <v>9</v>
      </c>
      <c r="E7470" s="374" t="s">
        <v>507</v>
      </c>
      <c r="F7470" s="376">
        <v>319157.59999999998</v>
      </c>
    </row>
    <row r="7471" spans="1:6">
      <c r="A7471" s="370" t="s">
        <v>15190</v>
      </c>
      <c r="B7471" s="374">
        <v>18014</v>
      </c>
      <c r="C7471" s="374" t="s">
        <v>15191</v>
      </c>
      <c r="D7471" s="368" t="s">
        <v>9</v>
      </c>
      <c r="E7471" s="374" t="s">
        <v>507</v>
      </c>
      <c r="F7471" s="376">
        <v>319157.59999999998</v>
      </c>
    </row>
    <row r="7472" spans="1:6">
      <c r="A7472" s="370" t="s">
        <v>15192</v>
      </c>
      <c r="B7472" s="374">
        <v>18009</v>
      </c>
      <c r="C7472" s="374" t="s">
        <v>15193</v>
      </c>
      <c r="D7472" s="368" t="s">
        <v>9</v>
      </c>
      <c r="E7472" s="374" t="s">
        <v>507</v>
      </c>
      <c r="F7472" s="376">
        <v>319157.59999999998</v>
      </c>
    </row>
    <row r="7473" spans="1:6">
      <c r="A7473" s="370" t="s">
        <v>15194</v>
      </c>
      <c r="B7473" s="374">
        <v>18015</v>
      </c>
      <c r="C7473" s="374" t="s">
        <v>15195</v>
      </c>
      <c r="D7473" s="368" t="s">
        <v>9</v>
      </c>
      <c r="E7473" s="374" t="s">
        <v>507</v>
      </c>
      <c r="F7473" s="376">
        <v>319157.59999999998</v>
      </c>
    </row>
    <row r="7474" spans="1:6">
      <c r="A7474" s="370" t="s">
        <v>15196</v>
      </c>
      <c r="B7474" s="374">
        <v>18019</v>
      </c>
      <c r="C7474" s="374" t="s">
        <v>15197</v>
      </c>
      <c r="D7474" s="368" t="s">
        <v>9</v>
      </c>
      <c r="E7474" s="374" t="s">
        <v>507</v>
      </c>
      <c r="F7474" s="376">
        <v>319157.59999999998</v>
      </c>
    </row>
    <row r="7475" spans="1:6">
      <c r="A7475" s="370" t="s">
        <v>15198</v>
      </c>
      <c r="B7475" s="374">
        <v>18020</v>
      </c>
      <c r="C7475" s="374" t="s">
        <v>15199</v>
      </c>
      <c r="D7475" s="368" t="s">
        <v>9</v>
      </c>
      <c r="E7475" s="374" t="s">
        <v>507</v>
      </c>
      <c r="F7475" s="376">
        <v>319157.59999999998</v>
      </c>
    </row>
    <row r="7476" spans="1:6">
      <c r="A7476" s="370" t="s">
        <v>15200</v>
      </c>
      <c r="B7476" s="374">
        <v>18022</v>
      </c>
      <c r="C7476" s="374" t="s">
        <v>15201</v>
      </c>
      <c r="D7476" s="368" t="s">
        <v>9</v>
      </c>
      <c r="E7476" s="374" t="s">
        <v>507</v>
      </c>
      <c r="F7476" s="376">
        <v>338322.41</v>
      </c>
    </row>
    <row r="7477" spans="1:6">
      <c r="A7477" s="370" t="s">
        <v>15202</v>
      </c>
      <c r="B7477" s="374">
        <v>18025</v>
      </c>
      <c r="C7477" s="374" t="s">
        <v>15203</v>
      </c>
      <c r="D7477" s="368" t="s">
        <v>9</v>
      </c>
      <c r="E7477" s="374" t="s">
        <v>507</v>
      </c>
      <c r="F7477" s="376">
        <v>414866.47</v>
      </c>
    </row>
    <row r="7478" spans="1:6">
      <c r="A7478" s="370" t="s">
        <v>15204</v>
      </c>
      <c r="B7478" s="374">
        <v>18026</v>
      </c>
      <c r="C7478" s="374" t="s">
        <v>15205</v>
      </c>
      <c r="D7478" s="368" t="s">
        <v>9</v>
      </c>
      <c r="E7478" s="374" t="s">
        <v>507</v>
      </c>
      <c r="F7478" s="376">
        <v>376575.24</v>
      </c>
    </row>
    <row r="7479" spans="1:6">
      <c r="A7479" s="370" t="s">
        <v>15206</v>
      </c>
      <c r="B7479" s="374">
        <v>18029</v>
      </c>
      <c r="C7479" s="374" t="s">
        <v>15207</v>
      </c>
      <c r="D7479" s="368" t="s">
        <v>9</v>
      </c>
      <c r="E7479" s="374" t="s">
        <v>507</v>
      </c>
      <c r="F7479" s="376">
        <v>376575.24</v>
      </c>
    </row>
    <row r="7480" spans="1:6">
      <c r="A7480" s="370" t="s">
        <v>15208</v>
      </c>
      <c r="B7480" s="374">
        <v>18032</v>
      </c>
      <c r="C7480" s="374" t="s">
        <v>15209</v>
      </c>
      <c r="D7480" s="368" t="s">
        <v>9</v>
      </c>
      <c r="E7480" s="374" t="s">
        <v>507</v>
      </c>
      <c r="F7480" s="376">
        <v>0</v>
      </c>
    </row>
    <row r="7481" spans="1:6">
      <c r="A7481" s="370" t="s">
        <v>15210</v>
      </c>
      <c r="B7481" s="374">
        <v>18034</v>
      </c>
      <c r="C7481" s="374" t="s">
        <v>15211</v>
      </c>
      <c r="D7481" s="368" t="s">
        <v>9</v>
      </c>
      <c r="E7481" s="374" t="s">
        <v>507</v>
      </c>
      <c r="F7481" s="376">
        <v>0</v>
      </c>
    </row>
    <row r="7482" spans="1:6">
      <c r="A7482" s="370" t="s">
        <v>15212</v>
      </c>
      <c r="B7482" s="374">
        <v>18037</v>
      </c>
      <c r="C7482" s="374" t="s">
        <v>15213</v>
      </c>
      <c r="D7482" s="368" t="s">
        <v>9</v>
      </c>
      <c r="E7482" s="374" t="s">
        <v>507</v>
      </c>
      <c r="F7482" s="376">
        <v>0</v>
      </c>
    </row>
    <row r="7483" spans="1:6">
      <c r="A7483" s="370" t="s">
        <v>15214</v>
      </c>
      <c r="B7483" s="374">
        <v>18039</v>
      </c>
      <c r="C7483" s="374" t="s">
        <v>15215</v>
      </c>
      <c r="D7483" s="368" t="s">
        <v>9</v>
      </c>
      <c r="E7483" s="374" t="s">
        <v>507</v>
      </c>
      <c r="F7483" s="376">
        <v>0</v>
      </c>
    </row>
    <row r="7484" spans="1:6">
      <c r="A7484" s="370" t="s">
        <v>15216</v>
      </c>
      <c r="B7484" s="374">
        <v>18040</v>
      </c>
      <c r="C7484" s="374" t="s">
        <v>15217</v>
      </c>
      <c r="D7484" s="368" t="s">
        <v>9</v>
      </c>
      <c r="E7484" s="374" t="s">
        <v>507</v>
      </c>
      <c r="F7484" s="376">
        <v>0</v>
      </c>
    </row>
    <row r="7485" spans="1:6">
      <c r="A7485" s="370" t="s">
        <v>15218</v>
      </c>
      <c r="B7485" s="374">
        <v>18041</v>
      </c>
      <c r="C7485" s="374" t="s">
        <v>15219</v>
      </c>
      <c r="D7485" s="368" t="s">
        <v>9</v>
      </c>
      <c r="E7485" s="374" t="s">
        <v>507</v>
      </c>
      <c r="F7485" s="376">
        <v>0</v>
      </c>
    </row>
    <row r="7486" spans="1:6">
      <c r="A7486" s="370" t="s">
        <v>15220</v>
      </c>
      <c r="B7486" s="374">
        <v>17983</v>
      </c>
      <c r="C7486" s="374" t="s">
        <v>15221</v>
      </c>
      <c r="D7486" s="368" t="s">
        <v>9</v>
      </c>
      <c r="E7486" s="374" t="s">
        <v>507</v>
      </c>
      <c r="F7486" s="376">
        <v>0</v>
      </c>
    </row>
    <row r="7487" spans="1:6">
      <c r="A7487" s="370" t="s">
        <v>15222</v>
      </c>
      <c r="B7487" s="374">
        <v>17984</v>
      </c>
      <c r="C7487" s="374" t="s">
        <v>15223</v>
      </c>
      <c r="D7487" s="368" t="s">
        <v>9</v>
      </c>
      <c r="E7487" s="374" t="s">
        <v>507</v>
      </c>
      <c r="F7487" s="376">
        <v>0</v>
      </c>
    </row>
    <row r="7488" spans="1:6">
      <c r="A7488" s="370" t="s">
        <v>15224</v>
      </c>
      <c r="B7488" s="374">
        <v>17985</v>
      </c>
      <c r="C7488" s="374" t="s">
        <v>15225</v>
      </c>
      <c r="D7488" s="368" t="s">
        <v>9</v>
      </c>
      <c r="E7488" s="374" t="s">
        <v>507</v>
      </c>
      <c r="F7488" s="376">
        <v>0</v>
      </c>
    </row>
    <row r="7489" spans="1:6">
      <c r="A7489" s="370" t="s">
        <v>15226</v>
      </c>
      <c r="B7489" s="374">
        <v>17986</v>
      </c>
      <c r="C7489" s="374" t="s">
        <v>15227</v>
      </c>
      <c r="D7489" s="368" t="s">
        <v>9</v>
      </c>
      <c r="E7489" s="374" t="s">
        <v>507</v>
      </c>
      <c r="F7489" s="376">
        <v>0</v>
      </c>
    </row>
    <row r="7490" spans="1:6">
      <c r="A7490" s="370" t="s">
        <v>15228</v>
      </c>
      <c r="B7490" s="374">
        <v>17987</v>
      </c>
      <c r="C7490" s="374" t="s">
        <v>15229</v>
      </c>
      <c r="D7490" s="368" t="s">
        <v>9</v>
      </c>
      <c r="E7490" s="374" t="s">
        <v>507</v>
      </c>
      <c r="F7490" s="376">
        <v>0</v>
      </c>
    </row>
    <row r="7491" spans="1:6">
      <c r="A7491" s="370" t="s">
        <v>15230</v>
      </c>
      <c r="B7491" s="374">
        <v>17988</v>
      </c>
      <c r="C7491" s="374" t="s">
        <v>15231</v>
      </c>
      <c r="D7491" s="368" t="s">
        <v>9</v>
      </c>
      <c r="E7491" s="374" t="s">
        <v>507</v>
      </c>
      <c r="F7491" s="376">
        <v>0</v>
      </c>
    </row>
    <row r="7492" spans="1:6">
      <c r="A7492" s="370" t="s">
        <v>15232</v>
      </c>
      <c r="B7492" s="374">
        <v>17989</v>
      </c>
      <c r="C7492" s="374" t="s">
        <v>15233</v>
      </c>
      <c r="D7492" s="368" t="s">
        <v>9</v>
      </c>
      <c r="E7492" s="374" t="s">
        <v>507</v>
      </c>
      <c r="F7492" s="376">
        <v>0</v>
      </c>
    </row>
    <row r="7493" spans="1:6">
      <c r="A7493" s="370" t="s">
        <v>15234</v>
      </c>
      <c r="B7493" s="374">
        <v>17990</v>
      </c>
      <c r="C7493" s="374" t="s">
        <v>15235</v>
      </c>
      <c r="D7493" s="368" t="s">
        <v>9</v>
      </c>
      <c r="E7493" s="374" t="s">
        <v>507</v>
      </c>
      <c r="F7493" s="376">
        <v>0</v>
      </c>
    </row>
    <row r="7494" spans="1:6">
      <c r="A7494" s="370" t="s">
        <v>15236</v>
      </c>
      <c r="B7494" s="374">
        <v>17991</v>
      </c>
      <c r="C7494" s="374" t="s">
        <v>15237</v>
      </c>
      <c r="D7494" s="368" t="s">
        <v>9</v>
      </c>
      <c r="E7494" s="374" t="s">
        <v>507</v>
      </c>
      <c r="F7494" s="376">
        <v>0</v>
      </c>
    </row>
    <row r="7495" spans="1:6">
      <c r="A7495" s="370" t="s">
        <v>15238</v>
      </c>
      <c r="B7495" s="374">
        <v>17992</v>
      </c>
      <c r="C7495" s="374" t="s">
        <v>15239</v>
      </c>
      <c r="D7495" s="368" t="s">
        <v>9</v>
      </c>
      <c r="E7495" s="374" t="s">
        <v>507</v>
      </c>
      <c r="F7495" s="376">
        <v>0</v>
      </c>
    </row>
    <row r="7496" spans="1:6">
      <c r="A7496" s="370" t="s">
        <v>15240</v>
      </c>
      <c r="B7496" s="374">
        <v>17993</v>
      </c>
      <c r="C7496" s="374" t="s">
        <v>15241</v>
      </c>
      <c r="D7496" s="368" t="s">
        <v>9</v>
      </c>
      <c r="E7496" s="374" t="s">
        <v>507</v>
      </c>
      <c r="F7496" s="376">
        <v>0</v>
      </c>
    </row>
    <row r="7497" spans="1:6">
      <c r="A7497" s="370" t="s">
        <v>15242</v>
      </c>
      <c r="B7497" s="374">
        <v>17994</v>
      </c>
      <c r="C7497" s="374" t="s">
        <v>15243</v>
      </c>
      <c r="D7497" s="368" t="s">
        <v>9</v>
      </c>
      <c r="E7497" s="374" t="s">
        <v>507</v>
      </c>
      <c r="F7497" s="376">
        <v>0</v>
      </c>
    </row>
    <row r="7498" spans="1:6">
      <c r="A7498" s="370" t="s">
        <v>15244</v>
      </c>
      <c r="B7498" s="374">
        <v>18063</v>
      </c>
      <c r="C7498" s="374" t="s">
        <v>15245</v>
      </c>
      <c r="D7498" s="368" t="s">
        <v>9</v>
      </c>
      <c r="E7498" s="374" t="s">
        <v>507</v>
      </c>
      <c r="F7498" s="376">
        <v>0</v>
      </c>
    </row>
    <row r="7499" spans="1:6">
      <c r="A7499" s="370" t="s">
        <v>15246</v>
      </c>
      <c r="B7499" s="374">
        <v>18094</v>
      </c>
      <c r="C7499" s="374" t="s">
        <v>15247</v>
      </c>
      <c r="D7499" s="368" t="s">
        <v>9</v>
      </c>
      <c r="E7499" s="374" t="s">
        <v>507</v>
      </c>
      <c r="F7499" s="376">
        <v>0</v>
      </c>
    </row>
    <row r="7500" spans="1:6">
      <c r="A7500" s="370" t="s">
        <v>15248</v>
      </c>
      <c r="B7500" s="374">
        <v>18096</v>
      </c>
      <c r="C7500" s="374" t="s">
        <v>15249</v>
      </c>
      <c r="D7500" s="368" t="s">
        <v>9</v>
      </c>
      <c r="E7500" s="374" t="s">
        <v>507</v>
      </c>
      <c r="F7500" s="376">
        <v>0</v>
      </c>
    </row>
    <row r="7501" spans="1:6">
      <c r="A7501" s="370" t="s">
        <v>15250</v>
      </c>
      <c r="B7501" s="374">
        <v>18097</v>
      </c>
      <c r="C7501" s="374" t="s">
        <v>15251</v>
      </c>
      <c r="D7501" s="368" t="s">
        <v>9</v>
      </c>
      <c r="E7501" s="374" t="s">
        <v>507</v>
      </c>
      <c r="F7501" s="376">
        <v>0</v>
      </c>
    </row>
    <row r="7502" spans="1:6">
      <c r="A7502" s="370" t="s">
        <v>15252</v>
      </c>
      <c r="B7502" s="374">
        <v>18098</v>
      </c>
      <c r="C7502" s="374" t="s">
        <v>15253</v>
      </c>
      <c r="D7502" s="368" t="s">
        <v>9</v>
      </c>
      <c r="E7502" s="374" t="s">
        <v>507</v>
      </c>
      <c r="F7502" s="376">
        <v>0</v>
      </c>
    </row>
    <row r="7503" spans="1:6">
      <c r="A7503" s="370" t="s">
        <v>15254</v>
      </c>
      <c r="B7503" s="374">
        <v>18099</v>
      </c>
      <c r="C7503" s="374" t="s">
        <v>15255</v>
      </c>
      <c r="D7503" s="368" t="s">
        <v>9</v>
      </c>
      <c r="E7503" s="374" t="s">
        <v>507</v>
      </c>
      <c r="F7503" s="376">
        <v>0</v>
      </c>
    </row>
    <row r="7504" spans="1:6">
      <c r="A7504" s="370" t="s">
        <v>15256</v>
      </c>
      <c r="B7504" s="374">
        <v>18100</v>
      </c>
      <c r="C7504" s="374" t="s">
        <v>15257</v>
      </c>
      <c r="D7504" s="368" t="s">
        <v>9</v>
      </c>
      <c r="E7504" s="374" t="s">
        <v>507</v>
      </c>
      <c r="F7504" s="376">
        <v>0</v>
      </c>
    </row>
    <row r="7505" spans="1:6">
      <c r="A7505" s="370" t="s">
        <v>15258</v>
      </c>
      <c r="B7505" s="374">
        <v>18101</v>
      </c>
      <c r="C7505" s="374" t="s">
        <v>15259</v>
      </c>
      <c r="D7505" s="368" t="s">
        <v>9</v>
      </c>
      <c r="E7505" s="374" t="s">
        <v>507</v>
      </c>
      <c r="F7505" s="376">
        <v>0</v>
      </c>
    </row>
    <row r="7506" spans="1:6">
      <c r="A7506" s="370" t="s">
        <v>15260</v>
      </c>
      <c r="B7506" s="374">
        <v>18107</v>
      </c>
      <c r="C7506" s="374" t="s">
        <v>15261</v>
      </c>
      <c r="D7506" s="368" t="s">
        <v>9</v>
      </c>
      <c r="E7506" s="374" t="s">
        <v>507</v>
      </c>
      <c r="F7506" s="376">
        <v>0</v>
      </c>
    </row>
    <row r="7507" spans="1:6">
      <c r="A7507" s="370" t="s">
        <v>15262</v>
      </c>
      <c r="B7507" s="374">
        <v>18108</v>
      </c>
      <c r="C7507" s="374" t="s">
        <v>15263</v>
      </c>
      <c r="D7507" s="368" t="s">
        <v>9</v>
      </c>
      <c r="E7507" s="374" t="s">
        <v>507</v>
      </c>
      <c r="F7507" s="376">
        <v>0</v>
      </c>
    </row>
    <row r="7508" spans="1:6">
      <c r="A7508" s="370" t="s">
        <v>15264</v>
      </c>
      <c r="B7508" s="374">
        <v>18110</v>
      </c>
      <c r="C7508" s="374" t="s">
        <v>15265</v>
      </c>
      <c r="D7508" s="368" t="s">
        <v>9</v>
      </c>
      <c r="E7508" s="374" t="s">
        <v>507</v>
      </c>
      <c r="F7508" s="376">
        <v>0</v>
      </c>
    </row>
    <row r="7509" spans="1:6">
      <c r="A7509" s="370" t="s">
        <v>15266</v>
      </c>
      <c r="B7509" s="374">
        <v>18115</v>
      </c>
      <c r="C7509" s="374" t="s">
        <v>15267</v>
      </c>
      <c r="D7509" s="368" t="s">
        <v>9</v>
      </c>
      <c r="E7509" s="374" t="s">
        <v>507</v>
      </c>
      <c r="F7509" s="376">
        <v>0</v>
      </c>
    </row>
    <row r="7510" spans="1:6">
      <c r="A7510" s="370" t="s">
        <v>15268</v>
      </c>
      <c r="B7510" s="374">
        <v>18117</v>
      </c>
      <c r="C7510" s="374" t="s">
        <v>15269</v>
      </c>
      <c r="D7510" s="368" t="s">
        <v>9</v>
      </c>
      <c r="E7510" s="374" t="s">
        <v>507</v>
      </c>
      <c r="F7510" s="376">
        <v>0</v>
      </c>
    </row>
    <row r="7511" spans="1:6">
      <c r="A7511" s="370" t="s">
        <v>15270</v>
      </c>
      <c r="B7511" s="374">
        <v>18690</v>
      </c>
      <c r="C7511" s="374" t="s">
        <v>15271</v>
      </c>
      <c r="D7511" s="368" t="s">
        <v>6</v>
      </c>
      <c r="E7511" s="374" t="s">
        <v>1442</v>
      </c>
      <c r="F7511" s="376">
        <v>1783.38</v>
      </c>
    </row>
    <row r="7512" spans="1:6">
      <c r="A7512" s="370" t="s">
        <v>15272</v>
      </c>
      <c r="B7512" s="374">
        <v>11628</v>
      </c>
      <c r="C7512" s="374" t="s">
        <v>15273</v>
      </c>
      <c r="D7512" s="368" t="s">
        <v>9</v>
      </c>
      <c r="E7512" s="374" t="s">
        <v>884</v>
      </c>
      <c r="F7512" s="376">
        <v>556610.74</v>
      </c>
    </row>
    <row r="7513" spans="1:6">
      <c r="A7513" s="370" t="s">
        <v>15274</v>
      </c>
      <c r="B7513" s="374">
        <v>15352</v>
      </c>
      <c r="C7513" s="374" t="s">
        <v>15275</v>
      </c>
      <c r="D7513" s="368" t="s">
        <v>9</v>
      </c>
      <c r="E7513" s="374" t="s">
        <v>884</v>
      </c>
      <c r="F7513" s="376">
        <v>556610.74</v>
      </c>
    </row>
    <row r="7514" spans="1:6">
      <c r="A7514" s="370" t="s">
        <v>15276</v>
      </c>
      <c r="B7514" s="374">
        <v>18875</v>
      </c>
      <c r="C7514" s="374" t="s">
        <v>15277</v>
      </c>
      <c r="D7514" s="368" t="s">
        <v>9</v>
      </c>
      <c r="E7514" s="374" t="s">
        <v>884</v>
      </c>
      <c r="F7514" s="376">
        <v>26587245.850000001</v>
      </c>
    </row>
    <row r="7515" spans="1:6">
      <c r="A7515" s="370" t="s">
        <v>15278</v>
      </c>
      <c r="B7515" s="374">
        <v>18882</v>
      </c>
      <c r="C7515" s="374" t="s">
        <v>15279</v>
      </c>
      <c r="D7515" s="368" t="s">
        <v>9</v>
      </c>
      <c r="E7515" s="374" t="s">
        <v>884</v>
      </c>
      <c r="F7515" s="376">
        <v>1504283.92</v>
      </c>
    </row>
    <row r="7516" spans="1:6">
      <c r="A7516" s="370" t="s">
        <v>15280</v>
      </c>
      <c r="B7516" s="374">
        <v>18892</v>
      </c>
      <c r="C7516" s="374" t="s">
        <v>15281</v>
      </c>
      <c r="D7516" s="368" t="s">
        <v>9</v>
      </c>
      <c r="E7516" s="374" t="s">
        <v>884</v>
      </c>
      <c r="F7516" s="376">
        <v>55711.26</v>
      </c>
    </row>
    <row r="7517" spans="1:6">
      <c r="A7517" s="370" t="s">
        <v>15282</v>
      </c>
      <c r="B7517" s="374">
        <v>18910</v>
      </c>
      <c r="C7517" s="374" t="s">
        <v>15283</v>
      </c>
      <c r="D7517" s="368" t="s">
        <v>9</v>
      </c>
      <c r="E7517" s="374" t="s">
        <v>884</v>
      </c>
      <c r="F7517" s="376">
        <v>158624.19</v>
      </c>
    </row>
    <row r="7518" spans="1:6">
      <c r="A7518" s="370" t="s">
        <v>15284</v>
      </c>
      <c r="B7518" s="374">
        <v>18888</v>
      </c>
      <c r="C7518" s="374" t="s">
        <v>15285</v>
      </c>
      <c r="D7518" s="368" t="s">
        <v>9</v>
      </c>
      <c r="E7518" s="374" t="s">
        <v>884</v>
      </c>
      <c r="F7518" s="376">
        <v>111665.34</v>
      </c>
    </row>
    <row r="7519" spans="1:6">
      <c r="A7519" s="370" t="s">
        <v>15286</v>
      </c>
      <c r="B7519" s="374">
        <v>18894</v>
      </c>
      <c r="C7519" s="374" t="s">
        <v>15287</v>
      </c>
      <c r="D7519" s="368" t="s">
        <v>9</v>
      </c>
      <c r="E7519" s="374" t="s">
        <v>884</v>
      </c>
      <c r="F7519" s="376">
        <v>15815808.810000001</v>
      </c>
    </row>
    <row r="7520" spans="1:6">
      <c r="A7520" s="370" t="s">
        <v>15288</v>
      </c>
      <c r="B7520" s="374">
        <v>18868</v>
      </c>
      <c r="C7520" s="374" t="s">
        <v>15289</v>
      </c>
      <c r="D7520" s="368" t="s">
        <v>9</v>
      </c>
      <c r="E7520" s="374" t="s">
        <v>884</v>
      </c>
      <c r="F7520" s="376">
        <v>11282606.67</v>
      </c>
    </row>
    <row r="7521" spans="1:6">
      <c r="A7521" s="370" t="s">
        <v>15290</v>
      </c>
      <c r="B7521" s="374">
        <v>13176</v>
      </c>
      <c r="C7521" s="374" t="s">
        <v>15291</v>
      </c>
      <c r="D7521" s="368" t="s">
        <v>9</v>
      </c>
      <c r="E7521" s="374" t="s">
        <v>366</v>
      </c>
      <c r="F7521" s="376">
        <v>0</v>
      </c>
    </row>
    <row r="7522" spans="1:6">
      <c r="A7522" s="370" t="s">
        <v>15292</v>
      </c>
      <c r="B7522" s="374">
        <v>13178</v>
      </c>
      <c r="C7522" s="374" t="s">
        <v>15293</v>
      </c>
      <c r="D7522" s="368" t="s">
        <v>9</v>
      </c>
      <c r="E7522" s="374" t="s">
        <v>366</v>
      </c>
      <c r="F7522" s="376">
        <v>0</v>
      </c>
    </row>
    <row r="7523" spans="1:6">
      <c r="A7523" s="370" t="s">
        <v>15294</v>
      </c>
      <c r="B7523" s="374">
        <v>18602</v>
      </c>
      <c r="C7523" s="374" t="s">
        <v>15295</v>
      </c>
      <c r="D7523" s="368" t="s">
        <v>9</v>
      </c>
      <c r="E7523" s="374" t="s">
        <v>491</v>
      </c>
      <c r="F7523" s="376">
        <v>184105.62</v>
      </c>
    </row>
    <row r="7524" spans="1:6">
      <c r="A7524" s="370" t="s">
        <v>15296</v>
      </c>
      <c r="B7524" s="374">
        <v>13341</v>
      </c>
      <c r="C7524" s="374" t="s">
        <v>15297</v>
      </c>
      <c r="D7524" s="368" t="s">
        <v>8</v>
      </c>
      <c r="E7524" s="374" t="s">
        <v>1213</v>
      </c>
      <c r="F7524" s="376">
        <v>22256.09</v>
      </c>
    </row>
    <row r="7525" spans="1:6">
      <c r="A7525" s="370" t="s">
        <v>15298</v>
      </c>
      <c r="B7525" s="374">
        <v>20803</v>
      </c>
      <c r="C7525" s="374" t="s">
        <v>15299</v>
      </c>
      <c r="D7525" s="368" t="s">
        <v>6</v>
      </c>
      <c r="E7525" s="374" t="s">
        <v>1213</v>
      </c>
      <c r="F7525" s="376">
        <v>149480.15</v>
      </c>
    </row>
    <row r="7526" spans="1:6">
      <c r="A7526" s="370" t="s">
        <v>15300</v>
      </c>
      <c r="B7526" s="374">
        <v>13752</v>
      </c>
      <c r="C7526" s="374" t="s">
        <v>15301</v>
      </c>
      <c r="D7526" s="368" t="s">
        <v>9</v>
      </c>
      <c r="E7526" s="374" t="s">
        <v>366</v>
      </c>
      <c r="F7526" s="376">
        <v>24883.35</v>
      </c>
    </row>
    <row r="7527" spans="1:6">
      <c r="A7527" s="370" t="s">
        <v>15302</v>
      </c>
      <c r="B7527" s="374">
        <v>12223</v>
      </c>
      <c r="C7527" s="374" t="s">
        <v>15303</v>
      </c>
      <c r="D7527" s="368" t="s">
        <v>6</v>
      </c>
      <c r="E7527" s="374" t="s">
        <v>1213</v>
      </c>
      <c r="F7527" s="376">
        <v>25816.33</v>
      </c>
    </row>
    <row r="7528" spans="1:6">
      <c r="A7528" s="370" t="s">
        <v>15304</v>
      </c>
      <c r="B7528" s="374">
        <v>358</v>
      </c>
      <c r="C7528" s="374" t="s">
        <v>15305</v>
      </c>
      <c r="D7528" s="368" t="s">
        <v>6</v>
      </c>
      <c r="E7528" s="374" t="s">
        <v>1213</v>
      </c>
      <c r="F7528" s="376">
        <v>25816.33</v>
      </c>
    </row>
    <row r="7529" spans="1:6">
      <c r="A7529" s="370" t="s">
        <v>15306</v>
      </c>
      <c r="B7529" s="374">
        <v>14044</v>
      </c>
      <c r="C7529" s="374" t="s">
        <v>15307</v>
      </c>
      <c r="D7529" s="368" t="s">
        <v>6</v>
      </c>
      <c r="E7529" s="374" t="s">
        <v>1259</v>
      </c>
      <c r="F7529" s="376">
        <v>25816.33</v>
      </c>
    </row>
    <row r="7530" spans="1:6">
      <c r="A7530" s="370" t="s">
        <v>15308</v>
      </c>
      <c r="B7530" s="374">
        <v>13870</v>
      </c>
      <c r="C7530" s="374" t="s">
        <v>15309</v>
      </c>
      <c r="D7530" s="368" t="s">
        <v>6</v>
      </c>
      <c r="E7530" s="374" t="s">
        <v>1213</v>
      </c>
      <c r="F7530" s="376">
        <v>73353.63</v>
      </c>
    </row>
    <row r="7531" spans="1:6" ht="22.5">
      <c r="A7531" s="370" t="s">
        <v>15310</v>
      </c>
      <c r="B7531" s="374">
        <v>18814</v>
      </c>
      <c r="C7531" s="374" t="s">
        <v>15311</v>
      </c>
      <c r="D7531" s="368" t="s">
        <v>9</v>
      </c>
      <c r="E7531" s="374" t="s">
        <v>359</v>
      </c>
      <c r="F7531" s="376">
        <v>59312.639999999999</v>
      </c>
    </row>
    <row r="7532" spans="1:6">
      <c r="A7532" s="370" t="s">
        <v>15312</v>
      </c>
      <c r="B7532" s="374">
        <v>17251</v>
      </c>
      <c r="C7532" s="374" t="s">
        <v>15313</v>
      </c>
      <c r="D7532" s="368" t="s">
        <v>9</v>
      </c>
      <c r="E7532" s="374" t="s">
        <v>648</v>
      </c>
      <c r="F7532" s="376">
        <v>67979.67</v>
      </c>
    </row>
    <row r="7533" spans="1:6">
      <c r="A7533" s="370" t="s">
        <v>15314</v>
      </c>
      <c r="B7533" s="374">
        <v>17248</v>
      </c>
      <c r="C7533" s="374" t="s">
        <v>15315</v>
      </c>
      <c r="D7533" s="368" t="s">
        <v>9</v>
      </c>
      <c r="E7533" s="374" t="s">
        <v>648</v>
      </c>
      <c r="F7533" s="376">
        <v>60995.49</v>
      </c>
    </row>
    <row r="7534" spans="1:6" ht="22.5">
      <c r="A7534" s="370" t="s">
        <v>15316</v>
      </c>
      <c r="B7534" s="374">
        <v>15250</v>
      </c>
      <c r="C7534" s="374" t="s">
        <v>15317</v>
      </c>
      <c r="D7534" s="368" t="s">
        <v>9</v>
      </c>
      <c r="E7534" s="374" t="s">
        <v>359</v>
      </c>
      <c r="F7534" s="376">
        <v>942513.28</v>
      </c>
    </row>
    <row r="7535" spans="1:6" ht="22.5">
      <c r="A7535" s="370" t="s">
        <v>15318</v>
      </c>
      <c r="B7535" s="374">
        <v>11783</v>
      </c>
      <c r="C7535" s="374" t="s">
        <v>15319</v>
      </c>
      <c r="D7535" s="368" t="s">
        <v>9</v>
      </c>
      <c r="E7535" s="374" t="s">
        <v>359</v>
      </c>
      <c r="F7535" s="376">
        <v>161093.24</v>
      </c>
    </row>
    <row r="7536" spans="1:6" ht="22.5">
      <c r="A7536" s="370" t="s">
        <v>15320</v>
      </c>
      <c r="B7536" s="374">
        <v>17068</v>
      </c>
      <c r="C7536" s="374" t="s">
        <v>15321</v>
      </c>
      <c r="D7536" s="368" t="s">
        <v>9</v>
      </c>
      <c r="E7536" s="374" t="s">
        <v>359</v>
      </c>
      <c r="F7536" s="376">
        <v>771688.74</v>
      </c>
    </row>
    <row r="7537" spans="1:6" ht="22.5">
      <c r="A7537" s="370" t="s">
        <v>15322</v>
      </c>
      <c r="B7537" s="374">
        <v>17514</v>
      </c>
      <c r="C7537" s="374" t="s">
        <v>15323</v>
      </c>
      <c r="D7537" s="368" t="s">
        <v>9</v>
      </c>
      <c r="E7537" s="374" t="s">
        <v>359</v>
      </c>
      <c r="F7537" s="376">
        <v>111444.06</v>
      </c>
    </row>
    <row r="7538" spans="1:6" ht="22.5">
      <c r="A7538" s="370" t="s">
        <v>15324</v>
      </c>
      <c r="B7538" s="374">
        <v>19151</v>
      </c>
      <c r="C7538" s="374" t="s">
        <v>15325</v>
      </c>
      <c r="D7538" s="368" t="s">
        <v>9</v>
      </c>
      <c r="E7538" s="374" t="s">
        <v>537</v>
      </c>
      <c r="F7538" s="376">
        <v>40837.360000000001</v>
      </c>
    </row>
    <row r="7539" spans="1:6" ht="22.5">
      <c r="A7539" s="370" t="s">
        <v>15326</v>
      </c>
      <c r="B7539" s="374">
        <v>485</v>
      </c>
      <c r="C7539" s="374" t="s">
        <v>15327</v>
      </c>
      <c r="D7539" s="368" t="s">
        <v>9</v>
      </c>
      <c r="E7539" s="374" t="s">
        <v>537</v>
      </c>
      <c r="F7539" s="376">
        <v>103280.12</v>
      </c>
    </row>
    <row r="7540" spans="1:6" ht="22.5">
      <c r="A7540" s="370" t="s">
        <v>15328</v>
      </c>
      <c r="B7540" s="374">
        <v>11877</v>
      </c>
      <c r="C7540" s="374" t="s">
        <v>15329</v>
      </c>
      <c r="D7540" s="368" t="s">
        <v>9</v>
      </c>
      <c r="E7540" s="374" t="s">
        <v>537</v>
      </c>
      <c r="F7540" s="376">
        <v>75032.429999999993</v>
      </c>
    </row>
    <row r="7541" spans="1:6" ht="22.5">
      <c r="A7541" s="370" t="s">
        <v>15330</v>
      </c>
      <c r="B7541" s="374">
        <v>10523</v>
      </c>
      <c r="C7541" s="374" t="s">
        <v>15331</v>
      </c>
      <c r="D7541" s="368" t="s">
        <v>9</v>
      </c>
      <c r="E7541" s="374" t="s">
        <v>537</v>
      </c>
      <c r="F7541" s="376">
        <v>93816.63</v>
      </c>
    </row>
    <row r="7542" spans="1:6" ht="22.5">
      <c r="A7542" s="370" t="s">
        <v>15332</v>
      </c>
      <c r="B7542" s="374">
        <v>14894</v>
      </c>
      <c r="C7542" s="374" t="s">
        <v>15333</v>
      </c>
      <c r="D7542" s="368" t="s">
        <v>9</v>
      </c>
      <c r="E7542" s="374" t="s">
        <v>537</v>
      </c>
      <c r="F7542" s="376">
        <v>89433.29</v>
      </c>
    </row>
    <row r="7543" spans="1:6" ht="22.5">
      <c r="A7543" s="370" t="s">
        <v>15334</v>
      </c>
      <c r="B7543" s="374">
        <v>14513</v>
      </c>
      <c r="C7543" s="374" t="s">
        <v>15335</v>
      </c>
      <c r="D7543" s="368" t="s">
        <v>9</v>
      </c>
      <c r="E7543" s="374" t="s">
        <v>537</v>
      </c>
      <c r="F7543" s="376">
        <v>63151.23</v>
      </c>
    </row>
    <row r="7544" spans="1:6" ht="22.5">
      <c r="A7544" s="370" t="s">
        <v>15336</v>
      </c>
      <c r="B7544" s="374">
        <v>14512</v>
      </c>
      <c r="C7544" s="374" t="s">
        <v>15337</v>
      </c>
      <c r="D7544" s="368" t="s">
        <v>9</v>
      </c>
      <c r="E7544" s="374" t="s">
        <v>537</v>
      </c>
      <c r="F7544" s="376">
        <v>124496.12</v>
      </c>
    </row>
    <row r="7545" spans="1:6" ht="22.5">
      <c r="A7545" s="370" t="s">
        <v>15338</v>
      </c>
      <c r="B7545" s="374">
        <v>11955</v>
      </c>
      <c r="C7545" s="374" t="s">
        <v>15339</v>
      </c>
      <c r="D7545" s="368" t="s">
        <v>9</v>
      </c>
      <c r="E7545" s="374" t="s">
        <v>537</v>
      </c>
      <c r="F7545" s="376">
        <v>120182.61</v>
      </c>
    </row>
    <row r="7546" spans="1:6" ht="22.5">
      <c r="A7546" s="370" t="s">
        <v>15340</v>
      </c>
      <c r="B7546" s="374">
        <v>486</v>
      </c>
      <c r="C7546" s="374" t="s">
        <v>15341</v>
      </c>
      <c r="D7546" s="368" t="s">
        <v>9</v>
      </c>
      <c r="E7546" s="374" t="s">
        <v>537</v>
      </c>
      <c r="F7546" s="376">
        <v>243754.39</v>
      </c>
    </row>
    <row r="7547" spans="1:6" ht="22.5">
      <c r="A7547" s="370" t="s">
        <v>15342</v>
      </c>
      <c r="B7547" s="374">
        <v>10936</v>
      </c>
      <c r="C7547" s="374" t="s">
        <v>15343</v>
      </c>
      <c r="D7547" s="368" t="s">
        <v>9</v>
      </c>
      <c r="E7547" s="374" t="s">
        <v>537</v>
      </c>
      <c r="F7547" s="376">
        <v>103185.03</v>
      </c>
    </row>
    <row r="7548" spans="1:6" ht="22.5">
      <c r="A7548" s="370" t="s">
        <v>15344</v>
      </c>
      <c r="B7548" s="374">
        <v>13117</v>
      </c>
      <c r="C7548" s="374" t="s">
        <v>15345</v>
      </c>
      <c r="D7548" s="368" t="s">
        <v>9</v>
      </c>
      <c r="E7548" s="374" t="s">
        <v>537</v>
      </c>
      <c r="F7548" s="376">
        <v>49366.75</v>
      </c>
    </row>
    <row r="7549" spans="1:6" ht="22.5">
      <c r="A7549" s="370" t="s">
        <v>15346</v>
      </c>
      <c r="B7549" s="374">
        <v>18620</v>
      </c>
      <c r="C7549" s="374" t="s">
        <v>15347</v>
      </c>
      <c r="D7549" s="368" t="s">
        <v>9</v>
      </c>
      <c r="E7549" s="374" t="s">
        <v>537</v>
      </c>
      <c r="F7549" s="376">
        <v>37865.050000000003</v>
      </c>
    </row>
    <row r="7550" spans="1:6" ht="22.5">
      <c r="A7550" s="370" t="s">
        <v>15348</v>
      </c>
      <c r="B7550" s="374">
        <v>18950</v>
      </c>
      <c r="C7550" s="374" t="s">
        <v>15349</v>
      </c>
      <c r="D7550" s="368" t="s">
        <v>9</v>
      </c>
      <c r="E7550" s="374" t="s">
        <v>537</v>
      </c>
      <c r="F7550" s="376">
        <v>38242.81</v>
      </c>
    </row>
    <row r="7551" spans="1:6" ht="22.5">
      <c r="A7551" s="370" t="s">
        <v>15350</v>
      </c>
      <c r="B7551" s="374">
        <v>11876</v>
      </c>
      <c r="C7551" s="374" t="s">
        <v>15351</v>
      </c>
      <c r="D7551" s="368" t="s">
        <v>9</v>
      </c>
      <c r="E7551" s="374" t="s">
        <v>537</v>
      </c>
      <c r="F7551" s="376">
        <v>80348.350000000006</v>
      </c>
    </row>
    <row r="7552" spans="1:6">
      <c r="A7552" s="370" t="s">
        <v>15352</v>
      </c>
      <c r="B7552" s="374">
        <v>10029</v>
      </c>
      <c r="C7552" s="374" t="s">
        <v>15353</v>
      </c>
      <c r="D7552" s="368" t="s">
        <v>9</v>
      </c>
      <c r="E7552" s="374" t="s">
        <v>496</v>
      </c>
      <c r="F7552" s="376">
        <v>548217.64</v>
      </c>
    </row>
    <row r="7553" spans="1:6">
      <c r="A7553" s="370" t="s">
        <v>15354</v>
      </c>
      <c r="B7553" s="374">
        <v>18802</v>
      </c>
      <c r="C7553" s="374" t="s">
        <v>15355</v>
      </c>
      <c r="D7553" s="368" t="s">
        <v>9</v>
      </c>
      <c r="E7553" s="374" t="s">
        <v>496</v>
      </c>
      <c r="F7553" s="376">
        <v>134579.43</v>
      </c>
    </row>
    <row r="7554" spans="1:6" ht="22.5">
      <c r="A7554" s="370" t="s">
        <v>15356</v>
      </c>
      <c r="B7554" s="374">
        <v>797</v>
      </c>
      <c r="C7554" s="374" t="s">
        <v>15357</v>
      </c>
      <c r="D7554" s="368" t="s">
        <v>9</v>
      </c>
      <c r="E7554" s="374" t="s">
        <v>537</v>
      </c>
      <c r="F7554" s="376">
        <v>84702.23</v>
      </c>
    </row>
    <row r="7555" spans="1:6" ht="22.5">
      <c r="A7555" s="370" t="s">
        <v>15358</v>
      </c>
      <c r="B7555" s="374">
        <v>18810</v>
      </c>
      <c r="C7555" s="374" t="s">
        <v>15359</v>
      </c>
      <c r="D7555" s="368" t="s">
        <v>8</v>
      </c>
      <c r="E7555" s="374" t="s">
        <v>537</v>
      </c>
      <c r="F7555" s="376">
        <v>111216.94</v>
      </c>
    </row>
    <row r="7556" spans="1:6">
      <c r="A7556" s="370" t="s">
        <v>15360</v>
      </c>
      <c r="B7556" s="374">
        <v>17324</v>
      </c>
      <c r="C7556" s="374" t="s">
        <v>15361</v>
      </c>
      <c r="D7556" s="368" t="s">
        <v>9</v>
      </c>
      <c r="E7556" s="374" t="s">
        <v>522</v>
      </c>
      <c r="F7556" s="376">
        <v>121980.35</v>
      </c>
    </row>
    <row r="7557" spans="1:6">
      <c r="A7557" s="370" t="s">
        <v>15362</v>
      </c>
      <c r="B7557" s="374">
        <v>17341</v>
      </c>
      <c r="C7557" s="374" t="s">
        <v>15363</v>
      </c>
      <c r="D7557" s="368" t="s">
        <v>9</v>
      </c>
      <c r="E7557" s="374" t="s">
        <v>522</v>
      </c>
      <c r="F7557" s="376">
        <v>95317.14</v>
      </c>
    </row>
    <row r="7558" spans="1:6">
      <c r="A7558" s="370" t="s">
        <v>15364</v>
      </c>
      <c r="B7558" s="374">
        <v>17327</v>
      </c>
      <c r="C7558" s="374" t="s">
        <v>15365</v>
      </c>
      <c r="D7558" s="368" t="s">
        <v>9</v>
      </c>
      <c r="E7558" s="374" t="s">
        <v>522</v>
      </c>
      <c r="F7558" s="376">
        <v>114147.72</v>
      </c>
    </row>
    <row r="7559" spans="1:6">
      <c r="A7559" s="370" t="s">
        <v>15366</v>
      </c>
      <c r="B7559" s="374">
        <v>17325</v>
      </c>
      <c r="C7559" s="374" t="s">
        <v>15367</v>
      </c>
      <c r="D7559" s="368" t="s">
        <v>9</v>
      </c>
      <c r="E7559" s="374" t="s">
        <v>522</v>
      </c>
      <c r="F7559" s="376">
        <v>79964.289999999994</v>
      </c>
    </row>
    <row r="7560" spans="1:6">
      <c r="A7560" s="370" t="s">
        <v>15368</v>
      </c>
      <c r="B7560" s="374">
        <v>10495</v>
      </c>
      <c r="C7560" s="374" t="s">
        <v>15369</v>
      </c>
      <c r="D7560" s="368" t="s">
        <v>9</v>
      </c>
      <c r="E7560" s="374" t="s">
        <v>522</v>
      </c>
      <c r="F7560" s="376">
        <v>97014.26</v>
      </c>
    </row>
    <row r="7561" spans="1:6">
      <c r="A7561" s="370" t="s">
        <v>15370</v>
      </c>
      <c r="B7561" s="374">
        <v>13689</v>
      </c>
      <c r="C7561" s="374" t="s">
        <v>15371</v>
      </c>
      <c r="D7561" s="368" t="s">
        <v>9</v>
      </c>
      <c r="E7561" s="374" t="s">
        <v>507</v>
      </c>
      <c r="F7561" s="376">
        <v>10699.83</v>
      </c>
    </row>
    <row r="7562" spans="1:6" ht="22.5">
      <c r="A7562" s="370" t="s">
        <v>15372</v>
      </c>
      <c r="B7562" s="374">
        <v>12750</v>
      </c>
      <c r="C7562" s="374" t="s">
        <v>15373</v>
      </c>
      <c r="D7562" s="368" t="s">
        <v>9</v>
      </c>
      <c r="E7562" s="374" t="s">
        <v>537</v>
      </c>
      <c r="F7562" s="376">
        <v>90365.32</v>
      </c>
    </row>
    <row r="7563" spans="1:6" ht="22.5">
      <c r="A7563" s="370" t="s">
        <v>15374</v>
      </c>
      <c r="B7563" s="374">
        <v>800</v>
      </c>
      <c r="C7563" s="374" t="s">
        <v>15375</v>
      </c>
      <c r="D7563" s="368" t="s">
        <v>9</v>
      </c>
      <c r="E7563" s="374" t="s">
        <v>537</v>
      </c>
      <c r="F7563" s="376">
        <v>98523.5</v>
      </c>
    </row>
    <row r="7564" spans="1:6" ht="22.5">
      <c r="A7564" s="370" t="s">
        <v>15376</v>
      </c>
      <c r="B7564" s="374">
        <v>715</v>
      </c>
      <c r="C7564" s="374" t="s">
        <v>15377</v>
      </c>
      <c r="D7564" s="368" t="s">
        <v>9</v>
      </c>
      <c r="E7564" s="374" t="s">
        <v>537</v>
      </c>
      <c r="F7564" s="376">
        <v>95257.11</v>
      </c>
    </row>
    <row r="7565" spans="1:6" ht="22.5">
      <c r="A7565" s="370" t="s">
        <v>15378</v>
      </c>
      <c r="B7565" s="374">
        <v>12748</v>
      </c>
      <c r="C7565" s="374" t="s">
        <v>15379</v>
      </c>
      <c r="D7565" s="368" t="s">
        <v>9</v>
      </c>
      <c r="E7565" s="374" t="s">
        <v>537</v>
      </c>
      <c r="F7565" s="376">
        <v>77540.3</v>
      </c>
    </row>
    <row r="7566" spans="1:6" ht="22.5">
      <c r="A7566" s="370" t="s">
        <v>15380</v>
      </c>
      <c r="B7566" s="374">
        <v>16280</v>
      </c>
      <c r="C7566" s="374" t="s">
        <v>15381</v>
      </c>
      <c r="D7566" s="368" t="s">
        <v>9</v>
      </c>
      <c r="E7566" s="374" t="s">
        <v>537</v>
      </c>
      <c r="F7566" s="376">
        <v>111843.23</v>
      </c>
    </row>
    <row r="7567" spans="1:6" ht="22.5">
      <c r="A7567" s="370" t="s">
        <v>15382</v>
      </c>
      <c r="B7567" s="374">
        <v>487</v>
      </c>
      <c r="C7567" s="374" t="s">
        <v>15383</v>
      </c>
      <c r="D7567" s="368" t="s">
        <v>9</v>
      </c>
      <c r="E7567" s="374" t="s">
        <v>537</v>
      </c>
      <c r="F7567" s="376">
        <v>251516.68</v>
      </c>
    </row>
    <row r="7568" spans="1:6" ht="22.5">
      <c r="A7568" s="370" t="s">
        <v>15384</v>
      </c>
      <c r="B7568" s="374">
        <v>11929</v>
      </c>
      <c r="C7568" s="374" t="s">
        <v>15385</v>
      </c>
      <c r="D7568" s="368" t="s">
        <v>9</v>
      </c>
      <c r="E7568" s="374" t="s">
        <v>537</v>
      </c>
      <c r="F7568" s="376">
        <v>104980.97</v>
      </c>
    </row>
    <row r="7569" spans="1:6" ht="22.5">
      <c r="A7569" s="370" t="s">
        <v>15386</v>
      </c>
      <c r="B7569" s="374">
        <v>12130</v>
      </c>
      <c r="C7569" s="374" t="s">
        <v>15387</v>
      </c>
      <c r="D7569" s="368" t="s">
        <v>9</v>
      </c>
      <c r="E7569" s="374" t="s">
        <v>537</v>
      </c>
      <c r="F7569" s="376">
        <v>75883.31</v>
      </c>
    </row>
    <row r="7570" spans="1:6" ht="22.5">
      <c r="A7570" s="370" t="s">
        <v>15388</v>
      </c>
      <c r="B7570" s="374">
        <v>14471</v>
      </c>
      <c r="C7570" s="374" t="s">
        <v>15389</v>
      </c>
      <c r="D7570" s="368" t="s">
        <v>9</v>
      </c>
      <c r="E7570" s="374" t="s">
        <v>537</v>
      </c>
      <c r="F7570" s="376">
        <v>142337.32999999999</v>
      </c>
    </row>
    <row r="7571" spans="1:6" ht="22.5">
      <c r="A7571" s="370" t="s">
        <v>15390</v>
      </c>
      <c r="B7571" s="374">
        <v>15008</v>
      </c>
      <c r="C7571" s="374" t="s">
        <v>15391</v>
      </c>
      <c r="D7571" s="368" t="s">
        <v>9</v>
      </c>
      <c r="E7571" s="374" t="s">
        <v>537</v>
      </c>
      <c r="F7571" s="376">
        <v>75070.97</v>
      </c>
    </row>
    <row r="7572" spans="1:6" ht="22.5">
      <c r="A7572" s="370" t="s">
        <v>15392</v>
      </c>
      <c r="B7572" s="374">
        <v>14466</v>
      </c>
      <c r="C7572" s="374" t="s">
        <v>15393</v>
      </c>
      <c r="D7572" s="368" t="s">
        <v>9</v>
      </c>
      <c r="E7572" s="374" t="s">
        <v>537</v>
      </c>
      <c r="F7572" s="376">
        <v>114412.85</v>
      </c>
    </row>
    <row r="7573" spans="1:6" ht="22.5">
      <c r="A7573" s="370" t="s">
        <v>15394</v>
      </c>
      <c r="B7573" s="374">
        <v>15009</v>
      </c>
      <c r="C7573" s="374" t="s">
        <v>15395</v>
      </c>
      <c r="D7573" s="368" t="s">
        <v>9</v>
      </c>
      <c r="E7573" s="374" t="s">
        <v>537</v>
      </c>
      <c r="F7573" s="376">
        <v>133088.19</v>
      </c>
    </row>
    <row r="7574" spans="1:6" ht="22.5">
      <c r="A7574" s="370" t="s">
        <v>15396</v>
      </c>
      <c r="B7574" s="374">
        <v>14469</v>
      </c>
      <c r="C7574" s="374" t="s">
        <v>15397</v>
      </c>
      <c r="D7574" s="368" t="s">
        <v>9</v>
      </c>
      <c r="E7574" s="374" t="s">
        <v>537</v>
      </c>
      <c r="F7574" s="376">
        <v>168363.08</v>
      </c>
    </row>
    <row r="7575" spans="1:6">
      <c r="A7575" s="370" t="s">
        <v>15398</v>
      </c>
      <c r="B7575" s="374">
        <v>13543</v>
      </c>
      <c r="C7575" s="374" t="s">
        <v>15399</v>
      </c>
      <c r="D7575" s="368" t="s">
        <v>9</v>
      </c>
      <c r="E7575" s="374" t="s">
        <v>366</v>
      </c>
      <c r="F7575" s="376">
        <v>283997.14</v>
      </c>
    </row>
    <row r="7576" spans="1:6">
      <c r="A7576" s="370" t="s">
        <v>15400</v>
      </c>
      <c r="B7576" s="374">
        <v>16353</v>
      </c>
      <c r="C7576" s="374" t="s">
        <v>15401</v>
      </c>
      <c r="D7576" s="368" t="s">
        <v>9</v>
      </c>
      <c r="E7576" s="374" t="s">
        <v>648</v>
      </c>
      <c r="F7576" s="376">
        <v>44716.39</v>
      </c>
    </row>
    <row r="7577" spans="1:6" ht="22.5">
      <c r="A7577" s="370" t="s">
        <v>15402</v>
      </c>
      <c r="B7577" s="374">
        <v>19261</v>
      </c>
      <c r="C7577" s="374" t="s">
        <v>15403</v>
      </c>
      <c r="D7577" s="368" t="s">
        <v>9</v>
      </c>
      <c r="E7577" s="374" t="s">
        <v>537</v>
      </c>
      <c r="F7577" s="376">
        <v>81316.009999999995</v>
      </c>
    </row>
    <row r="7578" spans="1:6" ht="22.5">
      <c r="A7578" s="370" t="s">
        <v>15404</v>
      </c>
      <c r="B7578" s="374">
        <v>16375</v>
      </c>
      <c r="C7578" s="374" t="s">
        <v>15405</v>
      </c>
      <c r="D7578" s="368" t="s">
        <v>9</v>
      </c>
      <c r="E7578" s="374" t="s">
        <v>537</v>
      </c>
      <c r="F7578" s="376">
        <v>70724.03</v>
      </c>
    </row>
    <row r="7579" spans="1:6" ht="22.5">
      <c r="A7579" s="370" t="s">
        <v>15406</v>
      </c>
      <c r="B7579" s="374">
        <v>16374</v>
      </c>
      <c r="C7579" s="374" t="s">
        <v>15407</v>
      </c>
      <c r="D7579" s="368" t="s">
        <v>9</v>
      </c>
      <c r="E7579" s="374" t="s">
        <v>537</v>
      </c>
      <c r="F7579" s="376">
        <v>122936.03</v>
      </c>
    </row>
    <row r="7580" spans="1:6" ht="22.5">
      <c r="A7580" s="370" t="s">
        <v>15408</v>
      </c>
      <c r="B7580" s="374">
        <v>16377</v>
      </c>
      <c r="C7580" s="374" t="s">
        <v>15409</v>
      </c>
      <c r="D7580" s="368" t="s">
        <v>9</v>
      </c>
      <c r="E7580" s="374" t="s">
        <v>537</v>
      </c>
      <c r="F7580" s="376">
        <v>69459.960000000006</v>
      </c>
    </row>
    <row r="7581" spans="1:6" ht="22.5">
      <c r="A7581" s="370" t="s">
        <v>15410</v>
      </c>
      <c r="B7581" s="374">
        <v>16376</v>
      </c>
      <c r="C7581" s="374" t="s">
        <v>15411</v>
      </c>
      <c r="D7581" s="368" t="s">
        <v>9</v>
      </c>
      <c r="E7581" s="374" t="s">
        <v>537</v>
      </c>
      <c r="F7581" s="376">
        <v>139078.13</v>
      </c>
    </row>
    <row r="7582" spans="1:6" ht="22.5">
      <c r="A7582" s="370" t="s">
        <v>15412</v>
      </c>
      <c r="B7582" s="374">
        <v>18951</v>
      </c>
      <c r="C7582" s="374" t="s">
        <v>15413</v>
      </c>
      <c r="D7582" s="368" t="s">
        <v>9</v>
      </c>
      <c r="E7582" s="374" t="s">
        <v>537</v>
      </c>
      <c r="F7582" s="376">
        <v>46538.05</v>
      </c>
    </row>
    <row r="7583" spans="1:6" ht="22.5">
      <c r="A7583" s="370" t="s">
        <v>15414</v>
      </c>
      <c r="B7583" s="374">
        <v>18948</v>
      </c>
      <c r="C7583" s="374" t="s">
        <v>15415</v>
      </c>
      <c r="D7583" s="368" t="s">
        <v>9</v>
      </c>
      <c r="E7583" s="374" t="s">
        <v>537</v>
      </c>
      <c r="F7583" s="376">
        <v>60030.87</v>
      </c>
    </row>
    <row r="7584" spans="1:6" ht="22.5">
      <c r="A7584" s="370" t="s">
        <v>15416</v>
      </c>
      <c r="B7584" s="374">
        <v>13451</v>
      </c>
      <c r="C7584" s="374" t="s">
        <v>15417</v>
      </c>
      <c r="D7584" s="368" t="s">
        <v>9</v>
      </c>
      <c r="E7584" s="374" t="s">
        <v>537</v>
      </c>
      <c r="F7584" s="376">
        <v>75467.210000000006</v>
      </c>
    </row>
    <row r="7585" spans="1:6" ht="22.5">
      <c r="A7585" s="370" t="s">
        <v>15418</v>
      </c>
      <c r="B7585" s="374">
        <v>17835</v>
      </c>
      <c r="C7585" s="374" t="s">
        <v>15419</v>
      </c>
      <c r="D7585" s="368" t="s">
        <v>9</v>
      </c>
      <c r="E7585" s="374" t="s">
        <v>537</v>
      </c>
      <c r="F7585" s="376">
        <v>405886.66</v>
      </c>
    </row>
    <row r="7586" spans="1:6" ht="22.5">
      <c r="A7586" s="370" t="s">
        <v>15420</v>
      </c>
      <c r="B7586" s="374">
        <v>17833</v>
      </c>
      <c r="C7586" s="374" t="s">
        <v>15421</v>
      </c>
      <c r="D7586" s="368" t="s">
        <v>9</v>
      </c>
      <c r="E7586" s="374" t="s">
        <v>537</v>
      </c>
      <c r="F7586" s="376">
        <v>40292.92</v>
      </c>
    </row>
    <row r="7587" spans="1:6" ht="22.5">
      <c r="A7587" s="370" t="s">
        <v>15422</v>
      </c>
      <c r="B7587" s="374">
        <v>17834</v>
      </c>
      <c r="C7587" s="374" t="s">
        <v>15423</v>
      </c>
      <c r="D7587" s="368" t="s">
        <v>9</v>
      </c>
      <c r="E7587" s="374" t="s">
        <v>537</v>
      </c>
      <c r="F7587" s="376">
        <v>93606.78</v>
      </c>
    </row>
    <row r="7588" spans="1:6" ht="22.5">
      <c r="A7588" s="370" t="s">
        <v>15424</v>
      </c>
      <c r="B7588" s="374">
        <v>19256</v>
      </c>
      <c r="C7588" s="374" t="s">
        <v>15425</v>
      </c>
      <c r="D7588" s="368" t="s">
        <v>9</v>
      </c>
      <c r="E7588" s="374" t="s">
        <v>537</v>
      </c>
      <c r="F7588" s="376">
        <v>60847.81</v>
      </c>
    </row>
    <row r="7589" spans="1:6" ht="22.5">
      <c r="A7589" s="370" t="s">
        <v>15426</v>
      </c>
      <c r="B7589" s="374">
        <v>13118</v>
      </c>
      <c r="C7589" s="374" t="s">
        <v>15427</v>
      </c>
      <c r="D7589" s="368" t="s">
        <v>9</v>
      </c>
      <c r="E7589" s="374" t="s">
        <v>537</v>
      </c>
      <c r="F7589" s="376">
        <v>72766.23</v>
      </c>
    </row>
    <row r="7590" spans="1:6">
      <c r="A7590" s="370" t="s">
        <v>15428</v>
      </c>
      <c r="B7590" s="374">
        <v>18934</v>
      </c>
      <c r="C7590" s="374" t="s">
        <v>15429</v>
      </c>
      <c r="D7590" s="368" t="s">
        <v>9</v>
      </c>
      <c r="E7590" s="374" t="s">
        <v>496</v>
      </c>
      <c r="F7590" s="376">
        <v>37708.83</v>
      </c>
    </row>
    <row r="7591" spans="1:6" ht="22.5">
      <c r="A7591" s="370" t="s">
        <v>15430</v>
      </c>
      <c r="B7591" s="374">
        <v>17689</v>
      </c>
      <c r="C7591" s="374" t="s">
        <v>15431</v>
      </c>
      <c r="D7591" s="368" t="s">
        <v>9</v>
      </c>
      <c r="E7591" s="374" t="s">
        <v>537</v>
      </c>
      <c r="F7591" s="376">
        <v>82528.100000000006</v>
      </c>
    </row>
    <row r="7592" spans="1:6" ht="22.5">
      <c r="A7592" s="370" t="s">
        <v>15432</v>
      </c>
      <c r="B7592" s="374">
        <v>17831</v>
      </c>
      <c r="C7592" s="374" t="s">
        <v>15433</v>
      </c>
      <c r="D7592" s="368" t="s">
        <v>9</v>
      </c>
      <c r="E7592" s="374" t="s">
        <v>537</v>
      </c>
      <c r="F7592" s="376">
        <v>115505.14</v>
      </c>
    </row>
    <row r="7593" spans="1:6" ht="22.5">
      <c r="A7593" s="370" t="s">
        <v>15434</v>
      </c>
      <c r="B7593" s="374">
        <v>12129</v>
      </c>
      <c r="C7593" s="374" t="s">
        <v>15435</v>
      </c>
      <c r="D7593" s="368" t="s">
        <v>9</v>
      </c>
      <c r="E7593" s="374" t="s">
        <v>537</v>
      </c>
      <c r="F7593" s="376">
        <v>161790.64000000001</v>
      </c>
    </row>
    <row r="7594" spans="1:6" ht="22.5">
      <c r="A7594" s="370" t="s">
        <v>15436</v>
      </c>
      <c r="B7594" s="374">
        <v>12132</v>
      </c>
      <c r="C7594" s="374" t="s">
        <v>15437</v>
      </c>
      <c r="D7594" s="368" t="s">
        <v>9</v>
      </c>
      <c r="E7594" s="374" t="s">
        <v>537</v>
      </c>
      <c r="F7594" s="376">
        <v>128351.22</v>
      </c>
    </row>
    <row r="7595" spans="1:6" ht="22.5">
      <c r="A7595" s="370" t="s">
        <v>15438</v>
      </c>
      <c r="B7595" s="374">
        <v>17685</v>
      </c>
      <c r="C7595" s="374" t="s">
        <v>15439</v>
      </c>
      <c r="D7595" s="368" t="s">
        <v>9</v>
      </c>
      <c r="E7595" s="374" t="s">
        <v>537</v>
      </c>
      <c r="F7595" s="376">
        <v>87077.74</v>
      </c>
    </row>
    <row r="7596" spans="1:6" ht="22.5">
      <c r="A7596" s="370" t="s">
        <v>15440</v>
      </c>
      <c r="B7596" s="374">
        <v>17687</v>
      </c>
      <c r="C7596" s="374" t="s">
        <v>15441</v>
      </c>
      <c r="D7596" s="368" t="s">
        <v>9</v>
      </c>
      <c r="E7596" s="374" t="s">
        <v>537</v>
      </c>
      <c r="F7596" s="376">
        <v>95771.91</v>
      </c>
    </row>
    <row r="7597" spans="1:6">
      <c r="A7597" s="370" t="s">
        <v>15442</v>
      </c>
      <c r="B7597" s="374">
        <v>17897</v>
      </c>
      <c r="C7597" s="374" t="s">
        <v>15443</v>
      </c>
      <c r="D7597" s="368" t="s">
        <v>9</v>
      </c>
      <c r="E7597" s="374" t="s">
        <v>496</v>
      </c>
      <c r="F7597" s="376">
        <v>82781.66</v>
      </c>
    </row>
    <row r="7598" spans="1:6" ht="22.5">
      <c r="A7598" s="370" t="s">
        <v>15444</v>
      </c>
      <c r="B7598" s="374">
        <v>17822</v>
      </c>
      <c r="C7598" s="374" t="s">
        <v>15445</v>
      </c>
      <c r="D7598" s="368" t="s">
        <v>9</v>
      </c>
      <c r="E7598" s="374" t="s">
        <v>537</v>
      </c>
      <c r="F7598" s="376">
        <v>82397.279999999999</v>
      </c>
    </row>
    <row r="7599" spans="1:6" ht="22.5">
      <c r="A7599" s="370" t="s">
        <v>15446</v>
      </c>
      <c r="B7599" s="374">
        <v>17827</v>
      </c>
      <c r="C7599" s="374" t="s">
        <v>15447</v>
      </c>
      <c r="D7599" s="368" t="s">
        <v>9</v>
      </c>
      <c r="E7599" s="374" t="s">
        <v>537</v>
      </c>
      <c r="F7599" s="376">
        <v>88568.82</v>
      </c>
    </row>
    <row r="7600" spans="1:6" ht="22.5">
      <c r="A7600" s="370" t="s">
        <v>15448</v>
      </c>
      <c r="B7600" s="374">
        <v>17829</v>
      </c>
      <c r="C7600" s="374" t="s">
        <v>15449</v>
      </c>
      <c r="D7600" s="368" t="s">
        <v>9</v>
      </c>
      <c r="E7600" s="374" t="s">
        <v>537</v>
      </c>
      <c r="F7600" s="376">
        <v>88568.82</v>
      </c>
    </row>
    <row r="7601" spans="1:6" ht="22.5">
      <c r="A7601" s="370" t="s">
        <v>15450</v>
      </c>
      <c r="B7601" s="374">
        <v>17817</v>
      </c>
      <c r="C7601" s="374" t="s">
        <v>15451</v>
      </c>
      <c r="D7601" s="368" t="s">
        <v>9</v>
      </c>
      <c r="E7601" s="374" t="s">
        <v>537</v>
      </c>
      <c r="F7601" s="376">
        <v>87086.62</v>
      </c>
    </row>
    <row r="7602" spans="1:6" ht="22.5">
      <c r="A7602" s="370" t="s">
        <v>15452</v>
      </c>
      <c r="B7602" s="374">
        <v>13690</v>
      </c>
      <c r="C7602" s="374" t="s">
        <v>15453</v>
      </c>
      <c r="D7602" s="368" t="s">
        <v>9</v>
      </c>
      <c r="E7602" s="374" t="s">
        <v>537</v>
      </c>
      <c r="F7602" s="376">
        <v>91517.69</v>
      </c>
    </row>
    <row r="7603" spans="1:6" ht="22.5">
      <c r="A7603" s="370" t="s">
        <v>15454</v>
      </c>
      <c r="B7603" s="374">
        <v>13382</v>
      </c>
      <c r="C7603" s="374" t="s">
        <v>15455</v>
      </c>
      <c r="D7603" s="368" t="s">
        <v>9</v>
      </c>
      <c r="E7603" s="374" t="s">
        <v>537</v>
      </c>
      <c r="F7603" s="376">
        <v>56686.080000000002</v>
      </c>
    </row>
    <row r="7604" spans="1:6" ht="22.5">
      <c r="A7604" s="370" t="s">
        <v>15456</v>
      </c>
      <c r="B7604" s="374">
        <v>13694</v>
      </c>
      <c r="C7604" s="374" t="s">
        <v>15457</v>
      </c>
      <c r="D7604" s="368" t="s">
        <v>9</v>
      </c>
      <c r="E7604" s="374" t="s">
        <v>537</v>
      </c>
      <c r="F7604" s="376">
        <v>37656.720000000001</v>
      </c>
    </row>
    <row r="7605" spans="1:6" ht="22.5">
      <c r="A7605" s="370" t="s">
        <v>15458</v>
      </c>
      <c r="B7605" s="374">
        <v>16776</v>
      </c>
      <c r="C7605" s="374" t="s">
        <v>15459</v>
      </c>
      <c r="D7605" s="368" t="s">
        <v>9</v>
      </c>
      <c r="E7605" s="374" t="s">
        <v>537</v>
      </c>
      <c r="F7605" s="376">
        <v>40281.46</v>
      </c>
    </row>
    <row r="7606" spans="1:6" ht="22.5">
      <c r="A7606" s="370" t="s">
        <v>15460</v>
      </c>
      <c r="B7606" s="374">
        <v>13684</v>
      </c>
      <c r="C7606" s="374" t="s">
        <v>15461</v>
      </c>
      <c r="D7606" s="368" t="s">
        <v>9</v>
      </c>
      <c r="E7606" s="374" t="s">
        <v>537</v>
      </c>
      <c r="F7606" s="376">
        <v>123584.13</v>
      </c>
    </row>
    <row r="7607" spans="1:6" ht="22.5">
      <c r="A7607" s="370" t="s">
        <v>15462</v>
      </c>
      <c r="B7607" s="374">
        <v>13386</v>
      </c>
      <c r="C7607" s="374" t="s">
        <v>15463</v>
      </c>
      <c r="D7607" s="368" t="s">
        <v>9</v>
      </c>
      <c r="E7607" s="374" t="s">
        <v>537</v>
      </c>
      <c r="F7607" s="376">
        <v>47924.99</v>
      </c>
    </row>
    <row r="7608" spans="1:6" ht="22.5">
      <c r="A7608" s="370" t="s">
        <v>15464</v>
      </c>
      <c r="B7608" s="374">
        <v>16778</v>
      </c>
      <c r="C7608" s="374" t="s">
        <v>15465</v>
      </c>
      <c r="D7608" s="368" t="s">
        <v>9</v>
      </c>
      <c r="E7608" s="374" t="s">
        <v>537</v>
      </c>
      <c r="F7608" s="376">
        <v>52259.56</v>
      </c>
    </row>
    <row r="7609" spans="1:6" ht="22.5">
      <c r="A7609" s="370" t="s">
        <v>15466</v>
      </c>
      <c r="B7609" s="374">
        <v>16777</v>
      </c>
      <c r="C7609" s="374" t="s">
        <v>15467</v>
      </c>
      <c r="D7609" s="368" t="s">
        <v>9</v>
      </c>
      <c r="E7609" s="374" t="s">
        <v>537</v>
      </c>
      <c r="F7609" s="376">
        <v>91004.47</v>
      </c>
    </row>
    <row r="7610" spans="1:6" ht="22.5">
      <c r="A7610" s="370" t="s">
        <v>15468</v>
      </c>
      <c r="B7610" s="374">
        <v>12737</v>
      </c>
      <c r="C7610" s="374" t="s">
        <v>15469</v>
      </c>
      <c r="D7610" s="368" t="s">
        <v>9</v>
      </c>
      <c r="E7610" s="374" t="s">
        <v>537</v>
      </c>
      <c r="F7610" s="376">
        <v>67306.59</v>
      </c>
    </row>
    <row r="7611" spans="1:6" ht="22.5">
      <c r="A7611" s="370" t="s">
        <v>15470</v>
      </c>
      <c r="B7611" s="374">
        <v>12738</v>
      </c>
      <c r="C7611" s="374" t="s">
        <v>15471</v>
      </c>
      <c r="D7611" s="368" t="s">
        <v>9</v>
      </c>
      <c r="E7611" s="374" t="s">
        <v>537</v>
      </c>
      <c r="F7611" s="376">
        <v>90267.6</v>
      </c>
    </row>
    <row r="7612" spans="1:6" ht="22.5">
      <c r="A7612" s="370" t="s">
        <v>15472</v>
      </c>
      <c r="B7612" s="374">
        <v>13238</v>
      </c>
      <c r="C7612" s="374" t="s">
        <v>15473</v>
      </c>
      <c r="D7612" s="368" t="s">
        <v>9</v>
      </c>
      <c r="E7612" s="374" t="s">
        <v>537</v>
      </c>
      <c r="F7612" s="376">
        <v>100075.71</v>
      </c>
    </row>
    <row r="7613" spans="1:6" ht="22.5">
      <c r="A7613" s="370" t="s">
        <v>15474</v>
      </c>
      <c r="B7613" s="374">
        <v>17686</v>
      </c>
      <c r="C7613" s="374" t="s">
        <v>15475</v>
      </c>
      <c r="D7613" s="368" t="s">
        <v>9</v>
      </c>
      <c r="E7613" s="374" t="s">
        <v>537</v>
      </c>
      <c r="F7613" s="376">
        <v>134974.31</v>
      </c>
    </row>
    <row r="7614" spans="1:6" ht="22.5">
      <c r="A7614" s="370" t="s">
        <v>15476</v>
      </c>
      <c r="B7614" s="374">
        <v>798</v>
      </c>
      <c r="C7614" s="374" t="s">
        <v>15477</v>
      </c>
      <c r="D7614" s="368" t="s">
        <v>9</v>
      </c>
      <c r="E7614" s="374" t="s">
        <v>537</v>
      </c>
      <c r="F7614" s="376">
        <v>127966.59</v>
      </c>
    </row>
    <row r="7615" spans="1:6" ht="22.5">
      <c r="A7615" s="370" t="s">
        <v>15478</v>
      </c>
      <c r="B7615" s="374">
        <v>10714</v>
      </c>
      <c r="C7615" s="374" t="s">
        <v>15479</v>
      </c>
      <c r="D7615" s="368" t="s">
        <v>9</v>
      </c>
      <c r="E7615" s="374" t="s">
        <v>537</v>
      </c>
      <c r="F7615" s="376">
        <v>235905.15</v>
      </c>
    </row>
    <row r="7616" spans="1:6" ht="22.5">
      <c r="A7616" s="370" t="s">
        <v>15480</v>
      </c>
      <c r="B7616" s="374">
        <v>10856</v>
      </c>
      <c r="C7616" s="374" t="s">
        <v>15481</v>
      </c>
      <c r="D7616" s="368" t="s">
        <v>9</v>
      </c>
      <c r="E7616" s="374" t="s">
        <v>537</v>
      </c>
      <c r="F7616" s="376">
        <v>114577.32</v>
      </c>
    </row>
    <row r="7617" spans="1:6" ht="22.5">
      <c r="A7617" s="370" t="s">
        <v>15482</v>
      </c>
      <c r="B7617" s="374">
        <v>12749</v>
      </c>
      <c r="C7617" s="374" t="s">
        <v>15483</v>
      </c>
      <c r="D7617" s="368" t="s">
        <v>9</v>
      </c>
      <c r="E7617" s="374" t="s">
        <v>537</v>
      </c>
      <c r="F7617" s="376">
        <v>75272.259999999995</v>
      </c>
    </row>
    <row r="7618" spans="1:6" ht="22.5">
      <c r="A7618" s="370" t="s">
        <v>15484</v>
      </c>
      <c r="B7618" s="374">
        <v>13109</v>
      </c>
      <c r="C7618" s="374" t="s">
        <v>15485</v>
      </c>
      <c r="D7618" s="368" t="s">
        <v>9</v>
      </c>
      <c r="E7618" s="374" t="s">
        <v>537</v>
      </c>
      <c r="F7618" s="376">
        <v>51880.76</v>
      </c>
    </row>
    <row r="7619" spans="1:6" ht="22.5">
      <c r="A7619" s="370" t="s">
        <v>15486</v>
      </c>
      <c r="B7619" s="374">
        <v>13411</v>
      </c>
      <c r="C7619" s="374" t="s">
        <v>15487</v>
      </c>
      <c r="D7619" s="368" t="s">
        <v>9</v>
      </c>
      <c r="E7619" s="374" t="s">
        <v>537</v>
      </c>
      <c r="F7619" s="376">
        <v>105737.8</v>
      </c>
    </row>
    <row r="7620" spans="1:6" ht="22.5">
      <c r="A7620" s="370" t="s">
        <v>15488</v>
      </c>
      <c r="B7620" s="374">
        <v>12301</v>
      </c>
      <c r="C7620" s="374" t="s">
        <v>15489</v>
      </c>
      <c r="D7620" s="368" t="s">
        <v>9</v>
      </c>
      <c r="E7620" s="374" t="s">
        <v>537</v>
      </c>
      <c r="F7620" s="376">
        <v>96048.97</v>
      </c>
    </row>
    <row r="7621" spans="1:6" ht="22.5">
      <c r="A7621" s="370" t="s">
        <v>15490</v>
      </c>
      <c r="B7621" s="374">
        <v>12300</v>
      </c>
      <c r="C7621" s="374" t="s">
        <v>15491</v>
      </c>
      <c r="D7621" s="368" t="s">
        <v>9</v>
      </c>
      <c r="E7621" s="374" t="s">
        <v>537</v>
      </c>
      <c r="F7621" s="376">
        <v>118411.24</v>
      </c>
    </row>
    <row r="7622" spans="1:6" ht="22.5">
      <c r="A7622" s="370" t="s">
        <v>15492</v>
      </c>
      <c r="B7622" s="374">
        <v>14399</v>
      </c>
      <c r="C7622" s="374" t="s">
        <v>15493</v>
      </c>
      <c r="D7622" s="368" t="s">
        <v>9</v>
      </c>
      <c r="E7622" s="374" t="s">
        <v>537</v>
      </c>
      <c r="F7622" s="376">
        <v>190037.35</v>
      </c>
    </row>
    <row r="7623" spans="1:6">
      <c r="A7623" s="370" t="s">
        <v>15494</v>
      </c>
      <c r="B7623" s="374">
        <v>14340</v>
      </c>
      <c r="C7623" s="374" t="s">
        <v>15495</v>
      </c>
      <c r="D7623" s="368" t="s">
        <v>9</v>
      </c>
      <c r="E7623" s="374" t="s">
        <v>507</v>
      </c>
      <c r="F7623" s="376">
        <v>21907.7</v>
      </c>
    </row>
    <row r="7624" spans="1:6">
      <c r="A7624" s="370" t="s">
        <v>15496</v>
      </c>
      <c r="B7624" s="374">
        <v>13059</v>
      </c>
      <c r="C7624" s="374" t="s">
        <v>15497</v>
      </c>
      <c r="D7624" s="368" t="s">
        <v>9</v>
      </c>
      <c r="E7624" s="374" t="s">
        <v>507</v>
      </c>
      <c r="F7624" s="376">
        <v>22101.200000000001</v>
      </c>
    </row>
    <row r="7625" spans="1:6" ht="22.5">
      <c r="A7625" s="370" t="s">
        <v>15498</v>
      </c>
      <c r="B7625" s="374">
        <v>15011</v>
      </c>
      <c r="C7625" s="374" t="s">
        <v>15499</v>
      </c>
      <c r="D7625" s="368" t="s">
        <v>9</v>
      </c>
      <c r="E7625" s="374" t="s">
        <v>537</v>
      </c>
      <c r="F7625" s="376">
        <v>52796.79</v>
      </c>
    </row>
    <row r="7626" spans="1:6" ht="22.5">
      <c r="A7626" s="370" t="s">
        <v>15500</v>
      </c>
      <c r="B7626" s="374">
        <v>15010</v>
      </c>
      <c r="C7626" s="374" t="s">
        <v>15501</v>
      </c>
      <c r="D7626" s="368" t="s">
        <v>9</v>
      </c>
      <c r="E7626" s="374" t="s">
        <v>537</v>
      </c>
      <c r="F7626" s="376">
        <v>51179.08</v>
      </c>
    </row>
    <row r="7627" spans="1:6" ht="22.5">
      <c r="A7627" s="370" t="s">
        <v>15502</v>
      </c>
      <c r="B7627" s="374">
        <v>16188</v>
      </c>
      <c r="C7627" s="374" t="s">
        <v>15503</v>
      </c>
      <c r="D7627" s="368" t="s">
        <v>9</v>
      </c>
      <c r="E7627" s="374" t="s">
        <v>537</v>
      </c>
      <c r="F7627" s="376">
        <v>83039.87</v>
      </c>
    </row>
    <row r="7628" spans="1:6" ht="22.5">
      <c r="A7628" s="370" t="s">
        <v>15504</v>
      </c>
      <c r="B7628" s="374">
        <v>16187</v>
      </c>
      <c r="C7628" s="374" t="s">
        <v>15505</v>
      </c>
      <c r="D7628" s="368" t="s">
        <v>9</v>
      </c>
      <c r="E7628" s="374" t="s">
        <v>537</v>
      </c>
      <c r="F7628" s="376">
        <v>70076.58</v>
      </c>
    </row>
    <row r="7629" spans="1:6">
      <c r="A7629" s="370" t="s">
        <v>15506</v>
      </c>
      <c r="B7629" s="374">
        <v>14570</v>
      </c>
      <c r="C7629" s="374" t="s">
        <v>15507</v>
      </c>
      <c r="D7629" s="368" t="s">
        <v>9</v>
      </c>
      <c r="E7629" s="374" t="s">
        <v>507</v>
      </c>
      <c r="F7629" s="376">
        <v>0</v>
      </c>
    </row>
    <row r="7630" spans="1:6">
      <c r="A7630" s="370" t="s">
        <v>15508</v>
      </c>
      <c r="B7630" s="374">
        <v>14572</v>
      </c>
      <c r="C7630" s="374" t="s">
        <v>15509</v>
      </c>
      <c r="D7630" s="368" t="s">
        <v>9</v>
      </c>
      <c r="E7630" s="374" t="s">
        <v>507</v>
      </c>
      <c r="F7630" s="376">
        <v>0</v>
      </c>
    </row>
    <row r="7631" spans="1:6">
      <c r="A7631" s="370" t="s">
        <v>15510</v>
      </c>
      <c r="B7631" s="374">
        <v>14573</v>
      </c>
      <c r="C7631" s="374" t="s">
        <v>15511</v>
      </c>
      <c r="D7631" s="368" t="s">
        <v>9</v>
      </c>
      <c r="E7631" s="374" t="s">
        <v>507</v>
      </c>
      <c r="F7631" s="376">
        <v>0</v>
      </c>
    </row>
    <row r="7632" spans="1:6">
      <c r="A7632" s="370" t="s">
        <v>15512</v>
      </c>
      <c r="B7632" s="374">
        <v>14574</v>
      </c>
      <c r="C7632" s="374" t="s">
        <v>15513</v>
      </c>
      <c r="D7632" s="368" t="s">
        <v>9</v>
      </c>
      <c r="E7632" s="374" t="s">
        <v>507</v>
      </c>
      <c r="F7632" s="376">
        <v>0</v>
      </c>
    </row>
    <row r="7633" spans="1:6">
      <c r="A7633" s="370" t="s">
        <v>15514</v>
      </c>
      <c r="B7633" s="374">
        <v>12260</v>
      </c>
      <c r="C7633" s="374" t="s">
        <v>15515</v>
      </c>
      <c r="D7633" s="368" t="s">
        <v>9</v>
      </c>
      <c r="E7633" s="374" t="s">
        <v>610</v>
      </c>
      <c r="F7633" s="376">
        <v>66273.42</v>
      </c>
    </row>
    <row r="7634" spans="1:6">
      <c r="A7634" s="370" t="s">
        <v>15516</v>
      </c>
      <c r="B7634" s="374">
        <v>17102</v>
      </c>
      <c r="C7634" s="374" t="s">
        <v>15517</v>
      </c>
      <c r="D7634" s="368" t="s">
        <v>9</v>
      </c>
      <c r="E7634" s="374" t="s">
        <v>610</v>
      </c>
      <c r="F7634" s="376">
        <v>801276.09</v>
      </c>
    </row>
    <row r="7635" spans="1:6">
      <c r="A7635" s="370" t="s">
        <v>15518</v>
      </c>
      <c r="B7635" s="374">
        <v>12228</v>
      </c>
      <c r="C7635" s="374" t="s">
        <v>15519</v>
      </c>
      <c r="D7635" s="368" t="s">
        <v>9</v>
      </c>
      <c r="E7635" s="374" t="s">
        <v>610</v>
      </c>
      <c r="F7635" s="376">
        <v>467573.18</v>
      </c>
    </row>
    <row r="7636" spans="1:6" ht="22.5">
      <c r="A7636" s="370" t="s">
        <v>15520</v>
      </c>
      <c r="B7636" s="374">
        <v>17670</v>
      </c>
      <c r="C7636" s="374" t="s">
        <v>15521</v>
      </c>
      <c r="D7636" s="368" t="s">
        <v>9</v>
      </c>
      <c r="E7636" s="374" t="s">
        <v>359</v>
      </c>
      <c r="F7636" s="376">
        <v>250600.27</v>
      </c>
    </row>
    <row r="7637" spans="1:6" ht="22.5">
      <c r="A7637" s="370" t="s">
        <v>15522</v>
      </c>
      <c r="B7637" s="374">
        <v>17665</v>
      </c>
      <c r="C7637" s="374" t="s">
        <v>15523</v>
      </c>
      <c r="D7637" s="368" t="s">
        <v>9</v>
      </c>
      <c r="E7637" s="374" t="s">
        <v>359</v>
      </c>
      <c r="F7637" s="376">
        <v>751800.8</v>
      </c>
    </row>
    <row r="7638" spans="1:6">
      <c r="A7638" s="370" t="s">
        <v>15524</v>
      </c>
      <c r="B7638" s="374">
        <v>12060</v>
      </c>
      <c r="C7638" s="374" t="s">
        <v>15525</v>
      </c>
      <c r="D7638" s="368" t="s">
        <v>6</v>
      </c>
      <c r="E7638" s="374" t="s">
        <v>1216</v>
      </c>
      <c r="F7638" s="376">
        <v>285271.96999999997</v>
      </c>
    </row>
    <row r="7639" spans="1:6">
      <c r="A7639" s="370" t="s">
        <v>15526</v>
      </c>
      <c r="B7639" s="374">
        <v>10152</v>
      </c>
      <c r="C7639" s="374" t="s">
        <v>15527</v>
      </c>
      <c r="D7639" s="368" t="s">
        <v>6</v>
      </c>
      <c r="E7639" s="374" t="s">
        <v>1216</v>
      </c>
      <c r="F7639" s="376">
        <v>216271.76</v>
      </c>
    </row>
    <row r="7640" spans="1:6">
      <c r="A7640" s="370" t="s">
        <v>15528</v>
      </c>
      <c r="B7640" s="374">
        <v>10826</v>
      </c>
      <c r="C7640" s="374" t="s">
        <v>15529</v>
      </c>
      <c r="D7640" s="368" t="s">
        <v>6</v>
      </c>
      <c r="E7640" s="374" t="s">
        <v>1216</v>
      </c>
      <c r="F7640" s="376">
        <v>179856.12</v>
      </c>
    </row>
    <row r="7641" spans="1:6">
      <c r="A7641" s="370" t="s">
        <v>15530</v>
      </c>
      <c r="B7641" s="374">
        <v>10827</v>
      </c>
      <c r="C7641" s="374" t="s">
        <v>15531</v>
      </c>
      <c r="D7641" s="368" t="s">
        <v>6</v>
      </c>
      <c r="E7641" s="374" t="s">
        <v>1216</v>
      </c>
      <c r="F7641" s="376">
        <v>162716.98000000001</v>
      </c>
    </row>
    <row r="7642" spans="1:6">
      <c r="A7642" s="370" t="s">
        <v>15532</v>
      </c>
      <c r="B7642" s="374">
        <v>10828</v>
      </c>
      <c r="C7642" s="374" t="s">
        <v>15533</v>
      </c>
      <c r="D7642" s="368" t="s">
        <v>6</v>
      </c>
      <c r="E7642" s="374" t="s">
        <v>1216</v>
      </c>
      <c r="F7642" s="376">
        <v>169291.25</v>
      </c>
    </row>
    <row r="7643" spans="1:6">
      <c r="A7643" s="370" t="s">
        <v>15534</v>
      </c>
      <c r="B7643" s="374">
        <v>11720</v>
      </c>
      <c r="C7643" s="374" t="s">
        <v>15535</v>
      </c>
      <c r="D7643" s="368" t="s">
        <v>6</v>
      </c>
      <c r="E7643" s="374" t="s">
        <v>1216</v>
      </c>
      <c r="F7643" s="376">
        <v>259300.38</v>
      </c>
    </row>
    <row r="7644" spans="1:6">
      <c r="A7644" s="370" t="s">
        <v>15536</v>
      </c>
      <c r="B7644" s="374">
        <v>13005</v>
      </c>
      <c r="C7644" s="374" t="s">
        <v>15537</v>
      </c>
      <c r="D7644" s="368" t="s">
        <v>6</v>
      </c>
      <c r="E7644" s="374" t="s">
        <v>1216</v>
      </c>
      <c r="F7644" s="376">
        <v>250617.61</v>
      </c>
    </row>
    <row r="7645" spans="1:6">
      <c r="A7645" s="370" t="s">
        <v>15538</v>
      </c>
      <c r="B7645" s="374">
        <v>13128</v>
      </c>
      <c r="C7645" s="374" t="s">
        <v>15539</v>
      </c>
      <c r="D7645" s="368" t="s">
        <v>6</v>
      </c>
      <c r="E7645" s="374" t="s">
        <v>1216</v>
      </c>
      <c r="F7645" s="376">
        <v>352275.91</v>
      </c>
    </row>
    <row r="7646" spans="1:6">
      <c r="A7646" s="370" t="s">
        <v>15540</v>
      </c>
      <c r="B7646" s="374">
        <v>13925</v>
      </c>
      <c r="C7646" s="374" t="s">
        <v>15541</v>
      </c>
      <c r="D7646" s="368" t="s">
        <v>6</v>
      </c>
      <c r="E7646" s="374" t="s">
        <v>1216</v>
      </c>
      <c r="F7646" s="376">
        <v>379713.64</v>
      </c>
    </row>
    <row r="7647" spans="1:6">
      <c r="A7647" s="370" t="s">
        <v>15542</v>
      </c>
      <c r="B7647" s="374">
        <v>10188</v>
      </c>
      <c r="C7647" s="374" t="s">
        <v>15543</v>
      </c>
      <c r="D7647" s="368" t="s">
        <v>9</v>
      </c>
      <c r="E7647" s="374" t="s">
        <v>857</v>
      </c>
      <c r="F7647" s="376">
        <v>1282153.8500000001</v>
      </c>
    </row>
    <row r="7648" spans="1:6">
      <c r="A7648" s="370" t="s">
        <v>15544</v>
      </c>
      <c r="B7648" s="374">
        <v>10189</v>
      </c>
      <c r="C7648" s="374" t="s">
        <v>15545</v>
      </c>
      <c r="D7648" s="368" t="s">
        <v>9</v>
      </c>
      <c r="E7648" s="374" t="s">
        <v>857</v>
      </c>
      <c r="F7648" s="376">
        <v>850624.63</v>
      </c>
    </row>
    <row r="7649" spans="1:6">
      <c r="A7649" s="370" t="s">
        <v>15546</v>
      </c>
      <c r="B7649" s="374">
        <v>12062</v>
      </c>
      <c r="C7649" s="374" t="s">
        <v>15547</v>
      </c>
      <c r="D7649" s="368" t="s">
        <v>6</v>
      </c>
      <c r="E7649" s="374" t="s">
        <v>1216</v>
      </c>
      <c r="F7649" s="376">
        <v>255274.26</v>
      </c>
    </row>
    <row r="7650" spans="1:6">
      <c r="A7650" s="370" t="s">
        <v>15548</v>
      </c>
      <c r="B7650" s="374">
        <v>12061</v>
      </c>
      <c r="C7650" s="374" t="s">
        <v>15549</v>
      </c>
      <c r="D7650" s="368" t="s">
        <v>6</v>
      </c>
      <c r="E7650" s="374" t="s">
        <v>1216</v>
      </c>
      <c r="F7650" s="376">
        <v>249470.85</v>
      </c>
    </row>
    <row r="7651" spans="1:6">
      <c r="A7651" s="370" t="s">
        <v>15550</v>
      </c>
      <c r="B7651" s="374">
        <v>12067</v>
      </c>
      <c r="C7651" s="374" t="s">
        <v>15551</v>
      </c>
      <c r="D7651" s="368" t="s">
        <v>6</v>
      </c>
      <c r="E7651" s="374" t="s">
        <v>1216</v>
      </c>
      <c r="F7651" s="376">
        <v>242280.37</v>
      </c>
    </row>
    <row r="7652" spans="1:6">
      <c r="A7652" s="370" t="s">
        <v>15552</v>
      </c>
      <c r="B7652" s="374">
        <v>10312</v>
      </c>
      <c r="C7652" s="374" t="s">
        <v>15553</v>
      </c>
      <c r="D7652" s="368" t="s">
        <v>6</v>
      </c>
      <c r="E7652" s="374" t="s">
        <v>1216</v>
      </c>
      <c r="F7652" s="376">
        <v>159870.01</v>
      </c>
    </row>
    <row r="7653" spans="1:6">
      <c r="A7653" s="370" t="s">
        <v>15554</v>
      </c>
      <c r="B7653" s="374">
        <v>11695</v>
      </c>
      <c r="C7653" s="374" t="s">
        <v>15555</v>
      </c>
      <c r="D7653" s="368" t="s">
        <v>6</v>
      </c>
      <c r="E7653" s="374" t="s">
        <v>1216</v>
      </c>
      <c r="F7653" s="376">
        <v>292761.84000000003</v>
      </c>
    </row>
    <row r="7654" spans="1:6">
      <c r="A7654" s="370" t="s">
        <v>15556</v>
      </c>
      <c r="B7654" s="374">
        <v>13282</v>
      </c>
      <c r="C7654" s="374" t="s">
        <v>15557</v>
      </c>
      <c r="D7654" s="368" t="s">
        <v>9</v>
      </c>
      <c r="E7654" s="374" t="s">
        <v>1216</v>
      </c>
      <c r="F7654" s="376">
        <v>1906073.18</v>
      </c>
    </row>
    <row r="7655" spans="1:6">
      <c r="A7655" s="370" t="s">
        <v>15558</v>
      </c>
      <c r="B7655" s="374">
        <v>16549</v>
      </c>
      <c r="C7655" s="374" t="s">
        <v>15559</v>
      </c>
      <c r="D7655" s="368" t="s">
        <v>8</v>
      </c>
      <c r="E7655" s="374" t="s">
        <v>1259</v>
      </c>
      <c r="F7655" s="376">
        <v>21713.599999999999</v>
      </c>
    </row>
    <row r="7656" spans="1:6">
      <c r="A7656" s="370" t="s">
        <v>15560</v>
      </c>
      <c r="B7656" s="374">
        <v>14419</v>
      </c>
      <c r="C7656" s="374" t="s">
        <v>15561</v>
      </c>
      <c r="D7656" s="368" t="s">
        <v>6</v>
      </c>
      <c r="E7656" s="374" t="s">
        <v>598</v>
      </c>
      <c r="F7656" s="376">
        <v>131499.10999999999</v>
      </c>
    </row>
    <row r="7657" spans="1:6">
      <c r="A7657" s="370" t="s">
        <v>15562</v>
      </c>
      <c r="B7657" s="374">
        <v>20695</v>
      </c>
      <c r="C7657" s="374" t="s">
        <v>15563</v>
      </c>
      <c r="D7657" s="368" t="s">
        <v>6</v>
      </c>
      <c r="E7657" s="374" t="s">
        <v>1216</v>
      </c>
      <c r="F7657" s="376">
        <v>140667.39000000001</v>
      </c>
    </row>
    <row r="7658" spans="1:6" ht="22.5">
      <c r="A7658" s="370" t="s">
        <v>15564</v>
      </c>
      <c r="B7658" s="374">
        <v>18441</v>
      </c>
      <c r="C7658" s="374" t="s">
        <v>15565</v>
      </c>
      <c r="D7658" s="368" t="s">
        <v>9</v>
      </c>
      <c r="E7658" s="374" t="s">
        <v>359</v>
      </c>
      <c r="F7658" s="376">
        <v>200159.15</v>
      </c>
    </row>
    <row r="7659" spans="1:6" ht="22.5">
      <c r="A7659" s="370" t="s">
        <v>15566</v>
      </c>
      <c r="B7659" s="374">
        <v>18440</v>
      </c>
      <c r="C7659" s="374" t="s">
        <v>15567</v>
      </c>
      <c r="D7659" s="368" t="s">
        <v>9</v>
      </c>
      <c r="E7659" s="374" t="s">
        <v>359</v>
      </c>
      <c r="F7659" s="376">
        <v>200159.15</v>
      </c>
    </row>
    <row r="7660" spans="1:6" ht="22.5">
      <c r="A7660" s="370" t="s">
        <v>15568</v>
      </c>
      <c r="B7660" s="374">
        <v>12923</v>
      </c>
      <c r="C7660" s="374" t="s">
        <v>15569</v>
      </c>
      <c r="D7660" s="368" t="s">
        <v>9</v>
      </c>
      <c r="E7660" s="374" t="s">
        <v>359</v>
      </c>
      <c r="F7660" s="376">
        <v>32305.85</v>
      </c>
    </row>
    <row r="7661" spans="1:6">
      <c r="A7661" s="370" t="s">
        <v>15570</v>
      </c>
      <c r="B7661" s="374">
        <v>13072</v>
      </c>
      <c r="C7661" s="374" t="s">
        <v>15571</v>
      </c>
      <c r="D7661" s="368" t="s">
        <v>9</v>
      </c>
      <c r="E7661" s="374" t="s">
        <v>1216</v>
      </c>
      <c r="F7661" s="376">
        <v>820268.76</v>
      </c>
    </row>
    <row r="7662" spans="1:6">
      <c r="A7662" s="370" t="s">
        <v>15572</v>
      </c>
      <c r="B7662" s="374">
        <v>10496</v>
      </c>
      <c r="C7662" s="374" t="s">
        <v>15573</v>
      </c>
      <c r="D7662" s="368" t="s">
        <v>9</v>
      </c>
      <c r="E7662" s="374" t="s">
        <v>1216</v>
      </c>
      <c r="F7662" s="376">
        <v>624992.37</v>
      </c>
    </row>
    <row r="7663" spans="1:6">
      <c r="A7663" s="370" t="s">
        <v>15574</v>
      </c>
      <c r="B7663" s="374">
        <v>10340</v>
      </c>
      <c r="C7663" s="374" t="s">
        <v>15575</v>
      </c>
      <c r="D7663" s="368" t="s">
        <v>9</v>
      </c>
      <c r="E7663" s="374" t="s">
        <v>1216</v>
      </c>
      <c r="F7663" s="376">
        <v>282657.21000000002</v>
      </c>
    </row>
    <row r="7664" spans="1:6">
      <c r="A7664" s="370" t="s">
        <v>15576</v>
      </c>
      <c r="B7664" s="374">
        <v>13489</v>
      </c>
      <c r="C7664" s="374" t="s">
        <v>15577</v>
      </c>
      <c r="D7664" s="368" t="s">
        <v>9</v>
      </c>
      <c r="E7664" s="374" t="s">
        <v>1216</v>
      </c>
      <c r="F7664" s="376">
        <v>148106.68</v>
      </c>
    </row>
    <row r="7665" spans="1:6">
      <c r="A7665" s="370" t="s">
        <v>15578</v>
      </c>
      <c r="B7665" s="374">
        <v>12816</v>
      </c>
      <c r="C7665" s="374" t="s">
        <v>15579</v>
      </c>
      <c r="D7665" s="368" t="s">
        <v>9</v>
      </c>
      <c r="E7665" s="374" t="s">
        <v>1216</v>
      </c>
      <c r="F7665" s="376">
        <v>515068.38</v>
      </c>
    </row>
    <row r="7666" spans="1:6">
      <c r="A7666" s="370" t="s">
        <v>15580</v>
      </c>
      <c r="B7666" s="374">
        <v>13507</v>
      </c>
      <c r="C7666" s="374" t="s">
        <v>15581</v>
      </c>
      <c r="D7666" s="368" t="s">
        <v>9</v>
      </c>
      <c r="E7666" s="374" t="s">
        <v>1216</v>
      </c>
      <c r="F7666" s="376">
        <v>347129.44</v>
      </c>
    </row>
    <row r="7667" spans="1:6">
      <c r="A7667" s="370" t="s">
        <v>15582</v>
      </c>
      <c r="B7667" s="374">
        <v>12819</v>
      </c>
      <c r="C7667" s="374" t="s">
        <v>15583</v>
      </c>
      <c r="D7667" s="368" t="s">
        <v>9</v>
      </c>
      <c r="E7667" s="374" t="s">
        <v>1216</v>
      </c>
      <c r="F7667" s="376">
        <v>1283212.1000000001</v>
      </c>
    </row>
    <row r="7668" spans="1:6">
      <c r="A7668" s="370" t="s">
        <v>15584</v>
      </c>
      <c r="B7668" s="374">
        <v>10197</v>
      </c>
      <c r="C7668" s="374" t="s">
        <v>15585</v>
      </c>
      <c r="D7668" s="368" t="s">
        <v>9</v>
      </c>
      <c r="E7668" s="374" t="s">
        <v>1216</v>
      </c>
      <c r="F7668" s="376">
        <v>71344.37</v>
      </c>
    </row>
    <row r="7669" spans="1:6">
      <c r="A7669" s="370" t="s">
        <v>15586</v>
      </c>
      <c r="B7669" s="374">
        <v>10278</v>
      </c>
      <c r="C7669" s="374" t="s">
        <v>15587</v>
      </c>
      <c r="D7669" s="368" t="s">
        <v>9</v>
      </c>
      <c r="E7669" s="374" t="s">
        <v>1216</v>
      </c>
      <c r="F7669" s="376">
        <v>530280.97</v>
      </c>
    </row>
    <row r="7670" spans="1:6">
      <c r="A7670" s="370" t="s">
        <v>15588</v>
      </c>
      <c r="B7670" s="374">
        <v>10263</v>
      </c>
      <c r="C7670" s="374" t="s">
        <v>15589</v>
      </c>
      <c r="D7670" s="368" t="s">
        <v>9</v>
      </c>
      <c r="E7670" s="374" t="s">
        <v>1216</v>
      </c>
      <c r="F7670" s="376">
        <v>1071046.9099999999</v>
      </c>
    </row>
    <row r="7671" spans="1:6">
      <c r="A7671" s="370" t="s">
        <v>15590</v>
      </c>
      <c r="B7671" s="374">
        <v>11510</v>
      </c>
      <c r="C7671" s="374" t="s">
        <v>15591</v>
      </c>
      <c r="D7671" s="368" t="s">
        <v>9</v>
      </c>
      <c r="E7671" s="374" t="s">
        <v>1216</v>
      </c>
      <c r="F7671" s="376">
        <v>1577503.38</v>
      </c>
    </row>
    <row r="7672" spans="1:6">
      <c r="A7672" s="370" t="s">
        <v>15592</v>
      </c>
      <c r="B7672" s="374">
        <v>10807</v>
      </c>
      <c r="C7672" s="374" t="s">
        <v>15593</v>
      </c>
      <c r="D7672" s="368" t="s">
        <v>9</v>
      </c>
      <c r="E7672" s="374" t="s">
        <v>374</v>
      </c>
      <c r="F7672" s="376">
        <v>1696127.01</v>
      </c>
    </row>
    <row r="7673" spans="1:6">
      <c r="A7673" s="370" t="s">
        <v>15594</v>
      </c>
      <c r="B7673" s="374">
        <v>12200</v>
      </c>
      <c r="C7673" s="374" t="s">
        <v>15595</v>
      </c>
      <c r="D7673" s="368" t="s">
        <v>8</v>
      </c>
      <c r="E7673" s="374" t="s">
        <v>1216</v>
      </c>
      <c r="F7673" s="376">
        <v>226126.03</v>
      </c>
    </row>
    <row r="7674" spans="1:6">
      <c r="A7674" s="370" t="s">
        <v>15596</v>
      </c>
      <c r="B7674" s="374">
        <v>10306</v>
      </c>
      <c r="C7674" s="374" t="s">
        <v>15597</v>
      </c>
      <c r="D7674" s="368" t="s">
        <v>9</v>
      </c>
      <c r="E7674" s="374" t="s">
        <v>1216</v>
      </c>
      <c r="F7674" s="376">
        <v>269055.08</v>
      </c>
    </row>
    <row r="7675" spans="1:6">
      <c r="A7675" s="370" t="s">
        <v>15598</v>
      </c>
      <c r="B7675" s="374">
        <v>10194</v>
      </c>
      <c r="C7675" s="374" t="s">
        <v>15599</v>
      </c>
      <c r="D7675" s="368" t="s">
        <v>9</v>
      </c>
      <c r="E7675" s="374" t="s">
        <v>1216</v>
      </c>
      <c r="F7675" s="376">
        <v>1729682.86</v>
      </c>
    </row>
    <row r="7676" spans="1:6">
      <c r="A7676" s="370" t="s">
        <v>15600</v>
      </c>
      <c r="B7676" s="374">
        <v>10288</v>
      </c>
      <c r="C7676" s="374" t="s">
        <v>15601</v>
      </c>
      <c r="D7676" s="368" t="s">
        <v>9</v>
      </c>
      <c r="E7676" s="374" t="s">
        <v>1216</v>
      </c>
      <c r="F7676" s="376">
        <v>2456176.6800000002</v>
      </c>
    </row>
    <row r="7677" spans="1:6">
      <c r="A7677" s="370" t="s">
        <v>15602</v>
      </c>
      <c r="B7677" s="374">
        <v>13006</v>
      </c>
      <c r="C7677" s="374" t="s">
        <v>15603</v>
      </c>
      <c r="D7677" s="368" t="s">
        <v>9</v>
      </c>
      <c r="E7677" s="374" t="s">
        <v>1216</v>
      </c>
      <c r="F7677" s="376">
        <v>600913.04</v>
      </c>
    </row>
    <row r="7678" spans="1:6">
      <c r="A7678" s="370" t="s">
        <v>15604</v>
      </c>
      <c r="B7678" s="374">
        <v>10195</v>
      </c>
      <c r="C7678" s="374" t="s">
        <v>15605</v>
      </c>
      <c r="D7678" s="368" t="s">
        <v>9</v>
      </c>
      <c r="E7678" s="374" t="s">
        <v>1216</v>
      </c>
      <c r="F7678" s="376">
        <v>1595629.98</v>
      </c>
    </row>
    <row r="7679" spans="1:6" ht="22.5">
      <c r="A7679" s="370" t="s">
        <v>15606</v>
      </c>
      <c r="B7679" s="374">
        <v>14063</v>
      </c>
      <c r="C7679" s="374" t="s">
        <v>15607</v>
      </c>
      <c r="D7679" s="368" t="s">
        <v>9</v>
      </c>
      <c r="E7679" s="374" t="s">
        <v>537</v>
      </c>
      <c r="F7679" s="376">
        <v>1678276.7</v>
      </c>
    </row>
    <row r="7680" spans="1:6">
      <c r="A7680" s="370" t="s">
        <v>15608</v>
      </c>
      <c r="B7680" s="374">
        <v>10533</v>
      </c>
      <c r="C7680" s="374" t="s">
        <v>15609</v>
      </c>
      <c r="D7680" s="368" t="s">
        <v>9</v>
      </c>
      <c r="E7680" s="374" t="s">
        <v>1216</v>
      </c>
      <c r="F7680" s="376">
        <v>462616.81</v>
      </c>
    </row>
    <row r="7681" spans="1:6">
      <c r="A7681" s="370" t="s">
        <v>15610</v>
      </c>
      <c r="B7681" s="374">
        <v>10360</v>
      </c>
      <c r="C7681" s="374" t="s">
        <v>15611</v>
      </c>
      <c r="D7681" s="368" t="s">
        <v>9</v>
      </c>
      <c r="E7681" s="374" t="s">
        <v>1216</v>
      </c>
      <c r="F7681" s="376">
        <v>550662.99</v>
      </c>
    </row>
    <row r="7682" spans="1:6">
      <c r="A7682" s="370" t="s">
        <v>15612</v>
      </c>
      <c r="B7682" s="374">
        <v>10716</v>
      </c>
      <c r="C7682" s="374" t="s">
        <v>15613</v>
      </c>
      <c r="D7682" s="368" t="s">
        <v>9</v>
      </c>
      <c r="E7682" s="374" t="s">
        <v>1216</v>
      </c>
      <c r="F7682" s="376">
        <v>525877.31000000006</v>
      </c>
    </row>
    <row r="7683" spans="1:6">
      <c r="A7683" s="370" t="s">
        <v>15614</v>
      </c>
      <c r="B7683" s="374">
        <v>10717</v>
      </c>
      <c r="C7683" s="374" t="s">
        <v>15615</v>
      </c>
      <c r="D7683" s="368" t="s">
        <v>9</v>
      </c>
      <c r="E7683" s="374" t="s">
        <v>1216</v>
      </c>
      <c r="F7683" s="376">
        <v>588998.54</v>
      </c>
    </row>
    <row r="7684" spans="1:6">
      <c r="A7684" s="370" t="s">
        <v>15616</v>
      </c>
      <c r="B7684" s="374">
        <v>17902</v>
      </c>
      <c r="C7684" s="374" t="s">
        <v>15617</v>
      </c>
      <c r="D7684" s="368" t="s">
        <v>6</v>
      </c>
      <c r="E7684" s="374" t="s">
        <v>857</v>
      </c>
      <c r="F7684" s="376">
        <v>197197.41</v>
      </c>
    </row>
    <row r="7685" spans="1:6">
      <c r="A7685" s="370" t="s">
        <v>15618</v>
      </c>
      <c r="B7685" s="374">
        <v>17851</v>
      </c>
      <c r="C7685" s="374" t="s">
        <v>15619</v>
      </c>
      <c r="D7685" s="368" t="s">
        <v>6</v>
      </c>
      <c r="E7685" s="374" t="s">
        <v>1766</v>
      </c>
      <c r="F7685" s="376">
        <v>2349.6999999999998</v>
      </c>
    </row>
    <row r="7686" spans="1:6">
      <c r="A7686" s="370" t="s">
        <v>15620</v>
      </c>
      <c r="B7686" s="374">
        <v>17852</v>
      </c>
      <c r="C7686" s="374" t="s">
        <v>15621</v>
      </c>
      <c r="D7686" s="368" t="s">
        <v>6</v>
      </c>
      <c r="E7686" s="374" t="s">
        <v>1766</v>
      </c>
      <c r="F7686" s="376">
        <v>195400.66</v>
      </c>
    </row>
    <row r="7687" spans="1:6">
      <c r="A7687" s="370" t="s">
        <v>15622</v>
      </c>
      <c r="B7687" s="374">
        <v>15846</v>
      </c>
      <c r="C7687" s="374" t="s">
        <v>15623</v>
      </c>
      <c r="D7687" s="368" t="s">
        <v>9</v>
      </c>
      <c r="E7687" s="374" t="s">
        <v>3340</v>
      </c>
      <c r="F7687" s="376">
        <v>272950.71999999997</v>
      </c>
    </row>
    <row r="7688" spans="1:6">
      <c r="A7688" s="370" t="s">
        <v>15624</v>
      </c>
      <c r="B7688" s="374">
        <v>15886</v>
      </c>
      <c r="C7688" s="374" t="s">
        <v>15625</v>
      </c>
      <c r="D7688" s="368" t="s">
        <v>9</v>
      </c>
      <c r="E7688" s="374" t="s">
        <v>3340</v>
      </c>
      <c r="F7688" s="376">
        <v>340169.71</v>
      </c>
    </row>
    <row r="7689" spans="1:6">
      <c r="A7689" s="370" t="s">
        <v>15626</v>
      </c>
      <c r="B7689" s="374">
        <v>10888</v>
      </c>
      <c r="C7689" s="374" t="s">
        <v>15627</v>
      </c>
      <c r="D7689" s="368" t="s">
        <v>8</v>
      </c>
      <c r="E7689" s="374" t="s">
        <v>5656</v>
      </c>
      <c r="F7689" s="376">
        <v>2514.86</v>
      </c>
    </row>
    <row r="7690" spans="1:6">
      <c r="A7690" s="370" t="s">
        <v>15628</v>
      </c>
      <c r="B7690" s="374">
        <v>14966</v>
      </c>
      <c r="C7690" s="374" t="s">
        <v>15629</v>
      </c>
      <c r="D7690" s="368" t="s">
        <v>7</v>
      </c>
      <c r="E7690" s="374" t="s">
        <v>1766</v>
      </c>
      <c r="F7690" s="376">
        <v>1545101.76</v>
      </c>
    </row>
    <row r="7691" spans="1:6">
      <c r="A7691" s="370" t="s">
        <v>15630</v>
      </c>
      <c r="B7691" s="374">
        <v>15167</v>
      </c>
      <c r="C7691" s="374" t="s">
        <v>15631</v>
      </c>
      <c r="D7691" s="368" t="s">
        <v>7</v>
      </c>
      <c r="E7691" s="374" t="s">
        <v>1766</v>
      </c>
      <c r="F7691" s="376">
        <v>993940.44</v>
      </c>
    </row>
    <row r="7692" spans="1:6">
      <c r="A7692" s="370" t="s">
        <v>15632</v>
      </c>
      <c r="B7692" s="374">
        <v>10040</v>
      </c>
      <c r="C7692" s="374" t="s">
        <v>15633</v>
      </c>
      <c r="D7692" s="368" t="s">
        <v>8</v>
      </c>
      <c r="E7692" s="374" t="s">
        <v>1766</v>
      </c>
      <c r="F7692" s="376">
        <v>116144.69</v>
      </c>
    </row>
    <row r="7693" spans="1:6">
      <c r="A7693" s="370" t="s">
        <v>15634</v>
      </c>
      <c r="B7693" s="374">
        <v>12800</v>
      </c>
      <c r="C7693" s="374" t="s">
        <v>15635</v>
      </c>
      <c r="D7693" s="368" t="s">
        <v>8</v>
      </c>
      <c r="E7693" s="374" t="s">
        <v>1216</v>
      </c>
      <c r="F7693" s="376">
        <v>87846.27</v>
      </c>
    </row>
    <row r="7694" spans="1:6">
      <c r="A7694" s="370" t="s">
        <v>15636</v>
      </c>
      <c r="B7694" s="374">
        <v>13257</v>
      </c>
      <c r="C7694" s="374" t="s">
        <v>15635</v>
      </c>
      <c r="D7694" s="368" t="s">
        <v>8</v>
      </c>
      <c r="E7694" s="374" t="s">
        <v>1216</v>
      </c>
      <c r="F7694" s="376">
        <v>84528.59</v>
      </c>
    </row>
    <row r="7695" spans="1:6">
      <c r="A7695" s="370" t="s">
        <v>15637</v>
      </c>
      <c r="B7695" s="374">
        <v>14946</v>
      </c>
      <c r="C7695" s="374" t="s">
        <v>15638</v>
      </c>
      <c r="D7695" s="368" t="s">
        <v>7</v>
      </c>
      <c r="E7695" s="374" t="s">
        <v>1766</v>
      </c>
      <c r="F7695" s="376">
        <v>1690790.57</v>
      </c>
    </row>
    <row r="7696" spans="1:6">
      <c r="A7696" s="370" t="s">
        <v>15639</v>
      </c>
      <c r="B7696" s="374">
        <v>16639</v>
      </c>
      <c r="C7696" s="374" t="s">
        <v>15640</v>
      </c>
      <c r="D7696" s="368" t="s">
        <v>8</v>
      </c>
      <c r="E7696" s="374" t="s">
        <v>1573</v>
      </c>
      <c r="F7696" s="376">
        <v>166347.59</v>
      </c>
    </row>
    <row r="7697" spans="1:6">
      <c r="A7697" s="370" t="s">
        <v>15641</v>
      </c>
      <c r="B7697" s="374">
        <v>13476</v>
      </c>
      <c r="C7697" s="374" t="s">
        <v>15642</v>
      </c>
      <c r="D7697" s="368" t="s">
        <v>8</v>
      </c>
      <c r="E7697" s="374" t="s">
        <v>366</v>
      </c>
      <c r="F7697" s="376">
        <v>70127.600000000006</v>
      </c>
    </row>
    <row r="7698" spans="1:6">
      <c r="A7698" s="370" t="s">
        <v>15643</v>
      </c>
      <c r="B7698" s="374">
        <v>11005</v>
      </c>
      <c r="C7698" s="374" t="s">
        <v>15644</v>
      </c>
      <c r="D7698" s="368" t="s">
        <v>7</v>
      </c>
      <c r="E7698" s="374" t="s">
        <v>1766</v>
      </c>
      <c r="F7698" s="376">
        <v>1297684.24</v>
      </c>
    </row>
    <row r="7699" spans="1:6">
      <c r="A7699" s="370" t="s">
        <v>15645</v>
      </c>
      <c r="B7699" s="374">
        <v>11007</v>
      </c>
      <c r="C7699" s="374" t="s">
        <v>15646</v>
      </c>
      <c r="D7699" s="368" t="s">
        <v>7</v>
      </c>
      <c r="E7699" s="374" t="s">
        <v>1766</v>
      </c>
      <c r="F7699" s="376">
        <v>881170.74</v>
      </c>
    </row>
    <row r="7700" spans="1:6">
      <c r="A7700" s="370" t="s">
        <v>15647</v>
      </c>
      <c r="B7700" s="374">
        <v>11006</v>
      </c>
      <c r="C7700" s="374" t="s">
        <v>15648</v>
      </c>
      <c r="D7700" s="368" t="s">
        <v>7</v>
      </c>
      <c r="E7700" s="374" t="s">
        <v>1766</v>
      </c>
      <c r="F7700" s="376">
        <v>881170.74</v>
      </c>
    </row>
    <row r="7701" spans="1:6">
      <c r="A7701" s="370" t="s">
        <v>15649</v>
      </c>
      <c r="B7701" s="374">
        <v>13295</v>
      </c>
      <c r="C7701" s="374" t="s">
        <v>15650</v>
      </c>
      <c r="D7701" s="368" t="s">
        <v>8</v>
      </c>
      <c r="E7701" s="374" t="s">
        <v>374</v>
      </c>
      <c r="F7701" s="376">
        <v>50920.58</v>
      </c>
    </row>
    <row r="7702" spans="1:6">
      <c r="A7702" s="370" t="s">
        <v>15651</v>
      </c>
      <c r="B7702" s="374">
        <v>13045</v>
      </c>
      <c r="C7702" s="374" t="s">
        <v>15652</v>
      </c>
      <c r="D7702" s="368" t="s">
        <v>9</v>
      </c>
      <c r="E7702" s="374" t="s">
        <v>366</v>
      </c>
      <c r="F7702" s="376">
        <v>0</v>
      </c>
    </row>
    <row r="7703" spans="1:6">
      <c r="A7703" s="370" t="s">
        <v>15653</v>
      </c>
      <c r="B7703" s="374">
        <v>10969</v>
      </c>
      <c r="C7703" s="374" t="s">
        <v>15654</v>
      </c>
      <c r="D7703" s="368" t="s">
        <v>7</v>
      </c>
      <c r="E7703" s="374" t="s">
        <v>2362</v>
      </c>
      <c r="F7703" s="376">
        <v>161239.98000000001</v>
      </c>
    </row>
    <row r="7704" spans="1:6">
      <c r="A7704" s="370" t="s">
        <v>15655</v>
      </c>
      <c r="B7704" s="374">
        <v>784</v>
      </c>
      <c r="C7704" s="374" t="s">
        <v>15656</v>
      </c>
      <c r="D7704" s="368" t="s">
        <v>7</v>
      </c>
      <c r="E7704" s="374" t="s">
        <v>1991</v>
      </c>
      <c r="F7704" s="376">
        <v>135977.41</v>
      </c>
    </row>
    <row r="7705" spans="1:6">
      <c r="A7705" s="370" t="s">
        <v>15657</v>
      </c>
      <c r="B7705" s="374">
        <v>12115</v>
      </c>
      <c r="C7705" s="374" t="s">
        <v>15658</v>
      </c>
      <c r="D7705" s="368" t="s">
        <v>6</v>
      </c>
      <c r="E7705" s="374" t="s">
        <v>1216</v>
      </c>
      <c r="F7705" s="376">
        <v>513589.11</v>
      </c>
    </row>
    <row r="7706" spans="1:6">
      <c r="A7706" s="370" t="s">
        <v>15659</v>
      </c>
      <c r="B7706" s="374">
        <v>10691</v>
      </c>
      <c r="C7706" s="374" t="s">
        <v>15660</v>
      </c>
      <c r="D7706" s="368" t="s">
        <v>9</v>
      </c>
      <c r="E7706" s="374" t="s">
        <v>879</v>
      </c>
      <c r="F7706" s="376">
        <v>269075.03000000003</v>
      </c>
    </row>
    <row r="7707" spans="1:6">
      <c r="A7707" s="370" t="s">
        <v>15661</v>
      </c>
      <c r="B7707" s="374">
        <v>10999</v>
      </c>
      <c r="C7707" s="374" t="s">
        <v>15662</v>
      </c>
      <c r="D7707" s="368" t="s">
        <v>8</v>
      </c>
      <c r="E7707" s="374" t="s">
        <v>1766</v>
      </c>
      <c r="F7707" s="376">
        <v>46435.49</v>
      </c>
    </row>
    <row r="7708" spans="1:6">
      <c r="A7708" s="370" t="s">
        <v>15663</v>
      </c>
      <c r="B7708" s="374" t="s">
        <v>15663</v>
      </c>
      <c r="C7708" s="374" t="s">
        <v>15664</v>
      </c>
      <c r="D7708" s="368" t="s">
        <v>9</v>
      </c>
      <c r="E7708" s="374" t="s">
        <v>374</v>
      </c>
      <c r="F7708" s="376">
        <v>306673.49</v>
      </c>
    </row>
    <row r="7709" spans="1:6">
      <c r="A7709" s="370" t="s">
        <v>15665</v>
      </c>
      <c r="B7709" s="374">
        <v>10692</v>
      </c>
      <c r="C7709" s="374" t="s">
        <v>15666</v>
      </c>
      <c r="D7709" s="368" t="s">
        <v>9</v>
      </c>
      <c r="E7709" s="374" t="s">
        <v>879</v>
      </c>
      <c r="F7709" s="376">
        <v>231653.03</v>
      </c>
    </row>
    <row r="7710" spans="1:6" ht="22.5">
      <c r="A7710" s="370" t="s">
        <v>15667</v>
      </c>
      <c r="B7710" s="374">
        <v>12127</v>
      </c>
      <c r="C7710" s="374" t="s">
        <v>15668</v>
      </c>
      <c r="D7710" s="368" t="s">
        <v>9</v>
      </c>
      <c r="E7710" s="374" t="s">
        <v>537</v>
      </c>
      <c r="F7710" s="376">
        <v>60096.89</v>
      </c>
    </row>
    <row r="7711" spans="1:6" ht="22.5">
      <c r="A7711" s="370" t="s">
        <v>15669</v>
      </c>
      <c r="B7711" s="374">
        <v>12126</v>
      </c>
      <c r="C7711" s="374" t="s">
        <v>15670</v>
      </c>
      <c r="D7711" s="368" t="s">
        <v>9</v>
      </c>
      <c r="E7711" s="374" t="s">
        <v>537</v>
      </c>
      <c r="F7711" s="376">
        <v>185430.73</v>
      </c>
    </row>
    <row r="7712" spans="1:6">
      <c r="A7712" s="370" t="s">
        <v>15671</v>
      </c>
      <c r="B7712" s="374">
        <v>15900</v>
      </c>
      <c r="C7712" s="374" t="s">
        <v>15672</v>
      </c>
      <c r="D7712" s="368" t="s">
        <v>9</v>
      </c>
      <c r="E7712" s="374" t="s">
        <v>3340</v>
      </c>
      <c r="F7712" s="376">
        <v>106153.38</v>
      </c>
    </row>
    <row r="7713" spans="1:6">
      <c r="A7713" s="370" t="s">
        <v>15673</v>
      </c>
      <c r="B7713" s="374">
        <v>15898</v>
      </c>
      <c r="C7713" s="374" t="s">
        <v>15674</v>
      </c>
      <c r="D7713" s="368" t="s">
        <v>9</v>
      </c>
      <c r="E7713" s="374" t="s">
        <v>3340</v>
      </c>
      <c r="F7713" s="376">
        <v>44682.59</v>
      </c>
    </row>
    <row r="7714" spans="1:6">
      <c r="A7714" s="370" t="s">
        <v>15675</v>
      </c>
      <c r="B7714" s="374">
        <v>15901</v>
      </c>
      <c r="C7714" s="374" t="s">
        <v>15676</v>
      </c>
      <c r="D7714" s="368" t="s">
        <v>9</v>
      </c>
      <c r="E7714" s="374" t="s">
        <v>3340</v>
      </c>
      <c r="F7714" s="376">
        <v>135085.97</v>
      </c>
    </row>
    <row r="7715" spans="1:6">
      <c r="A7715" s="370" t="s">
        <v>15677</v>
      </c>
      <c r="B7715" s="374">
        <v>15899</v>
      </c>
      <c r="C7715" s="374" t="s">
        <v>15678</v>
      </c>
      <c r="D7715" s="368" t="s">
        <v>9</v>
      </c>
      <c r="E7715" s="374" t="s">
        <v>3340</v>
      </c>
      <c r="F7715" s="376">
        <v>79570.789999999994</v>
      </c>
    </row>
    <row r="7716" spans="1:6">
      <c r="A7716" s="370" t="s">
        <v>15679</v>
      </c>
      <c r="B7716" s="374">
        <v>15006</v>
      </c>
      <c r="C7716" s="374" t="s">
        <v>15680</v>
      </c>
      <c r="D7716" s="368" t="s">
        <v>6</v>
      </c>
      <c r="E7716" s="374" t="s">
        <v>598</v>
      </c>
      <c r="F7716" s="376">
        <v>156435.03</v>
      </c>
    </row>
    <row r="7717" spans="1:6">
      <c r="A7717" s="370" t="s">
        <v>15681</v>
      </c>
      <c r="B7717" s="374">
        <v>15125</v>
      </c>
      <c r="C7717" s="374" t="s">
        <v>15682</v>
      </c>
      <c r="D7717" s="368" t="s">
        <v>6</v>
      </c>
      <c r="E7717" s="374" t="s">
        <v>1751</v>
      </c>
      <c r="F7717" s="376">
        <v>33119.870000000003</v>
      </c>
    </row>
    <row r="7718" spans="1:6">
      <c r="A7718" s="370" t="s">
        <v>15683</v>
      </c>
      <c r="B7718" s="374">
        <v>10818</v>
      </c>
      <c r="C7718" s="374" t="s">
        <v>15684</v>
      </c>
      <c r="D7718" s="368" t="s">
        <v>6</v>
      </c>
      <c r="E7718" s="374" t="s">
        <v>374</v>
      </c>
      <c r="F7718" s="376">
        <v>22333.51</v>
      </c>
    </row>
    <row r="7719" spans="1:6">
      <c r="A7719" s="370" t="s">
        <v>15685</v>
      </c>
      <c r="B7719" s="374">
        <v>11019</v>
      </c>
      <c r="C7719" s="374" t="s">
        <v>15686</v>
      </c>
      <c r="D7719" s="368" t="s">
        <v>6</v>
      </c>
      <c r="E7719" s="374" t="s">
        <v>374</v>
      </c>
      <c r="F7719" s="376">
        <v>23096.55</v>
      </c>
    </row>
    <row r="7720" spans="1:6">
      <c r="A7720" s="370" t="s">
        <v>15687</v>
      </c>
      <c r="B7720" s="374">
        <v>11074</v>
      </c>
      <c r="C7720" s="374" t="s">
        <v>15688</v>
      </c>
      <c r="D7720" s="368" t="s">
        <v>6</v>
      </c>
      <c r="E7720" s="374" t="s">
        <v>374</v>
      </c>
      <c r="F7720" s="376">
        <v>78421.84</v>
      </c>
    </row>
    <row r="7721" spans="1:6">
      <c r="A7721" s="370" t="s">
        <v>15689</v>
      </c>
      <c r="B7721" s="374">
        <v>11572</v>
      </c>
      <c r="C7721" s="374" t="s">
        <v>15690</v>
      </c>
      <c r="D7721" s="368" t="s">
        <v>6</v>
      </c>
      <c r="E7721" s="374" t="s">
        <v>374</v>
      </c>
      <c r="F7721" s="376">
        <v>41696.49</v>
      </c>
    </row>
    <row r="7722" spans="1:6">
      <c r="A7722" s="370" t="s">
        <v>15691</v>
      </c>
      <c r="B7722" s="374">
        <v>10995</v>
      </c>
      <c r="C7722" s="374" t="s">
        <v>15692</v>
      </c>
      <c r="D7722" s="368" t="s">
        <v>6</v>
      </c>
      <c r="E7722" s="374" t="s">
        <v>374</v>
      </c>
      <c r="F7722" s="376">
        <v>49384.85</v>
      </c>
    </row>
    <row r="7723" spans="1:6">
      <c r="A7723" s="370" t="s">
        <v>15693</v>
      </c>
      <c r="B7723" s="374">
        <v>15773</v>
      </c>
      <c r="C7723" s="374" t="s">
        <v>15694</v>
      </c>
      <c r="D7723" s="368" t="s">
        <v>6</v>
      </c>
      <c r="E7723" s="374" t="s">
        <v>1213</v>
      </c>
      <c r="F7723" s="376">
        <v>14470.41</v>
      </c>
    </row>
    <row r="7724" spans="1:6">
      <c r="A7724" s="370" t="s">
        <v>15695</v>
      </c>
      <c r="B7724" s="374">
        <v>17198</v>
      </c>
      <c r="C7724" s="374" t="s">
        <v>15696</v>
      </c>
      <c r="D7724" s="368" t="s">
        <v>6</v>
      </c>
      <c r="E7724" s="374" t="s">
        <v>2108</v>
      </c>
      <c r="F7724" s="376">
        <v>18848.39</v>
      </c>
    </row>
    <row r="7725" spans="1:6">
      <c r="A7725" s="370" t="s">
        <v>15697</v>
      </c>
      <c r="B7725" s="374">
        <v>12746</v>
      </c>
      <c r="C7725" s="374" t="s">
        <v>15698</v>
      </c>
      <c r="D7725" s="368" t="s">
        <v>6</v>
      </c>
      <c r="E7725" s="374" t="s">
        <v>1766</v>
      </c>
      <c r="F7725" s="376">
        <v>11554.86</v>
      </c>
    </row>
    <row r="7726" spans="1:6">
      <c r="A7726" s="370" t="s">
        <v>15699</v>
      </c>
      <c r="B7726" s="374">
        <v>18617</v>
      </c>
      <c r="C7726" s="374" t="s">
        <v>15700</v>
      </c>
      <c r="D7726" s="368" t="s">
        <v>6</v>
      </c>
      <c r="E7726" s="374" t="s">
        <v>598</v>
      </c>
      <c r="F7726" s="376">
        <v>88018.79</v>
      </c>
    </row>
    <row r="7727" spans="1:6" ht="22.5">
      <c r="A7727" s="370" t="s">
        <v>15701</v>
      </c>
      <c r="B7727" s="374">
        <v>17635</v>
      </c>
      <c r="C7727" s="374" t="s">
        <v>15702</v>
      </c>
      <c r="D7727" s="368" t="s">
        <v>8</v>
      </c>
      <c r="E7727" s="374" t="s">
        <v>359</v>
      </c>
      <c r="F7727" s="376">
        <v>50120.06</v>
      </c>
    </row>
    <row r="7728" spans="1:6">
      <c r="A7728" s="370" t="s">
        <v>15703</v>
      </c>
      <c r="B7728" s="374">
        <v>19886</v>
      </c>
      <c r="C7728" s="374" t="s">
        <v>15704</v>
      </c>
      <c r="D7728" s="368" t="s">
        <v>6</v>
      </c>
      <c r="E7728" s="374" t="s">
        <v>1535</v>
      </c>
      <c r="F7728" s="376">
        <v>28591.27</v>
      </c>
    </row>
    <row r="7729" spans="1:6">
      <c r="A7729" s="370" t="s">
        <v>15705</v>
      </c>
      <c r="B7729" s="374">
        <v>15043</v>
      </c>
      <c r="C7729" s="374" t="s">
        <v>15706</v>
      </c>
      <c r="D7729" s="368" t="s">
        <v>6</v>
      </c>
      <c r="E7729" s="374" t="s">
        <v>598</v>
      </c>
      <c r="F7729" s="376">
        <v>161019.99</v>
      </c>
    </row>
    <row r="7730" spans="1:6">
      <c r="A7730" s="370" t="s">
        <v>15707</v>
      </c>
      <c r="B7730" s="374">
        <v>14416</v>
      </c>
      <c r="C7730" s="374" t="s">
        <v>15708</v>
      </c>
      <c r="D7730" s="368" t="s">
        <v>6</v>
      </c>
      <c r="E7730" s="374" t="s">
        <v>2108</v>
      </c>
      <c r="F7730" s="376">
        <v>31718.54</v>
      </c>
    </row>
    <row r="7731" spans="1:6">
      <c r="A7731" s="370" t="s">
        <v>15709</v>
      </c>
      <c r="B7731" s="374">
        <v>12182</v>
      </c>
      <c r="C7731" s="374" t="s">
        <v>15710</v>
      </c>
      <c r="D7731" s="368" t="s">
        <v>6</v>
      </c>
      <c r="E7731" s="374" t="s">
        <v>1751</v>
      </c>
      <c r="F7731" s="376">
        <v>424917.77</v>
      </c>
    </row>
    <row r="7732" spans="1:6">
      <c r="A7732" s="370" t="s">
        <v>15711</v>
      </c>
      <c r="B7732" s="374">
        <v>11075</v>
      </c>
      <c r="C7732" s="374" t="s">
        <v>15712</v>
      </c>
      <c r="D7732" s="368" t="s">
        <v>6</v>
      </c>
      <c r="E7732" s="374" t="s">
        <v>1751</v>
      </c>
      <c r="F7732" s="376">
        <v>112056.46</v>
      </c>
    </row>
    <row r="7733" spans="1:6">
      <c r="A7733" s="370" t="s">
        <v>15713</v>
      </c>
      <c r="B7733" s="374">
        <v>13573</v>
      </c>
      <c r="C7733" s="374" t="s">
        <v>15714</v>
      </c>
      <c r="D7733" s="368" t="s">
        <v>6</v>
      </c>
      <c r="E7733" s="374" t="s">
        <v>1751</v>
      </c>
      <c r="F7733" s="376">
        <v>156255.39000000001</v>
      </c>
    </row>
    <row r="7734" spans="1:6">
      <c r="A7734" s="370" t="s">
        <v>15715</v>
      </c>
      <c r="B7734" s="374">
        <v>10998</v>
      </c>
      <c r="C7734" s="374" t="s">
        <v>15716</v>
      </c>
      <c r="D7734" s="368" t="s">
        <v>6</v>
      </c>
      <c r="E7734" s="374" t="s">
        <v>374</v>
      </c>
      <c r="F7734" s="376">
        <v>62286.58</v>
      </c>
    </row>
    <row r="7735" spans="1:6">
      <c r="A7735" s="370" t="s">
        <v>15717</v>
      </c>
      <c r="B7735" s="374">
        <v>12541</v>
      </c>
      <c r="C7735" s="374" t="s">
        <v>15718</v>
      </c>
      <c r="D7735" s="368" t="s">
        <v>6</v>
      </c>
      <c r="E7735" s="374" t="s">
        <v>1751</v>
      </c>
      <c r="F7735" s="376">
        <v>64583</v>
      </c>
    </row>
    <row r="7736" spans="1:6">
      <c r="A7736" s="370" t="s">
        <v>15719</v>
      </c>
      <c r="B7736" s="374">
        <v>11437</v>
      </c>
      <c r="C7736" s="374" t="s">
        <v>15720</v>
      </c>
      <c r="D7736" s="368" t="s">
        <v>6</v>
      </c>
      <c r="E7736" s="374" t="s">
        <v>1751</v>
      </c>
      <c r="F7736" s="376">
        <v>14123.8</v>
      </c>
    </row>
    <row r="7737" spans="1:6">
      <c r="A7737" s="370" t="s">
        <v>15721</v>
      </c>
      <c r="B7737" s="374">
        <v>19023</v>
      </c>
      <c r="C7737" s="374" t="s">
        <v>15722</v>
      </c>
      <c r="D7737" s="368" t="s">
        <v>6</v>
      </c>
      <c r="E7737" s="374" t="s">
        <v>562</v>
      </c>
      <c r="F7737" s="376">
        <v>209270.92</v>
      </c>
    </row>
    <row r="7738" spans="1:6">
      <c r="A7738" s="370" t="s">
        <v>15723</v>
      </c>
      <c r="B7738" s="374">
        <v>13080</v>
      </c>
      <c r="C7738" s="374" t="s">
        <v>15724</v>
      </c>
      <c r="D7738" s="368" t="s">
        <v>6</v>
      </c>
      <c r="E7738" s="374" t="s">
        <v>366</v>
      </c>
      <c r="F7738" s="376">
        <v>39733.949999999997</v>
      </c>
    </row>
    <row r="7739" spans="1:6">
      <c r="A7739" s="370" t="s">
        <v>15725</v>
      </c>
      <c r="B7739" s="374">
        <v>12090</v>
      </c>
      <c r="C7739" s="374" t="s">
        <v>15726</v>
      </c>
      <c r="D7739" s="368" t="s">
        <v>6</v>
      </c>
      <c r="E7739" s="374" t="s">
        <v>1216</v>
      </c>
      <c r="F7739" s="376">
        <v>44264.94</v>
      </c>
    </row>
    <row r="7740" spans="1:6">
      <c r="A7740" s="370" t="s">
        <v>15727</v>
      </c>
      <c r="B7740" s="374">
        <v>15113</v>
      </c>
      <c r="C7740" s="374" t="s">
        <v>15728</v>
      </c>
      <c r="D7740" s="368" t="s">
        <v>8</v>
      </c>
      <c r="E7740" s="374" t="s">
        <v>589</v>
      </c>
      <c r="F7740" s="376">
        <v>13878.66</v>
      </c>
    </row>
    <row r="7741" spans="1:6">
      <c r="A7741" s="370" t="s">
        <v>15729</v>
      </c>
      <c r="B7741" s="374">
        <v>20804</v>
      </c>
      <c r="C7741" s="374" t="s">
        <v>15730</v>
      </c>
      <c r="D7741" s="368" t="s">
        <v>6</v>
      </c>
      <c r="E7741" s="374" t="s">
        <v>1213</v>
      </c>
      <c r="F7741" s="376">
        <v>289733.67</v>
      </c>
    </row>
    <row r="7742" spans="1:6">
      <c r="A7742" s="370" t="s">
        <v>15731</v>
      </c>
      <c r="B7742" s="374">
        <v>13041</v>
      </c>
      <c r="C7742" s="374" t="s">
        <v>15732</v>
      </c>
      <c r="D7742" s="368" t="s">
        <v>1702</v>
      </c>
      <c r="E7742" s="374" t="s">
        <v>366</v>
      </c>
      <c r="F7742" s="376">
        <v>0</v>
      </c>
    </row>
    <row r="7743" spans="1:6">
      <c r="A7743" s="370" t="s">
        <v>15733</v>
      </c>
      <c r="B7743" s="374">
        <v>10962</v>
      </c>
      <c r="C7743" s="374" t="s">
        <v>15734</v>
      </c>
      <c r="D7743" s="368" t="s">
        <v>8</v>
      </c>
      <c r="E7743" s="374" t="s">
        <v>857</v>
      </c>
      <c r="F7743" s="376">
        <v>352111.49</v>
      </c>
    </row>
    <row r="7744" spans="1:6">
      <c r="A7744" s="370" t="s">
        <v>15735</v>
      </c>
      <c r="B7744" s="374">
        <v>11488</v>
      </c>
      <c r="C7744" s="374" t="s">
        <v>15736</v>
      </c>
      <c r="D7744" s="368" t="s">
        <v>9</v>
      </c>
      <c r="E7744" s="374" t="s">
        <v>1216</v>
      </c>
      <c r="F7744" s="376">
        <v>951.91</v>
      </c>
    </row>
    <row r="7745" spans="1:6">
      <c r="A7745" s="370" t="s">
        <v>15737</v>
      </c>
      <c r="B7745" s="374">
        <v>32</v>
      </c>
      <c r="C7745" s="374" t="s">
        <v>15738</v>
      </c>
      <c r="D7745" s="368" t="s">
        <v>9</v>
      </c>
      <c r="E7745" s="374" t="s">
        <v>1793</v>
      </c>
      <c r="F7745" s="376">
        <v>1252587.06</v>
      </c>
    </row>
    <row r="7746" spans="1:6" ht="22.5">
      <c r="A7746" s="370" t="s">
        <v>15739</v>
      </c>
      <c r="B7746" s="374">
        <v>17398</v>
      </c>
      <c r="C7746" s="374" t="s">
        <v>15740</v>
      </c>
      <c r="D7746" s="368" t="s">
        <v>8</v>
      </c>
      <c r="E7746" s="374" t="s">
        <v>359</v>
      </c>
      <c r="F7746" s="376">
        <v>21698.799999999999</v>
      </c>
    </row>
    <row r="7747" spans="1:6" ht="22.5">
      <c r="A7747" s="370" t="s">
        <v>15741</v>
      </c>
      <c r="B7747" s="374">
        <v>489</v>
      </c>
      <c r="C7747" s="374" t="s">
        <v>15742</v>
      </c>
      <c r="D7747" s="368" t="s">
        <v>8</v>
      </c>
      <c r="E7747" s="374" t="s">
        <v>537</v>
      </c>
      <c r="F7747" s="376">
        <v>10248.07</v>
      </c>
    </row>
    <row r="7748" spans="1:6" ht="22.5">
      <c r="A7748" s="370" t="s">
        <v>15743</v>
      </c>
      <c r="B7748" s="374">
        <v>490</v>
      </c>
      <c r="C7748" s="374" t="s">
        <v>15744</v>
      </c>
      <c r="D7748" s="368" t="s">
        <v>8</v>
      </c>
      <c r="E7748" s="374" t="s">
        <v>537</v>
      </c>
      <c r="F7748" s="376">
        <v>10248.07</v>
      </c>
    </row>
    <row r="7749" spans="1:6">
      <c r="A7749" s="370" t="s">
        <v>15745</v>
      </c>
      <c r="B7749" s="374">
        <v>14261</v>
      </c>
      <c r="C7749" s="374" t="s">
        <v>15746</v>
      </c>
      <c r="D7749" s="368" t="s">
        <v>2355</v>
      </c>
      <c r="E7749" s="374" t="s">
        <v>615</v>
      </c>
      <c r="F7749" s="376">
        <v>140388.18</v>
      </c>
    </row>
    <row r="7750" spans="1:6">
      <c r="A7750" s="370" t="s">
        <v>15747</v>
      </c>
      <c r="B7750" s="374">
        <v>17423</v>
      </c>
      <c r="C7750" s="374" t="s">
        <v>15748</v>
      </c>
      <c r="D7750" s="368" t="s">
        <v>8</v>
      </c>
      <c r="E7750" s="374" t="s">
        <v>371</v>
      </c>
      <c r="F7750" s="376">
        <v>64963.49</v>
      </c>
    </row>
    <row r="7751" spans="1:6">
      <c r="A7751" s="370" t="s">
        <v>15749</v>
      </c>
      <c r="B7751" s="374">
        <v>17418</v>
      </c>
      <c r="C7751" s="374" t="s">
        <v>15750</v>
      </c>
      <c r="D7751" s="368" t="s">
        <v>8</v>
      </c>
      <c r="E7751" s="374" t="s">
        <v>371</v>
      </c>
      <c r="F7751" s="376">
        <v>63162.18</v>
      </c>
    </row>
    <row r="7752" spans="1:6">
      <c r="A7752" s="370" t="s">
        <v>15751</v>
      </c>
      <c r="B7752" s="374">
        <v>17427</v>
      </c>
      <c r="C7752" s="374" t="s">
        <v>15752</v>
      </c>
      <c r="D7752" s="368" t="s">
        <v>8</v>
      </c>
      <c r="E7752" s="374" t="s">
        <v>371</v>
      </c>
      <c r="F7752" s="376">
        <v>64963.49</v>
      </c>
    </row>
    <row r="7753" spans="1:6">
      <c r="A7753" s="370" t="s">
        <v>15753</v>
      </c>
      <c r="B7753" s="374">
        <v>14675</v>
      </c>
      <c r="C7753" s="374" t="s">
        <v>15754</v>
      </c>
      <c r="D7753" s="368" t="s">
        <v>9</v>
      </c>
      <c r="E7753" s="374" t="s">
        <v>491</v>
      </c>
      <c r="F7753" s="376">
        <v>136690.26999999999</v>
      </c>
    </row>
    <row r="7754" spans="1:6">
      <c r="A7754" s="370" t="s">
        <v>15755</v>
      </c>
      <c r="B7754" s="374">
        <v>14839</v>
      </c>
      <c r="C7754" s="374" t="s">
        <v>15756</v>
      </c>
      <c r="D7754" s="368" t="s">
        <v>9</v>
      </c>
      <c r="E7754" s="374" t="s">
        <v>491</v>
      </c>
      <c r="F7754" s="376">
        <v>154176.74</v>
      </c>
    </row>
    <row r="7755" spans="1:6">
      <c r="A7755" s="370" t="s">
        <v>15757</v>
      </c>
      <c r="B7755" s="374">
        <v>33</v>
      </c>
      <c r="C7755" s="374" t="s">
        <v>15758</v>
      </c>
      <c r="D7755" s="368" t="s">
        <v>9</v>
      </c>
      <c r="E7755" s="374" t="s">
        <v>1793</v>
      </c>
      <c r="F7755" s="376">
        <v>3086109.15</v>
      </c>
    </row>
    <row r="7756" spans="1:6">
      <c r="A7756" s="370" t="s">
        <v>15759</v>
      </c>
      <c r="B7756" s="374">
        <v>803</v>
      </c>
      <c r="C7756" s="374" t="s">
        <v>15760</v>
      </c>
      <c r="D7756" s="368" t="s">
        <v>9</v>
      </c>
      <c r="E7756" s="374" t="s">
        <v>1793</v>
      </c>
      <c r="F7756" s="376">
        <v>3587564.41</v>
      </c>
    </row>
    <row r="7757" spans="1:6">
      <c r="A7757" s="370" t="s">
        <v>15761</v>
      </c>
      <c r="B7757" s="374">
        <v>795</v>
      </c>
      <c r="C7757" s="374" t="s">
        <v>15762</v>
      </c>
      <c r="D7757" s="368" t="s">
        <v>9</v>
      </c>
      <c r="E7757" s="374" t="s">
        <v>1793</v>
      </c>
      <c r="F7757" s="376">
        <v>78041.61</v>
      </c>
    </row>
    <row r="7758" spans="1:6" ht="22.5">
      <c r="A7758" s="370" t="s">
        <v>15763</v>
      </c>
      <c r="B7758" s="374">
        <v>18837</v>
      </c>
      <c r="C7758" s="374" t="s">
        <v>15764</v>
      </c>
      <c r="D7758" s="368" t="s">
        <v>8</v>
      </c>
      <c r="E7758" s="374" t="s">
        <v>359</v>
      </c>
      <c r="F7758" s="376">
        <v>94538.79</v>
      </c>
    </row>
    <row r="7759" spans="1:6" ht="22.5">
      <c r="A7759" s="370" t="s">
        <v>15765</v>
      </c>
      <c r="B7759" s="374">
        <v>491</v>
      </c>
      <c r="C7759" s="374" t="s">
        <v>15766</v>
      </c>
      <c r="D7759" s="368" t="s">
        <v>8</v>
      </c>
      <c r="E7759" s="374" t="s">
        <v>537</v>
      </c>
      <c r="F7759" s="376">
        <v>17725.09</v>
      </c>
    </row>
    <row r="7760" spans="1:6" ht="22.5">
      <c r="A7760" s="370" t="s">
        <v>15767</v>
      </c>
      <c r="B7760" s="374">
        <v>492</v>
      </c>
      <c r="C7760" s="374" t="s">
        <v>15768</v>
      </c>
      <c r="D7760" s="368" t="s">
        <v>8</v>
      </c>
      <c r="E7760" s="374" t="s">
        <v>537</v>
      </c>
      <c r="F7760" s="376">
        <v>17868.689999999999</v>
      </c>
    </row>
    <row r="7761" spans="1:6" ht="22.5">
      <c r="A7761" s="370" t="s">
        <v>15769</v>
      </c>
      <c r="B7761" s="374">
        <v>496</v>
      </c>
      <c r="C7761" s="374" t="s">
        <v>15770</v>
      </c>
      <c r="D7761" s="368" t="s">
        <v>8</v>
      </c>
      <c r="E7761" s="374" t="s">
        <v>537</v>
      </c>
      <c r="F7761" s="376">
        <v>41800.410000000003</v>
      </c>
    </row>
    <row r="7762" spans="1:6" ht="22.5">
      <c r="A7762" s="370" t="s">
        <v>15771</v>
      </c>
      <c r="B7762" s="374">
        <v>497</v>
      </c>
      <c r="C7762" s="374" t="s">
        <v>15772</v>
      </c>
      <c r="D7762" s="368" t="s">
        <v>8</v>
      </c>
      <c r="E7762" s="374" t="s">
        <v>537</v>
      </c>
      <c r="F7762" s="376">
        <v>56710.78</v>
      </c>
    </row>
    <row r="7763" spans="1:6" ht="22.5">
      <c r="A7763" s="370" t="s">
        <v>15773</v>
      </c>
      <c r="B7763" s="374">
        <v>493</v>
      </c>
      <c r="C7763" s="374" t="s">
        <v>15774</v>
      </c>
      <c r="D7763" s="368" t="s">
        <v>8</v>
      </c>
      <c r="E7763" s="374" t="s">
        <v>537</v>
      </c>
      <c r="F7763" s="376">
        <v>24813.25</v>
      </c>
    </row>
    <row r="7764" spans="1:6" ht="22.5">
      <c r="A7764" s="370" t="s">
        <v>15775</v>
      </c>
      <c r="B7764" s="374">
        <v>494</v>
      </c>
      <c r="C7764" s="374" t="s">
        <v>15776</v>
      </c>
      <c r="D7764" s="368" t="s">
        <v>8</v>
      </c>
      <c r="E7764" s="374" t="s">
        <v>537</v>
      </c>
      <c r="F7764" s="376">
        <v>40775.29</v>
      </c>
    </row>
    <row r="7765" spans="1:6" ht="22.5">
      <c r="A7765" s="370" t="s">
        <v>15777</v>
      </c>
      <c r="B7765" s="374">
        <v>12128</v>
      </c>
      <c r="C7765" s="374" t="s">
        <v>15776</v>
      </c>
      <c r="D7765" s="368" t="s">
        <v>8</v>
      </c>
      <c r="E7765" s="374" t="s">
        <v>537</v>
      </c>
      <c r="F7765" s="376">
        <v>46125.120000000003</v>
      </c>
    </row>
    <row r="7766" spans="1:6" ht="22.5">
      <c r="A7766" s="370" t="s">
        <v>15778</v>
      </c>
      <c r="B7766" s="374">
        <v>498</v>
      </c>
      <c r="C7766" s="374" t="s">
        <v>15779</v>
      </c>
      <c r="D7766" s="368" t="s">
        <v>8</v>
      </c>
      <c r="E7766" s="374" t="s">
        <v>537</v>
      </c>
      <c r="F7766" s="376">
        <v>15202.11</v>
      </c>
    </row>
    <row r="7767" spans="1:6" ht="22.5">
      <c r="A7767" s="370" t="s">
        <v>15780</v>
      </c>
      <c r="B7767" s="374">
        <v>500</v>
      </c>
      <c r="C7767" s="374" t="s">
        <v>15781</v>
      </c>
      <c r="D7767" s="368" t="s">
        <v>8</v>
      </c>
      <c r="E7767" s="374" t="s">
        <v>537</v>
      </c>
      <c r="F7767" s="376">
        <v>10476.08</v>
      </c>
    </row>
    <row r="7768" spans="1:6" ht="22.5">
      <c r="A7768" s="370" t="s">
        <v>15782</v>
      </c>
      <c r="B7768" s="374">
        <v>499</v>
      </c>
      <c r="C7768" s="374" t="s">
        <v>15783</v>
      </c>
      <c r="D7768" s="368" t="s">
        <v>8</v>
      </c>
      <c r="E7768" s="374" t="s">
        <v>537</v>
      </c>
      <c r="F7768" s="376">
        <v>40654.160000000003</v>
      </c>
    </row>
    <row r="7769" spans="1:6" ht="22.5">
      <c r="A7769" s="370" t="s">
        <v>15784</v>
      </c>
      <c r="B7769" s="374">
        <v>501</v>
      </c>
      <c r="C7769" s="374" t="s">
        <v>15785</v>
      </c>
      <c r="D7769" s="368" t="s">
        <v>8</v>
      </c>
      <c r="E7769" s="374" t="s">
        <v>537</v>
      </c>
      <c r="F7769" s="376">
        <v>15521.6</v>
      </c>
    </row>
    <row r="7770" spans="1:6" ht="22.5">
      <c r="A7770" s="370" t="s">
        <v>15786</v>
      </c>
      <c r="B7770" s="374">
        <v>502</v>
      </c>
      <c r="C7770" s="374" t="s">
        <v>15787</v>
      </c>
      <c r="D7770" s="368" t="s">
        <v>8</v>
      </c>
      <c r="E7770" s="374" t="s">
        <v>537</v>
      </c>
      <c r="F7770" s="376">
        <v>20093.07</v>
      </c>
    </row>
    <row r="7771" spans="1:6">
      <c r="A7771" s="370" t="s">
        <v>15788</v>
      </c>
      <c r="B7771" s="374">
        <v>14674</v>
      </c>
      <c r="C7771" s="374" t="s">
        <v>15789</v>
      </c>
      <c r="D7771" s="368" t="s">
        <v>2355</v>
      </c>
      <c r="E7771" s="374" t="s">
        <v>491</v>
      </c>
      <c r="F7771" s="376">
        <v>116449.35</v>
      </c>
    </row>
    <row r="7772" spans="1:6">
      <c r="A7772" s="370" t="s">
        <v>15790</v>
      </c>
      <c r="B7772" s="374">
        <v>14838</v>
      </c>
      <c r="C7772" s="374" t="s">
        <v>15791</v>
      </c>
      <c r="D7772" s="368" t="s">
        <v>2355</v>
      </c>
      <c r="E7772" s="374" t="s">
        <v>491</v>
      </c>
      <c r="F7772" s="376">
        <v>176416.26</v>
      </c>
    </row>
    <row r="7773" spans="1:6">
      <c r="A7773" s="370" t="s">
        <v>15792</v>
      </c>
      <c r="B7773" s="374">
        <v>14677</v>
      </c>
      <c r="C7773" s="374" t="s">
        <v>15793</v>
      </c>
      <c r="D7773" s="368" t="s">
        <v>2355</v>
      </c>
      <c r="E7773" s="374" t="s">
        <v>491</v>
      </c>
      <c r="F7773" s="376">
        <v>326076.99</v>
      </c>
    </row>
    <row r="7774" spans="1:6">
      <c r="A7774" s="370" t="s">
        <v>15794</v>
      </c>
      <c r="B7774" s="374">
        <v>14841</v>
      </c>
      <c r="C7774" s="374" t="s">
        <v>15795</v>
      </c>
      <c r="D7774" s="368" t="s">
        <v>2355</v>
      </c>
      <c r="E7774" s="374" t="s">
        <v>491</v>
      </c>
      <c r="F7774" s="376">
        <v>351803.57</v>
      </c>
    </row>
    <row r="7775" spans="1:6">
      <c r="A7775" s="370" t="s">
        <v>15796</v>
      </c>
      <c r="B7775" s="374">
        <v>14669</v>
      </c>
      <c r="C7775" s="374" t="s">
        <v>15797</v>
      </c>
      <c r="D7775" s="368" t="s">
        <v>2355</v>
      </c>
      <c r="E7775" s="374" t="s">
        <v>491</v>
      </c>
      <c r="F7775" s="376">
        <v>167159.04999999999</v>
      </c>
    </row>
    <row r="7776" spans="1:6">
      <c r="A7776" s="370" t="s">
        <v>15798</v>
      </c>
      <c r="B7776" s="374">
        <v>14835</v>
      </c>
      <c r="C7776" s="374" t="s">
        <v>15799</v>
      </c>
      <c r="D7776" s="368" t="s">
        <v>457</v>
      </c>
      <c r="E7776" s="374" t="s">
        <v>491</v>
      </c>
      <c r="F7776" s="376">
        <v>180913.89</v>
      </c>
    </row>
    <row r="7777" spans="1:6">
      <c r="A7777" s="370" t="s">
        <v>15800</v>
      </c>
      <c r="B7777" s="374">
        <v>16611</v>
      </c>
      <c r="C7777" s="374" t="s">
        <v>15801</v>
      </c>
      <c r="D7777" s="368" t="s">
        <v>9</v>
      </c>
      <c r="E7777" s="374" t="s">
        <v>491</v>
      </c>
      <c r="F7777" s="376">
        <v>340691.85</v>
      </c>
    </row>
    <row r="7778" spans="1:6">
      <c r="A7778" s="370" t="s">
        <v>15802</v>
      </c>
      <c r="B7778" s="374">
        <v>14980</v>
      </c>
      <c r="C7778" s="374" t="s">
        <v>15803</v>
      </c>
      <c r="D7778" s="368" t="s">
        <v>9</v>
      </c>
      <c r="E7778" s="374" t="s">
        <v>610</v>
      </c>
      <c r="F7778" s="376">
        <v>7146.82</v>
      </c>
    </row>
    <row r="7779" spans="1:6">
      <c r="A7779" s="370" t="s">
        <v>15804</v>
      </c>
      <c r="B7779" s="374">
        <v>14978</v>
      </c>
      <c r="C7779" s="374" t="s">
        <v>15805</v>
      </c>
      <c r="D7779" s="368" t="s">
        <v>9</v>
      </c>
      <c r="E7779" s="374" t="s">
        <v>610</v>
      </c>
      <c r="F7779" s="376">
        <v>6701.74</v>
      </c>
    </row>
    <row r="7780" spans="1:6">
      <c r="A7780" s="370" t="s">
        <v>15806</v>
      </c>
      <c r="B7780" s="374">
        <v>12273</v>
      </c>
      <c r="C7780" s="374" t="s">
        <v>15807</v>
      </c>
      <c r="D7780" s="368" t="s">
        <v>9</v>
      </c>
      <c r="E7780" s="374" t="s">
        <v>496</v>
      </c>
      <c r="F7780" s="376">
        <v>23405.73</v>
      </c>
    </row>
    <row r="7781" spans="1:6">
      <c r="A7781" s="370" t="s">
        <v>15808</v>
      </c>
      <c r="B7781" s="374">
        <v>12272</v>
      </c>
      <c r="C7781" s="374" t="s">
        <v>15809</v>
      </c>
      <c r="D7781" s="368" t="s">
        <v>9</v>
      </c>
      <c r="E7781" s="374" t="s">
        <v>496</v>
      </c>
      <c r="F7781" s="376">
        <v>22573.9</v>
      </c>
    </row>
    <row r="7782" spans="1:6">
      <c r="A7782" s="370" t="s">
        <v>15810</v>
      </c>
      <c r="B7782" s="374">
        <v>16834</v>
      </c>
      <c r="C7782" s="374" t="s">
        <v>15811</v>
      </c>
      <c r="D7782" s="368" t="s">
        <v>7</v>
      </c>
      <c r="E7782" s="374" t="s">
        <v>1793</v>
      </c>
      <c r="F7782" s="376">
        <v>120125.19</v>
      </c>
    </row>
    <row r="7783" spans="1:6">
      <c r="A7783" s="370" t="s">
        <v>15812</v>
      </c>
      <c r="B7783" s="374">
        <v>15915</v>
      </c>
      <c r="C7783" s="374" t="s">
        <v>15813</v>
      </c>
      <c r="D7783" s="368" t="s">
        <v>6</v>
      </c>
      <c r="E7783" s="374" t="s">
        <v>5656</v>
      </c>
      <c r="F7783" s="376">
        <v>1034.6099999999999</v>
      </c>
    </row>
    <row r="7784" spans="1:6" ht="22.5">
      <c r="A7784" s="370" t="s">
        <v>15814</v>
      </c>
      <c r="B7784" s="374">
        <v>2020</v>
      </c>
      <c r="C7784" s="374" t="s">
        <v>15815</v>
      </c>
      <c r="D7784" s="368" t="s">
        <v>9</v>
      </c>
      <c r="E7784" s="374" t="s">
        <v>359</v>
      </c>
      <c r="F7784" s="376">
        <v>52027.74</v>
      </c>
    </row>
    <row r="7785" spans="1:6">
      <c r="A7785" s="370" t="s">
        <v>15816</v>
      </c>
      <c r="B7785" s="374">
        <v>16093</v>
      </c>
      <c r="C7785" s="374" t="s">
        <v>15817</v>
      </c>
      <c r="D7785" s="368" t="s">
        <v>9</v>
      </c>
      <c r="E7785" s="374" t="s">
        <v>884</v>
      </c>
      <c r="F7785" s="376">
        <v>385331.3</v>
      </c>
    </row>
    <row r="7786" spans="1:6">
      <c r="A7786" s="370" t="s">
        <v>15818</v>
      </c>
      <c r="B7786" s="374">
        <v>11302</v>
      </c>
      <c r="C7786" s="374" t="s">
        <v>15819</v>
      </c>
      <c r="D7786" s="368" t="s">
        <v>9</v>
      </c>
      <c r="E7786" s="374" t="s">
        <v>884</v>
      </c>
      <c r="F7786" s="376">
        <v>2591858.2999999998</v>
      </c>
    </row>
    <row r="7787" spans="1:6">
      <c r="A7787" s="370" t="s">
        <v>15820</v>
      </c>
      <c r="B7787" s="374">
        <v>16094</v>
      </c>
      <c r="C7787" s="374" t="s">
        <v>15821</v>
      </c>
      <c r="D7787" s="368" t="s">
        <v>9</v>
      </c>
      <c r="E7787" s="374" t="s">
        <v>884</v>
      </c>
      <c r="F7787" s="376">
        <v>289208.3</v>
      </c>
    </row>
    <row r="7788" spans="1:6">
      <c r="A7788" s="370" t="s">
        <v>15822</v>
      </c>
      <c r="B7788" s="374">
        <v>11881</v>
      </c>
      <c r="C7788" s="374" t="s">
        <v>15823</v>
      </c>
      <c r="D7788" s="368" t="s">
        <v>9</v>
      </c>
      <c r="E7788" s="374" t="s">
        <v>884</v>
      </c>
      <c r="F7788" s="376">
        <v>4692208.3</v>
      </c>
    </row>
    <row r="7789" spans="1:6">
      <c r="A7789" s="370" t="s">
        <v>15824</v>
      </c>
      <c r="B7789" s="374">
        <v>15204</v>
      </c>
      <c r="C7789" s="374" t="s">
        <v>15825</v>
      </c>
      <c r="D7789" s="368" t="s">
        <v>9</v>
      </c>
      <c r="E7789" s="374" t="s">
        <v>884</v>
      </c>
      <c r="F7789" s="376">
        <v>589904.34</v>
      </c>
    </row>
    <row r="7790" spans="1:6" ht="22.5">
      <c r="A7790" s="370" t="s">
        <v>15826</v>
      </c>
      <c r="B7790" s="374">
        <v>11724</v>
      </c>
      <c r="C7790" s="374" t="s">
        <v>15827</v>
      </c>
      <c r="D7790" s="368" t="s">
        <v>9</v>
      </c>
      <c r="E7790" s="374" t="s">
        <v>359</v>
      </c>
      <c r="F7790" s="376">
        <v>388914.06</v>
      </c>
    </row>
    <row r="7791" spans="1:6">
      <c r="A7791" s="370" t="s">
        <v>15828</v>
      </c>
      <c r="B7791" s="374">
        <v>18351</v>
      </c>
      <c r="C7791" s="374" t="s">
        <v>15829</v>
      </c>
      <c r="D7791" s="368" t="s">
        <v>9</v>
      </c>
      <c r="E7791" s="374" t="s">
        <v>884</v>
      </c>
      <c r="F7791" s="376">
        <v>349855.93</v>
      </c>
    </row>
    <row r="7792" spans="1:6" ht="22.5">
      <c r="A7792" s="370" t="s">
        <v>15830</v>
      </c>
      <c r="B7792" s="374">
        <v>19013</v>
      </c>
      <c r="C7792" s="374" t="s">
        <v>15831</v>
      </c>
      <c r="D7792" s="368" t="s">
        <v>9</v>
      </c>
      <c r="E7792" s="374" t="s">
        <v>359</v>
      </c>
      <c r="F7792" s="376">
        <v>1262744.96</v>
      </c>
    </row>
    <row r="7793" spans="1:6">
      <c r="A7793" s="370" t="s">
        <v>15832</v>
      </c>
      <c r="B7793" s="374">
        <v>18357</v>
      </c>
      <c r="C7793" s="374" t="s">
        <v>15833</v>
      </c>
      <c r="D7793" s="368" t="s">
        <v>9</v>
      </c>
      <c r="E7793" s="374" t="s">
        <v>884</v>
      </c>
      <c r="F7793" s="376">
        <v>507555.46</v>
      </c>
    </row>
    <row r="7794" spans="1:6">
      <c r="A7794" s="370" t="s">
        <v>15834</v>
      </c>
      <c r="B7794" s="374">
        <v>18349</v>
      </c>
      <c r="C7794" s="374" t="s">
        <v>15835</v>
      </c>
      <c r="D7794" s="368" t="s">
        <v>9</v>
      </c>
      <c r="E7794" s="374" t="s">
        <v>884</v>
      </c>
      <c r="F7794" s="376">
        <v>281500.99</v>
      </c>
    </row>
    <row r="7795" spans="1:6">
      <c r="A7795" s="370" t="s">
        <v>15836</v>
      </c>
      <c r="B7795" s="374">
        <v>17529</v>
      </c>
      <c r="C7795" s="374" t="s">
        <v>15837</v>
      </c>
      <c r="D7795" s="368" t="s">
        <v>9</v>
      </c>
      <c r="E7795" s="374" t="s">
        <v>562</v>
      </c>
      <c r="F7795" s="376">
        <v>305474.06</v>
      </c>
    </row>
    <row r="7796" spans="1:6">
      <c r="A7796" s="370" t="s">
        <v>15838</v>
      </c>
      <c r="B7796" s="374">
        <v>18235</v>
      </c>
      <c r="C7796" s="374" t="s">
        <v>15839</v>
      </c>
      <c r="D7796" s="368" t="s">
        <v>9</v>
      </c>
      <c r="E7796" s="374" t="s">
        <v>884</v>
      </c>
      <c r="F7796" s="376">
        <v>296558.78000000003</v>
      </c>
    </row>
    <row r="7797" spans="1:6">
      <c r="A7797" s="370" t="s">
        <v>15840</v>
      </c>
      <c r="B7797" s="374">
        <v>18559</v>
      </c>
      <c r="C7797" s="374" t="s">
        <v>15841</v>
      </c>
      <c r="D7797" s="368" t="s">
        <v>9</v>
      </c>
      <c r="E7797" s="374" t="s">
        <v>507</v>
      </c>
      <c r="F7797" s="376">
        <v>8831.14</v>
      </c>
    </row>
    <row r="7798" spans="1:6">
      <c r="A7798" s="370" t="s">
        <v>15842</v>
      </c>
      <c r="B7798" s="374">
        <v>18942</v>
      </c>
      <c r="C7798" s="374" t="s">
        <v>15843</v>
      </c>
      <c r="D7798" s="368" t="s">
        <v>1702</v>
      </c>
      <c r="E7798" s="374" t="s">
        <v>366</v>
      </c>
      <c r="F7798" s="376">
        <v>0</v>
      </c>
    </row>
    <row r="7799" spans="1:6">
      <c r="A7799" s="370" t="s">
        <v>15844</v>
      </c>
      <c r="B7799" s="374">
        <v>11067</v>
      </c>
      <c r="C7799" s="374" t="s">
        <v>15845</v>
      </c>
      <c r="D7799" s="368" t="s">
        <v>8</v>
      </c>
      <c r="E7799" s="374" t="s">
        <v>1766</v>
      </c>
      <c r="F7799" s="376">
        <v>116696.73</v>
      </c>
    </row>
    <row r="7800" spans="1:6">
      <c r="A7800" s="370" t="s">
        <v>15846</v>
      </c>
      <c r="B7800" s="374">
        <v>11066</v>
      </c>
      <c r="C7800" s="374" t="s">
        <v>15847</v>
      </c>
      <c r="D7800" s="368" t="s">
        <v>8</v>
      </c>
      <c r="E7800" s="374" t="s">
        <v>1766</v>
      </c>
      <c r="F7800" s="376">
        <v>215345.18</v>
      </c>
    </row>
    <row r="7801" spans="1:6">
      <c r="A7801" s="370" t="s">
        <v>15848</v>
      </c>
      <c r="B7801" s="374">
        <v>11069</v>
      </c>
      <c r="C7801" s="374" t="s">
        <v>15849</v>
      </c>
      <c r="D7801" s="368" t="s">
        <v>6</v>
      </c>
      <c r="E7801" s="374" t="s">
        <v>1766</v>
      </c>
      <c r="F7801" s="376">
        <v>112456.43</v>
      </c>
    </row>
    <row r="7802" spans="1:6">
      <c r="A7802" s="370" t="s">
        <v>15850</v>
      </c>
      <c r="B7802" s="374">
        <v>11070</v>
      </c>
      <c r="C7802" s="374" t="s">
        <v>15851</v>
      </c>
      <c r="D7802" s="368" t="s">
        <v>6</v>
      </c>
      <c r="E7802" s="374" t="s">
        <v>1766</v>
      </c>
      <c r="F7802" s="376">
        <v>112456.43</v>
      </c>
    </row>
    <row r="7803" spans="1:6">
      <c r="A7803" s="370" t="s">
        <v>15852</v>
      </c>
      <c r="B7803" s="374">
        <v>15171</v>
      </c>
      <c r="C7803" s="374" t="s">
        <v>15853</v>
      </c>
      <c r="D7803" s="368" t="s">
        <v>8</v>
      </c>
      <c r="E7803" s="374" t="s">
        <v>1766</v>
      </c>
      <c r="F7803" s="376">
        <v>201283.1</v>
      </c>
    </row>
    <row r="7804" spans="1:6">
      <c r="A7804" s="370" t="s">
        <v>15854</v>
      </c>
      <c r="B7804" s="374">
        <v>15497</v>
      </c>
      <c r="C7804" s="374" t="s">
        <v>15855</v>
      </c>
      <c r="D7804" s="368" t="s">
        <v>8</v>
      </c>
      <c r="E7804" s="374" t="s">
        <v>1766</v>
      </c>
      <c r="F7804" s="376">
        <v>174745.77</v>
      </c>
    </row>
    <row r="7805" spans="1:6">
      <c r="A7805" s="370" t="s">
        <v>15856</v>
      </c>
      <c r="B7805" s="374">
        <v>16101</v>
      </c>
      <c r="C7805" s="374" t="s">
        <v>15857</v>
      </c>
      <c r="D7805" s="368" t="s">
        <v>8</v>
      </c>
      <c r="E7805" s="374" t="s">
        <v>1766</v>
      </c>
      <c r="F7805" s="376">
        <v>186518.12</v>
      </c>
    </row>
    <row r="7806" spans="1:6">
      <c r="A7806" s="370" t="s">
        <v>15858</v>
      </c>
      <c r="B7806" s="374">
        <v>791</v>
      </c>
      <c r="C7806" s="374" t="s">
        <v>15859</v>
      </c>
      <c r="D7806" s="368" t="s">
        <v>457</v>
      </c>
      <c r="E7806" s="374" t="s">
        <v>1991</v>
      </c>
      <c r="F7806" s="376">
        <v>7869.74</v>
      </c>
    </row>
    <row r="7807" spans="1:6">
      <c r="A7807" s="370" t="s">
        <v>15860</v>
      </c>
      <c r="B7807" s="374">
        <v>279</v>
      </c>
      <c r="C7807" s="374" t="s">
        <v>15861</v>
      </c>
      <c r="D7807" s="368" t="s">
        <v>15862</v>
      </c>
      <c r="E7807" s="374" t="s">
        <v>857</v>
      </c>
      <c r="F7807" s="376">
        <v>5525609.3499999996</v>
      </c>
    </row>
    <row r="7808" spans="1:6">
      <c r="A7808" s="370" t="s">
        <v>15863</v>
      </c>
      <c r="B7808" s="374">
        <v>280</v>
      </c>
      <c r="C7808" s="374" t="s">
        <v>15864</v>
      </c>
      <c r="D7808" s="368" t="s">
        <v>15862</v>
      </c>
      <c r="E7808" s="374" t="s">
        <v>857</v>
      </c>
      <c r="F7808" s="376">
        <v>6130918.1500000004</v>
      </c>
    </row>
    <row r="7809" spans="1:6">
      <c r="A7809" s="370" t="s">
        <v>15865</v>
      </c>
      <c r="B7809" s="374">
        <v>286</v>
      </c>
      <c r="C7809" s="374" t="s">
        <v>15866</v>
      </c>
      <c r="D7809" s="368" t="s">
        <v>15862</v>
      </c>
      <c r="E7809" s="374" t="s">
        <v>857</v>
      </c>
      <c r="F7809" s="376">
        <v>6130918.1500000004</v>
      </c>
    </row>
    <row r="7810" spans="1:6">
      <c r="A7810" s="370" t="s">
        <v>15867</v>
      </c>
      <c r="B7810" s="374">
        <v>11164</v>
      </c>
      <c r="C7810" s="374" t="s">
        <v>15868</v>
      </c>
      <c r="D7810" s="368" t="s">
        <v>15862</v>
      </c>
      <c r="E7810" s="374" t="s">
        <v>857</v>
      </c>
      <c r="F7810" s="376">
        <v>6166696.6600000001</v>
      </c>
    </row>
    <row r="7811" spans="1:6">
      <c r="A7811" s="370" t="s">
        <v>15869</v>
      </c>
      <c r="B7811" s="374">
        <v>11185</v>
      </c>
      <c r="C7811" s="374" t="s">
        <v>15870</v>
      </c>
      <c r="D7811" s="368" t="s">
        <v>15862</v>
      </c>
      <c r="E7811" s="374" t="s">
        <v>857</v>
      </c>
      <c r="F7811" s="376">
        <v>6166696.6600000001</v>
      </c>
    </row>
    <row r="7812" spans="1:6">
      <c r="A7812" s="370" t="s">
        <v>15871</v>
      </c>
      <c r="B7812" s="374">
        <v>291</v>
      </c>
      <c r="C7812" s="374" t="s">
        <v>15872</v>
      </c>
      <c r="D7812" s="368" t="s">
        <v>6</v>
      </c>
      <c r="E7812" s="374" t="s">
        <v>857</v>
      </c>
      <c r="F7812" s="376">
        <v>27312.63</v>
      </c>
    </row>
    <row r="7813" spans="1:6">
      <c r="A7813" s="370" t="s">
        <v>15873</v>
      </c>
      <c r="B7813" s="374">
        <v>292</v>
      </c>
      <c r="C7813" s="374" t="s">
        <v>15874</v>
      </c>
      <c r="D7813" s="368" t="s">
        <v>457</v>
      </c>
      <c r="E7813" s="374" t="s">
        <v>857</v>
      </c>
      <c r="F7813" s="376">
        <v>27264.52</v>
      </c>
    </row>
    <row r="7814" spans="1:6">
      <c r="A7814" s="370" t="s">
        <v>15875</v>
      </c>
      <c r="B7814" s="374">
        <v>283</v>
      </c>
      <c r="C7814" s="374" t="s">
        <v>15876</v>
      </c>
      <c r="D7814" s="368" t="s">
        <v>15862</v>
      </c>
      <c r="E7814" s="374" t="s">
        <v>857</v>
      </c>
      <c r="F7814" s="376">
        <v>5525609.3499999996</v>
      </c>
    </row>
    <row r="7815" spans="1:6">
      <c r="A7815" s="370" t="s">
        <v>15877</v>
      </c>
      <c r="B7815" s="374">
        <v>284</v>
      </c>
      <c r="C7815" s="374" t="s">
        <v>15878</v>
      </c>
      <c r="D7815" s="368" t="s">
        <v>15862</v>
      </c>
      <c r="E7815" s="374" t="s">
        <v>857</v>
      </c>
      <c r="F7815" s="376">
        <v>6130918.1500000004</v>
      </c>
    </row>
    <row r="7816" spans="1:6">
      <c r="A7816" s="370" t="s">
        <v>15879</v>
      </c>
      <c r="B7816" s="374">
        <v>15836</v>
      </c>
      <c r="C7816" s="374" t="s">
        <v>15878</v>
      </c>
      <c r="D7816" s="368" t="s">
        <v>457</v>
      </c>
      <c r="E7816" s="374" t="s">
        <v>857</v>
      </c>
      <c r="F7816" s="376">
        <v>6130.18</v>
      </c>
    </row>
    <row r="7817" spans="1:6">
      <c r="A7817" s="370" t="s">
        <v>15880</v>
      </c>
      <c r="B7817" s="374">
        <v>11078</v>
      </c>
      <c r="C7817" s="374" t="s">
        <v>15881</v>
      </c>
      <c r="D7817" s="368" t="s">
        <v>15862</v>
      </c>
      <c r="E7817" s="374" t="s">
        <v>857</v>
      </c>
      <c r="F7817" s="376">
        <v>6347800.0499999998</v>
      </c>
    </row>
    <row r="7818" spans="1:6">
      <c r="A7818" s="370" t="s">
        <v>15882</v>
      </c>
      <c r="B7818" s="374">
        <v>849</v>
      </c>
      <c r="C7818" s="374" t="s">
        <v>15883</v>
      </c>
      <c r="D7818" s="368" t="s">
        <v>15862</v>
      </c>
      <c r="E7818" s="374" t="s">
        <v>857</v>
      </c>
      <c r="F7818" s="376">
        <v>6270824.8399999999</v>
      </c>
    </row>
    <row r="7819" spans="1:6">
      <c r="A7819" s="370" t="s">
        <v>15884</v>
      </c>
      <c r="B7819" s="374">
        <v>281</v>
      </c>
      <c r="C7819" s="374" t="s">
        <v>15885</v>
      </c>
      <c r="D7819" s="368" t="s">
        <v>15862</v>
      </c>
      <c r="E7819" s="374" t="s">
        <v>857</v>
      </c>
      <c r="F7819" s="376">
        <v>6130918.1500000004</v>
      </c>
    </row>
    <row r="7820" spans="1:6">
      <c r="A7820" s="370" t="s">
        <v>15886</v>
      </c>
      <c r="B7820" s="374">
        <v>282</v>
      </c>
      <c r="C7820" s="374" t="s">
        <v>15887</v>
      </c>
      <c r="D7820" s="368" t="s">
        <v>15862</v>
      </c>
      <c r="E7820" s="374" t="s">
        <v>857</v>
      </c>
      <c r="F7820" s="376">
        <v>6130918.1500000004</v>
      </c>
    </row>
    <row r="7821" spans="1:6">
      <c r="A7821" s="370" t="s">
        <v>15888</v>
      </c>
      <c r="B7821" s="374">
        <v>285</v>
      </c>
      <c r="C7821" s="374" t="s">
        <v>15889</v>
      </c>
      <c r="D7821" s="368" t="s">
        <v>15862</v>
      </c>
      <c r="E7821" s="374" t="s">
        <v>857</v>
      </c>
      <c r="F7821" s="376">
        <v>5793287.9500000002</v>
      </c>
    </row>
    <row r="7822" spans="1:6">
      <c r="A7822" s="370" t="s">
        <v>15890</v>
      </c>
      <c r="B7822" s="374">
        <v>288</v>
      </c>
      <c r="C7822" s="374" t="s">
        <v>15891</v>
      </c>
      <c r="D7822" s="368" t="s">
        <v>15862</v>
      </c>
      <c r="E7822" s="374" t="s">
        <v>857</v>
      </c>
      <c r="F7822" s="376">
        <v>6130918.1500000004</v>
      </c>
    </row>
    <row r="7823" spans="1:6">
      <c r="A7823" s="370" t="s">
        <v>15892</v>
      </c>
      <c r="B7823" s="374">
        <v>287</v>
      </c>
      <c r="C7823" s="374" t="s">
        <v>15893</v>
      </c>
      <c r="D7823" s="368" t="s">
        <v>15862</v>
      </c>
      <c r="E7823" s="374" t="s">
        <v>857</v>
      </c>
      <c r="F7823" s="376">
        <v>5793287.9500000002</v>
      </c>
    </row>
    <row r="7824" spans="1:6">
      <c r="A7824" s="370" t="s">
        <v>15894</v>
      </c>
      <c r="B7824" s="374">
        <v>289</v>
      </c>
      <c r="C7824" s="374" t="s">
        <v>15895</v>
      </c>
      <c r="D7824" s="368" t="s">
        <v>15862</v>
      </c>
      <c r="E7824" s="374" t="s">
        <v>857</v>
      </c>
      <c r="F7824" s="376">
        <v>5793287.9500000002</v>
      </c>
    </row>
    <row r="7825" spans="1:6">
      <c r="A7825" s="370" t="s">
        <v>15896</v>
      </c>
      <c r="B7825" s="374">
        <v>290</v>
      </c>
      <c r="C7825" s="374" t="s">
        <v>15897</v>
      </c>
      <c r="D7825" s="368" t="s">
        <v>15862</v>
      </c>
      <c r="E7825" s="374" t="s">
        <v>857</v>
      </c>
      <c r="F7825" s="376">
        <v>6130918.1500000004</v>
      </c>
    </row>
    <row r="7826" spans="1:6">
      <c r="A7826" s="370" t="s">
        <v>15898</v>
      </c>
      <c r="B7826" s="374">
        <v>99</v>
      </c>
      <c r="C7826" s="374" t="s">
        <v>15899</v>
      </c>
      <c r="D7826" s="368" t="s">
        <v>15862</v>
      </c>
      <c r="E7826" s="374" t="s">
        <v>857</v>
      </c>
      <c r="F7826" s="376">
        <v>5793287.9500000002</v>
      </c>
    </row>
    <row r="7827" spans="1:6">
      <c r="A7827" s="370" t="s">
        <v>15900</v>
      </c>
      <c r="B7827" s="374">
        <v>11091</v>
      </c>
      <c r="C7827" s="374" t="s">
        <v>15901</v>
      </c>
      <c r="D7827" s="368" t="s">
        <v>6</v>
      </c>
      <c r="E7827" s="374" t="s">
        <v>857</v>
      </c>
      <c r="F7827" s="376">
        <v>12316.35</v>
      </c>
    </row>
    <row r="7828" spans="1:6">
      <c r="A7828" s="370" t="s">
        <v>15902</v>
      </c>
      <c r="B7828" s="374">
        <v>10326</v>
      </c>
      <c r="C7828" s="374" t="s">
        <v>15903</v>
      </c>
      <c r="D7828" s="368" t="s">
        <v>6</v>
      </c>
      <c r="E7828" s="374" t="s">
        <v>857</v>
      </c>
      <c r="F7828" s="376">
        <v>9576.11</v>
      </c>
    </row>
    <row r="7829" spans="1:6">
      <c r="A7829" s="370" t="s">
        <v>15904</v>
      </c>
      <c r="B7829" s="374">
        <v>17407</v>
      </c>
      <c r="C7829" s="374" t="s">
        <v>15905</v>
      </c>
      <c r="D7829" s="368" t="s">
        <v>9</v>
      </c>
      <c r="E7829" s="374" t="s">
        <v>598</v>
      </c>
      <c r="F7829" s="376">
        <v>93164.45</v>
      </c>
    </row>
    <row r="7830" spans="1:6" ht="22.5">
      <c r="A7830" s="370" t="s">
        <v>15906</v>
      </c>
      <c r="B7830" s="374">
        <v>13787</v>
      </c>
      <c r="C7830" s="374" t="s">
        <v>15907</v>
      </c>
      <c r="D7830" s="368" t="s">
        <v>9</v>
      </c>
      <c r="E7830" s="374" t="s">
        <v>537</v>
      </c>
      <c r="F7830" s="376">
        <v>116048.65</v>
      </c>
    </row>
    <row r="7831" spans="1:6" ht="22.5">
      <c r="A7831" s="370" t="s">
        <v>15908</v>
      </c>
      <c r="B7831" s="374">
        <v>13188</v>
      </c>
      <c r="C7831" s="374" t="s">
        <v>15909</v>
      </c>
      <c r="D7831" s="368" t="s">
        <v>9</v>
      </c>
      <c r="E7831" s="374" t="s">
        <v>537</v>
      </c>
      <c r="F7831" s="376">
        <v>61729.91</v>
      </c>
    </row>
    <row r="7832" spans="1:6">
      <c r="A7832" s="370" t="s">
        <v>15910</v>
      </c>
      <c r="B7832" s="374">
        <v>16658</v>
      </c>
      <c r="C7832" s="374" t="s">
        <v>15911</v>
      </c>
      <c r="D7832" s="368" t="s">
        <v>8</v>
      </c>
      <c r="E7832" s="374" t="s">
        <v>1573</v>
      </c>
      <c r="F7832" s="376">
        <v>62422.44</v>
      </c>
    </row>
    <row r="7833" spans="1:6" ht="22.5">
      <c r="A7833" s="370" t="s">
        <v>15912</v>
      </c>
      <c r="B7833" s="374">
        <v>14024</v>
      </c>
      <c r="C7833" s="374" t="s">
        <v>15913</v>
      </c>
      <c r="D7833" s="368" t="s">
        <v>9</v>
      </c>
      <c r="E7833" s="374" t="s">
        <v>537</v>
      </c>
      <c r="F7833" s="376">
        <v>145084.10999999999</v>
      </c>
    </row>
    <row r="7834" spans="1:6" ht="22.5">
      <c r="A7834" s="370" t="s">
        <v>15914</v>
      </c>
      <c r="B7834" s="374">
        <v>12465</v>
      </c>
      <c r="C7834" s="374" t="s">
        <v>15915</v>
      </c>
      <c r="D7834" s="368" t="s">
        <v>9</v>
      </c>
      <c r="E7834" s="374" t="s">
        <v>537</v>
      </c>
      <c r="F7834" s="376">
        <v>349494.16</v>
      </c>
    </row>
    <row r="7835" spans="1:6" ht="22.5">
      <c r="A7835" s="370" t="s">
        <v>15916</v>
      </c>
      <c r="B7835" s="374">
        <v>14023</v>
      </c>
      <c r="C7835" s="374" t="s">
        <v>15917</v>
      </c>
      <c r="D7835" s="368" t="s">
        <v>9</v>
      </c>
      <c r="E7835" s="374" t="s">
        <v>537</v>
      </c>
      <c r="F7835" s="376">
        <v>405471.7</v>
      </c>
    </row>
    <row r="7836" spans="1:6" ht="22.5">
      <c r="A7836" s="370" t="s">
        <v>15918</v>
      </c>
      <c r="B7836" s="374">
        <v>10928</v>
      </c>
      <c r="C7836" s="374" t="s">
        <v>15919</v>
      </c>
      <c r="D7836" s="368" t="s">
        <v>9</v>
      </c>
      <c r="E7836" s="374" t="s">
        <v>537</v>
      </c>
      <c r="F7836" s="376">
        <v>731465.8</v>
      </c>
    </row>
    <row r="7837" spans="1:6" ht="22.5">
      <c r="A7837" s="370" t="s">
        <v>15920</v>
      </c>
      <c r="B7837" s="374">
        <v>13571</v>
      </c>
      <c r="C7837" s="374" t="s">
        <v>15921</v>
      </c>
      <c r="D7837" s="368" t="s">
        <v>9</v>
      </c>
      <c r="E7837" s="374" t="s">
        <v>537</v>
      </c>
      <c r="F7837" s="376">
        <v>707507.87</v>
      </c>
    </row>
    <row r="7838" spans="1:6" ht="22.5">
      <c r="A7838" s="370" t="s">
        <v>15922</v>
      </c>
      <c r="B7838" s="374">
        <v>12467</v>
      </c>
      <c r="C7838" s="374" t="s">
        <v>15923</v>
      </c>
      <c r="D7838" s="368" t="s">
        <v>9</v>
      </c>
      <c r="E7838" s="374" t="s">
        <v>537</v>
      </c>
      <c r="F7838" s="376">
        <v>70353.19</v>
      </c>
    </row>
    <row r="7839" spans="1:6" ht="22.5">
      <c r="A7839" s="370" t="s">
        <v>15924</v>
      </c>
      <c r="B7839" s="374">
        <v>503</v>
      </c>
      <c r="C7839" s="374" t="s">
        <v>15925</v>
      </c>
      <c r="D7839" s="368" t="s">
        <v>9</v>
      </c>
      <c r="E7839" s="374" t="s">
        <v>537</v>
      </c>
      <c r="F7839" s="376">
        <v>161153.16</v>
      </c>
    </row>
    <row r="7840" spans="1:6" ht="22.5">
      <c r="A7840" s="370" t="s">
        <v>15926</v>
      </c>
      <c r="B7840" s="374">
        <v>13239</v>
      </c>
      <c r="C7840" s="374" t="s">
        <v>15927</v>
      </c>
      <c r="D7840" s="368" t="s">
        <v>9</v>
      </c>
      <c r="E7840" s="374" t="s">
        <v>537</v>
      </c>
      <c r="F7840" s="376">
        <v>247450.7</v>
      </c>
    </row>
    <row r="7841" spans="1:6" ht="22.5">
      <c r="A7841" s="370" t="s">
        <v>15928</v>
      </c>
      <c r="B7841" s="374">
        <v>15847</v>
      </c>
      <c r="C7841" s="374" t="s">
        <v>15929</v>
      </c>
      <c r="D7841" s="368" t="s">
        <v>9</v>
      </c>
      <c r="E7841" s="374" t="s">
        <v>537</v>
      </c>
      <c r="F7841" s="376">
        <v>705604.77</v>
      </c>
    </row>
    <row r="7842" spans="1:6" ht="22.5">
      <c r="A7842" s="370" t="s">
        <v>15930</v>
      </c>
      <c r="B7842" s="374">
        <v>10929</v>
      </c>
      <c r="C7842" s="374" t="s">
        <v>15931</v>
      </c>
      <c r="D7842" s="368" t="s">
        <v>9</v>
      </c>
      <c r="E7842" s="374" t="s">
        <v>537</v>
      </c>
      <c r="F7842" s="376">
        <v>471908.61</v>
      </c>
    </row>
    <row r="7843" spans="1:6" ht="22.5">
      <c r="A7843" s="370" t="s">
        <v>15932</v>
      </c>
      <c r="B7843" s="374">
        <v>14985</v>
      </c>
      <c r="C7843" s="374" t="s">
        <v>15933</v>
      </c>
      <c r="D7843" s="368" t="s">
        <v>9</v>
      </c>
      <c r="E7843" s="374" t="s">
        <v>537</v>
      </c>
      <c r="F7843" s="376">
        <v>11629.38</v>
      </c>
    </row>
    <row r="7844" spans="1:6" ht="22.5">
      <c r="A7844" s="370" t="s">
        <v>15934</v>
      </c>
      <c r="B7844" s="374">
        <v>10926</v>
      </c>
      <c r="C7844" s="374" t="s">
        <v>15935</v>
      </c>
      <c r="D7844" s="368" t="s">
        <v>9</v>
      </c>
      <c r="E7844" s="374" t="s">
        <v>537</v>
      </c>
      <c r="F7844" s="376">
        <v>312656.65000000002</v>
      </c>
    </row>
    <row r="7845" spans="1:6">
      <c r="A7845" s="370" t="s">
        <v>15936</v>
      </c>
      <c r="B7845" s="374">
        <v>10628</v>
      </c>
      <c r="C7845" s="374" t="s">
        <v>15937</v>
      </c>
      <c r="D7845" s="368" t="s">
        <v>9</v>
      </c>
      <c r="E7845" s="374" t="s">
        <v>496</v>
      </c>
      <c r="F7845" s="376">
        <v>348540.44</v>
      </c>
    </row>
    <row r="7846" spans="1:6" ht="22.5">
      <c r="A7846" s="370" t="s">
        <v>15938</v>
      </c>
      <c r="B7846" s="374">
        <v>12757</v>
      </c>
      <c r="C7846" s="374" t="s">
        <v>15939</v>
      </c>
      <c r="D7846" s="368" t="s">
        <v>9</v>
      </c>
      <c r="E7846" s="374" t="s">
        <v>537</v>
      </c>
      <c r="F7846" s="376">
        <v>241808.25</v>
      </c>
    </row>
    <row r="7847" spans="1:6" ht="22.5">
      <c r="A7847" s="370" t="s">
        <v>15940</v>
      </c>
      <c r="B7847" s="374">
        <v>12466</v>
      </c>
      <c r="C7847" s="374" t="s">
        <v>15941</v>
      </c>
      <c r="D7847" s="368" t="s">
        <v>9</v>
      </c>
      <c r="E7847" s="374" t="s">
        <v>537</v>
      </c>
      <c r="F7847" s="376">
        <v>139260.94</v>
      </c>
    </row>
    <row r="7848" spans="1:6" ht="22.5">
      <c r="A7848" s="370" t="s">
        <v>15942</v>
      </c>
      <c r="B7848" s="374">
        <v>504</v>
      </c>
      <c r="C7848" s="374" t="s">
        <v>15943</v>
      </c>
      <c r="D7848" s="368" t="s">
        <v>9</v>
      </c>
      <c r="E7848" s="374" t="s">
        <v>537</v>
      </c>
      <c r="F7848" s="376">
        <v>93237.55</v>
      </c>
    </row>
    <row r="7849" spans="1:6" ht="22.5">
      <c r="A7849" s="370" t="s">
        <v>15944</v>
      </c>
      <c r="B7849" s="374">
        <v>505</v>
      </c>
      <c r="C7849" s="374" t="s">
        <v>15945</v>
      </c>
      <c r="D7849" s="368" t="s">
        <v>9</v>
      </c>
      <c r="E7849" s="374" t="s">
        <v>537</v>
      </c>
      <c r="F7849" s="376">
        <v>169207.66</v>
      </c>
    </row>
    <row r="7850" spans="1:6" ht="22.5">
      <c r="A7850" s="370" t="s">
        <v>15946</v>
      </c>
      <c r="B7850" s="374">
        <v>14982</v>
      </c>
      <c r="C7850" s="374" t="s">
        <v>15947</v>
      </c>
      <c r="D7850" s="368" t="s">
        <v>9</v>
      </c>
      <c r="E7850" s="374" t="s">
        <v>537</v>
      </c>
      <c r="F7850" s="376">
        <v>1882149.52</v>
      </c>
    </row>
    <row r="7851" spans="1:6" ht="22.5">
      <c r="A7851" s="370" t="s">
        <v>15948</v>
      </c>
      <c r="B7851" s="374">
        <v>16279</v>
      </c>
      <c r="C7851" s="374" t="s">
        <v>15949</v>
      </c>
      <c r="D7851" s="368" t="s">
        <v>9</v>
      </c>
      <c r="E7851" s="374" t="s">
        <v>537</v>
      </c>
      <c r="F7851" s="376">
        <v>817016.8</v>
      </c>
    </row>
    <row r="7852" spans="1:6">
      <c r="A7852" s="370" t="s">
        <v>15950</v>
      </c>
      <c r="B7852" s="374">
        <v>14008</v>
      </c>
      <c r="C7852" s="374" t="s">
        <v>15951</v>
      </c>
      <c r="D7852" s="368" t="s">
        <v>9</v>
      </c>
      <c r="E7852" s="374" t="s">
        <v>496</v>
      </c>
      <c r="F7852" s="376">
        <v>42280.23</v>
      </c>
    </row>
    <row r="7853" spans="1:6" ht="22.5">
      <c r="A7853" s="370" t="s">
        <v>15952</v>
      </c>
      <c r="B7853" s="374">
        <v>16271</v>
      </c>
      <c r="C7853" s="374" t="s">
        <v>15953</v>
      </c>
      <c r="D7853" s="368" t="s">
        <v>9</v>
      </c>
      <c r="E7853" s="374" t="s">
        <v>537</v>
      </c>
      <c r="F7853" s="376">
        <v>83092.83</v>
      </c>
    </row>
    <row r="7854" spans="1:6" ht="22.5">
      <c r="A7854" s="370" t="s">
        <v>15954</v>
      </c>
      <c r="B7854" s="374">
        <v>16406</v>
      </c>
      <c r="C7854" s="374" t="s">
        <v>15955</v>
      </c>
      <c r="D7854" s="368" t="s">
        <v>9</v>
      </c>
      <c r="E7854" s="374" t="s">
        <v>537</v>
      </c>
      <c r="F7854" s="376">
        <v>595466.66</v>
      </c>
    </row>
    <row r="7855" spans="1:6" ht="22.5">
      <c r="A7855" s="370" t="s">
        <v>15956</v>
      </c>
      <c r="B7855" s="374">
        <v>16389</v>
      </c>
      <c r="C7855" s="374" t="s">
        <v>15957</v>
      </c>
      <c r="D7855" s="368" t="s">
        <v>9</v>
      </c>
      <c r="E7855" s="374" t="s">
        <v>537</v>
      </c>
      <c r="F7855" s="376">
        <v>99784.66</v>
      </c>
    </row>
    <row r="7856" spans="1:6" ht="22.5">
      <c r="A7856" s="370" t="s">
        <v>15958</v>
      </c>
      <c r="B7856" s="374">
        <v>16391</v>
      </c>
      <c r="C7856" s="374" t="s">
        <v>15959</v>
      </c>
      <c r="D7856" s="368" t="s">
        <v>9</v>
      </c>
      <c r="E7856" s="374" t="s">
        <v>537</v>
      </c>
      <c r="F7856" s="376">
        <v>117737.94</v>
      </c>
    </row>
    <row r="7857" spans="1:6" ht="22.5">
      <c r="A7857" s="370" t="s">
        <v>15960</v>
      </c>
      <c r="B7857" s="374">
        <v>20841</v>
      </c>
      <c r="C7857" s="374" t="s">
        <v>15961</v>
      </c>
      <c r="D7857" s="368" t="s">
        <v>9</v>
      </c>
      <c r="E7857" s="374" t="s">
        <v>537</v>
      </c>
      <c r="F7857" s="376">
        <v>28090.14</v>
      </c>
    </row>
    <row r="7858" spans="1:6" ht="22.5">
      <c r="A7858" s="370" t="s">
        <v>15962</v>
      </c>
      <c r="B7858" s="374">
        <v>14483</v>
      </c>
      <c r="C7858" s="374" t="s">
        <v>15963</v>
      </c>
      <c r="D7858" s="368" t="s">
        <v>9</v>
      </c>
      <c r="E7858" s="374" t="s">
        <v>537</v>
      </c>
      <c r="F7858" s="376">
        <v>111342.28</v>
      </c>
    </row>
    <row r="7859" spans="1:6" ht="22.5">
      <c r="A7859" s="370" t="s">
        <v>15964</v>
      </c>
      <c r="B7859" s="374">
        <v>14484</v>
      </c>
      <c r="C7859" s="374" t="s">
        <v>15965</v>
      </c>
      <c r="D7859" s="368" t="s">
        <v>9</v>
      </c>
      <c r="E7859" s="374" t="s">
        <v>537</v>
      </c>
      <c r="F7859" s="376">
        <v>164178.57999999999</v>
      </c>
    </row>
    <row r="7860" spans="1:6" ht="22.5">
      <c r="A7860" s="370" t="s">
        <v>15966</v>
      </c>
      <c r="B7860" s="374">
        <v>19257</v>
      </c>
      <c r="C7860" s="374" t="s">
        <v>15967</v>
      </c>
      <c r="D7860" s="368" t="s">
        <v>9</v>
      </c>
      <c r="E7860" s="374" t="s">
        <v>537</v>
      </c>
      <c r="F7860" s="376">
        <v>704807.22</v>
      </c>
    </row>
    <row r="7861" spans="1:6" ht="22.5">
      <c r="A7861" s="370" t="s">
        <v>15968</v>
      </c>
      <c r="B7861" s="374">
        <v>18644</v>
      </c>
      <c r="C7861" s="374" t="s">
        <v>15969</v>
      </c>
      <c r="D7861" s="368" t="s">
        <v>9</v>
      </c>
      <c r="E7861" s="374" t="s">
        <v>537</v>
      </c>
      <c r="F7861" s="376">
        <v>100176.97</v>
      </c>
    </row>
    <row r="7862" spans="1:6" ht="22.5">
      <c r="A7862" s="370" t="s">
        <v>15970</v>
      </c>
      <c r="B7862" s="374">
        <v>18643</v>
      </c>
      <c r="C7862" s="374" t="s">
        <v>15971</v>
      </c>
      <c r="D7862" s="368" t="s">
        <v>9</v>
      </c>
      <c r="E7862" s="374" t="s">
        <v>537</v>
      </c>
      <c r="F7862" s="376">
        <v>100053.62</v>
      </c>
    </row>
    <row r="7863" spans="1:6">
      <c r="A7863" s="370" t="s">
        <v>15972</v>
      </c>
      <c r="B7863" s="374">
        <v>714</v>
      </c>
      <c r="C7863" s="374" t="s">
        <v>15973</v>
      </c>
      <c r="D7863" s="368" t="s">
        <v>9</v>
      </c>
      <c r="E7863" s="374" t="s">
        <v>522</v>
      </c>
      <c r="F7863" s="376">
        <v>36966.22</v>
      </c>
    </row>
    <row r="7864" spans="1:6">
      <c r="A7864" s="370" t="s">
        <v>15974</v>
      </c>
      <c r="B7864" s="374">
        <v>3930</v>
      </c>
      <c r="C7864" s="374" t="s">
        <v>15975</v>
      </c>
      <c r="D7864" s="368" t="s">
        <v>9</v>
      </c>
      <c r="E7864" s="374" t="s">
        <v>522</v>
      </c>
      <c r="F7864" s="376">
        <v>54650.45</v>
      </c>
    </row>
    <row r="7865" spans="1:6">
      <c r="A7865" s="370" t="s">
        <v>15976</v>
      </c>
      <c r="B7865" s="374">
        <v>13331</v>
      </c>
      <c r="C7865" s="374" t="s">
        <v>15977</v>
      </c>
      <c r="D7865" s="368" t="s">
        <v>9</v>
      </c>
      <c r="E7865" s="374" t="s">
        <v>366</v>
      </c>
      <c r="F7865" s="376">
        <v>12746.8</v>
      </c>
    </row>
    <row r="7866" spans="1:6">
      <c r="A7866" s="370" t="s">
        <v>15978</v>
      </c>
      <c r="B7866" s="374">
        <v>17311</v>
      </c>
      <c r="C7866" s="374" t="s">
        <v>15979</v>
      </c>
      <c r="D7866" s="368" t="s">
        <v>9</v>
      </c>
      <c r="E7866" s="374" t="s">
        <v>522</v>
      </c>
      <c r="F7866" s="376">
        <v>276249.43</v>
      </c>
    </row>
    <row r="7867" spans="1:6">
      <c r="A7867" s="370" t="s">
        <v>15980</v>
      </c>
      <c r="B7867" s="374">
        <v>12203</v>
      </c>
      <c r="C7867" s="374" t="s">
        <v>15981</v>
      </c>
      <c r="D7867" s="368" t="s">
        <v>9</v>
      </c>
      <c r="E7867" s="374" t="s">
        <v>1793</v>
      </c>
      <c r="F7867" s="376">
        <v>175324.26</v>
      </c>
    </row>
    <row r="7868" spans="1:6">
      <c r="A7868" s="370" t="s">
        <v>15982</v>
      </c>
      <c r="B7868" s="374">
        <v>11198</v>
      </c>
      <c r="C7868" s="374" t="s">
        <v>15983</v>
      </c>
      <c r="D7868" s="368" t="s">
        <v>6</v>
      </c>
      <c r="E7868" s="374" t="s">
        <v>1766</v>
      </c>
      <c r="F7868" s="376">
        <v>62801.04</v>
      </c>
    </row>
    <row r="7869" spans="1:6">
      <c r="A7869" s="370" t="s">
        <v>15984</v>
      </c>
      <c r="B7869" s="374">
        <v>12615</v>
      </c>
      <c r="C7869" s="374" t="s">
        <v>15985</v>
      </c>
      <c r="D7869" s="368" t="s">
        <v>6</v>
      </c>
      <c r="E7869" s="374" t="s">
        <v>1793</v>
      </c>
      <c r="F7869" s="376">
        <v>120590.99</v>
      </c>
    </row>
    <row r="7870" spans="1:6">
      <c r="A7870" s="370" t="s">
        <v>15986</v>
      </c>
      <c r="B7870" s="374">
        <v>12803</v>
      </c>
      <c r="C7870" s="374" t="s">
        <v>15987</v>
      </c>
      <c r="D7870" s="368" t="s">
        <v>6</v>
      </c>
      <c r="E7870" s="374" t="s">
        <v>1216</v>
      </c>
      <c r="F7870" s="376">
        <v>95137.54</v>
      </c>
    </row>
    <row r="7871" spans="1:6">
      <c r="A7871" s="370" t="s">
        <v>15988</v>
      </c>
      <c r="B7871" s="374">
        <v>10015</v>
      </c>
      <c r="C7871" s="374" t="s">
        <v>15989</v>
      </c>
      <c r="D7871" s="368" t="s">
        <v>6</v>
      </c>
      <c r="E7871" s="374" t="s">
        <v>1216</v>
      </c>
      <c r="F7871" s="376">
        <v>52285.96</v>
      </c>
    </row>
    <row r="7872" spans="1:6" ht="22.5">
      <c r="A7872" s="370" t="s">
        <v>15990</v>
      </c>
      <c r="B7872" s="374">
        <v>14377</v>
      </c>
      <c r="C7872" s="374" t="s">
        <v>15991</v>
      </c>
      <c r="D7872" s="368" t="s">
        <v>9</v>
      </c>
      <c r="E7872" s="374" t="s">
        <v>537</v>
      </c>
      <c r="F7872" s="376">
        <v>68186.850000000006</v>
      </c>
    </row>
    <row r="7873" spans="1:6">
      <c r="A7873" s="370" t="s">
        <v>15992</v>
      </c>
      <c r="B7873" s="374">
        <v>13266</v>
      </c>
      <c r="C7873" s="374" t="s">
        <v>15993</v>
      </c>
      <c r="D7873" s="368" t="s">
        <v>8</v>
      </c>
      <c r="E7873" s="374" t="s">
        <v>496</v>
      </c>
      <c r="F7873" s="376">
        <v>113167.54</v>
      </c>
    </row>
    <row r="7874" spans="1:6">
      <c r="A7874" s="370" t="s">
        <v>15994</v>
      </c>
      <c r="B7874" s="374">
        <v>14054</v>
      </c>
      <c r="C7874" s="374" t="s">
        <v>15995</v>
      </c>
      <c r="D7874" s="368" t="s">
        <v>6</v>
      </c>
      <c r="E7874" s="374" t="s">
        <v>1793</v>
      </c>
      <c r="F7874" s="376">
        <v>48461.85</v>
      </c>
    </row>
    <row r="7875" spans="1:6" ht="22.5">
      <c r="A7875" s="370" t="s">
        <v>15996</v>
      </c>
      <c r="B7875" s="374">
        <v>13301</v>
      </c>
      <c r="C7875" s="374" t="s">
        <v>15997</v>
      </c>
      <c r="D7875" s="368" t="s">
        <v>9</v>
      </c>
      <c r="E7875" s="374" t="s">
        <v>537</v>
      </c>
      <c r="F7875" s="376">
        <v>28459.96</v>
      </c>
    </row>
    <row r="7876" spans="1:6">
      <c r="A7876" s="370" t="s">
        <v>15998</v>
      </c>
      <c r="B7876" s="374">
        <v>15458</v>
      </c>
      <c r="C7876" s="374" t="s">
        <v>15999</v>
      </c>
      <c r="D7876" s="368" t="s">
        <v>8</v>
      </c>
      <c r="E7876" s="374" t="s">
        <v>615</v>
      </c>
      <c r="F7876" s="376">
        <v>284668.78000000003</v>
      </c>
    </row>
    <row r="7877" spans="1:6">
      <c r="A7877" s="370" t="s">
        <v>16000</v>
      </c>
      <c r="B7877" s="374">
        <v>11168</v>
      </c>
      <c r="C7877" s="374" t="s">
        <v>16001</v>
      </c>
      <c r="D7877" s="368" t="s">
        <v>6</v>
      </c>
      <c r="E7877" s="374" t="s">
        <v>507</v>
      </c>
      <c r="F7877" s="376">
        <v>93608.43</v>
      </c>
    </row>
    <row r="7878" spans="1:6">
      <c r="A7878" s="370" t="s">
        <v>16002</v>
      </c>
      <c r="B7878" s="374">
        <v>12701</v>
      </c>
      <c r="C7878" s="374" t="s">
        <v>16003</v>
      </c>
      <c r="D7878" s="368" t="s">
        <v>8</v>
      </c>
      <c r="E7878" s="374" t="s">
        <v>615</v>
      </c>
      <c r="F7878" s="376">
        <v>94508.24</v>
      </c>
    </row>
    <row r="7879" spans="1:6">
      <c r="A7879" s="370" t="s">
        <v>16004</v>
      </c>
      <c r="B7879" s="374">
        <v>417</v>
      </c>
      <c r="C7879" s="374" t="s">
        <v>16005</v>
      </c>
      <c r="D7879" s="368" t="s">
        <v>9</v>
      </c>
      <c r="E7879" s="374" t="s">
        <v>598</v>
      </c>
      <c r="F7879" s="376">
        <v>9441.9699999999993</v>
      </c>
    </row>
    <row r="7880" spans="1:6">
      <c r="A7880" s="370" t="s">
        <v>16006</v>
      </c>
      <c r="B7880" s="374">
        <v>609</v>
      </c>
      <c r="C7880" s="374" t="s">
        <v>16007</v>
      </c>
      <c r="D7880" s="368" t="s">
        <v>6</v>
      </c>
      <c r="E7880" s="374" t="s">
        <v>507</v>
      </c>
      <c r="F7880" s="376">
        <v>99011.07</v>
      </c>
    </row>
    <row r="7881" spans="1:6">
      <c r="A7881" s="370" t="s">
        <v>16008</v>
      </c>
      <c r="B7881" s="374">
        <v>15552</v>
      </c>
      <c r="C7881" s="374" t="s">
        <v>16009</v>
      </c>
      <c r="D7881" s="368" t="s">
        <v>6</v>
      </c>
      <c r="E7881" s="374" t="s">
        <v>507</v>
      </c>
      <c r="F7881" s="376">
        <v>125592.87</v>
      </c>
    </row>
    <row r="7882" spans="1:6">
      <c r="A7882" s="370" t="s">
        <v>16010</v>
      </c>
      <c r="B7882" s="374">
        <v>10744</v>
      </c>
      <c r="C7882" s="374" t="s">
        <v>16011</v>
      </c>
      <c r="D7882" s="368" t="s">
        <v>6</v>
      </c>
      <c r="E7882" s="374" t="s">
        <v>615</v>
      </c>
      <c r="F7882" s="376">
        <v>261503.08</v>
      </c>
    </row>
    <row r="7883" spans="1:6">
      <c r="A7883" s="370" t="s">
        <v>16012</v>
      </c>
      <c r="B7883" s="374">
        <v>10990</v>
      </c>
      <c r="C7883" s="374" t="s">
        <v>16013</v>
      </c>
      <c r="D7883" s="368" t="s">
        <v>6</v>
      </c>
      <c r="E7883" s="374" t="s">
        <v>507</v>
      </c>
      <c r="F7883" s="376">
        <v>170362.33</v>
      </c>
    </row>
    <row r="7884" spans="1:6">
      <c r="A7884" s="370" t="s">
        <v>16014</v>
      </c>
      <c r="B7884" s="374">
        <v>11598</v>
      </c>
      <c r="C7884" s="374" t="s">
        <v>16015</v>
      </c>
      <c r="D7884" s="368" t="s">
        <v>8</v>
      </c>
      <c r="E7884" s="374" t="s">
        <v>615</v>
      </c>
      <c r="F7884" s="376">
        <v>82485.91</v>
      </c>
    </row>
    <row r="7885" spans="1:6">
      <c r="A7885" s="370" t="s">
        <v>16016</v>
      </c>
      <c r="B7885" s="374">
        <v>14601</v>
      </c>
      <c r="C7885" s="374" t="s">
        <v>16017</v>
      </c>
      <c r="D7885" s="368" t="s">
        <v>6</v>
      </c>
      <c r="E7885" s="374" t="s">
        <v>507</v>
      </c>
      <c r="F7885" s="376">
        <v>131542.25</v>
      </c>
    </row>
    <row r="7886" spans="1:6">
      <c r="A7886" s="370" t="s">
        <v>16018</v>
      </c>
      <c r="B7886" s="374">
        <v>18697</v>
      </c>
      <c r="C7886" s="374" t="s">
        <v>16019</v>
      </c>
      <c r="D7886" s="368" t="s">
        <v>6</v>
      </c>
      <c r="E7886" s="374" t="s">
        <v>1442</v>
      </c>
      <c r="F7886" s="376">
        <v>183485</v>
      </c>
    </row>
    <row r="7887" spans="1:6">
      <c r="A7887" s="370" t="s">
        <v>16020</v>
      </c>
      <c r="B7887" s="374">
        <v>16445</v>
      </c>
      <c r="C7887" s="374" t="s">
        <v>16021</v>
      </c>
      <c r="D7887" s="368" t="s">
        <v>8</v>
      </c>
      <c r="E7887" s="374" t="s">
        <v>491</v>
      </c>
      <c r="F7887" s="376">
        <v>346208.24</v>
      </c>
    </row>
    <row r="7888" spans="1:6">
      <c r="A7888" s="370" t="s">
        <v>16022</v>
      </c>
      <c r="B7888" s="374">
        <v>15941</v>
      </c>
      <c r="C7888" s="374" t="s">
        <v>16023</v>
      </c>
      <c r="D7888" s="368" t="s">
        <v>8</v>
      </c>
      <c r="E7888" s="374" t="s">
        <v>491</v>
      </c>
      <c r="F7888" s="376">
        <v>202026.31</v>
      </c>
    </row>
    <row r="7889" spans="1:6">
      <c r="A7889" s="370" t="s">
        <v>16024</v>
      </c>
      <c r="B7889" s="374">
        <v>610</v>
      </c>
      <c r="C7889" s="374" t="s">
        <v>16025</v>
      </c>
      <c r="D7889" s="368" t="s">
        <v>6</v>
      </c>
      <c r="E7889" s="374" t="s">
        <v>507</v>
      </c>
      <c r="F7889" s="376">
        <v>67637.3</v>
      </c>
    </row>
    <row r="7890" spans="1:6">
      <c r="A7890" s="370" t="s">
        <v>16026</v>
      </c>
      <c r="B7890" s="374">
        <v>18730</v>
      </c>
      <c r="C7890" s="374" t="s">
        <v>16027</v>
      </c>
      <c r="D7890" s="368" t="s">
        <v>9</v>
      </c>
      <c r="E7890" s="374" t="s">
        <v>371</v>
      </c>
      <c r="F7890" s="376">
        <v>75710.66</v>
      </c>
    </row>
    <row r="7891" spans="1:6">
      <c r="A7891" s="370" t="s">
        <v>16028</v>
      </c>
      <c r="B7891" s="374">
        <v>18731</v>
      </c>
      <c r="C7891" s="374" t="s">
        <v>16029</v>
      </c>
      <c r="D7891" s="368" t="s">
        <v>9</v>
      </c>
      <c r="E7891" s="374" t="s">
        <v>371</v>
      </c>
      <c r="F7891" s="376">
        <v>75710.66</v>
      </c>
    </row>
    <row r="7892" spans="1:6">
      <c r="A7892" s="370" t="s">
        <v>16030</v>
      </c>
      <c r="B7892" s="374">
        <v>18734</v>
      </c>
      <c r="C7892" s="374" t="s">
        <v>16031</v>
      </c>
      <c r="D7892" s="368" t="s">
        <v>9</v>
      </c>
      <c r="E7892" s="374" t="s">
        <v>371</v>
      </c>
      <c r="F7892" s="376">
        <v>75710.66</v>
      </c>
    </row>
    <row r="7893" spans="1:6">
      <c r="A7893" s="370" t="s">
        <v>16032</v>
      </c>
      <c r="B7893" s="374">
        <v>18733</v>
      </c>
      <c r="C7893" s="374" t="s">
        <v>16033</v>
      </c>
      <c r="D7893" s="368" t="s">
        <v>9</v>
      </c>
      <c r="E7893" s="374" t="s">
        <v>371</v>
      </c>
      <c r="F7893" s="376">
        <v>75710.66</v>
      </c>
    </row>
    <row r="7894" spans="1:6">
      <c r="A7894" s="370" t="s">
        <v>16034</v>
      </c>
      <c r="B7894" s="374">
        <v>18735</v>
      </c>
      <c r="C7894" s="374" t="s">
        <v>16035</v>
      </c>
      <c r="D7894" s="368" t="s">
        <v>9</v>
      </c>
      <c r="E7894" s="374" t="s">
        <v>371</v>
      </c>
      <c r="F7894" s="376">
        <v>75710.66</v>
      </c>
    </row>
    <row r="7895" spans="1:6">
      <c r="A7895" s="370" t="s">
        <v>16036</v>
      </c>
      <c r="B7895" s="374">
        <v>10370</v>
      </c>
      <c r="C7895" s="374" t="s">
        <v>16037</v>
      </c>
      <c r="D7895" s="368" t="s">
        <v>9</v>
      </c>
      <c r="E7895" s="374" t="s">
        <v>598</v>
      </c>
      <c r="F7895" s="376">
        <v>14277.3</v>
      </c>
    </row>
    <row r="7896" spans="1:6">
      <c r="A7896" s="370" t="s">
        <v>16038</v>
      </c>
      <c r="B7896" s="374">
        <v>10657</v>
      </c>
      <c r="C7896" s="374" t="s">
        <v>16039</v>
      </c>
      <c r="D7896" s="368" t="s">
        <v>9</v>
      </c>
      <c r="E7896" s="374" t="s">
        <v>496</v>
      </c>
      <c r="F7896" s="376">
        <v>17553.45</v>
      </c>
    </row>
    <row r="7897" spans="1:6">
      <c r="A7897" s="370" t="s">
        <v>16040</v>
      </c>
      <c r="B7897" s="374">
        <v>14235</v>
      </c>
      <c r="C7897" s="374" t="s">
        <v>16041</v>
      </c>
      <c r="D7897" s="368" t="s">
        <v>9</v>
      </c>
      <c r="E7897" s="374" t="s">
        <v>598</v>
      </c>
      <c r="F7897" s="376">
        <v>31835.16</v>
      </c>
    </row>
    <row r="7898" spans="1:6">
      <c r="A7898" s="370" t="s">
        <v>16042</v>
      </c>
      <c r="B7898" s="374">
        <v>17479</v>
      </c>
      <c r="C7898" s="374" t="s">
        <v>16043</v>
      </c>
      <c r="D7898" s="368" t="s">
        <v>9</v>
      </c>
      <c r="E7898" s="374" t="s">
        <v>562</v>
      </c>
      <c r="F7898" s="376">
        <v>129903.43</v>
      </c>
    </row>
    <row r="7899" spans="1:6">
      <c r="A7899" s="370" t="s">
        <v>16044</v>
      </c>
      <c r="B7899" s="374">
        <v>13388</v>
      </c>
      <c r="C7899" s="374" t="s">
        <v>16045</v>
      </c>
      <c r="D7899" s="368" t="s">
        <v>9</v>
      </c>
      <c r="E7899" s="374" t="s">
        <v>366</v>
      </c>
      <c r="F7899" s="376">
        <v>11666.95</v>
      </c>
    </row>
    <row r="7900" spans="1:6">
      <c r="A7900" s="370" t="s">
        <v>16046</v>
      </c>
      <c r="B7900" s="374">
        <v>17191</v>
      </c>
      <c r="C7900" s="374" t="s">
        <v>16047</v>
      </c>
      <c r="D7900" s="368" t="s">
        <v>9</v>
      </c>
      <c r="E7900" s="374" t="s">
        <v>371</v>
      </c>
      <c r="F7900" s="376">
        <v>47970.45</v>
      </c>
    </row>
    <row r="7901" spans="1:6">
      <c r="A7901" s="370" t="s">
        <v>16048</v>
      </c>
      <c r="B7901" s="374">
        <v>18114</v>
      </c>
      <c r="C7901" s="374" t="s">
        <v>16049</v>
      </c>
      <c r="D7901" s="368" t="s">
        <v>9</v>
      </c>
      <c r="E7901" s="374" t="s">
        <v>371</v>
      </c>
      <c r="F7901" s="376">
        <v>58611.65</v>
      </c>
    </row>
    <row r="7902" spans="1:6">
      <c r="A7902" s="370" t="s">
        <v>16050</v>
      </c>
      <c r="B7902" s="374">
        <v>18503</v>
      </c>
      <c r="C7902" s="374" t="s">
        <v>16051</v>
      </c>
      <c r="D7902" s="368" t="s">
        <v>9</v>
      </c>
      <c r="E7902" s="374" t="s">
        <v>371</v>
      </c>
      <c r="F7902" s="376">
        <v>75661.899999999994</v>
      </c>
    </row>
    <row r="7903" spans="1:6">
      <c r="A7903" s="370" t="s">
        <v>16052</v>
      </c>
      <c r="B7903" s="374">
        <v>18563</v>
      </c>
      <c r="C7903" s="374" t="s">
        <v>16053</v>
      </c>
      <c r="D7903" s="368" t="s">
        <v>9</v>
      </c>
      <c r="E7903" s="374" t="s">
        <v>562</v>
      </c>
      <c r="F7903" s="376">
        <v>142422.92000000001</v>
      </c>
    </row>
    <row r="7904" spans="1:6">
      <c r="A7904" s="370" t="s">
        <v>16054</v>
      </c>
      <c r="B7904" s="374">
        <v>18118</v>
      </c>
      <c r="C7904" s="374" t="s">
        <v>16055</v>
      </c>
      <c r="D7904" s="368" t="s">
        <v>9</v>
      </c>
      <c r="E7904" s="374" t="s">
        <v>371</v>
      </c>
      <c r="F7904" s="376">
        <v>38907.65</v>
      </c>
    </row>
    <row r="7905" spans="1:6">
      <c r="A7905" s="370" t="s">
        <v>16056</v>
      </c>
      <c r="B7905" s="374">
        <v>18116</v>
      </c>
      <c r="C7905" s="374" t="s">
        <v>16057</v>
      </c>
      <c r="D7905" s="368" t="s">
        <v>9</v>
      </c>
      <c r="E7905" s="374" t="s">
        <v>371</v>
      </c>
      <c r="F7905" s="376">
        <v>38907.65</v>
      </c>
    </row>
    <row r="7906" spans="1:6" ht="22.5">
      <c r="A7906" s="370" t="s">
        <v>16058</v>
      </c>
      <c r="B7906" s="374">
        <v>10485</v>
      </c>
      <c r="C7906" s="374" t="s">
        <v>16059</v>
      </c>
      <c r="D7906" s="368" t="s">
        <v>9</v>
      </c>
      <c r="E7906" s="374" t="s">
        <v>371</v>
      </c>
      <c r="F7906" s="376">
        <v>49402.25</v>
      </c>
    </row>
    <row r="7907" spans="1:6">
      <c r="A7907" s="370" t="s">
        <v>16060</v>
      </c>
      <c r="B7907" s="374">
        <v>13504</v>
      </c>
      <c r="C7907" s="374" t="s">
        <v>16061</v>
      </c>
      <c r="D7907" s="368" t="s">
        <v>9</v>
      </c>
      <c r="E7907" s="374" t="s">
        <v>371</v>
      </c>
      <c r="F7907" s="376">
        <v>185174.92</v>
      </c>
    </row>
    <row r="7908" spans="1:6">
      <c r="A7908" s="370" t="s">
        <v>16062</v>
      </c>
      <c r="B7908" s="374">
        <v>14229</v>
      </c>
      <c r="C7908" s="374" t="s">
        <v>16063</v>
      </c>
      <c r="D7908" s="368" t="s">
        <v>9</v>
      </c>
      <c r="E7908" s="374" t="s">
        <v>371</v>
      </c>
      <c r="F7908" s="376">
        <v>53415.77</v>
      </c>
    </row>
    <row r="7909" spans="1:6">
      <c r="A7909" s="370" t="s">
        <v>16064</v>
      </c>
      <c r="B7909" s="374">
        <v>14230</v>
      </c>
      <c r="C7909" s="374" t="s">
        <v>16065</v>
      </c>
      <c r="D7909" s="368" t="s">
        <v>9</v>
      </c>
      <c r="E7909" s="374" t="s">
        <v>371</v>
      </c>
      <c r="F7909" s="376">
        <v>272131.06</v>
      </c>
    </row>
    <row r="7910" spans="1:6">
      <c r="A7910" s="370" t="s">
        <v>16066</v>
      </c>
      <c r="B7910" s="374">
        <v>18119</v>
      </c>
      <c r="C7910" s="374" t="s">
        <v>16067</v>
      </c>
      <c r="D7910" s="368" t="s">
        <v>9</v>
      </c>
      <c r="E7910" s="374" t="s">
        <v>371</v>
      </c>
      <c r="F7910" s="376">
        <v>58611.65</v>
      </c>
    </row>
    <row r="7911" spans="1:6">
      <c r="A7911" s="370" t="s">
        <v>16068</v>
      </c>
      <c r="B7911" s="374">
        <v>18429</v>
      </c>
      <c r="C7911" s="374" t="s">
        <v>16069</v>
      </c>
      <c r="D7911" s="368" t="s">
        <v>9</v>
      </c>
      <c r="E7911" s="374" t="s">
        <v>371</v>
      </c>
      <c r="F7911" s="376">
        <v>47259.02</v>
      </c>
    </row>
    <row r="7912" spans="1:6">
      <c r="A7912" s="370" t="s">
        <v>16070</v>
      </c>
      <c r="B7912" s="374">
        <v>18430</v>
      </c>
      <c r="C7912" s="374" t="s">
        <v>16069</v>
      </c>
      <c r="D7912" s="368" t="s">
        <v>9</v>
      </c>
      <c r="E7912" s="374" t="s">
        <v>371</v>
      </c>
      <c r="F7912" s="376">
        <v>47259.02</v>
      </c>
    </row>
    <row r="7913" spans="1:6">
      <c r="A7913" s="370" t="s">
        <v>16071</v>
      </c>
      <c r="B7913" s="374">
        <v>19168</v>
      </c>
      <c r="C7913" s="374" t="s">
        <v>16072</v>
      </c>
      <c r="D7913" s="368" t="s">
        <v>9</v>
      </c>
      <c r="E7913" s="374" t="s">
        <v>371</v>
      </c>
      <c r="F7913" s="376">
        <v>259980.71</v>
      </c>
    </row>
    <row r="7914" spans="1:6">
      <c r="A7914" s="370" t="s">
        <v>16073</v>
      </c>
      <c r="B7914" s="374">
        <v>18401</v>
      </c>
      <c r="C7914" s="374" t="s">
        <v>16074</v>
      </c>
      <c r="D7914" s="368" t="s">
        <v>9</v>
      </c>
      <c r="E7914" s="374" t="s">
        <v>371</v>
      </c>
      <c r="F7914" s="376">
        <v>42756.53</v>
      </c>
    </row>
    <row r="7915" spans="1:6">
      <c r="A7915" s="370" t="s">
        <v>16075</v>
      </c>
      <c r="B7915" s="374">
        <v>19302</v>
      </c>
      <c r="C7915" s="374" t="s">
        <v>16076</v>
      </c>
      <c r="D7915" s="368" t="s">
        <v>9</v>
      </c>
      <c r="E7915" s="374" t="s">
        <v>366</v>
      </c>
      <c r="F7915" s="376">
        <v>60767.56</v>
      </c>
    </row>
    <row r="7916" spans="1:6">
      <c r="A7916" s="370" t="s">
        <v>16077</v>
      </c>
      <c r="B7916" s="374">
        <v>13057</v>
      </c>
      <c r="C7916" s="374" t="s">
        <v>16078</v>
      </c>
      <c r="D7916" s="368" t="s">
        <v>8</v>
      </c>
      <c r="E7916" s="374" t="s">
        <v>496</v>
      </c>
      <c r="F7916" s="376">
        <v>275536.2</v>
      </c>
    </row>
    <row r="7917" spans="1:6">
      <c r="A7917" s="370" t="s">
        <v>16079</v>
      </c>
      <c r="B7917" s="374">
        <v>18421</v>
      </c>
      <c r="C7917" s="374" t="s">
        <v>16080</v>
      </c>
      <c r="D7917" s="368" t="s">
        <v>9</v>
      </c>
      <c r="E7917" s="374" t="s">
        <v>371</v>
      </c>
      <c r="F7917" s="376">
        <v>111130.07</v>
      </c>
    </row>
    <row r="7918" spans="1:6">
      <c r="A7918" s="370" t="s">
        <v>16081</v>
      </c>
      <c r="B7918" s="374">
        <v>18432</v>
      </c>
      <c r="C7918" s="374" t="s">
        <v>16082</v>
      </c>
      <c r="D7918" s="368" t="s">
        <v>9</v>
      </c>
      <c r="E7918" s="374" t="s">
        <v>371</v>
      </c>
      <c r="F7918" s="376">
        <v>50118.41</v>
      </c>
    </row>
    <row r="7919" spans="1:6">
      <c r="A7919" s="370" t="s">
        <v>16083</v>
      </c>
      <c r="B7919" s="374">
        <v>19283</v>
      </c>
      <c r="C7919" s="374" t="s">
        <v>16084</v>
      </c>
      <c r="D7919" s="368" t="s">
        <v>9</v>
      </c>
      <c r="E7919" s="374" t="s">
        <v>562</v>
      </c>
      <c r="F7919" s="376">
        <v>1369313.07</v>
      </c>
    </row>
    <row r="7920" spans="1:6">
      <c r="A7920" s="370" t="s">
        <v>16085</v>
      </c>
      <c r="B7920" s="374">
        <v>13001</v>
      </c>
      <c r="C7920" s="374" t="s">
        <v>16086</v>
      </c>
      <c r="D7920" s="368" t="s">
        <v>9</v>
      </c>
      <c r="E7920" s="374" t="s">
        <v>496</v>
      </c>
      <c r="F7920" s="376">
        <v>571207.79</v>
      </c>
    </row>
    <row r="7921" spans="1:6">
      <c r="A7921" s="370" t="s">
        <v>16087</v>
      </c>
      <c r="B7921" s="374">
        <v>15803</v>
      </c>
      <c r="C7921" s="374" t="s">
        <v>16088</v>
      </c>
      <c r="D7921" s="368" t="s">
        <v>9</v>
      </c>
      <c r="E7921" s="374" t="s">
        <v>1216</v>
      </c>
      <c r="F7921" s="376">
        <v>36957.730000000003</v>
      </c>
    </row>
    <row r="7922" spans="1:6">
      <c r="A7922" s="370" t="s">
        <v>16089</v>
      </c>
      <c r="B7922" s="374">
        <v>14214</v>
      </c>
      <c r="C7922" s="374" t="s">
        <v>16090</v>
      </c>
      <c r="D7922" s="368" t="s">
        <v>9</v>
      </c>
      <c r="E7922" s="374" t="s">
        <v>1216</v>
      </c>
      <c r="F7922" s="376">
        <v>10188.73</v>
      </c>
    </row>
    <row r="7923" spans="1:6">
      <c r="A7923" s="370" t="s">
        <v>16091</v>
      </c>
      <c r="B7923" s="374">
        <v>13490</v>
      </c>
      <c r="C7923" s="374" t="s">
        <v>16092</v>
      </c>
      <c r="D7923" s="368" t="s">
        <v>9</v>
      </c>
      <c r="E7923" s="374" t="s">
        <v>1216</v>
      </c>
      <c r="F7923" s="376">
        <v>106142.27</v>
      </c>
    </row>
    <row r="7924" spans="1:6">
      <c r="A7924" s="370" t="s">
        <v>16093</v>
      </c>
      <c r="B7924" s="374">
        <v>17495</v>
      </c>
      <c r="C7924" s="374" t="s">
        <v>16094</v>
      </c>
      <c r="D7924" s="368" t="s">
        <v>9</v>
      </c>
      <c r="E7924" s="374" t="s">
        <v>562</v>
      </c>
      <c r="F7924" s="376">
        <v>274011.01</v>
      </c>
    </row>
    <row r="7925" spans="1:6">
      <c r="A7925" s="370" t="s">
        <v>16095</v>
      </c>
      <c r="B7925" s="374">
        <v>12817</v>
      </c>
      <c r="C7925" s="374" t="s">
        <v>16096</v>
      </c>
      <c r="D7925" s="368" t="s">
        <v>8</v>
      </c>
      <c r="E7925" s="374" t="s">
        <v>507</v>
      </c>
      <c r="F7925" s="376">
        <v>63305.02</v>
      </c>
    </row>
    <row r="7926" spans="1:6">
      <c r="A7926" s="370" t="s">
        <v>16097</v>
      </c>
      <c r="B7926" s="374">
        <v>415</v>
      </c>
      <c r="C7926" s="374" t="s">
        <v>16098</v>
      </c>
      <c r="D7926" s="368" t="s">
        <v>9</v>
      </c>
      <c r="E7926" s="374" t="s">
        <v>598</v>
      </c>
      <c r="F7926" s="376">
        <v>15895.19</v>
      </c>
    </row>
    <row r="7927" spans="1:6">
      <c r="A7927" s="370" t="s">
        <v>16099</v>
      </c>
      <c r="B7927" s="374">
        <v>10710</v>
      </c>
      <c r="C7927" s="374" t="s">
        <v>16100</v>
      </c>
      <c r="D7927" s="368" t="s">
        <v>9</v>
      </c>
      <c r="E7927" s="374" t="s">
        <v>598</v>
      </c>
      <c r="F7927" s="376">
        <v>27257.919999999998</v>
      </c>
    </row>
    <row r="7928" spans="1:6">
      <c r="A7928" s="370" t="s">
        <v>16101</v>
      </c>
      <c r="B7928" s="374">
        <v>12955</v>
      </c>
      <c r="C7928" s="374" t="s">
        <v>16102</v>
      </c>
      <c r="D7928" s="368" t="s">
        <v>9</v>
      </c>
      <c r="E7928" s="374" t="s">
        <v>773</v>
      </c>
      <c r="F7928" s="376">
        <v>7264.35</v>
      </c>
    </row>
    <row r="7929" spans="1:6">
      <c r="A7929" s="370" t="s">
        <v>16103</v>
      </c>
      <c r="B7929" s="374">
        <v>412</v>
      </c>
      <c r="C7929" s="374" t="s">
        <v>16104</v>
      </c>
      <c r="D7929" s="368" t="s">
        <v>9</v>
      </c>
      <c r="E7929" s="374" t="s">
        <v>598</v>
      </c>
      <c r="F7929" s="376">
        <v>12699.72</v>
      </c>
    </row>
    <row r="7930" spans="1:6">
      <c r="A7930" s="370" t="s">
        <v>16105</v>
      </c>
      <c r="B7930" s="374">
        <v>19201</v>
      </c>
      <c r="C7930" s="374" t="s">
        <v>16106</v>
      </c>
      <c r="D7930" s="368" t="s">
        <v>9</v>
      </c>
      <c r="E7930" s="374" t="s">
        <v>371</v>
      </c>
      <c r="F7930" s="376">
        <v>177098.94</v>
      </c>
    </row>
    <row r="7931" spans="1:6">
      <c r="A7931" s="370" t="s">
        <v>16107</v>
      </c>
      <c r="B7931" s="374">
        <v>18749</v>
      </c>
      <c r="C7931" s="374" t="s">
        <v>16108</v>
      </c>
      <c r="D7931" s="368" t="s">
        <v>9</v>
      </c>
      <c r="E7931" s="374" t="s">
        <v>371</v>
      </c>
      <c r="F7931" s="376">
        <v>75983.070000000007</v>
      </c>
    </row>
    <row r="7932" spans="1:6">
      <c r="A7932" s="370" t="s">
        <v>16109</v>
      </c>
      <c r="B7932" s="374">
        <v>17228</v>
      </c>
      <c r="C7932" s="374" t="s">
        <v>16110</v>
      </c>
      <c r="D7932" s="368" t="s">
        <v>9</v>
      </c>
      <c r="E7932" s="374" t="s">
        <v>371</v>
      </c>
      <c r="F7932" s="376">
        <v>267357.21999999997</v>
      </c>
    </row>
    <row r="7933" spans="1:6">
      <c r="A7933" s="370" t="s">
        <v>16111</v>
      </c>
      <c r="B7933" s="374">
        <v>17230</v>
      </c>
      <c r="C7933" s="374" t="s">
        <v>16112</v>
      </c>
      <c r="D7933" s="368" t="s">
        <v>9</v>
      </c>
      <c r="E7933" s="374" t="s">
        <v>371</v>
      </c>
      <c r="F7933" s="376">
        <v>426019.43</v>
      </c>
    </row>
    <row r="7934" spans="1:6">
      <c r="A7934" s="370" t="s">
        <v>16113</v>
      </c>
      <c r="B7934" s="374">
        <v>13226</v>
      </c>
      <c r="C7934" s="374" t="s">
        <v>16114</v>
      </c>
      <c r="D7934" s="368" t="s">
        <v>9</v>
      </c>
      <c r="E7934" s="374" t="s">
        <v>496</v>
      </c>
      <c r="F7934" s="376">
        <v>15140.85</v>
      </c>
    </row>
    <row r="7935" spans="1:6" ht="22.5">
      <c r="A7935" s="370" t="s">
        <v>16115</v>
      </c>
      <c r="B7935" s="374" t="s">
        <v>16115</v>
      </c>
      <c r="C7935" s="374" t="s">
        <v>16116</v>
      </c>
      <c r="D7935" s="368" t="s">
        <v>8</v>
      </c>
      <c r="E7935" s="374" t="s">
        <v>537</v>
      </c>
      <c r="F7935" s="376">
        <v>178182.65</v>
      </c>
    </row>
    <row r="7936" spans="1:6">
      <c r="A7936" s="370" t="s">
        <v>16117</v>
      </c>
      <c r="B7936" s="374">
        <v>19318</v>
      </c>
      <c r="C7936" s="374" t="s">
        <v>16118</v>
      </c>
      <c r="D7936" s="368" t="s">
        <v>9</v>
      </c>
      <c r="E7936" s="374" t="s">
        <v>371</v>
      </c>
      <c r="F7936" s="376">
        <v>98651.23</v>
      </c>
    </row>
    <row r="7937" spans="1:6">
      <c r="A7937" s="370" t="s">
        <v>16119</v>
      </c>
      <c r="B7937" s="374">
        <v>19327</v>
      </c>
      <c r="C7937" s="374" t="s">
        <v>16120</v>
      </c>
      <c r="D7937" s="368" t="s">
        <v>9</v>
      </c>
      <c r="E7937" s="374" t="s">
        <v>371</v>
      </c>
      <c r="F7937" s="376">
        <v>114832.99</v>
      </c>
    </row>
    <row r="7938" spans="1:6">
      <c r="A7938" s="370" t="s">
        <v>16121</v>
      </c>
      <c r="B7938" s="374">
        <v>19328</v>
      </c>
      <c r="C7938" s="374" t="s">
        <v>16122</v>
      </c>
      <c r="D7938" s="368" t="s">
        <v>9</v>
      </c>
      <c r="E7938" s="374" t="s">
        <v>371</v>
      </c>
      <c r="F7938" s="376">
        <v>135922.45000000001</v>
      </c>
    </row>
    <row r="7939" spans="1:6">
      <c r="A7939" s="370" t="s">
        <v>16123</v>
      </c>
      <c r="B7939" s="374">
        <v>19329</v>
      </c>
      <c r="C7939" s="374" t="s">
        <v>16124</v>
      </c>
      <c r="D7939" s="368" t="s">
        <v>9</v>
      </c>
      <c r="E7939" s="374" t="s">
        <v>371</v>
      </c>
      <c r="F7939" s="376">
        <v>156830.35999999999</v>
      </c>
    </row>
    <row r="7940" spans="1:6">
      <c r="A7940" s="370" t="s">
        <v>16125</v>
      </c>
      <c r="B7940" s="374">
        <v>19330</v>
      </c>
      <c r="C7940" s="374" t="s">
        <v>16126</v>
      </c>
      <c r="D7940" s="368" t="s">
        <v>9</v>
      </c>
      <c r="E7940" s="374" t="s">
        <v>371</v>
      </c>
      <c r="F7940" s="376">
        <v>175230.35</v>
      </c>
    </row>
    <row r="7941" spans="1:6">
      <c r="A7941" s="370" t="s">
        <v>16127</v>
      </c>
      <c r="B7941" s="374">
        <v>19313</v>
      </c>
      <c r="C7941" s="374" t="s">
        <v>16128</v>
      </c>
      <c r="D7941" s="368" t="s">
        <v>9</v>
      </c>
      <c r="E7941" s="374" t="s">
        <v>371</v>
      </c>
      <c r="F7941" s="376">
        <v>181912.21</v>
      </c>
    </row>
    <row r="7942" spans="1:6">
      <c r="A7942" s="370" t="s">
        <v>16129</v>
      </c>
      <c r="B7942" s="374">
        <v>19317</v>
      </c>
      <c r="C7942" s="374" t="s">
        <v>16130</v>
      </c>
      <c r="D7942" s="368" t="s">
        <v>9</v>
      </c>
      <c r="E7942" s="374" t="s">
        <v>371</v>
      </c>
      <c r="F7942" s="376">
        <v>179206.82</v>
      </c>
    </row>
    <row r="7943" spans="1:6">
      <c r="A7943" s="370" t="s">
        <v>16131</v>
      </c>
      <c r="B7943" s="374">
        <v>19320</v>
      </c>
      <c r="C7943" s="374" t="s">
        <v>16132</v>
      </c>
      <c r="D7943" s="368" t="s">
        <v>9</v>
      </c>
      <c r="E7943" s="374" t="s">
        <v>371</v>
      </c>
      <c r="F7943" s="376">
        <v>201709.46</v>
      </c>
    </row>
    <row r="7944" spans="1:6">
      <c r="A7944" s="370" t="s">
        <v>16133</v>
      </c>
      <c r="B7944" s="374">
        <v>19331</v>
      </c>
      <c r="C7944" s="374" t="s">
        <v>16134</v>
      </c>
      <c r="D7944" s="368" t="s">
        <v>9</v>
      </c>
      <c r="E7944" s="374" t="s">
        <v>371</v>
      </c>
      <c r="F7944" s="376">
        <v>211709.45</v>
      </c>
    </row>
    <row r="7945" spans="1:6">
      <c r="A7945" s="370" t="s">
        <v>16135</v>
      </c>
      <c r="B7945" s="374">
        <v>19332</v>
      </c>
      <c r="C7945" s="374" t="s">
        <v>16136</v>
      </c>
      <c r="D7945" s="368" t="s">
        <v>9</v>
      </c>
      <c r="E7945" s="374" t="s">
        <v>371</v>
      </c>
      <c r="F7945" s="376">
        <v>167398.92000000001</v>
      </c>
    </row>
    <row r="7946" spans="1:6">
      <c r="A7946" s="370" t="s">
        <v>16137</v>
      </c>
      <c r="B7946" s="374">
        <v>19311</v>
      </c>
      <c r="C7946" s="374" t="s">
        <v>16138</v>
      </c>
      <c r="D7946" s="368" t="s">
        <v>9</v>
      </c>
      <c r="E7946" s="374" t="s">
        <v>371</v>
      </c>
      <c r="F7946" s="376">
        <v>224809.46</v>
      </c>
    </row>
    <row r="7947" spans="1:6">
      <c r="A7947" s="370" t="s">
        <v>16139</v>
      </c>
      <c r="B7947" s="374">
        <v>19316</v>
      </c>
      <c r="C7947" s="374" t="s">
        <v>16140</v>
      </c>
      <c r="D7947" s="368" t="s">
        <v>9</v>
      </c>
      <c r="E7947" s="374" t="s">
        <v>371</v>
      </c>
      <c r="F7947" s="376">
        <v>312322.75</v>
      </c>
    </row>
    <row r="7948" spans="1:6">
      <c r="A7948" s="370" t="s">
        <v>16141</v>
      </c>
      <c r="B7948" s="374">
        <v>19286</v>
      </c>
      <c r="C7948" s="374" t="s">
        <v>16142</v>
      </c>
      <c r="D7948" s="368" t="s">
        <v>9</v>
      </c>
      <c r="E7948" s="374" t="s">
        <v>371</v>
      </c>
      <c r="F7948" s="376">
        <v>227117.75</v>
      </c>
    </row>
    <row r="7949" spans="1:6">
      <c r="A7949" s="370" t="s">
        <v>16143</v>
      </c>
      <c r="B7949" s="374">
        <v>19321</v>
      </c>
      <c r="C7949" s="374" t="s">
        <v>16144</v>
      </c>
      <c r="D7949" s="368" t="s">
        <v>9</v>
      </c>
      <c r="E7949" s="374" t="s">
        <v>371</v>
      </c>
      <c r="F7949" s="376">
        <v>258322.75</v>
      </c>
    </row>
    <row r="7950" spans="1:6">
      <c r="A7950" s="370" t="s">
        <v>16145</v>
      </c>
      <c r="B7950" s="374">
        <v>19323</v>
      </c>
      <c r="C7950" s="374" t="s">
        <v>16146</v>
      </c>
      <c r="D7950" s="368" t="s">
        <v>9</v>
      </c>
      <c r="E7950" s="374" t="s">
        <v>371</v>
      </c>
      <c r="F7950" s="376">
        <v>312322.75</v>
      </c>
    </row>
    <row r="7951" spans="1:6">
      <c r="A7951" s="370" t="s">
        <v>16147</v>
      </c>
      <c r="B7951" s="374">
        <v>19325</v>
      </c>
      <c r="C7951" s="374" t="s">
        <v>16148</v>
      </c>
      <c r="D7951" s="368" t="s">
        <v>9</v>
      </c>
      <c r="E7951" s="374" t="s">
        <v>371</v>
      </c>
      <c r="F7951" s="376">
        <v>406580.73</v>
      </c>
    </row>
    <row r="7952" spans="1:6">
      <c r="A7952" s="370" t="s">
        <v>16149</v>
      </c>
      <c r="B7952" s="374">
        <v>18431</v>
      </c>
      <c r="C7952" s="374" t="s">
        <v>16150</v>
      </c>
      <c r="D7952" s="368" t="s">
        <v>9</v>
      </c>
      <c r="E7952" s="374" t="s">
        <v>371</v>
      </c>
      <c r="F7952" s="376">
        <v>191306.53</v>
      </c>
    </row>
    <row r="7953" spans="1:6">
      <c r="A7953" s="370" t="s">
        <v>16151</v>
      </c>
      <c r="B7953" s="374">
        <v>18111</v>
      </c>
      <c r="C7953" s="374" t="s">
        <v>16152</v>
      </c>
      <c r="D7953" s="368" t="s">
        <v>9</v>
      </c>
      <c r="E7953" s="374" t="s">
        <v>371</v>
      </c>
      <c r="F7953" s="376">
        <v>38907.65</v>
      </c>
    </row>
    <row r="7954" spans="1:6">
      <c r="A7954" s="370" t="s">
        <v>16153</v>
      </c>
      <c r="B7954" s="374">
        <v>18113</v>
      </c>
      <c r="C7954" s="374" t="s">
        <v>16154</v>
      </c>
      <c r="D7954" s="368" t="s">
        <v>9</v>
      </c>
      <c r="E7954" s="374" t="s">
        <v>371</v>
      </c>
      <c r="F7954" s="376">
        <v>38907.65</v>
      </c>
    </row>
    <row r="7955" spans="1:6">
      <c r="A7955" s="370" t="s">
        <v>16155</v>
      </c>
      <c r="B7955" s="374">
        <v>18112</v>
      </c>
      <c r="C7955" s="374" t="s">
        <v>16156</v>
      </c>
      <c r="D7955" s="368" t="s">
        <v>9</v>
      </c>
      <c r="E7955" s="374" t="s">
        <v>371</v>
      </c>
      <c r="F7955" s="376">
        <v>38907.65</v>
      </c>
    </row>
    <row r="7956" spans="1:6">
      <c r="A7956" s="370" t="s">
        <v>16157</v>
      </c>
      <c r="B7956" s="374">
        <v>18408</v>
      </c>
      <c r="C7956" s="374" t="s">
        <v>16158</v>
      </c>
      <c r="D7956" s="368" t="s">
        <v>9</v>
      </c>
      <c r="E7956" s="374" t="s">
        <v>371</v>
      </c>
      <c r="F7956" s="376">
        <v>42756.53</v>
      </c>
    </row>
    <row r="7957" spans="1:6">
      <c r="A7957" s="370" t="s">
        <v>16159</v>
      </c>
      <c r="B7957" s="374">
        <v>18109</v>
      </c>
      <c r="C7957" s="374" t="s">
        <v>16160</v>
      </c>
      <c r="D7957" s="368" t="s">
        <v>9</v>
      </c>
      <c r="E7957" s="374" t="s">
        <v>371</v>
      </c>
      <c r="F7957" s="376">
        <v>42756.53</v>
      </c>
    </row>
    <row r="7958" spans="1:6">
      <c r="A7958" s="370" t="s">
        <v>16161</v>
      </c>
      <c r="B7958" s="374">
        <v>18428</v>
      </c>
      <c r="C7958" s="374" t="s">
        <v>16162</v>
      </c>
      <c r="D7958" s="368" t="s">
        <v>9</v>
      </c>
      <c r="E7958" s="374" t="s">
        <v>371</v>
      </c>
      <c r="F7958" s="376">
        <v>42756.53</v>
      </c>
    </row>
    <row r="7959" spans="1:6">
      <c r="A7959" s="370" t="s">
        <v>16163</v>
      </c>
      <c r="B7959" s="374">
        <v>18502</v>
      </c>
      <c r="C7959" s="374" t="s">
        <v>16164</v>
      </c>
      <c r="D7959" s="368" t="s">
        <v>9</v>
      </c>
      <c r="E7959" s="374" t="s">
        <v>371</v>
      </c>
      <c r="F7959" s="376">
        <v>64411.64</v>
      </c>
    </row>
    <row r="7960" spans="1:6">
      <c r="A7960" s="370" t="s">
        <v>16165</v>
      </c>
      <c r="B7960" s="374">
        <v>18499</v>
      </c>
      <c r="C7960" s="374" t="s">
        <v>16166</v>
      </c>
      <c r="D7960" s="368" t="s">
        <v>9</v>
      </c>
      <c r="E7960" s="374" t="s">
        <v>371</v>
      </c>
      <c r="F7960" s="376">
        <v>75661.899999999994</v>
      </c>
    </row>
    <row r="7961" spans="1:6">
      <c r="A7961" s="370" t="s">
        <v>16167</v>
      </c>
      <c r="B7961" s="374">
        <v>13825</v>
      </c>
      <c r="C7961" s="374" t="s">
        <v>16168</v>
      </c>
      <c r="D7961" s="368" t="s">
        <v>8</v>
      </c>
      <c r="E7961" s="374" t="s">
        <v>1216</v>
      </c>
      <c r="F7961" s="376">
        <v>18148.59</v>
      </c>
    </row>
    <row r="7962" spans="1:6">
      <c r="A7962" s="370" t="s">
        <v>16169</v>
      </c>
      <c r="B7962" s="374">
        <v>13967</v>
      </c>
      <c r="C7962" s="374" t="s">
        <v>16170</v>
      </c>
      <c r="D7962" s="368" t="s">
        <v>9</v>
      </c>
      <c r="E7962" s="374" t="s">
        <v>366</v>
      </c>
      <c r="F7962" s="376">
        <v>8577.84</v>
      </c>
    </row>
    <row r="7963" spans="1:6">
      <c r="A7963" s="370" t="s">
        <v>16171</v>
      </c>
      <c r="B7963" s="374">
        <v>11551</v>
      </c>
      <c r="C7963" s="374" t="s">
        <v>16172</v>
      </c>
      <c r="D7963" s="368" t="s">
        <v>8</v>
      </c>
      <c r="E7963" s="374" t="s">
        <v>1216</v>
      </c>
      <c r="F7963" s="376">
        <v>24521.57</v>
      </c>
    </row>
    <row r="7964" spans="1:6">
      <c r="A7964" s="370" t="s">
        <v>16173</v>
      </c>
      <c r="B7964" s="374">
        <v>413</v>
      </c>
      <c r="C7964" s="374" t="s">
        <v>16174</v>
      </c>
      <c r="D7964" s="368" t="s">
        <v>9</v>
      </c>
      <c r="E7964" s="374" t="s">
        <v>598</v>
      </c>
      <c r="F7964" s="376">
        <v>6666.72</v>
      </c>
    </row>
    <row r="7965" spans="1:6">
      <c r="A7965" s="370" t="s">
        <v>16175</v>
      </c>
      <c r="B7965" s="374">
        <v>19204</v>
      </c>
      <c r="C7965" s="374" t="s">
        <v>16176</v>
      </c>
      <c r="D7965" s="368" t="s">
        <v>9</v>
      </c>
      <c r="E7965" s="374" t="s">
        <v>371</v>
      </c>
      <c r="F7965" s="376">
        <v>240250.06</v>
      </c>
    </row>
    <row r="7966" spans="1:6">
      <c r="A7966" s="370" t="s">
        <v>16177</v>
      </c>
      <c r="B7966" s="374">
        <v>19206</v>
      </c>
      <c r="C7966" s="374" t="s">
        <v>16178</v>
      </c>
      <c r="D7966" s="368" t="s">
        <v>9</v>
      </c>
      <c r="E7966" s="374" t="s">
        <v>371</v>
      </c>
      <c r="F7966" s="376">
        <v>250960.06</v>
      </c>
    </row>
    <row r="7967" spans="1:6">
      <c r="A7967" s="370" t="s">
        <v>16179</v>
      </c>
      <c r="B7967" s="374">
        <v>10503</v>
      </c>
      <c r="C7967" s="374" t="s">
        <v>16180</v>
      </c>
      <c r="D7967" s="368" t="s">
        <v>9</v>
      </c>
      <c r="E7967" s="374" t="s">
        <v>371</v>
      </c>
      <c r="F7967" s="376">
        <v>176728.22</v>
      </c>
    </row>
    <row r="7968" spans="1:6">
      <c r="A7968" s="370" t="s">
        <v>16181</v>
      </c>
      <c r="B7968" s="374">
        <v>10474</v>
      </c>
      <c r="C7968" s="374" t="s">
        <v>16182</v>
      </c>
      <c r="D7968" s="368" t="s">
        <v>9</v>
      </c>
      <c r="E7968" s="374" t="s">
        <v>371</v>
      </c>
      <c r="F7968" s="376">
        <v>84872.78</v>
      </c>
    </row>
    <row r="7969" spans="1:6">
      <c r="A7969" s="370" t="s">
        <v>16183</v>
      </c>
      <c r="B7969" s="374">
        <v>10475</v>
      </c>
      <c r="C7969" s="374" t="s">
        <v>16184</v>
      </c>
      <c r="D7969" s="368" t="s">
        <v>9</v>
      </c>
      <c r="E7969" s="374" t="s">
        <v>371</v>
      </c>
      <c r="F7969" s="376">
        <v>196479.58</v>
      </c>
    </row>
    <row r="7970" spans="1:6">
      <c r="A7970" s="370" t="s">
        <v>16185</v>
      </c>
      <c r="B7970" s="374">
        <v>18090</v>
      </c>
      <c r="C7970" s="374" t="s">
        <v>16186</v>
      </c>
      <c r="D7970" s="368" t="s">
        <v>9</v>
      </c>
      <c r="E7970" s="374" t="s">
        <v>371</v>
      </c>
      <c r="F7970" s="376">
        <v>42756.53</v>
      </c>
    </row>
    <row r="7971" spans="1:6">
      <c r="A7971" s="370" t="s">
        <v>16187</v>
      </c>
      <c r="B7971" s="374">
        <v>18418</v>
      </c>
      <c r="C7971" s="374" t="s">
        <v>16188</v>
      </c>
      <c r="D7971" s="368" t="s">
        <v>9</v>
      </c>
      <c r="E7971" s="374" t="s">
        <v>371</v>
      </c>
      <c r="F7971" s="376">
        <v>42489.07</v>
      </c>
    </row>
    <row r="7972" spans="1:6">
      <c r="A7972" s="370" t="s">
        <v>16189</v>
      </c>
      <c r="B7972" s="374">
        <v>18091</v>
      </c>
      <c r="C7972" s="374" t="s">
        <v>16190</v>
      </c>
      <c r="D7972" s="368" t="s">
        <v>9</v>
      </c>
      <c r="E7972" s="374" t="s">
        <v>371</v>
      </c>
      <c r="F7972" s="376">
        <v>38907.65</v>
      </c>
    </row>
    <row r="7973" spans="1:6">
      <c r="A7973" s="370" t="s">
        <v>16191</v>
      </c>
      <c r="B7973" s="374">
        <v>18089</v>
      </c>
      <c r="C7973" s="374" t="s">
        <v>16192</v>
      </c>
      <c r="D7973" s="368" t="s">
        <v>9</v>
      </c>
      <c r="E7973" s="374" t="s">
        <v>371</v>
      </c>
      <c r="F7973" s="376">
        <v>92001.39</v>
      </c>
    </row>
    <row r="7974" spans="1:6">
      <c r="A7974" s="370" t="s">
        <v>16193</v>
      </c>
      <c r="B7974" s="374">
        <v>18087</v>
      </c>
      <c r="C7974" s="374" t="s">
        <v>16194</v>
      </c>
      <c r="D7974" s="368" t="s">
        <v>9</v>
      </c>
      <c r="E7974" s="374" t="s">
        <v>371</v>
      </c>
      <c r="F7974" s="376">
        <v>40260.25</v>
      </c>
    </row>
    <row r="7975" spans="1:6">
      <c r="A7975" s="370" t="s">
        <v>16195</v>
      </c>
      <c r="B7975" s="374">
        <v>18413</v>
      </c>
      <c r="C7975" s="374" t="s">
        <v>16196</v>
      </c>
      <c r="D7975" s="368" t="s">
        <v>9</v>
      </c>
      <c r="E7975" s="374" t="s">
        <v>371</v>
      </c>
      <c r="F7975" s="376">
        <v>42489.07</v>
      </c>
    </row>
    <row r="7976" spans="1:6">
      <c r="A7976" s="370" t="s">
        <v>16197</v>
      </c>
      <c r="B7976" s="374">
        <v>18085</v>
      </c>
      <c r="C7976" s="374" t="s">
        <v>16198</v>
      </c>
      <c r="D7976" s="368" t="s">
        <v>9</v>
      </c>
      <c r="E7976" s="374" t="s">
        <v>371</v>
      </c>
      <c r="F7976" s="376">
        <v>107548.65</v>
      </c>
    </row>
    <row r="7977" spans="1:6">
      <c r="A7977" s="370" t="s">
        <v>16199</v>
      </c>
      <c r="B7977" s="374">
        <v>18405</v>
      </c>
      <c r="C7977" s="374" t="s">
        <v>16200</v>
      </c>
      <c r="D7977" s="368" t="s">
        <v>9</v>
      </c>
      <c r="E7977" s="374" t="s">
        <v>371</v>
      </c>
      <c r="F7977" s="376">
        <v>42756.53</v>
      </c>
    </row>
    <row r="7978" spans="1:6">
      <c r="A7978" s="370" t="s">
        <v>16201</v>
      </c>
      <c r="B7978" s="374">
        <v>18397</v>
      </c>
      <c r="C7978" s="374" t="s">
        <v>16202</v>
      </c>
      <c r="D7978" s="368" t="s">
        <v>9</v>
      </c>
      <c r="E7978" s="374" t="s">
        <v>371</v>
      </c>
      <c r="F7978" s="376">
        <v>42756.53</v>
      </c>
    </row>
    <row r="7979" spans="1:6">
      <c r="A7979" s="370" t="s">
        <v>16203</v>
      </c>
      <c r="B7979" s="374">
        <v>18404</v>
      </c>
      <c r="C7979" s="374" t="s">
        <v>16204</v>
      </c>
      <c r="D7979" s="368" t="s">
        <v>9</v>
      </c>
      <c r="E7979" s="374" t="s">
        <v>371</v>
      </c>
      <c r="F7979" s="376">
        <v>42756.53</v>
      </c>
    </row>
    <row r="7980" spans="1:6">
      <c r="A7980" s="370" t="s">
        <v>16205</v>
      </c>
      <c r="B7980" s="374">
        <v>611</v>
      </c>
      <c r="C7980" s="374" t="s">
        <v>16206</v>
      </c>
      <c r="D7980" s="368" t="s">
        <v>8</v>
      </c>
      <c r="E7980" s="374" t="s">
        <v>507</v>
      </c>
      <c r="F7980" s="376">
        <v>103852.27</v>
      </c>
    </row>
    <row r="7981" spans="1:6">
      <c r="A7981" s="370" t="s">
        <v>16207</v>
      </c>
      <c r="B7981" s="374">
        <v>19297</v>
      </c>
      <c r="C7981" s="374" t="s">
        <v>16208</v>
      </c>
      <c r="D7981" s="368" t="s">
        <v>8</v>
      </c>
      <c r="E7981" s="374" t="s">
        <v>507</v>
      </c>
      <c r="F7981" s="376">
        <v>104412.43</v>
      </c>
    </row>
    <row r="7982" spans="1:6">
      <c r="A7982" s="370" t="s">
        <v>16209</v>
      </c>
      <c r="B7982" s="374">
        <v>19314</v>
      </c>
      <c r="C7982" s="374" t="s">
        <v>16210</v>
      </c>
      <c r="D7982" s="368" t="s">
        <v>9</v>
      </c>
      <c r="E7982" s="374" t="s">
        <v>371</v>
      </c>
      <c r="F7982" s="376">
        <v>60313.69</v>
      </c>
    </row>
    <row r="7983" spans="1:6">
      <c r="A7983" s="370" t="s">
        <v>16211</v>
      </c>
      <c r="B7983" s="374">
        <v>15880</v>
      </c>
      <c r="C7983" s="374" t="s">
        <v>16212</v>
      </c>
      <c r="D7983" s="368" t="s">
        <v>9</v>
      </c>
      <c r="E7983" s="374" t="s">
        <v>3340</v>
      </c>
      <c r="F7983" s="376">
        <v>111986.28</v>
      </c>
    </row>
    <row r="7984" spans="1:6">
      <c r="A7984" s="370" t="s">
        <v>16213</v>
      </c>
      <c r="B7984" s="374">
        <v>10080</v>
      </c>
      <c r="C7984" s="374" t="s">
        <v>16214</v>
      </c>
      <c r="D7984" s="368" t="s">
        <v>7</v>
      </c>
      <c r="E7984" s="374" t="s">
        <v>2362</v>
      </c>
      <c r="F7984" s="376">
        <v>143612.81</v>
      </c>
    </row>
    <row r="7985" spans="1:6">
      <c r="A7985" s="370" t="s">
        <v>16215</v>
      </c>
      <c r="B7985" s="374">
        <v>10550</v>
      </c>
      <c r="C7985" s="374" t="s">
        <v>16216</v>
      </c>
      <c r="D7985" s="368" t="s">
        <v>7</v>
      </c>
      <c r="E7985" s="374" t="s">
        <v>2362</v>
      </c>
      <c r="F7985" s="376">
        <v>272663.37</v>
      </c>
    </row>
    <row r="7986" spans="1:6">
      <c r="A7986" s="370" t="s">
        <v>16217</v>
      </c>
      <c r="B7986" s="374">
        <v>12538</v>
      </c>
      <c r="C7986" s="374" t="s">
        <v>16218</v>
      </c>
      <c r="D7986" s="368" t="s">
        <v>7</v>
      </c>
      <c r="E7986" s="374" t="s">
        <v>1793</v>
      </c>
      <c r="F7986" s="376">
        <v>30593.75</v>
      </c>
    </row>
    <row r="7987" spans="1:6">
      <c r="A7987" s="370" t="s">
        <v>16219</v>
      </c>
      <c r="B7987" s="374">
        <v>17328</v>
      </c>
      <c r="C7987" s="374" t="s">
        <v>16220</v>
      </c>
      <c r="D7987" s="368" t="s">
        <v>7</v>
      </c>
      <c r="E7987" s="374" t="s">
        <v>1793</v>
      </c>
      <c r="F7987" s="376">
        <v>30337.65</v>
      </c>
    </row>
    <row r="7988" spans="1:6">
      <c r="A7988" s="370" t="s">
        <v>16221</v>
      </c>
      <c r="B7988" s="374">
        <v>10724</v>
      </c>
      <c r="C7988" s="374" t="s">
        <v>291</v>
      </c>
      <c r="D7988" s="368" t="s">
        <v>7</v>
      </c>
      <c r="E7988" s="374" t="s">
        <v>2362</v>
      </c>
      <c r="F7988" s="376">
        <v>270301.21000000002</v>
      </c>
    </row>
    <row r="7989" spans="1:6">
      <c r="A7989" s="370" t="s">
        <v>16222</v>
      </c>
      <c r="B7989" s="374">
        <v>16837</v>
      </c>
      <c r="C7989" s="374" t="s">
        <v>16223</v>
      </c>
      <c r="D7989" s="368" t="s">
        <v>7</v>
      </c>
      <c r="E7989" s="374" t="s">
        <v>2362</v>
      </c>
      <c r="F7989" s="376">
        <v>275198.06</v>
      </c>
    </row>
    <row r="7990" spans="1:6">
      <c r="A7990" s="370" t="s">
        <v>16224</v>
      </c>
      <c r="B7990" s="374">
        <v>10374</v>
      </c>
      <c r="C7990" s="374" t="s">
        <v>16225</v>
      </c>
      <c r="D7990" s="368" t="s">
        <v>7</v>
      </c>
      <c r="E7990" s="374" t="s">
        <v>2362</v>
      </c>
      <c r="F7990" s="376">
        <v>204496.83</v>
      </c>
    </row>
    <row r="7991" spans="1:6">
      <c r="A7991" s="370" t="s">
        <v>16226</v>
      </c>
      <c r="B7991" s="374">
        <v>12501</v>
      </c>
      <c r="C7991" s="374" t="s">
        <v>290</v>
      </c>
      <c r="D7991" s="368" t="s">
        <v>7</v>
      </c>
      <c r="E7991" s="374" t="s">
        <v>2362</v>
      </c>
      <c r="F7991" s="376">
        <v>203707.25</v>
      </c>
    </row>
    <row r="7992" spans="1:6">
      <c r="A7992" s="370" t="s">
        <v>16227</v>
      </c>
      <c r="B7992" s="374">
        <v>17951</v>
      </c>
      <c r="C7992" s="374" t="s">
        <v>16228</v>
      </c>
      <c r="D7992" s="368" t="s">
        <v>7</v>
      </c>
      <c r="E7992" s="374" t="s">
        <v>2362</v>
      </c>
      <c r="F7992" s="376">
        <v>210343.62</v>
      </c>
    </row>
    <row r="7993" spans="1:6">
      <c r="A7993" s="370" t="s">
        <v>16229</v>
      </c>
      <c r="B7993" s="374">
        <v>16840</v>
      </c>
      <c r="C7993" s="374" t="s">
        <v>16230</v>
      </c>
      <c r="D7993" s="368" t="s">
        <v>7</v>
      </c>
      <c r="E7993" s="374" t="s">
        <v>1793</v>
      </c>
      <c r="F7993" s="376">
        <v>191990.19</v>
      </c>
    </row>
    <row r="7994" spans="1:6">
      <c r="A7994" s="370" t="s">
        <v>16231</v>
      </c>
      <c r="B7994" s="374">
        <v>16012</v>
      </c>
      <c r="C7994" s="374" t="s">
        <v>16232</v>
      </c>
      <c r="D7994" s="368" t="s">
        <v>7</v>
      </c>
      <c r="E7994" s="374" t="s">
        <v>854</v>
      </c>
      <c r="F7994" s="376">
        <v>219079.17</v>
      </c>
    </row>
    <row r="7995" spans="1:6" ht="22.5">
      <c r="A7995" s="370" t="s">
        <v>16233</v>
      </c>
      <c r="B7995" s="374">
        <v>20637</v>
      </c>
      <c r="C7995" s="374" t="s">
        <v>16234</v>
      </c>
      <c r="D7995" s="368" t="s">
        <v>7</v>
      </c>
      <c r="E7995" s="374" t="s">
        <v>6837</v>
      </c>
      <c r="F7995" s="376">
        <v>498902.32</v>
      </c>
    </row>
    <row r="7996" spans="1:6">
      <c r="A7996" s="370" t="s">
        <v>16235</v>
      </c>
      <c r="B7996" s="374">
        <v>12328</v>
      </c>
      <c r="C7996" s="374" t="s">
        <v>16236</v>
      </c>
      <c r="D7996" s="368" t="s">
        <v>8</v>
      </c>
      <c r="E7996" s="374" t="s">
        <v>1793</v>
      </c>
      <c r="F7996" s="376">
        <v>141213.32999999999</v>
      </c>
    </row>
    <row r="7997" spans="1:6">
      <c r="A7997" s="370" t="s">
        <v>16237</v>
      </c>
      <c r="B7997" s="374">
        <v>14970</v>
      </c>
      <c r="C7997" s="374" t="s">
        <v>16238</v>
      </c>
      <c r="D7997" s="368" t="s">
        <v>7</v>
      </c>
      <c r="E7997" s="374" t="s">
        <v>2362</v>
      </c>
      <c r="F7997" s="376">
        <v>201091.45</v>
      </c>
    </row>
    <row r="7998" spans="1:6">
      <c r="A7998" s="370" t="s">
        <v>16239</v>
      </c>
      <c r="B7998" s="374">
        <v>10723</v>
      </c>
      <c r="C7998" s="374" t="s">
        <v>16240</v>
      </c>
      <c r="D7998" s="368" t="s">
        <v>7</v>
      </c>
      <c r="E7998" s="374" t="s">
        <v>2362</v>
      </c>
      <c r="F7998" s="376">
        <v>312586.02</v>
      </c>
    </row>
    <row r="7999" spans="1:6">
      <c r="A7999" s="370" t="s">
        <v>16241</v>
      </c>
      <c r="B7999" s="374">
        <v>10736</v>
      </c>
      <c r="C7999" s="374" t="s">
        <v>16242</v>
      </c>
      <c r="D7999" s="368" t="s">
        <v>7</v>
      </c>
      <c r="E7999" s="374" t="s">
        <v>2362</v>
      </c>
      <c r="F7999" s="376">
        <v>256520.89</v>
      </c>
    </row>
    <row r="8000" spans="1:6">
      <c r="A8000" s="370" t="s">
        <v>16243</v>
      </c>
      <c r="B8000" s="374">
        <v>19139</v>
      </c>
      <c r="C8000" s="374" t="s">
        <v>16244</v>
      </c>
      <c r="D8000" s="368" t="s">
        <v>7</v>
      </c>
      <c r="E8000" s="374" t="s">
        <v>2362</v>
      </c>
      <c r="F8000" s="376">
        <v>213763.68</v>
      </c>
    </row>
    <row r="8001" spans="1:6">
      <c r="A8001" s="370" t="s">
        <v>16245</v>
      </c>
      <c r="B8001" s="374">
        <v>11463</v>
      </c>
      <c r="C8001" s="374" t="s">
        <v>16246</v>
      </c>
      <c r="D8001" s="368" t="s">
        <v>7</v>
      </c>
      <c r="E8001" s="374" t="s">
        <v>2362</v>
      </c>
      <c r="F8001" s="376">
        <v>465457.86</v>
      </c>
    </row>
    <row r="8002" spans="1:6">
      <c r="A8002" s="370" t="s">
        <v>16247</v>
      </c>
      <c r="B8002" s="374">
        <v>20638</v>
      </c>
      <c r="C8002" s="374" t="s">
        <v>16248</v>
      </c>
      <c r="D8002" s="368" t="s">
        <v>7</v>
      </c>
      <c r="E8002" s="374" t="s">
        <v>6837</v>
      </c>
      <c r="F8002" s="376">
        <v>230230.19</v>
      </c>
    </row>
    <row r="8003" spans="1:6">
      <c r="A8003" s="370" t="s">
        <v>16249</v>
      </c>
      <c r="B8003" s="374">
        <v>15099</v>
      </c>
      <c r="C8003" s="374" t="s">
        <v>16250</v>
      </c>
      <c r="D8003" s="368" t="s">
        <v>7</v>
      </c>
      <c r="E8003" s="374" t="s">
        <v>1793</v>
      </c>
      <c r="F8003" s="376">
        <v>1964350.78</v>
      </c>
    </row>
    <row r="8004" spans="1:6">
      <c r="A8004" s="370" t="s">
        <v>16251</v>
      </c>
      <c r="B8004" s="374">
        <v>11815</v>
      </c>
      <c r="C8004" s="374" t="s">
        <v>16252</v>
      </c>
      <c r="D8004" s="368" t="s">
        <v>7</v>
      </c>
      <c r="E8004" s="374" t="s">
        <v>2362</v>
      </c>
      <c r="F8004" s="376">
        <v>227393.49</v>
      </c>
    </row>
    <row r="8005" spans="1:6">
      <c r="A8005" s="370" t="s">
        <v>16253</v>
      </c>
      <c r="B8005" s="374">
        <v>13244</v>
      </c>
      <c r="C8005" s="374" t="s">
        <v>16254</v>
      </c>
      <c r="D8005" s="368" t="s">
        <v>7</v>
      </c>
      <c r="E8005" s="374" t="s">
        <v>2362</v>
      </c>
      <c r="F8005" s="376">
        <v>271939.83</v>
      </c>
    </row>
    <row r="8006" spans="1:6">
      <c r="A8006" s="370" t="s">
        <v>16255</v>
      </c>
      <c r="B8006" s="374">
        <v>20781</v>
      </c>
      <c r="C8006" s="374" t="s">
        <v>16256</v>
      </c>
      <c r="D8006" s="368" t="s">
        <v>7</v>
      </c>
      <c r="E8006" s="374" t="s">
        <v>2362</v>
      </c>
      <c r="F8006" s="376">
        <v>244824.27</v>
      </c>
    </row>
    <row r="8007" spans="1:6">
      <c r="A8007" s="370" t="s">
        <v>16257</v>
      </c>
      <c r="B8007" s="374">
        <v>20752</v>
      </c>
      <c r="C8007" s="374" t="s">
        <v>16258</v>
      </c>
      <c r="D8007" s="368" t="s">
        <v>7</v>
      </c>
      <c r="E8007" s="374" t="s">
        <v>1259</v>
      </c>
      <c r="F8007" s="376">
        <v>135917.68</v>
      </c>
    </row>
    <row r="8008" spans="1:6">
      <c r="A8008" s="370" t="s">
        <v>16259</v>
      </c>
      <c r="B8008" s="374">
        <v>19249</v>
      </c>
      <c r="C8008" s="374" t="s">
        <v>16260</v>
      </c>
      <c r="D8008" s="368" t="s">
        <v>7</v>
      </c>
      <c r="E8008" s="374" t="s">
        <v>6837</v>
      </c>
      <c r="F8008" s="376">
        <v>369960.69</v>
      </c>
    </row>
    <row r="8009" spans="1:6">
      <c r="A8009" s="370" t="s">
        <v>16261</v>
      </c>
      <c r="B8009" s="374">
        <v>10809</v>
      </c>
      <c r="C8009" s="374" t="s">
        <v>16262</v>
      </c>
      <c r="D8009" s="368" t="s">
        <v>6</v>
      </c>
      <c r="E8009" s="374" t="s">
        <v>1793</v>
      </c>
      <c r="F8009" s="376">
        <v>19923.7</v>
      </c>
    </row>
    <row r="8010" spans="1:6">
      <c r="A8010" s="370" t="s">
        <v>16263</v>
      </c>
      <c r="B8010" s="374">
        <v>10276</v>
      </c>
      <c r="C8010" s="374" t="s">
        <v>16264</v>
      </c>
      <c r="D8010" s="368" t="s">
        <v>7</v>
      </c>
      <c r="E8010" s="374" t="s">
        <v>1793</v>
      </c>
      <c r="F8010" s="376">
        <v>132824.67000000001</v>
      </c>
    </row>
    <row r="8011" spans="1:6">
      <c r="A8011" s="370" t="s">
        <v>16265</v>
      </c>
      <c r="B8011" s="374">
        <v>15379</v>
      </c>
      <c r="C8011" s="374" t="s">
        <v>16266</v>
      </c>
      <c r="D8011" s="368" t="s">
        <v>7</v>
      </c>
      <c r="E8011" s="374" t="s">
        <v>1793</v>
      </c>
      <c r="F8011" s="376">
        <v>175505.98</v>
      </c>
    </row>
    <row r="8012" spans="1:6">
      <c r="A8012" s="370" t="s">
        <v>16267</v>
      </c>
      <c r="B8012" s="374">
        <v>13540</v>
      </c>
      <c r="C8012" s="374" t="s">
        <v>16268</v>
      </c>
      <c r="D8012" s="368" t="s">
        <v>7</v>
      </c>
      <c r="E8012" s="374" t="s">
        <v>1793</v>
      </c>
      <c r="F8012" s="376">
        <v>261062.02</v>
      </c>
    </row>
    <row r="8013" spans="1:6">
      <c r="A8013" s="370" t="s">
        <v>16269</v>
      </c>
      <c r="B8013" s="374">
        <v>11957</v>
      </c>
      <c r="C8013" s="374" t="s">
        <v>16270</v>
      </c>
      <c r="D8013" s="368" t="s">
        <v>7</v>
      </c>
      <c r="E8013" s="374" t="s">
        <v>1793</v>
      </c>
      <c r="F8013" s="376">
        <v>97756.29</v>
      </c>
    </row>
    <row r="8014" spans="1:6">
      <c r="A8014" s="370" t="s">
        <v>16271</v>
      </c>
      <c r="B8014" s="374">
        <v>15763</v>
      </c>
      <c r="C8014" s="374" t="s">
        <v>16272</v>
      </c>
      <c r="D8014" s="368" t="s">
        <v>11206</v>
      </c>
      <c r="E8014" s="374" t="s">
        <v>1766</v>
      </c>
      <c r="F8014" s="376">
        <v>18213.689999999999</v>
      </c>
    </row>
    <row r="8015" spans="1:6">
      <c r="A8015" s="370" t="s">
        <v>16273</v>
      </c>
      <c r="B8015" s="374">
        <v>13681</v>
      </c>
      <c r="C8015" s="374" t="s">
        <v>16274</v>
      </c>
      <c r="D8015" s="368" t="s">
        <v>7</v>
      </c>
      <c r="E8015" s="374" t="s">
        <v>1445</v>
      </c>
      <c r="F8015" s="376">
        <v>10173.08</v>
      </c>
    </row>
    <row r="8016" spans="1:6">
      <c r="A8016" s="370" t="s">
        <v>16275</v>
      </c>
      <c r="B8016" s="374">
        <v>15107</v>
      </c>
      <c r="C8016" s="374" t="s">
        <v>16276</v>
      </c>
      <c r="D8016" s="368" t="s">
        <v>7</v>
      </c>
      <c r="E8016" s="374" t="s">
        <v>1445</v>
      </c>
      <c r="F8016" s="376">
        <v>91212.98</v>
      </c>
    </row>
    <row r="8017" spans="1:6">
      <c r="A8017" s="370" t="s">
        <v>16277</v>
      </c>
      <c r="B8017" s="374">
        <v>10902</v>
      </c>
      <c r="C8017" s="374" t="s">
        <v>16278</v>
      </c>
      <c r="D8017" s="368" t="s">
        <v>6</v>
      </c>
      <c r="E8017" s="374" t="s">
        <v>2362</v>
      </c>
      <c r="F8017" s="376">
        <v>136578.43</v>
      </c>
    </row>
    <row r="8018" spans="1:6">
      <c r="A8018" s="370" t="s">
        <v>16279</v>
      </c>
      <c r="B8018" s="374">
        <v>19135</v>
      </c>
      <c r="C8018" s="374" t="s">
        <v>16280</v>
      </c>
      <c r="D8018" s="368" t="s">
        <v>7</v>
      </c>
      <c r="E8018" s="374" t="s">
        <v>6837</v>
      </c>
      <c r="F8018" s="376">
        <v>206215.78</v>
      </c>
    </row>
    <row r="8019" spans="1:6">
      <c r="A8019" s="370" t="s">
        <v>16281</v>
      </c>
      <c r="B8019" s="374">
        <v>13284</v>
      </c>
      <c r="C8019" s="374" t="s">
        <v>16282</v>
      </c>
      <c r="D8019" s="368" t="s">
        <v>7</v>
      </c>
      <c r="E8019" s="374" t="s">
        <v>879</v>
      </c>
      <c r="F8019" s="376">
        <v>39859.29</v>
      </c>
    </row>
    <row r="8020" spans="1:6">
      <c r="A8020" s="370" t="s">
        <v>16283</v>
      </c>
      <c r="B8020" s="374">
        <v>15944</v>
      </c>
      <c r="C8020" s="374" t="s">
        <v>16284</v>
      </c>
      <c r="D8020" s="368" t="s">
        <v>7</v>
      </c>
      <c r="E8020" s="374" t="s">
        <v>879</v>
      </c>
      <c r="F8020" s="376">
        <v>9239.92</v>
      </c>
    </row>
    <row r="8021" spans="1:6">
      <c r="A8021" s="370" t="s">
        <v>16285</v>
      </c>
      <c r="B8021" s="374">
        <v>12630</v>
      </c>
      <c r="C8021" s="374" t="s">
        <v>16286</v>
      </c>
      <c r="D8021" s="368" t="s">
        <v>7</v>
      </c>
      <c r="E8021" s="374" t="s">
        <v>2362</v>
      </c>
      <c r="F8021" s="376">
        <v>88717.94</v>
      </c>
    </row>
    <row r="8022" spans="1:6">
      <c r="A8022" s="370" t="s">
        <v>16287</v>
      </c>
      <c r="B8022" s="374">
        <v>14018</v>
      </c>
      <c r="C8022" s="374" t="s">
        <v>16288</v>
      </c>
      <c r="D8022" s="368" t="s">
        <v>7</v>
      </c>
      <c r="E8022" s="374" t="s">
        <v>879</v>
      </c>
      <c r="F8022" s="376">
        <v>51575.360000000001</v>
      </c>
    </row>
    <row r="8023" spans="1:6">
      <c r="A8023" s="370" t="s">
        <v>16289</v>
      </c>
      <c r="B8023" s="374">
        <v>11133</v>
      </c>
      <c r="C8023" s="374" t="s">
        <v>16290</v>
      </c>
      <c r="D8023" s="368" t="s">
        <v>7</v>
      </c>
      <c r="E8023" s="374" t="s">
        <v>879</v>
      </c>
      <c r="F8023" s="376">
        <v>24751.75</v>
      </c>
    </row>
    <row r="8024" spans="1:6">
      <c r="A8024" s="370" t="s">
        <v>16291</v>
      </c>
      <c r="B8024" s="374">
        <v>14017</v>
      </c>
      <c r="C8024" s="374" t="s">
        <v>16292</v>
      </c>
      <c r="D8024" s="368" t="s">
        <v>7</v>
      </c>
      <c r="E8024" s="374" t="s">
        <v>879</v>
      </c>
      <c r="F8024" s="376">
        <v>38645.56</v>
      </c>
    </row>
    <row r="8025" spans="1:6">
      <c r="A8025" s="370" t="s">
        <v>16293</v>
      </c>
      <c r="B8025" s="374">
        <v>12724</v>
      </c>
      <c r="C8025" s="374" t="s">
        <v>16294</v>
      </c>
      <c r="D8025" s="368" t="s">
        <v>7</v>
      </c>
      <c r="E8025" s="374" t="s">
        <v>879</v>
      </c>
      <c r="F8025" s="376">
        <v>38576.03</v>
      </c>
    </row>
    <row r="8026" spans="1:6">
      <c r="A8026" s="370" t="s">
        <v>16295</v>
      </c>
      <c r="B8026" s="374">
        <v>16253</v>
      </c>
      <c r="C8026" s="374" t="s">
        <v>16296</v>
      </c>
      <c r="D8026" s="368" t="s">
        <v>7</v>
      </c>
      <c r="E8026" s="374" t="s">
        <v>879</v>
      </c>
      <c r="F8026" s="376">
        <v>37444.65</v>
      </c>
    </row>
    <row r="8027" spans="1:6">
      <c r="A8027" s="370" t="s">
        <v>16297</v>
      </c>
      <c r="B8027" s="374">
        <v>10758</v>
      </c>
      <c r="C8027" s="374" t="s">
        <v>16298</v>
      </c>
      <c r="D8027" s="368" t="s">
        <v>7</v>
      </c>
      <c r="E8027" s="374" t="s">
        <v>2362</v>
      </c>
      <c r="F8027" s="376">
        <v>393708.24</v>
      </c>
    </row>
    <row r="8028" spans="1:6">
      <c r="A8028" s="370" t="s">
        <v>16299</v>
      </c>
      <c r="B8028" s="374">
        <v>14432</v>
      </c>
      <c r="C8028" s="374" t="s">
        <v>16300</v>
      </c>
      <c r="D8028" s="368" t="s">
        <v>7</v>
      </c>
      <c r="E8028" s="374" t="s">
        <v>2362</v>
      </c>
      <c r="F8028" s="376">
        <v>297150.90000000002</v>
      </c>
    </row>
    <row r="8029" spans="1:6">
      <c r="A8029" s="370" t="s">
        <v>16301</v>
      </c>
      <c r="B8029" s="374">
        <v>10737</v>
      </c>
      <c r="C8029" s="374" t="s">
        <v>16302</v>
      </c>
      <c r="D8029" s="368" t="s">
        <v>7</v>
      </c>
      <c r="E8029" s="374" t="s">
        <v>2362</v>
      </c>
      <c r="F8029" s="376">
        <v>417789.44</v>
      </c>
    </row>
    <row r="8030" spans="1:6">
      <c r="A8030" s="370" t="s">
        <v>16303</v>
      </c>
      <c r="B8030" s="374">
        <v>12391</v>
      </c>
      <c r="C8030" s="374" t="s">
        <v>16304</v>
      </c>
      <c r="D8030" s="368" t="s">
        <v>9</v>
      </c>
      <c r="E8030" s="374" t="s">
        <v>2362</v>
      </c>
      <c r="F8030" s="376">
        <v>1131415.69</v>
      </c>
    </row>
    <row r="8031" spans="1:6">
      <c r="A8031" s="370" t="s">
        <v>16305</v>
      </c>
      <c r="B8031" s="374">
        <v>10909</v>
      </c>
      <c r="C8031" s="374" t="s">
        <v>16306</v>
      </c>
      <c r="D8031" s="368" t="s">
        <v>7</v>
      </c>
      <c r="E8031" s="374" t="s">
        <v>2362</v>
      </c>
      <c r="F8031" s="376">
        <v>298162.86</v>
      </c>
    </row>
    <row r="8032" spans="1:6">
      <c r="A8032" s="370" t="s">
        <v>16307</v>
      </c>
      <c r="B8032" s="374">
        <v>16841</v>
      </c>
      <c r="C8032" s="374" t="s">
        <v>16308</v>
      </c>
      <c r="D8032" s="368" t="s">
        <v>7</v>
      </c>
      <c r="E8032" s="374" t="s">
        <v>2362</v>
      </c>
      <c r="F8032" s="376">
        <v>239584.25</v>
      </c>
    </row>
    <row r="8033" spans="1:6">
      <c r="A8033" s="370" t="s">
        <v>16309</v>
      </c>
      <c r="B8033" s="374">
        <v>10697</v>
      </c>
      <c r="C8033" s="374" t="s">
        <v>16310</v>
      </c>
      <c r="D8033" s="368" t="s">
        <v>7</v>
      </c>
      <c r="E8033" s="374" t="s">
        <v>2362</v>
      </c>
      <c r="F8033" s="376">
        <v>247755.32</v>
      </c>
    </row>
    <row r="8034" spans="1:6">
      <c r="A8034" s="370" t="s">
        <v>16311</v>
      </c>
      <c r="B8034" s="374">
        <v>12089</v>
      </c>
      <c r="C8034" s="374" t="s">
        <v>16312</v>
      </c>
      <c r="D8034" s="368" t="s">
        <v>7</v>
      </c>
      <c r="E8034" s="374" t="s">
        <v>2362</v>
      </c>
      <c r="F8034" s="376">
        <v>45973.22</v>
      </c>
    </row>
    <row r="8035" spans="1:6">
      <c r="A8035" s="370" t="s">
        <v>16313</v>
      </c>
      <c r="B8035" s="374">
        <v>10364</v>
      </c>
      <c r="C8035" s="374" t="s">
        <v>16314</v>
      </c>
      <c r="D8035" s="368" t="s">
        <v>7</v>
      </c>
      <c r="E8035" s="374" t="s">
        <v>2362</v>
      </c>
      <c r="F8035" s="376">
        <v>247381.37</v>
      </c>
    </row>
    <row r="8036" spans="1:6">
      <c r="A8036" s="370" t="s">
        <v>16315</v>
      </c>
      <c r="B8036" s="374">
        <v>12000</v>
      </c>
      <c r="C8036" s="374" t="s">
        <v>16316</v>
      </c>
      <c r="D8036" s="368" t="s">
        <v>7</v>
      </c>
      <c r="E8036" s="374" t="s">
        <v>2362</v>
      </c>
      <c r="F8036" s="376">
        <v>169404.2</v>
      </c>
    </row>
    <row r="8037" spans="1:6">
      <c r="A8037" s="370" t="s">
        <v>16317</v>
      </c>
      <c r="B8037" s="374">
        <v>10732</v>
      </c>
      <c r="C8037" s="374" t="s">
        <v>16318</v>
      </c>
      <c r="D8037" s="368" t="s">
        <v>7</v>
      </c>
      <c r="E8037" s="374" t="s">
        <v>2362</v>
      </c>
      <c r="F8037" s="376">
        <v>262598.96999999997</v>
      </c>
    </row>
    <row r="8038" spans="1:6">
      <c r="A8038" s="370" t="s">
        <v>16319</v>
      </c>
      <c r="B8038" s="374">
        <v>10332</v>
      </c>
      <c r="C8038" s="374" t="s">
        <v>16320</v>
      </c>
      <c r="D8038" s="368" t="s">
        <v>7</v>
      </c>
      <c r="E8038" s="374" t="s">
        <v>2362</v>
      </c>
      <c r="F8038" s="376">
        <v>318406.40000000002</v>
      </c>
    </row>
    <row r="8039" spans="1:6">
      <c r="A8039" s="370" t="s">
        <v>16321</v>
      </c>
      <c r="B8039" s="374">
        <v>11394</v>
      </c>
      <c r="C8039" s="374" t="s">
        <v>16322</v>
      </c>
      <c r="D8039" s="368" t="s">
        <v>7</v>
      </c>
      <c r="E8039" s="374" t="s">
        <v>1793</v>
      </c>
      <c r="F8039" s="376">
        <v>130727.98</v>
      </c>
    </row>
    <row r="8040" spans="1:6">
      <c r="A8040" s="370" t="s">
        <v>16323</v>
      </c>
      <c r="B8040" s="374">
        <v>12441</v>
      </c>
      <c r="C8040" s="374" t="s">
        <v>16324</v>
      </c>
      <c r="D8040" s="368" t="s">
        <v>7</v>
      </c>
      <c r="E8040" s="374" t="s">
        <v>1793</v>
      </c>
      <c r="F8040" s="376">
        <v>121882.67</v>
      </c>
    </row>
    <row r="8041" spans="1:6">
      <c r="A8041" s="370" t="s">
        <v>16325</v>
      </c>
      <c r="B8041" s="374">
        <v>12396</v>
      </c>
      <c r="C8041" s="374" t="s">
        <v>16326</v>
      </c>
      <c r="D8041" s="368" t="s">
        <v>7</v>
      </c>
      <c r="E8041" s="374" t="s">
        <v>1793</v>
      </c>
      <c r="F8041" s="376">
        <v>243310.5</v>
      </c>
    </row>
    <row r="8042" spans="1:6">
      <c r="A8042" s="370" t="s">
        <v>16327</v>
      </c>
      <c r="B8042" s="374">
        <v>12149</v>
      </c>
      <c r="C8042" s="374" t="s">
        <v>16328</v>
      </c>
      <c r="D8042" s="368" t="s">
        <v>7</v>
      </c>
      <c r="E8042" s="374" t="s">
        <v>1793</v>
      </c>
      <c r="F8042" s="376">
        <v>254490.53</v>
      </c>
    </row>
    <row r="8043" spans="1:6">
      <c r="A8043" s="370" t="s">
        <v>16329</v>
      </c>
      <c r="B8043" s="374">
        <v>16741</v>
      </c>
      <c r="C8043" s="374" t="s">
        <v>16330</v>
      </c>
      <c r="D8043" s="368" t="s">
        <v>7</v>
      </c>
      <c r="E8043" s="374" t="s">
        <v>1793</v>
      </c>
      <c r="F8043" s="376">
        <v>260706.34</v>
      </c>
    </row>
    <row r="8044" spans="1:6">
      <c r="A8044" s="370" t="s">
        <v>16331</v>
      </c>
      <c r="B8044" s="374">
        <v>12148</v>
      </c>
      <c r="C8044" s="374" t="s">
        <v>16332</v>
      </c>
      <c r="D8044" s="368" t="s">
        <v>7</v>
      </c>
      <c r="E8044" s="374" t="s">
        <v>1793</v>
      </c>
      <c r="F8044" s="376">
        <v>271303.71000000002</v>
      </c>
    </row>
    <row r="8045" spans="1:6">
      <c r="A8045" s="370" t="s">
        <v>16333</v>
      </c>
      <c r="B8045" s="374">
        <v>12110</v>
      </c>
      <c r="C8045" s="374" t="s">
        <v>16334</v>
      </c>
      <c r="D8045" s="368" t="s">
        <v>7</v>
      </c>
      <c r="E8045" s="374" t="s">
        <v>1793</v>
      </c>
      <c r="F8045" s="376">
        <v>176642.66</v>
      </c>
    </row>
    <row r="8046" spans="1:6">
      <c r="A8046" s="370" t="s">
        <v>16335</v>
      </c>
      <c r="B8046" s="374">
        <v>12452</v>
      </c>
      <c r="C8046" s="374" t="s">
        <v>16336</v>
      </c>
      <c r="D8046" s="368" t="s">
        <v>7</v>
      </c>
      <c r="E8046" s="374" t="s">
        <v>1793</v>
      </c>
      <c r="F8046" s="376">
        <v>202860.14</v>
      </c>
    </row>
    <row r="8047" spans="1:6">
      <c r="A8047" s="370" t="s">
        <v>16337</v>
      </c>
      <c r="B8047" s="374">
        <v>12109</v>
      </c>
      <c r="C8047" s="374" t="s">
        <v>16338</v>
      </c>
      <c r="D8047" s="368" t="s">
        <v>7</v>
      </c>
      <c r="E8047" s="374" t="s">
        <v>1793</v>
      </c>
      <c r="F8047" s="376">
        <v>190478.33</v>
      </c>
    </row>
    <row r="8048" spans="1:6">
      <c r="A8048" s="370" t="s">
        <v>16339</v>
      </c>
      <c r="B8048" s="374">
        <v>14019</v>
      </c>
      <c r="C8048" s="374" t="s">
        <v>16340</v>
      </c>
      <c r="D8048" s="368" t="s">
        <v>7</v>
      </c>
      <c r="E8048" s="374" t="s">
        <v>1793</v>
      </c>
      <c r="F8048" s="376">
        <v>238427.02</v>
      </c>
    </row>
    <row r="8049" spans="1:6">
      <c r="A8049" s="370" t="s">
        <v>16341</v>
      </c>
      <c r="B8049" s="374">
        <v>15288</v>
      </c>
      <c r="C8049" s="374" t="s">
        <v>16342</v>
      </c>
      <c r="D8049" s="368" t="s">
        <v>7</v>
      </c>
      <c r="E8049" s="374" t="s">
        <v>1793</v>
      </c>
      <c r="F8049" s="376">
        <v>190761.37</v>
      </c>
    </row>
    <row r="8050" spans="1:6">
      <c r="A8050" s="370" t="s">
        <v>16343</v>
      </c>
      <c r="B8050" s="374">
        <v>12500</v>
      </c>
      <c r="C8050" s="374" t="s">
        <v>16344</v>
      </c>
      <c r="D8050" s="368" t="s">
        <v>7</v>
      </c>
      <c r="E8050" s="374" t="s">
        <v>2362</v>
      </c>
      <c r="F8050" s="376">
        <v>143956.9</v>
      </c>
    </row>
    <row r="8051" spans="1:6">
      <c r="A8051" s="370" t="s">
        <v>16345</v>
      </c>
      <c r="B8051" s="374">
        <v>11388</v>
      </c>
      <c r="C8051" s="374" t="s">
        <v>16346</v>
      </c>
      <c r="D8051" s="368" t="s">
        <v>7</v>
      </c>
      <c r="E8051" s="374" t="s">
        <v>2362</v>
      </c>
      <c r="F8051" s="376">
        <v>203577</v>
      </c>
    </row>
    <row r="8052" spans="1:6">
      <c r="A8052" s="370" t="s">
        <v>16347</v>
      </c>
      <c r="B8052" s="374">
        <v>10138</v>
      </c>
      <c r="C8052" s="374" t="s">
        <v>16348</v>
      </c>
      <c r="D8052" s="368" t="s">
        <v>7</v>
      </c>
      <c r="E8052" s="374" t="s">
        <v>2362</v>
      </c>
      <c r="F8052" s="376">
        <v>64743.08</v>
      </c>
    </row>
    <row r="8053" spans="1:6">
      <c r="A8053" s="370" t="s">
        <v>16349</v>
      </c>
      <c r="B8053" s="374">
        <v>10772</v>
      </c>
      <c r="C8053" s="374" t="s">
        <v>16350</v>
      </c>
      <c r="D8053" s="368" t="s">
        <v>7</v>
      </c>
      <c r="E8053" s="374" t="s">
        <v>1793</v>
      </c>
      <c r="F8053" s="376">
        <v>48777.85</v>
      </c>
    </row>
    <row r="8054" spans="1:6">
      <c r="A8054" s="370" t="s">
        <v>16351</v>
      </c>
      <c r="B8054" s="374">
        <v>12504</v>
      </c>
      <c r="C8054" s="374" t="s">
        <v>16352</v>
      </c>
      <c r="D8054" s="368" t="s">
        <v>7</v>
      </c>
      <c r="E8054" s="374" t="s">
        <v>2362</v>
      </c>
      <c r="F8054" s="376">
        <v>332161.09999999998</v>
      </c>
    </row>
    <row r="8055" spans="1:6">
      <c r="A8055" s="370" t="s">
        <v>16353</v>
      </c>
      <c r="B8055" s="374">
        <v>12503</v>
      </c>
      <c r="C8055" s="374" t="s">
        <v>16354</v>
      </c>
      <c r="D8055" s="368" t="s">
        <v>7</v>
      </c>
      <c r="E8055" s="374" t="s">
        <v>2362</v>
      </c>
      <c r="F8055" s="376">
        <v>267794.21999999997</v>
      </c>
    </row>
    <row r="8056" spans="1:6">
      <c r="A8056" s="370" t="s">
        <v>16355</v>
      </c>
      <c r="B8056" s="374">
        <v>12181</v>
      </c>
      <c r="C8056" s="374" t="s">
        <v>16356</v>
      </c>
      <c r="D8056" s="368" t="s">
        <v>7</v>
      </c>
      <c r="E8056" s="374" t="s">
        <v>1793</v>
      </c>
      <c r="F8056" s="376">
        <v>292446.89</v>
      </c>
    </row>
    <row r="8057" spans="1:6">
      <c r="A8057" s="370" t="s">
        <v>16357</v>
      </c>
      <c r="B8057" s="374">
        <v>34</v>
      </c>
      <c r="C8057" s="374" t="s">
        <v>16358</v>
      </c>
      <c r="D8057" s="368" t="s">
        <v>7</v>
      </c>
      <c r="E8057" s="374" t="s">
        <v>1793</v>
      </c>
      <c r="F8057" s="376">
        <v>79766.539999999994</v>
      </c>
    </row>
    <row r="8058" spans="1:6">
      <c r="A8058" s="370" t="s">
        <v>16359</v>
      </c>
      <c r="B8058" s="374">
        <v>35</v>
      </c>
      <c r="C8058" s="374" t="s">
        <v>16360</v>
      </c>
      <c r="D8058" s="368" t="s">
        <v>7</v>
      </c>
      <c r="E8058" s="374" t="s">
        <v>1793</v>
      </c>
      <c r="F8058" s="376">
        <v>129756.61</v>
      </c>
    </row>
    <row r="8059" spans="1:6">
      <c r="A8059" s="370" t="s">
        <v>16361</v>
      </c>
      <c r="B8059" s="374">
        <v>12725</v>
      </c>
      <c r="C8059" s="374" t="s">
        <v>16362</v>
      </c>
      <c r="D8059" s="368" t="s">
        <v>7</v>
      </c>
      <c r="E8059" s="374" t="s">
        <v>1793</v>
      </c>
      <c r="F8059" s="376">
        <v>153829.62</v>
      </c>
    </row>
    <row r="8060" spans="1:6">
      <c r="A8060" s="370" t="s">
        <v>16363</v>
      </c>
      <c r="B8060" s="374">
        <v>19138</v>
      </c>
      <c r="C8060" s="374" t="s">
        <v>16364</v>
      </c>
      <c r="D8060" s="368" t="s">
        <v>7</v>
      </c>
      <c r="E8060" s="374" t="s">
        <v>1793</v>
      </c>
      <c r="F8060" s="376">
        <v>145266.60999999999</v>
      </c>
    </row>
    <row r="8061" spans="1:6">
      <c r="A8061" s="370" t="s">
        <v>16365</v>
      </c>
      <c r="B8061" s="374">
        <v>16833</v>
      </c>
      <c r="C8061" s="374" t="s">
        <v>16366</v>
      </c>
      <c r="D8061" s="368" t="s">
        <v>7</v>
      </c>
      <c r="E8061" s="374" t="s">
        <v>1793</v>
      </c>
      <c r="F8061" s="376">
        <v>132912.49</v>
      </c>
    </row>
    <row r="8062" spans="1:6">
      <c r="A8062" s="370" t="s">
        <v>16367</v>
      </c>
      <c r="B8062" s="374">
        <v>11980</v>
      </c>
      <c r="C8062" s="374" t="s">
        <v>16368</v>
      </c>
      <c r="D8062" s="368" t="s">
        <v>7</v>
      </c>
      <c r="E8062" s="374" t="s">
        <v>1216</v>
      </c>
      <c r="F8062" s="376">
        <v>163254</v>
      </c>
    </row>
    <row r="8063" spans="1:6">
      <c r="A8063" s="370" t="s">
        <v>16369</v>
      </c>
      <c r="B8063" s="374">
        <v>11756</v>
      </c>
      <c r="C8063" s="374" t="s">
        <v>16370</v>
      </c>
      <c r="D8063" s="368" t="s">
        <v>7</v>
      </c>
      <c r="E8063" s="374" t="s">
        <v>2362</v>
      </c>
      <c r="F8063" s="376">
        <v>254122.02</v>
      </c>
    </row>
    <row r="8064" spans="1:6">
      <c r="A8064" s="370" t="s">
        <v>16371</v>
      </c>
      <c r="B8064" s="374">
        <v>11506</v>
      </c>
      <c r="C8064" s="374" t="s">
        <v>16372</v>
      </c>
      <c r="D8064" s="368" t="s">
        <v>8</v>
      </c>
      <c r="E8064" s="374" t="s">
        <v>1216</v>
      </c>
      <c r="F8064" s="376">
        <v>216218.17</v>
      </c>
    </row>
    <row r="8065" spans="1:6">
      <c r="A8065" s="370" t="s">
        <v>16373</v>
      </c>
      <c r="B8065" s="374">
        <v>15187</v>
      </c>
      <c r="C8065" s="374" t="s">
        <v>16374</v>
      </c>
      <c r="D8065" s="368" t="s">
        <v>8</v>
      </c>
      <c r="E8065" s="374" t="s">
        <v>5757</v>
      </c>
      <c r="F8065" s="376">
        <v>45385.34</v>
      </c>
    </row>
    <row r="8066" spans="1:6">
      <c r="A8066" s="370" t="s">
        <v>16375</v>
      </c>
      <c r="B8066" s="374">
        <v>13237</v>
      </c>
      <c r="C8066" s="374" t="s">
        <v>16376</v>
      </c>
      <c r="D8066" s="368" t="s">
        <v>8</v>
      </c>
      <c r="E8066" s="374" t="s">
        <v>366</v>
      </c>
      <c r="F8066" s="376">
        <v>27075.89</v>
      </c>
    </row>
    <row r="8067" spans="1:6">
      <c r="A8067" s="370" t="s">
        <v>16377</v>
      </c>
      <c r="B8067" s="374">
        <v>10752</v>
      </c>
      <c r="C8067" s="374" t="s">
        <v>16378</v>
      </c>
      <c r="D8067" s="368" t="s">
        <v>8</v>
      </c>
      <c r="E8067" s="374" t="s">
        <v>1216</v>
      </c>
      <c r="F8067" s="376">
        <v>109638.94</v>
      </c>
    </row>
    <row r="8068" spans="1:6">
      <c r="A8068" s="370" t="s">
        <v>16379</v>
      </c>
      <c r="B8068" s="374">
        <v>10753</v>
      </c>
      <c r="C8068" s="374" t="s">
        <v>16380</v>
      </c>
      <c r="D8068" s="368" t="s">
        <v>8</v>
      </c>
      <c r="E8068" s="374" t="s">
        <v>1216</v>
      </c>
      <c r="F8068" s="376">
        <v>109638.94</v>
      </c>
    </row>
    <row r="8069" spans="1:6">
      <c r="A8069" s="370" t="s">
        <v>16381</v>
      </c>
      <c r="B8069" s="374">
        <v>14699</v>
      </c>
      <c r="C8069" s="374" t="s">
        <v>16382</v>
      </c>
      <c r="D8069" s="368" t="s">
        <v>6</v>
      </c>
      <c r="E8069" s="374" t="s">
        <v>458</v>
      </c>
      <c r="F8069" s="376">
        <v>26927.23</v>
      </c>
    </row>
    <row r="8070" spans="1:6">
      <c r="A8070" s="370" t="s">
        <v>16383</v>
      </c>
      <c r="B8070" s="374">
        <v>11751</v>
      </c>
      <c r="C8070" s="374" t="s">
        <v>16384</v>
      </c>
      <c r="D8070" s="368" t="s">
        <v>8</v>
      </c>
      <c r="E8070" s="374" t="s">
        <v>1766</v>
      </c>
      <c r="F8070" s="376">
        <v>6613.72</v>
      </c>
    </row>
    <row r="8071" spans="1:6">
      <c r="A8071" s="370" t="s">
        <v>16385</v>
      </c>
      <c r="B8071" s="374">
        <v>15792</v>
      </c>
      <c r="C8071" s="374" t="s">
        <v>16386</v>
      </c>
      <c r="D8071" s="368" t="s">
        <v>8</v>
      </c>
      <c r="E8071" s="374" t="s">
        <v>1515</v>
      </c>
      <c r="F8071" s="376">
        <v>6236.26</v>
      </c>
    </row>
    <row r="8072" spans="1:6">
      <c r="A8072" s="370" t="s">
        <v>16387</v>
      </c>
      <c r="B8072" s="374">
        <v>11752</v>
      </c>
      <c r="C8072" s="374" t="s">
        <v>16388</v>
      </c>
      <c r="D8072" s="368" t="s">
        <v>8</v>
      </c>
      <c r="E8072" s="374" t="s">
        <v>1766</v>
      </c>
      <c r="F8072" s="376">
        <v>31371.93</v>
      </c>
    </row>
    <row r="8073" spans="1:6">
      <c r="A8073" s="370" t="s">
        <v>16389</v>
      </c>
      <c r="B8073" s="374">
        <v>153</v>
      </c>
      <c r="C8073" s="374" t="s">
        <v>16390</v>
      </c>
      <c r="D8073" s="368" t="s">
        <v>8</v>
      </c>
      <c r="E8073" s="374" t="s">
        <v>1573</v>
      </c>
      <c r="F8073" s="376">
        <v>37412.949999999997</v>
      </c>
    </row>
    <row r="8074" spans="1:6">
      <c r="A8074" s="370" t="s">
        <v>16391</v>
      </c>
      <c r="B8074" s="374">
        <v>420</v>
      </c>
      <c r="C8074" s="374" t="s">
        <v>16392</v>
      </c>
      <c r="D8074" s="368" t="s">
        <v>8</v>
      </c>
      <c r="E8074" s="374" t="s">
        <v>598</v>
      </c>
      <c r="F8074" s="376">
        <v>12265.26</v>
      </c>
    </row>
    <row r="8075" spans="1:6">
      <c r="A8075" s="370" t="s">
        <v>16393</v>
      </c>
      <c r="B8075" s="374">
        <v>13373</v>
      </c>
      <c r="C8075" s="374" t="s">
        <v>16394</v>
      </c>
      <c r="D8075" s="368" t="s">
        <v>6</v>
      </c>
      <c r="E8075" s="374" t="s">
        <v>2108</v>
      </c>
      <c r="F8075" s="376">
        <v>15098.49</v>
      </c>
    </row>
    <row r="8076" spans="1:6">
      <c r="A8076" s="370" t="s">
        <v>16395</v>
      </c>
      <c r="B8076" s="374">
        <v>10770</v>
      </c>
      <c r="C8076" s="374" t="s">
        <v>16396</v>
      </c>
      <c r="D8076" s="368" t="s">
        <v>6</v>
      </c>
      <c r="E8076" s="374" t="s">
        <v>1216</v>
      </c>
      <c r="F8076" s="376">
        <v>186133.43</v>
      </c>
    </row>
    <row r="8077" spans="1:6">
      <c r="A8077" s="370" t="s">
        <v>16397</v>
      </c>
      <c r="B8077" s="374">
        <v>12818</v>
      </c>
      <c r="C8077" s="374" t="s">
        <v>16398</v>
      </c>
      <c r="D8077" s="368" t="s">
        <v>8</v>
      </c>
      <c r="E8077" s="374" t="s">
        <v>615</v>
      </c>
      <c r="F8077" s="376">
        <v>120815.76</v>
      </c>
    </row>
    <row r="8078" spans="1:6">
      <c r="A8078" s="370" t="s">
        <v>16399</v>
      </c>
      <c r="B8078" s="374">
        <v>20779</v>
      </c>
      <c r="C8078" s="374" t="s">
        <v>16400</v>
      </c>
      <c r="D8078" s="368" t="s">
        <v>9</v>
      </c>
      <c r="E8078" s="374" t="s">
        <v>1442</v>
      </c>
      <c r="F8078" s="376">
        <v>669872.31000000006</v>
      </c>
    </row>
    <row r="8079" spans="1:6">
      <c r="A8079" s="370" t="s">
        <v>16401</v>
      </c>
      <c r="B8079" s="374">
        <v>12756</v>
      </c>
      <c r="C8079" s="374" t="s">
        <v>16402</v>
      </c>
      <c r="D8079" s="368" t="s">
        <v>8</v>
      </c>
      <c r="E8079" s="374" t="s">
        <v>1216</v>
      </c>
      <c r="F8079" s="376">
        <v>121808.99</v>
      </c>
    </row>
    <row r="8080" spans="1:6">
      <c r="A8080" s="370" t="s">
        <v>16403</v>
      </c>
      <c r="B8080" s="374">
        <v>13042</v>
      </c>
      <c r="C8080" s="374" t="s">
        <v>16404</v>
      </c>
      <c r="D8080" s="368" t="s">
        <v>8</v>
      </c>
      <c r="E8080" s="374" t="s">
        <v>366</v>
      </c>
      <c r="F8080" s="376">
        <v>0</v>
      </c>
    </row>
    <row r="8081" spans="1:6">
      <c r="A8081" s="370" t="s">
        <v>16405</v>
      </c>
      <c r="B8081" s="374">
        <v>11514</v>
      </c>
      <c r="C8081" s="374" t="s">
        <v>16406</v>
      </c>
      <c r="D8081" s="368" t="s">
        <v>9</v>
      </c>
      <c r="E8081" s="374" t="s">
        <v>1216</v>
      </c>
      <c r="F8081" s="376">
        <v>9138.2800000000007</v>
      </c>
    </row>
    <row r="8082" spans="1:6">
      <c r="A8082" s="370" t="s">
        <v>16407</v>
      </c>
      <c r="B8082" s="374">
        <v>12512</v>
      </c>
      <c r="C8082" s="374" t="s">
        <v>16408</v>
      </c>
      <c r="D8082" s="368" t="s">
        <v>9</v>
      </c>
      <c r="E8082" s="374" t="s">
        <v>5656</v>
      </c>
      <c r="F8082" s="376">
        <v>25332.05</v>
      </c>
    </row>
    <row r="8083" spans="1:6">
      <c r="A8083" s="370" t="s">
        <v>16409</v>
      </c>
      <c r="B8083" s="374">
        <v>12505</v>
      </c>
      <c r="C8083" s="374" t="s">
        <v>16410</v>
      </c>
      <c r="D8083" s="368" t="s">
        <v>9</v>
      </c>
      <c r="E8083" s="374" t="s">
        <v>5656</v>
      </c>
      <c r="F8083" s="376">
        <v>25332.05</v>
      </c>
    </row>
    <row r="8084" spans="1:6">
      <c r="A8084" s="370" t="s">
        <v>16411</v>
      </c>
      <c r="B8084" s="374">
        <v>13826</v>
      </c>
      <c r="C8084" s="374" t="s">
        <v>16412</v>
      </c>
      <c r="D8084" s="368" t="s">
        <v>8</v>
      </c>
      <c r="E8084" s="374" t="s">
        <v>857</v>
      </c>
      <c r="F8084" s="376">
        <v>37090.99</v>
      </c>
    </row>
    <row r="8085" spans="1:6">
      <c r="A8085" s="370" t="s">
        <v>16413</v>
      </c>
      <c r="B8085" s="374">
        <v>16164</v>
      </c>
      <c r="C8085" s="374" t="s">
        <v>16414</v>
      </c>
      <c r="D8085" s="368" t="s">
        <v>6</v>
      </c>
      <c r="E8085" s="374" t="s">
        <v>1515</v>
      </c>
      <c r="F8085" s="376">
        <v>54225.25</v>
      </c>
    </row>
    <row r="8086" spans="1:6">
      <c r="A8086" s="370" t="s">
        <v>16415</v>
      </c>
      <c r="B8086" s="374">
        <v>16567</v>
      </c>
      <c r="C8086" s="374" t="s">
        <v>16416</v>
      </c>
      <c r="D8086" s="368" t="s">
        <v>9</v>
      </c>
      <c r="E8086" s="374" t="s">
        <v>491</v>
      </c>
      <c r="F8086" s="376">
        <v>89670.18</v>
      </c>
    </row>
    <row r="8087" spans="1:6">
      <c r="A8087" s="370" t="s">
        <v>16417</v>
      </c>
      <c r="B8087" s="374">
        <v>12627</v>
      </c>
      <c r="C8087" s="374" t="s">
        <v>16418</v>
      </c>
      <c r="D8087" s="368" t="s">
        <v>2355</v>
      </c>
      <c r="E8087" s="374" t="s">
        <v>615</v>
      </c>
      <c r="F8087" s="376">
        <v>307142.34999999998</v>
      </c>
    </row>
    <row r="8088" spans="1:6">
      <c r="A8088" s="370" t="s">
        <v>16419</v>
      </c>
      <c r="B8088" s="374">
        <v>15476</v>
      </c>
      <c r="C8088" s="374" t="s">
        <v>16420</v>
      </c>
      <c r="D8088" s="368" t="s">
        <v>9</v>
      </c>
      <c r="E8088" s="374" t="s">
        <v>366</v>
      </c>
      <c r="F8088" s="376">
        <v>0</v>
      </c>
    </row>
    <row r="8089" spans="1:6">
      <c r="A8089" s="370" t="s">
        <v>16421</v>
      </c>
      <c r="B8089" s="374">
        <v>12056</v>
      </c>
      <c r="C8089" s="374" t="s">
        <v>16422</v>
      </c>
      <c r="D8089" s="368" t="s">
        <v>6</v>
      </c>
      <c r="E8089" s="374" t="s">
        <v>1216</v>
      </c>
      <c r="F8089" s="376">
        <v>142465.79</v>
      </c>
    </row>
    <row r="8090" spans="1:6">
      <c r="A8090" s="370" t="s">
        <v>16423</v>
      </c>
      <c r="B8090" s="374">
        <v>12057</v>
      </c>
      <c r="C8090" s="374" t="s">
        <v>16424</v>
      </c>
      <c r="D8090" s="368" t="s">
        <v>6</v>
      </c>
      <c r="E8090" s="374" t="s">
        <v>1216</v>
      </c>
      <c r="F8090" s="376">
        <v>157553.15</v>
      </c>
    </row>
    <row r="8091" spans="1:6">
      <c r="A8091" s="370" t="s">
        <v>16425</v>
      </c>
      <c r="B8091" s="374">
        <v>12058</v>
      </c>
      <c r="C8091" s="374" t="s">
        <v>16426</v>
      </c>
      <c r="D8091" s="368" t="s">
        <v>6</v>
      </c>
      <c r="E8091" s="374" t="s">
        <v>1216</v>
      </c>
      <c r="F8091" s="376">
        <v>172677.08</v>
      </c>
    </row>
    <row r="8092" spans="1:6">
      <c r="A8092" s="370" t="s">
        <v>16427</v>
      </c>
      <c r="B8092" s="374">
        <v>12258</v>
      </c>
      <c r="C8092" s="374" t="s">
        <v>16428</v>
      </c>
      <c r="D8092" s="368" t="s">
        <v>6</v>
      </c>
      <c r="E8092" s="374" t="s">
        <v>1751</v>
      </c>
      <c r="F8092" s="376">
        <v>36373.29</v>
      </c>
    </row>
    <row r="8093" spans="1:6" ht="22.5">
      <c r="A8093" s="370" t="s">
        <v>16429</v>
      </c>
      <c r="B8093" s="374">
        <v>17768</v>
      </c>
      <c r="C8093" s="374" t="s">
        <v>16430</v>
      </c>
      <c r="D8093" s="368" t="s">
        <v>9</v>
      </c>
      <c r="E8093" s="374" t="s">
        <v>359</v>
      </c>
      <c r="F8093" s="376">
        <v>684516.94</v>
      </c>
    </row>
    <row r="8094" spans="1:6">
      <c r="A8094" s="370" t="s">
        <v>16431</v>
      </c>
      <c r="B8094" s="374">
        <v>15600</v>
      </c>
      <c r="C8094" s="374" t="s">
        <v>16432</v>
      </c>
      <c r="D8094" s="368" t="s">
        <v>9</v>
      </c>
      <c r="E8094" s="374" t="s">
        <v>603</v>
      </c>
      <c r="F8094" s="376">
        <v>0</v>
      </c>
    </row>
    <row r="8095" spans="1:6">
      <c r="A8095" s="370" t="s">
        <v>16433</v>
      </c>
      <c r="B8095" s="374">
        <v>15601</v>
      </c>
      <c r="C8095" s="374" t="s">
        <v>16432</v>
      </c>
      <c r="D8095" s="368" t="s">
        <v>9</v>
      </c>
      <c r="E8095" s="374" t="s">
        <v>603</v>
      </c>
      <c r="F8095" s="376">
        <v>0</v>
      </c>
    </row>
    <row r="8096" spans="1:6">
      <c r="A8096" s="370" t="s">
        <v>16434</v>
      </c>
      <c r="B8096" s="374">
        <v>15602</v>
      </c>
      <c r="C8096" s="374" t="s">
        <v>16432</v>
      </c>
      <c r="D8096" s="368" t="s">
        <v>9</v>
      </c>
      <c r="E8096" s="374" t="s">
        <v>603</v>
      </c>
      <c r="F8096" s="376">
        <v>0</v>
      </c>
    </row>
    <row r="8097" spans="1:6">
      <c r="A8097" s="370" t="s">
        <v>16435</v>
      </c>
      <c r="B8097" s="374">
        <v>15603</v>
      </c>
      <c r="C8097" s="374" t="s">
        <v>16432</v>
      </c>
      <c r="D8097" s="368" t="s">
        <v>9</v>
      </c>
      <c r="E8097" s="374" t="s">
        <v>603</v>
      </c>
      <c r="F8097" s="376">
        <v>0</v>
      </c>
    </row>
    <row r="8098" spans="1:6">
      <c r="A8098" s="370" t="s">
        <v>16436</v>
      </c>
      <c r="B8098" s="374">
        <v>15604</v>
      </c>
      <c r="C8098" s="374" t="s">
        <v>16432</v>
      </c>
      <c r="D8098" s="368" t="s">
        <v>9</v>
      </c>
      <c r="E8098" s="374" t="s">
        <v>603</v>
      </c>
      <c r="F8098" s="376">
        <v>0</v>
      </c>
    </row>
    <row r="8099" spans="1:6">
      <c r="A8099" s="370" t="s">
        <v>16437</v>
      </c>
      <c r="B8099" s="374">
        <v>15605</v>
      </c>
      <c r="C8099" s="374" t="s">
        <v>16432</v>
      </c>
      <c r="D8099" s="368" t="s">
        <v>9</v>
      </c>
      <c r="E8099" s="374" t="s">
        <v>603</v>
      </c>
      <c r="F8099" s="376">
        <v>0</v>
      </c>
    </row>
    <row r="8100" spans="1:6">
      <c r="A8100" s="370" t="s">
        <v>16438</v>
      </c>
      <c r="B8100" s="374">
        <v>15606</v>
      </c>
      <c r="C8100" s="374" t="s">
        <v>16432</v>
      </c>
      <c r="D8100" s="368" t="s">
        <v>9</v>
      </c>
      <c r="E8100" s="374" t="s">
        <v>603</v>
      </c>
      <c r="F8100" s="376">
        <v>0</v>
      </c>
    </row>
    <row r="8101" spans="1:6">
      <c r="A8101" s="370" t="s">
        <v>16439</v>
      </c>
      <c r="B8101" s="374">
        <v>15569</v>
      </c>
      <c r="C8101" s="374" t="s">
        <v>16440</v>
      </c>
      <c r="D8101" s="368" t="s">
        <v>9</v>
      </c>
      <c r="E8101" s="374" t="s">
        <v>603</v>
      </c>
      <c r="F8101" s="376">
        <v>0</v>
      </c>
    </row>
    <row r="8102" spans="1:6">
      <c r="A8102" s="370" t="s">
        <v>16441</v>
      </c>
      <c r="B8102" s="374">
        <v>15570</v>
      </c>
      <c r="C8102" s="374" t="s">
        <v>16440</v>
      </c>
      <c r="D8102" s="368" t="s">
        <v>9</v>
      </c>
      <c r="E8102" s="374" t="s">
        <v>603</v>
      </c>
      <c r="F8102" s="376">
        <v>0</v>
      </c>
    </row>
    <row r="8103" spans="1:6">
      <c r="A8103" s="370" t="s">
        <v>16442</v>
      </c>
      <c r="B8103" s="374">
        <v>15571</v>
      </c>
      <c r="C8103" s="374" t="s">
        <v>16440</v>
      </c>
      <c r="D8103" s="368" t="s">
        <v>9</v>
      </c>
      <c r="E8103" s="374" t="s">
        <v>603</v>
      </c>
      <c r="F8103" s="376">
        <v>0</v>
      </c>
    </row>
    <row r="8104" spans="1:6">
      <c r="A8104" s="370" t="s">
        <v>16443</v>
      </c>
      <c r="B8104" s="374">
        <v>15572</v>
      </c>
      <c r="C8104" s="374" t="s">
        <v>16440</v>
      </c>
      <c r="D8104" s="368" t="s">
        <v>9</v>
      </c>
      <c r="E8104" s="374" t="s">
        <v>603</v>
      </c>
      <c r="F8104" s="376">
        <v>0</v>
      </c>
    </row>
    <row r="8105" spans="1:6">
      <c r="A8105" s="370" t="s">
        <v>16444</v>
      </c>
      <c r="B8105" s="374">
        <v>15573</v>
      </c>
      <c r="C8105" s="374" t="s">
        <v>16440</v>
      </c>
      <c r="D8105" s="368" t="s">
        <v>9</v>
      </c>
      <c r="E8105" s="374" t="s">
        <v>603</v>
      </c>
      <c r="F8105" s="376">
        <v>0</v>
      </c>
    </row>
    <row r="8106" spans="1:6">
      <c r="A8106" s="370" t="s">
        <v>16445</v>
      </c>
      <c r="B8106" s="374">
        <v>15574</v>
      </c>
      <c r="C8106" s="374" t="s">
        <v>16440</v>
      </c>
      <c r="D8106" s="368" t="s">
        <v>9</v>
      </c>
      <c r="E8106" s="374" t="s">
        <v>603</v>
      </c>
      <c r="F8106" s="376">
        <v>0</v>
      </c>
    </row>
    <row r="8107" spans="1:6">
      <c r="A8107" s="370" t="s">
        <v>16446</v>
      </c>
      <c r="B8107" s="374">
        <v>15575</v>
      </c>
      <c r="C8107" s="374" t="s">
        <v>16440</v>
      </c>
      <c r="D8107" s="368" t="s">
        <v>9</v>
      </c>
      <c r="E8107" s="374" t="s">
        <v>603</v>
      </c>
      <c r="F8107" s="376">
        <v>0</v>
      </c>
    </row>
    <row r="8108" spans="1:6">
      <c r="A8108" s="370" t="s">
        <v>16447</v>
      </c>
      <c r="B8108" s="374">
        <v>15576</v>
      </c>
      <c r="C8108" s="374" t="s">
        <v>16440</v>
      </c>
      <c r="D8108" s="368" t="s">
        <v>9</v>
      </c>
      <c r="E8108" s="374" t="s">
        <v>603</v>
      </c>
      <c r="F8108" s="376">
        <v>0</v>
      </c>
    </row>
    <row r="8109" spans="1:6">
      <c r="A8109" s="370" t="s">
        <v>16448</v>
      </c>
      <c r="B8109" s="374">
        <v>15577</v>
      </c>
      <c r="C8109" s="374" t="s">
        <v>16440</v>
      </c>
      <c r="D8109" s="368" t="s">
        <v>9</v>
      </c>
      <c r="E8109" s="374" t="s">
        <v>603</v>
      </c>
      <c r="F8109" s="376">
        <v>0</v>
      </c>
    </row>
    <row r="8110" spans="1:6">
      <c r="A8110" s="370" t="s">
        <v>16449</v>
      </c>
      <c r="B8110" s="374">
        <v>15578</v>
      </c>
      <c r="C8110" s="374" t="s">
        <v>16440</v>
      </c>
      <c r="D8110" s="368" t="s">
        <v>9</v>
      </c>
      <c r="E8110" s="374" t="s">
        <v>603</v>
      </c>
      <c r="F8110" s="376">
        <v>0</v>
      </c>
    </row>
    <row r="8111" spans="1:6">
      <c r="A8111" s="370" t="s">
        <v>16450</v>
      </c>
      <c r="B8111" s="374">
        <v>15579</v>
      </c>
      <c r="C8111" s="374" t="s">
        <v>16440</v>
      </c>
      <c r="D8111" s="368" t="s">
        <v>9</v>
      </c>
      <c r="E8111" s="374" t="s">
        <v>603</v>
      </c>
      <c r="F8111" s="376">
        <v>0</v>
      </c>
    </row>
    <row r="8112" spans="1:6">
      <c r="A8112" s="370" t="s">
        <v>16451</v>
      </c>
      <c r="B8112" s="374">
        <v>15580</v>
      </c>
      <c r="C8112" s="374" t="s">
        <v>16440</v>
      </c>
      <c r="D8112" s="368" t="s">
        <v>9</v>
      </c>
      <c r="E8112" s="374" t="s">
        <v>603</v>
      </c>
      <c r="F8112" s="376">
        <v>0</v>
      </c>
    </row>
    <row r="8113" spans="1:6">
      <c r="A8113" s="370" t="s">
        <v>16452</v>
      </c>
      <c r="B8113" s="374">
        <v>15581</v>
      </c>
      <c r="C8113" s="374" t="s">
        <v>16440</v>
      </c>
      <c r="D8113" s="368" t="s">
        <v>9</v>
      </c>
      <c r="E8113" s="374" t="s">
        <v>603</v>
      </c>
      <c r="F8113" s="376">
        <v>0</v>
      </c>
    </row>
    <row r="8114" spans="1:6">
      <c r="A8114" s="370" t="s">
        <v>16453</v>
      </c>
      <c r="B8114" s="374">
        <v>15582</v>
      </c>
      <c r="C8114" s="374" t="s">
        <v>16440</v>
      </c>
      <c r="D8114" s="368" t="s">
        <v>9</v>
      </c>
      <c r="E8114" s="374" t="s">
        <v>603</v>
      </c>
      <c r="F8114" s="376">
        <v>0</v>
      </c>
    </row>
    <row r="8115" spans="1:6">
      <c r="A8115" s="370" t="s">
        <v>16454</v>
      </c>
      <c r="B8115" s="374">
        <v>18557</v>
      </c>
      <c r="C8115" s="374" t="s">
        <v>16455</v>
      </c>
      <c r="D8115" s="368" t="s">
        <v>9</v>
      </c>
      <c r="E8115" s="374" t="s">
        <v>507</v>
      </c>
      <c r="F8115" s="376">
        <v>8831.14</v>
      </c>
    </row>
    <row r="8116" spans="1:6">
      <c r="A8116" s="370" t="s">
        <v>16456</v>
      </c>
      <c r="B8116" s="374">
        <v>17397</v>
      </c>
      <c r="C8116" s="374" t="s">
        <v>16457</v>
      </c>
      <c r="D8116" s="368" t="s">
        <v>9</v>
      </c>
      <c r="E8116" s="374" t="s">
        <v>598</v>
      </c>
      <c r="F8116" s="376">
        <v>84004.84</v>
      </c>
    </row>
    <row r="8117" spans="1:6">
      <c r="A8117" s="370" t="s">
        <v>16458</v>
      </c>
      <c r="B8117" s="374">
        <v>18024</v>
      </c>
      <c r="C8117" s="374" t="s">
        <v>16457</v>
      </c>
      <c r="D8117" s="368" t="s">
        <v>9</v>
      </c>
      <c r="E8117" s="374" t="s">
        <v>598</v>
      </c>
      <c r="F8117" s="376">
        <v>79755.58</v>
      </c>
    </row>
    <row r="8118" spans="1:6">
      <c r="A8118" s="370" t="s">
        <v>16459</v>
      </c>
      <c r="B8118" s="374">
        <v>17417</v>
      </c>
      <c r="C8118" s="374" t="s">
        <v>16460</v>
      </c>
      <c r="D8118" s="368" t="s">
        <v>9</v>
      </c>
      <c r="E8118" s="374" t="s">
        <v>603</v>
      </c>
      <c r="F8118" s="376">
        <v>261801.8</v>
      </c>
    </row>
    <row r="8119" spans="1:6">
      <c r="A8119" s="370" t="s">
        <v>16461</v>
      </c>
      <c r="B8119" s="374">
        <v>17415</v>
      </c>
      <c r="C8119" s="374" t="s">
        <v>16462</v>
      </c>
      <c r="D8119" s="368" t="s">
        <v>9</v>
      </c>
      <c r="E8119" s="374" t="s">
        <v>603</v>
      </c>
      <c r="F8119" s="376">
        <v>199581.05</v>
      </c>
    </row>
    <row r="8120" spans="1:6">
      <c r="A8120" s="370" t="s">
        <v>16463</v>
      </c>
      <c r="B8120" s="374">
        <v>17433</v>
      </c>
      <c r="C8120" s="374" t="s">
        <v>16464</v>
      </c>
      <c r="D8120" s="368" t="s">
        <v>9</v>
      </c>
      <c r="E8120" s="374" t="s">
        <v>603</v>
      </c>
      <c r="F8120" s="376">
        <v>178938.45</v>
      </c>
    </row>
    <row r="8121" spans="1:6">
      <c r="A8121" s="370" t="s">
        <v>16465</v>
      </c>
      <c r="B8121" s="374">
        <v>17446</v>
      </c>
      <c r="C8121" s="374" t="s">
        <v>16466</v>
      </c>
      <c r="D8121" s="368" t="s">
        <v>6</v>
      </c>
      <c r="E8121" s="374" t="s">
        <v>603</v>
      </c>
      <c r="F8121" s="376">
        <v>150135.82</v>
      </c>
    </row>
    <row r="8122" spans="1:6">
      <c r="A8122" s="370" t="s">
        <v>16467</v>
      </c>
      <c r="B8122" s="374">
        <v>36</v>
      </c>
      <c r="C8122" s="374" t="s">
        <v>16468</v>
      </c>
      <c r="D8122" s="368" t="s">
        <v>6</v>
      </c>
      <c r="E8122" s="374" t="s">
        <v>1793</v>
      </c>
      <c r="F8122" s="376">
        <v>8049.47</v>
      </c>
    </row>
    <row r="8123" spans="1:6">
      <c r="A8123" s="370" t="s">
        <v>16469</v>
      </c>
      <c r="B8123" s="374">
        <v>387</v>
      </c>
      <c r="C8123" s="374" t="s">
        <v>16470</v>
      </c>
      <c r="D8123" s="368" t="s">
        <v>6</v>
      </c>
      <c r="E8123" s="374" t="s">
        <v>2946</v>
      </c>
      <c r="F8123" s="376">
        <v>1799.64</v>
      </c>
    </row>
    <row r="8124" spans="1:6">
      <c r="A8124" s="370" t="s">
        <v>16471</v>
      </c>
      <c r="B8124" s="374">
        <v>12320</v>
      </c>
      <c r="C8124" s="374" t="s">
        <v>16472</v>
      </c>
      <c r="D8124" s="368" t="s">
        <v>6</v>
      </c>
      <c r="E8124" s="374" t="s">
        <v>1793</v>
      </c>
      <c r="F8124" s="376">
        <v>1075.55</v>
      </c>
    </row>
    <row r="8125" spans="1:6">
      <c r="A8125" s="370" t="s">
        <v>16473</v>
      </c>
      <c r="B8125" s="374">
        <v>154</v>
      </c>
      <c r="C8125" s="374" t="s">
        <v>16474</v>
      </c>
      <c r="D8125" s="368" t="s">
        <v>6</v>
      </c>
      <c r="E8125" s="374" t="s">
        <v>1573</v>
      </c>
      <c r="F8125" s="376">
        <v>5295.1</v>
      </c>
    </row>
    <row r="8126" spans="1:6">
      <c r="A8126" s="370" t="s">
        <v>16475</v>
      </c>
      <c r="B8126" s="374">
        <v>10974</v>
      </c>
      <c r="C8126" s="374" t="s">
        <v>16476</v>
      </c>
      <c r="D8126" s="368" t="s">
        <v>6</v>
      </c>
      <c r="E8126" s="374" t="s">
        <v>2377</v>
      </c>
      <c r="F8126" s="376">
        <v>25594.74</v>
      </c>
    </row>
    <row r="8127" spans="1:6">
      <c r="A8127" s="370" t="s">
        <v>16477</v>
      </c>
      <c r="B8127" s="374">
        <v>13315</v>
      </c>
      <c r="C8127" s="374" t="s">
        <v>16478</v>
      </c>
      <c r="D8127" s="368" t="s">
        <v>6</v>
      </c>
      <c r="E8127" s="374" t="s">
        <v>2377</v>
      </c>
      <c r="F8127" s="376">
        <v>95167.95</v>
      </c>
    </row>
    <row r="8128" spans="1:6">
      <c r="A8128" s="370" t="s">
        <v>16479</v>
      </c>
      <c r="B8128" s="374">
        <v>12306</v>
      </c>
      <c r="C8128" s="374" t="s">
        <v>16480</v>
      </c>
      <c r="D8128" s="368" t="s">
        <v>8</v>
      </c>
      <c r="E8128" s="374" t="s">
        <v>2377</v>
      </c>
      <c r="F8128" s="376">
        <v>10848.32</v>
      </c>
    </row>
    <row r="8129" spans="1:6">
      <c r="A8129" s="370" t="s">
        <v>16481</v>
      </c>
      <c r="B8129" s="374">
        <v>13928</v>
      </c>
      <c r="C8129" s="374" t="s">
        <v>16482</v>
      </c>
      <c r="D8129" s="368" t="s">
        <v>8</v>
      </c>
      <c r="E8129" s="374" t="s">
        <v>2377</v>
      </c>
      <c r="F8129" s="376">
        <v>12014.23</v>
      </c>
    </row>
    <row r="8130" spans="1:6">
      <c r="A8130" s="370" t="s">
        <v>16483</v>
      </c>
      <c r="B8130" s="374">
        <v>13929</v>
      </c>
      <c r="C8130" s="374" t="s">
        <v>16484</v>
      </c>
      <c r="D8130" s="368" t="s">
        <v>8</v>
      </c>
      <c r="E8130" s="374" t="s">
        <v>2377</v>
      </c>
      <c r="F8130" s="376">
        <v>22634.21</v>
      </c>
    </row>
    <row r="8131" spans="1:6">
      <c r="A8131" s="370" t="s">
        <v>16485</v>
      </c>
      <c r="B8131" s="374">
        <v>191</v>
      </c>
      <c r="C8131" s="374" t="s">
        <v>16486</v>
      </c>
      <c r="D8131" s="368" t="s">
        <v>6</v>
      </c>
      <c r="E8131" s="374" t="s">
        <v>2377</v>
      </c>
      <c r="F8131" s="376">
        <v>15968.79</v>
      </c>
    </row>
    <row r="8132" spans="1:6">
      <c r="A8132" s="370" t="s">
        <v>16487</v>
      </c>
      <c r="B8132" s="374">
        <v>12646</v>
      </c>
      <c r="C8132" s="374" t="s">
        <v>16488</v>
      </c>
      <c r="D8132" s="368" t="s">
        <v>6</v>
      </c>
      <c r="E8132" s="374" t="s">
        <v>2377</v>
      </c>
      <c r="F8132" s="376">
        <v>25451.53</v>
      </c>
    </row>
    <row r="8133" spans="1:6">
      <c r="A8133" s="370" t="s">
        <v>16489</v>
      </c>
      <c r="B8133" s="374">
        <v>15282</v>
      </c>
      <c r="C8133" s="374" t="s">
        <v>16490</v>
      </c>
      <c r="D8133" s="368" t="s">
        <v>6</v>
      </c>
      <c r="E8133" s="374" t="s">
        <v>366</v>
      </c>
      <c r="F8133" s="376">
        <v>74169.13</v>
      </c>
    </row>
    <row r="8134" spans="1:6">
      <c r="A8134" s="370" t="s">
        <v>16491</v>
      </c>
      <c r="B8134" s="374">
        <v>15479</v>
      </c>
      <c r="C8134" s="374" t="s">
        <v>16492</v>
      </c>
      <c r="D8134" s="368" t="s">
        <v>6</v>
      </c>
      <c r="E8134" s="374" t="s">
        <v>5784</v>
      </c>
      <c r="F8134" s="376">
        <v>17456.48</v>
      </c>
    </row>
    <row r="8135" spans="1:6" ht="22.5">
      <c r="A8135" s="370" t="s">
        <v>16493</v>
      </c>
      <c r="B8135" s="374">
        <v>17137</v>
      </c>
      <c r="C8135" s="374" t="s">
        <v>16494</v>
      </c>
      <c r="D8135" s="368" t="s">
        <v>9</v>
      </c>
      <c r="E8135" s="374" t="s">
        <v>359</v>
      </c>
      <c r="F8135" s="376">
        <v>0</v>
      </c>
    </row>
    <row r="8136" spans="1:6" ht="22.5">
      <c r="A8136" s="370" t="s">
        <v>16495</v>
      </c>
      <c r="B8136" s="374">
        <v>17732</v>
      </c>
      <c r="C8136" s="374" t="s">
        <v>16496</v>
      </c>
      <c r="D8136" s="368" t="s">
        <v>9</v>
      </c>
      <c r="E8136" s="374" t="s">
        <v>359</v>
      </c>
      <c r="F8136" s="376">
        <v>7636.92</v>
      </c>
    </row>
    <row r="8137" spans="1:6">
      <c r="A8137" s="370" t="s">
        <v>16497</v>
      </c>
      <c r="B8137" s="374">
        <v>20683</v>
      </c>
      <c r="C8137" s="374" t="s">
        <v>16498</v>
      </c>
      <c r="D8137" s="368" t="s">
        <v>9</v>
      </c>
      <c r="E8137" s="374" t="s">
        <v>491</v>
      </c>
      <c r="F8137" s="376">
        <v>2700000</v>
      </c>
    </row>
    <row r="8138" spans="1:6">
      <c r="A8138" s="370" t="s">
        <v>16499</v>
      </c>
      <c r="B8138" s="374">
        <v>13920</v>
      </c>
      <c r="C8138" s="374" t="s">
        <v>16500</v>
      </c>
      <c r="D8138" s="368" t="s">
        <v>9</v>
      </c>
      <c r="E8138" s="374" t="s">
        <v>366</v>
      </c>
      <c r="F8138" s="376">
        <v>4165.66</v>
      </c>
    </row>
    <row r="8139" spans="1:6">
      <c r="A8139" s="370" t="s">
        <v>16501</v>
      </c>
      <c r="B8139" s="374">
        <v>13922</v>
      </c>
      <c r="C8139" s="374" t="s">
        <v>16502</v>
      </c>
      <c r="D8139" s="368" t="s">
        <v>9</v>
      </c>
      <c r="E8139" s="374" t="s">
        <v>366</v>
      </c>
      <c r="F8139" s="376">
        <v>2111.3000000000002</v>
      </c>
    </row>
    <row r="8140" spans="1:6">
      <c r="A8140" s="370" t="s">
        <v>16503</v>
      </c>
      <c r="B8140" s="374">
        <v>12755</v>
      </c>
      <c r="C8140" s="374" t="s">
        <v>16504</v>
      </c>
      <c r="D8140" s="368" t="s">
        <v>8</v>
      </c>
      <c r="E8140" s="374" t="s">
        <v>879</v>
      </c>
      <c r="F8140" s="376">
        <v>100130.09</v>
      </c>
    </row>
    <row r="8141" spans="1:6" ht="22.5">
      <c r="A8141" s="370" t="s">
        <v>16505</v>
      </c>
      <c r="B8141" s="374">
        <v>11515</v>
      </c>
      <c r="C8141" s="374" t="s">
        <v>16506</v>
      </c>
      <c r="D8141" s="368" t="s">
        <v>9</v>
      </c>
      <c r="E8141" s="374" t="s">
        <v>537</v>
      </c>
      <c r="F8141" s="376">
        <v>0</v>
      </c>
    </row>
    <row r="8142" spans="1:6">
      <c r="A8142" s="370" t="s">
        <v>16507</v>
      </c>
      <c r="B8142" s="374">
        <v>19165</v>
      </c>
      <c r="C8142" s="374" t="s">
        <v>16508</v>
      </c>
      <c r="D8142" s="368" t="s">
        <v>9</v>
      </c>
      <c r="E8142" s="374" t="s">
        <v>648</v>
      </c>
      <c r="F8142" s="376">
        <v>303971.44</v>
      </c>
    </row>
    <row r="8143" spans="1:6">
      <c r="A8143" s="370" t="s">
        <v>16509</v>
      </c>
      <c r="B8143" s="374">
        <v>19163</v>
      </c>
      <c r="C8143" s="374" t="s">
        <v>16510</v>
      </c>
      <c r="D8143" s="368" t="s">
        <v>9</v>
      </c>
      <c r="E8143" s="374" t="s">
        <v>648</v>
      </c>
      <c r="F8143" s="376">
        <v>300924.69</v>
      </c>
    </row>
    <row r="8144" spans="1:6">
      <c r="A8144" s="370" t="s">
        <v>16511</v>
      </c>
      <c r="B8144" s="374">
        <v>13427</v>
      </c>
      <c r="C8144" s="374" t="s">
        <v>16512</v>
      </c>
      <c r="D8144" s="368" t="s">
        <v>6</v>
      </c>
      <c r="E8144" s="374" t="s">
        <v>366</v>
      </c>
      <c r="F8144" s="376">
        <v>91516.89</v>
      </c>
    </row>
    <row r="8145" spans="1:6">
      <c r="A8145" s="370" t="s">
        <v>16513</v>
      </c>
      <c r="B8145" s="374">
        <v>13436</v>
      </c>
      <c r="C8145" s="374" t="s">
        <v>16514</v>
      </c>
      <c r="D8145" s="368" t="s">
        <v>6</v>
      </c>
      <c r="E8145" s="374" t="s">
        <v>366</v>
      </c>
      <c r="F8145" s="376">
        <v>91516.89</v>
      </c>
    </row>
    <row r="8146" spans="1:6">
      <c r="A8146" s="370" t="s">
        <v>16515</v>
      </c>
      <c r="B8146" s="374">
        <v>951</v>
      </c>
      <c r="C8146" s="374" t="s">
        <v>16516</v>
      </c>
      <c r="D8146" s="368" t="s">
        <v>6</v>
      </c>
      <c r="E8146" s="374" t="s">
        <v>1213</v>
      </c>
      <c r="F8146" s="376">
        <v>143122.54999999999</v>
      </c>
    </row>
    <row r="8147" spans="1:6">
      <c r="A8147" s="370" t="s">
        <v>16517</v>
      </c>
      <c r="B8147" s="374">
        <v>952</v>
      </c>
      <c r="C8147" s="374" t="s">
        <v>16518</v>
      </c>
      <c r="D8147" s="368" t="s">
        <v>6</v>
      </c>
      <c r="E8147" s="374" t="s">
        <v>1213</v>
      </c>
      <c r="F8147" s="376">
        <v>141651.71</v>
      </c>
    </row>
    <row r="8148" spans="1:6">
      <c r="A8148" s="370" t="s">
        <v>16519</v>
      </c>
      <c r="B8148" s="374">
        <v>953</v>
      </c>
      <c r="C8148" s="374" t="s">
        <v>16520</v>
      </c>
      <c r="D8148" s="368" t="s">
        <v>6</v>
      </c>
      <c r="E8148" s="374" t="s">
        <v>1213</v>
      </c>
      <c r="F8148" s="376">
        <v>150260.99</v>
      </c>
    </row>
    <row r="8149" spans="1:6">
      <c r="A8149" s="370" t="s">
        <v>16521</v>
      </c>
      <c r="B8149" s="374">
        <v>955</v>
      </c>
      <c r="C8149" s="374" t="s">
        <v>16522</v>
      </c>
      <c r="D8149" s="368" t="s">
        <v>6</v>
      </c>
      <c r="E8149" s="374" t="s">
        <v>1213</v>
      </c>
      <c r="F8149" s="376">
        <v>246016.69</v>
      </c>
    </row>
    <row r="8150" spans="1:6">
      <c r="A8150" s="370" t="s">
        <v>16523</v>
      </c>
      <c r="B8150" s="374">
        <v>954</v>
      </c>
      <c r="C8150" s="374" t="s">
        <v>16524</v>
      </c>
      <c r="D8150" s="368" t="s">
        <v>6</v>
      </c>
      <c r="E8150" s="374" t="s">
        <v>1213</v>
      </c>
      <c r="F8150" s="376">
        <v>150260.99</v>
      </c>
    </row>
    <row r="8151" spans="1:6" ht="22.5">
      <c r="A8151" s="370" t="s">
        <v>16525</v>
      </c>
      <c r="B8151" s="374">
        <v>18461</v>
      </c>
      <c r="C8151" s="374" t="s">
        <v>16526</v>
      </c>
      <c r="D8151" s="368" t="s">
        <v>9</v>
      </c>
      <c r="E8151" s="374" t="s">
        <v>359</v>
      </c>
      <c r="F8151" s="376">
        <v>46213.760000000002</v>
      </c>
    </row>
    <row r="8152" spans="1:6" ht="22.5">
      <c r="A8152" s="370" t="s">
        <v>16527</v>
      </c>
      <c r="B8152" s="374">
        <v>18493</v>
      </c>
      <c r="C8152" s="374" t="s">
        <v>16528</v>
      </c>
      <c r="D8152" s="368" t="s">
        <v>9</v>
      </c>
      <c r="E8152" s="374" t="s">
        <v>359</v>
      </c>
      <c r="F8152" s="376">
        <v>15844.68</v>
      </c>
    </row>
    <row r="8153" spans="1:6" ht="22.5">
      <c r="A8153" s="370" t="s">
        <v>16529</v>
      </c>
      <c r="B8153" s="374">
        <v>3033</v>
      </c>
      <c r="C8153" s="374" t="s">
        <v>16530</v>
      </c>
      <c r="D8153" s="368" t="s">
        <v>9</v>
      </c>
      <c r="E8153" s="374" t="s">
        <v>359</v>
      </c>
      <c r="F8153" s="376">
        <v>153922.39000000001</v>
      </c>
    </row>
    <row r="8154" spans="1:6" ht="22.5">
      <c r="A8154" s="370" t="s">
        <v>16531</v>
      </c>
      <c r="B8154" s="374">
        <v>16276</v>
      </c>
      <c r="C8154" s="374" t="s">
        <v>16532</v>
      </c>
      <c r="D8154" s="368" t="s">
        <v>9</v>
      </c>
      <c r="E8154" s="374" t="s">
        <v>359</v>
      </c>
      <c r="F8154" s="376">
        <v>1709294.73</v>
      </c>
    </row>
    <row r="8155" spans="1:6" ht="22.5">
      <c r="A8155" s="370" t="s">
        <v>16533</v>
      </c>
      <c r="B8155" s="374">
        <v>11900</v>
      </c>
      <c r="C8155" s="374" t="s">
        <v>16534</v>
      </c>
      <c r="D8155" s="368" t="s">
        <v>9</v>
      </c>
      <c r="E8155" s="374" t="s">
        <v>359</v>
      </c>
      <c r="F8155" s="376">
        <v>5243464.96</v>
      </c>
    </row>
    <row r="8156" spans="1:6">
      <c r="A8156" s="370" t="s">
        <v>16535</v>
      </c>
      <c r="B8156" s="374">
        <v>13863</v>
      </c>
      <c r="C8156" s="374" t="s">
        <v>16536</v>
      </c>
      <c r="D8156" s="368" t="s">
        <v>6</v>
      </c>
      <c r="E8156" s="374" t="s">
        <v>1202</v>
      </c>
      <c r="F8156" s="376">
        <v>8067.25</v>
      </c>
    </row>
    <row r="8157" spans="1:6">
      <c r="A8157" s="370" t="s">
        <v>16537</v>
      </c>
      <c r="B8157" s="374">
        <v>13228</v>
      </c>
      <c r="C8157" s="374" t="s">
        <v>16538</v>
      </c>
      <c r="D8157" s="368" t="s">
        <v>9</v>
      </c>
      <c r="E8157" s="374" t="s">
        <v>496</v>
      </c>
      <c r="F8157" s="376">
        <v>2609.19</v>
      </c>
    </row>
    <row r="8158" spans="1:6">
      <c r="A8158" s="370" t="s">
        <v>16539</v>
      </c>
      <c r="B8158" s="374">
        <v>11393</v>
      </c>
      <c r="C8158" s="374" t="s">
        <v>16540</v>
      </c>
      <c r="D8158" s="368" t="s">
        <v>8</v>
      </c>
      <c r="E8158" s="374" t="s">
        <v>1766</v>
      </c>
      <c r="F8158" s="376">
        <v>18231.64</v>
      </c>
    </row>
    <row r="8159" spans="1:6">
      <c r="A8159" s="370" t="s">
        <v>16541</v>
      </c>
      <c r="B8159" s="374">
        <v>16662</v>
      </c>
      <c r="C8159" s="374" t="s">
        <v>16542</v>
      </c>
      <c r="D8159" s="368" t="s">
        <v>6</v>
      </c>
      <c r="E8159" s="374" t="s">
        <v>1793</v>
      </c>
      <c r="F8159" s="376">
        <v>22146.45</v>
      </c>
    </row>
    <row r="8160" spans="1:6">
      <c r="A8160" s="370" t="s">
        <v>16543</v>
      </c>
      <c r="B8160" s="374">
        <v>19254</v>
      </c>
      <c r="C8160" s="374" t="s">
        <v>16544</v>
      </c>
      <c r="D8160" s="368" t="s">
        <v>7</v>
      </c>
      <c r="E8160" s="374" t="s">
        <v>1793</v>
      </c>
      <c r="F8160" s="376">
        <v>90307.54</v>
      </c>
    </row>
    <row r="8161" spans="1:6">
      <c r="A8161" s="370" t="s">
        <v>16545</v>
      </c>
      <c r="B8161" s="374">
        <v>37</v>
      </c>
      <c r="C8161" s="374" t="s">
        <v>16546</v>
      </c>
      <c r="D8161" s="368" t="s">
        <v>7</v>
      </c>
      <c r="E8161" s="374" t="s">
        <v>1793</v>
      </c>
      <c r="F8161" s="376">
        <v>117490.35</v>
      </c>
    </row>
    <row r="8162" spans="1:6">
      <c r="A8162" s="370" t="s">
        <v>16547</v>
      </c>
      <c r="B8162" s="374">
        <v>13021</v>
      </c>
      <c r="C8162" s="374" t="s">
        <v>16548</v>
      </c>
      <c r="D8162" s="368" t="s">
        <v>7</v>
      </c>
      <c r="E8162" s="374" t="s">
        <v>1793</v>
      </c>
      <c r="F8162" s="376">
        <v>90307.54</v>
      </c>
    </row>
    <row r="8163" spans="1:6">
      <c r="A8163" s="370" t="s">
        <v>16549</v>
      </c>
      <c r="B8163" s="374">
        <v>10949</v>
      </c>
      <c r="C8163" s="374" t="s">
        <v>16550</v>
      </c>
      <c r="D8163" s="368" t="s">
        <v>8</v>
      </c>
      <c r="E8163" s="374" t="s">
        <v>773</v>
      </c>
      <c r="F8163" s="376">
        <v>41699.25</v>
      </c>
    </row>
    <row r="8164" spans="1:6">
      <c r="A8164" s="370" t="s">
        <v>16551</v>
      </c>
      <c r="B8164" s="374">
        <v>11089</v>
      </c>
      <c r="C8164" s="374" t="s">
        <v>16552</v>
      </c>
      <c r="D8164" s="368" t="s">
        <v>8</v>
      </c>
      <c r="E8164" s="374" t="s">
        <v>773</v>
      </c>
      <c r="F8164" s="376">
        <v>45328.04</v>
      </c>
    </row>
    <row r="8165" spans="1:6">
      <c r="A8165" s="370" t="s">
        <v>16553</v>
      </c>
      <c r="B8165" s="374">
        <v>13296</v>
      </c>
      <c r="C8165" s="374" t="s">
        <v>16554</v>
      </c>
      <c r="D8165" s="368" t="s">
        <v>9</v>
      </c>
      <c r="E8165" s="374" t="s">
        <v>773</v>
      </c>
      <c r="F8165" s="376">
        <v>11078.9</v>
      </c>
    </row>
    <row r="8166" spans="1:6">
      <c r="A8166" s="370" t="s">
        <v>16555</v>
      </c>
      <c r="B8166" s="374">
        <v>17420</v>
      </c>
      <c r="C8166" s="374" t="s">
        <v>16556</v>
      </c>
      <c r="D8166" s="368" t="s">
        <v>9</v>
      </c>
      <c r="E8166" s="374" t="s">
        <v>603</v>
      </c>
      <c r="F8166" s="376">
        <v>182149.02</v>
      </c>
    </row>
    <row r="8167" spans="1:6" ht="22.5">
      <c r="A8167" s="370" t="s">
        <v>16557</v>
      </c>
      <c r="B8167" s="374">
        <v>507</v>
      </c>
      <c r="C8167" s="374" t="s">
        <v>16558</v>
      </c>
      <c r="D8167" s="368" t="s">
        <v>8</v>
      </c>
      <c r="E8167" s="374" t="s">
        <v>537</v>
      </c>
      <c r="F8167" s="376">
        <v>33691.17</v>
      </c>
    </row>
    <row r="8168" spans="1:6">
      <c r="A8168" s="370" t="s">
        <v>16559</v>
      </c>
      <c r="B8168" s="374">
        <v>14434</v>
      </c>
      <c r="C8168" s="374" t="s">
        <v>16560</v>
      </c>
      <c r="D8168" s="368" t="s">
        <v>6</v>
      </c>
      <c r="E8168" s="374" t="s">
        <v>879</v>
      </c>
      <c r="F8168" s="376">
        <v>60615.42</v>
      </c>
    </row>
    <row r="8169" spans="1:6">
      <c r="A8169" s="370" t="s">
        <v>16561</v>
      </c>
      <c r="B8169" s="374">
        <v>12189</v>
      </c>
      <c r="C8169" s="374" t="s">
        <v>16562</v>
      </c>
      <c r="D8169" s="368" t="s">
        <v>6</v>
      </c>
      <c r="E8169" s="374" t="s">
        <v>1766</v>
      </c>
      <c r="F8169" s="376">
        <v>189268.07</v>
      </c>
    </row>
    <row r="8170" spans="1:6">
      <c r="A8170" s="370" t="s">
        <v>16563</v>
      </c>
      <c r="B8170" s="374">
        <v>14767</v>
      </c>
      <c r="C8170" s="374" t="s">
        <v>16564</v>
      </c>
      <c r="D8170" s="368" t="s">
        <v>6</v>
      </c>
      <c r="E8170" s="374" t="s">
        <v>2377</v>
      </c>
      <c r="F8170" s="376">
        <v>131601.28</v>
      </c>
    </row>
    <row r="8171" spans="1:6">
      <c r="A8171" s="370" t="s">
        <v>16565</v>
      </c>
      <c r="B8171" s="374">
        <v>15469</v>
      </c>
      <c r="C8171" s="374" t="s">
        <v>16566</v>
      </c>
      <c r="D8171" s="368" t="s">
        <v>6</v>
      </c>
      <c r="E8171" s="374" t="s">
        <v>857</v>
      </c>
      <c r="F8171" s="376">
        <v>126607.52</v>
      </c>
    </row>
    <row r="8172" spans="1:6">
      <c r="A8172" s="370" t="s">
        <v>16567</v>
      </c>
      <c r="B8172" s="374">
        <v>11812</v>
      </c>
      <c r="C8172" s="374" t="s">
        <v>16568</v>
      </c>
      <c r="D8172" s="368" t="s">
        <v>6</v>
      </c>
      <c r="E8172" s="374" t="s">
        <v>857</v>
      </c>
      <c r="F8172" s="376">
        <v>89807.09</v>
      </c>
    </row>
    <row r="8173" spans="1:6">
      <c r="A8173" s="370" t="s">
        <v>16569</v>
      </c>
      <c r="B8173" s="374">
        <v>15911</v>
      </c>
      <c r="C8173" s="374" t="s">
        <v>16570</v>
      </c>
      <c r="D8173" s="368" t="s">
        <v>6</v>
      </c>
      <c r="E8173" s="374" t="s">
        <v>857</v>
      </c>
      <c r="F8173" s="376">
        <v>139784.45000000001</v>
      </c>
    </row>
    <row r="8174" spans="1:6">
      <c r="A8174" s="370" t="s">
        <v>16571</v>
      </c>
      <c r="B8174" s="374">
        <v>16243</v>
      </c>
      <c r="C8174" s="374" t="s">
        <v>16572</v>
      </c>
      <c r="D8174" s="368" t="s">
        <v>6</v>
      </c>
      <c r="E8174" s="374" t="s">
        <v>857</v>
      </c>
      <c r="F8174" s="376">
        <v>151733.76000000001</v>
      </c>
    </row>
    <row r="8175" spans="1:6">
      <c r="A8175" s="370" t="s">
        <v>16573</v>
      </c>
      <c r="B8175" s="374">
        <v>14555</v>
      </c>
      <c r="C8175" s="374" t="s">
        <v>16574</v>
      </c>
      <c r="D8175" s="368" t="s">
        <v>6</v>
      </c>
      <c r="E8175" s="374" t="s">
        <v>2377</v>
      </c>
      <c r="F8175" s="376">
        <v>112593.5</v>
      </c>
    </row>
    <row r="8176" spans="1:6">
      <c r="A8176" s="370" t="s">
        <v>16575</v>
      </c>
      <c r="B8176" s="374">
        <v>17265</v>
      </c>
      <c r="C8176" s="374" t="s">
        <v>16576</v>
      </c>
      <c r="D8176" s="368" t="s">
        <v>6</v>
      </c>
      <c r="E8176" s="374" t="s">
        <v>2377</v>
      </c>
      <c r="F8176" s="376">
        <v>215174.59</v>
      </c>
    </row>
    <row r="8177" spans="1:6" ht="22.5">
      <c r="A8177" s="370" t="s">
        <v>16577</v>
      </c>
      <c r="B8177" s="374">
        <v>10581</v>
      </c>
      <c r="C8177" s="374" t="s">
        <v>16578</v>
      </c>
      <c r="D8177" s="368" t="s">
        <v>9</v>
      </c>
      <c r="E8177" s="374" t="s">
        <v>359</v>
      </c>
      <c r="F8177" s="376">
        <v>9845785.9900000002</v>
      </c>
    </row>
    <row r="8178" spans="1:6">
      <c r="A8178" s="370" t="s">
        <v>16579</v>
      </c>
      <c r="B8178" s="374">
        <v>13743</v>
      </c>
      <c r="C8178" s="374" t="s">
        <v>16580</v>
      </c>
      <c r="D8178" s="368" t="s">
        <v>6</v>
      </c>
      <c r="E8178" s="374" t="s">
        <v>1213</v>
      </c>
      <c r="F8178" s="376">
        <v>2900.08</v>
      </c>
    </row>
    <row r="8179" spans="1:6">
      <c r="A8179" s="370" t="s">
        <v>16581</v>
      </c>
      <c r="B8179" s="374">
        <v>10570</v>
      </c>
      <c r="C8179" s="374" t="s">
        <v>16582</v>
      </c>
      <c r="D8179" s="368" t="s">
        <v>6</v>
      </c>
      <c r="E8179" s="374" t="s">
        <v>5784</v>
      </c>
      <c r="F8179" s="376">
        <v>1720.18</v>
      </c>
    </row>
    <row r="8180" spans="1:6">
      <c r="A8180" s="370" t="s">
        <v>16583</v>
      </c>
      <c r="B8180" s="374">
        <v>10050</v>
      </c>
      <c r="C8180" s="374" t="s">
        <v>16584</v>
      </c>
      <c r="D8180" s="368" t="s">
        <v>9</v>
      </c>
      <c r="E8180" s="374" t="s">
        <v>496</v>
      </c>
      <c r="F8180" s="376">
        <v>172096.13</v>
      </c>
    </row>
    <row r="8181" spans="1:6">
      <c r="A8181" s="370" t="s">
        <v>16585</v>
      </c>
      <c r="B8181" s="374">
        <v>13291</v>
      </c>
      <c r="C8181" s="374" t="s">
        <v>16586</v>
      </c>
      <c r="D8181" s="368" t="s">
        <v>9</v>
      </c>
      <c r="E8181" s="374" t="s">
        <v>366</v>
      </c>
      <c r="F8181" s="376">
        <v>31534.51</v>
      </c>
    </row>
    <row r="8182" spans="1:6">
      <c r="A8182" s="370" t="s">
        <v>16587</v>
      </c>
      <c r="B8182" s="374">
        <v>14470</v>
      </c>
      <c r="C8182" s="374" t="s">
        <v>16588</v>
      </c>
      <c r="D8182" s="368" t="s">
        <v>1702</v>
      </c>
      <c r="E8182" s="374" t="s">
        <v>2412</v>
      </c>
      <c r="F8182" s="376">
        <v>794351.39</v>
      </c>
    </row>
    <row r="8183" spans="1:6">
      <c r="A8183" s="370" t="s">
        <v>16589</v>
      </c>
      <c r="B8183" s="374">
        <v>18266</v>
      </c>
      <c r="C8183" s="374" t="s">
        <v>16590</v>
      </c>
      <c r="D8183" s="368" t="s">
        <v>9</v>
      </c>
      <c r="E8183" s="374" t="s">
        <v>603</v>
      </c>
      <c r="F8183" s="376">
        <v>241716.86</v>
      </c>
    </row>
    <row r="8184" spans="1:6">
      <c r="A8184" s="370" t="s">
        <v>16591</v>
      </c>
      <c r="B8184" s="374">
        <v>12212</v>
      </c>
      <c r="C8184" s="374" t="s">
        <v>16592</v>
      </c>
      <c r="D8184" s="368" t="s">
        <v>6</v>
      </c>
      <c r="E8184" s="374" t="s">
        <v>374</v>
      </c>
      <c r="F8184" s="376">
        <v>1428.09</v>
      </c>
    </row>
    <row r="8185" spans="1:6">
      <c r="A8185" s="370" t="s">
        <v>16593</v>
      </c>
      <c r="B8185" s="374">
        <v>17253</v>
      </c>
      <c r="C8185" s="374" t="s">
        <v>16594</v>
      </c>
      <c r="D8185" s="368" t="s">
        <v>9</v>
      </c>
      <c r="E8185" s="374" t="s">
        <v>648</v>
      </c>
      <c r="F8185" s="376">
        <v>2154.6799999999998</v>
      </c>
    </row>
    <row r="8186" spans="1:6">
      <c r="A8186" s="370" t="s">
        <v>16595</v>
      </c>
      <c r="B8186" s="374">
        <v>17255</v>
      </c>
      <c r="C8186" s="374" t="s">
        <v>16596</v>
      </c>
      <c r="D8186" s="368" t="s">
        <v>9</v>
      </c>
      <c r="E8186" s="374" t="s">
        <v>648</v>
      </c>
      <c r="F8186" s="376">
        <v>2337.69</v>
      </c>
    </row>
    <row r="8187" spans="1:6" ht="22.5">
      <c r="A8187" s="370" t="s">
        <v>16597</v>
      </c>
      <c r="B8187" s="374">
        <v>14959</v>
      </c>
      <c r="C8187" s="374" t="s">
        <v>16598</v>
      </c>
      <c r="D8187" s="368" t="s">
        <v>9</v>
      </c>
      <c r="E8187" s="374" t="s">
        <v>359</v>
      </c>
      <c r="F8187" s="376">
        <v>52027.74</v>
      </c>
    </row>
    <row r="8188" spans="1:6" ht="22.5">
      <c r="A8188" s="370" t="s">
        <v>16599</v>
      </c>
      <c r="B8188" s="374">
        <v>18642</v>
      </c>
      <c r="C8188" s="374" t="s">
        <v>16600</v>
      </c>
      <c r="D8188" s="368" t="s">
        <v>9</v>
      </c>
      <c r="E8188" s="374" t="s">
        <v>537</v>
      </c>
      <c r="F8188" s="376">
        <v>7718.05</v>
      </c>
    </row>
    <row r="8189" spans="1:6" ht="22.5">
      <c r="A8189" s="370" t="s">
        <v>16601</v>
      </c>
      <c r="B8189" s="374">
        <v>18858</v>
      </c>
      <c r="C8189" s="374" t="s">
        <v>16602</v>
      </c>
      <c r="D8189" s="368" t="s">
        <v>9</v>
      </c>
      <c r="E8189" s="374" t="s">
        <v>537</v>
      </c>
      <c r="F8189" s="376">
        <v>7718.05</v>
      </c>
    </row>
    <row r="8190" spans="1:6">
      <c r="A8190" s="370" t="s">
        <v>16603</v>
      </c>
      <c r="B8190" s="374">
        <v>16356</v>
      </c>
      <c r="C8190" s="374" t="s">
        <v>16604</v>
      </c>
      <c r="D8190" s="368" t="s">
        <v>9</v>
      </c>
      <c r="E8190" s="374" t="s">
        <v>648</v>
      </c>
      <c r="F8190" s="376">
        <v>40775.74</v>
      </c>
    </row>
    <row r="8191" spans="1:6">
      <c r="A8191" s="370" t="s">
        <v>16605</v>
      </c>
      <c r="B8191" s="374">
        <v>16354</v>
      </c>
      <c r="C8191" s="374" t="s">
        <v>16606</v>
      </c>
      <c r="D8191" s="368" t="s">
        <v>9</v>
      </c>
      <c r="E8191" s="374" t="s">
        <v>648</v>
      </c>
      <c r="F8191" s="376">
        <v>40775.74</v>
      </c>
    </row>
    <row r="8192" spans="1:6">
      <c r="A8192" s="370" t="s">
        <v>16607</v>
      </c>
      <c r="B8192" s="374">
        <v>16355</v>
      </c>
      <c r="C8192" s="374" t="s">
        <v>16608</v>
      </c>
      <c r="D8192" s="368" t="s">
        <v>9</v>
      </c>
      <c r="E8192" s="374" t="s">
        <v>648</v>
      </c>
      <c r="F8192" s="376">
        <v>40619.74</v>
      </c>
    </row>
    <row r="8193" spans="1:6">
      <c r="A8193" s="370" t="s">
        <v>16609</v>
      </c>
      <c r="B8193" s="374">
        <v>16357</v>
      </c>
      <c r="C8193" s="374" t="s">
        <v>16610</v>
      </c>
      <c r="D8193" s="368" t="s">
        <v>9</v>
      </c>
      <c r="E8193" s="374" t="s">
        <v>648</v>
      </c>
      <c r="F8193" s="376">
        <v>40619.74</v>
      </c>
    </row>
    <row r="8194" spans="1:6">
      <c r="A8194" s="370" t="s">
        <v>16611</v>
      </c>
      <c r="B8194" s="374">
        <v>12416</v>
      </c>
      <c r="C8194" s="374" t="s">
        <v>16612</v>
      </c>
      <c r="D8194" s="368" t="s">
        <v>9</v>
      </c>
      <c r="E8194" s="374" t="s">
        <v>615</v>
      </c>
      <c r="F8194" s="376">
        <v>1501766.01</v>
      </c>
    </row>
    <row r="8195" spans="1:6">
      <c r="A8195" s="370" t="s">
        <v>16613</v>
      </c>
      <c r="B8195" s="374">
        <v>14621</v>
      </c>
      <c r="C8195" s="374" t="s">
        <v>16614</v>
      </c>
      <c r="D8195" s="368" t="s">
        <v>9</v>
      </c>
      <c r="E8195" s="374" t="s">
        <v>491</v>
      </c>
      <c r="F8195" s="376">
        <v>1691860.2</v>
      </c>
    </row>
    <row r="8196" spans="1:6">
      <c r="A8196" s="370" t="s">
        <v>16615</v>
      </c>
      <c r="B8196" s="374">
        <v>14789</v>
      </c>
      <c r="C8196" s="374" t="s">
        <v>16616</v>
      </c>
      <c r="D8196" s="368" t="s">
        <v>9</v>
      </c>
      <c r="E8196" s="374" t="s">
        <v>491</v>
      </c>
      <c r="F8196" s="376">
        <v>1814883.33</v>
      </c>
    </row>
    <row r="8197" spans="1:6">
      <c r="A8197" s="370" t="s">
        <v>16617</v>
      </c>
      <c r="B8197" s="374">
        <v>10503</v>
      </c>
      <c r="C8197" s="374" t="s">
        <v>16618</v>
      </c>
      <c r="D8197" s="368" t="s">
        <v>9</v>
      </c>
      <c r="E8197" s="374" t="s">
        <v>615</v>
      </c>
      <c r="F8197" s="376">
        <v>188597.91</v>
      </c>
    </row>
    <row r="8198" spans="1:6">
      <c r="A8198" s="370" t="s">
        <v>16619</v>
      </c>
      <c r="B8198" s="374">
        <v>14207</v>
      </c>
      <c r="C8198" s="374" t="s">
        <v>16620</v>
      </c>
      <c r="D8198" s="368" t="s">
        <v>9</v>
      </c>
      <c r="E8198" s="374" t="s">
        <v>615</v>
      </c>
      <c r="F8198" s="376">
        <v>2336327</v>
      </c>
    </row>
    <row r="8199" spans="1:6">
      <c r="A8199" s="370" t="s">
        <v>16621</v>
      </c>
      <c r="B8199" s="374">
        <v>12963</v>
      </c>
      <c r="C8199" s="374" t="s">
        <v>16622</v>
      </c>
      <c r="D8199" s="368" t="s">
        <v>9</v>
      </c>
      <c r="E8199" s="374" t="s">
        <v>366</v>
      </c>
      <c r="F8199" s="376">
        <v>114643.18</v>
      </c>
    </row>
    <row r="8200" spans="1:6">
      <c r="A8200" s="370" t="s">
        <v>16623</v>
      </c>
      <c r="B8200" s="374">
        <v>14649</v>
      </c>
      <c r="C8200" s="374" t="s">
        <v>268</v>
      </c>
      <c r="D8200" s="368" t="s">
        <v>9</v>
      </c>
      <c r="E8200" s="374" t="s">
        <v>491</v>
      </c>
      <c r="F8200" s="376">
        <v>2524924.91</v>
      </c>
    </row>
    <row r="8201" spans="1:6">
      <c r="A8201" s="370" t="s">
        <v>16624</v>
      </c>
      <c r="B8201" s="374">
        <v>14818</v>
      </c>
      <c r="C8201" s="374" t="s">
        <v>16625</v>
      </c>
      <c r="D8201" s="368" t="s">
        <v>9</v>
      </c>
      <c r="E8201" s="374" t="s">
        <v>491</v>
      </c>
      <c r="F8201" s="376">
        <v>2639568.09</v>
      </c>
    </row>
    <row r="8202" spans="1:6">
      <c r="A8202" s="370" t="s">
        <v>16626</v>
      </c>
      <c r="B8202" s="374">
        <v>20766</v>
      </c>
      <c r="C8202" s="374" t="s">
        <v>16627</v>
      </c>
      <c r="D8202" s="368" t="s">
        <v>6</v>
      </c>
      <c r="E8202" s="374" t="s">
        <v>1216</v>
      </c>
      <c r="F8202" s="376">
        <v>78019.960000000006</v>
      </c>
    </row>
    <row r="8203" spans="1:6">
      <c r="A8203" s="370" t="s">
        <v>16628</v>
      </c>
      <c r="B8203" s="374">
        <v>11698</v>
      </c>
      <c r="C8203" s="374" t="s">
        <v>16629</v>
      </c>
      <c r="D8203" s="368" t="s">
        <v>6</v>
      </c>
      <c r="E8203" s="374" t="s">
        <v>1216</v>
      </c>
      <c r="F8203" s="376">
        <v>68939.149999999994</v>
      </c>
    </row>
    <row r="8204" spans="1:6">
      <c r="A8204" s="370" t="s">
        <v>16630</v>
      </c>
      <c r="B8204" s="374">
        <v>11157</v>
      </c>
      <c r="C8204" s="374" t="s">
        <v>16631</v>
      </c>
      <c r="D8204" s="368" t="s">
        <v>6</v>
      </c>
      <c r="E8204" s="374" t="s">
        <v>1216</v>
      </c>
      <c r="F8204" s="376">
        <v>78019.960000000006</v>
      </c>
    </row>
    <row r="8205" spans="1:6">
      <c r="A8205" s="370" t="s">
        <v>16632</v>
      </c>
      <c r="B8205" s="374">
        <v>20765</v>
      </c>
      <c r="C8205" s="374" t="s">
        <v>16633</v>
      </c>
      <c r="D8205" s="368" t="s">
        <v>6</v>
      </c>
      <c r="E8205" s="374" t="s">
        <v>1216</v>
      </c>
      <c r="F8205" s="376">
        <v>105262.39999999999</v>
      </c>
    </row>
    <row r="8206" spans="1:6">
      <c r="A8206" s="370" t="s">
        <v>16634</v>
      </c>
      <c r="B8206" s="374">
        <v>20764</v>
      </c>
      <c r="C8206" s="374" t="s">
        <v>16635</v>
      </c>
      <c r="D8206" s="368" t="s">
        <v>6</v>
      </c>
      <c r="E8206" s="374" t="s">
        <v>1216</v>
      </c>
      <c r="F8206" s="376">
        <v>105262.39999999999</v>
      </c>
    </row>
    <row r="8207" spans="1:6">
      <c r="A8207" s="370" t="s">
        <v>16636</v>
      </c>
      <c r="B8207" s="374">
        <v>13886</v>
      </c>
      <c r="C8207" s="374" t="s">
        <v>16637</v>
      </c>
      <c r="D8207" s="368" t="s">
        <v>7</v>
      </c>
      <c r="E8207" s="374" t="s">
        <v>1216</v>
      </c>
      <c r="F8207" s="376">
        <v>1292856.96</v>
      </c>
    </row>
    <row r="8208" spans="1:6">
      <c r="A8208" s="370" t="s">
        <v>16638</v>
      </c>
      <c r="B8208" s="374">
        <v>12323</v>
      </c>
      <c r="C8208" s="374" t="s">
        <v>16639</v>
      </c>
      <c r="D8208" s="368" t="s">
        <v>6</v>
      </c>
      <c r="E8208" s="374" t="s">
        <v>1216</v>
      </c>
      <c r="F8208" s="376">
        <v>71293</v>
      </c>
    </row>
    <row r="8209" spans="1:6">
      <c r="A8209" s="370" t="s">
        <v>16640</v>
      </c>
      <c r="B8209" s="374">
        <v>12085</v>
      </c>
      <c r="C8209" s="374" t="s">
        <v>16641</v>
      </c>
      <c r="D8209" s="368" t="s">
        <v>6</v>
      </c>
      <c r="E8209" s="374" t="s">
        <v>1216</v>
      </c>
      <c r="F8209" s="376">
        <v>61623.92</v>
      </c>
    </row>
    <row r="8210" spans="1:6">
      <c r="A8210" s="370" t="s">
        <v>16642</v>
      </c>
      <c r="B8210" s="374">
        <v>12814</v>
      </c>
      <c r="C8210" s="374" t="s">
        <v>16643</v>
      </c>
      <c r="D8210" s="368" t="s">
        <v>6</v>
      </c>
      <c r="E8210" s="374" t="s">
        <v>1216</v>
      </c>
      <c r="F8210" s="376">
        <v>85967.32</v>
      </c>
    </row>
    <row r="8211" spans="1:6">
      <c r="A8211" s="370" t="s">
        <v>16644</v>
      </c>
      <c r="B8211" s="374">
        <v>16634</v>
      </c>
      <c r="C8211" s="374" t="s">
        <v>16645</v>
      </c>
      <c r="D8211" s="368" t="s">
        <v>6</v>
      </c>
      <c r="E8211" s="374" t="s">
        <v>1216</v>
      </c>
      <c r="F8211" s="376">
        <v>77772.78</v>
      </c>
    </row>
    <row r="8212" spans="1:6">
      <c r="A8212" s="370" t="s">
        <v>16646</v>
      </c>
      <c r="B8212" s="374">
        <v>18327</v>
      </c>
      <c r="C8212" s="374" t="s">
        <v>16647</v>
      </c>
      <c r="D8212" s="368" t="s">
        <v>6</v>
      </c>
      <c r="E8212" s="374" t="s">
        <v>603</v>
      </c>
      <c r="F8212" s="376">
        <v>246459.78</v>
      </c>
    </row>
    <row r="8213" spans="1:6">
      <c r="A8213" s="370" t="s">
        <v>16648</v>
      </c>
      <c r="B8213" s="374">
        <v>18271</v>
      </c>
      <c r="C8213" s="374" t="s">
        <v>16649</v>
      </c>
      <c r="D8213" s="368" t="s">
        <v>6</v>
      </c>
      <c r="E8213" s="374" t="s">
        <v>603</v>
      </c>
      <c r="F8213" s="376">
        <v>13292.47</v>
      </c>
    </row>
    <row r="8214" spans="1:6">
      <c r="A8214" s="370" t="s">
        <v>16650</v>
      </c>
      <c r="B8214" s="374">
        <v>13205</v>
      </c>
      <c r="C8214" s="374" t="s">
        <v>16651</v>
      </c>
      <c r="D8214" s="368" t="s">
        <v>9</v>
      </c>
      <c r="E8214" s="374" t="s">
        <v>366</v>
      </c>
      <c r="F8214" s="376">
        <v>14671.27</v>
      </c>
    </row>
    <row r="8215" spans="1:6">
      <c r="A8215" s="370" t="s">
        <v>16652</v>
      </c>
      <c r="B8215" s="374">
        <v>13402</v>
      </c>
      <c r="C8215" s="374" t="s">
        <v>16653</v>
      </c>
      <c r="D8215" s="368" t="s">
        <v>9</v>
      </c>
      <c r="E8215" s="374" t="s">
        <v>366</v>
      </c>
      <c r="F8215" s="376">
        <v>17071.14</v>
      </c>
    </row>
    <row r="8216" spans="1:6">
      <c r="A8216" s="370" t="s">
        <v>16654</v>
      </c>
      <c r="B8216" s="374">
        <v>12449</v>
      </c>
      <c r="C8216" s="374" t="s">
        <v>16655</v>
      </c>
      <c r="D8216" s="368" t="s">
        <v>5879</v>
      </c>
      <c r="E8216" s="374" t="s">
        <v>879</v>
      </c>
      <c r="F8216" s="376">
        <v>122453.5</v>
      </c>
    </row>
    <row r="8217" spans="1:6" ht="22.5">
      <c r="A8217" s="370" t="s">
        <v>16656</v>
      </c>
      <c r="B8217" s="374">
        <v>18444</v>
      </c>
      <c r="C8217" s="374" t="s">
        <v>16657</v>
      </c>
      <c r="D8217" s="368" t="s">
        <v>9</v>
      </c>
      <c r="E8217" s="374" t="s">
        <v>359</v>
      </c>
      <c r="F8217" s="376">
        <v>57758.73</v>
      </c>
    </row>
    <row r="8218" spans="1:6" ht="22.5">
      <c r="A8218" s="370" t="s">
        <v>16658</v>
      </c>
      <c r="B8218" s="374">
        <v>18442</v>
      </c>
      <c r="C8218" s="374" t="s">
        <v>16659</v>
      </c>
      <c r="D8218" s="368" t="s">
        <v>9</v>
      </c>
      <c r="E8218" s="374" t="s">
        <v>359</v>
      </c>
      <c r="F8218" s="376">
        <v>200159.15</v>
      </c>
    </row>
    <row r="8219" spans="1:6">
      <c r="A8219" s="370" t="s">
        <v>16660</v>
      </c>
      <c r="B8219" s="374">
        <v>14726</v>
      </c>
      <c r="C8219" s="374" t="s">
        <v>16661</v>
      </c>
      <c r="D8219" s="368" t="s">
        <v>9</v>
      </c>
      <c r="E8219" s="374" t="s">
        <v>491</v>
      </c>
      <c r="F8219" s="376">
        <v>4814890.67</v>
      </c>
    </row>
    <row r="8220" spans="1:6">
      <c r="A8220" s="370" t="s">
        <v>16662</v>
      </c>
      <c r="B8220" s="374">
        <v>12945</v>
      </c>
      <c r="C8220" s="374" t="s">
        <v>16663</v>
      </c>
      <c r="D8220" s="368" t="s">
        <v>9</v>
      </c>
      <c r="E8220" s="374" t="s">
        <v>589</v>
      </c>
      <c r="F8220" s="376">
        <v>407302.97</v>
      </c>
    </row>
    <row r="8221" spans="1:6">
      <c r="A8221" s="370" t="s">
        <v>16664</v>
      </c>
      <c r="B8221" s="374">
        <v>12946</v>
      </c>
      <c r="C8221" s="374" t="s">
        <v>16665</v>
      </c>
      <c r="D8221" s="368" t="s">
        <v>9</v>
      </c>
      <c r="E8221" s="374" t="s">
        <v>615</v>
      </c>
      <c r="F8221" s="376">
        <v>952527.56</v>
      </c>
    </row>
    <row r="8222" spans="1:6">
      <c r="A8222" s="370" t="s">
        <v>16666</v>
      </c>
      <c r="B8222" s="374">
        <v>14228</v>
      </c>
      <c r="C8222" s="374" t="s">
        <v>16667</v>
      </c>
      <c r="D8222" s="368" t="s">
        <v>9</v>
      </c>
      <c r="E8222" s="374" t="s">
        <v>615</v>
      </c>
      <c r="F8222" s="376">
        <v>3862363.11</v>
      </c>
    </row>
    <row r="8223" spans="1:6">
      <c r="A8223" s="370" t="s">
        <v>16668</v>
      </c>
      <c r="B8223" s="374">
        <v>14883</v>
      </c>
      <c r="C8223" s="374" t="s">
        <v>16669</v>
      </c>
      <c r="D8223" s="368" t="s">
        <v>9</v>
      </c>
      <c r="E8223" s="374" t="s">
        <v>491</v>
      </c>
      <c r="F8223" s="376">
        <v>5222193.6399999997</v>
      </c>
    </row>
    <row r="8224" spans="1:6">
      <c r="A8224" s="370" t="s">
        <v>16670</v>
      </c>
      <c r="B8224" s="374">
        <v>192</v>
      </c>
      <c r="C8224" s="374" t="s">
        <v>16671</v>
      </c>
      <c r="D8224" s="368" t="s">
        <v>6</v>
      </c>
      <c r="E8224" s="374" t="s">
        <v>2377</v>
      </c>
      <c r="F8224" s="376">
        <v>24472.89</v>
      </c>
    </row>
    <row r="8225" spans="1:6">
      <c r="A8225" s="370" t="s">
        <v>16672</v>
      </c>
      <c r="B8225" s="374">
        <v>15097</v>
      </c>
      <c r="C8225" s="374" t="s">
        <v>16673</v>
      </c>
      <c r="D8225" s="368" t="s">
        <v>6</v>
      </c>
      <c r="E8225" s="374" t="s">
        <v>2377</v>
      </c>
      <c r="F8225" s="376">
        <v>58974.19</v>
      </c>
    </row>
    <row r="8226" spans="1:6">
      <c r="A8226" s="370" t="s">
        <v>16674</v>
      </c>
      <c r="B8226" s="374">
        <v>193</v>
      </c>
      <c r="C8226" s="374" t="s">
        <v>16675</v>
      </c>
      <c r="D8226" s="368" t="s">
        <v>6</v>
      </c>
      <c r="E8226" s="374" t="s">
        <v>2377</v>
      </c>
      <c r="F8226" s="376">
        <v>31764.2</v>
      </c>
    </row>
    <row r="8227" spans="1:6">
      <c r="A8227" s="370" t="s">
        <v>16676</v>
      </c>
      <c r="B8227" s="374">
        <v>194</v>
      </c>
      <c r="C8227" s="374" t="s">
        <v>16677</v>
      </c>
      <c r="D8227" s="368" t="s">
        <v>6</v>
      </c>
      <c r="E8227" s="374" t="s">
        <v>2377</v>
      </c>
      <c r="F8227" s="376">
        <v>30966.52</v>
      </c>
    </row>
    <row r="8228" spans="1:6">
      <c r="A8228" s="370" t="s">
        <v>16678</v>
      </c>
      <c r="B8228" s="374">
        <v>15832</v>
      </c>
      <c r="C8228" s="374" t="s">
        <v>16679</v>
      </c>
      <c r="D8228" s="368" t="s">
        <v>9</v>
      </c>
      <c r="E8228" s="374" t="s">
        <v>491</v>
      </c>
      <c r="F8228" s="376">
        <v>924164.85</v>
      </c>
    </row>
    <row r="8229" spans="1:6">
      <c r="A8229" s="370" t="s">
        <v>16680</v>
      </c>
      <c r="B8229" s="374">
        <v>16040</v>
      </c>
      <c r="C8229" s="374" t="s">
        <v>16681</v>
      </c>
      <c r="D8229" s="368" t="s">
        <v>9</v>
      </c>
      <c r="E8229" s="374" t="s">
        <v>491</v>
      </c>
      <c r="F8229" s="376">
        <v>468260.55</v>
      </c>
    </row>
    <row r="8230" spans="1:6">
      <c r="A8230" s="370" t="s">
        <v>16682</v>
      </c>
      <c r="B8230" s="374">
        <v>15830</v>
      </c>
      <c r="C8230" s="374" t="s">
        <v>16683</v>
      </c>
      <c r="D8230" s="368" t="s">
        <v>9</v>
      </c>
      <c r="E8230" s="374" t="s">
        <v>491</v>
      </c>
      <c r="F8230" s="376">
        <v>988171.85</v>
      </c>
    </row>
    <row r="8231" spans="1:6">
      <c r="A8231" s="370" t="s">
        <v>16684</v>
      </c>
      <c r="B8231" s="374">
        <v>15833</v>
      </c>
      <c r="C8231" s="374" t="s">
        <v>16685</v>
      </c>
      <c r="D8231" s="368" t="s">
        <v>9</v>
      </c>
      <c r="E8231" s="374" t="s">
        <v>491</v>
      </c>
      <c r="F8231" s="376">
        <v>824154.72</v>
      </c>
    </row>
    <row r="8232" spans="1:6">
      <c r="A8232" s="370" t="s">
        <v>16686</v>
      </c>
      <c r="B8232" s="374">
        <v>15835</v>
      </c>
      <c r="C8232" s="374" t="s">
        <v>16687</v>
      </c>
      <c r="D8232" s="368" t="s">
        <v>9</v>
      </c>
      <c r="E8232" s="374" t="s">
        <v>491</v>
      </c>
      <c r="F8232" s="376">
        <v>876562.64</v>
      </c>
    </row>
    <row r="8233" spans="1:6">
      <c r="A8233" s="370" t="s">
        <v>16688</v>
      </c>
      <c r="B8233" s="374">
        <v>10784</v>
      </c>
      <c r="C8233" s="374" t="s">
        <v>16689</v>
      </c>
      <c r="D8233" s="368" t="s">
        <v>6</v>
      </c>
      <c r="E8233" s="374" t="s">
        <v>1216</v>
      </c>
      <c r="F8233" s="376">
        <v>145176.20000000001</v>
      </c>
    </row>
    <row r="8234" spans="1:6">
      <c r="A8234" s="370" t="s">
        <v>16690</v>
      </c>
      <c r="B8234" s="374">
        <v>11329</v>
      </c>
      <c r="C8234" s="374" t="s">
        <v>16691</v>
      </c>
      <c r="D8234" s="368" t="s">
        <v>6</v>
      </c>
      <c r="E8234" s="374" t="s">
        <v>1216</v>
      </c>
      <c r="F8234" s="376">
        <v>312762.82</v>
      </c>
    </row>
    <row r="8235" spans="1:6">
      <c r="A8235" s="370" t="s">
        <v>16692</v>
      </c>
      <c r="B8235" s="374">
        <v>10382</v>
      </c>
      <c r="C8235" s="374" t="s">
        <v>16693</v>
      </c>
      <c r="D8235" s="368" t="s">
        <v>6</v>
      </c>
      <c r="E8235" s="374" t="s">
        <v>1216</v>
      </c>
      <c r="F8235" s="376">
        <v>241521.06</v>
      </c>
    </row>
    <row r="8236" spans="1:6" ht="22.5">
      <c r="A8236" s="370" t="s">
        <v>16694</v>
      </c>
      <c r="B8236" s="374">
        <v>16937</v>
      </c>
      <c r="C8236" s="374" t="s">
        <v>16695</v>
      </c>
      <c r="D8236" s="368" t="s">
        <v>9</v>
      </c>
      <c r="E8236" s="374" t="s">
        <v>537</v>
      </c>
      <c r="F8236" s="376">
        <v>101746.99</v>
      </c>
    </row>
    <row r="8237" spans="1:6" ht="22.5">
      <c r="A8237" s="370" t="s">
        <v>16696</v>
      </c>
      <c r="B8237" s="374">
        <v>16948</v>
      </c>
      <c r="C8237" s="374" t="s">
        <v>16697</v>
      </c>
      <c r="D8237" s="368" t="s">
        <v>9</v>
      </c>
      <c r="E8237" s="374" t="s">
        <v>537</v>
      </c>
      <c r="F8237" s="376">
        <v>79022.399999999994</v>
      </c>
    </row>
    <row r="8238" spans="1:6" ht="22.5">
      <c r="A8238" s="370" t="s">
        <v>16698</v>
      </c>
      <c r="B8238" s="374">
        <v>16960</v>
      </c>
      <c r="C8238" s="374" t="s">
        <v>16699</v>
      </c>
      <c r="D8238" s="368" t="s">
        <v>9</v>
      </c>
      <c r="E8238" s="374" t="s">
        <v>537</v>
      </c>
      <c r="F8238" s="376">
        <v>96944.07</v>
      </c>
    </row>
    <row r="8239" spans="1:6" ht="22.5">
      <c r="A8239" s="370" t="s">
        <v>16700</v>
      </c>
      <c r="B8239" s="374">
        <v>16954</v>
      </c>
      <c r="C8239" s="374" t="s">
        <v>16701</v>
      </c>
      <c r="D8239" s="368" t="s">
        <v>9</v>
      </c>
      <c r="E8239" s="374" t="s">
        <v>537</v>
      </c>
      <c r="F8239" s="376">
        <v>128289.67</v>
      </c>
    </row>
    <row r="8240" spans="1:6">
      <c r="A8240" s="370" t="s">
        <v>16702</v>
      </c>
      <c r="B8240" s="374">
        <v>18770</v>
      </c>
      <c r="C8240" s="374" t="s">
        <v>16703</v>
      </c>
      <c r="D8240" s="368" t="s">
        <v>9</v>
      </c>
      <c r="E8240" s="374" t="s">
        <v>496</v>
      </c>
      <c r="F8240" s="376">
        <v>190102.31</v>
      </c>
    </row>
    <row r="8241" spans="1:6" ht="22.5">
      <c r="A8241" s="370" t="s">
        <v>16704</v>
      </c>
      <c r="B8241" s="374">
        <v>16950</v>
      </c>
      <c r="C8241" s="374" t="s">
        <v>16705</v>
      </c>
      <c r="D8241" s="368" t="s">
        <v>9</v>
      </c>
      <c r="E8241" s="374" t="s">
        <v>537</v>
      </c>
      <c r="F8241" s="376">
        <v>74185.259999999995</v>
      </c>
    </row>
    <row r="8242" spans="1:6" ht="22.5">
      <c r="A8242" s="370" t="s">
        <v>16706</v>
      </c>
      <c r="B8242" s="374">
        <v>16951</v>
      </c>
      <c r="C8242" s="374" t="s">
        <v>16707</v>
      </c>
      <c r="D8242" s="368" t="s">
        <v>9</v>
      </c>
      <c r="E8242" s="374" t="s">
        <v>537</v>
      </c>
      <c r="F8242" s="376">
        <v>86482.69</v>
      </c>
    </row>
    <row r="8243" spans="1:6" ht="22.5">
      <c r="A8243" s="370" t="s">
        <v>16708</v>
      </c>
      <c r="B8243" s="374">
        <v>16958</v>
      </c>
      <c r="C8243" s="374" t="s">
        <v>16709</v>
      </c>
      <c r="D8243" s="368" t="s">
        <v>9</v>
      </c>
      <c r="E8243" s="374" t="s">
        <v>537</v>
      </c>
      <c r="F8243" s="376">
        <v>131117.32</v>
      </c>
    </row>
    <row r="8244" spans="1:6" ht="22.5">
      <c r="A8244" s="370" t="s">
        <v>16710</v>
      </c>
      <c r="B8244" s="374">
        <v>18843</v>
      </c>
      <c r="C8244" s="374" t="s">
        <v>16711</v>
      </c>
      <c r="D8244" s="368" t="s">
        <v>9</v>
      </c>
      <c r="E8244" s="374" t="s">
        <v>359</v>
      </c>
      <c r="F8244" s="376">
        <v>47083704</v>
      </c>
    </row>
    <row r="8245" spans="1:6" ht="22.5">
      <c r="A8245" s="370" t="s">
        <v>16712</v>
      </c>
      <c r="B8245" s="374">
        <v>18853</v>
      </c>
      <c r="C8245" s="374" t="s">
        <v>16713</v>
      </c>
      <c r="D8245" s="368" t="s">
        <v>9</v>
      </c>
      <c r="E8245" s="374" t="s">
        <v>359</v>
      </c>
      <c r="F8245" s="376">
        <v>2947729.44</v>
      </c>
    </row>
    <row r="8246" spans="1:6" ht="22.5">
      <c r="A8246" s="370" t="s">
        <v>16714</v>
      </c>
      <c r="B8246" s="374">
        <v>18852</v>
      </c>
      <c r="C8246" s="374" t="s">
        <v>16715</v>
      </c>
      <c r="D8246" s="368" t="s">
        <v>9</v>
      </c>
      <c r="E8246" s="374" t="s">
        <v>359</v>
      </c>
      <c r="F8246" s="376">
        <v>2947729.44</v>
      </c>
    </row>
    <row r="8247" spans="1:6" ht="22.5">
      <c r="A8247" s="370" t="s">
        <v>16716</v>
      </c>
      <c r="B8247" s="374">
        <v>18839</v>
      </c>
      <c r="C8247" s="374" t="s">
        <v>16717</v>
      </c>
      <c r="D8247" s="368" t="s">
        <v>9</v>
      </c>
      <c r="E8247" s="374" t="s">
        <v>359</v>
      </c>
      <c r="F8247" s="376">
        <v>15584606.529999999</v>
      </c>
    </row>
    <row r="8248" spans="1:6" ht="22.5">
      <c r="A8248" s="370" t="s">
        <v>16718</v>
      </c>
      <c r="B8248" s="374">
        <v>18822</v>
      </c>
      <c r="C8248" s="374" t="s">
        <v>16719</v>
      </c>
      <c r="D8248" s="368" t="s">
        <v>9</v>
      </c>
      <c r="E8248" s="374" t="s">
        <v>359</v>
      </c>
      <c r="F8248" s="376">
        <v>14337081.460000001</v>
      </c>
    </row>
    <row r="8249" spans="1:6" ht="22.5">
      <c r="A8249" s="370" t="s">
        <v>16720</v>
      </c>
      <c r="B8249" s="374">
        <v>18833</v>
      </c>
      <c r="C8249" s="374" t="s">
        <v>16721</v>
      </c>
      <c r="D8249" s="368" t="s">
        <v>9</v>
      </c>
      <c r="E8249" s="374" t="s">
        <v>359</v>
      </c>
      <c r="F8249" s="376">
        <v>15749116.130000001</v>
      </c>
    </row>
    <row r="8250" spans="1:6" ht="22.5">
      <c r="A8250" s="370" t="s">
        <v>16722</v>
      </c>
      <c r="B8250" s="374">
        <v>18827</v>
      </c>
      <c r="C8250" s="374" t="s">
        <v>16723</v>
      </c>
      <c r="D8250" s="368" t="s">
        <v>9</v>
      </c>
      <c r="E8250" s="374" t="s">
        <v>359</v>
      </c>
      <c r="F8250" s="376">
        <v>15590006.18</v>
      </c>
    </row>
    <row r="8251" spans="1:6">
      <c r="A8251" s="370" t="s">
        <v>16724</v>
      </c>
      <c r="B8251" s="374">
        <v>11170</v>
      </c>
      <c r="C8251" s="374" t="s">
        <v>16725</v>
      </c>
      <c r="D8251" s="368" t="s">
        <v>7</v>
      </c>
      <c r="E8251" s="374" t="s">
        <v>1213</v>
      </c>
      <c r="F8251" s="376">
        <v>275672.98</v>
      </c>
    </row>
    <row r="8252" spans="1:6">
      <c r="A8252" s="370" t="s">
        <v>16726</v>
      </c>
      <c r="B8252" s="374">
        <v>661</v>
      </c>
      <c r="C8252" s="374" t="s">
        <v>16727</v>
      </c>
      <c r="D8252" s="368" t="s">
        <v>9</v>
      </c>
      <c r="E8252" s="374" t="s">
        <v>2841</v>
      </c>
      <c r="F8252" s="376">
        <v>32912.15</v>
      </c>
    </row>
    <row r="8253" spans="1:6">
      <c r="A8253" s="370" t="s">
        <v>16728</v>
      </c>
      <c r="B8253" s="374">
        <v>662</v>
      </c>
      <c r="C8253" s="374" t="s">
        <v>16729</v>
      </c>
      <c r="D8253" s="368" t="s">
        <v>9</v>
      </c>
      <c r="E8253" s="374" t="s">
        <v>2841</v>
      </c>
      <c r="F8253" s="376">
        <v>15769.62</v>
      </c>
    </row>
    <row r="8254" spans="1:6">
      <c r="A8254" s="370" t="s">
        <v>16730</v>
      </c>
      <c r="B8254" s="374">
        <v>663</v>
      </c>
      <c r="C8254" s="374" t="s">
        <v>16731</v>
      </c>
      <c r="D8254" s="368" t="s">
        <v>9</v>
      </c>
      <c r="E8254" s="374" t="s">
        <v>2841</v>
      </c>
      <c r="F8254" s="376">
        <v>15769.62</v>
      </c>
    </row>
    <row r="8255" spans="1:6">
      <c r="A8255" s="370" t="s">
        <v>16732</v>
      </c>
      <c r="B8255" s="374">
        <v>665</v>
      </c>
      <c r="C8255" s="374" t="s">
        <v>16733</v>
      </c>
      <c r="D8255" s="368" t="s">
        <v>9</v>
      </c>
      <c r="E8255" s="374" t="s">
        <v>2841</v>
      </c>
      <c r="F8255" s="376">
        <v>15769.62</v>
      </c>
    </row>
    <row r="8256" spans="1:6">
      <c r="A8256" s="370" t="s">
        <v>16734</v>
      </c>
      <c r="B8256" s="374">
        <v>667</v>
      </c>
      <c r="C8256" s="374" t="s">
        <v>16735</v>
      </c>
      <c r="D8256" s="368" t="s">
        <v>9</v>
      </c>
      <c r="E8256" s="374" t="s">
        <v>2841</v>
      </c>
      <c r="F8256" s="376">
        <v>15769.62</v>
      </c>
    </row>
    <row r="8257" spans="1:6">
      <c r="A8257" s="370" t="s">
        <v>16736</v>
      </c>
      <c r="B8257" s="374">
        <v>668</v>
      </c>
      <c r="C8257" s="374" t="s">
        <v>16737</v>
      </c>
      <c r="D8257" s="368" t="s">
        <v>9</v>
      </c>
      <c r="E8257" s="374" t="s">
        <v>2841</v>
      </c>
      <c r="F8257" s="376">
        <v>15769.62</v>
      </c>
    </row>
    <row r="8258" spans="1:6">
      <c r="A8258" s="370" t="s">
        <v>16738</v>
      </c>
      <c r="B8258" s="374">
        <v>10125</v>
      </c>
      <c r="C8258" s="374" t="s">
        <v>16739</v>
      </c>
      <c r="D8258" s="368" t="s">
        <v>6</v>
      </c>
      <c r="E8258" s="374" t="s">
        <v>589</v>
      </c>
      <c r="F8258" s="376">
        <v>34560.57</v>
      </c>
    </row>
    <row r="8259" spans="1:6" ht="22.5">
      <c r="A8259" s="370" t="s">
        <v>16740</v>
      </c>
      <c r="B8259" s="374">
        <v>11731</v>
      </c>
      <c r="C8259" s="374" t="s">
        <v>16741</v>
      </c>
      <c r="D8259" s="368" t="s">
        <v>9</v>
      </c>
      <c r="E8259" s="374" t="s">
        <v>359</v>
      </c>
      <c r="F8259" s="376">
        <v>186912.43</v>
      </c>
    </row>
    <row r="8260" spans="1:6" ht="22.5">
      <c r="A8260" s="370" t="s">
        <v>16742</v>
      </c>
      <c r="B8260" s="374">
        <v>11732</v>
      </c>
      <c r="C8260" s="374" t="s">
        <v>16743</v>
      </c>
      <c r="D8260" s="368" t="s">
        <v>9</v>
      </c>
      <c r="E8260" s="374" t="s">
        <v>359</v>
      </c>
      <c r="F8260" s="376">
        <v>1290876.1499999999</v>
      </c>
    </row>
    <row r="8261" spans="1:6" ht="22.5">
      <c r="A8261" s="370" t="s">
        <v>16744</v>
      </c>
      <c r="B8261" s="374">
        <v>11733</v>
      </c>
      <c r="C8261" s="374" t="s">
        <v>16745</v>
      </c>
      <c r="D8261" s="368" t="s">
        <v>9</v>
      </c>
      <c r="E8261" s="374" t="s">
        <v>359</v>
      </c>
      <c r="F8261" s="376">
        <v>105765.61</v>
      </c>
    </row>
    <row r="8262" spans="1:6" ht="22.5">
      <c r="A8262" s="370" t="s">
        <v>16746</v>
      </c>
      <c r="B8262" s="374">
        <v>11734</v>
      </c>
      <c r="C8262" s="374" t="s">
        <v>16747</v>
      </c>
      <c r="D8262" s="368" t="s">
        <v>9</v>
      </c>
      <c r="E8262" s="374" t="s">
        <v>359</v>
      </c>
      <c r="F8262" s="376">
        <v>643265.25</v>
      </c>
    </row>
    <row r="8263" spans="1:6" ht="22.5">
      <c r="A8263" s="370" t="s">
        <v>16748</v>
      </c>
      <c r="B8263" s="374">
        <v>11729</v>
      </c>
      <c r="C8263" s="374" t="s">
        <v>16749</v>
      </c>
      <c r="D8263" s="368" t="s">
        <v>9</v>
      </c>
      <c r="E8263" s="374" t="s">
        <v>359</v>
      </c>
      <c r="F8263" s="376">
        <v>234323.66</v>
      </c>
    </row>
    <row r="8264" spans="1:6" ht="22.5">
      <c r="A8264" s="370" t="s">
        <v>16750</v>
      </c>
      <c r="B8264" s="374">
        <v>11730</v>
      </c>
      <c r="C8264" s="374" t="s">
        <v>16751</v>
      </c>
      <c r="D8264" s="368" t="s">
        <v>9</v>
      </c>
      <c r="E8264" s="374" t="s">
        <v>359</v>
      </c>
      <c r="F8264" s="376">
        <v>1225611.55</v>
      </c>
    </row>
    <row r="8265" spans="1:6" ht="22.5">
      <c r="A8265" s="370" t="s">
        <v>16752</v>
      </c>
      <c r="B8265" s="374">
        <v>11739</v>
      </c>
      <c r="C8265" s="374" t="s">
        <v>16753</v>
      </c>
      <c r="D8265" s="368" t="s">
        <v>9</v>
      </c>
      <c r="E8265" s="374" t="s">
        <v>359</v>
      </c>
      <c r="F8265" s="376">
        <v>123261.35</v>
      </c>
    </row>
    <row r="8266" spans="1:6">
      <c r="A8266" s="370" t="s">
        <v>16754</v>
      </c>
      <c r="B8266" s="374">
        <v>886</v>
      </c>
      <c r="C8266" s="374" t="s">
        <v>16755</v>
      </c>
      <c r="D8266" s="368" t="s">
        <v>9</v>
      </c>
      <c r="E8266" s="374" t="s">
        <v>2412</v>
      </c>
      <c r="F8266" s="376">
        <v>270138.83</v>
      </c>
    </row>
    <row r="8267" spans="1:6" ht="22.5">
      <c r="A8267" s="370" t="s">
        <v>16756</v>
      </c>
      <c r="B8267" s="374">
        <v>15429</v>
      </c>
      <c r="C8267" s="374" t="s">
        <v>16757</v>
      </c>
      <c r="D8267" s="368" t="s">
        <v>9</v>
      </c>
      <c r="E8267" s="374" t="s">
        <v>359</v>
      </c>
      <c r="F8267" s="376">
        <v>46531.13</v>
      </c>
    </row>
    <row r="8268" spans="1:6" ht="22.5">
      <c r="A8268" s="370" t="s">
        <v>16758</v>
      </c>
      <c r="B8268" s="374">
        <v>10465</v>
      </c>
      <c r="C8268" s="374" t="s">
        <v>16759</v>
      </c>
      <c r="D8268" s="368" t="s">
        <v>9</v>
      </c>
      <c r="E8268" s="374" t="s">
        <v>1520</v>
      </c>
      <c r="F8268" s="376">
        <v>111139.63</v>
      </c>
    </row>
    <row r="8269" spans="1:6" ht="22.5">
      <c r="A8269" s="370" t="s">
        <v>16760</v>
      </c>
      <c r="B8269" s="374">
        <v>887</v>
      </c>
      <c r="C8269" s="374" t="s">
        <v>16761</v>
      </c>
      <c r="D8269" s="368" t="s">
        <v>9</v>
      </c>
      <c r="E8269" s="374" t="s">
        <v>359</v>
      </c>
      <c r="F8269" s="376">
        <v>92108.28</v>
      </c>
    </row>
    <row r="8270" spans="1:6" ht="22.5">
      <c r="A8270" s="370" t="s">
        <v>16762</v>
      </c>
      <c r="B8270" s="374">
        <v>9001</v>
      </c>
      <c r="C8270" s="374" t="s">
        <v>16763</v>
      </c>
      <c r="D8270" s="368" t="s">
        <v>9</v>
      </c>
      <c r="E8270" s="374" t="s">
        <v>359</v>
      </c>
      <c r="F8270" s="376">
        <v>0</v>
      </c>
    </row>
    <row r="8271" spans="1:6" ht="22.5">
      <c r="A8271" s="370" t="s">
        <v>16764</v>
      </c>
      <c r="B8271" s="374">
        <v>11934</v>
      </c>
      <c r="C8271" s="374" t="s">
        <v>16763</v>
      </c>
      <c r="D8271" s="368" t="s">
        <v>9</v>
      </c>
      <c r="E8271" s="374" t="s">
        <v>359</v>
      </c>
      <c r="F8271" s="376">
        <v>0</v>
      </c>
    </row>
    <row r="8272" spans="1:6" ht="22.5">
      <c r="A8272" s="370" t="s">
        <v>16765</v>
      </c>
      <c r="B8272" s="374">
        <v>11951</v>
      </c>
      <c r="C8272" s="374" t="s">
        <v>16763</v>
      </c>
      <c r="D8272" s="368" t="s">
        <v>9</v>
      </c>
      <c r="E8272" s="374" t="s">
        <v>359</v>
      </c>
      <c r="F8272" s="376">
        <v>307531.69</v>
      </c>
    </row>
    <row r="8273" spans="1:6" ht="22.5">
      <c r="A8273" s="370" t="s">
        <v>16766</v>
      </c>
      <c r="B8273" s="374">
        <v>19008</v>
      </c>
      <c r="C8273" s="374" t="s">
        <v>16767</v>
      </c>
      <c r="D8273" s="368" t="s">
        <v>9</v>
      </c>
      <c r="E8273" s="374" t="s">
        <v>359</v>
      </c>
      <c r="F8273" s="376">
        <v>227856.04</v>
      </c>
    </row>
    <row r="8274" spans="1:6" ht="22.5">
      <c r="A8274" s="370" t="s">
        <v>16768</v>
      </c>
      <c r="B8274" s="374">
        <v>11525</v>
      </c>
      <c r="C8274" s="374" t="s">
        <v>16769</v>
      </c>
      <c r="D8274" s="368" t="s">
        <v>9</v>
      </c>
      <c r="E8274" s="374" t="s">
        <v>359</v>
      </c>
      <c r="F8274" s="376">
        <v>173711.69</v>
      </c>
    </row>
    <row r="8275" spans="1:6" ht="22.5">
      <c r="A8275" s="370" t="s">
        <v>16770</v>
      </c>
      <c r="B8275" s="374">
        <v>541</v>
      </c>
      <c r="C8275" s="374" t="s">
        <v>16771</v>
      </c>
      <c r="D8275" s="368" t="s">
        <v>9</v>
      </c>
      <c r="E8275" s="374" t="s">
        <v>359</v>
      </c>
      <c r="F8275" s="376">
        <v>124701.33</v>
      </c>
    </row>
    <row r="8276" spans="1:6" ht="22.5">
      <c r="A8276" s="370" t="s">
        <v>16772</v>
      </c>
      <c r="B8276" s="374">
        <v>14504</v>
      </c>
      <c r="C8276" s="374" t="s">
        <v>16773</v>
      </c>
      <c r="D8276" s="368" t="s">
        <v>9</v>
      </c>
      <c r="E8276" s="374" t="s">
        <v>359</v>
      </c>
      <c r="F8276" s="376">
        <v>91525.88</v>
      </c>
    </row>
    <row r="8277" spans="1:6" ht="22.5">
      <c r="A8277" s="370" t="s">
        <v>16774</v>
      </c>
      <c r="B8277" s="374">
        <v>14505</v>
      </c>
      <c r="C8277" s="374" t="s">
        <v>16775</v>
      </c>
      <c r="D8277" s="368" t="s">
        <v>9</v>
      </c>
      <c r="E8277" s="374" t="s">
        <v>359</v>
      </c>
      <c r="F8277" s="376">
        <v>93859.35</v>
      </c>
    </row>
    <row r="8278" spans="1:6" ht="22.5">
      <c r="A8278" s="370" t="s">
        <v>16776</v>
      </c>
      <c r="B8278" s="374">
        <v>542</v>
      </c>
      <c r="C8278" s="374" t="s">
        <v>16777</v>
      </c>
      <c r="D8278" s="368" t="s">
        <v>9</v>
      </c>
      <c r="E8278" s="374" t="s">
        <v>359</v>
      </c>
      <c r="F8278" s="376">
        <v>124701.33</v>
      </c>
    </row>
    <row r="8279" spans="1:6" ht="22.5">
      <c r="A8279" s="370" t="s">
        <v>16778</v>
      </c>
      <c r="B8279" s="374">
        <v>17422</v>
      </c>
      <c r="C8279" s="374" t="s">
        <v>16779</v>
      </c>
      <c r="D8279" s="368" t="s">
        <v>9</v>
      </c>
      <c r="E8279" s="374" t="s">
        <v>359</v>
      </c>
      <c r="F8279" s="376">
        <v>240170.72</v>
      </c>
    </row>
    <row r="8280" spans="1:6" ht="22.5">
      <c r="A8280" s="370" t="s">
        <v>16780</v>
      </c>
      <c r="B8280" s="374">
        <v>811</v>
      </c>
      <c r="C8280" s="374" t="s">
        <v>16781</v>
      </c>
      <c r="D8280" s="368" t="s">
        <v>9</v>
      </c>
      <c r="E8280" s="374" t="s">
        <v>359</v>
      </c>
      <c r="F8280" s="376">
        <v>85586.58</v>
      </c>
    </row>
    <row r="8281" spans="1:6" ht="22.5">
      <c r="A8281" s="370" t="s">
        <v>16782</v>
      </c>
      <c r="B8281" s="374">
        <v>18823</v>
      </c>
      <c r="C8281" s="374" t="s">
        <v>16783</v>
      </c>
      <c r="D8281" s="368" t="s">
        <v>9</v>
      </c>
      <c r="E8281" s="374" t="s">
        <v>359</v>
      </c>
      <c r="F8281" s="376">
        <v>144132.66</v>
      </c>
    </row>
    <row r="8282" spans="1:6" ht="22.5">
      <c r="A8282" s="370" t="s">
        <v>16784</v>
      </c>
      <c r="B8282" s="374">
        <v>18811</v>
      </c>
      <c r="C8282" s="374" t="s">
        <v>16785</v>
      </c>
      <c r="D8282" s="368" t="s">
        <v>9</v>
      </c>
      <c r="E8282" s="374" t="s">
        <v>359</v>
      </c>
      <c r="F8282" s="376">
        <v>144132.66</v>
      </c>
    </row>
    <row r="8283" spans="1:6" ht="22.5">
      <c r="A8283" s="370" t="s">
        <v>16786</v>
      </c>
      <c r="B8283" s="374">
        <v>18818</v>
      </c>
      <c r="C8283" s="374" t="s">
        <v>16787</v>
      </c>
      <c r="D8283" s="368" t="s">
        <v>9</v>
      </c>
      <c r="E8283" s="374" t="s">
        <v>359</v>
      </c>
      <c r="F8283" s="376">
        <v>142260.98000000001</v>
      </c>
    </row>
    <row r="8284" spans="1:6" ht="22.5">
      <c r="A8284" s="370" t="s">
        <v>16788</v>
      </c>
      <c r="B8284" s="374">
        <v>18820</v>
      </c>
      <c r="C8284" s="374" t="s">
        <v>16789</v>
      </c>
      <c r="D8284" s="368" t="s">
        <v>9</v>
      </c>
      <c r="E8284" s="374" t="s">
        <v>359</v>
      </c>
      <c r="F8284" s="376">
        <v>152201.68</v>
      </c>
    </row>
    <row r="8285" spans="1:6" ht="22.5">
      <c r="A8285" s="370" t="s">
        <v>16790</v>
      </c>
      <c r="B8285" s="374">
        <v>18816</v>
      </c>
      <c r="C8285" s="374" t="s">
        <v>16791</v>
      </c>
      <c r="D8285" s="368" t="s">
        <v>9</v>
      </c>
      <c r="E8285" s="374" t="s">
        <v>359</v>
      </c>
      <c r="F8285" s="376">
        <v>152201.68</v>
      </c>
    </row>
    <row r="8286" spans="1:6" ht="22.5">
      <c r="A8286" s="370" t="s">
        <v>16792</v>
      </c>
      <c r="B8286" s="374">
        <v>18800</v>
      </c>
      <c r="C8286" s="374" t="s">
        <v>16793</v>
      </c>
      <c r="D8286" s="368" t="s">
        <v>9</v>
      </c>
      <c r="E8286" s="374" t="s">
        <v>359</v>
      </c>
      <c r="F8286" s="376">
        <v>144132.66</v>
      </c>
    </row>
    <row r="8287" spans="1:6" ht="22.5">
      <c r="A8287" s="370" t="s">
        <v>16794</v>
      </c>
      <c r="B8287" s="374">
        <v>18796</v>
      </c>
      <c r="C8287" s="374" t="s">
        <v>16795</v>
      </c>
      <c r="D8287" s="368" t="s">
        <v>9</v>
      </c>
      <c r="E8287" s="374" t="s">
        <v>359</v>
      </c>
      <c r="F8287" s="376">
        <v>144149.82999999999</v>
      </c>
    </row>
    <row r="8288" spans="1:6" ht="22.5">
      <c r="A8288" s="370" t="s">
        <v>16796</v>
      </c>
      <c r="B8288" s="374">
        <v>18798</v>
      </c>
      <c r="C8288" s="374" t="s">
        <v>16797</v>
      </c>
      <c r="D8288" s="368" t="s">
        <v>9</v>
      </c>
      <c r="E8288" s="374" t="s">
        <v>359</v>
      </c>
      <c r="F8288" s="376">
        <v>144149.82999999999</v>
      </c>
    </row>
    <row r="8289" spans="1:6">
      <c r="A8289" s="370" t="s">
        <v>16798</v>
      </c>
      <c r="B8289" s="374">
        <v>478</v>
      </c>
      <c r="C8289" s="374" t="s">
        <v>16799</v>
      </c>
      <c r="D8289" s="368" t="s">
        <v>9</v>
      </c>
      <c r="E8289" s="374" t="s">
        <v>610</v>
      </c>
      <c r="F8289" s="376">
        <v>79337.48</v>
      </c>
    </row>
    <row r="8290" spans="1:6">
      <c r="A8290" s="370" t="s">
        <v>16800</v>
      </c>
      <c r="B8290" s="374">
        <v>11292</v>
      </c>
      <c r="C8290" s="374" t="s">
        <v>16801</v>
      </c>
      <c r="D8290" s="368" t="s">
        <v>9</v>
      </c>
      <c r="E8290" s="374" t="s">
        <v>610</v>
      </c>
      <c r="F8290" s="376">
        <v>94759.27</v>
      </c>
    </row>
    <row r="8291" spans="1:6" ht="22.5">
      <c r="A8291" s="370" t="s">
        <v>16802</v>
      </c>
      <c r="B8291" s="374">
        <v>14443</v>
      </c>
      <c r="C8291" s="374" t="s">
        <v>16803</v>
      </c>
      <c r="D8291" s="368" t="s">
        <v>9</v>
      </c>
      <c r="E8291" s="374" t="s">
        <v>359</v>
      </c>
      <c r="F8291" s="376">
        <v>159532.62</v>
      </c>
    </row>
    <row r="8292" spans="1:6" ht="22.5">
      <c r="A8292" s="370" t="s">
        <v>16804</v>
      </c>
      <c r="B8292" s="374">
        <v>11728</v>
      </c>
      <c r="C8292" s="374" t="s">
        <v>16805</v>
      </c>
      <c r="D8292" s="368" t="s">
        <v>9</v>
      </c>
      <c r="E8292" s="374" t="s">
        <v>359</v>
      </c>
      <c r="F8292" s="376">
        <v>146230.12</v>
      </c>
    </row>
    <row r="8293" spans="1:6" ht="22.5">
      <c r="A8293" s="370" t="s">
        <v>16806</v>
      </c>
      <c r="B8293" s="374">
        <v>11727</v>
      </c>
      <c r="C8293" s="374" t="s">
        <v>16807</v>
      </c>
      <c r="D8293" s="368" t="s">
        <v>9</v>
      </c>
      <c r="E8293" s="374" t="s">
        <v>359</v>
      </c>
      <c r="F8293" s="376">
        <v>171386.01</v>
      </c>
    </row>
    <row r="8294" spans="1:6" ht="22.5">
      <c r="A8294" s="370" t="s">
        <v>16808</v>
      </c>
      <c r="B8294" s="374">
        <v>18825</v>
      </c>
      <c r="C8294" s="374" t="s">
        <v>16809</v>
      </c>
      <c r="D8294" s="368" t="s">
        <v>8</v>
      </c>
      <c r="E8294" s="374" t="s">
        <v>359</v>
      </c>
      <c r="F8294" s="376">
        <v>23920.84</v>
      </c>
    </row>
    <row r="8295" spans="1:6" ht="22.5">
      <c r="A8295" s="370" t="s">
        <v>16810</v>
      </c>
      <c r="B8295" s="374">
        <v>15632</v>
      </c>
      <c r="C8295" s="374" t="s">
        <v>16811</v>
      </c>
      <c r="D8295" s="368" t="s">
        <v>9</v>
      </c>
      <c r="E8295" s="374" t="s">
        <v>359</v>
      </c>
      <c r="F8295" s="376">
        <v>87074.54</v>
      </c>
    </row>
    <row r="8296" spans="1:6" ht="22.5">
      <c r="A8296" s="370" t="s">
        <v>16812</v>
      </c>
      <c r="B8296" s="374">
        <v>882</v>
      </c>
      <c r="C8296" s="374" t="s">
        <v>16813</v>
      </c>
      <c r="D8296" s="368" t="s">
        <v>9</v>
      </c>
      <c r="E8296" s="374" t="s">
        <v>359</v>
      </c>
      <c r="F8296" s="376">
        <v>82661.679999999993</v>
      </c>
    </row>
    <row r="8297" spans="1:6" ht="22.5">
      <c r="A8297" s="370" t="s">
        <v>16814</v>
      </c>
      <c r="B8297" s="374">
        <v>12214</v>
      </c>
      <c r="C8297" s="374" t="s">
        <v>16815</v>
      </c>
      <c r="D8297" s="368" t="s">
        <v>9</v>
      </c>
      <c r="E8297" s="374" t="s">
        <v>359</v>
      </c>
      <c r="F8297" s="376">
        <v>482723.88</v>
      </c>
    </row>
    <row r="8298" spans="1:6" ht="22.5">
      <c r="A8298" s="370" t="s">
        <v>16816</v>
      </c>
      <c r="B8298" s="374">
        <v>16524</v>
      </c>
      <c r="C8298" s="374" t="s">
        <v>16817</v>
      </c>
      <c r="D8298" s="368" t="s">
        <v>9</v>
      </c>
      <c r="E8298" s="374" t="s">
        <v>359</v>
      </c>
      <c r="F8298" s="376">
        <v>192393.44</v>
      </c>
    </row>
    <row r="8299" spans="1:6" ht="22.5">
      <c r="A8299" s="370" t="s">
        <v>16818</v>
      </c>
      <c r="B8299" s="374">
        <v>19016</v>
      </c>
      <c r="C8299" s="374" t="s">
        <v>16819</v>
      </c>
      <c r="D8299" s="368" t="s">
        <v>9</v>
      </c>
      <c r="E8299" s="374" t="s">
        <v>359</v>
      </c>
      <c r="F8299" s="376">
        <v>124317.38</v>
      </c>
    </row>
    <row r="8300" spans="1:6" ht="22.5">
      <c r="A8300" s="370" t="s">
        <v>16820</v>
      </c>
      <c r="B8300" s="374">
        <v>16786</v>
      </c>
      <c r="C8300" s="374" t="s">
        <v>16821</v>
      </c>
      <c r="D8300" s="368" t="s">
        <v>9</v>
      </c>
      <c r="E8300" s="374" t="s">
        <v>359</v>
      </c>
      <c r="F8300" s="376">
        <v>110753.93</v>
      </c>
    </row>
    <row r="8301" spans="1:6" ht="22.5">
      <c r="A8301" s="370" t="s">
        <v>16822</v>
      </c>
      <c r="B8301" s="374">
        <v>13783</v>
      </c>
      <c r="C8301" s="374" t="s">
        <v>16823</v>
      </c>
      <c r="D8301" s="368" t="s">
        <v>9</v>
      </c>
      <c r="E8301" s="374" t="s">
        <v>359</v>
      </c>
      <c r="F8301" s="376">
        <v>545287.91</v>
      </c>
    </row>
    <row r="8302" spans="1:6" ht="22.5">
      <c r="A8302" s="370" t="s">
        <v>16824</v>
      </c>
      <c r="B8302" s="374">
        <v>11716</v>
      </c>
      <c r="C8302" s="374" t="s">
        <v>16825</v>
      </c>
      <c r="D8302" s="368" t="s">
        <v>9</v>
      </c>
      <c r="E8302" s="374" t="s">
        <v>359</v>
      </c>
      <c r="F8302" s="376">
        <v>154301.56</v>
      </c>
    </row>
    <row r="8303" spans="1:6" ht="22.5">
      <c r="A8303" s="370" t="s">
        <v>16826</v>
      </c>
      <c r="B8303" s="374">
        <v>14906</v>
      </c>
      <c r="C8303" s="374" t="s">
        <v>16827</v>
      </c>
      <c r="D8303" s="368" t="s">
        <v>9</v>
      </c>
      <c r="E8303" s="374" t="s">
        <v>359</v>
      </c>
      <c r="F8303" s="376">
        <v>184148.51</v>
      </c>
    </row>
    <row r="8304" spans="1:6" ht="22.5">
      <c r="A8304" s="370" t="s">
        <v>16828</v>
      </c>
      <c r="B8304" s="374">
        <v>11225</v>
      </c>
      <c r="C8304" s="374" t="s">
        <v>16829</v>
      </c>
      <c r="D8304" s="368" t="s">
        <v>9</v>
      </c>
      <c r="E8304" s="374" t="s">
        <v>359</v>
      </c>
      <c r="F8304" s="376">
        <v>175229.12</v>
      </c>
    </row>
    <row r="8305" spans="1:6" ht="22.5">
      <c r="A8305" s="370" t="s">
        <v>16830</v>
      </c>
      <c r="B8305" s="374">
        <v>12771</v>
      </c>
      <c r="C8305" s="374" t="s">
        <v>16831</v>
      </c>
      <c r="D8305" s="368" t="s">
        <v>9</v>
      </c>
      <c r="E8305" s="374" t="s">
        <v>359</v>
      </c>
      <c r="F8305" s="376">
        <v>155080.51</v>
      </c>
    </row>
    <row r="8306" spans="1:6" ht="22.5">
      <c r="A8306" s="370" t="s">
        <v>16832</v>
      </c>
      <c r="B8306" s="374">
        <v>11224</v>
      </c>
      <c r="C8306" s="374" t="s">
        <v>16833</v>
      </c>
      <c r="D8306" s="368" t="s">
        <v>9</v>
      </c>
      <c r="E8306" s="374" t="s">
        <v>359</v>
      </c>
      <c r="F8306" s="376">
        <v>163306.57999999999</v>
      </c>
    </row>
    <row r="8307" spans="1:6" ht="22.5">
      <c r="A8307" s="370" t="s">
        <v>16834</v>
      </c>
      <c r="B8307" s="374">
        <v>18847</v>
      </c>
      <c r="C8307" s="374" t="s">
        <v>16835</v>
      </c>
      <c r="D8307" s="368" t="s">
        <v>9</v>
      </c>
      <c r="E8307" s="374" t="s">
        <v>359</v>
      </c>
      <c r="F8307" s="376">
        <v>5039423.4000000004</v>
      </c>
    </row>
    <row r="8308" spans="1:6" ht="22.5">
      <c r="A8308" s="370" t="s">
        <v>16836</v>
      </c>
      <c r="B8308" s="374">
        <v>11539</v>
      </c>
      <c r="C8308" s="374" t="s">
        <v>16837</v>
      </c>
      <c r="D8308" s="368" t="s">
        <v>9</v>
      </c>
      <c r="E8308" s="374" t="s">
        <v>359</v>
      </c>
      <c r="F8308" s="376">
        <v>229555.96</v>
      </c>
    </row>
    <row r="8309" spans="1:6" ht="22.5">
      <c r="A8309" s="370" t="s">
        <v>16838</v>
      </c>
      <c r="B8309" s="374">
        <v>17079</v>
      </c>
      <c r="C8309" s="374" t="s">
        <v>16839</v>
      </c>
      <c r="D8309" s="368" t="s">
        <v>9</v>
      </c>
      <c r="E8309" s="374" t="s">
        <v>359</v>
      </c>
      <c r="F8309" s="376">
        <v>98439.62</v>
      </c>
    </row>
    <row r="8310" spans="1:6" ht="22.5">
      <c r="A8310" s="370" t="s">
        <v>16840</v>
      </c>
      <c r="B8310" s="374">
        <v>11538</v>
      </c>
      <c r="C8310" s="374" t="s">
        <v>16841</v>
      </c>
      <c r="D8310" s="368" t="s">
        <v>9</v>
      </c>
      <c r="E8310" s="374" t="s">
        <v>359</v>
      </c>
      <c r="F8310" s="376">
        <v>242695.65</v>
      </c>
    </row>
    <row r="8311" spans="1:6" ht="22.5">
      <c r="A8311" s="370" t="s">
        <v>16842</v>
      </c>
      <c r="B8311" s="374">
        <v>17067</v>
      </c>
      <c r="C8311" s="374" t="s">
        <v>16843</v>
      </c>
      <c r="D8311" s="368" t="s">
        <v>9</v>
      </c>
      <c r="E8311" s="374" t="s">
        <v>359</v>
      </c>
      <c r="F8311" s="376">
        <v>178657.83</v>
      </c>
    </row>
    <row r="8312" spans="1:6" ht="22.5">
      <c r="A8312" s="370" t="s">
        <v>16844</v>
      </c>
      <c r="B8312" s="374">
        <v>16817</v>
      </c>
      <c r="C8312" s="374" t="s">
        <v>16845</v>
      </c>
      <c r="D8312" s="368" t="s">
        <v>9</v>
      </c>
      <c r="E8312" s="374" t="s">
        <v>359</v>
      </c>
      <c r="F8312" s="376">
        <v>100413.78</v>
      </c>
    </row>
    <row r="8313" spans="1:6" ht="22.5">
      <c r="A8313" s="370" t="s">
        <v>16846</v>
      </c>
      <c r="B8313" s="374">
        <v>16780</v>
      </c>
      <c r="C8313" s="374" t="s">
        <v>16847</v>
      </c>
      <c r="D8313" s="368" t="s">
        <v>9</v>
      </c>
      <c r="E8313" s="374" t="s">
        <v>359</v>
      </c>
      <c r="F8313" s="376">
        <v>223144.05</v>
      </c>
    </row>
    <row r="8314" spans="1:6" ht="22.5">
      <c r="A8314" s="370" t="s">
        <v>16848</v>
      </c>
      <c r="B8314" s="374">
        <v>16814</v>
      </c>
      <c r="C8314" s="374" t="s">
        <v>16849</v>
      </c>
      <c r="D8314" s="368" t="s">
        <v>9</v>
      </c>
      <c r="E8314" s="374" t="s">
        <v>359</v>
      </c>
      <c r="F8314" s="376">
        <v>128173.3</v>
      </c>
    </row>
    <row r="8315" spans="1:6" ht="22.5">
      <c r="A8315" s="370" t="s">
        <v>16850</v>
      </c>
      <c r="B8315" s="374">
        <v>11738</v>
      </c>
      <c r="C8315" s="374" t="s">
        <v>16851</v>
      </c>
      <c r="D8315" s="368" t="s">
        <v>9</v>
      </c>
      <c r="E8315" s="374" t="s">
        <v>359</v>
      </c>
      <c r="F8315" s="376">
        <v>192536.02</v>
      </c>
    </row>
    <row r="8316" spans="1:6" ht="22.5">
      <c r="A8316" s="370" t="s">
        <v>16852</v>
      </c>
      <c r="B8316" s="374">
        <v>543</v>
      </c>
      <c r="C8316" s="374" t="s">
        <v>16853</v>
      </c>
      <c r="D8316" s="368" t="s">
        <v>9</v>
      </c>
      <c r="E8316" s="374" t="s">
        <v>359</v>
      </c>
      <c r="F8316" s="376">
        <v>88955.37</v>
      </c>
    </row>
    <row r="8317" spans="1:6" ht="22.5">
      <c r="A8317" s="370" t="s">
        <v>16854</v>
      </c>
      <c r="B8317" s="374">
        <v>13135</v>
      </c>
      <c r="C8317" s="374" t="s">
        <v>16855</v>
      </c>
      <c r="D8317" s="368" t="s">
        <v>9</v>
      </c>
      <c r="E8317" s="374" t="s">
        <v>359</v>
      </c>
      <c r="F8317" s="376">
        <v>127276.79</v>
      </c>
    </row>
    <row r="8318" spans="1:6" ht="22.5">
      <c r="A8318" s="370" t="s">
        <v>16856</v>
      </c>
      <c r="B8318" s="374">
        <v>13132</v>
      </c>
      <c r="C8318" s="374" t="s">
        <v>16857</v>
      </c>
      <c r="D8318" s="368" t="s">
        <v>9</v>
      </c>
      <c r="E8318" s="374" t="s">
        <v>359</v>
      </c>
      <c r="F8318" s="376">
        <v>147587.34</v>
      </c>
    </row>
    <row r="8319" spans="1:6" ht="22.5">
      <c r="A8319" s="370" t="s">
        <v>16858</v>
      </c>
      <c r="B8319" s="374">
        <v>544</v>
      </c>
      <c r="C8319" s="374" t="s">
        <v>16859</v>
      </c>
      <c r="D8319" s="368" t="s">
        <v>9</v>
      </c>
      <c r="E8319" s="374" t="s">
        <v>359</v>
      </c>
      <c r="F8319" s="376">
        <v>112188.79</v>
      </c>
    </row>
    <row r="8320" spans="1:6" ht="22.5">
      <c r="A8320" s="370" t="s">
        <v>16860</v>
      </c>
      <c r="B8320" s="374">
        <v>545</v>
      </c>
      <c r="C8320" s="374" t="s">
        <v>16861</v>
      </c>
      <c r="D8320" s="368" t="s">
        <v>9</v>
      </c>
      <c r="E8320" s="374" t="s">
        <v>359</v>
      </c>
      <c r="F8320" s="376">
        <v>112188.79</v>
      </c>
    </row>
    <row r="8321" spans="1:6" ht="22.5">
      <c r="A8321" s="370" t="s">
        <v>16862</v>
      </c>
      <c r="B8321" s="374">
        <v>546</v>
      </c>
      <c r="C8321" s="374" t="s">
        <v>16863</v>
      </c>
      <c r="D8321" s="368" t="s">
        <v>9</v>
      </c>
      <c r="E8321" s="374" t="s">
        <v>359</v>
      </c>
      <c r="F8321" s="376">
        <v>88955.37</v>
      </c>
    </row>
    <row r="8322" spans="1:6" ht="22.5">
      <c r="A8322" s="370" t="s">
        <v>16864</v>
      </c>
      <c r="B8322" s="374">
        <v>14911</v>
      </c>
      <c r="C8322" s="374" t="s">
        <v>16865</v>
      </c>
      <c r="D8322" s="368" t="s">
        <v>9</v>
      </c>
      <c r="E8322" s="374" t="s">
        <v>359</v>
      </c>
      <c r="F8322" s="376">
        <v>204186.68</v>
      </c>
    </row>
    <row r="8323" spans="1:6" ht="22.5">
      <c r="A8323" s="370" t="s">
        <v>16866</v>
      </c>
      <c r="B8323" s="374">
        <v>17394</v>
      </c>
      <c r="C8323" s="374" t="s">
        <v>16867</v>
      </c>
      <c r="D8323" s="368" t="s">
        <v>9</v>
      </c>
      <c r="E8323" s="374" t="s">
        <v>359</v>
      </c>
      <c r="F8323" s="376">
        <v>289011.48</v>
      </c>
    </row>
    <row r="8324" spans="1:6" ht="22.5">
      <c r="A8324" s="370" t="s">
        <v>16868</v>
      </c>
      <c r="B8324" s="374">
        <v>547</v>
      </c>
      <c r="C8324" s="374" t="s">
        <v>16869</v>
      </c>
      <c r="D8324" s="368" t="s">
        <v>9</v>
      </c>
      <c r="E8324" s="374" t="s">
        <v>359</v>
      </c>
      <c r="F8324" s="376">
        <v>63244.68</v>
      </c>
    </row>
    <row r="8325" spans="1:6" ht="22.5">
      <c r="A8325" s="370" t="s">
        <v>16870</v>
      </c>
      <c r="B8325" s="374">
        <v>548</v>
      </c>
      <c r="C8325" s="374" t="s">
        <v>16871</v>
      </c>
      <c r="D8325" s="368" t="s">
        <v>9</v>
      </c>
      <c r="E8325" s="374" t="s">
        <v>359</v>
      </c>
      <c r="F8325" s="376">
        <v>70884.479999999996</v>
      </c>
    </row>
    <row r="8326" spans="1:6">
      <c r="A8326" s="370" t="s">
        <v>16872</v>
      </c>
      <c r="B8326" s="374">
        <v>13410</v>
      </c>
      <c r="C8326" s="374" t="s">
        <v>16873</v>
      </c>
      <c r="D8326" s="368" t="s">
        <v>9</v>
      </c>
      <c r="E8326" s="374" t="s">
        <v>366</v>
      </c>
      <c r="F8326" s="376">
        <v>66437.63</v>
      </c>
    </row>
    <row r="8327" spans="1:6">
      <c r="A8327" s="370" t="s">
        <v>16874</v>
      </c>
      <c r="B8327" s="374">
        <v>14938</v>
      </c>
      <c r="C8327" s="374" t="s">
        <v>16875</v>
      </c>
      <c r="D8327" s="368" t="s">
        <v>9</v>
      </c>
      <c r="E8327" s="374" t="s">
        <v>884</v>
      </c>
      <c r="F8327" s="376">
        <v>159996.43</v>
      </c>
    </row>
    <row r="8328" spans="1:6">
      <c r="A8328" s="370" t="s">
        <v>16876</v>
      </c>
      <c r="B8328" s="374">
        <v>14241</v>
      </c>
      <c r="C8328" s="374" t="s">
        <v>16877</v>
      </c>
      <c r="D8328" s="368" t="s">
        <v>9</v>
      </c>
      <c r="E8328" s="374" t="s">
        <v>366</v>
      </c>
      <c r="F8328" s="376">
        <v>102222.14</v>
      </c>
    </row>
    <row r="8329" spans="1:6" ht="22.5">
      <c r="A8329" s="370" t="s">
        <v>16878</v>
      </c>
      <c r="B8329" s="374">
        <v>16787</v>
      </c>
      <c r="C8329" s="374" t="s">
        <v>16879</v>
      </c>
      <c r="D8329" s="368" t="s">
        <v>9</v>
      </c>
      <c r="E8329" s="374" t="s">
        <v>359</v>
      </c>
      <c r="F8329" s="376">
        <v>127321.8</v>
      </c>
    </row>
    <row r="8330" spans="1:6" ht="22.5">
      <c r="A8330" s="370" t="s">
        <v>16880</v>
      </c>
      <c r="B8330" s="374">
        <v>17447</v>
      </c>
      <c r="C8330" s="374" t="s">
        <v>16881</v>
      </c>
      <c r="D8330" s="368" t="s">
        <v>9</v>
      </c>
      <c r="E8330" s="374" t="s">
        <v>359</v>
      </c>
      <c r="F8330" s="376">
        <v>135434.07999999999</v>
      </c>
    </row>
    <row r="8331" spans="1:6" ht="22.5">
      <c r="A8331" s="370" t="s">
        <v>16882</v>
      </c>
      <c r="B8331" s="374">
        <v>17426</v>
      </c>
      <c r="C8331" s="374" t="s">
        <v>16883</v>
      </c>
      <c r="D8331" s="368" t="s">
        <v>9</v>
      </c>
      <c r="E8331" s="374" t="s">
        <v>359</v>
      </c>
      <c r="F8331" s="376">
        <v>126069.96</v>
      </c>
    </row>
    <row r="8332" spans="1:6" ht="22.5">
      <c r="A8332" s="370" t="s">
        <v>16884</v>
      </c>
      <c r="B8332" s="374">
        <v>17449</v>
      </c>
      <c r="C8332" s="374" t="s">
        <v>16885</v>
      </c>
      <c r="D8332" s="368" t="s">
        <v>9</v>
      </c>
      <c r="E8332" s="374" t="s">
        <v>359</v>
      </c>
      <c r="F8332" s="376">
        <v>110658.11</v>
      </c>
    </row>
    <row r="8333" spans="1:6" ht="22.5">
      <c r="A8333" s="370" t="s">
        <v>16886</v>
      </c>
      <c r="B8333" s="374">
        <v>14913</v>
      </c>
      <c r="C8333" s="374" t="s">
        <v>16887</v>
      </c>
      <c r="D8333" s="368" t="s">
        <v>9</v>
      </c>
      <c r="E8333" s="374" t="s">
        <v>359</v>
      </c>
      <c r="F8333" s="376">
        <v>231549.97</v>
      </c>
    </row>
    <row r="8334" spans="1:6" ht="22.5">
      <c r="A8334" s="370" t="s">
        <v>16888</v>
      </c>
      <c r="B8334" s="374">
        <v>14912</v>
      </c>
      <c r="C8334" s="374" t="s">
        <v>16889</v>
      </c>
      <c r="D8334" s="368" t="s">
        <v>9</v>
      </c>
      <c r="E8334" s="374" t="s">
        <v>359</v>
      </c>
      <c r="F8334" s="376">
        <v>257622.67</v>
      </c>
    </row>
    <row r="8335" spans="1:6" ht="22.5">
      <c r="A8335" s="370" t="s">
        <v>16890</v>
      </c>
      <c r="B8335" s="374">
        <v>17376</v>
      </c>
      <c r="C8335" s="374" t="s">
        <v>16891</v>
      </c>
      <c r="D8335" s="368" t="s">
        <v>9</v>
      </c>
      <c r="E8335" s="374" t="s">
        <v>359</v>
      </c>
      <c r="F8335" s="376">
        <v>253384.61</v>
      </c>
    </row>
    <row r="8336" spans="1:6" ht="22.5">
      <c r="A8336" s="370" t="s">
        <v>16892</v>
      </c>
      <c r="B8336" s="374">
        <v>16818</v>
      </c>
      <c r="C8336" s="374" t="s">
        <v>16893</v>
      </c>
      <c r="D8336" s="368" t="s">
        <v>9</v>
      </c>
      <c r="E8336" s="374" t="s">
        <v>359</v>
      </c>
      <c r="F8336" s="376">
        <v>140805.14000000001</v>
      </c>
    </row>
    <row r="8337" spans="1:6" ht="22.5">
      <c r="A8337" s="370" t="s">
        <v>16894</v>
      </c>
      <c r="B8337" s="374">
        <v>10483</v>
      </c>
      <c r="C8337" s="374" t="s">
        <v>16893</v>
      </c>
      <c r="D8337" s="368" t="s">
        <v>9</v>
      </c>
      <c r="E8337" s="374" t="s">
        <v>359</v>
      </c>
      <c r="F8337" s="376">
        <v>150092.37</v>
      </c>
    </row>
    <row r="8338" spans="1:6" ht="22.5">
      <c r="A8338" s="370" t="s">
        <v>16895</v>
      </c>
      <c r="B8338" s="374">
        <v>17372</v>
      </c>
      <c r="C8338" s="374" t="s">
        <v>16896</v>
      </c>
      <c r="D8338" s="368" t="s">
        <v>9</v>
      </c>
      <c r="E8338" s="374" t="s">
        <v>359</v>
      </c>
      <c r="F8338" s="376">
        <v>192393.44</v>
      </c>
    </row>
    <row r="8339" spans="1:6" ht="22.5">
      <c r="A8339" s="370" t="s">
        <v>16897</v>
      </c>
      <c r="B8339" s="374">
        <v>17389</v>
      </c>
      <c r="C8339" s="374" t="s">
        <v>16898</v>
      </c>
      <c r="D8339" s="368" t="s">
        <v>9</v>
      </c>
      <c r="E8339" s="374" t="s">
        <v>359</v>
      </c>
      <c r="F8339" s="376">
        <v>268208.21000000002</v>
      </c>
    </row>
    <row r="8340" spans="1:6" ht="22.5">
      <c r="A8340" s="370" t="s">
        <v>16899</v>
      </c>
      <c r="B8340" s="374">
        <v>17387</v>
      </c>
      <c r="C8340" s="374" t="s">
        <v>16900</v>
      </c>
      <c r="D8340" s="368" t="s">
        <v>9</v>
      </c>
      <c r="E8340" s="374" t="s">
        <v>359</v>
      </c>
      <c r="F8340" s="376">
        <v>253384.61</v>
      </c>
    </row>
    <row r="8341" spans="1:6" ht="22.5">
      <c r="A8341" s="370" t="s">
        <v>16901</v>
      </c>
      <c r="B8341" s="374">
        <v>17391</v>
      </c>
      <c r="C8341" s="374" t="s">
        <v>16902</v>
      </c>
      <c r="D8341" s="368" t="s">
        <v>9</v>
      </c>
      <c r="E8341" s="374" t="s">
        <v>359</v>
      </c>
      <c r="F8341" s="376">
        <v>131577.93</v>
      </c>
    </row>
    <row r="8342" spans="1:6" ht="22.5">
      <c r="A8342" s="370" t="s">
        <v>16903</v>
      </c>
      <c r="B8342" s="374">
        <v>14932</v>
      </c>
      <c r="C8342" s="374" t="s">
        <v>16904</v>
      </c>
      <c r="D8342" s="368" t="s">
        <v>9</v>
      </c>
      <c r="E8342" s="374" t="s">
        <v>359</v>
      </c>
      <c r="F8342" s="376">
        <v>150276.95000000001</v>
      </c>
    </row>
    <row r="8343" spans="1:6" ht="22.5">
      <c r="A8343" s="370" t="s">
        <v>16905</v>
      </c>
      <c r="B8343" s="374">
        <v>14909</v>
      </c>
      <c r="C8343" s="374" t="s">
        <v>16906</v>
      </c>
      <c r="D8343" s="368" t="s">
        <v>9</v>
      </c>
      <c r="E8343" s="374" t="s">
        <v>359</v>
      </c>
      <c r="F8343" s="376">
        <v>215277.66</v>
      </c>
    </row>
    <row r="8344" spans="1:6" ht="22.5">
      <c r="A8344" s="370" t="s">
        <v>16907</v>
      </c>
      <c r="B8344" s="374">
        <v>14916</v>
      </c>
      <c r="C8344" s="374" t="s">
        <v>16908</v>
      </c>
      <c r="D8344" s="368" t="s">
        <v>9</v>
      </c>
      <c r="E8344" s="374" t="s">
        <v>359</v>
      </c>
      <c r="F8344" s="376">
        <v>206636.23</v>
      </c>
    </row>
    <row r="8345" spans="1:6" ht="22.5">
      <c r="A8345" s="370" t="s">
        <v>16909</v>
      </c>
      <c r="B8345" s="374">
        <v>17453</v>
      </c>
      <c r="C8345" s="374" t="s">
        <v>16910</v>
      </c>
      <c r="D8345" s="368" t="s">
        <v>9</v>
      </c>
      <c r="E8345" s="374" t="s">
        <v>359</v>
      </c>
      <c r="F8345" s="376">
        <v>209023.2</v>
      </c>
    </row>
    <row r="8346" spans="1:6" ht="22.5">
      <c r="A8346" s="370" t="s">
        <v>16911</v>
      </c>
      <c r="B8346" s="374">
        <v>15022</v>
      </c>
      <c r="C8346" s="374" t="s">
        <v>16912</v>
      </c>
      <c r="D8346" s="368" t="s">
        <v>9</v>
      </c>
      <c r="E8346" s="374" t="s">
        <v>359</v>
      </c>
      <c r="F8346" s="376">
        <v>214460.38</v>
      </c>
    </row>
    <row r="8347" spans="1:6" ht="22.5">
      <c r="A8347" s="370" t="s">
        <v>16913</v>
      </c>
      <c r="B8347" s="374">
        <v>14927</v>
      </c>
      <c r="C8347" s="374" t="s">
        <v>16914</v>
      </c>
      <c r="D8347" s="368" t="s">
        <v>9</v>
      </c>
      <c r="E8347" s="374" t="s">
        <v>359</v>
      </c>
      <c r="F8347" s="376">
        <v>332602.90000000002</v>
      </c>
    </row>
    <row r="8348" spans="1:6" ht="22.5">
      <c r="A8348" s="370" t="s">
        <v>16915</v>
      </c>
      <c r="B8348" s="374">
        <v>14915</v>
      </c>
      <c r="C8348" s="374" t="s">
        <v>16916</v>
      </c>
      <c r="D8348" s="368" t="s">
        <v>9</v>
      </c>
      <c r="E8348" s="374" t="s">
        <v>359</v>
      </c>
      <c r="F8348" s="376">
        <v>280013.92</v>
      </c>
    </row>
    <row r="8349" spans="1:6" ht="22.5">
      <c r="A8349" s="370" t="s">
        <v>16917</v>
      </c>
      <c r="B8349" s="374">
        <v>14917</v>
      </c>
      <c r="C8349" s="374" t="s">
        <v>16918</v>
      </c>
      <c r="D8349" s="368" t="s">
        <v>9</v>
      </c>
      <c r="E8349" s="374" t="s">
        <v>359</v>
      </c>
      <c r="F8349" s="376">
        <v>206745.57</v>
      </c>
    </row>
    <row r="8350" spans="1:6" ht="22.5">
      <c r="A8350" s="370" t="s">
        <v>16919</v>
      </c>
      <c r="B8350" s="374">
        <v>14918</v>
      </c>
      <c r="C8350" s="374" t="s">
        <v>16920</v>
      </c>
      <c r="D8350" s="368" t="s">
        <v>9</v>
      </c>
      <c r="E8350" s="374" t="s">
        <v>359</v>
      </c>
      <c r="F8350" s="376">
        <v>276248.44</v>
      </c>
    </row>
    <row r="8351" spans="1:6" ht="22.5">
      <c r="A8351" s="370" t="s">
        <v>16921</v>
      </c>
      <c r="B8351" s="374">
        <v>14500</v>
      </c>
      <c r="C8351" s="374" t="s">
        <v>16922</v>
      </c>
      <c r="D8351" s="368" t="s">
        <v>9</v>
      </c>
      <c r="E8351" s="374" t="s">
        <v>359</v>
      </c>
      <c r="F8351" s="376">
        <v>91591.98</v>
      </c>
    </row>
    <row r="8352" spans="1:6" ht="22.5">
      <c r="A8352" s="370"/>
      <c r="B8352" s="374"/>
      <c r="C8352" s="374" t="s">
        <v>16923</v>
      </c>
      <c r="D8352" s="368" t="s">
        <v>9</v>
      </c>
      <c r="E8352" s="374" t="s">
        <v>359</v>
      </c>
      <c r="F8352" s="376">
        <v>331444.03999999998</v>
      </c>
    </row>
    <row r="8353" spans="1:6" ht="22.5">
      <c r="A8353" s="370" t="s">
        <v>16924</v>
      </c>
      <c r="B8353" s="374">
        <v>10468</v>
      </c>
      <c r="C8353" s="374" t="s">
        <v>16925</v>
      </c>
      <c r="D8353" s="368" t="s">
        <v>9</v>
      </c>
      <c r="E8353" s="374" t="s">
        <v>359</v>
      </c>
      <c r="F8353" s="376">
        <v>352769.69</v>
      </c>
    </row>
    <row r="8354" spans="1:6" ht="22.5">
      <c r="A8354" s="370" t="s">
        <v>16926</v>
      </c>
      <c r="B8354" s="374">
        <v>15320</v>
      </c>
      <c r="C8354" s="374" t="s">
        <v>16927</v>
      </c>
      <c r="D8354" s="368" t="s">
        <v>9</v>
      </c>
      <c r="E8354" s="374" t="s">
        <v>359</v>
      </c>
      <c r="F8354" s="376">
        <v>224935.26</v>
      </c>
    </row>
    <row r="8355" spans="1:6" ht="22.5">
      <c r="A8355" s="370" t="s">
        <v>16928</v>
      </c>
      <c r="B8355" s="374">
        <v>14931</v>
      </c>
      <c r="C8355" s="374" t="s">
        <v>16929</v>
      </c>
      <c r="D8355" s="368" t="s">
        <v>9</v>
      </c>
      <c r="E8355" s="374" t="s">
        <v>359</v>
      </c>
      <c r="F8355" s="376">
        <v>432708.99</v>
      </c>
    </row>
    <row r="8356" spans="1:6" ht="22.5">
      <c r="A8356" s="370" t="s">
        <v>16930</v>
      </c>
      <c r="B8356" s="374">
        <v>17660</v>
      </c>
      <c r="C8356" s="374" t="s">
        <v>16931</v>
      </c>
      <c r="D8356" s="368" t="s">
        <v>9</v>
      </c>
      <c r="E8356" s="374" t="s">
        <v>359</v>
      </c>
      <c r="F8356" s="376">
        <v>83784.740000000005</v>
      </c>
    </row>
    <row r="8357" spans="1:6" ht="22.5">
      <c r="A8357" s="370" t="s">
        <v>16932</v>
      </c>
      <c r="B8357" s="374">
        <v>15185</v>
      </c>
      <c r="C8357" s="374" t="s">
        <v>16933</v>
      </c>
      <c r="D8357" s="368" t="s">
        <v>9</v>
      </c>
      <c r="E8357" s="374" t="s">
        <v>359</v>
      </c>
      <c r="F8357" s="376">
        <v>189737.14</v>
      </c>
    </row>
    <row r="8358" spans="1:6" ht="22.5">
      <c r="A8358" s="370" t="s">
        <v>16934</v>
      </c>
      <c r="B8358" s="374">
        <v>885</v>
      </c>
      <c r="C8358" s="374" t="s">
        <v>16935</v>
      </c>
      <c r="D8358" s="368" t="s">
        <v>9</v>
      </c>
      <c r="E8358" s="374" t="s">
        <v>359</v>
      </c>
      <c r="F8358" s="376">
        <v>78482.460000000006</v>
      </c>
    </row>
    <row r="8359" spans="1:6" ht="22.5">
      <c r="A8359" s="370" t="s">
        <v>16936</v>
      </c>
      <c r="B8359" s="374">
        <v>11522</v>
      </c>
      <c r="C8359" s="374" t="s">
        <v>16937</v>
      </c>
      <c r="D8359" s="368" t="s">
        <v>9</v>
      </c>
      <c r="E8359" s="374" t="s">
        <v>359</v>
      </c>
      <c r="F8359" s="376">
        <v>204180.08</v>
      </c>
    </row>
    <row r="8360" spans="1:6" ht="22.5">
      <c r="A8360" s="370" t="s">
        <v>16938</v>
      </c>
      <c r="B8360" s="374">
        <v>14442</v>
      </c>
      <c r="C8360" s="374" t="s">
        <v>16939</v>
      </c>
      <c r="D8360" s="368" t="s">
        <v>9</v>
      </c>
      <c r="E8360" s="374" t="s">
        <v>359</v>
      </c>
      <c r="F8360" s="376">
        <v>154048.01999999999</v>
      </c>
    </row>
    <row r="8361" spans="1:6" ht="22.5">
      <c r="A8361" s="370" t="s">
        <v>16940</v>
      </c>
      <c r="B8361" s="374">
        <v>16523</v>
      </c>
      <c r="C8361" s="374" t="s">
        <v>16941</v>
      </c>
      <c r="D8361" s="368" t="s">
        <v>9</v>
      </c>
      <c r="E8361" s="374" t="s">
        <v>359</v>
      </c>
      <c r="F8361" s="376">
        <v>219111.71</v>
      </c>
    </row>
    <row r="8362" spans="1:6">
      <c r="A8362" s="370" t="s">
        <v>16942</v>
      </c>
      <c r="B8362" s="374">
        <v>17082</v>
      </c>
      <c r="C8362" s="374" t="s">
        <v>16943</v>
      </c>
      <c r="D8362" s="368" t="s">
        <v>9</v>
      </c>
      <c r="E8362" s="374" t="s">
        <v>1520</v>
      </c>
      <c r="F8362" s="376">
        <v>101150.06</v>
      </c>
    </row>
    <row r="8363" spans="1:6" ht="22.5">
      <c r="A8363" s="370" t="s">
        <v>16944</v>
      </c>
      <c r="B8363" s="374">
        <v>884</v>
      </c>
      <c r="C8363" s="374" t="s">
        <v>16945</v>
      </c>
      <c r="D8363" s="368" t="s">
        <v>9</v>
      </c>
      <c r="E8363" s="374" t="s">
        <v>359</v>
      </c>
      <c r="F8363" s="376">
        <v>75779.69</v>
      </c>
    </row>
    <row r="8364" spans="1:6" ht="22.5">
      <c r="A8364" s="370" t="s">
        <v>16946</v>
      </c>
      <c r="B8364" s="374">
        <v>549</v>
      </c>
      <c r="C8364" s="374" t="s">
        <v>16947</v>
      </c>
      <c r="D8364" s="368" t="s">
        <v>9</v>
      </c>
      <c r="E8364" s="374" t="s">
        <v>359</v>
      </c>
      <c r="F8364" s="376">
        <v>76466.63</v>
      </c>
    </row>
    <row r="8365" spans="1:6" ht="22.5">
      <c r="A8365" s="370" t="s">
        <v>16948</v>
      </c>
      <c r="B8365" s="374">
        <v>16521</v>
      </c>
      <c r="C8365" s="374" t="s">
        <v>16949</v>
      </c>
      <c r="D8365" s="368" t="s">
        <v>9</v>
      </c>
      <c r="E8365" s="374" t="s">
        <v>359</v>
      </c>
      <c r="F8365" s="376">
        <v>185033.78</v>
      </c>
    </row>
    <row r="8366" spans="1:6" ht="22.5">
      <c r="A8366" s="370" t="s">
        <v>16950</v>
      </c>
      <c r="B8366" s="374">
        <v>16522</v>
      </c>
      <c r="C8366" s="374" t="s">
        <v>16951</v>
      </c>
      <c r="D8366" s="368" t="s">
        <v>9</v>
      </c>
      <c r="E8366" s="374" t="s">
        <v>359</v>
      </c>
      <c r="F8366" s="376">
        <v>134620.48000000001</v>
      </c>
    </row>
    <row r="8367" spans="1:6" ht="22.5">
      <c r="A8367" s="370" t="s">
        <v>16952</v>
      </c>
      <c r="B8367" s="374">
        <v>12225</v>
      </c>
      <c r="C8367" s="374" t="s">
        <v>16953</v>
      </c>
      <c r="D8367" s="368" t="s">
        <v>9</v>
      </c>
      <c r="E8367" s="374" t="s">
        <v>359</v>
      </c>
      <c r="F8367" s="376">
        <v>260402.67</v>
      </c>
    </row>
    <row r="8368" spans="1:6" ht="22.5">
      <c r="A8368" s="370" t="s">
        <v>16954</v>
      </c>
      <c r="B8368" s="374">
        <v>11601</v>
      </c>
      <c r="C8368" s="374" t="s">
        <v>16955</v>
      </c>
      <c r="D8368" s="368" t="s">
        <v>9</v>
      </c>
      <c r="E8368" s="374" t="s">
        <v>359</v>
      </c>
      <c r="F8368" s="376">
        <v>192760.36</v>
      </c>
    </row>
    <row r="8369" spans="1:6" ht="22.5">
      <c r="A8369" s="370" t="s">
        <v>16956</v>
      </c>
      <c r="B8369" s="374">
        <v>16520</v>
      </c>
      <c r="C8369" s="374" t="s">
        <v>16957</v>
      </c>
      <c r="D8369" s="368" t="s">
        <v>9</v>
      </c>
      <c r="E8369" s="374" t="s">
        <v>359</v>
      </c>
      <c r="F8369" s="376">
        <v>139063.39000000001</v>
      </c>
    </row>
    <row r="8370" spans="1:6" ht="22.5">
      <c r="A8370" s="370" t="s">
        <v>16958</v>
      </c>
      <c r="B8370" s="374">
        <v>19368</v>
      </c>
      <c r="C8370" s="374" t="s">
        <v>16959</v>
      </c>
      <c r="D8370" s="368" t="s">
        <v>9</v>
      </c>
      <c r="E8370" s="374" t="s">
        <v>359</v>
      </c>
      <c r="F8370" s="376">
        <v>239728.33</v>
      </c>
    </row>
    <row r="8371" spans="1:6" ht="22.5">
      <c r="A8371" s="370" t="s">
        <v>16960</v>
      </c>
      <c r="B8371" s="374">
        <v>16201</v>
      </c>
      <c r="C8371" s="374" t="s">
        <v>16961</v>
      </c>
      <c r="D8371" s="368" t="s">
        <v>9</v>
      </c>
      <c r="E8371" s="374" t="s">
        <v>359</v>
      </c>
      <c r="F8371" s="376">
        <v>313906.73</v>
      </c>
    </row>
    <row r="8372" spans="1:6" ht="22.5">
      <c r="A8372" s="370" t="s">
        <v>16962</v>
      </c>
      <c r="B8372" s="374">
        <v>11736</v>
      </c>
      <c r="C8372" s="374" t="s">
        <v>16963</v>
      </c>
      <c r="D8372" s="368" t="s">
        <v>9</v>
      </c>
      <c r="E8372" s="374" t="s">
        <v>359</v>
      </c>
      <c r="F8372" s="376">
        <v>169058.75</v>
      </c>
    </row>
    <row r="8373" spans="1:6" ht="22.5">
      <c r="A8373" s="370" t="s">
        <v>16964</v>
      </c>
      <c r="B8373" s="374">
        <v>19361</v>
      </c>
      <c r="C8373" s="374" t="s">
        <v>16965</v>
      </c>
      <c r="D8373" s="368" t="s">
        <v>9</v>
      </c>
      <c r="E8373" s="374" t="s">
        <v>359</v>
      </c>
      <c r="F8373" s="376">
        <v>185025.93</v>
      </c>
    </row>
    <row r="8374" spans="1:6" ht="22.5">
      <c r="A8374" s="370" t="s">
        <v>16966</v>
      </c>
      <c r="B8374" s="374">
        <v>19363</v>
      </c>
      <c r="C8374" s="374" t="s">
        <v>16967</v>
      </c>
      <c r="D8374" s="368" t="s">
        <v>9</v>
      </c>
      <c r="E8374" s="374" t="s">
        <v>359</v>
      </c>
      <c r="F8374" s="376">
        <v>353095.13</v>
      </c>
    </row>
    <row r="8375" spans="1:6" ht="22.5">
      <c r="A8375" s="370" t="s">
        <v>16968</v>
      </c>
      <c r="B8375" s="374">
        <v>19362</v>
      </c>
      <c r="C8375" s="374" t="s">
        <v>16969</v>
      </c>
      <c r="D8375" s="368" t="s">
        <v>9</v>
      </c>
      <c r="E8375" s="374" t="s">
        <v>359</v>
      </c>
      <c r="F8375" s="376">
        <v>208814.44</v>
      </c>
    </row>
    <row r="8376" spans="1:6" ht="22.5">
      <c r="A8376" s="370" t="s">
        <v>16970</v>
      </c>
      <c r="B8376" s="374">
        <v>19364</v>
      </c>
      <c r="C8376" s="374" t="s">
        <v>16971</v>
      </c>
      <c r="D8376" s="368" t="s">
        <v>9</v>
      </c>
      <c r="E8376" s="374" t="s">
        <v>359</v>
      </c>
      <c r="F8376" s="376">
        <v>424578.47</v>
      </c>
    </row>
    <row r="8377" spans="1:6" ht="22.5">
      <c r="A8377" s="370" t="s">
        <v>16972</v>
      </c>
      <c r="B8377" s="374">
        <v>12270</v>
      </c>
      <c r="C8377" s="374" t="s">
        <v>16973</v>
      </c>
      <c r="D8377" s="368" t="s">
        <v>9</v>
      </c>
      <c r="E8377" s="374" t="s">
        <v>359</v>
      </c>
      <c r="F8377" s="376">
        <v>64551.59</v>
      </c>
    </row>
    <row r="8378" spans="1:6" ht="22.5">
      <c r="A8378" s="370" t="s">
        <v>16974</v>
      </c>
      <c r="B8378" s="374">
        <v>10467</v>
      </c>
      <c r="C8378" s="374" t="s">
        <v>16975</v>
      </c>
      <c r="D8378" s="368" t="s">
        <v>9</v>
      </c>
      <c r="E8378" s="374" t="s">
        <v>359</v>
      </c>
      <c r="F8378" s="376">
        <v>195516.05</v>
      </c>
    </row>
    <row r="8379" spans="1:6" ht="22.5">
      <c r="A8379" s="370" t="s">
        <v>16976</v>
      </c>
      <c r="B8379" s="374">
        <v>11293</v>
      </c>
      <c r="C8379" s="374" t="s">
        <v>16977</v>
      </c>
      <c r="D8379" s="368" t="s">
        <v>9</v>
      </c>
      <c r="E8379" s="374" t="s">
        <v>359</v>
      </c>
      <c r="F8379" s="376">
        <v>177969.48</v>
      </c>
    </row>
    <row r="8380" spans="1:6" ht="22.5">
      <c r="A8380" s="370" t="s">
        <v>16978</v>
      </c>
      <c r="B8380" s="374">
        <v>17424</v>
      </c>
      <c r="C8380" s="374" t="s">
        <v>16979</v>
      </c>
      <c r="D8380" s="368" t="s">
        <v>9</v>
      </c>
      <c r="E8380" s="374" t="s">
        <v>359</v>
      </c>
      <c r="F8380" s="376">
        <v>234113.12</v>
      </c>
    </row>
    <row r="8381" spans="1:6" ht="22.5">
      <c r="A8381" s="370" t="s">
        <v>16980</v>
      </c>
      <c r="B8381" s="374">
        <v>11717</v>
      </c>
      <c r="C8381" s="374" t="s">
        <v>16981</v>
      </c>
      <c r="D8381" s="368" t="s">
        <v>9</v>
      </c>
      <c r="E8381" s="374" t="s">
        <v>359</v>
      </c>
      <c r="F8381" s="376">
        <v>146408.95000000001</v>
      </c>
    </row>
    <row r="8382" spans="1:6" ht="22.5">
      <c r="A8382" s="370" t="s">
        <v>16982</v>
      </c>
      <c r="B8382" s="374">
        <v>17413</v>
      </c>
      <c r="C8382" s="374" t="s">
        <v>16983</v>
      </c>
      <c r="D8382" s="368" t="s">
        <v>9</v>
      </c>
      <c r="E8382" s="374" t="s">
        <v>359</v>
      </c>
      <c r="F8382" s="376">
        <v>175010.08</v>
      </c>
    </row>
    <row r="8383" spans="1:6" ht="22.5">
      <c r="A8383" s="370" t="s">
        <v>16984</v>
      </c>
      <c r="B8383" s="374">
        <v>17402</v>
      </c>
      <c r="C8383" s="374" t="s">
        <v>16985</v>
      </c>
      <c r="D8383" s="368" t="s">
        <v>9</v>
      </c>
      <c r="E8383" s="374" t="s">
        <v>359</v>
      </c>
      <c r="F8383" s="376">
        <v>164141.91</v>
      </c>
    </row>
    <row r="8384" spans="1:6" ht="22.5">
      <c r="A8384" s="370" t="s">
        <v>16986</v>
      </c>
      <c r="B8384" s="374">
        <v>10466</v>
      </c>
      <c r="C8384" s="374" t="s">
        <v>16987</v>
      </c>
      <c r="D8384" s="368" t="s">
        <v>9</v>
      </c>
      <c r="E8384" s="374" t="s">
        <v>1520</v>
      </c>
      <c r="F8384" s="376">
        <v>148163.69</v>
      </c>
    </row>
    <row r="8385" spans="1:6" ht="22.5">
      <c r="A8385" s="370" t="s">
        <v>16988</v>
      </c>
      <c r="B8385" s="374">
        <v>12226</v>
      </c>
      <c r="C8385" s="374" t="s">
        <v>16989</v>
      </c>
      <c r="D8385" s="368" t="s">
        <v>9</v>
      </c>
      <c r="E8385" s="374" t="s">
        <v>359</v>
      </c>
      <c r="F8385" s="376">
        <v>174834.95</v>
      </c>
    </row>
    <row r="8386" spans="1:6" ht="22.5">
      <c r="A8386" s="370" t="s">
        <v>16990</v>
      </c>
      <c r="B8386" s="374">
        <v>11206</v>
      </c>
      <c r="C8386" s="374" t="s">
        <v>16991</v>
      </c>
      <c r="D8386" s="368" t="s">
        <v>9</v>
      </c>
      <c r="E8386" s="374" t="s">
        <v>359</v>
      </c>
      <c r="F8386" s="376">
        <v>161499.35</v>
      </c>
    </row>
    <row r="8387" spans="1:6" ht="22.5">
      <c r="A8387" s="370" t="s">
        <v>16992</v>
      </c>
      <c r="B8387" s="374">
        <v>11520</v>
      </c>
      <c r="C8387" s="374" t="s">
        <v>16993</v>
      </c>
      <c r="D8387" s="368" t="s">
        <v>9</v>
      </c>
      <c r="E8387" s="374" t="s">
        <v>359</v>
      </c>
      <c r="F8387" s="376">
        <v>276093.68</v>
      </c>
    </row>
    <row r="8388" spans="1:6" ht="22.5">
      <c r="A8388" s="370" t="s">
        <v>16994</v>
      </c>
      <c r="B8388" s="374">
        <v>11521</v>
      </c>
      <c r="C8388" s="374" t="s">
        <v>16995</v>
      </c>
      <c r="D8388" s="368" t="s">
        <v>9</v>
      </c>
      <c r="E8388" s="374" t="s">
        <v>359</v>
      </c>
      <c r="F8388" s="376">
        <v>258931.09</v>
      </c>
    </row>
    <row r="8389" spans="1:6" ht="22.5">
      <c r="A8389" s="370" t="s">
        <v>16996</v>
      </c>
      <c r="B8389" s="374">
        <v>17419</v>
      </c>
      <c r="C8389" s="374" t="s">
        <v>16997</v>
      </c>
      <c r="D8389" s="368" t="s">
        <v>9</v>
      </c>
      <c r="E8389" s="374" t="s">
        <v>359</v>
      </c>
      <c r="F8389" s="376">
        <v>176169.47</v>
      </c>
    </row>
    <row r="8390" spans="1:6" ht="22.5">
      <c r="A8390" s="370" t="s">
        <v>16998</v>
      </c>
      <c r="B8390" s="374">
        <v>17416</v>
      </c>
      <c r="C8390" s="374" t="s">
        <v>16999</v>
      </c>
      <c r="D8390" s="368" t="s">
        <v>9</v>
      </c>
      <c r="E8390" s="374" t="s">
        <v>359</v>
      </c>
      <c r="F8390" s="376">
        <v>173076.46</v>
      </c>
    </row>
    <row r="8391" spans="1:6" ht="22.5">
      <c r="A8391" s="370" t="s">
        <v>17000</v>
      </c>
      <c r="B8391" s="374">
        <v>17425</v>
      </c>
      <c r="C8391" s="374" t="s">
        <v>17001</v>
      </c>
      <c r="D8391" s="368" t="s">
        <v>9</v>
      </c>
      <c r="E8391" s="374" t="s">
        <v>359</v>
      </c>
      <c r="F8391" s="376">
        <v>298512.06</v>
      </c>
    </row>
    <row r="8392" spans="1:6" ht="22.5">
      <c r="A8392" s="370" t="s">
        <v>17002</v>
      </c>
      <c r="B8392" s="374">
        <v>12271</v>
      </c>
      <c r="C8392" s="374" t="s">
        <v>17003</v>
      </c>
      <c r="D8392" s="368" t="s">
        <v>9</v>
      </c>
      <c r="E8392" s="374" t="s">
        <v>359</v>
      </c>
      <c r="F8392" s="376">
        <v>78357.899999999994</v>
      </c>
    </row>
    <row r="8393" spans="1:6" ht="22.5">
      <c r="A8393" s="370" t="s">
        <v>17004</v>
      </c>
      <c r="B8393" s="374">
        <v>11737</v>
      </c>
      <c r="C8393" s="374" t="s">
        <v>17005</v>
      </c>
      <c r="D8393" s="368" t="s">
        <v>9</v>
      </c>
      <c r="E8393" s="374" t="s">
        <v>359</v>
      </c>
      <c r="F8393" s="376">
        <v>398448.1</v>
      </c>
    </row>
    <row r="8394" spans="1:6" ht="22.5">
      <c r="A8394" s="370" t="s">
        <v>17006</v>
      </c>
      <c r="B8394" s="374">
        <v>550</v>
      </c>
      <c r="C8394" s="374" t="s">
        <v>17007</v>
      </c>
      <c r="D8394" s="368" t="s">
        <v>9</v>
      </c>
      <c r="E8394" s="374" t="s">
        <v>359</v>
      </c>
      <c r="F8394" s="376">
        <v>160319.82999999999</v>
      </c>
    </row>
    <row r="8395" spans="1:6" ht="22.5">
      <c r="A8395" s="370" t="s">
        <v>17008</v>
      </c>
      <c r="B8395" s="374">
        <v>551</v>
      </c>
      <c r="C8395" s="374" t="s">
        <v>17009</v>
      </c>
      <c r="D8395" s="368" t="s">
        <v>9</v>
      </c>
      <c r="E8395" s="374" t="s">
        <v>359</v>
      </c>
      <c r="F8395" s="376">
        <v>160555.54</v>
      </c>
    </row>
    <row r="8396" spans="1:6" ht="22.5">
      <c r="A8396" s="370" t="s">
        <v>17010</v>
      </c>
      <c r="B8396" s="374">
        <v>1010</v>
      </c>
      <c r="C8396" s="374" t="s">
        <v>17011</v>
      </c>
      <c r="D8396" s="368" t="s">
        <v>9</v>
      </c>
      <c r="E8396" s="374" t="s">
        <v>359</v>
      </c>
      <c r="F8396" s="376">
        <v>54629.13</v>
      </c>
    </row>
    <row r="8397" spans="1:6" ht="22.5">
      <c r="A8397" s="370" t="s">
        <v>17012</v>
      </c>
      <c r="B8397" s="374">
        <v>1012</v>
      </c>
      <c r="C8397" s="374" t="s">
        <v>17013</v>
      </c>
      <c r="D8397" s="368" t="s">
        <v>9</v>
      </c>
      <c r="E8397" s="374" t="s">
        <v>359</v>
      </c>
      <c r="F8397" s="376">
        <v>112972.11</v>
      </c>
    </row>
    <row r="8398" spans="1:6" ht="22.5">
      <c r="A8398" s="370" t="s">
        <v>17014</v>
      </c>
      <c r="B8398" s="374">
        <v>776</v>
      </c>
      <c r="C8398" s="374" t="s">
        <v>17015</v>
      </c>
      <c r="D8398" s="368" t="s">
        <v>9</v>
      </c>
      <c r="E8398" s="374" t="s">
        <v>359</v>
      </c>
      <c r="F8398" s="376">
        <v>52027.74</v>
      </c>
    </row>
    <row r="8399" spans="1:6" ht="22.5">
      <c r="A8399" s="370" t="s">
        <v>17016</v>
      </c>
      <c r="B8399" s="374">
        <v>19367</v>
      </c>
      <c r="C8399" s="374" t="s">
        <v>17017</v>
      </c>
      <c r="D8399" s="368" t="s">
        <v>9</v>
      </c>
      <c r="E8399" s="374" t="s">
        <v>359</v>
      </c>
      <c r="F8399" s="376">
        <v>140474.92000000001</v>
      </c>
    </row>
    <row r="8400" spans="1:6" ht="22.5">
      <c r="A8400" s="370" t="s">
        <v>17018</v>
      </c>
      <c r="B8400" s="374">
        <v>16819</v>
      </c>
      <c r="C8400" s="374" t="s">
        <v>17019</v>
      </c>
      <c r="D8400" s="368" t="s">
        <v>9</v>
      </c>
      <c r="E8400" s="374" t="s">
        <v>359</v>
      </c>
      <c r="F8400" s="376">
        <v>123621.3</v>
      </c>
    </row>
    <row r="8401" spans="1:6" ht="22.5">
      <c r="A8401" s="370" t="s">
        <v>17020</v>
      </c>
      <c r="B8401" s="374">
        <v>16789</v>
      </c>
      <c r="C8401" s="374" t="s">
        <v>17021</v>
      </c>
      <c r="D8401" s="368" t="s">
        <v>9</v>
      </c>
      <c r="E8401" s="374" t="s">
        <v>359</v>
      </c>
      <c r="F8401" s="376">
        <v>119345.67</v>
      </c>
    </row>
    <row r="8402" spans="1:6" ht="22.5">
      <c r="A8402" s="370" t="s">
        <v>17022</v>
      </c>
      <c r="B8402" s="374">
        <v>16788</v>
      </c>
      <c r="C8402" s="374" t="s">
        <v>17023</v>
      </c>
      <c r="D8402" s="368" t="s">
        <v>9</v>
      </c>
      <c r="E8402" s="374" t="s">
        <v>359</v>
      </c>
      <c r="F8402" s="376">
        <v>88954.83</v>
      </c>
    </row>
    <row r="8403" spans="1:6" ht="22.5">
      <c r="A8403" s="370" t="s">
        <v>17024</v>
      </c>
      <c r="B8403" s="374">
        <v>16791</v>
      </c>
      <c r="C8403" s="374" t="s">
        <v>17025</v>
      </c>
      <c r="D8403" s="368" t="s">
        <v>9</v>
      </c>
      <c r="E8403" s="374" t="s">
        <v>359</v>
      </c>
      <c r="F8403" s="376">
        <v>88954.83</v>
      </c>
    </row>
    <row r="8404" spans="1:6" ht="22.5">
      <c r="A8404" s="370" t="s">
        <v>17026</v>
      </c>
      <c r="B8404" s="374">
        <v>16790</v>
      </c>
      <c r="C8404" s="374" t="s">
        <v>17027</v>
      </c>
      <c r="D8404" s="368" t="s">
        <v>9</v>
      </c>
      <c r="E8404" s="374" t="s">
        <v>359</v>
      </c>
      <c r="F8404" s="376">
        <v>88954.83</v>
      </c>
    </row>
    <row r="8405" spans="1:6" ht="22.5">
      <c r="A8405" s="370" t="s">
        <v>17028</v>
      </c>
      <c r="B8405" s="374">
        <v>16782</v>
      </c>
      <c r="C8405" s="374" t="s">
        <v>17029</v>
      </c>
      <c r="D8405" s="368" t="s">
        <v>9</v>
      </c>
      <c r="E8405" s="374" t="s">
        <v>359</v>
      </c>
      <c r="F8405" s="376">
        <v>104206.78</v>
      </c>
    </row>
    <row r="8406" spans="1:6" ht="22.5">
      <c r="A8406" s="370" t="s">
        <v>17030</v>
      </c>
      <c r="B8406" s="374">
        <v>16784</v>
      </c>
      <c r="C8406" s="374" t="s">
        <v>17031</v>
      </c>
      <c r="D8406" s="368" t="s">
        <v>9</v>
      </c>
      <c r="E8406" s="374" t="s">
        <v>359</v>
      </c>
      <c r="F8406" s="376">
        <v>101961.76</v>
      </c>
    </row>
    <row r="8407" spans="1:6" ht="22.5">
      <c r="A8407" s="370" t="s">
        <v>17032</v>
      </c>
      <c r="B8407" s="374">
        <v>16781</v>
      </c>
      <c r="C8407" s="374" t="s">
        <v>17033</v>
      </c>
      <c r="D8407" s="368" t="s">
        <v>9</v>
      </c>
      <c r="E8407" s="374" t="s">
        <v>359</v>
      </c>
      <c r="F8407" s="376">
        <v>109400.23</v>
      </c>
    </row>
    <row r="8408" spans="1:6" ht="22.5">
      <c r="A8408" s="370" t="s">
        <v>17034</v>
      </c>
      <c r="B8408" s="374">
        <v>16783</v>
      </c>
      <c r="C8408" s="374" t="s">
        <v>17035</v>
      </c>
      <c r="D8408" s="368" t="s">
        <v>9</v>
      </c>
      <c r="E8408" s="374" t="s">
        <v>359</v>
      </c>
      <c r="F8408" s="376">
        <v>125544.77</v>
      </c>
    </row>
    <row r="8409" spans="1:6" ht="22.5">
      <c r="A8409" s="370" t="s">
        <v>17036</v>
      </c>
      <c r="B8409" s="374">
        <v>16785</v>
      </c>
      <c r="C8409" s="374" t="s">
        <v>17037</v>
      </c>
      <c r="D8409" s="368" t="s">
        <v>9</v>
      </c>
      <c r="E8409" s="374" t="s">
        <v>359</v>
      </c>
      <c r="F8409" s="376">
        <v>101961.76</v>
      </c>
    </row>
    <row r="8410" spans="1:6">
      <c r="A8410" s="370" t="s">
        <v>17038</v>
      </c>
      <c r="B8410" s="374">
        <v>15505</v>
      </c>
      <c r="C8410" s="374" t="s">
        <v>17039</v>
      </c>
      <c r="D8410" s="368" t="s">
        <v>9</v>
      </c>
      <c r="E8410" s="374" t="s">
        <v>491</v>
      </c>
      <c r="F8410" s="376">
        <v>1316747.3700000001</v>
      </c>
    </row>
    <row r="8411" spans="1:6">
      <c r="A8411" s="370" t="s">
        <v>17040</v>
      </c>
      <c r="B8411" s="374">
        <v>18268</v>
      </c>
      <c r="C8411" s="374" t="s">
        <v>17041</v>
      </c>
      <c r="D8411" s="368" t="s">
        <v>6</v>
      </c>
      <c r="E8411" s="374" t="s">
        <v>603</v>
      </c>
      <c r="F8411" s="376">
        <v>10351.469999999999</v>
      </c>
    </row>
    <row r="8412" spans="1:6">
      <c r="A8412" s="370" t="s">
        <v>17042</v>
      </c>
      <c r="B8412" s="374">
        <v>14397</v>
      </c>
      <c r="C8412" s="374" t="s">
        <v>17043</v>
      </c>
      <c r="D8412" s="368" t="s">
        <v>6</v>
      </c>
      <c r="E8412" s="374" t="s">
        <v>366</v>
      </c>
      <c r="F8412" s="376">
        <v>37943</v>
      </c>
    </row>
    <row r="8413" spans="1:6">
      <c r="A8413" s="370" t="s">
        <v>17044</v>
      </c>
      <c r="B8413" s="374">
        <v>11431</v>
      </c>
      <c r="C8413" s="374" t="s">
        <v>17045</v>
      </c>
      <c r="D8413" s="368" t="s">
        <v>8</v>
      </c>
      <c r="E8413" s="374" t="s">
        <v>1766</v>
      </c>
      <c r="F8413" s="376">
        <v>12108.82</v>
      </c>
    </row>
    <row r="8414" spans="1:6" ht="22.5">
      <c r="A8414" s="370" t="s">
        <v>17046</v>
      </c>
      <c r="B8414" s="374">
        <v>833</v>
      </c>
      <c r="C8414" s="374" t="s">
        <v>17047</v>
      </c>
      <c r="D8414" s="368" t="s">
        <v>9</v>
      </c>
      <c r="E8414" s="374" t="s">
        <v>537</v>
      </c>
      <c r="F8414" s="376">
        <v>443753.89</v>
      </c>
    </row>
    <row r="8415" spans="1:6">
      <c r="A8415" s="370" t="s">
        <v>17048</v>
      </c>
      <c r="B8415" s="374">
        <v>12286</v>
      </c>
      <c r="C8415" s="374" t="s">
        <v>17049</v>
      </c>
      <c r="D8415" s="368" t="s">
        <v>9</v>
      </c>
      <c r="E8415" s="374" t="s">
        <v>496</v>
      </c>
      <c r="F8415" s="376">
        <v>1386463.15</v>
      </c>
    </row>
    <row r="8416" spans="1:6">
      <c r="A8416" s="370" t="s">
        <v>17050</v>
      </c>
      <c r="B8416" s="374">
        <v>12285</v>
      </c>
      <c r="C8416" s="374" t="s">
        <v>17051</v>
      </c>
      <c r="D8416" s="368" t="s">
        <v>9</v>
      </c>
      <c r="E8416" s="374" t="s">
        <v>496</v>
      </c>
      <c r="F8416" s="376">
        <v>4794557.62</v>
      </c>
    </row>
    <row r="8417" spans="1:6" ht="22.5">
      <c r="A8417" s="370" t="s">
        <v>17052</v>
      </c>
      <c r="B8417" s="374">
        <v>18633</v>
      </c>
      <c r="C8417" s="374" t="s">
        <v>17053</v>
      </c>
      <c r="D8417" s="368" t="s">
        <v>9</v>
      </c>
      <c r="E8417" s="374" t="s">
        <v>537</v>
      </c>
      <c r="F8417" s="376">
        <v>1375261.13</v>
      </c>
    </row>
    <row r="8418" spans="1:6">
      <c r="A8418" s="370" t="s">
        <v>17054</v>
      </c>
      <c r="B8418" s="374">
        <v>10654</v>
      </c>
      <c r="C8418" s="374" t="s">
        <v>17055</v>
      </c>
      <c r="D8418" s="368" t="s">
        <v>9</v>
      </c>
      <c r="E8418" s="374" t="s">
        <v>496</v>
      </c>
      <c r="F8418" s="376">
        <v>775149.6</v>
      </c>
    </row>
    <row r="8419" spans="1:6" ht="22.5">
      <c r="A8419" s="370" t="s">
        <v>17056</v>
      </c>
      <c r="B8419" s="374">
        <v>14002</v>
      </c>
      <c r="C8419" s="374" t="s">
        <v>17057</v>
      </c>
      <c r="D8419" s="368" t="s">
        <v>9</v>
      </c>
      <c r="E8419" s="374" t="s">
        <v>537</v>
      </c>
      <c r="F8419" s="376">
        <v>1570010.36</v>
      </c>
    </row>
    <row r="8420" spans="1:6" ht="22.5">
      <c r="A8420" s="370" t="s">
        <v>17058</v>
      </c>
      <c r="B8420" s="374">
        <v>16505</v>
      </c>
      <c r="C8420" s="374" t="s">
        <v>17059</v>
      </c>
      <c r="D8420" s="368" t="s">
        <v>9</v>
      </c>
      <c r="E8420" s="374" t="s">
        <v>537</v>
      </c>
      <c r="F8420" s="376">
        <v>1570010.36</v>
      </c>
    </row>
    <row r="8421" spans="1:6">
      <c r="A8421" s="370" t="s">
        <v>17060</v>
      </c>
      <c r="B8421" s="374">
        <v>13084</v>
      </c>
      <c r="C8421" s="374" t="s">
        <v>17061</v>
      </c>
      <c r="D8421" s="368" t="s">
        <v>9</v>
      </c>
      <c r="E8421" s="374" t="s">
        <v>496</v>
      </c>
      <c r="F8421" s="376">
        <v>4835500.83</v>
      </c>
    </row>
    <row r="8422" spans="1:6" ht="22.5">
      <c r="A8422" s="370" t="s">
        <v>17062</v>
      </c>
      <c r="B8422" s="374">
        <v>18629</v>
      </c>
      <c r="C8422" s="374" t="s">
        <v>17063</v>
      </c>
      <c r="D8422" s="368" t="s">
        <v>9</v>
      </c>
      <c r="E8422" s="374" t="s">
        <v>537</v>
      </c>
      <c r="F8422" s="376">
        <v>1335512.83</v>
      </c>
    </row>
    <row r="8423" spans="1:6" ht="22.5">
      <c r="A8423" s="370" t="s">
        <v>17064</v>
      </c>
      <c r="B8423" s="374">
        <v>14003</v>
      </c>
      <c r="C8423" s="374" t="s">
        <v>17065</v>
      </c>
      <c r="D8423" s="368" t="s">
        <v>9</v>
      </c>
      <c r="E8423" s="374" t="s">
        <v>537</v>
      </c>
      <c r="F8423" s="376">
        <v>2183784.91</v>
      </c>
    </row>
    <row r="8424" spans="1:6" ht="22.5">
      <c r="A8424" s="370" t="s">
        <v>17066</v>
      </c>
      <c r="B8424" s="374">
        <v>514</v>
      </c>
      <c r="C8424" s="374" t="s">
        <v>17067</v>
      </c>
      <c r="D8424" s="368" t="s">
        <v>9</v>
      </c>
      <c r="E8424" s="374" t="s">
        <v>537</v>
      </c>
      <c r="F8424" s="376">
        <v>1507551.31</v>
      </c>
    </row>
    <row r="8425" spans="1:6" ht="22.5">
      <c r="A8425" s="370" t="s">
        <v>17068</v>
      </c>
      <c r="B8425" s="374">
        <v>509</v>
      </c>
      <c r="C8425" s="374" t="s">
        <v>17069</v>
      </c>
      <c r="D8425" s="368" t="s">
        <v>9</v>
      </c>
      <c r="E8425" s="374" t="s">
        <v>537</v>
      </c>
      <c r="F8425" s="376">
        <v>328290.71999999997</v>
      </c>
    </row>
    <row r="8426" spans="1:6" ht="22.5">
      <c r="A8426" s="370" t="s">
        <v>17070</v>
      </c>
      <c r="B8426" s="374">
        <v>392</v>
      </c>
      <c r="C8426" s="374" t="s">
        <v>17071</v>
      </c>
      <c r="D8426" s="368" t="s">
        <v>9</v>
      </c>
      <c r="E8426" s="374" t="s">
        <v>537</v>
      </c>
      <c r="F8426" s="376">
        <v>75205.919999999998</v>
      </c>
    </row>
    <row r="8427" spans="1:6" ht="22.5">
      <c r="A8427" s="370" t="s">
        <v>17072</v>
      </c>
      <c r="B8427" s="374">
        <v>511</v>
      </c>
      <c r="C8427" s="374" t="s">
        <v>17073</v>
      </c>
      <c r="D8427" s="368" t="s">
        <v>9</v>
      </c>
      <c r="E8427" s="374" t="s">
        <v>537</v>
      </c>
      <c r="F8427" s="376">
        <v>78390.720000000001</v>
      </c>
    </row>
    <row r="8428" spans="1:6" ht="22.5">
      <c r="A8428" s="370" t="s">
        <v>17074</v>
      </c>
      <c r="B8428" s="374">
        <v>513</v>
      </c>
      <c r="C8428" s="374" t="s">
        <v>17075</v>
      </c>
      <c r="D8428" s="368" t="s">
        <v>9</v>
      </c>
      <c r="E8428" s="374" t="s">
        <v>537</v>
      </c>
      <c r="F8428" s="376">
        <v>78390.720000000001</v>
      </c>
    </row>
    <row r="8429" spans="1:6" ht="22.5">
      <c r="A8429" s="370" t="s">
        <v>17076</v>
      </c>
      <c r="B8429" s="374">
        <v>512</v>
      </c>
      <c r="C8429" s="374" t="s">
        <v>17077</v>
      </c>
      <c r="D8429" s="368" t="s">
        <v>9</v>
      </c>
      <c r="E8429" s="374" t="s">
        <v>537</v>
      </c>
      <c r="F8429" s="376">
        <v>78390.720000000001</v>
      </c>
    </row>
    <row r="8430" spans="1:6" ht="22.5">
      <c r="A8430" s="370" t="s">
        <v>17078</v>
      </c>
      <c r="B8430" s="374">
        <v>11976</v>
      </c>
      <c r="C8430" s="374" t="s">
        <v>17079</v>
      </c>
      <c r="D8430" s="368" t="s">
        <v>9</v>
      </c>
      <c r="E8430" s="374" t="s">
        <v>537</v>
      </c>
      <c r="F8430" s="376">
        <v>710650.54</v>
      </c>
    </row>
    <row r="8431" spans="1:6" ht="22.5">
      <c r="A8431" s="370" t="s">
        <v>17080</v>
      </c>
      <c r="B8431" s="374">
        <v>410</v>
      </c>
      <c r="C8431" s="374" t="s">
        <v>17081</v>
      </c>
      <c r="D8431" s="368" t="s">
        <v>9</v>
      </c>
      <c r="E8431" s="374" t="s">
        <v>537</v>
      </c>
      <c r="F8431" s="376">
        <v>0</v>
      </c>
    </row>
    <row r="8432" spans="1:6" ht="22.5">
      <c r="A8432" s="370" t="s">
        <v>17082</v>
      </c>
      <c r="B8432" s="374">
        <v>18652</v>
      </c>
      <c r="C8432" s="374" t="s">
        <v>17083</v>
      </c>
      <c r="D8432" s="368" t="s">
        <v>9</v>
      </c>
      <c r="E8432" s="374" t="s">
        <v>537</v>
      </c>
      <c r="F8432" s="376">
        <v>1098034.8400000001</v>
      </c>
    </row>
    <row r="8433" spans="1:6" ht="22.5">
      <c r="A8433" s="370" t="s">
        <v>17084</v>
      </c>
      <c r="B8433" s="374">
        <v>424</v>
      </c>
      <c r="C8433" s="374" t="s">
        <v>17085</v>
      </c>
      <c r="D8433" s="368" t="s">
        <v>9</v>
      </c>
      <c r="E8433" s="374" t="s">
        <v>537</v>
      </c>
      <c r="F8433" s="376">
        <v>490193.79</v>
      </c>
    </row>
    <row r="8434" spans="1:6">
      <c r="A8434" s="370" t="s">
        <v>17086</v>
      </c>
      <c r="B8434" s="374">
        <v>10655</v>
      </c>
      <c r="C8434" s="374" t="s">
        <v>17087</v>
      </c>
      <c r="D8434" s="368" t="s">
        <v>9</v>
      </c>
      <c r="E8434" s="374" t="s">
        <v>496</v>
      </c>
      <c r="F8434" s="376">
        <v>720765.6</v>
      </c>
    </row>
    <row r="8435" spans="1:6" ht="22.5">
      <c r="A8435" s="370" t="s">
        <v>17088</v>
      </c>
      <c r="B8435" s="374">
        <v>13731</v>
      </c>
      <c r="C8435" s="374" t="s">
        <v>17089</v>
      </c>
      <c r="D8435" s="368" t="s">
        <v>9</v>
      </c>
      <c r="E8435" s="374" t="s">
        <v>537</v>
      </c>
      <c r="F8435" s="376">
        <v>807790.86</v>
      </c>
    </row>
    <row r="8436" spans="1:6" ht="22.5">
      <c r="A8436" s="370" t="s">
        <v>17090</v>
      </c>
      <c r="B8436" s="374">
        <v>13465</v>
      </c>
      <c r="C8436" s="374" t="s">
        <v>17091</v>
      </c>
      <c r="D8436" s="368" t="s">
        <v>9</v>
      </c>
      <c r="E8436" s="374" t="s">
        <v>537</v>
      </c>
      <c r="F8436" s="376">
        <v>88702.82</v>
      </c>
    </row>
    <row r="8437" spans="1:6">
      <c r="A8437" s="370" t="s">
        <v>17092</v>
      </c>
      <c r="B8437" s="374">
        <v>13220</v>
      </c>
      <c r="C8437" s="374" t="s">
        <v>17093</v>
      </c>
      <c r="D8437" s="368" t="s">
        <v>9</v>
      </c>
      <c r="E8437" s="374" t="s">
        <v>496</v>
      </c>
      <c r="F8437" s="376">
        <v>688036.21</v>
      </c>
    </row>
    <row r="8438" spans="1:6" ht="22.5">
      <c r="A8438" s="370" t="s">
        <v>17094</v>
      </c>
      <c r="B8438" s="374">
        <v>16506</v>
      </c>
      <c r="C8438" s="374" t="s">
        <v>17095</v>
      </c>
      <c r="D8438" s="368" t="s">
        <v>9</v>
      </c>
      <c r="E8438" s="374" t="s">
        <v>537</v>
      </c>
      <c r="F8438" s="376">
        <v>927472.36</v>
      </c>
    </row>
    <row r="8439" spans="1:6" ht="22.5">
      <c r="A8439" s="370" t="s">
        <v>17096</v>
      </c>
      <c r="B8439" s="374">
        <v>510</v>
      </c>
      <c r="C8439" s="374" t="s">
        <v>17097</v>
      </c>
      <c r="D8439" s="368" t="s">
        <v>9</v>
      </c>
      <c r="E8439" s="374" t="s">
        <v>537</v>
      </c>
      <c r="F8439" s="376">
        <v>328290.71999999997</v>
      </c>
    </row>
    <row r="8440" spans="1:6" ht="22.5">
      <c r="A8440" s="370" t="s">
        <v>17098</v>
      </c>
      <c r="B8440" s="374">
        <v>508</v>
      </c>
      <c r="C8440" s="374" t="s">
        <v>17099</v>
      </c>
      <c r="D8440" s="368" t="s">
        <v>9</v>
      </c>
      <c r="E8440" s="374" t="s">
        <v>537</v>
      </c>
      <c r="F8440" s="376">
        <v>78390.720000000001</v>
      </c>
    </row>
    <row r="8441" spans="1:6" ht="22.5">
      <c r="A8441" s="370" t="s">
        <v>17100</v>
      </c>
      <c r="B8441" s="374">
        <v>515</v>
      </c>
      <c r="C8441" s="374" t="s">
        <v>17101</v>
      </c>
      <c r="D8441" s="368" t="s">
        <v>9</v>
      </c>
      <c r="E8441" s="374" t="s">
        <v>537</v>
      </c>
      <c r="F8441" s="376">
        <v>78390.720000000001</v>
      </c>
    </row>
    <row r="8442" spans="1:6" ht="22.5">
      <c r="A8442" s="370" t="s">
        <v>17102</v>
      </c>
      <c r="B8442" s="374">
        <v>11369</v>
      </c>
      <c r="C8442" s="374" t="s">
        <v>17103</v>
      </c>
      <c r="D8442" s="368" t="s">
        <v>9</v>
      </c>
      <c r="E8442" s="374" t="s">
        <v>537</v>
      </c>
      <c r="F8442" s="376">
        <v>2050790.02</v>
      </c>
    </row>
    <row r="8443" spans="1:6" ht="22.5">
      <c r="A8443" s="370" t="s">
        <v>17104</v>
      </c>
      <c r="B8443" s="374">
        <v>831</v>
      </c>
      <c r="C8443" s="374" t="s">
        <v>17105</v>
      </c>
      <c r="D8443" s="368" t="s">
        <v>9</v>
      </c>
      <c r="E8443" s="374" t="s">
        <v>537</v>
      </c>
      <c r="F8443" s="376">
        <v>78390.720000000001</v>
      </c>
    </row>
    <row r="8444" spans="1:6" ht="22.5">
      <c r="A8444" s="370" t="s">
        <v>17106</v>
      </c>
      <c r="B8444" s="374">
        <v>14029</v>
      </c>
      <c r="C8444" s="374" t="s">
        <v>17107</v>
      </c>
      <c r="D8444" s="368" t="s">
        <v>9</v>
      </c>
      <c r="E8444" s="374" t="s">
        <v>537</v>
      </c>
      <c r="F8444" s="376">
        <v>965401.96</v>
      </c>
    </row>
    <row r="8445" spans="1:6" ht="22.5">
      <c r="A8445" s="370" t="s">
        <v>17108</v>
      </c>
      <c r="B8445" s="374">
        <v>14524</v>
      </c>
      <c r="C8445" s="374" t="s">
        <v>17109</v>
      </c>
      <c r="D8445" s="368" t="s">
        <v>9</v>
      </c>
      <c r="E8445" s="374" t="s">
        <v>537</v>
      </c>
      <c r="F8445" s="376">
        <v>211046.73</v>
      </c>
    </row>
    <row r="8446" spans="1:6" ht="22.5">
      <c r="A8446" s="370" t="s">
        <v>17110</v>
      </c>
      <c r="B8446" s="374">
        <v>15192</v>
      </c>
      <c r="C8446" s="374" t="s">
        <v>17111</v>
      </c>
      <c r="D8446" s="368" t="s">
        <v>9</v>
      </c>
      <c r="E8446" s="374" t="s">
        <v>537</v>
      </c>
      <c r="F8446" s="376">
        <v>432177.95</v>
      </c>
    </row>
    <row r="8447" spans="1:6" ht="22.5">
      <c r="A8447" s="370" t="s">
        <v>17112</v>
      </c>
      <c r="B8447" s="374">
        <v>13414</v>
      </c>
      <c r="C8447" s="374" t="s">
        <v>17113</v>
      </c>
      <c r="D8447" s="368" t="s">
        <v>9</v>
      </c>
      <c r="E8447" s="374" t="s">
        <v>537</v>
      </c>
      <c r="F8447" s="376">
        <v>78390.720000000001</v>
      </c>
    </row>
    <row r="8448" spans="1:6" ht="22.5">
      <c r="A8448" s="370" t="s">
        <v>17114</v>
      </c>
      <c r="B8448" s="374">
        <v>15045</v>
      </c>
      <c r="C8448" s="374" t="s">
        <v>17115</v>
      </c>
      <c r="D8448" s="368" t="s">
        <v>9</v>
      </c>
      <c r="E8448" s="374" t="s">
        <v>537</v>
      </c>
      <c r="F8448" s="376">
        <v>428877.46</v>
      </c>
    </row>
    <row r="8449" spans="1:6" ht="22.5">
      <c r="A8449" s="370" t="s">
        <v>17116</v>
      </c>
      <c r="B8449" s="374">
        <v>832</v>
      </c>
      <c r="C8449" s="374" t="s">
        <v>17117</v>
      </c>
      <c r="D8449" s="368" t="s">
        <v>9</v>
      </c>
      <c r="E8449" s="374" t="s">
        <v>537</v>
      </c>
      <c r="F8449" s="376">
        <v>78390.720000000001</v>
      </c>
    </row>
    <row r="8450" spans="1:6">
      <c r="A8450" s="370" t="s">
        <v>17118</v>
      </c>
      <c r="B8450" s="374">
        <v>13231</v>
      </c>
      <c r="C8450" s="374" t="s">
        <v>17119</v>
      </c>
      <c r="D8450" s="368" t="s">
        <v>9</v>
      </c>
      <c r="E8450" s="374" t="s">
        <v>496</v>
      </c>
      <c r="F8450" s="376">
        <v>1863470.9</v>
      </c>
    </row>
    <row r="8451" spans="1:6">
      <c r="A8451" s="370" t="s">
        <v>17120</v>
      </c>
      <c r="B8451" s="374">
        <v>736</v>
      </c>
      <c r="C8451" s="374" t="s">
        <v>17121</v>
      </c>
      <c r="D8451" s="368" t="s">
        <v>8</v>
      </c>
      <c r="E8451" s="374" t="s">
        <v>374</v>
      </c>
      <c r="F8451" s="376">
        <v>33896.550000000003</v>
      </c>
    </row>
    <row r="8452" spans="1:6">
      <c r="A8452" s="370" t="s">
        <v>17122</v>
      </c>
      <c r="B8452" s="374">
        <v>737</v>
      </c>
      <c r="C8452" s="374" t="s">
        <v>17123</v>
      </c>
      <c r="D8452" s="368" t="s">
        <v>8</v>
      </c>
      <c r="E8452" s="374" t="s">
        <v>374</v>
      </c>
      <c r="F8452" s="376">
        <v>30439.15</v>
      </c>
    </row>
    <row r="8453" spans="1:6">
      <c r="A8453" s="370" t="s">
        <v>17124</v>
      </c>
      <c r="B8453" s="374">
        <v>738</v>
      </c>
      <c r="C8453" s="374" t="s">
        <v>17125</v>
      </c>
      <c r="D8453" s="368" t="s">
        <v>8</v>
      </c>
      <c r="E8453" s="374" t="s">
        <v>374</v>
      </c>
      <c r="F8453" s="376">
        <v>31257.71</v>
      </c>
    </row>
    <row r="8454" spans="1:6">
      <c r="A8454" s="370" t="s">
        <v>17126</v>
      </c>
      <c r="B8454" s="374">
        <v>739</v>
      </c>
      <c r="C8454" s="374" t="s">
        <v>17127</v>
      </c>
      <c r="D8454" s="368" t="s">
        <v>8</v>
      </c>
      <c r="E8454" s="374" t="s">
        <v>374</v>
      </c>
      <c r="F8454" s="376">
        <v>32804.620000000003</v>
      </c>
    </row>
    <row r="8455" spans="1:6">
      <c r="A8455" s="370" t="s">
        <v>17128</v>
      </c>
      <c r="B8455" s="374">
        <v>10275</v>
      </c>
      <c r="C8455" s="374" t="s">
        <v>17129</v>
      </c>
      <c r="D8455" s="368" t="s">
        <v>8</v>
      </c>
      <c r="E8455" s="374" t="s">
        <v>857</v>
      </c>
      <c r="F8455" s="376">
        <v>405032.08</v>
      </c>
    </row>
    <row r="8456" spans="1:6">
      <c r="A8456" s="370" t="s">
        <v>17130</v>
      </c>
      <c r="B8456" s="374">
        <v>10302</v>
      </c>
      <c r="C8456" s="374" t="s">
        <v>17129</v>
      </c>
      <c r="D8456" s="368" t="s">
        <v>7</v>
      </c>
      <c r="E8456" s="374" t="s">
        <v>857</v>
      </c>
      <c r="F8456" s="376">
        <v>1445964.53</v>
      </c>
    </row>
    <row r="8457" spans="1:6">
      <c r="A8457" s="370" t="s">
        <v>17131</v>
      </c>
      <c r="B8457" s="374">
        <v>16794</v>
      </c>
      <c r="C8457" s="374" t="s">
        <v>17132</v>
      </c>
      <c r="D8457" s="368" t="s">
        <v>8</v>
      </c>
      <c r="E8457" s="374" t="s">
        <v>1216</v>
      </c>
      <c r="F8457" s="376">
        <v>97960.6</v>
      </c>
    </row>
    <row r="8458" spans="1:6">
      <c r="A8458" s="370" t="s">
        <v>17133</v>
      </c>
      <c r="B8458" s="374">
        <v>10401</v>
      </c>
      <c r="C8458" s="374" t="s">
        <v>17134</v>
      </c>
      <c r="D8458" s="368" t="s">
        <v>8</v>
      </c>
      <c r="E8458" s="374" t="s">
        <v>1216</v>
      </c>
      <c r="F8458" s="376">
        <v>124212.95</v>
      </c>
    </row>
    <row r="8459" spans="1:6">
      <c r="A8459" s="370" t="s">
        <v>17135</v>
      </c>
      <c r="B8459" s="374">
        <v>808</v>
      </c>
      <c r="C8459" s="374" t="s">
        <v>17136</v>
      </c>
      <c r="D8459" s="368" t="s">
        <v>8</v>
      </c>
      <c r="E8459" s="374" t="s">
        <v>1991</v>
      </c>
      <c r="F8459" s="376">
        <v>62246.58</v>
      </c>
    </row>
    <row r="8460" spans="1:6">
      <c r="A8460" s="370" t="s">
        <v>17137</v>
      </c>
      <c r="B8460" s="374">
        <v>11651</v>
      </c>
      <c r="C8460" s="374" t="s">
        <v>17138</v>
      </c>
      <c r="D8460" s="368" t="s">
        <v>8</v>
      </c>
      <c r="E8460" s="374" t="s">
        <v>1216</v>
      </c>
      <c r="F8460" s="376">
        <v>71830.8</v>
      </c>
    </row>
    <row r="8461" spans="1:6">
      <c r="A8461" s="370" t="s">
        <v>17139</v>
      </c>
      <c r="B8461" s="374">
        <v>11644</v>
      </c>
      <c r="C8461" s="374" t="s">
        <v>17140</v>
      </c>
      <c r="D8461" s="368" t="s">
        <v>8</v>
      </c>
      <c r="E8461" s="374" t="s">
        <v>1216</v>
      </c>
      <c r="F8461" s="376">
        <v>84661.8</v>
      </c>
    </row>
    <row r="8462" spans="1:6">
      <c r="A8462" s="370" t="s">
        <v>17141</v>
      </c>
      <c r="B8462" s="374">
        <v>10944</v>
      </c>
      <c r="C8462" s="374" t="s">
        <v>17142</v>
      </c>
      <c r="D8462" s="368" t="s">
        <v>8</v>
      </c>
      <c r="E8462" s="374" t="s">
        <v>1216</v>
      </c>
      <c r="F8462" s="376">
        <v>88611.82</v>
      </c>
    </row>
    <row r="8463" spans="1:6">
      <c r="A8463" s="370" t="s">
        <v>17143</v>
      </c>
      <c r="B8463" s="374">
        <v>12809</v>
      </c>
      <c r="C8463" s="374" t="s">
        <v>17142</v>
      </c>
      <c r="D8463" s="368" t="s">
        <v>8</v>
      </c>
      <c r="E8463" s="374" t="s">
        <v>1216</v>
      </c>
      <c r="F8463" s="376">
        <v>97959.26</v>
      </c>
    </row>
    <row r="8464" spans="1:6">
      <c r="A8464" s="370" t="s">
        <v>17144</v>
      </c>
      <c r="B8464" s="374">
        <v>12063</v>
      </c>
      <c r="C8464" s="374" t="s">
        <v>17145</v>
      </c>
      <c r="D8464" s="368" t="s">
        <v>8</v>
      </c>
      <c r="E8464" s="374" t="s">
        <v>1216</v>
      </c>
      <c r="F8464" s="376">
        <v>139354.74</v>
      </c>
    </row>
    <row r="8465" spans="1:6">
      <c r="A8465" s="370" t="s">
        <v>17146</v>
      </c>
      <c r="B8465" s="374">
        <v>12361</v>
      </c>
      <c r="C8465" s="374" t="s">
        <v>17147</v>
      </c>
      <c r="D8465" s="368" t="s">
        <v>8</v>
      </c>
      <c r="E8465" s="374" t="s">
        <v>1216</v>
      </c>
      <c r="F8465" s="376">
        <v>135052.22</v>
      </c>
    </row>
    <row r="8466" spans="1:6">
      <c r="A8466" s="370" t="s">
        <v>17148</v>
      </c>
      <c r="B8466" s="374">
        <v>11136</v>
      </c>
      <c r="C8466" s="374" t="s">
        <v>17149</v>
      </c>
      <c r="D8466" s="368" t="s">
        <v>8</v>
      </c>
      <c r="E8466" s="374" t="s">
        <v>1216</v>
      </c>
      <c r="F8466" s="376">
        <v>144797.95000000001</v>
      </c>
    </row>
    <row r="8467" spans="1:6">
      <c r="A8467" s="370" t="s">
        <v>17150</v>
      </c>
      <c r="B8467" s="374">
        <v>15086</v>
      </c>
      <c r="C8467" s="374" t="s">
        <v>17151</v>
      </c>
      <c r="D8467" s="368" t="s">
        <v>8</v>
      </c>
      <c r="E8467" s="374" t="s">
        <v>1216</v>
      </c>
      <c r="F8467" s="376">
        <v>153033.63</v>
      </c>
    </row>
    <row r="8468" spans="1:6">
      <c r="A8468" s="370" t="s">
        <v>17152</v>
      </c>
      <c r="B8468" s="374">
        <v>11321</v>
      </c>
      <c r="C8468" s="374" t="s">
        <v>17153</v>
      </c>
      <c r="D8468" s="368" t="s">
        <v>8</v>
      </c>
      <c r="E8468" s="374" t="s">
        <v>1216</v>
      </c>
      <c r="F8468" s="376">
        <v>128272.04</v>
      </c>
    </row>
    <row r="8469" spans="1:6">
      <c r="A8469" s="370" t="s">
        <v>17154</v>
      </c>
      <c r="B8469" s="374">
        <v>12064</v>
      </c>
      <c r="C8469" s="374" t="s">
        <v>296</v>
      </c>
      <c r="D8469" s="368" t="s">
        <v>8</v>
      </c>
      <c r="E8469" s="374" t="s">
        <v>1216</v>
      </c>
      <c r="F8469" s="376">
        <v>103186.84</v>
      </c>
    </row>
    <row r="8470" spans="1:6">
      <c r="A8470" s="370" t="s">
        <v>17155</v>
      </c>
      <c r="B8470" s="374">
        <v>10794</v>
      </c>
      <c r="C8470" s="374" t="s">
        <v>17156</v>
      </c>
      <c r="D8470" s="368" t="s">
        <v>8</v>
      </c>
      <c r="E8470" s="374" t="s">
        <v>1216</v>
      </c>
      <c r="F8470" s="376">
        <v>48992.79</v>
      </c>
    </row>
    <row r="8471" spans="1:6">
      <c r="A8471" s="370" t="s">
        <v>17157</v>
      </c>
      <c r="B8471" s="374">
        <v>10797</v>
      </c>
      <c r="C8471" s="374" t="s">
        <v>17158</v>
      </c>
      <c r="D8471" s="368" t="s">
        <v>8</v>
      </c>
      <c r="E8471" s="374" t="s">
        <v>1216</v>
      </c>
      <c r="F8471" s="376">
        <v>33843.69</v>
      </c>
    </row>
    <row r="8472" spans="1:6">
      <c r="A8472" s="370" t="s">
        <v>17159</v>
      </c>
      <c r="B8472" s="374">
        <v>10795</v>
      </c>
      <c r="C8472" s="374" t="s">
        <v>17160</v>
      </c>
      <c r="D8472" s="368" t="s">
        <v>8</v>
      </c>
      <c r="E8472" s="374" t="s">
        <v>1216</v>
      </c>
      <c r="F8472" s="376">
        <v>52179.59</v>
      </c>
    </row>
    <row r="8473" spans="1:6">
      <c r="A8473" s="370" t="s">
        <v>17161</v>
      </c>
      <c r="B8473" s="374">
        <v>10796</v>
      </c>
      <c r="C8473" s="374" t="s">
        <v>17162</v>
      </c>
      <c r="D8473" s="368" t="s">
        <v>8</v>
      </c>
      <c r="E8473" s="374" t="s">
        <v>1216</v>
      </c>
      <c r="F8473" s="376">
        <v>52153.29</v>
      </c>
    </row>
    <row r="8474" spans="1:6">
      <c r="A8474" s="370" t="s">
        <v>17163</v>
      </c>
      <c r="B8474" s="374">
        <v>11039</v>
      </c>
      <c r="C8474" s="374" t="s">
        <v>17164</v>
      </c>
      <c r="D8474" s="368" t="s">
        <v>8</v>
      </c>
      <c r="E8474" s="374" t="s">
        <v>1216</v>
      </c>
      <c r="F8474" s="376">
        <v>152226.47</v>
      </c>
    </row>
    <row r="8475" spans="1:6">
      <c r="A8475" s="370" t="s">
        <v>17165</v>
      </c>
      <c r="B8475" s="374">
        <v>11040</v>
      </c>
      <c r="C8475" s="374" t="s">
        <v>17166</v>
      </c>
      <c r="D8475" s="368" t="s">
        <v>8</v>
      </c>
      <c r="E8475" s="374" t="s">
        <v>1216</v>
      </c>
      <c r="F8475" s="376">
        <v>106119.72</v>
      </c>
    </row>
    <row r="8476" spans="1:6">
      <c r="A8476" s="370" t="s">
        <v>17167</v>
      </c>
      <c r="B8476" s="374">
        <v>15287</v>
      </c>
      <c r="C8476" s="374" t="s">
        <v>17166</v>
      </c>
      <c r="D8476" s="368" t="s">
        <v>9</v>
      </c>
      <c r="E8476" s="374" t="s">
        <v>1216</v>
      </c>
      <c r="F8476" s="376">
        <v>68357.2</v>
      </c>
    </row>
    <row r="8477" spans="1:6">
      <c r="A8477" s="370" t="s">
        <v>17168</v>
      </c>
      <c r="B8477" s="374">
        <v>10773</v>
      </c>
      <c r="C8477" s="374" t="s">
        <v>17169</v>
      </c>
      <c r="D8477" s="368" t="s">
        <v>8</v>
      </c>
      <c r="E8477" s="374" t="s">
        <v>1216</v>
      </c>
      <c r="F8477" s="376">
        <v>250914.61</v>
      </c>
    </row>
    <row r="8478" spans="1:6">
      <c r="A8478" s="370" t="s">
        <v>17170</v>
      </c>
      <c r="B8478" s="374">
        <v>10296</v>
      </c>
      <c r="C8478" s="374" t="s">
        <v>17171</v>
      </c>
      <c r="D8478" s="368" t="s">
        <v>8</v>
      </c>
      <c r="E8478" s="374" t="s">
        <v>1216</v>
      </c>
      <c r="F8478" s="376">
        <v>224125.14</v>
      </c>
    </row>
    <row r="8479" spans="1:6">
      <c r="A8479" s="370" t="s">
        <v>17172</v>
      </c>
      <c r="B8479" s="374">
        <v>16081</v>
      </c>
      <c r="C8479" s="374" t="s">
        <v>17173</v>
      </c>
      <c r="D8479" s="368" t="s">
        <v>8</v>
      </c>
      <c r="E8479" s="374" t="s">
        <v>1259</v>
      </c>
      <c r="F8479" s="376">
        <v>328600.48</v>
      </c>
    </row>
    <row r="8480" spans="1:6">
      <c r="A8480" s="370" t="s">
        <v>17174</v>
      </c>
      <c r="B8480" s="374">
        <v>18339</v>
      </c>
      <c r="C8480" s="374" t="s">
        <v>17175</v>
      </c>
      <c r="D8480" s="368" t="s">
        <v>9</v>
      </c>
      <c r="E8480" s="374" t="s">
        <v>603</v>
      </c>
      <c r="F8480" s="376">
        <v>241716.86</v>
      </c>
    </row>
    <row r="8481" spans="1:6">
      <c r="A8481" s="370" t="s">
        <v>17176</v>
      </c>
      <c r="B8481" s="374">
        <v>18366</v>
      </c>
      <c r="C8481" s="374" t="s">
        <v>17177</v>
      </c>
      <c r="D8481" s="368" t="s">
        <v>9</v>
      </c>
      <c r="E8481" s="374" t="s">
        <v>603</v>
      </c>
      <c r="F8481" s="376">
        <v>11111.84</v>
      </c>
    </row>
    <row r="8482" spans="1:6">
      <c r="A8482" s="370" t="s">
        <v>17178</v>
      </c>
      <c r="B8482" s="374">
        <v>669</v>
      </c>
      <c r="C8482" s="374" t="s">
        <v>17179</v>
      </c>
      <c r="D8482" s="368" t="s">
        <v>9</v>
      </c>
      <c r="E8482" s="374" t="s">
        <v>2841</v>
      </c>
      <c r="F8482" s="376">
        <v>15769.62</v>
      </c>
    </row>
    <row r="8483" spans="1:6">
      <c r="A8483" s="370" t="s">
        <v>17180</v>
      </c>
      <c r="B8483" s="374">
        <v>670</v>
      </c>
      <c r="C8483" s="374" t="s">
        <v>17181</v>
      </c>
      <c r="D8483" s="368" t="s">
        <v>9</v>
      </c>
      <c r="E8483" s="374" t="s">
        <v>2841</v>
      </c>
      <c r="F8483" s="376">
        <v>15769.62</v>
      </c>
    </row>
    <row r="8484" spans="1:6">
      <c r="A8484" s="370" t="s">
        <v>17182</v>
      </c>
      <c r="B8484" s="374">
        <v>671</v>
      </c>
      <c r="C8484" s="374" t="s">
        <v>17183</v>
      </c>
      <c r="D8484" s="368" t="s">
        <v>9</v>
      </c>
      <c r="E8484" s="374" t="s">
        <v>2841</v>
      </c>
      <c r="F8484" s="376">
        <v>15769.62</v>
      </c>
    </row>
    <row r="8485" spans="1:6">
      <c r="A8485" s="370" t="s">
        <v>17184</v>
      </c>
      <c r="B8485" s="374">
        <v>672</v>
      </c>
      <c r="C8485" s="374" t="s">
        <v>17185</v>
      </c>
      <c r="D8485" s="368" t="s">
        <v>9</v>
      </c>
      <c r="E8485" s="374" t="s">
        <v>2841</v>
      </c>
      <c r="F8485" s="376">
        <v>15769.62</v>
      </c>
    </row>
    <row r="8486" spans="1:6">
      <c r="A8486" s="370" t="s">
        <v>17186</v>
      </c>
      <c r="B8486" s="374">
        <v>673</v>
      </c>
      <c r="C8486" s="374" t="s">
        <v>17187</v>
      </c>
      <c r="D8486" s="368" t="s">
        <v>9</v>
      </c>
      <c r="E8486" s="374" t="s">
        <v>2841</v>
      </c>
      <c r="F8486" s="376">
        <v>15769.62</v>
      </c>
    </row>
    <row r="8487" spans="1:6">
      <c r="A8487" s="370" t="s">
        <v>17188</v>
      </c>
      <c r="B8487" s="374">
        <v>674</v>
      </c>
      <c r="C8487" s="374" t="s">
        <v>17189</v>
      </c>
      <c r="D8487" s="368" t="s">
        <v>9</v>
      </c>
      <c r="E8487" s="374" t="s">
        <v>2841</v>
      </c>
      <c r="F8487" s="376">
        <v>15769.62</v>
      </c>
    </row>
    <row r="8488" spans="1:6">
      <c r="A8488" s="370" t="s">
        <v>17190</v>
      </c>
      <c r="B8488" s="374">
        <v>676</v>
      </c>
      <c r="C8488" s="374" t="s">
        <v>17191</v>
      </c>
      <c r="D8488" s="368" t="s">
        <v>9</v>
      </c>
      <c r="E8488" s="374" t="s">
        <v>2841</v>
      </c>
      <c r="F8488" s="376">
        <v>15769.62</v>
      </c>
    </row>
    <row r="8489" spans="1:6">
      <c r="A8489" s="370" t="s">
        <v>17192</v>
      </c>
      <c r="B8489" s="374">
        <v>10061</v>
      </c>
      <c r="C8489" s="374" t="s">
        <v>17193</v>
      </c>
      <c r="D8489" s="368" t="s">
        <v>9</v>
      </c>
      <c r="E8489" s="374" t="s">
        <v>496</v>
      </c>
      <c r="F8489" s="376">
        <v>654126.18000000005</v>
      </c>
    </row>
    <row r="8490" spans="1:6">
      <c r="A8490" s="370" t="s">
        <v>17194</v>
      </c>
      <c r="B8490" s="374">
        <v>12316</v>
      </c>
      <c r="C8490" s="374" t="s">
        <v>17195</v>
      </c>
      <c r="D8490" s="368" t="s">
        <v>9</v>
      </c>
      <c r="E8490" s="374" t="s">
        <v>496</v>
      </c>
      <c r="F8490" s="376">
        <v>0</v>
      </c>
    </row>
    <row r="8491" spans="1:6">
      <c r="A8491" s="370" t="s">
        <v>17196</v>
      </c>
      <c r="B8491" s="374">
        <v>10058</v>
      </c>
      <c r="C8491" s="374" t="s">
        <v>17197</v>
      </c>
      <c r="D8491" s="368" t="s">
        <v>9</v>
      </c>
      <c r="E8491" s="374" t="s">
        <v>496</v>
      </c>
      <c r="F8491" s="376">
        <v>654126.18000000005</v>
      </c>
    </row>
    <row r="8492" spans="1:6">
      <c r="A8492" s="370" t="s">
        <v>17198</v>
      </c>
      <c r="B8492" s="374">
        <v>17363</v>
      </c>
      <c r="C8492" s="374" t="s">
        <v>17199</v>
      </c>
      <c r="D8492" s="368" t="s">
        <v>9</v>
      </c>
      <c r="E8492" s="374" t="s">
        <v>598</v>
      </c>
      <c r="F8492" s="376">
        <v>2294437.79</v>
      </c>
    </row>
    <row r="8493" spans="1:6">
      <c r="A8493" s="370" t="s">
        <v>17200</v>
      </c>
      <c r="B8493" s="374">
        <v>10060</v>
      </c>
      <c r="C8493" s="374" t="s">
        <v>17201</v>
      </c>
      <c r="D8493" s="368" t="s">
        <v>9</v>
      </c>
      <c r="E8493" s="374" t="s">
        <v>496</v>
      </c>
      <c r="F8493" s="376">
        <v>654126.18000000005</v>
      </c>
    </row>
    <row r="8494" spans="1:6">
      <c r="A8494" s="370" t="s">
        <v>17202</v>
      </c>
      <c r="B8494" s="374">
        <v>13328</v>
      </c>
      <c r="C8494" s="374" t="s">
        <v>17203</v>
      </c>
      <c r="D8494" s="368" t="s">
        <v>9</v>
      </c>
      <c r="E8494" s="374" t="s">
        <v>496</v>
      </c>
      <c r="F8494" s="376">
        <v>147808.32000000001</v>
      </c>
    </row>
    <row r="8495" spans="1:6">
      <c r="A8495" s="370" t="s">
        <v>17204</v>
      </c>
      <c r="B8495" s="374">
        <v>10059</v>
      </c>
      <c r="C8495" s="374" t="s">
        <v>17205</v>
      </c>
      <c r="D8495" s="368" t="s">
        <v>9</v>
      </c>
      <c r="E8495" s="374" t="s">
        <v>496</v>
      </c>
      <c r="F8495" s="376">
        <v>187347.57</v>
      </c>
    </row>
    <row r="8496" spans="1:6">
      <c r="A8496" s="370" t="s">
        <v>17206</v>
      </c>
      <c r="B8496" s="374">
        <v>10057</v>
      </c>
      <c r="C8496" s="374" t="s">
        <v>17207</v>
      </c>
      <c r="D8496" s="368" t="s">
        <v>9</v>
      </c>
      <c r="E8496" s="374" t="s">
        <v>496</v>
      </c>
      <c r="F8496" s="376">
        <v>142771.17000000001</v>
      </c>
    </row>
    <row r="8497" spans="1:6">
      <c r="A8497" s="370" t="s">
        <v>17208</v>
      </c>
      <c r="B8497" s="374">
        <v>10636</v>
      </c>
      <c r="C8497" s="374" t="s">
        <v>17209</v>
      </c>
      <c r="D8497" s="368" t="s">
        <v>9</v>
      </c>
      <c r="E8497" s="374" t="s">
        <v>615</v>
      </c>
      <c r="F8497" s="376">
        <v>136056.39000000001</v>
      </c>
    </row>
    <row r="8498" spans="1:6">
      <c r="A8498" s="370" t="s">
        <v>17210</v>
      </c>
      <c r="B8498" s="374">
        <v>965</v>
      </c>
      <c r="C8498" s="374" t="s">
        <v>17211</v>
      </c>
      <c r="D8498" s="368" t="s">
        <v>8</v>
      </c>
      <c r="E8498" s="374" t="s">
        <v>854</v>
      </c>
      <c r="F8498" s="376">
        <v>36149.39</v>
      </c>
    </row>
    <row r="8499" spans="1:6">
      <c r="A8499" s="370" t="s">
        <v>17212</v>
      </c>
      <c r="B8499" s="374">
        <v>964</v>
      </c>
      <c r="C8499" s="374" t="s">
        <v>17213</v>
      </c>
      <c r="D8499" s="368" t="s">
        <v>8</v>
      </c>
      <c r="E8499" s="374" t="s">
        <v>854</v>
      </c>
      <c r="F8499" s="376">
        <v>36693.980000000003</v>
      </c>
    </row>
    <row r="8500" spans="1:6">
      <c r="A8500" s="370" t="s">
        <v>17214</v>
      </c>
      <c r="B8500" s="374">
        <v>966</v>
      </c>
      <c r="C8500" s="374" t="s">
        <v>17215</v>
      </c>
      <c r="D8500" s="368" t="s">
        <v>8</v>
      </c>
      <c r="E8500" s="374" t="s">
        <v>854</v>
      </c>
      <c r="F8500" s="376">
        <v>47973.5</v>
      </c>
    </row>
    <row r="8501" spans="1:6">
      <c r="A8501" s="370" t="s">
        <v>17216</v>
      </c>
      <c r="B8501" s="374">
        <v>967</v>
      </c>
      <c r="C8501" s="374" t="s">
        <v>17217</v>
      </c>
      <c r="D8501" s="368" t="s">
        <v>8</v>
      </c>
      <c r="E8501" s="374" t="s">
        <v>854</v>
      </c>
      <c r="F8501" s="376">
        <v>20392.91</v>
      </c>
    </row>
    <row r="8502" spans="1:6">
      <c r="A8502" s="370" t="s">
        <v>17218</v>
      </c>
      <c r="B8502" s="374">
        <v>968</v>
      </c>
      <c r="C8502" s="374" t="s">
        <v>17219</v>
      </c>
      <c r="D8502" s="368" t="s">
        <v>8</v>
      </c>
      <c r="E8502" s="374" t="s">
        <v>854</v>
      </c>
      <c r="F8502" s="376">
        <v>23331.200000000001</v>
      </c>
    </row>
    <row r="8503" spans="1:6">
      <c r="A8503" s="370" t="s">
        <v>17220</v>
      </c>
      <c r="B8503" s="374">
        <v>969</v>
      </c>
      <c r="C8503" s="374" t="s">
        <v>17221</v>
      </c>
      <c r="D8503" s="368" t="s">
        <v>8</v>
      </c>
      <c r="E8503" s="374" t="s">
        <v>854</v>
      </c>
      <c r="F8503" s="376">
        <v>22729.74</v>
      </c>
    </row>
    <row r="8504" spans="1:6">
      <c r="A8504" s="370" t="s">
        <v>17222</v>
      </c>
      <c r="B8504" s="374">
        <v>973</v>
      </c>
      <c r="C8504" s="374" t="s">
        <v>17223</v>
      </c>
      <c r="D8504" s="368" t="s">
        <v>8</v>
      </c>
      <c r="E8504" s="374" t="s">
        <v>854</v>
      </c>
      <c r="F8504" s="376">
        <v>22339.7</v>
      </c>
    </row>
    <row r="8505" spans="1:6" ht="22.5">
      <c r="A8505" s="370" t="s">
        <v>17224</v>
      </c>
      <c r="B8505" s="374">
        <v>11895</v>
      </c>
      <c r="C8505" s="374" t="s">
        <v>17225</v>
      </c>
      <c r="D8505" s="368" t="s">
        <v>9</v>
      </c>
      <c r="E8505" s="374" t="s">
        <v>359</v>
      </c>
      <c r="F8505" s="376">
        <v>0</v>
      </c>
    </row>
    <row r="8506" spans="1:6">
      <c r="A8506" s="370" t="s">
        <v>17226</v>
      </c>
      <c r="B8506" s="374">
        <v>11199</v>
      </c>
      <c r="C8506" s="374" t="s">
        <v>17227</v>
      </c>
      <c r="D8506" s="368" t="s">
        <v>8</v>
      </c>
      <c r="E8506" s="374" t="s">
        <v>854</v>
      </c>
      <c r="F8506" s="376">
        <v>44952.4</v>
      </c>
    </row>
    <row r="8507" spans="1:6">
      <c r="A8507" s="370" t="s">
        <v>17228</v>
      </c>
      <c r="B8507" s="374">
        <v>11291</v>
      </c>
      <c r="C8507" s="374" t="s">
        <v>17229</v>
      </c>
      <c r="D8507" s="368" t="s">
        <v>6</v>
      </c>
      <c r="E8507" s="374" t="s">
        <v>1216</v>
      </c>
      <c r="F8507" s="376">
        <v>35612.17</v>
      </c>
    </row>
    <row r="8508" spans="1:6">
      <c r="A8508" s="370" t="s">
        <v>17230</v>
      </c>
      <c r="B8508" s="374">
        <v>13552</v>
      </c>
      <c r="C8508" s="374" t="s">
        <v>17229</v>
      </c>
      <c r="D8508" s="368" t="s">
        <v>8</v>
      </c>
      <c r="E8508" s="374" t="s">
        <v>1216</v>
      </c>
      <c r="F8508" s="376">
        <v>4605.05</v>
      </c>
    </row>
    <row r="8509" spans="1:6">
      <c r="A8509" s="370" t="s">
        <v>17231</v>
      </c>
      <c r="B8509" s="374">
        <v>15664</v>
      </c>
      <c r="C8509" s="374" t="s">
        <v>17232</v>
      </c>
      <c r="D8509" s="368" t="s">
        <v>8</v>
      </c>
      <c r="E8509" s="374" t="s">
        <v>1766</v>
      </c>
      <c r="F8509" s="376">
        <v>309546.69</v>
      </c>
    </row>
    <row r="8510" spans="1:6">
      <c r="A8510" s="370" t="s">
        <v>17233</v>
      </c>
      <c r="B8510" s="374">
        <v>11354</v>
      </c>
      <c r="C8510" s="374" t="s">
        <v>17234</v>
      </c>
      <c r="D8510" s="368" t="s">
        <v>457</v>
      </c>
      <c r="E8510" s="374" t="s">
        <v>1766</v>
      </c>
      <c r="F8510" s="376">
        <v>236779.73</v>
      </c>
    </row>
    <row r="8511" spans="1:6">
      <c r="A8511" s="370" t="s">
        <v>17235</v>
      </c>
      <c r="B8511" s="374">
        <v>11353</v>
      </c>
      <c r="C8511" s="374" t="s">
        <v>17236</v>
      </c>
      <c r="D8511" s="368" t="s">
        <v>457</v>
      </c>
      <c r="E8511" s="374" t="s">
        <v>1766</v>
      </c>
      <c r="F8511" s="376">
        <v>270114.99</v>
      </c>
    </row>
    <row r="8512" spans="1:6">
      <c r="A8512" s="370" t="s">
        <v>17237</v>
      </c>
      <c r="B8512" s="374">
        <v>13574</v>
      </c>
      <c r="C8512" s="374" t="s">
        <v>17238</v>
      </c>
      <c r="D8512" s="368" t="s">
        <v>8</v>
      </c>
      <c r="E8512" s="374" t="s">
        <v>1216</v>
      </c>
      <c r="F8512" s="376">
        <v>15162.74</v>
      </c>
    </row>
    <row r="8513" spans="1:6">
      <c r="A8513" s="370" t="s">
        <v>17239</v>
      </c>
      <c r="B8513" s="374">
        <v>15349</v>
      </c>
      <c r="C8513" s="374" t="s">
        <v>17240</v>
      </c>
      <c r="D8513" s="368" t="s">
        <v>6</v>
      </c>
      <c r="E8513" s="374" t="s">
        <v>1751</v>
      </c>
      <c r="F8513" s="376">
        <v>19186.86</v>
      </c>
    </row>
    <row r="8514" spans="1:6">
      <c r="A8514" s="370" t="s">
        <v>17241</v>
      </c>
      <c r="B8514" s="374">
        <v>15060</v>
      </c>
      <c r="C8514" s="374" t="s">
        <v>17242</v>
      </c>
      <c r="D8514" s="368" t="s">
        <v>6</v>
      </c>
      <c r="E8514" s="374" t="s">
        <v>1751</v>
      </c>
      <c r="F8514" s="376">
        <v>21398.21</v>
      </c>
    </row>
    <row r="8515" spans="1:6">
      <c r="A8515" s="370" t="s">
        <v>17243</v>
      </c>
      <c r="B8515" s="374">
        <v>12103</v>
      </c>
      <c r="C8515" s="374" t="s">
        <v>17244</v>
      </c>
      <c r="D8515" s="368" t="s">
        <v>8</v>
      </c>
      <c r="E8515" s="374" t="s">
        <v>1766</v>
      </c>
      <c r="F8515" s="376">
        <v>13002.95</v>
      </c>
    </row>
    <row r="8516" spans="1:6">
      <c r="A8516" s="370" t="s">
        <v>17245</v>
      </c>
      <c r="B8516" s="374">
        <v>12150</v>
      </c>
      <c r="C8516" s="374" t="s">
        <v>17246</v>
      </c>
      <c r="D8516" s="368" t="s">
        <v>8</v>
      </c>
      <c r="E8516" s="374" t="s">
        <v>1766</v>
      </c>
      <c r="F8516" s="376">
        <v>14447.66</v>
      </c>
    </row>
    <row r="8517" spans="1:6">
      <c r="A8517" s="370" t="s">
        <v>17247</v>
      </c>
      <c r="B8517" s="374">
        <v>11156</v>
      </c>
      <c r="C8517" s="374" t="s">
        <v>17248</v>
      </c>
      <c r="D8517" s="368" t="s">
        <v>9</v>
      </c>
      <c r="E8517" s="374" t="s">
        <v>5784</v>
      </c>
      <c r="F8517" s="376">
        <v>231117.46</v>
      </c>
    </row>
    <row r="8518" spans="1:6">
      <c r="A8518" s="370" t="s">
        <v>17249</v>
      </c>
      <c r="B8518" s="374">
        <v>14197</v>
      </c>
      <c r="C8518" s="374" t="s">
        <v>17250</v>
      </c>
      <c r="D8518" s="368" t="s">
        <v>6</v>
      </c>
      <c r="E8518" s="374" t="s">
        <v>598</v>
      </c>
      <c r="F8518" s="376">
        <v>101817.62</v>
      </c>
    </row>
    <row r="8519" spans="1:6">
      <c r="A8519" s="370" t="s">
        <v>17251</v>
      </c>
      <c r="B8519" s="374">
        <v>16084</v>
      </c>
      <c r="C8519" s="374" t="s">
        <v>17252</v>
      </c>
      <c r="D8519" s="368" t="s">
        <v>6</v>
      </c>
      <c r="E8519" s="374" t="s">
        <v>598</v>
      </c>
      <c r="F8519" s="376">
        <v>304727.92</v>
      </c>
    </row>
    <row r="8520" spans="1:6">
      <c r="A8520" s="370" t="s">
        <v>17253</v>
      </c>
      <c r="B8520" s="374">
        <v>11480</v>
      </c>
      <c r="C8520" s="374" t="s">
        <v>17254</v>
      </c>
      <c r="D8520" s="368" t="s">
        <v>6</v>
      </c>
      <c r="E8520" s="374" t="s">
        <v>598</v>
      </c>
      <c r="F8520" s="376">
        <v>317508.88</v>
      </c>
    </row>
    <row r="8521" spans="1:6">
      <c r="A8521" s="370" t="s">
        <v>17255</v>
      </c>
      <c r="B8521" s="374">
        <v>13956</v>
      </c>
      <c r="C8521" s="374" t="s">
        <v>17256</v>
      </c>
      <c r="D8521" s="368" t="s">
        <v>6</v>
      </c>
      <c r="E8521" s="374" t="s">
        <v>1213</v>
      </c>
      <c r="F8521" s="376">
        <v>300743.55</v>
      </c>
    </row>
    <row r="8522" spans="1:6">
      <c r="A8522" s="370" t="s">
        <v>17257</v>
      </c>
      <c r="B8522" s="374">
        <v>16726</v>
      </c>
      <c r="C8522" s="374" t="s">
        <v>17258</v>
      </c>
      <c r="D8522" s="368" t="s">
        <v>6</v>
      </c>
      <c r="E8522" s="374" t="s">
        <v>1213</v>
      </c>
      <c r="F8522" s="376">
        <v>183192.78</v>
      </c>
    </row>
    <row r="8523" spans="1:6">
      <c r="A8523" s="370" t="s">
        <v>17259</v>
      </c>
      <c r="B8523" s="374">
        <v>16633</v>
      </c>
      <c r="C8523" s="374" t="s">
        <v>17260</v>
      </c>
      <c r="D8523" s="368" t="s">
        <v>8</v>
      </c>
      <c r="E8523" s="374" t="s">
        <v>1213</v>
      </c>
      <c r="F8523" s="376">
        <v>452020.24</v>
      </c>
    </row>
    <row r="8524" spans="1:6">
      <c r="A8524" s="370" t="s">
        <v>17261</v>
      </c>
      <c r="B8524" s="374">
        <v>16083</v>
      </c>
      <c r="C8524" s="374" t="s">
        <v>17262</v>
      </c>
      <c r="D8524" s="368" t="s">
        <v>6</v>
      </c>
      <c r="E8524" s="374" t="s">
        <v>598</v>
      </c>
      <c r="F8524" s="376">
        <v>196646.87</v>
      </c>
    </row>
    <row r="8525" spans="1:6">
      <c r="A8525" s="370" t="s">
        <v>17263</v>
      </c>
      <c r="B8525" s="374">
        <v>15366</v>
      </c>
      <c r="C8525" s="374" t="s">
        <v>17264</v>
      </c>
      <c r="D8525" s="368" t="s">
        <v>8</v>
      </c>
      <c r="E8525" s="374" t="s">
        <v>1213</v>
      </c>
      <c r="F8525" s="376">
        <v>80368.23</v>
      </c>
    </row>
    <row r="8526" spans="1:6">
      <c r="A8526" s="370" t="s">
        <v>17265</v>
      </c>
      <c r="B8526" s="374">
        <v>15661</v>
      </c>
      <c r="C8526" s="374" t="s">
        <v>17266</v>
      </c>
      <c r="D8526" s="368" t="s">
        <v>8</v>
      </c>
      <c r="E8526" s="374" t="s">
        <v>1213</v>
      </c>
      <c r="F8526" s="376">
        <v>230705.17</v>
      </c>
    </row>
    <row r="8527" spans="1:6">
      <c r="A8527" s="370" t="s">
        <v>17267</v>
      </c>
      <c r="B8527" s="374">
        <v>15367</v>
      </c>
      <c r="C8527" s="374" t="s">
        <v>17268</v>
      </c>
      <c r="D8527" s="368" t="s">
        <v>8</v>
      </c>
      <c r="E8527" s="374" t="s">
        <v>1213</v>
      </c>
      <c r="F8527" s="376">
        <v>213503.76</v>
      </c>
    </row>
    <row r="8528" spans="1:6">
      <c r="A8528" s="370" t="s">
        <v>17269</v>
      </c>
      <c r="B8528" s="374">
        <v>15377</v>
      </c>
      <c r="C8528" s="374" t="s">
        <v>17270</v>
      </c>
      <c r="D8528" s="368" t="s">
        <v>8</v>
      </c>
      <c r="E8528" s="374" t="s">
        <v>1213</v>
      </c>
      <c r="F8528" s="376">
        <v>772980.37</v>
      </c>
    </row>
    <row r="8529" spans="1:6">
      <c r="A8529" s="370" t="s">
        <v>17271</v>
      </c>
      <c r="B8529" s="374">
        <v>15228</v>
      </c>
      <c r="C8529" s="374" t="s">
        <v>17272</v>
      </c>
      <c r="D8529" s="368" t="s">
        <v>8</v>
      </c>
      <c r="E8529" s="374" t="s">
        <v>1213</v>
      </c>
      <c r="F8529" s="376">
        <v>525148.55000000005</v>
      </c>
    </row>
    <row r="8530" spans="1:6">
      <c r="A8530" s="370" t="s">
        <v>17273</v>
      </c>
      <c r="B8530" s="374">
        <v>17393</v>
      </c>
      <c r="C8530" s="374" t="s">
        <v>17274</v>
      </c>
      <c r="D8530" s="368" t="s">
        <v>9</v>
      </c>
      <c r="E8530" s="374" t="s">
        <v>371</v>
      </c>
      <c r="F8530" s="376">
        <v>1543292.3</v>
      </c>
    </row>
    <row r="8531" spans="1:6">
      <c r="A8531" s="370" t="s">
        <v>17275</v>
      </c>
      <c r="B8531" s="374">
        <v>16346</v>
      </c>
      <c r="C8531" s="374" t="s">
        <v>17276</v>
      </c>
      <c r="D8531" s="368" t="s">
        <v>9</v>
      </c>
      <c r="E8531" s="374" t="s">
        <v>648</v>
      </c>
      <c r="F8531" s="376">
        <v>508753.72</v>
      </c>
    </row>
    <row r="8532" spans="1:6" ht="22.5">
      <c r="A8532" s="370" t="s">
        <v>17277</v>
      </c>
      <c r="B8532" s="374">
        <v>16345</v>
      </c>
      <c r="C8532" s="374" t="s">
        <v>17278</v>
      </c>
      <c r="D8532" s="368" t="s">
        <v>9</v>
      </c>
      <c r="E8532" s="374" t="s">
        <v>537</v>
      </c>
      <c r="F8532" s="376">
        <v>542189.15</v>
      </c>
    </row>
    <row r="8533" spans="1:6">
      <c r="A8533" s="370" t="s">
        <v>17279</v>
      </c>
      <c r="B8533" s="374">
        <v>15234</v>
      </c>
      <c r="C8533" s="374" t="s">
        <v>17280</v>
      </c>
      <c r="D8533" s="368" t="s">
        <v>9</v>
      </c>
      <c r="E8533" s="374" t="s">
        <v>1520</v>
      </c>
      <c r="F8533" s="376">
        <v>1029150.96</v>
      </c>
    </row>
    <row r="8534" spans="1:6" ht="22.5">
      <c r="A8534" s="370" t="s">
        <v>17281</v>
      </c>
      <c r="B8534" s="374">
        <v>17693</v>
      </c>
      <c r="C8534" s="374" t="s">
        <v>17282</v>
      </c>
      <c r="D8534" s="368" t="s">
        <v>9</v>
      </c>
      <c r="E8534" s="374" t="s">
        <v>359</v>
      </c>
      <c r="F8534" s="376">
        <v>0</v>
      </c>
    </row>
    <row r="8535" spans="1:6" ht="22.5">
      <c r="A8535" s="370" t="s">
        <v>17283</v>
      </c>
      <c r="B8535" s="374">
        <v>17692</v>
      </c>
      <c r="C8535" s="374" t="s">
        <v>17284</v>
      </c>
      <c r="D8535" s="368" t="s">
        <v>9</v>
      </c>
      <c r="E8535" s="374" t="s">
        <v>359</v>
      </c>
      <c r="F8535" s="376">
        <v>0</v>
      </c>
    </row>
    <row r="8536" spans="1:6">
      <c r="A8536" s="370" t="s">
        <v>17285</v>
      </c>
      <c r="B8536" s="374">
        <v>15231</v>
      </c>
      <c r="C8536" s="374" t="s">
        <v>17286</v>
      </c>
      <c r="D8536" s="368" t="s">
        <v>9</v>
      </c>
      <c r="E8536" s="374" t="s">
        <v>1520</v>
      </c>
      <c r="F8536" s="376">
        <v>197097.09</v>
      </c>
    </row>
    <row r="8537" spans="1:6" ht="22.5">
      <c r="A8537" s="370" t="s">
        <v>17287</v>
      </c>
      <c r="B8537" s="374">
        <v>17771</v>
      </c>
      <c r="C8537" s="374" t="s">
        <v>17288</v>
      </c>
      <c r="D8537" s="368" t="s">
        <v>9</v>
      </c>
      <c r="E8537" s="374" t="s">
        <v>359</v>
      </c>
      <c r="F8537" s="376">
        <v>117175.53</v>
      </c>
    </row>
    <row r="8538" spans="1:6">
      <c r="A8538" s="370" t="s">
        <v>17289</v>
      </c>
      <c r="B8538" s="374">
        <v>14686</v>
      </c>
      <c r="C8538" s="374" t="s">
        <v>17290</v>
      </c>
      <c r="D8538" s="368" t="s">
        <v>8</v>
      </c>
      <c r="E8538" s="374" t="s">
        <v>884</v>
      </c>
      <c r="F8538" s="376">
        <v>163833.9</v>
      </c>
    </row>
    <row r="8539" spans="1:6">
      <c r="A8539" s="370" t="s">
        <v>17291</v>
      </c>
      <c r="B8539" s="374">
        <v>18005</v>
      </c>
      <c r="C8539" s="374" t="s">
        <v>17292</v>
      </c>
      <c r="D8539" s="368" t="s">
        <v>9</v>
      </c>
      <c r="E8539" s="374" t="s">
        <v>371</v>
      </c>
      <c r="F8539" s="376">
        <v>72434.98</v>
      </c>
    </row>
    <row r="8540" spans="1:6">
      <c r="A8540" s="370" t="s">
        <v>17293</v>
      </c>
      <c r="B8540" s="374">
        <v>18004</v>
      </c>
      <c r="C8540" s="374" t="s">
        <v>17294</v>
      </c>
      <c r="D8540" s="368" t="s">
        <v>9</v>
      </c>
      <c r="E8540" s="374" t="s">
        <v>371</v>
      </c>
      <c r="F8540" s="376">
        <v>18142.59</v>
      </c>
    </row>
    <row r="8541" spans="1:6">
      <c r="A8541" s="370" t="s">
        <v>17295</v>
      </c>
      <c r="B8541" s="374">
        <v>17937</v>
      </c>
      <c r="C8541" s="374" t="s">
        <v>17296</v>
      </c>
      <c r="D8541" s="368" t="s">
        <v>9</v>
      </c>
      <c r="E8541" s="374" t="s">
        <v>371</v>
      </c>
      <c r="F8541" s="376">
        <v>90010.68</v>
      </c>
    </row>
    <row r="8542" spans="1:6" ht="22.5">
      <c r="A8542" s="370" t="s">
        <v>17297</v>
      </c>
      <c r="B8542" s="374">
        <v>15633</v>
      </c>
      <c r="C8542" s="374" t="s">
        <v>17298</v>
      </c>
      <c r="D8542" s="368" t="s">
        <v>9</v>
      </c>
      <c r="E8542" s="374" t="s">
        <v>359</v>
      </c>
      <c r="F8542" s="376">
        <v>290636.28999999998</v>
      </c>
    </row>
    <row r="8543" spans="1:6" ht="22.5">
      <c r="A8543" s="370" t="s">
        <v>17299</v>
      </c>
      <c r="B8543" s="374">
        <v>18663</v>
      </c>
      <c r="C8543" s="374" t="s">
        <v>17300</v>
      </c>
      <c r="D8543" s="368" t="s">
        <v>9</v>
      </c>
      <c r="E8543" s="374" t="s">
        <v>359</v>
      </c>
      <c r="F8543" s="376">
        <v>178628.56</v>
      </c>
    </row>
    <row r="8544" spans="1:6">
      <c r="A8544" s="370" t="s">
        <v>17301</v>
      </c>
      <c r="B8544" s="374">
        <v>12240</v>
      </c>
      <c r="C8544" s="374" t="s">
        <v>17302</v>
      </c>
      <c r="D8544" s="368" t="s">
        <v>9</v>
      </c>
      <c r="E8544" s="374" t="s">
        <v>2412</v>
      </c>
      <c r="F8544" s="376">
        <v>186503.44</v>
      </c>
    </row>
    <row r="8545" spans="1:6" ht="22.5">
      <c r="A8545" s="370" t="s">
        <v>17303</v>
      </c>
      <c r="B8545" s="374">
        <v>18220</v>
      </c>
      <c r="C8545" s="374" t="s">
        <v>17304</v>
      </c>
      <c r="D8545" s="368" t="s">
        <v>9</v>
      </c>
      <c r="E8545" s="374" t="s">
        <v>359</v>
      </c>
      <c r="F8545" s="376">
        <v>82700.570000000007</v>
      </c>
    </row>
    <row r="8546" spans="1:6" ht="22.5">
      <c r="A8546" s="370" t="s">
        <v>17305</v>
      </c>
      <c r="B8546" s="374">
        <v>18964</v>
      </c>
      <c r="C8546" s="374" t="s">
        <v>17306</v>
      </c>
      <c r="D8546" s="368" t="s">
        <v>9</v>
      </c>
      <c r="E8546" s="374" t="s">
        <v>359</v>
      </c>
      <c r="F8546" s="376">
        <v>461575.24</v>
      </c>
    </row>
    <row r="8547" spans="1:6">
      <c r="A8547" s="370" t="s">
        <v>17307</v>
      </c>
      <c r="B8547" s="374">
        <v>14763</v>
      </c>
      <c r="C8547" s="374" t="s">
        <v>17308</v>
      </c>
      <c r="D8547" s="368" t="s">
        <v>9</v>
      </c>
      <c r="E8547" s="374" t="s">
        <v>491</v>
      </c>
      <c r="F8547" s="376">
        <v>200817.85</v>
      </c>
    </row>
    <row r="8548" spans="1:6">
      <c r="A8548" s="370" t="s">
        <v>17309</v>
      </c>
      <c r="B8548" s="374">
        <v>14764</v>
      </c>
      <c r="C8548" s="374" t="s">
        <v>17310</v>
      </c>
      <c r="D8548" s="368" t="s">
        <v>9</v>
      </c>
      <c r="E8548" s="374" t="s">
        <v>491</v>
      </c>
      <c r="F8548" s="376">
        <v>58271.85</v>
      </c>
    </row>
    <row r="8549" spans="1:6">
      <c r="A8549" s="370" t="s">
        <v>17311</v>
      </c>
      <c r="B8549" s="374">
        <v>15967</v>
      </c>
      <c r="C8549" s="374" t="s">
        <v>17312</v>
      </c>
      <c r="D8549" s="368" t="s">
        <v>9</v>
      </c>
      <c r="E8549" s="374" t="s">
        <v>615</v>
      </c>
      <c r="F8549" s="376">
        <v>731760.16</v>
      </c>
    </row>
    <row r="8550" spans="1:6">
      <c r="A8550" s="370" t="s">
        <v>17313</v>
      </c>
      <c r="B8550" s="374">
        <v>15811</v>
      </c>
      <c r="C8550" s="374" t="s">
        <v>17314</v>
      </c>
      <c r="D8550" s="368" t="s">
        <v>9</v>
      </c>
      <c r="E8550" s="374" t="s">
        <v>615</v>
      </c>
      <c r="F8550" s="376">
        <v>66299.929999999993</v>
      </c>
    </row>
    <row r="8551" spans="1:6">
      <c r="A8551" s="370" t="s">
        <v>17315</v>
      </c>
      <c r="B8551" s="374">
        <v>16043</v>
      </c>
      <c r="C8551" s="374" t="s">
        <v>17316</v>
      </c>
      <c r="D8551" s="368" t="s">
        <v>9</v>
      </c>
      <c r="E8551" s="374" t="s">
        <v>1210</v>
      </c>
      <c r="F8551" s="376">
        <v>1046509.18</v>
      </c>
    </row>
    <row r="8552" spans="1:6">
      <c r="A8552" s="370" t="s">
        <v>17317</v>
      </c>
      <c r="B8552" s="374">
        <v>14758</v>
      </c>
      <c r="C8552" s="374" t="s">
        <v>17318</v>
      </c>
      <c r="D8552" s="368" t="s">
        <v>9</v>
      </c>
      <c r="E8552" s="374" t="s">
        <v>491</v>
      </c>
      <c r="F8552" s="376">
        <v>155386.85</v>
      </c>
    </row>
    <row r="8553" spans="1:6">
      <c r="A8553" s="370" t="s">
        <v>17319</v>
      </c>
      <c r="B8553" s="374">
        <v>14332</v>
      </c>
      <c r="C8553" s="374" t="s">
        <v>17320</v>
      </c>
      <c r="D8553" s="368" t="s">
        <v>9</v>
      </c>
      <c r="E8553" s="374" t="s">
        <v>491</v>
      </c>
      <c r="F8553" s="376">
        <v>123077</v>
      </c>
    </row>
    <row r="8554" spans="1:6">
      <c r="A8554" s="370" t="s">
        <v>17321</v>
      </c>
      <c r="B8554" s="374">
        <v>16051</v>
      </c>
      <c r="C8554" s="374" t="s">
        <v>17322</v>
      </c>
      <c r="D8554" s="368" t="s">
        <v>9</v>
      </c>
      <c r="E8554" s="374" t="s">
        <v>491</v>
      </c>
      <c r="F8554" s="376">
        <v>1748450.8</v>
      </c>
    </row>
    <row r="8555" spans="1:6">
      <c r="A8555" s="370" t="s">
        <v>17323</v>
      </c>
      <c r="B8555" s="374">
        <v>14743</v>
      </c>
      <c r="C8555" s="374" t="s">
        <v>17324</v>
      </c>
      <c r="D8555" s="368" t="s">
        <v>9</v>
      </c>
      <c r="E8555" s="374" t="s">
        <v>491</v>
      </c>
      <c r="F8555" s="376">
        <v>196123.16</v>
      </c>
    </row>
    <row r="8556" spans="1:6">
      <c r="A8556" s="370" t="s">
        <v>17325</v>
      </c>
      <c r="B8556" s="374">
        <v>14317</v>
      </c>
      <c r="C8556" s="374" t="s">
        <v>17326</v>
      </c>
      <c r="D8556" s="368" t="s">
        <v>9</v>
      </c>
      <c r="E8556" s="374" t="s">
        <v>366</v>
      </c>
      <c r="F8556" s="376">
        <v>99987</v>
      </c>
    </row>
    <row r="8557" spans="1:6">
      <c r="A8557" s="370" t="s">
        <v>17327</v>
      </c>
      <c r="B8557" s="374">
        <v>12732</v>
      </c>
      <c r="C8557" s="374" t="s">
        <v>17328</v>
      </c>
      <c r="D8557" s="368" t="s">
        <v>9</v>
      </c>
      <c r="E8557" s="374" t="s">
        <v>615</v>
      </c>
      <c r="F8557" s="376">
        <v>96136.16</v>
      </c>
    </row>
    <row r="8558" spans="1:6">
      <c r="A8558" s="370" t="s">
        <v>17329</v>
      </c>
      <c r="B8558" s="374">
        <v>14759</v>
      </c>
      <c r="C8558" s="374" t="s">
        <v>17330</v>
      </c>
      <c r="D8558" s="368" t="s">
        <v>9</v>
      </c>
      <c r="E8558" s="374" t="s">
        <v>491</v>
      </c>
      <c r="F8558" s="376">
        <v>58840.29</v>
      </c>
    </row>
    <row r="8559" spans="1:6">
      <c r="A8559" s="370" t="s">
        <v>17331</v>
      </c>
      <c r="B8559" s="374">
        <v>14333</v>
      </c>
      <c r="C8559" s="374" t="s">
        <v>17332</v>
      </c>
      <c r="D8559" s="368" t="s">
        <v>9</v>
      </c>
      <c r="E8559" s="374" t="s">
        <v>491</v>
      </c>
      <c r="F8559" s="376">
        <v>25962</v>
      </c>
    </row>
    <row r="8560" spans="1:6">
      <c r="A8560" s="370" t="s">
        <v>17333</v>
      </c>
      <c r="B8560" s="374">
        <v>14750</v>
      </c>
      <c r="C8560" s="374" t="s">
        <v>17334</v>
      </c>
      <c r="D8560" s="368" t="s">
        <v>9</v>
      </c>
      <c r="E8560" s="374" t="s">
        <v>491</v>
      </c>
      <c r="F8560" s="376">
        <v>58271.85</v>
      </c>
    </row>
    <row r="8561" spans="1:6">
      <c r="A8561" s="370" t="s">
        <v>17335</v>
      </c>
      <c r="B8561" s="374">
        <v>14324</v>
      </c>
      <c r="C8561" s="374" t="s">
        <v>17336</v>
      </c>
      <c r="D8561" s="368" t="s">
        <v>9</v>
      </c>
      <c r="E8561" s="374" t="s">
        <v>366</v>
      </c>
      <c r="F8561" s="376">
        <v>25962</v>
      </c>
    </row>
    <row r="8562" spans="1:6">
      <c r="A8562" s="370" t="s">
        <v>17337</v>
      </c>
      <c r="B8562" s="374">
        <v>11544</v>
      </c>
      <c r="C8562" s="374" t="s">
        <v>17338</v>
      </c>
      <c r="D8562" s="368" t="s">
        <v>9</v>
      </c>
      <c r="E8562" s="374" t="s">
        <v>615</v>
      </c>
      <c r="F8562" s="376">
        <v>730231.36</v>
      </c>
    </row>
    <row r="8563" spans="1:6">
      <c r="A8563" s="370" t="s">
        <v>17339</v>
      </c>
      <c r="B8563" s="374">
        <v>13722</v>
      </c>
      <c r="C8563" s="374" t="s">
        <v>17340</v>
      </c>
      <c r="D8563" s="368" t="s">
        <v>9</v>
      </c>
      <c r="E8563" s="374" t="s">
        <v>615</v>
      </c>
      <c r="F8563" s="376">
        <v>173907.86</v>
      </c>
    </row>
    <row r="8564" spans="1:6">
      <c r="A8564" s="370" t="s">
        <v>17341</v>
      </c>
      <c r="B8564" s="374">
        <v>14685</v>
      </c>
      <c r="C8564" s="374" t="s">
        <v>17342</v>
      </c>
      <c r="D8564" s="368" t="s">
        <v>9</v>
      </c>
      <c r="E8564" s="374" t="s">
        <v>491</v>
      </c>
      <c r="F8564" s="376">
        <v>642667.86</v>
      </c>
    </row>
    <row r="8565" spans="1:6">
      <c r="A8565" s="370" t="s">
        <v>17343</v>
      </c>
      <c r="B8565" s="374">
        <v>14849</v>
      </c>
      <c r="C8565" s="374" t="s">
        <v>17344</v>
      </c>
      <c r="D8565" s="368" t="s">
        <v>9</v>
      </c>
      <c r="E8565" s="374" t="s">
        <v>491</v>
      </c>
      <c r="F8565" s="376">
        <v>706434.86</v>
      </c>
    </row>
    <row r="8566" spans="1:6">
      <c r="A8566" s="370" t="s">
        <v>17345</v>
      </c>
      <c r="B8566" s="374">
        <v>20829</v>
      </c>
      <c r="C8566" s="374" t="s">
        <v>17346</v>
      </c>
      <c r="D8566" s="368" t="s">
        <v>9</v>
      </c>
      <c r="E8566" s="374" t="s">
        <v>615</v>
      </c>
      <c r="F8566" s="376">
        <v>122061.34</v>
      </c>
    </row>
    <row r="8567" spans="1:6">
      <c r="A8567" s="370" t="s">
        <v>17347</v>
      </c>
      <c r="B8567" s="374">
        <v>15388</v>
      </c>
      <c r="C8567" s="374" t="s">
        <v>17348</v>
      </c>
      <c r="D8567" s="368" t="s">
        <v>9</v>
      </c>
      <c r="E8567" s="374" t="s">
        <v>491</v>
      </c>
      <c r="F8567" s="376">
        <v>167694.24</v>
      </c>
    </row>
    <row r="8568" spans="1:6">
      <c r="A8568" s="370" t="s">
        <v>17349</v>
      </c>
      <c r="B8568" s="374">
        <v>15387</v>
      </c>
      <c r="C8568" s="374" t="s">
        <v>17350</v>
      </c>
      <c r="D8568" s="368" t="s">
        <v>9</v>
      </c>
      <c r="E8568" s="374" t="s">
        <v>491</v>
      </c>
      <c r="F8568" s="376">
        <v>0</v>
      </c>
    </row>
    <row r="8569" spans="1:6">
      <c r="A8569" s="370" t="s">
        <v>17351</v>
      </c>
      <c r="B8569" s="374">
        <v>14682</v>
      </c>
      <c r="C8569" s="374" t="s">
        <v>17352</v>
      </c>
      <c r="D8569" s="368" t="s">
        <v>9</v>
      </c>
      <c r="E8569" s="374" t="s">
        <v>491</v>
      </c>
      <c r="F8569" s="376">
        <v>662517.31000000006</v>
      </c>
    </row>
    <row r="8570" spans="1:6">
      <c r="A8570" s="370" t="s">
        <v>17353</v>
      </c>
      <c r="B8570" s="374">
        <v>14847</v>
      </c>
      <c r="C8570" s="374" t="s">
        <v>17354</v>
      </c>
      <c r="D8570" s="368" t="s">
        <v>9</v>
      </c>
      <c r="E8570" s="374" t="s">
        <v>491</v>
      </c>
      <c r="F8570" s="376">
        <v>728817.24</v>
      </c>
    </row>
    <row r="8571" spans="1:6">
      <c r="A8571" s="370" t="s">
        <v>17355</v>
      </c>
      <c r="B8571" s="374">
        <v>15650</v>
      </c>
      <c r="C8571" s="374" t="s">
        <v>17356</v>
      </c>
      <c r="D8571" s="368" t="s">
        <v>9</v>
      </c>
      <c r="E8571" s="374" t="s">
        <v>491</v>
      </c>
      <c r="F8571" s="376">
        <v>725368.22</v>
      </c>
    </row>
    <row r="8572" spans="1:6">
      <c r="A8572" s="370" t="s">
        <v>17357</v>
      </c>
      <c r="B8572" s="374">
        <v>15389</v>
      </c>
      <c r="C8572" s="374" t="s">
        <v>17358</v>
      </c>
      <c r="D8572" s="368" t="s">
        <v>9</v>
      </c>
      <c r="E8572" s="374" t="s">
        <v>491</v>
      </c>
      <c r="F8572" s="376">
        <v>167694.24</v>
      </c>
    </row>
    <row r="8573" spans="1:6">
      <c r="A8573" s="370" t="s">
        <v>17359</v>
      </c>
      <c r="B8573" s="374">
        <v>14684</v>
      </c>
      <c r="C8573" s="374" t="s">
        <v>265</v>
      </c>
      <c r="D8573" s="368" t="s">
        <v>9</v>
      </c>
      <c r="E8573" s="374" t="s">
        <v>491</v>
      </c>
      <c r="F8573" s="376">
        <v>712190.31</v>
      </c>
    </row>
    <row r="8574" spans="1:6">
      <c r="A8574" s="370" t="s">
        <v>17360</v>
      </c>
      <c r="B8574" s="374">
        <v>15912</v>
      </c>
      <c r="C8574" s="374" t="s">
        <v>265</v>
      </c>
      <c r="D8574" s="368" t="s">
        <v>9</v>
      </c>
      <c r="E8574" s="374" t="s">
        <v>491</v>
      </c>
      <c r="F8574" s="376">
        <v>732567.76</v>
      </c>
    </row>
    <row r="8575" spans="1:6">
      <c r="A8575" s="370" t="s">
        <v>17361</v>
      </c>
      <c r="B8575" s="374">
        <v>14848</v>
      </c>
      <c r="C8575" s="374" t="s">
        <v>17362</v>
      </c>
      <c r="D8575" s="368" t="s">
        <v>9</v>
      </c>
      <c r="E8575" s="374" t="s">
        <v>491</v>
      </c>
      <c r="F8575" s="376">
        <v>798867.69</v>
      </c>
    </row>
    <row r="8576" spans="1:6">
      <c r="A8576" s="370" t="s">
        <v>17363</v>
      </c>
      <c r="B8576" s="374">
        <v>12839</v>
      </c>
      <c r="C8576" s="374" t="s">
        <v>17364</v>
      </c>
      <c r="D8576" s="368" t="s">
        <v>9</v>
      </c>
      <c r="E8576" s="374" t="s">
        <v>615</v>
      </c>
      <c r="F8576" s="376">
        <v>101394.31</v>
      </c>
    </row>
    <row r="8577" spans="1:6">
      <c r="A8577" s="370" t="s">
        <v>17365</v>
      </c>
      <c r="B8577" s="374">
        <v>10315</v>
      </c>
      <c r="C8577" s="374" t="s">
        <v>17366</v>
      </c>
      <c r="D8577" s="368" t="s">
        <v>9</v>
      </c>
      <c r="E8577" s="374" t="s">
        <v>615</v>
      </c>
      <c r="F8577" s="376">
        <v>725368.22</v>
      </c>
    </row>
    <row r="8578" spans="1:6">
      <c r="A8578" s="370" t="s">
        <v>17367</v>
      </c>
      <c r="B8578" s="374">
        <v>12841</v>
      </c>
      <c r="C8578" s="374" t="s">
        <v>17368</v>
      </c>
      <c r="D8578" s="368" t="s">
        <v>9</v>
      </c>
      <c r="E8578" s="374" t="s">
        <v>615</v>
      </c>
      <c r="F8578" s="376">
        <v>0</v>
      </c>
    </row>
    <row r="8579" spans="1:6">
      <c r="A8579" s="370" t="s">
        <v>17369</v>
      </c>
      <c r="B8579" s="374">
        <v>10870</v>
      </c>
      <c r="C8579" s="374" t="s">
        <v>17370</v>
      </c>
      <c r="D8579" s="368" t="s">
        <v>9</v>
      </c>
      <c r="E8579" s="374" t="s">
        <v>615</v>
      </c>
      <c r="F8579" s="376">
        <v>696063.06</v>
      </c>
    </row>
    <row r="8580" spans="1:6">
      <c r="A8580" s="370" t="s">
        <v>17371</v>
      </c>
      <c r="B8580" s="374">
        <v>12840</v>
      </c>
      <c r="C8580" s="374" t="s">
        <v>17372</v>
      </c>
      <c r="D8580" s="368" t="s">
        <v>9</v>
      </c>
      <c r="E8580" s="374" t="s">
        <v>615</v>
      </c>
      <c r="F8580" s="376">
        <v>561123</v>
      </c>
    </row>
    <row r="8581" spans="1:6">
      <c r="A8581" s="370" t="s">
        <v>17373</v>
      </c>
      <c r="B8581" s="374">
        <v>16803</v>
      </c>
      <c r="C8581" s="374" t="s">
        <v>17374</v>
      </c>
      <c r="D8581" s="368" t="s">
        <v>9</v>
      </c>
      <c r="E8581" s="374" t="s">
        <v>1210</v>
      </c>
      <c r="F8581" s="376">
        <v>1125785.3700000001</v>
      </c>
    </row>
    <row r="8582" spans="1:6">
      <c r="A8582" s="370" t="s">
        <v>17375</v>
      </c>
      <c r="B8582" s="374">
        <v>14755</v>
      </c>
      <c r="C8582" s="374" t="s">
        <v>17376</v>
      </c>
      <c r="D8582" s="368" t="s">
        <v>9</v>
      </c>
      <c r="E8582" s="374" t="s">
        <v>491</v>
      </c>
      <c r="F8582" s="376">
        <v>790178.78</v>
      </c>
    </row>
    <row r="8583" spans="1:6">
      <c r="A8583" s="370" t="s">
        <v>17377</v>
      </c>
      <c r="B8583" s="374">
        <v>14746</v>
      </c>
      <c r="C8583" s="374" t="s">
        <v>17378</v>
      </c>
      <c r="D8583" s="368" t="s">
        <v>9</v>
      </c>
      <c r="E8583" s="374" t="s">
        <v>491</v>
      </c>
      <c r="F8583" s="376">
        <v>214237.51</v>
      </c>
    </row>
    <row r="8584" spans="1:6">
      <c r="A8584" s="370" t="s">
        <v>17379</v>
      </c>
      <c r="B8584" s="374">
        <v>14320</v>
      </c>
      <c r="C8584" s="374" t="s">
        <v>17380</v>
      </c>
      <c r="D8584" s="368" t="s">
        <v>9</v>
      </c>
      <c r="E8584" s="374" t="s">
        <v>366</v>
      </c>
      <c r="F8584" s="376">
        <v>157181</v>
      </c>
    </row>
    <row r="8585" spans="1:6">
      <c r="A8585" s="370" t="s">
        <v>17381</v>
      </c>
      <c r="B8585" s="374">
        <v>14747</v>
      </c>
      <c r="C8585" s="374" t="s">
        <v>17382</v>
      </c>
      <c r="D8585" s="368" t="s">
        <v>9</v>
      </c>
      <c r="E8585" s="374" t="s">
        <v>491</v>
      </c>
      <c r="F8585" s="376">
        <v>801939.69</v>
      </c>
    </row>
    <row r="8586" spans="1:6">
      <c r="A8586" s="370" t="s">
        <v>17383</v>
      </c>
      <c r="B8586" s="374">
        <v>14321</v>
      </c>
      <c r="C8586" s="374" t="s">
        <v>17384</v>
      </c>
      <c r="D8586" s="368" t="s">
        <v>9</v>
      </c>
      <c r="E8586" s="374" t="s">
        <v>366</v>
      </c>
      <c r="F8586" s="376">
        <v>742336.01</v>
      </c>
    </row>
    <row r="8587" spans="1:6">
      <c r="A8587" s="370" t="s">
        <v>17385</v>
      </c>
      <c r="B8587" s="374">
        <v>13989</v>
      </c>
      <c r="C8587" s="374" t="s">
        <v>17386</v>
      </c>
      <c r="D8587" s="368" t="s">
        <v>9</v>
      </c>
      <c r="E8587" s="374" t="s">
        <v>374</v>
      </c>
      <c r="F8587" s="376">
        <v>0</v>
      </c>
    </row>
    <row r="8588" spans="1:6">
      <c r="A8588" s="370" t="s">
        <v>17387</v>
      </c>
      <c r="B8588" s="374">
        <v>14744</v>
      </c>
      <c r="C8588" s="374" t="s">
        <v>17388</v>
      </c>
      <c r="D8588" s="368" t="s">
        <v>9</v>
      </c>
      <c r="E8588" s="374" t="s">
        <v>491</v>
      </c>
      <c r="F8588" s="376">
        <v>51777.16</v>
      </c>
    </row>
    <row r="8589" spans="1:6">
      <c r="A8589" s="370" t="s">
        <v>17389</v>
      </c>
      <c r="B8589" s="374">
        <v>14318</v>
      </c>
      <c r="C8589" s="374" t="s">
        <v>17390</v>
      </c>
      <c r="D8589" s="368" t="s">
        <v>9</v>
      </c>
      <c r="E8589" s="374" t="s">
        <v>366</v>
      </c>
      <c r="F8589" s="376">
        <v>22818</v>
      </c>
    </row>
    <row r="8590" spans="1:6">
      <c r="A8590" s="370" t="s">
        <v>17391</v>
      </c>
      <c r="B8590" s="374">
        <v>16648</v>
      </c>
      <c r="C8590" s="374" t="s">
        <v>17392</v>
      </c>
      <c r="D8590" s="368" t="s">
        <v>9</v>
      </c>
      <c r="E8590" s="374" t="s">
        <v>1210</v>
      </c>
      <c r="F8590" s="376">
        <v>318986.99</v>
      </c>
    </row>
    <row r="8591" spans="1:6">
      <c r="A8591" s="370" t="s">
        <v>17393</v>
      </c>
      <c r="B8591" s="374">
        <v>14221</v>
      </c>
      <c r="C8591" s="374" t="s">
        <v>17394</v>
      </c>
      <c r="D8591" s="368" t="s">
        <v>9</v>
      </c>
      <c r="E8591" s="374" t="s">
        <v>491</v>
      </c>
      <c r="F8591" s="376">
        <v>803358.95</v>
      </c>
    </row>
    <row r="8592" spans="1:6">
      <c r="A8592" s="370" t="s">
        <v>17395</v>
      </c>
      <c r="B8592" s="374">
        <v>14777</v>
      </c>
      <c r="C8592" s="374" t="s">
        <v>17396</v>
      </c>
      <c r="D8592" s="368" t="s">
        <v>9</v>
      </c>
      <c r="E8592" s="374" t="s">
        <v>491</v>
      </c>
      <c r="F8592" s="376">
        <v>803358.95</v>
      </c>
    </row>
    <row r="8593" spans="1:6">
      <c r="A8593" s="370" t="s">
        <v>17397</v>
      </c>
      <c r="B8593" s="374">
        <v>12718</v>
      </c>
      <c r="C8593" s="374" t="s">
        <v>17398</v>
      </c>
      <c r="D8593" s="368" t="s">
        <v>9</v>
      </c>
      <c r="E8593" s="374" t="s">
        <v>374</v>
      </c>
      <c r="F8593" s="376">
        <v>632723</v>
      </c>
    </row>
    <row r="8594" spans="1:6">
      <c r="A8594" s="370" t="s">
        <v>17399</v>
      </c>
      <c r="B8594" s="374">
        <v>12719</v>
      </c>
      <c r="C8594" s="374" t="s">
        <v>17400</v>
      </c>
      <c r="D8594" s="368" t="s">
        <v>9</v>
      </c>
      <c r="E8594" s="374" t="s">
        <v>374</v>
      </c>
      <c r="F8594" s="376">
        <v>170635.95</v>
      </c>
    </row>
    <row r="8595" spans="1:6">
      <c r="A8595" s="370" t="s">
        <v>17401</v>
      </c>
      <c r="B8595" s="374">
        <v>16701</v>
      </c>
      <c r="C8595" s="374" t="s">
        <v>17402</v>
      </c>
      <c r="D8595" s="368" t="s">
        <v>9</v>
      </c>
      <c r="E8595" s="374" t="s">
        <v>1210</v>
      </c>
      <c r="F8595" s="376">
        <v>481007.55</v>
      </c>
    </row>
    <row r="8596" spans="1:6">
      <c r="A8596" s="370" t="s">
        <v>17403</v>
      </c>
      <c r="B8596" s="374">
        <v>14757</v>
      </c>
      <c r="C8596" s="374" t="s">
        <v>17404</v>
      </c>
      <c r="D8596" s="368" t="s">
        <v>9</v>
      </c>
      <c r="E8596" s="374" t="s">
        <v>491</v>
      </c>
      <c r="F8596" s="376">
        <v>57309.85</v>
      </c>
    </row>
    <row r="8597" spans="1:6">
      <c r="A8597" s="370" t="s">
        <v>17405</v>
      </c>
      <c r="B8597" s="374">
        <v>14331</v>
      </c>
      <c r="C8597" s="374" t="s">
        <v>17406</v>
      </c>
      <c r="D8597" s="368" t="s">
        <v>9</v>
      </c>
      <c r="E8597" s="374" t="s">
        <v>491</v>
      </c>
      <c r="F8597" s="376">
        <v>25000</v>
      </c>
    </row>
    <row r="8598" spans="1:6">
      <c r="A8598" s="370" t="s">
        <v>17407</v>
      </c>
      <c r="B8598" s="374">
        <v>14337</v>
      </c>
      <c r="C8598" s="374" t="s">
        <v>17406</v>
      </c>
      <c r="D8598" s="368" t="s">
        <v>9</v>
      </c>
      <c r="E8598" s="374" t="s">
        <v>491</v>
      </c>
      <c r="F8598" s="376">
        <v>25962</v>
      </c>
    </row>
    <row r="8599" spans="1:6">
      <c r="A8599" s="370" t="s">
        <v>17408</v>
      </c>
      <c r="B8599" s="374">
        <v>14762</v>
      </c>
      <c r="C8599" s="374" t="s">
        <v>17409</v>
      </c>
      <c r="D8599" s="368" t="s">
        <v>9</v>
      </c>
      <c r="E8599" s="374" t="s">
        <v>491</v>
      </c>
      <c r="F8599" s="376">
        <v>58271.85</v>
      </c>
    </row>
    <row r="8600" spans="1:6">
      <c r="A8600" s="370" t="s">
        <v>17410</v>
      </c>
      <c r="B8600" s="374">
        <v>14339</v>
      </c>
      <c r="C8600" s="374" t="s">
        <v>17411</v>
      </c>
      <c r="D8600" s="368" t="s">
        <v>9</v>
      </c>
      <c r="E8600" s="374" t="s">
        <v>366</v>
      </c>
      <c r="F8600" s="376">
        <v>25962</v>
      </c>
    </row>
    <row r="8601" spans="1:6">
      <c r="A8601" s="370" t="s">
        <v>17412</v>
      </c>
      <c r="B8601" s="374">
        <v>14761</v>
      </c>
      <c r="C8601" s="374" t="s">
        <v>17413</v>
      </c>
      <c r="D8601" s="368" t="s">
        <v>9</v>
      </c>
      <c r="E8601" s="374" t="s">
        <v>491</v>
      </c>
      <c r="F8601" s="376">
        <v>58271.85</v>
      </c>
    </row>
    <row r="8602" spans="1:6">
      <c r="A8602" s="370" t="s">
        <v>17414</v>
      </c>
      <c r="B8602" s="374">
        <v>14336</v>
      </c>
      <c r="C8602" s="374" t="s">
        <v>17415</v>
      </c>
      <c r="D8602" s="368" t="s">
        <v>9</v>
      </c>
      <c r="E8602" s="374" t="s">
        <v>491</v>
      </c>
      <c r="F8602" s="376">
        <v>25962</v>
      </c>
    </row>
    <row r="8603" spans="1:6">
      <c r="A8603" s="370" t="s">
        <v>17416</v>
      </c>
      <c r="B8603" s="374">
        <v>14756</v>
      </c>
      <c r="C8603" s="374" t="s">
        <v>17417</v>
      </c>
      <c r="D8603" s="368" t="s">
        <v>9</v>
      </c>
      <c r="E8603" s="374" t="s">
        <v>491</v>
      </c>
      <c r="F8603" s="376">
        <v>479207.78</v>
      </c>
    </row>
    <row r="8604" spans="1:6">
      <c r="A8604" s="370" t="s">
        <v>17418</v>
      </c>
      <c r="B8604" s="374">
        <v>14330</v>
      </c>
      <c r="C8604" s="374" t="s">
        <v>17419</v>
      </c>
      <c r="D8604" s="368" t="s">
        <v>9</v>
      </c>
      <c r="E8604" s="374" t="s">
        <v>1210</v>
      </c>
      <c r="F8604" s="376">
        <v>362840</v>
      </c>
    </row>
    <row r="8605" spans="1:6">
      <c r="A8605" s="370" t="s">
        <v>17420</v>
      </c>
      <c r="B8605" s="374">
        <v>12720</v>
      </c>
      <c r="C8605" s="374" t="s">
        <v>17421</v>
      </c>
      <c r="D8605" s="368" t="s">
        <v>9</v>
      </c>
      <c r="E8605" s="374" t="s">
        <v>374</v>
      </c>
      <c r="F8605" s="376">
        <v>5884564.8799999999</v>
      </c>
    </row>
    <row r="8606" spans="1:6">
      <c r="A8606" s="370" t="s">
        <v>17422</v>
      </c>
      <c r="B8606" s="374">
        <v>12717</v>
      </c>
      <c r="C8606" s="374" t="s">
        <v>17423</v>
      </c>
      <c r="D8606" s="368" t="s">
        <v>9</v>
      </c>
      <c r="E8606" s="374" t="s">
        <v>374</v>
      </c>
      <c r="F8606" s="376">
        <v>2895084.41</v>
      </c>
    </row>
    <row r="8607" spans="1:6">
      <c r="A8607" s="370" t="s">
        <v>17424</v>
      </c>
      <c r="B8607" s="374">
        <v>12721</v>
      </c>
      <c r="C8607" s="374" t="s">
        <v>17425</v>
      </c>
      <c r="D8607" s="368" t="s">
        <v>9</v>
      </c>
      <c r="E8607" s="374" t="s">
        <v>374</v>
      </c>
      <c r="F8607" s="376">
        <v>3341099.08</v>
      </c>
    </row>
    <row r="8608" spans="1:6">
      <c r="A8608" s="370" t="s">
        <v>17426</v>
      </c>
      <c r="B8608" s="374">
        <v>12710</v>
      </c>
      <c r="C8608" s="374" t="s">
        <v>17427</v>
      </c>
      <c r="D8608" s="368" t="s">
        <v>9</v>
      </c>
      <c r="E8608" s="374" t="s">
        <v>374</v>
      </c>
      <c r="F8608" s="376">
        <v>4710438.87</v>
      </c>
    </row>
    <row r="8609" spans="1:6">
      <c r="A8609" s="370" t="s">
        <v>17428</v>
      </c>
      <c r="B8609" s="374">
        <v>14760</v>
      </c>
      <c r="C8609" s="374" t="s">
        <v>17429</v>
      </c>
      <c r="D8609" s="368" t="s">
        <v>9</v>
      </c>
      <c r="E8609" s="374" t="s">
        <v>491</v>
      </c>
      <c r="F8609" s="376">
        <v>58271.85</v>
      </c>
    </row>
    <row r="8610" spans="1:6">
      <c r="A8610" s="370" t="s">
        <v>17430</v>
      </c>
      <c r="B8610" s="374">
        <v>14335</v>
      </c>
      <c r="C8610" s="374" t="s">
        <v>17431</v>
      </c>
      <c r="D8610" s="368" t="s">
        <v>9</v>
      </c>
      <c r="E8610" s="374" t="s">
        <v>491</v>
      </c>
      <c r="F8610" s="376">
        <v>25962</v>
      </c>
    </row>
    <row r="8611" spans="1:6">
      <c r="A8611" s="370" t="s">
        <v>17432</v>
      </c>
      <c r="B8611" s="374">
        <v>14749</v>
      </c>
      <c r="C8611" s="374" t="s">
        <v>17433</v>
      </c>
      <c r="D8611" s="368" t="s">
        <v>9</v>
      </c>
      <c r="E8611" s="374" t="s">
        <v>491</v>
      </c>
      <c r="F8611" s="376">
        <v>58271.85</v>
      </c>
    </row>
    <row r="8612" spans="1:6">
      <c r="A8612" s="370" t="s">
        <v>17434</v>
      </c>
      <c r="B8612" s="374">
        <v>14323</v>
      </c>
      <c r="C8612" s="374" t="s">
        <v>17435</v>
      </c>
      <c r="D8612" s="368" t="s">
        <v>9</v>
      </c>
      <c r="E8612" s="374" t="s">
        <v>366</v>
      </c>
      <c r="F8612" s="376">
        <v>25962</v>
      </c>
    </row>
    <row r="8613" spans="1:6">
      <c r="A8613" s="370" t="s">
        <v>17436</v>
      </c>
      <c r="B8613" s="374">
        <v>14325</v>
      </c>
      <c r="C8613" s="374" t="s">
        <v>17437</v>
      </c>
      <c r="D8613" s="368" t="s">
        <v>9</v>
      </c>
      <c r="E8613" s="374" t="s">
        <v>491</v>
      </c>
      <c r="F8613" s="376">
        <v>33583.449999999997</v>
      </c>
    </row>
    <row r="8614" spans="1:6">
      <c r="A8614" s="370" t="s">
        <v>17438</v>
      </c>
      <c r="B8614" s="374">
        <v>14752</v>
      </c>
      <c r="C8614" s="374" t="s">
        <v>17439</v>
      </c>
      <c r="D8614" s="368" t="s">
        <v>9</v>
      </c>
      <c r="E8614" s="374" t="s">
        <v>491</v>
      </c>
      <c r="F8614" s="376">
        <v>59545.45</v>
      </c>
    </row>
    <row r="8615" spans="1:6">
      <c r="A8615" s="370" t="s">
        <v>17440</v>
      </c>
      <c r="B8615" s="374">
        <v>14326</v>
      </c>
      <c r="C8615" s="374" t="s">
        <v>17441</v>
      </c>
      <c r="D8615" s="368" t="s">
        <v>9</v>
      </c>
      <c r="E8615" s="374" t="s">
        <v>366</v>
      </c>
      <c r="F8615" s="376">
        <v>25962</v>
      </c>
    </row>
    <row r="8616" spans="1:6">
      <c r="A8616" s="370" t="s">
        <v>17442</v>
      </c>
      <c r="B8616" s="374">
        <v>13130</v>
      </c>
      <c r="C8616" s="374" t="s">
        <v>17443</v>
      </c>
      <c r="D8616" s="368" t="s">
        <v>9</v>
      </c>
      <c r="E8616" s="374" t="s">
        <v>879</v>
      </c>
      <c r="F8616" s="376">
        <v>150705.22</v>
      </c>
    </row>
    <row r="8617" spans="1:6">
      <c r="A8617" s="370" t="s">
        <v>17444</v>
      </c>
      <c r="B8617" s="374">
        <v>16649</v>
      </c>
      <c r="C8617" s="374" t="s">
        <v>17445</v>
      </c>
      <c r="D8617" s="368" t="s">
        <v>9</v>
      </c>
      <c r="E8617" s="374" t="s">
        <v>879</v>
      </c>
      <c r="F8617" s="376">
        <v>150705.22</v>
      </c>
    </row>
    <row r="8618" spans="1:6">
      <c r="A8618" s="370" t="s">
        <v>17446</v>
      </c>
      <c r="B8618" s="374">
        <v>14741</v>
      </c>
      <c r="C8618" s="374" t="s">
        <v>17447</v>
      </c>
      <c r="D8618" s="368" t="s">
        <v>9</v>
      </c>
      <c r="E8618" s="374" t="s">
        <v>491</v>
      </c>
      <c r="F8618" s="376">
        <v>118177.26</v>
      </c>
    </row>
    <row r="8619" spans="1:6">
      <c r="A8619" s="370" t="s">
        <v>17448</v>
      </c>
      <c r="B8619" s="374">
        <v>14753</v>
      </c>
      <c r="C8619" s="374" t="s">
        <v>17449</v>
      </c>
      <c r="D8619" s="368" t="s">
        <v>9</v>
      </c>
      <c r="E8619" s="374" t="s">
        <v>491</v>
      </c>
      <c r="F8619" s="376">
        <v>168343.88</v>
      </c>
    </row>
    <row r="8620" spans="1:6">
      <c r="A8620" s="370" t="s">
        <v>17450</v>
      </c>
      <c r="B8620" s="374">
        <v>14754</v>
      </c>
      <c r="C8620" s="374" t="s">
        <v>17451</v>
      </c>
      <c r="D8620" s="368" t="s">
        <v>9</v>
      </c>
      <c r="E8620" s="374" t="s">
        <v>491</v>
      </c>
      <c r="F8620" s="376">
        <v>70407.009999999995</v>
      </c>
    </row>
    <row r="8621" spans="1:6">
      <c r="A8621" s="370" t="s">
        <v>17452</v>
      </c>
      <c r="B8621" s="374">
        <v>14327</v>
      </c>
      <c r="C8621" s="374" t="s">
        <v>17453</v>
      </c>
      <c r="D8621" s="368" t="s">
        <v>9</v>
      </c>
      <c r="E8621" s="374" t="s">
        <v>491</v>
      </c>
      <c r="F8621" s="376">
        <v>86364</v>
      </c>
    </row>
    <row r="8622" spans="1:6">
      <c r="A8622" s="370" t="s">
        <v>17454</v>
      </c>
      <c r="B8622" s="374">
        <v>14328</v>
      </c>
      <c r="C8622" s="374" t="s">
        <v>17455</v>
      </c>
      <c r="D8622" s="368" t="s">
        <v>9</v>
      </c>
      <c r="E8622" s="374" t="s">
        <v>491</v>
      </c>
      <c r="F8622" s="376">
        <v>37333</v>
      </c>
    </row>
    <row r="8623" spans="1:6">
      <c r="A8623" s="370" t="s">
        <v>17456</v>
      </c>
      <c r="B8623" s="374">
        <v>15386</v>
      </c>
      <c r="C8623" s="374" t="s">
        <v>17457</v>
      </c>
      <c r="D8623" s="368" t="s">
        <v>9</v>
      </c>
      <c r="E8623" s="374" t="s">
        <v>491</v>
      </c>
      <c r="F8623" s="376">
        <v>124224.73</v>
      </c>
    </row>
    <row r="8624" spans="1:6">
      <c r="A8624" s="370" t="s">
        <v>17458</v>
      </c>
      <c r="B8624" s="374">
        <v>14678</v>
      </c>
      <c r="C8624" s="374" t="s">
        <v>266</v>
      </c>
      <c r="D8624" s="368" t="s">
        <v>9</v>
      </c>
      <c r="E8624" s="374" t="s">
        <v>366</v>
      </c>
      <c r="F8624" s="376">
        <v>487020.39</v>
      </c>
    </row>
    <row r="8625" spans="1:6">
      <c r="A8625" s="370" t="s">
        <v>17459</v>
      </c>
      <c r="B8625" s="374">
        <v>14843</v>
      </c>
      <c r="C8625" s="374" t="s">
        <v>17460</v>
      </c>
      <c r="D8625" s="368" t="s">
        <v>9</v>
      </c>
      <c r="E8625" s="374" t="s">
        <v>491</v>
      </c>
      <c r="F8625" s="376">
        <v>0</v>
      </c>
    </row>
    <row r="8626" spans="1:6">
      <c r="A8626" s="370" t="s">
        <v>17461</v>
      </c>
      <c r="B8626" s="374">
        <v>14844</v>
      </c>
      <c r="C8626" s="374" t="s">
        <v>17460</v>
      </c>
      <c r="D8626" s="368" t="s">
        <v>9</v>
      </c>
      <c r="E8626" s="374" t="s">
        <v>491</v>
      </c>
      <c r="F8626" s="376">
        <v>529231.73</v>
      </c>
    </row>
    <row r="8627" spans="1:6">
      <c r="A8627" s="370" t="s">
        <v>17462</v>
      </c>
      <c r="B8627" s="374">
        <v>12972</v>
      </c>
      <c r="C8627" s="374" t="s">
        <v>17463</v>
      </c>
      <c r="D8627" s="368" t="s">
        <v>9</v>
      </c>
      <c r="E8627" s="374" t="s">
        <v>366</v>
      </c>
      <c r="F8627" s="376">
        <v>42211.34</v>
      </c>
    </row>
    <row r="8628" spans="1:6">
      <c r="A8628" s="370" t="s">
        <v>17464</v>
      </c>
      <c r="B8628" s="374">
        <v>12830</v>
      </c>
      <c r="C8628" s="374" t="s">
        <v>17465</v>
      </c>
      <c r="D8628" s="368" t="s">
        <v>9</v>
      </c>
      <c r="E8628" s="374" t="s">
        <v>374</v>
      </c>
      <c r="F8628" s="376">
        <v>82013.39</v>
      </c>
    </row>
    <row r="8629" spans="1:6">
      <c r="A8629" s="370" t="s">
        <v>17466</v>
      </c>
      <c r="B8629" s="374">
        <v>10867</v>
      </c>
      <c r="C8629" s="374" t="s">
        <v>17467</v>
      </c>
      <c r="D8629" s="368" t="s">
        <v>9</v>
      </c>
      <c r="E8629" s="374" t="s">
        <v>374</v>
      </c>
      <c r="F8629" s="376">
        <v>487020.39</v>
      </c>
    </row>
    <row r="8630" spans="1:6">
      <c r="A8630" s="370" t="s">
        <v>17468</v>
      </c>
      <c r="B8630" s="374">
        <v>12831</v>
      </c>
      <c r="C8630" s="374" t="s">
        <v>17469</v>
      </c>
      <c r="D8630" s="368" t="s">
        <v>9</v>
      </c>
      <c r="E8630" s="374" t="s">
        <v>374</v>
      </c>
      <c r="F8630" s="376">
        <v>405007</v>
      </c>
    </row>
    <row r="8631" spans="1:6">
      <c r="A8631" s="370" t="s">
        <v>17470</v>
      </c>
      <c r="B8631" s="374">
        <v>11683</v>
      </c>
      <c r="C8631" s="374" t="s">
        <v>17471</v>
      </c>
      <c r="D8631" s="368" t="s">
        <v>9</v>
      </c>
      <c r="E8631" s="374" t="s">
        <v>374</v>
      </c>
      <c r="F8631" s="376">
        <v>445049.53</v>
      </c>
    </row>
    <row r="8632" spans="1:6">
      <c r="A8632" s="370" t="s">
        <v>17472</v>
      </c>
      <c r="B8632" s="374">
        <v>12832</v>
      </c>
      <c r="C8632" s="374" t="s">
        <v>17473</v>
      </c>
      <c r="D8632" s="368" t="s">
        <v>9</v>
      </c>
      <c r="E8632" s="374" t="s">
        <v>374</v>
      </c>
      <c r="F8632" s="376">
        <v>109638.62</v>
      </c>
    </row>
    <row r="8633" spans="1:6">
      <c r="A8633" s="370" t="s">
        <v>17474</v>
      </c>
      <c r="B8633" s="374">
        <v>20830</v>
      </c>
      <c r="C8633" s="374" t="s">
        <v>17475</v>
      </c>
      <c r="D8633" s="368" t="s">
        <v>9</v>
      </c>
      <c r="E8633" s="374" t="s">
        <v>374</v>
      </c>
      <c r="F8633" s="376">
        <v>95699.7</v>
      </c>
    </row>
    <row r="8634" spans="1:6">
      <c r="A8634" s="370" t="s">
        <v>17476</v>
      </c>
      <c r="B8634" s="374">
        <v>14680</v>
      </c>
      <c r="C8634" s="374" t="s">
        <v>17477</v>
      </c>
      <c r="D8634" s="368" t="s">
        <v>9</v>
      </c>
      <c r="E8634" s="374" t="s">
        <v>491</v>
      </c>
      <c r="F8634" s="376">
        <v>520571.62</v>
      </c>
    </row>
    <row r="8635" spans="1:6">
      <c r="A8635" s="370" t="s">
        <v>17478</v>
      </c>
      <c r="B8635" s="374">
        <v>14845</v>
      </c>
      <c r="C8635" s="374" t="s">
        <v>17479</v>
      </c>
      <c r="D8635" s="368" t="s">
        <v>9</v>
      </c>
      <c r="E8635" s="374" t="s">
        <v>491</v>
      </c>
      <c r="F8635" s="376">
        <v>554156.77</v>
      </c>
    </row>
    <row r="8636" spans="1:6">
      <c r="A8636" s="370" t="s">
        <v>17480</v>
      </c>
      <c r="B8636" s="374">
        <v>14846</v>
      </c>
      <c r="C8636" s="374" t="s">
        <v>17481</v>
      </c>
      <c r="D8636" s="368" t="s">
        <v>9</v>
      </c>
      <c r="E8636" s="374" t="s">
        <v>491</v>
      </c>
      <c r="F8636" s="376">
        <v>529698.77</v>
      </c>
    </row>
    <row r="8637" spans="1:6">
      <c r="A8637" s="370" t="s">
        <v>17482</v>
      </c>
      <c r="B8637" s="374">
        <v>14681</v>
      </c>
      <c r="C8637" s="374" t="s">
        <v>17483</v>
      </c>
      <c r="D8637" s="368" t="s">
        <v>9</v>
      </c>
      <c r="E8637" s="374" t="s">
        <v>491</v>
      </c>
      <c r="F8637" s="376">
        <v>496113.62</v>
      </c>
    </row>
    <row r="8638" spans="1:6">
      <c r="A8638" s="370" t="s">
        <v>17484</v>
      </c>
      <c r="B8638" s="374">
        <v>11596</v>
      </c>
      <c r="C8638" s="374" t="s">
        <v>17485</v>
      </c>
      <c r="D8638" s="368" t="s">
        <v>9</v>
      </c>
      <c r="E8638" s="374" t="s">
        <v>374</v>
      </c>
      <c r="F8638" s="376">
        <v>480956.83</v>
      </c>
    </row>
    <row r="8639" spans="1:6">
      <c r="A8639" s="370" t="s">
        <v>17486</v>
      </c>
      <c r="B8639" s="374">
        <v>12836</v>
      </c>
      <c r="C8639" s="374" t="s">
        <v>17487</v>
      </c>
      <c r="D8639" s="368" t="s">
        <v>9</v>
      </c>
      <c r="E8639" s="374" t="s">
        <v>374</v>
      </c>
      <c r="F8639" s="376">
        <v>386475</v>
      </c>
    </row>
    <row r="8640" spans="1:6">
      <c r="A8640" s="370" t="s">
        <v>17488</v>
      </c>
      <c r="B8640" s="374">
        <v>10314</v>
      </c>
      <c r="C8640" s="374" t="s">
        <v>17489</v>
      </c>
      <c r="D8640" s="368" t="s">
        <v>9</v>
      </c>
      <c r="E8640" s="374" t="s">
        <v>374</v>
      </c>
      <c r="F8640" s="376">
        <v>506417.19</v>
      </c>
    </row>
    <row r="8641" spans="1:6">
      <c r="A8641" s="370" t="s">
        <v>17490</v>
      </c>
      <c r="B8641" s="374">
        <v>12833</v>
      </c>
      <c r="C8641" s="374" t="s">
        <v>17491</v>
      </c>
      <c r="D8641" s="368" t="s">
        <v>9</v>
      </c>
      <c r="E8641" s="374" t="s">
        <v>374</v>
      </c>
      <c r="F8641" s="376">
        <v>410933</v>
      </c>
    </row>
    <row r="8642" spans="1:6">
      <c r="A8642" s="370" t="s">
        <v>17492</v>
      </c>
      <c r="B8642" s="374">
        <v>14742</v>
      </c>
      <c r="C8642" s="374" t="s">
        <v>17493</v>
      </c>
      <c r="D8642" s="368" t="s">
        <v>9</v>
      </c>
      <c r="E8642" s="374" t="s">
        <v>491</v>
      </c>
      <c r="F8642" s="376">
        <v>68800.31</v>
      </c>
    </row>
    <row r="8643" spans="1:6">
      <c r="A8643" s="370" t="s">
        <v>17494</v>
      </c>
      <c r="B8643" s="374">
        <v>14745</v>
      </c>
      <c r="C8643" s="374" t="s">
        <v>17495</v>
      </c>
      <c r="D8643" s="368" t="s">
        <v>9</v>
      </c>
      <c r="E8643" s="374" t="s">
        <v>491</v>
      </c>
      <c r="F8643" s="376">
        <v>145467.59</v>
      </c>
    </row>
    <row r="8644" spans="1:6">
      <c r="A8644" s="370" t="s">
        <v>17496</v>
      </c>
      <c r="B8644" s="374">
        <v>14319</v>
      </c>
      <c r="C8644" s="374" t="s">
        <v>17497</v>
      </c>
      <c r="D8644" s="368" t="s">
        <v>9</v>
      </c>
      <c r="E8644" s="374" t="s">
        <v>366</v>
      </c>
      <c r="F8644" s="376">
        <v>101147</v>
      </c>
    </row>
    <row r="8645" spans="1:6">
      <c r="A8645" s="370" t="s">
        <v>17498</v>
      </c>
      <c r="B8645" s="374">
        <v>11127</v>
      </c>
      <c r="C8645" s="374" t="s">
        <v>17499</v>
      </c>
      <c r="D8645" s="368" t="s">
        <v>9</v>
      </c>
      <c r="E8645" s="374" t="s">
        <v>615</v>
      </c>
      <c r="F8645" s="376">
        <v>860915.87</v>
      </c>
    </row>
    <row r="8646" spans="1:6">
      <c r="A8646" s="370" t="s">
        <v>17500</v>
      </c>
      <c r="B8646" s="374">
        <v>14329</v>
      </c>
      <c r="C8646" s="374" t="s">
        <v>17501</v>
      </c>
      <c r="D8646" s="368" t="s">
        <v>9</v>
      </c>
      <c r="E8646" s="374" t="s">
        <v>615</v>
      </c>
      <c r="F8646" s="376">
        <v>673811</v>
      </c>
    </row>
    <row r="8647" spans="1:6">
      <c r="A8647" s="370" t="s">
        <v>17502</v>
      </c>
      <c r="B8647" s="374">
        <v>13721</v>
      </c>
      <c r="C8647" s="374" t="s">
        <v>17503</v>
      </c>
      <c r="D8647" s="368" t="s">
        <v>9</v>
      </c>
      <c r="E8647" s="374" t="s">
        <v>615</v>
      </c>
      <c r="F8647" s="376">
        <v>116367.78</v>
      </c>
    </row>
    <row r="8648" spans="1:6">
      <c r="A8648" s="370" t="s">
        <v>17504</v>
      </c>
      <c r="B8648" s="374">
        <v>11928</v>
      </c>
      <c r="C8648" s="374" t="s">
        <v>17505</v>
      </c>
      <c r="D8648" s="368" t="s">
        <v>9</v>
      </c>
      <c r="E8648" s="374" t="s">
        <v>615</v>
      </c>
      <c r="F8648" s="376">
        <v>118301.34</v>
      </c>
    </row>
    <row r="8649" spans="1:6" ht="22.5">
      <c r="A8649" s="370" t="s">
        <v>17506</v>
      </c>
      <c r="B8649" s="374">
        <v>20827</v>
      </c>
      <c r="C8649" s="374" t="s">
        <v>17507</v>
      </c>
      <c r="D8649" s="368" t="s">
        <v>9</v>
      </c>
      <c r="E8649" s="374" t="s">
        <v>374</v>
      </c>
      <c r="F8649" s="376">
        <v>2217986.69</v>
      </c>
    </row>
    <row r="8650" spans="1:6">
      <c r="A8650" s="370" t="s">
        <v>17508</v>
      </c>
      <c r="B8650" s="374">
        <v>18161</v>
      </c>
      <c r="C8650" s="374" t="s">
        <v>17509</v>
      </c>
      <c r="D8650" s="368" t="s">
        <v>1702</v>
      </c>
      <c r="E8650" s="374" t="s">
        <v>507</v>
      </c>
      <c r="F8650" s="376">
        <v>0</v>
      </c>
    </row>
    <row r="8651" spans="1:6">
      <c r="A8651" s="370" t="s">
        <v>17510</v>
      </c>
      <c r="B8651" s="374">
        <v>17513</v>
      </c>
      <c r="C8651" s="374" t="s">
        <v>17511</v>
      </c>
      <c r="D8651" s="368" t="s">
        <v>9</v>
      </c>
      <c r="E8651" s="374" t="s">
        <v>562</v>
      </c>
      <c r="F8651" s="376">
        <v>255842.65</v>
      </c>
    </row>
    <row r="8652" spans="1:6">
      <c r="A8652" s="370" t="s">
        <v>17512</v>
      </c>
      <c r="B8652" s="374">
        <v>17515</v>
      </c>
      <c r="C8652" s="374" t="s">
        <v>17513</v>
      </c>
      <c r="D8652" s="368" t="s">
        <v>9</v>
      </c>
      <c r="E8652" s="374" t="s">
        <v>562</v>
      </c>
      <c r="F8652" s="376">
        <v>255842.65</v>
      </c>
    </row>
    <row r="8653" spans="1:6">
      <c r="A8653" s="370" t="s">
        <v>17514</v>
      </c>
      <c r="B8653" s="374">
        <v>18186</v>
      </c>
      <c r="C8653" s="374" t="s">
        <v>17513</v>
      </c>
      <c r="D8653" s="368" t="s">
        <v>9</v>
      </c>
      <c r="E8653" s="374" t="s">
        <v>562</v>
      </c>
      <c r="F8653" s="376">
        <v>255842.65</v>
      </c>
    </row>
    <row r="8654" spans="1:6">
      <c r="A8654" s="370" t="s">
        <v>17515</v>
      </c>
      <c r="B8654" s="374">
        <v>740</v>
      </c>
      <c r="C8654" s="374" t="s">
        <v>1210</v>
      </c>
      <c r="D8654" s="368" t="s">
        <v>9</v>
      </c>
      <c r="E8654" s="374" t="s">
        <v>374</v>
      </c>
      <c r="F8654" s="376">
        <v>4380.45</v>
      </c>
    </row>
    <row r="8655" spans="1:6">
      <c r="A8655" s="370" t="s">
        <v>17516</v>
      </c>
      <c r="B8655" s="374">
        <v>11128</v>
      </c>
      <c r="C8655" s="374" t="s">
        <v>17517</v>
      </c>
      <c r="D8655" s="368" t="s">
        <v>1702</v>
      </c>
      <c r="E8655" s="374" t="s">
        <v>374</v>
      </c>
      <c r="F8655" s="376">
        <v>8545649.0999999996</v>
      </c>
    </row>
    <row r="8656" spans="1:6">
      <c r="A8656" s="370" t="s">
        <v>17518</v>
      </c>
      <c r="B8656" s="374">
        <v>19233</v>
      </c>
      <c r="C8656" s="374" t="s">
        <v>17519</v>
      </c>
      <c r="D8656" s="368" t="s">
        <v>9</v>
      </c>
      <c r="E8656" s="374" t="s">
        <v>562</v>
      </c>
      <c r="F8656" s="376">
        <v>8288942</v>
      </c>
    </row>
    <row r="8657" spans="1:6">
      <c r="A8657" s="370" t="s">
        <v>17520</v>
      </c>
      <c r="B8657" s="374">
        <v>3934</v>
      </c>
      <c r="C8657" s="374" t="s">
        <v>17521</v>
      </c>
      <c r="D8657" s="368" t="s">
        <v>1771</v>
      </c>
      <c r="E8657" s="374" t="s">
        <v>1210</v>
      </c>
      <c r="F8657" s="376">
        <v>34866.1</v>
      </c>
    </row>
    <row r="8658" spans="1:6">
      <c r="A8658" s="370" t="s">
        <v>17522</v>
      </c>
      <c r="B8658" s="374">
        <v>19024</v>
      </c>
      <c r="C8658" s="374" t="s">
        <v>17523</v>
      </c>
      <c r="D8658" s="368" t="s">
        <v>9</v>
      </c>
      <c r="E8658" s="374" t="s">
        <v>562</v>
      </c>
      <c r="F8658" s="376">
        <v>170793.92</v>
      </c>
    </row>
    <row r="8659" spans="1:6" ht="22.5">
      <c r="A8659" s="370" t="s">
        <v>17524</v>
      </c>
      <c r="B8659" s="374">
        <v>15927</v>
      </c>
      <c r="C8659" s="374" t="s">
        <v>17525</v>
      </c>
      <c r="D8659" s="368" t="s">
        <v>5879</v>
      </c>
      <c r="E8659" s="374" t="s">
        <v>537</v>
      </c>
      <c r="F8659" s="376">
        <v>206525</v>
      </c>
    </row>
    <row r="8660" spans="1:6">
      <c r="A8660" s="370" t="s">
        <v>17526</v>
      </c>
      <c r="B8660" s="374">
        <v>14929</v>
      </c>
      <c r="C8660" s="374" t="s">
        <v>17527</v>
      </c>
      <c r="D8660" s="368" t="s">
        <v>8</v>
      </c>
      <c r="E8660" s="374" t="s">
        <v>603</v>
      </c>
      <c r="F8660" s="376">
        <v>78335.23</v>
      </c>
    </row>
    <row r="8661" spans="1:6" ht="22.5">
      <c r="A8661" s="370" t="s">
        <v>17528</v>
      </c>
      <c r="B8661" s="374">
        <v>16351</v>
      </c>
      <c r="C8661" s="374" t="s">
        <v>17529</v>
      </c>
      <c r="D8661" s="368" t="s">
        <v>9</v>
      </c>
      <c r="E8661" s="374" t="s">
        <v>537</v>
      </c>
      <c r="F8661" s="376">
        <v>1639383.88</v>
      </c>
    </row>
    <row r="8662" spans="1:6" ht="22.5">
      <c r="A8662" s="370" t="s">
        <v>17530</v>
      </c>
      <c r="B8662" s="374">
        <v>14781</v>
      </c>
      <c r="C8662" s="374" t="s">
        <v>17531</v>
      </c>
      <c r="D8662" s="368" t="s">
        <v>9</v>
      </c>
      <c r="E8662" s="374" t="s">
        <v>537</v>
      </c>
      <c r="F8662" s="376">
        <v>116669.52</v>
      </c>
    </row>
    <row r="8663" spans="1:6" ht="22.5">
      <c r="A8663" s="370" t="s">
        <v>17532</v>
      </c>
      <c r="B8663" s="374">
        <v>13273</v>
      </c>
      <c r="C8663" s="374" t="s">
        <v>17533</v>
      </c>
      <c r="D8663" s="368" t="s">
        <v>9</v>
      </c>
      <c r="E8663" s="374" t="s">
        <v>537</v>
      </c>
      <c r="F8663" s="376">
        <v>680289.41</v>
      </c>
    </row>
    <row r="8664" spans="1:6">
      <c r="A8664" s="370" t="s">
        <v>17534</v>
      </c>
      <c r="B8664" s="374">
        <v>20855</v>
      </c>
      <c r="C8664" s="374" t="s">
        <v>17535</v>
      </c>
      <c r="D8664" s="368" t="s">
        <v>9</v>
      </c>
      <c r="E8664" s="374" t="s">
        <v>2147</v>
      </c>
      <c r="F8664" s="376">
        <v>181380.99</v>
      </c>
    </row>
    <row r="8665" spans="1:6">
      <c r="A8665" s="370" t="s">
        <v>17536</v>
      </c>
      <c r="B8665" s="374">
        <v>15271</v>
      </c>
      <c r="C8665" s="374" t="s">
        <v>17537</v>
      </c>
      <c r="D8665" s="368" t="s">
        <v>6</v>
      </c>
      <c r="E8665" s="374" t="s">
        <v>2147</v>
      </c>
      <c r="F8665" s="376">
        <v>72830.679999999993</v>
      </c>
    </row>
    <row r="8666" spans="1:6">
      <c r="A8666" s="370" t="s">
        <v>17538</v>
      </c>
      <c r="B8666" s="374">
        <v>11092</v>
      </c>
      <c r="C8666" s="374" t="s">
        <v>17539</v>
      </c>
      <c r="D8666" s="368" t="s">
        <v>9</v>
      </c>
      <c r="E8666" s="374" t="s">
        <v>496</v>
      </c>
      <c r="F8666" s="376">
        <v>957287.59</v>
      </c>
    </row>
    <row r="8667" spans="1:6">
      <c r="A8667" s="370" t="s">
        <v>17540</v>
      </c>
      <c r="B8667" s="374">
        <v>11093</v>
      </c>
      <c r="C8667" s="374" t="s">
        <v>17541</v>
      </c>
      <c r="D8667" s="368" t="s">
        <v>9</v>
      </c>
      <c r="E8667" s="374" t="s">
        <v>496</v>
      </c>
      <c r="F8667" s="376">
        <v>89574.45</v>
      </c>
    </row>
    <row r="8668" spans="1:6">
      <c r="A8668" s="370" t="s">
        <v>17542</v>
      </c>
      <c r="B8668" s="374">
        <v>11094</v>
      </c>
      <c r="C8668" s="374" t="s">
        <v>17543</v>
      </c>
      <c r="D8668" s="368" t="s">
        <v>9</v>
      </c>
      <c r="E8668" s="374" t="s">
        <v>496</v>
      </c>
      <c r="F8668" s="376">
        <v>89574.45</v>
      </c>
    </row>
    <row r="8669" spans="1:6">
      <c r="A8669" s="370" t="s">
        <v>17544</v>
      </c>
      <c r="B8669" s="374">
        <v>12778</v>
      </c>
      <c r="C8669" s="374" t="s">
        <v>17545</v>
      </c>
      <c r="D8669" s="368" t="s">
        <v>9</v>
      </c>
      <c r="E8669" s="374" t="s">
        <v>496</v>
      </c>
      <c r="F8669" s="376">
        <v>90370.83</v>
      </c>
    </row>
    <row r="8670" spans="1:6">
      <c r="A8670" s="370" t="s">
        <v>17546</v>
      </c>
      <c r="B8670" s="374">
        <v>14375</v>
      </c>
      <c r="C8670" s="374" t="s">
        <v>17547</v>
      </c>
      <c r="D8670" s="368" t="s">
        <v>9</v>
      </c>
      <c r="E8670" s="374" t="s">
        <v>496</v>
      </c>
      <c r="F8670" s="376">
        <v>46929.22</v>
      </c>
    </row>
    <row r="8671" spans="1:6">
      <c r="A8671" s="370" t="s">
        <v>17548</v>
      </c>
      <c r="B8671" s="374">
        <v>11137</v>
      </c>
      <c r="C8671" s="374" t="s">
        <v>17549</v>
      </c>
      <c r="D8671" s="368" t="s">
        <v>9</v>
      </c>
      <c r="E8671" s="374" t="s">
        <v>496</v>
      </c>
      <c r="F8671" s="376">
        <v>3334723.05</v>
      </c>
    </row>
    <row r="8672" spans="1:6">
      <c r="A8672" s="370" t="s">
        <v>17550</v>
      </c>
      <c r="B8672" s="374">
        <v>10103</v>
      </c>
      <c r="C8672" s="374" t="s">
        <v>17551</v>
      </c>
      <c r="D8672" s="368" t="s">
        <v>9</v>
      </c>
      <c r="E8672" s="374" t="s">
        <v>496</v>
      </c>
      <c r="F8672" s="376">
        <v>35424.21</v>
      </c>
    </row>
    <row r="8673" spans="1:6">
      <c r="A8673" s="370" t="s">
        <v>17552</v>
      </c>
      <c r="B8673" s="374">
        <v>10102</v>
      </c>
      <c r="C8673" s="374" t="s">
        <v>17553</v>
      </c>
      <c r="D8673" s="368" t="s">
        <v>9</v>
      </c>
      <c r="E8673" s="374" t="s">
        <v>496</v>
      </c>
      <c r="F8673" s="376">
        <v>157268.78</v>
      </c>
    </row>
    <row r="8674" spans="1:6">
      <c r="A8674" s="370" t="s">
        <v>17554</v>
      </c>
      <c r="B8674" s="374">
        <v>10101</v>
      </c>
      <c r="C8674" s="374" t="s">
        <v>17555</v>
      </c>
      <c r="D8674" s="368" t="s">
        <v>9</v>
      </c>
      <c r="E8674" s="374" t="s">
        <v>496</v>
      </c>
      <c r="F8674" s="376">
        <v>158618.62</v>
      </c>
    </row>
    <row r="8675" spans="1:6">
      <c r="A8675" s="370" t="s">
        <v>17556</v>
      </c>
      <c r="B8675" s="374">
        <v>11101</v>
      </c>
      <c r="C8675" s="374" t="s">
        <v>17557</v>
      </c>
      <c r="D8675" s="368" t="s">
        <v>9</v>
      </c>
      <c r="E8675" s="374" t="s">
        <v>496</v>
      </c>
      <c r="F8675" s="376">
        <v>175281.41</v>
      </c>
    </row>
    <row r="8676" spans="1:6">
      <c r="A8676" s="370" t="s">
        <v>17558</v>
      </c>
      <c r="B8676" s="374">
        <v>14479</v>
      </c>
      <c r="C8676" s="374" t="s">
        <v>17559</v>
      </c>
      <c r="D8676" s="368" t="s">
        <v>9</v>
      </c>
      <c r="E8676" s="374" t="s">
        <v>496</v>
      </c>
      <c r="F8676" s="376">
        <v>72177.03</v>
      </c>
    </row>
    <row r="8677" spans="1:6">
      <c r="A8677" s="370" t="s">
        <v>17560</v>
      </c>
      <c r="B8677" s="374">
        <v>12728</v>
      </c>
      <c r="C8677" s="374" t="s">
        <v>17561</v>
      </c>
      <c r="D8677" s="368" t="s">
        <v>6</v>
      </c>
      <c r="E8677" s="374" t="s">
        <v>1766</v>
      </c>
      <c r="F8677" s="376">
        <v>20741.25</v>
      </c>
    </row>
    <row r="8678" spans="1:6">
      <c r="A8678" s="370" t="s">
        <v>17562</v>
      </c>
      <c r="B8678" s="374">
        <v>12572</v>
      </c>
      <c r="C8678" s="374" t="s">
        <v>17563</v>
      </c>
      <c r="D8678" s="368" t="s">
        <v>6</v>
      </c>
      <c r="E8678" s="374" t="s">
        <v>374</v>
      </c>
      <c r="F8678" s="376">
        <v>20067.16</v>
      </c>
    </row>
    <row r="8679" spans="1:6">
      <c r="A8679" s="370" t="s">
        <v>17564</v>
      </c>
      <c r="B8679" s="374">
        <v>12368</v>
      </c>
      <c r="C8679" s="374" t="s">
        <v>17565</v>
      </c>
      <c r="D8679" s="368" t="s">
        <v>6</v>
      </c>
      <c r="E8679" s="374" t="s">
        <v>1766</v>
      </c>
      <c r="F8679" s="376">
        <v>10370.620000000001</v>
      </c>
    </row>
    <row r="8680" spans="1:6">
      <c r="A8680" s="370" t="s">
        <v>17566</v>
      </c>
      <c r="B8680" s="374">
        <v>17804</v>
      </c>
      <c r="C8680" s="374" t="s">
        <v>17567</v>
      </c>
      <c r="D8680" s="368" t="s">
        <v>9</v>
      </c>
      <c r="E8680" s="374" t="s">
        <v>491</v>
      </c>
      <c r="F8680" s="376">
        <v>868700</v>
      </c>
    </row>
    <row r="8681" spans="1:6">
      <c r="A8681" s="370" t="s">
        <v>17568</v>
      </c>
      <c r="B8681" s="374">
        <v>16853</v>
      </c>
      <c r="C8681" s="374" t="s">
        <v>17569</v>
      </c>
      <c r="D8681" s="368" t="s">
        <v>9</v>
      </c>
      <c r="E8681" s="374" t="s">
        <v>1207</v>
      </c>
      <c r="F8681" s="376">
        <v>0</v>
      </c>
    </row>
    <row r="8682" spans="1:6">
      <c r="A8682" s="370" t="s">
        <v>17570</v>
      </c>
      <c r="B8682" s="374">
        <v>17699</v>
      </c>
      <c r="C8682" s="374" t="s">
        <v>17571</v>
      </c>
      <c r="D8682" s="368" t="s">
        <v>9</v>
      </c>
      <c r="E8682" s="374" t="s">
        <v>1207</v>
      </c>
      <c r="F8682" s="376">
        <v>0</v>
      </c>
    </row>
    <row r="8683" spans="1:6">
      <c r="A8683" s="370" t="s">
        <v>17572</v>
      </c>
      <c r="B8683" s="374">
        <v>17399</v>
      </c>
      <c r="C8683" s="374" t="s">
        <v>17573</v>
      </c>
      <c r="D8683" s="368" t="s">
        <v>9</v>
      </c>
      <c r="E8683" s="374" t="s">
        <v>598</v>
      </c>
      <c r="F8683" s="376">
        <v>84253.58</v>
      </c>
    </row>
    <row r="8684" spans="1:6">
      <c r="A8684" s="370" t="s">
        <v>17574</v>
      </c>
      <c r="B8684" s="374">
        <v>12185</v>
      </c>
      <c r="C8684" s="374" t="s">
        <v>17575</v>
      </c>
      <c r="D8684" s="368" t="s">
        <v>9</v>
      </c>
      <c r="E8684" s="374" t="s">
        <v>615</v>
      </c>
      <c r="F8684" s="376">
        <v>251850.37</v>
      </c>
    </row>
    <row r="8685" spans="1:6">
      <c r="A8685" s="370" t="s">
        <v>17576</v>
      </c>
      <c r="B8685" s="374">
        <v>14311</v>
      </c>
      <c r="C8685" s="374" t="s">
        <v>17577</v>
      </c>
      <c r="D8685" s="368" t="s">
        <v>9</v>
      </c>
      <c r="E8685" s="374" t="s">
        <v>366</v>
      </c>
      <c r="F8685" s="376">
        <v>0</v>
      </c>
    </row>
    <row r="8686" spans="1:6">
      <c r="A8686" s="370" t="s">
        <v>17578</v>
      </c>
      <c r="B8686" s="374">
        <v>18565</v>
      </c>
      <c r="C8686" s="374" t="s">
        <v>17579</v>
      </c>
      <c r="D8686" s="368" t="s">
        <v>9</v>
      </c>
      <c r="E8686" s="374" t="s">
        <v>491</v>
      </c>
      <c r="F8686" s="376">
        <v>22166.02</v>
      </c>
    </row>
    <row r="8687" spans="1:6">
      <c r="A8687" s="370" t="s">
        <v>17580</v>
      </c>
      <c r="B8687" s="374">
        <v>14370</v>
      </c>
      <c r="C8687" s="374" t="s">
        <v>17581</v>
      </c>
      <c r="D8687" s="368" t="s">
        <v>9</v>
      </c>
      <c r="E8687" s="374" t="s">
        <v>366</v>
      </c>
      <c r="F8687" s="376">
        <v>0</v>
      </c>
    </row>
    <row r="8688" spans="1:6">
      <c r="A8688" s="370" t="s">
        <v>17582</v>
      </c>
      <c r="B8688" s="374">
        <v>19162</v>
      </c>
      <c r="C8688" s="374" t="s">
        <v>17583</v>
      </c>
      <c r="D8688" s="368" t="s">
        <v>9</v>
      </c>
      <c r="E8688" s="374" t="s">
        <v>491</v>
      </c>
      <c r="F8688" s="376">
        <v>530458.99</v>
      </c>
    </row>
    <row r="8689" spans="1:6">
      <c r="A8689" s="370" t="s">
        <v>17584</v>
      </c>
      <c r="B8689" s="374">
        <v>14305</v>
      </c>
      <c r="C8689" s="374" t="s">
        <v>17585</v>
      </c>
      <c r="D8689" s="368" t="s">
        <v>9</v>
      </c>
      <c r="E8689" s="374" t="s">
        <v>491</v>
      </c>
      <c r="F8689" s="376">
        <v>0</v>
      </c>
    </row>
    <row r="8690" spans="1:6">
      <c r="A8690" s="370" t="s">
        <v>17586</v>
      </c>
      <c r="B8690" s="374">
        <v>13177</v>
      </c>
      <c r="C8690" s="374" t="s">
        <v>17587</v>
      </c>
      <c r="D8690" s="368" t="s">
        <v>9</v>
      </c>
      <c r="E8690" s="374" t="s">
        <v>366</v>
      </c>
      <c r="F8690" s="376">
        <v>0</v>
      </c>
    </row>
    <row r="8691" spans="1:6" ht="22.5">
      <c r="A8691" s="370" t="s">
        <v>17588</v>
      </c>
      <c r="B8691" s="374">
        <v>16574</v>
      </c>
      <c r="C8691" s="374" t="s">
        <v>17589</v>
      </c>
      <c r="D8691" s="368" t="s">
        <v>9</v>
      </c>
      <c r="E8691" s="374" t="s">
        <v>537</v>
      </c>
      <c r="F8691" s="376">
        <v>189899.22</v>
      </c>
    </row>
    <row r="8692" spans="1:6" ht="22.5">
      <c r="A8692" s="370" t="s">
        <v>17590</v>
      </c>
      <c r="B8692" s="374">
        <v>16575</v>
      </c>
      <c r="C8692" s="374" t="s">
        <v>17591</v>
      </c>
      <c r="D8692" s="368" t="s">
        <v>9</v>
      </c>
      <c r="E8692" s="374" t="s">
        <v>537</v>
      </c>
      <c r="F8692" s="376">
        <v>85916.75</v>
      </c>
    </row>
    <row r="8693" spans="1:6">
      <c r="A8693" s="370" t="s">
        <v>17592</v>
      </c>
      <c r="B8693" s="374">
        <v>12590</v>
      </c>
      <c r="C8693" s="374" t="s">
        <v>17593</v>
      </c>
      <c r="D8693" s="368" t="s">
        <v>9</v>
      </c>
      <c r="E8693" s="374" t="s">
        <v>615</v>
      </c>
      <c r="F8693" s="376">
        <v>0</v>
      </c>
    </row>
    <row r="8694" spans="1:6">
      <c r="A8694" s="370" t="s">
        <v>17594</v>
      </c>
      <c r="B8694" s="374">
        <v>12589</v>
      </c>
      <c r="C8694" s="374" t="s">
        <v>17595</v>
      </c>
      <c r="D8694" s="368" t="s">
        <v>9</v>
      </c>
      <c r="E8694" s="374" t="s">
        <v>615</v>
      </c>
      <c r="F8694" s="376">
        <v>0</v>
      </c>
    </row>
    <row r="8695" spans="1:6">
      <c r="A8695" s="370" t="s">
        <v>17596</v>
      </c>
      <c r="B8695" s="374">
        <v>13048</v>
      </c>
      <c r="C8695" s="374" t="s">
        <v>17597</v>
      </c>
      <c r="D8695" s="368" t="s">
        <v>9</v>
      </c>
      <c r="E8695" s="374" t="s">
        <v>366</v>
      </c>
      <c r="F8695" s="376">
        <v>0</v>
      </c>
    </row>
    <row r="8696" spans="1:6">
      <c r="A8696" s="370" t="s">
        <v>17598</v>
      </c>
      <c r="B8696" s="374">
        <v>15055</v>
      </c>
      <c r="C8696" s="374" t="s">
        <v>17599</v>
      </c>
      <c r="D8696" s="368" t="s">
        <v>9</v>
      </c>
      <c r="E8696" s="374" t="s">
        <v>491</v>
      </c>
      <c r="F8696" s="376">
        <v>0</v>
      </c>
    </row>
    <row r="8697" spans="1:6">
      <c r="A8697" s="370" t="s">
        <v>17600</v>
      </c>
      <c r="B8697" s="374">
        <v>12591</v>
      </c>
      <c r="C8697" s="374" t="s">
        <v>17601</v>
      </c>
      <c r="D8697" s="368" t="s">
        <v>9</v>
      </c>
      <c r="E8697" s="374" t="s">
        <v>615</v>
      </c>
      <c r="F8697" s="376">
        <v>0</v>
      </c>
    </row>
    <row r="8698" spans="1:6">
      <c r="A8698" s="370" t="s">
        <v>17602</v>
      </c>
      <c r="B8698" s="374">
        <v>20816</v>
      </c>
      <c r="C8698" s="374" t="s">
        <v>17603</v>
      </c>
      <c r="D8698" s="368" t="s">
        <v>9</v>
      </c>
      <c r="E8698" s="374" t="s">
        <v>884</v>
      </c>
      <c r="F8698" s="376">
        <v>1569934.26</v>
      </c>
    </row>
    <row r="8699" spans="1:6">
      <c r="A8699" s="370" t="s">
        <v>17604</v>
      </c>
      <c r="B8699" s="374">
        <v>20776</v>
      </c>
      <c r="C8699" s="374" t="s">
        <v>17605</v>
      </c>
      <c r="D8699" s="368" t="s">
        <v>9</v>
      </c>
      <c r="E8699" s="374" t="s">
        <v>884</v>
      </c>
      <c r="F8699" s="376">
        <v>2176440.15</v>
      </c>
    </row>
    <row r="8700" spans="1:6" ht="22.5">
      <c r="A8700" s="370" t="s">
        <v>17606</v>
      </c>
      <c r="B8700" s="374">
        <v>17766</v>
      </c>
      <c r="C8700" s="374" t="s">
        <v>17607</v>
      </c>
      <c r="D8700" s="368" t="s">
        <v>9</v>
      </c>
      <c r="E8700" s="374" t="s">
        <v>359</v>
      </c>
      <c r="F8700" s="376">
        <v>61898.14</v>
      </c>
    </row>
    <row r="8701" spans="1:6" ht="22.5">
      <c r="A8701" s="370" t="s">
        <v>17608</v>
      </c>
      <c r="B8701" s="374">
        <v>18813</v>
      </c>
      <c r="C8701" s="374" t="s">
        <v>17609</v>
      </c>
      <c r="D8701" s="368" t="s">
        <v>9</v>
      </c>
      <c r="E8701" s="374" t="s">
        <v>359</v>
      </c>
      <c r="F8701" s="376">
        <v>36589.440000000002</v>
      </c>
    </row>
    <row r="8702" spans="1:6" ht="22.5">
      <c r="A8702" s="370" t="s">
        <v>17610</v>
      </c>
      <c r="B8702" s="374">
        <v>16583</v>
      </c>
      <c r="C8702" s="374" t="s">
        <v>17611</v>
      </c>
      <c r="D8702" s="368" t="s">
        <v>9</v>
      </c>
      <c r="E8702" s="374" t="s">
        <v>359</v>
      </c>
      <c r="F8702" s="376">
        <v>852539.61</v>
      </c>
    </row>
    <row r="8703" spans="1:6" ht="22.5">
      <c r="A8703" s="370" t="s">
        <v>17612</v>
      </c>
      <c r="B8703" s="374">
        <v>18453</v>
      </c>
      <c r="C8703" s="374" t="s">
        <v>17613</v>
      </c>
      <c r="D8703" s="368" t="s">
        <v>9</v>
      </c>
      <c r="E8703" s="374" t="s">
        <v>359</v>
      </c>
      <c r="F8703" s="376">
        <v>360057.95</v>
      </c>
    </row>
    <row r="8704" spans="1:6" ht="22.5">
      <c r="A8704" s="370" t="s">
        <v>17614</v>
      </c>
      <c r="B8704" s="374">
        <v>17730</v>
      </c>
      <c r="C8704" s="374" t="s">
        <v>17615</v>
      </c>
      <c r="D8704" s="368" t="s">
        <v>9</v>
      </c>
      <c r="E8704" s="374" t="s">
        <v>359</v>
      </c>
      <c r="F8704" s="376">
        <v>162583.44</v>
      </c>
    </row>
    <row r="8705" spans="1:6" ht="22.5">
      <c r="A8705" s="370" t="s">
        <v>17616</v>
      </c>
      <c r="B8705" s="374">
        <v>17731</v>
      </c>
      <c r="C8705" s="374" t="s">
        <v>17617</v>
      </c>
      <c r="D8705" s="368" t="s">
        <v>9</v>
      </c>
      <c r="E8705" s="374" t="s">
        <v>359</v>
      </c>
      <c r="F8705" s="376">
        <v>165219.43</v>
      </c>
    </row>
    <row r="8706" spans="1:6" ht="22.5">
      <c r="A8706" s="370" t="s">
        <v>17618</v>
      </c>
      <c r="B8706" s="374">
        <v>11889</v>
      </c>
      <c r="C8706" s="374" t="s">
        <v>17619</v>
      </c>
      <c r="D8706" s="368" t="s">
        <v>9</v>
      </c>
      <c r="E8706" s="374" t="s">
        <v>359</v>
      </c>
      <c r="F8706" s="376">
        <v>0</v>
      </c>
    </row>
    <row r="8707" spans="1:6" ht="22.5">
      <c r="A8707" s="370" t="s">
        <v>17620</v>
      </c>
      <c r="B8707" s="374">
        <v>11874</v>
      </c>
      <c r="C8707" s="374" t="s">
        <v>17621</v>
      </c>
      <c r="D8707" s="368" t="s">
        <v>9</v>
      </c>
      <c r="E8707" s="374" t="s">
        <v>359</v>
      </c>
      <c r="F8707" s="376">
        <v>336775.24</v>
      </c>
    </row>
    <row r="8708" spans="1:6" ht="22.5">
      <c r="A8708" s="370" t="s">
        <v>17622</v>
      </c>
      <c r="B8708" s="374">
        <v>11885</v>
      </c>
      <c r="C8708" s="374" t="s">
        <v>17623</v>
      </c>
      <c r="D8708" s="368" t="s">
        <v>9</v>
      </c>
      <c r="E8708" s="374" t="s">
        <v>359</v>
      </c>
      <c r="F8708" s="376">
        <v>0</v>
      </c>
    </row>
    <row r="8709" spans="1:6">
      <c r="A8709" s="370" t="s">
        <v>17624</v>
      </c>
      <c r="B8709" s="374">
        <v>15360</v>
      </c>
      <c r="C8709" s="374" t="s">
        <v>17625</v>
      </c>
      <c r="D8709" s="368" t="s">
        <v>6</v>
      </c>
      <c r="E8709" s="374" t="s">
        <v>366</v>
      </c>
      <c r="F8709" s="376">
        <v>44081.42</v>
      </c>
    </row>
    <row r="8710" spans="1:6">
      <c r="A8710" s="370" t="s">
        <v>17626</v>
      </c>
      <c r="B8710" s="374">
        <v>12224</v>
      </c>
      <c r="C8710" s="374" t="s">
        <v>17627</v>
      </c>
      <c r="D8710" s="368" t="s">
        <v>9</v>
      </c>
      <c r="E8710" s="374" t="s">
        <v>496</v>
      </c>
      <c r="F8710" s="376">
        <v>0</v>
      </c>
    </row>
    <row r="8711" spans="1:6">
      <c r="A8711" s="370" t="s">
        <v>17628</v>
      </c>
      <c r="B8711" s="374">
        <v>11816</v>
      </c>
      <c r="C8711" s="374" t="s">
        <v>17629</v>
      </c>
      <c r="D8711" s="368" t="s">
        <v>9</v>
      </c>
      <c r="E8711" s="374" t="s">
        <v>884</v>
      </c>
      <c r="F8711" s="376">
        <v>3783726.66</v>
      </c>
    </row>
    <row r="8712" spans="1:6">
      <c r="A8712" s="370" t="s">
        <v>17630</v>
      </c>
      <c r="B8712" s="374">
        <v>11778</v>
      </c>
      <c r="C8712" s="374" t="s">
        <v>17631</v>
      </c>
      <c r="D8712" s="368" t="s">
        <v>9</v>
      </c>
      <c r="E8712" s="374" t="s">
        <v>884</v>
      </c>
      <c r="F8712" s="376">
        <v>3633968.5</v>
      </c>
    </row>
    <row r="8713" spans="1:6" ht="22.5">
      <c r="A8713" s="370" t="s">
        <v>17632</v>
      </c>
      <c r="B8713" s="374">
        <v>11882</v>
      </c>
      <c r="C8713" s="374" t="s">
        <v>17633</v>
      </c>
      <c r="D8713" s="368" t="s">
        <v>9</v>
      </c>
      <c r="E8713" s="374" t="s">
        <v>359</v>
      </c>
      <c r="F8713" s="376">
        <v>0</v>
      </c>
    </row>
    <row r="8714" spans="1:6">
      <c r="A8714" s="370" t="s">
        <v>17634</v>
      </c>
      <c r="B8714" s="374">
        <v>14478</v>
      </c>
      <c r="C8714" s="374" t="s">
        <v>17635</v>
      </c>
      <c r="D8714" s="368" t="s">
        <v>6</v>
      </c>
      <c r="E8714" s="374" t="s">
        <v>366</v>
      </c>
      <c r="F8714" s="376">
        <v>68831.37</v>
      </c>
    </row>
    <row r="8715" spans="1:6">
      <c r="A8715" s="370" t="s">
        <v>17636</v>
      </c>
      <c r="B8715" s="374">
        <v>12072</v>
      </c>
      <c r="C8715" s="374" t="s">
        <v>17637</v>
      </c>
      <c r="D8715" s="368" t="s">
        <v>9</v>
      </c>
      <c r="E8715" s="374" t="s">
        <v>884</v>
      </c>
      <c r="F8715" s="376">
        <v>1800888.69</v>
      </c>
    </row>
    <row r="8716" spans="1:6">
      <c r="A8716" s="370" t="s">
        <v>17638</v>
      </c>
      <c r="B8716" s="374">
        <v>16876</v>
      </c>
      <c r="C8716" s="374" t="s">
        <v>17639</v>
      </c>
      <c r="D8716" s="368" t="s">
        <v>6</v>
      </c>
      <c r="E8716" s="374" t="s">
        <v>366</v>
      </c>
      <c r="F8716" s="376">
        <v>123578.9</v>
      </c>
    </row>
    <row r="8717" spans="1:6">
      <c r="A8717" s="370" t="s">
        <v>17640</v>
      </c>
      <c r="B8717" s="374">
        <v>16878</v>
      </c>
      <c r="C8717" s="374" t="s">
        <v>17641</v>
      </c>
      <c r="D8717" s="368" t="s">
        <v>6</v>
      </c>
      <c r="E8717" s="374" t="s">
        <v>366</v>
      </c>
      <c r="F8717" s="376">
        <v>122044.11</v>
      </c>
    </row>
    <row r="8718" spans="1:6">
      <c r="A8718" s="370" t="s">
        <v>17642</v>
      </c>
      <c r="B8718" s="374">
        <v>15094</v>
      </c>
      <c r="C8718" s="374" t="s">
        <v>17643</v>
      </c>
      <c r="D8718" s="368" t="s">
        <v>6</v>
      </c>
      <c r="E8718" s="374" t="s">
        <v>366</v>
      </c>
      <c r="F8718" s="376">
        <v>104233.64</v>
      </c>
    </row>
    <row r="8719" spans="1:6">
      <c r="A8719" s="370" t="s">
        <v>17644</v>
      </c>
      <c r="B8719" s="374">
        <v>18157</v>
      </c>
      <c r="C8719" s="374" t="s">
        <v>17645</v>
      </c>
      <c r="D8719" s="368" t="s">
        <v>9</v>
      </c>
      <c r="E8719" s="374" t="s">
        <v>2097</v>
      </c>
      <c r="F8719" s="376">
        <v>0</v>
      </c>
    </row>
    <row r="8720" spans="1:6">
      <c r="A8720" s="370" t="s">
        <v>17646</v>
      </c>
      <c r="B8720" s="374">
        <v>19017</v>
      </c>
      <c r="C8720" s="374" t="s">
        <v>17647</v>
      </c>
      <c r="D8720" s="368" t="s">
        <v>9</v>
      </c>
      <c r="E8720" s="374" t="s">
        <v>562</v>
      </c>
      <c r="F8720" s="376">
        <v>4950793.92</v>
      </c>
    </row>
    <row r="8721" spans="1:6" ht="22.5">
      <c r="A8721" s="370" t="s">
        <v>17648</v>
      </c>
      <c r="B8721" s="374">
        <v>11891</v>
      </c>
      <c r="C8721" s="374" t="s">
        <v>17649</v>
      </c>
      <c r="D8721" s="368" t="s">
        <v>9</v>
      </c>
      <c r="E8721" s="374" t="s">
        <v>359</v>
      </c>
      <c r="F8721" s="376">
        <v>0</v>
      </c>
    </row>
    <row r="8722" spans="1:6">
      <c r="A8722" s="370" t="s">
        <v>17650</v>
      </c>
      <c r="B8722" s="374">
        <v>19346</v>
      </c>
      <c r="C8722" s="374" t="s">
        <v>17651</v>
      </c>
      <c r="D8722" s="368" t="s">
        <v>9</v>
      </c>
      <c r="E8722" s="374" t="s">
        <v>522</v>
      </c>
      <c r="F8722" s="376">
        <v>75289076.349999994</v>
      </c>
    </row>
    <row r="8723" spans="1:6">
      <c r="A8723" s="370" t="s">
        <v>17652</v>
      </c>
      <c r="B8723" s="374">
        <v>10574</v>
      </c>
      <c r="C8723" s="374" t="s">
        <v>17653</v>
      </c>
      <c r="D8723" s="368" t="s">
        <v>9</v>
      </c>
      <c r="E8723" s="374" t="s">
        <v>3340</v>
      </c>
      <c r="F8723" s="376">
        <v>2814451.56</v>
      </c>
    </row>
    <row r="8724" spans="1:6">
      <c r="A8724" s="370" t="s">
        <v>17654</v>
      </c>
      <c r="B8724" s="374">
        <v>18156</v>
      </c>
      <c r="C8724" s="374" t="s">
        <v>17655</v>
      </c>
      <c r="D8724" s="368" t="s">
        <v>9</v>
      </c>
      <c r="E8724" s="374" t="s">
        <v>2097</v>
      </c>
      <c r="F8724" s="376">
        <v>0</v>
      </c>
    </row>
    <row r="8725" spans="1:6">
      <c r="A8725" s="370" t="s">
        <v>17656</v>
      </c>
      <c r="B8725" s="374">
        <v>10573</v>
      </c>
      <c r="C8725" s="374" t="s">
        <v>17657</v>
      </c>
      <c r="D8725" s="368" t="s">
        <v>9</v>
      </c>
      <c r="E8725" s="374" t="s">
        <v>3340</v>
      </c>
      <c r="F8725" s="376">
        <v>2814451.56</v>
      </c>
    </row>
    <row r="8726" spans="1:6" ht="22.5">
      <c r="A8726" s="370" t="s">
        <v>17658</v>
      </c>
      <c r="B8726" s="374">
        <v>10579</v>
      </c>
      <c r="C8726" s="374" t="s">
        <v>17659</v>
      </c>
      <c r="D8726" s="368" t="s">
        <v>9</v>
      </c>
      <c r="E8726" s="374" t="s">
        <v>359</v>
      </c>
      <c r="F8726" s="376">
        <v>230664483</v>
      </c>
    </row>
    <row r="8727" spans="1:6">
      <c r="A8727" s="370" t="s">
        <v>17660</v>
      </c>
      <c r="B8727" s="374">
        <v>17473</v>
      </c>
      <c r="C8727" s="374" t="s">
        <v>17661</v>
      </c>
      <c r="D8727" s="368" t="s">
        <v>9</v>
      </c>
      <c r="E8727" s="374" t="s">
        <v>371</v>
      </c>
      <c r="F8727" s="376">
        <v>8156259.46</v>
      </c>
    </row>
    <row r="8728" spans="1:6">
      <c r="A8728" s="370" t="s">
        <v>17662</v>
      </c>
      <c r="B8728" s="374">
        <v>17470</v>
      </c>
      <c r="C8728" s="374" t="s">
        <v>17663</v>
      </c>
      <c r="D8728" s="368" t="s">
        <v>9</v>
      </c>
      <c r="E8728" s="374" t="s">
        <v>371</v>
      </c>
      <c r="F8728" s="376">
        <v>13593003.92</v>
      </c>
    </row>
    <row r="8729" spans="1:6">
      <c r="A8729" s="370" t="s">
        <v>17664</v>
      </c>
      <c r="B8729" s="374">
        <v>18989</v>
      </c>
      <c r="C8729" s="374" t="s">
        <v>17665</v>
      </c>
      <c r="D8729" s="368" t="s">
        <v>6</v>
      </c>
      <c r="E8729" s="374" t="s">
        <v>603</v>
      </c>
      <c r="F8729" s="376">
        <v>346017.27</v>
      </c>
    </row>
    <row r="8730" spans="1:6">
      <c r="A8730" s="370" t="s">
        <v>17666</v>
      </c>
      <c r="B8730" s="374">
        <v>10472</v>
      </c>
      <c r="C8730" s="374" t="s">
        <v>17667</v>
      </c>
      <c r="D8730" s="368" t="s">
        <v>6</v>
      </c>
      <c r="E8730" s="374" t="s">
        <v>603</v>
      </c>
      <c r="F8730" s="376">
        <v>137834.25</v>
      </c>
    </row>
    <row r="8731" spans="1:6" ht="22.5">
      <c r="A8731" s="370" t="s">
        <v>17668</v>
      </c>
      <c r="B8731" s="374">
        <v>18611</v>
      </c>
      <c r="C8731" s="374" t="s">
        <v>17669</v>
      </c>
      <c r="D8731" s="368" t="s">
        <v>1702</v>
      </c>
      <c r="E8731" s="374" t="s">
        <v>359</v>
      </c>
      <c r="F8731" s="376">
        <v>124564213.39</v>
      </c>
    </row>
    <row r="8732" spans="1:6">
      <c r="A8732" s="370" t="s">
        <v>17670</v>
      </c>
      <c r="B8732" s="374">
        <v>10565</v>
      </c>
      <c r="C8732" s="374" t="s">
        <v>17671</v>
      </c>
      <c r="D8732" s="368" t="s">
        <v>6</v>
      </c>
      <c r="E8732" s="374" t="s">
        <v>6837</v>
      </c>
      <c r="F8732" s="376">
        <v>74059.31</v>
      </c>
    </row>
    <row r="8733" spans="1:6">
      <c r="A8733" s="370" t="s">
        <v>17672</v>
      </c>
      <c r="B8733" s="374">
        <v>15440</v>
      </c>
      <c r="C8733" s="374" t="s">
        <v>17673</v>
      </c>
      <c r="D8733" s="368" t="s">
        <v>9</v>
      </c>
      <c r="E8733" s="374" t="s">
        <v>884</v>
      </c>
      <c r="F8733" s="376">
        <v>608052.67000000004</v>
      </c>
    </row>
    <row r="8734" spans="1:6" ht="22.5">
      <c r="A8734" s="370" t="s">
        <v>17674</v>
      </c>
      <c r="B8734" s="374">
        <v>20617</v>
      </c>
      <c r="C8734" s="374" t="s">
        <v>17675</v>
      </c>
      <c r="D8734" s="368" t="s">
        <v>9</v>
      </c>
      <c r="E8734" s="374" t="s">
        <v>537</v>
      </c>
      <c r="F8734" s="376">
        <v>1773303.54</v>
      </c>
    </row>
    <row r="8735" spans="1:6" ht="22.5">
      <c r="A8735" s="370" t="s">
        <v>17676</v>
      </c>
      <c r="B8735" s="374">
        <v>20615</v>
      </c>
      <c r="C8735" s="374" t="s">
        <v>17677</v>
      </c>
      <c r="D8735" s="368" t="s">
        <v>9</v>
      </c>
      <c r="E8735" s="374" t="s">
        <v>537</v>
      </c>
      <c r="F8735" s="376">
        <v>10372542.27</v>
      </c>
    </row>
    <row r="8736" spans="1:6" ht="22.5">
      <c r="A8736" s="370" t="s">
        <v>17678</v>
      </c>
      <c r="B8736" s="374">
        <v>16095</v>
      </c>
      <c r="C8736" s="374" t="s">
        <v>17679</v>
      </c>
      <c r="D8736" s="368" t="s">
        <v>2551</v>
      </c>
      <c r="E8736" s="374" t="s">
        <v>537</v>
      </c>
      <c r="F8736" s="376">
        <v>3698150.69</v>
      </c>
    </row>
    <row r="8737" spans="1:6">
      <c r="A8737" s="370" t="s">
        <v>17680</v>
      </c>
      <c r="B8737" s="374">
        <v>20691</v>
      </c>
      <c r="C8737" s="374" t="s">
        <v>17681</v>
      </c>
      <c r="D8737" s="368" t="s">
        <v>9</v>
      </c>
      <c r="E8737" s="374" t="s">
        <v>491</v>
      </c>
      <c r="F8737" s="376">
        <v>29216188.600000001</v>
      </c>
    </row>
    <row r="8738" spans="1:6">
      <c r="A8738" s="370" t="s">
        <v>17682</v>
      </c>
      <c r="B8738" s="374">
        <v>20690</v>
      </c>
      <c r="C8738" s="374" t="s">
        <v>17683</v>
      </c>
      <c r="D8738" s="368" t="s">
        <v>9</v>
      </c>
      <c r="E8738" s="374" t="s">
        <v>491</v>
      </c>
      <c r="F8738" s="376">
        <v>207664103.11000001</v>
      </c>
    </row>
    <row r="8739" spans="1:6">
      <c r="A8739" s="370" t="s">
        <v>17684</v>
      </c>
      <c r="B8739" s="374">
        <v>10571</v>
      </c>
      <c r="C8739" s="374" t="s">
        <v>17685</v>
      </c>
      <c r="D8739" s="368" t="s">
        <v>9</v>
      </c>
      <c r="E8739" s="374" t="s">
        <v>3340</v>
      </c>
      <c r="F8739" s="376">
        <v>2814451.56</v>
      </c>
    </row>
    <row r="8740" spans="1:6">
      <c r="A8740" s="370" t="s">
        <v>17686</v>
      </c>
      <c r="B8740" s="374">
        <v>19229</v>
      </c>
      <c r="C8740" s="374" t="s">
        <v>17687</v>
      </c>
      <c r="D8740" s="368" t="s">
        <v>9</v>
      </c>
      <c r="E8740" s="374" t="s">
        <v>562</v>
      </c>
      <c r="F8740" s="376">
        <v>17051651.510000002</v>
      </c>
    </row>
    <row r="8741" spans="1:6">
      <c r="A8741" s="370" t="s">
        <v>17688</v>
      </c>
      <c r="B8741" s="374">
        <v>14312</v>
      </c>
      <c r="C8741" s="374" t="s">
        <v>17689</v>
      </c>
      <c r="D8741" s="368" t="s">
        <v>9</v>
      </c>
      <c r="E8741" s="374" t="s">
        <v>507</v>
      </c>
      <c r="F8741" s="376">
        <v>315414775</v>
      </c>
    </row>
    <row r="8742" spans="1:6">
      <c r="A8742" s="370" t="s">
        <v>17690</v>
      </c>
      <c r="B8742" s="374">
        <v>19020</v>
      </c>
      <c r="C8742" s="374" t="s">
        <v>17691</v>
      </c>
      <c r="D8742" s="368" t="s">
        <v>9</v>
      </c>
      <c r="E8742" s="374" t="s">
        <v>562</v>
      </c>
      <c r="F8742" s="376">
        <v>3238889.84</v>
      </c>
    </row>
    <row r="8743" spans="1:6">
      <c r="A8743" s="370" t="s">
        <v>17692</v>
      </c>
      <c r="B8743" s="374">
        <v>17608</v>
      </c>
      <c r="C8743" s="374" t="s">
        <v>17693</v>
      </c>
      <c r="D8743" s="368" t="s">
        <v>9</v>
      </c>
      <c r="E8743" s="374" t="s">
        <v>562</v>
      </c>
      <c r="F8743" s="376">
        <v>526588.74</v>
      </c>
    </row>
    <row r="8744" spans="1:6">
      <c r="A8744" s="370" t="s">
        <v>17694</v>
      </c>
      <c r="B8744" s="374">
        <v>11777</v>
      </c>
      <c r="C8744" s="374" t="s">
        <v>17695</v>
      </c>
      <c r="D8744" s="368" t="s">
        <v>9</v>
      </c>
      <c r="E8744" s="374" t="s">
        <v>884</v>
      </c>
      <c r="F8744" s="376">
        <v>1994494.13</v>
      </c>
    </row>
    <row r="8745" spans="1:6">
      <c r="A8745" s="370" t="s">
        <v>17696</v>
      </c>
      <c r="B8745" s="374">
        <v>15350</v>
      </c>
      <c r="C8745" s="374" t="s">
        <v>17697</v>
      </c>
      <c r="D8745" s="368" t="s">
        <v>9</v>
      </c>
      <c r="E8745" s="374" t="s">
        <v>884</v>
      </c>
      <c r="F8745" s="376">
        <v>2277531.67</v>
      </c>
    </row>
    <row r="8746" spans="1:6">
      <c r="A8746" s="370" t="s">
        <v>17698</v>
      </c>
      <c r="B8746" s="374">
        <v>18567</v>
      </c>
      <c r="C8746" s="374" t="s">
        <v>17699</v>
      </c>
      <c r="D8746" s="368" t="s">
        <v>9</v>
      </c>
      <c r="E8746" s="374" t="s">
        <v>562</v>
      </c>
      <c r="F8746" s="376">
        <v>308152.01</v>
      </c>
    </row>
    <row r="8747" spans="1:6">
      <c r="A8747" s="370" t="s">
        <v>17700</v>
      </c>
      <c r="B8747" s="374">
        <v>18689</v>
      </c>
      <c r="C8747" s="374" t="s">
        <v>17701</v>
      </c>
      <c r="D8747" s="368" t="s">
        <v>6</v>
      </c>
      <c r="E8747" s="374" t="s">
        <v>1442</v>
      </c>
      <c r="F8747" s="376">
        <v>1783.38</v>
      </c>
    </row>
    <row r="8748" spans="1:6" ht="22.5">
      <c r="A8748" s="370" t="s">
        <v>17702</v>
      </c>
      <c r="B8748" s="374">
        <v>19357</v>
      </c>
      <c r="C8748" s="374" t="s">
        <v>17703</v>
      </c>
      <c r="D8748" s="368" t="s">
        <v>8</v>
      </c>
      <c r="E8748" s="374" t="s">
        <v>537</v>
      </c>
      <c r="F8748" s="376">
        <v>72973.69</v>
      </c>
    </row>
    <row r="8749" spans="1:6">
      <c r="A8749" s="370" t="s">
        <v>17704</v>
      </c>
      <c r="B8749" s="374">
        <v>18264</v>
      </c>
      <c r="C8749" s="374" t="s">
        <v>17705</v>
      </c>
      <c r="D8749" s="368" t="s">
        <v>6</v>
      </c>
      <c r="E8749" s="374" t="s">
        <v>507</v>
      </c>
      <c r="F8749" s="376">
        <v>1869.14</v>
      </c>
    </row>
    <row r="8750" spans="1:6">
      <c r="A8750" s="370" t="s">
        <v>17706</v>
      </c>
      <c r="B8750" s="374">
        <v>18691</v>
      </c>
      <c r="C8750" s="374" t="s">
        <v>17707</v>
      </c>
      <c r="D8750" s="368" t="s">
        <v>6</v>
      </c>
      <c r="E8750" s="374" t="s">
        <v>1442</v>
      </c>
      <c r="F8750" s="376">
        <v>1783.38</v>
      </c>
    </row>
    <row r="8751" spans="1:6">
      <c r="A8751" s="370" t="s">
        <v>17708</v>
      </c>
      <c r="B8751" s="374">
        <v>18693</v>
      </c>
      <c r="C8751" s="374" t="s">
        <v>17709</v>
      </c>
      <c r="D8751" s="368" t="s">
        <v>6</v>
      </c>
      <c r="E8751" s="374" t="s">
        <v>1442</v>
      </c>
      <c r="F8751" s="376">
        <v>1783.38</v>
      </c>
    </row>
    <row r="8752" spans="1:6">
      <c r="A8752" s="370" t="s">
        <v>17710</v>
      </c>
      <c r="B8752" s="374">
        <v>13069</v>
      </c>
      <c r="C8752" s="374" t="s">
        <v>17711</v>
      </c>
      <c r="D8752" s="368" t="s">
        <v>6</v>
      </c>
      <c r="E8752" s="374" t="s">
        <v>1216</v>
      </c>
      <c r="F8752" s="376">
        <v>23752.39</v>
      </c>
    </row>
    <row r="8753" spans="1:6">
      <c r="A8753" s="370" t="s">
        <v>17712</v>
      </c>
      <c r="B8753" s="374">
        <v>10643</v>
      </c>
      <c r="C8753" s="374" t="s">
        <v>17713</v>
      </c>
      <c r="D8753" s="368" t="s">
        <v>6</v>
      </c>
      <c r="E8753" s="374" t="s">
        <v>458</v>
      </c>
      <c r="F8753" s="376">
        <v>184598.54</v>
      </c>
    </row>
    <row r="8754" spans="1:6">
      <c r="A8754" s="370" t="s">
        <v>17714</v>
      </c>
      <c r="B8754" s="374">
        <v>10641</v>
      </c>
      <c r="C8754" s="374" t="s">
        <v>17715</v>
      </c>
      <c r="D8754" s="368" t="s">
        <v>6</v>
      </c>
      <c r="E8754" s="374" t="s">
        <v>458</v>
      </c>
      <c r="F8754" s="376">
        <v>261921.15</v>
      </c>
    </row>
    <row r="8755" spans="1:6">
      <c r="A8755" s="370" t="s">
        <v>17716</v>
      </c>
      <c r="B8755" s="374">
        <v>16747</v>
      </c>
      <c r="C8755" s="374" t="s">
        <v>17717</v>
      </c>
      <c r="D8755" s="368" t="s">
        <v>6</v>
      </c>
      <c r="E8755" s="374" t="s">
        <v>1259</v>
      </c>
      <c r="F8755" s="376">
        <v>318696.88</v>
      </c>
    </row>
    <row r="8756" spans="1:6">
      <c r="A8756" s="370" t="s">
        <v>17718</v>
      </c>
      <c r="B8756" s="374">
        <v>101</v>
      </c>
      <c r="C8756" s="374" t="s">
        <v>17719</v>
      </c>
      <c r="D8756" s="368" t="s">
        <v>7</v>
      </c>
      <c r="E8756" s="374" t="s">
        <v>857</v>
      </c>
      <c r="F8756" s="376">
        <v>993321.97</v>
      </c>
    </row>
    <row r="8757" spans="1:6">
      <c r="A8757" s="370" t="s">
        <v>17720</v>
      </c>
      <c r="B8757" s="374">
        <v>102</v>
      </c>
      <c r="C8757" s="374" t="s">
        <v>17721</v>
      </c>
      <c r="D8757" s="368" t="s">
        <v>7</v>
      </c>
      <c r="E8757" s="374" t="s">
        <v>857</v>
      </c>
      <c r="F8757" s="376">
        <v>1044698.79</v>
      </c>
    </row>
    <row r="8758" spans="1:6">
      <c r="A8758" s="370" t="s">
        <v>17722</v>
      </c>
      <c r="B8758" s="374">
        <v>768</v>
      </c>
      <c r="C8758" s="374" t="s">
        <v>17723</v>
      </c>
      <c r="D8758" s="368" t="s">
        <v>8</v>
      </c>
      <c r="E8758" s="374" t="s">
        <v>1573</v>
      </c>
      <c r="F8758" s="376">
        <v>31212.63</v>
      </c>
    </row>
    <row r="8759" spans="1:6">
      <c r="A8759" s="370" t="s">
        <v>17724</v>
      </c>
      <c r="B8759" s="374">
        <v>157</v>
      </c>
      <c r="C8759" s="374" t="s">
        <v>17725</v>
      </c>
      <c r="D8759" s="368" t="s">
        <v>8</v>
      </c>
      <c r="E8759" s="374" t="s">
        <v>1573</v>
      </c>
      <c r="F8759" s="376">
        <v>44367.39</v>
      </c>
    </row>
    <row r="8760" spans="1:6">
      <c r="A8760" s="370" t="s">
        <v>17726</v>
      </c>
      <c r="B8760" s="374">
        <v>767</v>
      </c>
      <c r="C8760" s="374" t="s">
        <v>17725</v>
      </c>
      <c r="D8760" s="368" t="s">
        <v>8</v>
      </c>
      <c r="E8760" s="374" t="s">
        <v>1573</v>
      </c>
      <c r="F8760" s="376">
        <v>34906.15</v>
      </c>
    </row>
    <row r="8761" spans="1:6">
      <c r="A8761" s="370" t="s">
        <v>17727</v>
      </c>
      <c r="B8761" s="374">
        <v>158</v>
      </c>
      <c r="C8761" s="374" t="s">
        <v>17728</v>
      </c>
      <c r="D8761" s="368" t="s">
        <v>8</v>
      </c>
      <c r="E8761" s="374" t="s">
        <v>1573</v>
      </c>
      <c r="F8761" s="376">
        <v>60484.71</v>
      </c>
    </row>
    <row r="8762" spans="1:6">
      <c r="A8762" s="370" t="s">
        <v>17729</v>
      </c>
      <c r="B8762" s="374">
        <v>14027</v>
      </c>
      <c r="C8762" s="374" t="s">
        <v>17730</v>
      </c>
      <c r="D8762" s="368" t="s">
        <v>6</v>
      </c>
      <c r="E8762" s="374" t="s">
        <v>1213</v>
      </c>
      <c r="F8762" s="376">
        <v>127198.48</v>
      </c>
    </row>
    <row r="8763" spans="1:6">
      <c r="A8763" s="370" t="s">
        <v>17731</v>
      </c>
      <c r="B8763" s="374">
        <v>14953</v>
      </c>
      <c r="C8763" s="374" t="s">
        <v>17732</v>
      </c>
      <c r="D8763" s="368" t="s">
        <v>6</v>
      </c>
      <c r="E8763" s="374" t="s">
        <v>507</v>
      </c>
      <c r="F8763" s="376">
        <v>32360.85</v>
      </c>
    </row>
    <row r="8764" spans="1:6" ht="22.5">
      <c r="A8764" s="370" t="s">
        <v>17733</v>
      </c>
      <c r="B8764" s="374">
        <v>17504</v>
      </c>
      <c r="C8764" s="374" t="s">
        <v>17734</v>
      </c>
      <c r="D8764" s="368" t="s">
        <v>9</v>
      </c>
      <c r="E8764" s="374" t="s">
        <v>359</v>
      </c>
      <c r="F8764" s="376">
        <v>81927.199999999997</v>
      </c>
    </row>
    <row r="8765" spans="1:6" ht="22.5">
      <c r="A8765" s="370" t="s">
        <v>17735</v>
      </c>
      <c r="B8765" s="374">
        <v>15021</v>
      </c>
      <c r="C8765" s="374" t="s">
        <v>17736</v>
      </c>
      <c r="D8765" s="368" t="s">
        <v>9</v>
      </c>
      <c r="E8765" s="374" t="s">
        <v>359</v>
      </c>
      <c r="F8765" s="376">
        <v>83668.89</v>
      </c>
    </row>
    <row r="8766" spans="1:6">
      <c r="A8766" s="370" t="s">
        <v>17737</v>
      </c>
      <c r="B8766" s="374">
        <v>719</v>
      </c>
      <c r="C8766" s="374" t="s">
        <v>17738</v>
      </c>
      <c r="D8766" s="368" t="s">
        <v>9</v>
      </c>
      <c r="E8766" s="374" t="s">
        <v>522</v>
      </c>
      <c r="F8766" s="376">
        <v>73112.5</v>
      </c>
    </row>
    <row r="8767" spans="1:6">
      <c r="A8767" s="370" t="s">
        <v>17739</v>
      </c>
      <c r="B8767" s="374">
        <v>17893</v>
      </c>
      <c r="C8767" s="374" t="s">
        <v>17740</v>
      </c>
      <c r="D8767" s="368" t="s">
        <v>9</v>
      </c>
      <c r="E8767" s="374" t="s">
        <v>1751</v>
      </c>
      <c r="F8767" s="376">
        <v>0</v>
      </c>
    </row>
    <row r="8768" spans="1:6">
      <c r="A8768" s="370" t="s">
        <v>17741</v>
      </c>
      <c r="B8768" s="374">
        <v>17273</v>
      </c>
      <c r="C8768" s="374" t="s">
        <v>17742</v>
      </c>
      <c r="D8768" s="368" t="s">
        <v>9</v>
      </c>
      <c r="E8768" s="374" t="s">
        <v>648</v>
      </c>
      <c r="F8768" s="376">
        <v>152365.34</v>
      </c>
    </row>
    <row r="8769" spans="1:6">
      <c r="A8769" s="370" t="s">
        <v>17743</v>
      </c>
      <c r="B8769" s="374">
        <v>17268</v>
      </c>
      <c r="C8769" s="374" t="s">
        <v>17744</v>
      </c>
      <c r="D8769" s="368" t="s">
        <v>9</v>
      </c>
      <c r="E8769" s="374" t="s">
        <v>648</v>
      </c>
      <c r="F8769" s="376">
        <v>70029.72</v>
      </c>
    </row>
    <row r="8770" spans="1:6">
      <c r="A8770" s="370" t="s">
        <v>17745</v>
      </c>
      <c r="B8770" s="374">
        <v>17270</v>
      </c>
      <c r="C8770" s="374" t="s">
        <v>17746</v>
      </c>
      <c r="D8770" s="368" t="s">
        <v>9</v>
      </c>
      <c r="E8770" s="374" t="s">
        <v>648</v>
      </c>
      <c r="F8770" s="376">
        <v>64898.19</v>
      </c>
    </row>
    <row r="8771" spans="1:6">
      <c r="A8771" s="370" t="s">
        <v>17747</v>
      </c>
      <c r="B8771" s="374">
        <v>17272</v>
      </c>
      <c r="C8771" s="374" t="s">
        <v>17748</v>
      </c>
      <c r="D8771" s="368" t="s">
        <v>9</v>
      </c>
      <c r="E8771" s="374" t="s">
        <v>648</v>
      </c>
      <c r="F8771" s="376">
        <v>76181.929999999993</v>
      </c>
    </row>
    <row r="8772" spans="1:6">
      <c r="A8772" s="370" t="s">
        <v>17749</v>
      </c>
      <c r="B8772" s="374">
        <v>17267</v>
      </c>
      <c r="C8772" s="374" t="s">
        <v>17750</v>
      </c>
      <c r="D8772" s="368" t="s">
        <v>9</v>
      </c>
      <c r="E8772" s="374" t="s">
        <v>648</v>
      </c>
      <c r="F8772" s="376">
        <v>102836.56</v>
      </c>
    </row>
    <row r="8773" spans="1:6">
      <c r="A8773" s="370" t="s">
        <v>17751</v>
      </c>
      <c r="B8773" s="374">
        <v>17269</v>
      </c>
      <c r="C8773" s="374" t="s">
        <v>17752</v>
      </c>
      <c r="D8773" s="368" t="s">
        <v>9</v>
      </c>
      <c r="E8773" s="374" t="s">
        <v>648</v>
      </c>
      <c r="F8773" s="376">
        <v>92446.09</v>
      </c>
    </row>
    <row r="8774" spans="1:6">
      <c r="A8774" s="370" t="s">
        <v>17753</v>
      </c>
      <c r="B8774" s="374">
        <v>17271</v>
      </c>
      <c r="C8774" s="374" t="s">
        <v>17754</v>
      </c>
      <c r="D8774" s="368" t="s">
        <v>9</v>
      </c>
      <c r="E8774" s="374" t="s">
        <v>648</v>
      </c>
      <c r="F8774" s="376">
        <v>93619.36</v>
      </c>
    </row>
    <row r="8775" spans="1:6">
      <c r="A8775" s="370" t="s">
        <v>17755</v>
      </c>
      <c r="B8775" s="374">
        <v>16607</v>
      </c>
      <c r="C8775" s="374" t="s">
        <v>17756</v>
      </c>
      <c r="D8775" s="368" t="s">
        <v>9</v>
      </c>
      <c r="E8775" s="374" t="s">
        <v>491</v>
      </c>
      <c r="F8775" s="376">
        <v>144317.18</v>
      </c>
    </row>
    <row r="8776" spans="1:6">
      <c r="A8776" s="370" t="s">
        <v>17757</v>
      </c>
      <c r="B8776" s="374">
        <v>12587</v>
      </c>
      <c r="C8776" s="374" t="s">
        <v>17758</v>
      </c>
      <c r="D8776" s="368" t="s">
        <v>9</v>
      </c>
      <c r="E8776" s="374" t="s">
        <v>589</v>
      </c>
      <c r="F8776" s="376">
        <v>0</v>
      </c>
    </row>
    <row r="8777" spans="1:6" ht="22.5">
      <c r="A8777" s="370" t="s">
        <v>17759</v>
      </c>
      <c r="B8777" s="374">
        <v>17520</v>
      </c>
      <c r="C8777" s="374" t="s">
        <v>17760</v>
      </c>
      <c r="D8777" s="368" t="s">
        <v>9</v>
      </c>
      <c r="E8777" s="374" t="s">
        <v>359</v>
      </c>
      <c r="F8777" s="376">
        <v>5012</v>
      </c>
    </row>
    <row r="8778" spans="1:6">
      <c r="A8778" s="370" t="s">
        <v>17761</v>
      </c>
      <c r="B8778" s="374">
        <v>18448</v>
      </c>
      <c r="C8778" s="374" t="s">
        <v>17762</v>
      </c>
      <c r="D8778" s="368" t="s">
        <v>9</v>
      </c>
      <c r="E8778" s="374" t="s">
        <v>1520</v>
      </c>
      <c r="F8778" s="376">
        <v>0</v>
      </c>
    </row>
    <row r="8779" spans="1:6" ht="22.5">
      <c r="A8779" s="370" t="s">
        <v>17763</v>
      </c>
      <c r="B8779" s="374">
        <v>13112</v>
      </c>
      <c r="C8779" s="374" t="s">
        <v>17764</v>
      </c>
      <c r="D8779" s="368" t="s">
        <v>8</v>
      </c>
      <c r="E8779" s="374" t="s">
        <v>359</v>
      </c>
      <c r="F8779" s="376">
        <v>7804.16</v>
      </c>
    </row>
    <row r="8780" spans="1:6">
      <c r="A8780" s="370" t="s">
        <v>17765</v>
      </c>
      <c r="B8780" s="374">
        <v>17566</v>
      </c>
      <c r="C8780" s="374" t="s">
        <v>17766</v>
      </c>
      <c r="D8780" s="368" t="s">
        <v>9</v>
      </c>
      <c r="E8780" s="374" t="s">
        <v>562</v>
      </c>
      <c r="F8780" s="376">
        <v>287491.55</v>
      </c>
    </row>
    <row r="8781" spans="1:6">
      <c r="A8781" s="370" t="s">
        <v>17767</v>
      </c>
      <c r="B8781" s="374">
        <v>17611</v>
      </c>
      <c r="C8781" s="374" t="s">
        <v>17768</v>
      </c>
      <c r="D8781" s="368" t="s">
        <v>9</v>
      </c>
      <c r="E8781" s="374" t="s">
        <v>562</v>
      </c>
      <c r="F8781" s="376">
        <v>180984.77</v>
      </c>
    </row>
    <row r="8782" spans="1:6">
      <c r="A8782" s="370" t="s">
        <v>17769</v>
      </c>
      <c r="B8782" s="374">
        <v>17564</v>
      </c>
      <c r="C8782" s="374" t="s">
        <v>17770</v>
      </c>
      <c r="D8782" s="368" t="s">
        <v>9</v>
      </c>
      <c r="E8782" s="374" t="s">
        <v>562</v>
      </c>
      <c r="F8782" s="376">
        <v>500505.1</v>
      </c>
    </row>
    <row r="8783" spans="1:6" ht="22.5">
      <c r="A8783" s="370" t="s">
        <v>17771</v>
      </c>
      <c r="B8783" s="374">
        <v>16255</v>
      </c>
      <c r="C8783" s="374" t="s">
        <v>17772</v>
      </c>
      <c r="D8783" s="368" t="s">
        <v>9</v>
      </c>
      <c r="E8783" s="374" t="s">
        <v>359</v>
      </c>
      <c r="F8783" s="376">
        <v>222284.33</v>
      </c>
    </row>
    <row r="8784" spans="1:6" ht="22.5">
      <c r="A8784" s="370" t="s">
        <v>17773</v>
      </c>
      <c r="B8784" s="374">
        <v>17677</v>
      </c>
      <c r="C8784" s="374" t="s">
        <v>17774</v>
      </c>
      <c r="D8784" s="368" t="s">
        <v>9</v>
      </c>
      <c r="E8784" s="374" t="s">
        <v>359</v>
      </c>
      <c r="F8784" s="376">
        <v>105252.1</v>
      </c>
    </row>
    <row r="8785" spans="1:6">
      <c r="A8785" s="370" t="s">
        <v>17775</v>
      </c>
      <c r="B8785" s="374" t="s">
        <v>17775</v>
      </c>
      <c r="C8785" s="374" t="s">
        <v>17776</v>
      </c>
      <c r="D8785" s="368" t="s">
        <v>6</v>
      </c>
      <c r="E8785" s="374" t="s">
        <v>374</v>
      </c>
      <c r="F8785" s="376">
        <v>243636.37</v>
      </c>
    </row>
    <row r="8786" spans="1:6" ht="22.5">
      <c r="A8786" s="370" t="s">
        <v>17777</v>
      </c>
      <c r="B8786" s="374">
        <v>17729</v>
      </c>
      <c r="C8786" s="374" t="s">
        <v>17778</v>
      </c>
      <c r="D8786" s="368" t="s">
        <v>9</v>
      </c>
      <c r="E8786" s="374" t="s">
        <v>359</v>
      </c>
      <c r="F8786" s="376">
        <v>240535.15</v>
      </c>
    </row>
    <row r="8787" spans="1:6">
      <c r="A8787" s="370" t="s">
        <v>17779</v>
      </c>
      <c r="B8787" s="374">
        <v>18667</v>
      </c>
      <c r="C8787" s="374" t="s">
        <v>17780</v>
      </c>
      <c r="D8787" s="368" t="s">
        <v>9</v>
      </c>
      <c r="E8787" s="374" t="s">
        <v>648</v>
      </c>
      <c r="F8787" s="376">
        <v>3957.1</v>
      </c>
    </row>
    <row r="8788" spans="1:6">
      <c r="A8788" s="370" t="s">
        <v>17781</v>
      </c>
      <c r="B8788" s="374">
        <v>16336</v>
      </c>
      <c r="C8788" s="374" t="s">
        <v>17782</v>
      </c>
      <c r="D8788" s="368" t="s">
        <v>9</v>
      </c>
      <c r="E8788" s="374" t="s">
        <v>648</v>
      </c>
      <c r="F8788" s="376">
        <v>12963.28</v>
      </c>
    </row>
    <row r="8789" spans="1:6">
      <c r="A8789" s="370" t="s">
        <v>17783</v>
      </c>
      <c r="B8789" s="374">
        <v>17223</v>
      </c>
      <c r="C8789" s="374" t="s">
        <v>17784</v>
      </c>
      <c r="D8789" s="368" t="s">
        <v>9</v>
      </c>
      <c r="E8789" s="374" t="s">
        <v>648</v>
      </c>
      <c r="F8789" s="376">
        <v>3957.1</v>
      </c>
    </row>
    <row r="8790" spans="1:6">
      <c r="A8790" s="370" t="s">
        <v>17785</v>
      </c>
      <c r="B8790" s="374">
        <v>17221</v>
      </c>
      <c r="C8790" s="374" t="s">
        <v>17786</v>
      </c>
      <c r="D8790" s="368" t="s">
        <v>9</v>
      </c>
      <c r="E8790" s="374" t="s">
        <v>648</v>
      </c>
      <c r="F8790" s="376">
        <v>6732.96</v>
      </c>
    </row>
    <row r="8791" spans="1:6">
      <c r="A8791" s="370" t="s">
        <v>17787</v>
      </c>
      <c r="B8791" s="374">
        <v>18666</v>
      </c>
      <c r="C8791" s="374" t="s">
        <v>17788</v>
      </c>
      <c r="D8791" s="368" t="s">
        <v>9</v>
      </c>
      <c r="E8791" s="374" t="s">
        <v>648</v>
      </c>
      <c r="F8791" s="376">
        <v>4317.5</v>
      </c>
    </row>
    <row r="8792" spans="1:6">
      <c r="A8792" s="370" t="s">
        <v>17789</v>
      </c>
      <c r="B8792" s="374">
        <v>16337</v>
      </c>
      <c r="C8792" s="374" t="s">
        <v>17790</v>
      </c>
      <c r="D8792" s="368" t="s">
        <v>9</v>
      </c>
      <c r="E8792" s="374" t="s">
        <v>648</v>
      </c>
      <c r="F8792" s="376">
        <v>12963.28</v>
      </c>
    </row>
    <row r="8793" spans="1:6" ht="22.5">
      <c r="A8793" s="370" t="s">
        <v>17791</v>
      </c>
      <c r="B8793" s="374">
        <v>11808</v>
      </c>
      <c r="C8793" s="374" t="s">
        <v>17792</v>
      </c>
      <c r="D8793" s="368" t="s">
        <v>9</v>
      </c>
      <c r="E8793" s="374" t="s">
        <v>359</v>
      </c>
      <c r="F8793" s="376">
        <v>322907.8</v>
      </c>
    </row>
    <row r="8794" spans="1:6" ht="22.5">
      <c r="A8794" s="370" t="s">
        <v>17793</v>
      </c>
      <c r="B8794" s="374">
        <v>552</v>
      </c>
      <c r="C8794" s="374" t="s">
        <v>17794</v>
      </c>
      <c r="D8794" s="368" t="s">
        <v>9</v>
      </c>
      <c r="E8794" s="374" t="s">
        <v>359</v>
      </c>
      <c r="F8794" s="376">
        <v>209549.16</v>
      </c>
    </row>
    <row r="8795" spans="1:6" ht="22.5">
      <c r="A8795" s="370" t="s">
        <v>17795</v>
      </c>
      <c r="B8795" s="374">
        <v>11855</v>
      </c>
      <c r="C8795" s="374" t="s">
        <v>17796</v>
      </c>
      <c r="D8795" s="368" t="s">
        <v>9</v>
      </c>
      <c r="E8795" s="374" t="s">
        <v>359</v>
      </c>
      <c r="F8795" s="376">
        <v>3430466.58</v>
      </c>
    </row>
    <row r="8796" spans="1:6" ht="22.5">
      <c r="A8796" s="370" t="s">
        <v>17797</v>
      </c>
      <c r="B8796" s="374">
        <v>11857</v>
      </c>
      <c r="C8796" s="374" t="s">
        <v>17798</v>
      </c>
      <c r="D8796" s="368" t="s">
        <v>9</v>
      </c>
      <c r="E8796" s="374" t="s">
        <v>359</v>
      </c>
      <c r="F8796" s="376">
        <v>1224307.19</v>
      </c>
    </row>
    <row r="8797" spans="1:6">
      <c r="A8797" s="370" t="s">
        <v>17799</v>
      </c>
      <c r="B8797" s="374">
        <v>16041</v>
      </c>
      <c r="C8797" s="374" t="s">
        <v>17800</v>
      </c>
      <c r="D8797" s="368" t="s">
        <v>7</v>
      </c>
      <c r="E8797" s="374" t="s">
        <v>1213</v>
      </c>
      <c r="F8797" s="376">
        <v>207426.79</v>
      </c>
    </row>
    <row r="8798" spans="1:6">
      <c r="A8798" s="370" t="s">
        <v>17801</v>
      </c>
      <c r="B8798" s="374">
        <v>15509</v>
      </c>
      <c r="C8798" s="374" t="s">
        <v>17802</v>
      </c>
      <c r="D8798" s="368" t="s">
        <v>9</v>
      </c>
      <c r="E8798" s="374" t="s">
        <v>491</v>
      </c>
      <c r="F8798" s="376">
        <v>2920586.06</v>
      </c>
    </row>
    <row r="8799" spans="1:6" ht="22.5">
      <c r="A8799" s="370" t="s">
        <v>17803</v>
      </c>
      <c r="B8799" s="374">
        <v>16585</v>
      </c>
      <c r="C8799" s="374" t="s">
        <v>17804</v>
      </c>
      <c r="D8799" s="368" t="s">
        <v>9</v>
      </c>
      <c r="E8799" s="374" t="s">
        <v>359</v>
      </c>
      <c r="F8799" s="376">
        <v>41209213.369999997</v>
      </c>
    </row>
    <row r="8800" spans="1:6" ht="22.5">
      <c r="A8800" s="370" t="s">
        <v>17805</v>
      </c>
      <c r="B8800" s="374">
        <v>16584</v>
      </c>
      <c r="C8800" s="374" t="s">
        <v>17806</v>
      </c>
      <c r="D8800" s="368" t="s">
        <v>9</v>
      </c>
      <c r="E8800" s="374" t="s">
        <v>359</v>
      </c>
      <c r="F8800" s="376">
        <v>45605432.359999999</v>
      </c>
    </row>
    <row r="8801" spans="1:6" ht="22.5">
      <c r="A8801" s="370" t="s">
        <v>17807</v>
      </c>
      <c r="B8801" s="374">
        <v>133</v>
      </c>
      <c r="C8801" s="374" t="s">
        <v>17808</v>
      </c>
      <c r="D8801" s="368" t="s">
        <v>9</v>
      </c>
      <c r="E8801" s="374" t="s">
        <v>359</v>
      </c>
      <c r="F8801" s="376">
        <v>1739109.66</v>
      </c>
    </row>
    <row r="8802" spans="1:6" ht="22.5">
      <c r="A8802" s="370" t="s">
        <v>17809</v>
      </c>
      <c r="B8802" s="374">
        <v>16623</v>
      </c>
      <c r="C8802" s="374" t="s">
        <v>17810</v>
      </c>
      <c r="D8802" s="368" t="s">
        <v>9</v>
      </c>
      <c r="E8802" s="374" t="s">
        <v>359</v>
      </c>
      <c r="F8802" s="376">
        <v>22424782.02</v>
      </c>
    </row>
    <row r="8803" spans="1:6" ht="22.5">
      <c r="A8803" s="370" t="s">
        <v>17811</v>
      </c>
      <c r="B8803" s="374">
        <v>16622</v>
      </c>
      <c r="C8803" s="374" t="s">
        <v>17812</v>
      </c>
      <c r="D8803" s="368" t="s">
        <v>9</v>
      </c>
      <c r="E8803" s="374" t="s">
        <v>359</v>
      </c>
      <c r="F8803" s="376">
        <v>35098991.789999999</v>
      </c>
    </row>
    <row r="8804" spans="1:6" ht="22.5">
      <c r="A8804" s="370" t="s">
        <v>17813</v>
      </c>
      <c r="B8804" s="374">
        <v>15449</v>
      </c>
      <c r="C8804" s="374" t="s">
        <v>17814</v>
      </c>
      <c r="D8804" s="368" t="s">
        <v>9</v>
      </c>
      <c r="E8804" s="374" t="s">
        <v>359</v>
      </c>
      <c r="F8804" s="376">
        <v>1688534.46</v>
      </c>
    </row>
    <row r="8805" spans="1:6">
      <c r="A8805" s="370" t="s">
        <v>17815</v>
      </c>
      <c r="B8805" s="374">
        <v>10024</v>
      </c>
      <c r="C8805" s="374" t="s">
        <v>17816</v>
      </c>
      <c r="D8805" s="368" t="s">
        <v>7</v>
      </c>
      <c r="E8805" s="374" t="s">
        <v>1766</v>
      </c>
      <c r="F8805" s="376">
        <v>613195.61</v>
      </c>
    </row>
    <row r="8806" spans="1:6">
      <c r="A8806" s="370" t="s">
        <v>17817</v>
      </c>
      <c r="B8806" s="374">
        <v>10243</v>
      </c>
      <c r="C8806" s="374" t="s">
        <v>17818</v>
      </c>
      <c r="D8806" s="368" t="s">
        <v>7</v>
      </c>
      <c r="E8806" s="374" t="s">
        <v>1766</v>
      </c>
      <c r="F8806" s="376">
        <v>686435.31</v>
      </c>
    </row>
    <row r="8807" spans="1:6">
      <c r="A8807" s="370" t="s">
        <v>17819</v>
      </c>
      <c r="B8807" s="374">
        <v>18799</v>
      </c>
      <c r="C8807" s="374" t="s">
        <v>17820</v>
      </c>
      <c r="D8807" s="368" t="s">
        <v>9</v>
      </c>
      <c r="E8807" s="374" t="s">
        <v>496</v>
      </c>
      <c r="F8807" s="376">
        <v>0</v>
      </c>
    </row>
    <row r="8808" spans="1:6" ht="22.5">
      <c r="A8808" s="370" t="s">
        <v>17821</v>
      </c>
      <c r="B8808" s="374">
        <v>15925</v>
      </c>
      <c r="C8808" s="374" t="s">
        <v>17822</v>
      </c>
      <c r="D8808" s="368" t="s">
        <v>7</v>
      </c>
      <c r="E8808" s="374" t="s">
        <v>537</v>
      </c>
      <c r="F8808" s="376">
        <v>346426.71</v>
      </c>
    </row>
    <row r="8809" spans="1:6">
      <c r="A8809" s="370" t="s">
        <v>17823</v>
      </c>
      <c r="B8809" s="374">
        <v>13649</v>
      </c>
      <c r="C8809" s="374" t="s">
        <v>17824</v>
      </c>
      <c r="D8809" s="368" t="s">
        <v>9</v>
      </c>
      <c r="E8809" s="374" t="s">
        <v>366</v>
      </c>
      <c r="F8809" s="376">
        <v>3716.27</v>
      </c>
    </row>
    <row r="8810" spans="1:6">
      <c r="A8810" s="370" t="s">
        <v>17825</v>
      </c>
      <c r="B8810" s="374">
        <v>14240</v>
      </c>
      <c r="C8810" s="374" t="s">
        <v>17826</v>
      </c>
      <c r="D8810" s="368" t="s">
        <v>9</v>
      </c>
      <c r="E8810" s="374" t="s">
        <v>366</v>
      </c>
      <c r="F8810" s="376">
        <v>7805.02</v>
      </c>
    </row>
    <row r="8811" spans="1:6" ht="22.5">
      <c r="A8811" s="370" t="s">
        <v>17827</v>
      </c>
      <c r="B8811" s="374">
        <v>13830</v>
      </c>
      <c r="C8811" s="374" t="s">
        <v>17828</v>
      </c>
      <c r="D8811" s="368" t="s">
        <v>9</v>
      </c>
      <c r="E8811" s="374" t="s">
        <v>359</v>
      </c>
      <c r="F8811" s="376">
        <v>200292.1</v>
      </c>
    </row>
    <row r="8812" spans="1:6">
      <c r="A8812" s="370" t="s">
        <v>17829</v>
      </c>
      <c r="B8812" s="374">
        <v>13621</v>
      </c>
      <c r="C8812" s="374" t="s">
        <v>17830</v>
      </c>
      <c r="D8812" s="368" t="s">
        <v>8</v>
      </c>
      <c r="E8812" s="374" t="s">
        <v>773</v>
      </c>
      <c r="F8812" s="376">
        <v>13909.05</v>
      </c>
    </row>
    <row r="8813" spans="1:6">
      <c r="A8813" s="370" t="s">
        <v>17831</v>
      </c>
      <c r="B8813" s="374">
        <v>13620</v>
      </c>
      <c r="C8813" s="374" t="s">
        <v>17832</v>
      </c>
      <c r="D8813" s="368" t="s">
        <v>8</v>
      </c>
      <c r="E8813" s="374" t="s">
        <v>773</v>
      </c>
      <c r="F8813" s="376">
        <v>50587.44</v>
      </c>
    </row>
    <row r="8814" spans="1:6">
      <c r="A8814" s="370" t="s">
        <v>17833</v>
      </c>
      <c r="B8814" s="374">
        <v>13623</v>
      </c>
      <c r="C8814" s="374" t="s">
        <v>17834</v>
      </c>
      <c r="D8814" s="368" t="s">
        <v>8</v>
      </c>
      <c r="E8814" s="374" t="s">
        <v>773</v>
      </c>
      <c r="F8814" s="376">
        <v>22440.07</v>
      </c>
    </row>
    <row r="8815" spans="1:6">
      <c r="A8815" s="370" t="s">
        <v>17835</v>
      </c>
      <c r="B8815" s="374">
        <v>13619</v>
      </c>
      <c r="C8815" s="374" t="s">
        <v>17836</v>
      </c>
      <c r="D8815" s="368" t="s">
        <v>8</v>
      </c>
      <c r="E8815" s="374" t="s">
        <v>773</v>
      </c>
      <c r="F8815" s="376">
        <v>60250.29</v>
      </c>
    </row>
    <row r="8816" spans="1:6">
      <c r="A8816" s="370" t="s">
        <v>17837</v>
      </c>
      <c r="B8816" s="374">
        <v>13618</v>
      </c>
      <c r="C8816" s="374" t="s">
        <v>17838</v>
      </c>
      <c r="D8816" s="368" t="s">
        <v>8</v>
      </c>
      <c r="E8816" s="374" t="s">
        <v>773</v>
      </c>
      <c r="F8816" s="376">
        <v>71726.02</v>
      </c>
    </row>
    <row r="8817" spans="1:6">
      <c r="A8817" s="370" t="s">
        <v>17839</v>
      </c>
      <c r="B8817" s="374">
        <v>13897</v>
      </c>
      <c r="C8817" s="374" t="s">
        <v>17840</v>
      </c>
      <c r="D8817" s="368" t="s">
        <v>8</v>
      </c>
      <c r="E8817" s="374" t="s">
        <v>366</v>
      </c>
      <c r="F8817" s="376">
        <v>3206.78</v>
      </c>
    </row>
    <row r="8818" spans="1:6">
      <c r="A8818" s="370" t="s">
        <v>17841</v>
      </c>
      <c r="B8818" s="374">
        <v>13819</v>
      </c>
      <c r="C8818" s="374" t="s">
        <v>17842</v>
      </c>
      <c r="D8818" s="368" t="s">
        <v>8</v>
      </c>
      <c r="E8818" s="374" t="s">
        <v>366</v>
      </c>
      <c r="F8818" s="376">
        <v>16824.52</v>
      </c>
    </row>
    <row r="8819" spans="1:6">
      <c r="A8819" s="370" t="s">
        <v>17843</v>
      </c>
      <c r="B8819" s="374">
        <v>13498</v>
      </c>
      <c r="C8819" s="374" t="s">
        <v>17844</v>
      </c>
      <c r="D8819" s="368" t="s">
        <v>8</v>
      </c>
      <c r="E8819" s="374" t="s">
        <v>366</v>
      </c>
      <c r="F8819" s="376">
        <v>4538.9799999999996</v>
      </c>
    </row>
    <row r="8820" spans="1:6">
      <c r="A8820" s="370" t="s">
        <v>17845</v>
      </c>
      <c r="B8820" s="374">
        <v>13799</v>
      </c>
      <c r="C8820" s="374" t="s">
        <v>17846</v>
      </c>
      <c r="D8820" s="368" t="s">
        <v>8</v>
      </c>
      <c r="E8820" s="374" t="s">
        <v>366</v>
      </c>
      <c r="F8820" s="376">
        <v>16163.56</v>
      </c>
    </row>
    <row r="8821" spans="1:6">
      <c r="A8821" s="370" t="s">
        <v>17847</v>
      </c>
      <c r="B8821" s="374">
        <v>13499</v>
      </c>
      <c r="C8821" s="374" t="s">
        <v>17848</v>
      </c>
      <c r="D8821" s="368" t="s">
        <v>9</v>
      </c>
      <c r="E8821" s="374" t="s">
        <v>366</v>
      </c>
      <c r="F8821" s="376">
        <v>14176.31</v>
      </c>
    </row>
    <row r="8822" spans="1:6" ht="22.5">
      <c r="A8822" s="370" t="s">
        <v>17849</v>
      </c>
      <c r="B8822" s="374">
        <v>15031</v>
      </c>
      <c r="C8822" s="374" t="s">
        <v>17850</v>
      </c>
      <c r="D8822" s="368" t="s">
        <v>9</v>
      </c>
      <c r="E8822" s="374" t="s">
        <v>359</v>
      </c>
      <c r="F8822" s="376">
        <v>135272.12</v>
      </c>
    </row>
    <row r="8823" spans="1:6">
      <c r="A8823" s="370" t="s">
        <v>17851</v>
      </c>
      <c r="B8823" s="374">
        <v>15088</v>
      </c>
      <c r="C8823" s="374" t="s">
        <v>17852</v>
      </c>
      <c r="D8823" s="368" t="s">
        <v>8</v>
      </c>
      <c r="E8823" s="374" t="s">
        <v>366</v>
      </c>
      <c r="F8823" s="376">
        <v>8388.42</v>
      </c>
    </row>
    <row r="8824" spans="1:6">
      <c r="A8824" s="370" t="s">
        <v>17853</v>
      </c>
      <c r="B8824" s="374">
        <v>13494</v>
      </c>
      <c r="C8824" s="374" t="s">
        <v>17854</v>
      </c>
      <c r="D8824" s="368" t="s">
        <v>8</v>
      </c>
      <c r="E8824" s="374" t="s">
        <v>366</v>
      </c>
      <c r="F8824" s="376">
        <v>4993.93</v>
      </c>
    </row>
    <row r="8825" spans="1:6">
      <c r="A8825" s="370" t="s">
        <v>17855</v>
      </c>
      <c r="B8825" s="374">
        <v>13648</v>
      </c>
      <c r="C8825" s="374" t="s">
        <v>17856</v>
      </c>
      <c r="D8825" s="368" t="s">
        <v>9</v>
      </c>
      <c r="E8825" s="374" t="s">
        <v>366</v>
      </c>
      <c r="F8825" s="376">
        <v>6193.78</v>
      </c>
    </row>
    <row r="8826" spans="1:6">
      <c r="A8826" s="370" t="s">
        <v>17857</v>
      </c>
      <c r="B8826" s="374">
        <v>13500</v>
      </c>
      <c r="C8826" s="374" t="s">
        <v>17858</v>
      </c>
      <c r="D8826" s="368" t="s">
        <v>9</v>
      </c>
      <c r="E8826" s="374" t="s">
        <v>366</v>
      </c>
      <c r="F8826" s="376">
        <v>458528.85</v>
      </c>
    </row>
    <row r="8827" spans="1:6">
      <c r="A8827" s="370" t="s">
        <v>17859</v>
      </c>
      <c r="B8827" s="374">
        <v>13496</v>
      </c>
      <c r="C8827" s="374" t="s">
        <v>17860</v>
      </c>
      <c r="D8827" s="368" t="s">
        <v>9</v>
      </c>
      <c r="E8827" s="374" t="s">
        <v>366</v>
      </c>
      <c r="F8827" s="376">
        <v>9040.59</v>
      </c>
    </row>
    <row r="8828" spans="1:6">
      <c r="A8828" s="370" t="s">
        <v>17861</v>
      </c>
      <c r="B8828" s="374">
        <v>14263</v>
      </c>
      <c r="C8828" s="374" t="s">
        <v>17862</v>
      </c>
      <c r="D8828" s="368" t="s">
        <v>9</v>
      </c>
      <c r="E8828" s="374" t="s">
        <v>366</v>
      </c>
      <c r="F8828" s="376">
        <v>26013.87</v>
      </c>
    </row>
    <row r="8829" spans="1:6">
      <c r="A8829" s="370" t="s">
        <v>17863</v>
      </c>
      <c r="B8829" s="374">
        <v>14264</v>
      </c>
      <c r="C8829" s="374" t="s">
        <v>17864</v>
      </c>
      <c r="D8829" s="368" t="s">
        <v>9</v>
      </c>
      <c r="E8829" s="374" t="s">
        <v>366</v>
      </c>
      <c r="F8829" s="376">
        <v>26013.87</v>
      </c>
    </row>
    <row r="8830" spans="1:6">
      <c r="A8830" s="370" t="s">
        <v>17865</v>
      </c>
      <c r="B8830" s="374">
        <v>13495</v>
      </c>
      <c r="C8830" s="374" t="s">
        <v>17866</v>
      </c>
      <c r="D8830" s="368" t="s">
        <v>8</v>
      </c>
      <c r="E8830" s="374" t="s">
        <v>366</v>
      </c>
      <c r="F8830" s="376">
        <v>8916.65</v>
      </c>
    </row>
    <row r="8831" spans="1:6">
      <c r="A8831" s="370" t="s">
        <v>17867</v>
      </c>
      <c r="B8831" s="374">
        <v>13637</v>
      </c>
      <c r="C8831" s="374" t="s">
        <v>17868</v>
      </c>
      <c r="D8831" s="368" t="s">
        <v>9</v>
      </c>
      <c r="E8831" s="374" t="s">
        <v>366</v>
      </c>
      <c r="F8831" s="376">
        <v>4850.41</v>
      </c>
    </row>
    <row r="8832" spans="1:6">
      <c r="A8832" s="370" t="s">
        <v>17869</v>
      </c>
      <c r="B8832" s="374">
        <v>14216</v>
      </c>
      <c r="C8832" s="374" t="s">
        <v>17870</v>
      </c>
      <c r="D8832" s="368" t="s">
        <v>9</v>
      </c>
      <c r="E8832" s="374" t="s">
        <v>366</v>
      </c>
      <c r="F8832" s="376">
        <v>4850.41</v>
      </c>
    </row>
    <row r="8833" spans="1:6">
      <c r="A8833" s="370" t="s">
        <v>17871</v>
      </c>
      <c r="B8833" s="374">
        <v>13497</v>
      </c>
      <c r="C8833" s="374" t="s">
        <v>17872</v>
      </c>
      <c r="D8833" s="368" t="s">
        <v>9</v>
      </c>
      <c r="E8833" s="374" t="s">
        <v>610</v>
      </c>
      <c r="F8833" s="376">
        <v>9040.59</v>
      </c>
    </row>
    <row r="8834" spans="1:6" ht="22.5">
      <c r="A8834" s="370" t="s">
        <v>17873</v>
      </c>
      <c r="B8834" s="374">
        <v>12774</v>
      </c>
      <c r="C8834" s="374" t="s">
        <v>17874</v>
      </c>
      <c r="D8834" s="368" t="s">
        <v>9</v>
      </c>
      <c r="E8834" s="374" t="s">
        <v>359</v>
      </c>
      <c r="F8834" s="376">
        <v>120508.64</v>
      </c>
    </row>
    <row r="8835" spans="1:6">
      <c r="A8835" s="370" t="s">
        <v>17875</v>
      </c>
      <c r="B8835" s="374">
        <v>16028</v>
      </c>
      <c r="C8835" s="374" t="s">
        <v>17876</v>
      </c>
      <c r="D8835" s="368" t="s">
        <v>9</v>
      </c>
      <c r="E8835" s="374" t="s">
        <v>491</v>
      </c>
      <c r="F8835" s="376">
        <v>879371.2</v>
      </c>
    </row>
    <row r="8836" spans="1:6">
      <c r="A8836" s="370" t="s">
        <v>17877</v>
      </c>
      <c r="B8836" s="374">
        <v>13013</v>
      </c>
      <c r="C8836" s="374" t="s">
        <v>17878</v>
      </c>
      <c r="D8836" s="368" t="s">
        <v>9</v>
      </c>
      <c r="E8836" s="374" t="s">
        <v>615</v>
      </c>
      <c r="F8836" s="376">
        <v>157508.04</v>
      </c>
    </row>
    <row r="8837" spans="1:6" ht="22.5">
      <c r="A8837" s="370" t="s">
        <v>17879</v>
      </c>
      <c r="B8837" s="374">
        <v>14259</v>
      </c>
      <c r="C8837" s="374" t="s">
        <v>17880</v>
      </c>
      <c r="D8837" s="368" t="s">
        <v>9</v>
      </c>
      <c r="E8837" s="374" t="s">
        <v>359</v>
      </c>
      <c r="F8837" s="376">
        <v>993877.57</v>
      </c>
    </row>
    <row r="8838" spans="1:6" ht="22.5">
      <c r="A8838" s="370" t="s">
        <v>17881</v>
      </c>
      <c r="B8838" s="374">
        <v>14045</v>
      </c>
      <c r="C8838" s="374" t="s">
        <v>17882</v>
      </c>
      <c r="D8838" s="368" t="s">
        <v>9</v>
      </c>
      <c r="E8838" s="374" t="s">
        <v>359</v>
      </c>
      <c r="F8838" s="376">
        <v>240401.2</v>
      </c>
    </row>
    <row r="8839" spans="1:6" ht="22.5">
      <c r="A8839" s="370" t="s">
        <v>17883</v>
      </c>
      <c r="B8839" s="374">
        <v>11227</v>
      </c>
      <c r="C8839" s="374" t="s">
        <v>17884</v>
      </c>
      <c r="D8839" s="368" t="s">
        <v>9</v>
      </c>
      <c r="E8839" s="374" t="s">
        <v>359</v>
      </c>
      <c r="F8839" s="376">
        <v>35803.65</v>
      </c>
    </row>
    <row r="8840" spans="1:6">
      <c r="A8840" s="370" t="s">
        <v>17885</v>
      </c>
      <c r="B8840" s="374">
        <v>18410</v>
      </c>
      <c r="C8840" s="374" t="s">
        <v>17886</v>
      </c>
      <c r="D8840" s="368" t="s">
        <v>9</v>
      </c>
      <c r="E8840" s="374" t="s">
        <v>371</v>
      </c>
      <c r="F8840" s="376">
        <v>175796.32</v>
      </c>
    </row>
    <row r="8841" spans="1:6" ht="22.5">
      <c r="A8841" s="370" t="s">
        <v>17887</v>
      </c>
      <c r="B8841" s="374">
        <v>18893</v>
      </c>
      <c r="C8841" s="374" t="s">
        <v>17888</v>
      </c>
      <c r="D8841" s="368" t="s">
        <v>9</v>
      </c>
      <c r="E8841" s="374" t="s">
        <v>359</v>
      </c>
      <c r="F8841" s="376">
        <v>31246.13</v>
      </c>
    </row>
    <row r="8842" spans="1:6">
      <c r="A8842" s="370" t="s">
        <v>17889</v>
      </c>
      <c r="B8842" s="374">
        <v>17538</v>
      </c>
      <c r="C8842" s="374" t="s">
        <v>17890</v>
      </c>
      <c r="D8842" s="368" t="s">
        <v>8</v>
      </c>
      <c r="E8842" s="374" t="s">
        <v>371</v>
      </c>
      <c r="F8842" s="376">
        <v>12170.65</v>
      </c>
    </row>
    <row r="8843" spans="1:6">
      <c r="A8843" s="370" t="s">
        <v>17891</v>
      </c>
      <c r="B8843" s="374">
        <v>18528</v>
      </c>
      <c r="C8843" s="374" t="s">
        <v>17892</v>
      </c>
      <c r="D8843" s="368" t="s">
        <v>9</v>
      </c>
      <c r="E8843" s="374" t="s">
        <v>371</v>
      </c>
      <c r="F8843" s="376">
        <v>3781012.89</v>
      </c>
    </row>
    <row r="8844" spans="1:6">
      <c r="A8844" s="370" t="s">
        <v>17893</v>
      </c>
      <c r="B8844" s="374">
        <v>17382</v>
      </c>
      <c r="C8844" s="374" t="s">
        <v>17894</v>
      </c>
      <c r="D8844" s="368" t="s">
        <v>9</v>
      </c>
      <c r="E8844" s="374" t="s">
        <v>371</v>
      </c>
      <c r="F8844" s="376">
        <v>5576007.04</v>
      </c>
    </row>
    <row r="8845" spans="1:6" ht="22.5">
      <c r="A8845" s="370" t="s">
        <v>17895</v>
      </c>
      <c r="B8845" s="374">
        <v>18901</v>
      </c>
      <c r="C8845" s="374" t="s">
        <v>17896</v>
      </c>
      <c r="D8845" s="368" t="s">
        <v>9</v>
      </c>
      <c r="E8845" s="374" t="s">
        <v>359</v>
      </c>
      <c r="F8845" s="376">
        <v>18333.97</v>
      </c>
    </row>
    <row r="8846" spans="1:6">
      <c r="A8846" s="370" t="s">
        <v>17897</v>
      </c>
      <c r="B8846" s="374">
        <v>17934</v>
      </c>
      <c r="C8846" s="374" t="s">
        <v>17898</v>
      </c>
      <c r="D8846" s="368" t="s">
        <v>9</v>
      </c>
      <c r="E8846" s="374" t="s">
        <v>371</v>
      </c>
      <c r="F8846" s="376">
        <v>265512.8</v>
      </c>
    </row>
    <row r="8847" spans="1:6">
      <c r="A8847" s="370" t="s">
        <v>17899</v>
      </c>
      <c r="B8847" s="374">
        <v>17933</v>
      </c>
      <c r="C8847" s="374" t="s">
        <v>17900</v>
      </c>
      <c r="D8847" s="368" t="s">
        <v>9</v>
      </c>
      <c r="E8847" s="374" t="s">
        <v>371</v>
      </c>
      <c r="F8847" s="376">
        <v>273616.13</v>
      </c>
    </row>
    <row r="8848" spans="1:6">
      <c r="A8848" s="370" t="s">
        <v>17901</v>
      </c>
      <c r="B8848" s="374">
        <v>18526</v>
      </c>
      <c r="C8848" s="374" t="s">
        <v>17902</v>
      </c>
      <c r="D8848" s="368" t="s">
        <v>9</v>
      </c>
      <c r="E8848" s="374" t="s">
        <v>371</v>
      </c>
      <c r="F8848" s="376">
        <v>260313.09</v>
      </c>
    </row>
    <row r="8849" spans="1:6">
      <c r="A8849" s="370" t="s">
        <v>17903</v>
      </c>
      <c r="B8849" s="374">
        <v>18492</v>
      </c>
      <c r="C8849" s="374" t="s">
        <v>17904</v>
      </c>
      <c r="D8849" s="368" t="s">
        <v>8</v>
      </c>
      <c r="E8849" s="374" t="s">
        <v>371</v>
      </c>
      <c r="F8849" s="376">
        <v>58256.93</v>
      </c>
    </row>
    <row r="8850" spans="1:6">
      <c r="A8850" s="370" t="s">
        <v>17905</v>
      </c>
      <c r="B8850" s="374">
        <v>13665</v>
      </c>
      <c r="C8850" s="374" t="s">
        <v>17906</v>
      </c>
      <c r="D8850" s="368" t="s">
        <v>9</v>
      </c>
      <c r="E8850" s="374" t="s">
        <v>610</v>
      </c>
      <c r="F8850" s="376">
        <v>59126.53</v>
      </c>
    </row>
    <row r="8851" spans="1:6">
      <c r="A8851" s="370" t="s">
        <v>17907</v>
      </c>
      <c r="B8851" s="374">
        <v>13662</v>
      </c>
      <c r="C8851" s="374" t="s">
        <v>17908</v>
      </c>
      <c r="D8851" s="368" t="s">
        <v>9</v>
      </c>
      <c r="E8851" s="374" t="s">
        <v>610</v>
      </c>
      <c r="F8851" s="376">
        <v>272982.75</v>
      </c>
    </row>
    <row r="8852" spans="1:6" ht="22.5">
      <c r="A8852" s="370" t="s">
        <v>17909</v>
      </c>
      <c r="B8852" s="374">
        <v>18884</v>
      </c>
      <c r="C8852" s="374" t="s">
        <v>17910</v>
      </c>
      <c r="D8852" s="368" t="s">
        <v>9</v>
      </c>
      <c r="E8852" s="374" t="s">
        <v>359</v>
      </c>
      <c r="F8852" s="376">
        <v>58746.97</v>
      </c>
    </row>
    <row r="8853" spans="1:6">
      <c r="A8853" s="370" t="s">
        <v>17911</v>
      </c>
      <c r="B8853" s="374">
        <v>18496</v>
      </c>
      <c r="C8853" s="374" t="s">
        <v>17912</v>
      </c>
      <c r="D8853" s="368" t="s">
        <v>9</v>
      </c>
      <c r="E8853" s="374" t="s">
        <v>371</v>
      </c>
      <c r="F8853" s="376">
        <v>85654.11</v>
      </c>
    </row>
    <row r="8854" spans="1:6">
      <c r="A8854" s="370" t="s">
        <v>17913</v>
      </c>
      <c r="B8854" s="374">
        <v>18416</v>
      </c>
      <c r="C8854" s="374" t="s">
        <v>17914</v>
      </c>
      <c r="D8854" s="368" t="s">
        <v>8</v>
      </c>
      <c r="E8854" s="374" t="s">
        <v>371</v>
      </c>
      <c r="F8854" s="376">
        <v>63686.21</v>
      </c>
    </row>
    <row r="8855" spans="1:6">
      <c r="A8855" s="370" t="s">
        <v>17915</v>
      </c>
      <c r="B8855" s="374">
        <v>18494</v>
      </c>
      <c r="C8855" s="374" t="s">
        <v>17916</v>
      </c>
      <c r="D8855" s="368" t="s">
        <v>6</v>
      </c>
      <c r="E8855" s="374" t="s">
        <v>371</v>
      </c>
      <c r="F8855" s="376">
        <v>82743.16</v>
      </c>
    </row>
    <row r="8856" spans="1:6">
      <c r="A8856" s="370" t="s">
        <v>17917</v>
      </c>
      <c r="B8856" s="374">
        <v>17392</v>
      </c>
      <c r="C8856" s="374" t="s">
        <v>17918</v>
      </c>
      <c r="D8856" s="368" t="s">
        <v>9</v>
      </c>
      <c r="E8856" s="374" t="s">
        <v>371</v>
      </c>
      <c r="F8856" s="376">
        <v>1800917.85</v>
      </c>
    </row>
    <row r="8857" spans="1:6" ht="22.5">
      <c r="A8857" s="370" t="s">
        <v>17919</v>
      </c>
      <c r="B8857" s="374">
        <v>18935</v>
      </c>
      <c r="C8857" s="374" t="s">
        <v>17920</v>
      </c>
      <c r="D8857" s="368" t="s">
        <v>9</v>
      </c>
      <c r="E8857" s="374" t="s">
        <v>359</v>
      </c>
      <c r="F8857" s="376">
        <v>918847.32</v>
      </c>
    </row>
    <row r="8858" spans="1:6">
      <c r="A8858" s="370" t="s">
        <v>17921</v>
      </c>
      <c r="B8858" s="374">
        <v>18500</v>
      </c>
      <c r="C8858" s="374" t="s">
        <v>17922</v>
      </c>
      <c r="D8858" s="368" t="s">
        <v>457</v>
      </c>
      <c r="E8858" s="374" t="s">
        <v>371</v>
      </c>
      <c r="F8858" s="376">
        <v>44807.97</v>
      </c>
    </row>
    <row r="8859" spans="1:6" ht="22.5">
      <c r="A8859" s="370" t="s">
        <v>17923</v>
      </c>
      <c r="B8859" s="374">
        <v>18854</v>
      </c>
      <c r="C8859" s="374" t="s">
        <v>17924</v>
      </c>
      <c r="D8859" s="368" t="s">
        <v>9</v>
      </c>
      <c r="E8859" s="374" t="s">
        <v>359</v>
      </c>
      <c r="F8859" s="376">
        <v>25879.040000000001</v>
      </c>
    </row>
    <row r="8860" spans="1:6" ht="22.5">
      <c r="A8860" s="370" t="s">
        <v>17925</v>
      </c>
      <c r="B8860" s="374">
        <v>18828</v>
      </c>
      <c r="C8860" s="374" t="s">
        <v>17926</v>
      </c>
      <c r="D8860" s="368" t="s">
        <v>9</v>
      </c>
      <c r="E8860" s="374" t="s">
        <v>359</v>
      </c>
      <c r="F8860" s="376">
        <v>60345.42</v>
      </c>
    </row>
    <row r="8861" spans="1:6">
      <c r="A8861" s="370" t="s">
        <v>17927</v>
      </c>
      <c r="B8861" s="374">
        <v>18424</v>
      </c>
      <c r="C8861" s="374" t="s">
        <v>17928</v>
      </c>
      <c r="D8861" s="368" t="s">
        <v>9</v>
      </c>
      <c r="E8861" s="374" t="s">
        <v>371</v>
      </c>
      <c r="F8861" s="376">
        <v>47259.02</v>
      </c>
    </row>
    <row r="8862" spans="1:6">
      <c r="A8862" s="370" t="s">
        <v>17929</v>
      </c>
      <c r="B8862" s="374">
        <v>18426</v>
      </c>
      <c r="C8862" s="374" t="s">
        <v>17930</v>
      </c>
      <c r="D8862" s="368" t="s">
        <v>9</v>
      </c>
      <c r="E8862" s="374" t="s">
        <v>371</v>
      </c>
      <c r="F8862" s="376">
        <v>228819.02</v>
      </c>
    </row>
    <row r="8863" spans="1:6">
      <c r="A8863" s="370" t="s">
        <v>17931</v>
      </c>
      <c r="B8863" s="374">
        <v>18425</v>
      </c>
      <c r="C8863" s="374" t="s">
        <v>17932</v>
      </c>
      <c r="D8863" s="368" t="s">
        <v>9</v>
      </c>
      <c r="E8863" s="374" t="s">
        <v>371</v>
      </c>
      <c r="F8863" s="376">
        <v>47259.02</v>
      </c>
    </row>
    <row r="8864" spans="1:6" ht="22.5">
      <c r="A8864" s="370" t="s">
        <v>17933</v>
      </c>
      <c r="B8864" s="374">
        <v>18920</v>
      </c>
      <c r="C8864" s="374" t="s">
        <v>17934</v>
      </c>
      <c r="D8864" s="368" t="s">
        <v>9</v>
      </c>
      <c r="E8864" s="374" t="s">
        <v>359</v>
      </c>
      <c r="F8864" s="376">
        <v>308134.96000000002</v>
      </c>
    </row>
    <row r="8865" spans="1:6">
      <c r="A8865" s="370" t="s">
        <v>17935</v>
      </c>
      <c r="B8865" s="374">
        <v>18406</v>
      </c>
      <c r="C8865" s="374" t="s">
        <v>17936</v>
      </c>
      <c r="D8865" s="368" t="s">
        <v>9</v>
      </c>
      <c r="E8865" s="374" t="s">
        <v>371</v>
      </c>
      <c r="F8865" s="376">
        <v>58030.93</v>
      </c>
    </row>
    <row r="8866" spans="1:6">
      <c r="A8866" s="370" t="s">
        <v>17937</v>
      </c>
      <c r="B8866" s="374">
        <v>18399</v>
      </c>
      <c r="C8866" s="374" t="s">
        <v>17938</v>
      </c>
      <c r="D8866" s="368" t="s">
        <v>9</v>
      </c>
      <c r="E8866" s="374" t="s">
        <v>371</v>
      </c>
      <c r="F8866" s="376">
        <v>58030.93</v>
      </c>
    </row>
    <row r="8867" spans="1:6">
      <c r="A8867" s="370" t="s">
        <v>17939</v>
      </c>
      <c r="B8867" s="374">
        <v>18427</v>
      </c>
      <c r="C8867" s="374" t="s">
        <v>17940</v>
      </c>
      <c r="D8867" s="368" t="s">
        <v>9</v>
      </c>
      <c r="E8867" s="374" t="s">
        <v>371</v>
      </c>
      <c r="F8867" s="376">
        <v>47259.02</v>
      </c>
    </row>
    <row r="8868" spans="1:6">
      <c r="A8868" s="370" t="s">
        <v>17941</v>
      </c>
      <c r="B8868" s="374">
        <v>18497</v>
      </c>
      <c r="C8868" s="374" t="s">
        <v>17942</v>
      </c>
      <c r="D8868" s="368" t="s">
        <v>9</v>
      </c>
      <c r="E8868" s="374" t="s">
        <v>371</v>
      </c>
      <c r="F8868" s="376">
        <v>481399.9</v>
      </c>
    </row>
    <row r="8869" spans="1:6" ht="22.5">
      <c r="A8869" s="370" t="s">
        <v>17943</v>
      </c>
      <c r="B8869" s="374">
        <v>18869</v>
      </c>
      <c r="C8869" s="374" t="s">
        <v>17944</v>
      </c>
      <c r="D8869" s="368" t="s">
        <v>9</v>
      </c>
      <c r="E8869" s="374" t="s">
        <v>359</v>
      </c>
      <c r="F8869" s="376">
        <v>216646.59</v>
      </c>
    </row>
    <row r="8870" spans="1:6" ht="22.5">
      <c r="A8870" s="370" t="s">
        <v>17945</v>
      </c>
      <c r="B8870" s="374">
        <v>18862</v>
      </c>
      <c r="C8870" s="374" t="s">
        <v>17946</v>
      </c>
      <c r="D8870" s="368" t="s">
        <v>9</v>
      </c>
      <c r="E8870" s="374" t="s">
        <v>359</v>
      </c>
      <c r="F8870" s="376">
        <v>662259.30000000005</v>
      </c>
    </row>
    <row r="8871" spans="1:6">
      <c r="A8871" s="370" t="s">
        <v>17947</v>
      </c>
      <c r="B8871" s="374">
        <v>18250</v>
      </c>
      <c r="C8871" s="374" t="s">
        <v>17948</v>
      </c>
      <c r="D8871" s="368" t="s">
        <v>9</v>
      </c>
      <c r="E8871" s="374" t="s">
        <v>371</v>
      </c>
      <c r="F8871" s="376">
        <v>3252.79</v>
      </c>
    </row>
    <row r="8872" spans="1:6" ht="22.5">
      <c r="A8872" s="370" t="s">
        <v>17949</v>
      </c>
      <c r="B8872" s="374">
        <v>13604</v>
      </c>
      <c r="C8872" s="374" t="s">
        <v>17950</v>
      </c>
      <c r="D8872" s="368" t="s">
        <v>9</v>
      </c>
      <c r="E8872" s="374" t="s">
        <v>359</v>
      </c>
      <c r="F8872" s="376">
        <v>242668.06</v>
      </c>
    </row>
    <row r="8873" spans="1:6" ht="22.5">
      <c r="A8873" s="370" t="s">
        <v>17951</v>
      </c>
      <c r="B8873" s="374">
        <v>17591</v>
      </c>
      <c r="C8873" s="374" t="s">
        <v>17952</v>
      </c>
      <c r="D8873" s="368" t="s">
        <v>8</v>
      </c>
      <c r="E8873" s="374" t="s">
        <v>537</v>
      </c>
      <c r="F8873" s="376">
        <v>15043.1</v>
      </c>
    </row>
    <row r="8874" spans="1:6" ht="22.5">
      <c r="A8874" s="370" t="s">
        <v>17953</v>
      </c>
      <c r="B8874" s="374">
        <v>17593</v>
      </c>
      <c r="C8874" s="374" t="s">
        <v>17954</v>
      </c>
      <c r="D8874" s="368" t="s">
        <v>8</v>
      </c>
      <c r="E8874" s="374" t="s">
        <v>537</v>
      </c>
      <c r="F8874" s="376">
        <v>23213.5</v>
      </c>
    </row>
    <row r="8875" spans="1:6" ht="22.5">
      <c r="A8875" s="370" t="s">
        <v>17955</v>
      </c>
      <c r="B8875" s="374">
        <v>17592</v>
      </c>
      <c r="C8875" s="374" t="s">
        <v>17956</v>
      </c>
      <c r="D8875" s="368" t="s">
        <v>8</v>
      </c>
      <c r="E8875" s="374" t="s">
        <v>537</v>
      </c>
      <c r="F8875" s="376">
        <v>23213.5</v>
      </c>
    </row>
    <row r="8876" spans="1:6" ht="22.5">
      <c r="A8876" s="370" t="s">
        <v>17957</v>
      </c>
      <c r="B8876" s="374">
        <v>17594</v>
      </c>
      <c r="C8876" s="374" t="s">
        <v>17958</v>
      </c>
      <c r="D8876" s="368" t="s">
        <v>8</v>
      </c>
      <c r="E8876" s="374" t="s">
        <v>537</v>
      </c>
      <c r="F8876" s="376">
        <v>22857.72</v>
      </c>
    </row>
    <row r="8877" spans="1:6" ht="22.5">
      <c r="A8877" s="370" t="s">
        <v>17959</v>
      </c>
      <c r="B8877" s="374">
        <v>17596</v>
      </c>
      <c r="C8877" s="374" t="s">
        <v>17960</v>
      </c>
      <c r="D8877" s="368" t="s">
        <v>8</v>
      </c>
      <c r="E8877" s="374" t="s">
        <v>537</v>
      </c>
      <c r="F8877" s="376">
        <v>194954.91</v>
      </c>
    </row>
    <row r="8878" spans="1:6" ht="22.5">
      <c r="A8878" s="370" t="s">
        <v>17961</v>
      </c>
      <c r="B8878" s="374">
        <v>18200</v>
      </c>
      <c r="C8878" s="374" t="s">
        <v>17960</v>
      </c>
      <c r="D8878" s="368" t="s">
        <v>8</v>
      </c>
      <c r="E8878" s="374" t="s">
        <v>537</v>
      </c>
      <c r="F8878" s="376">
        <v>430100.51</v>
      </c>
    </row>
    <row r="8879" spans="1:6" ht="22.5">
      <c r="A8879" s="370" t="s">
        <v>17962</v>
      </c>
      <c r="B8879" s="374">
        <v>17595</v>
      </c>
      <c r="C8879" s="374" t="s">
        <v>17963</v>
      </c>
      <c r="D8879" s="368" t="s">
        <v>8</v>
      </c>
      <c r="E8879" s="374" t="s">
        <v>537</v>
      </c>
      <c r="F8879" s="376">
        <v>184753.56</v>
      </c>
    </row>
    <row r="8880" spans="1:6" ht="22.5">
      <c r="A8880" s="370" t="s">
        <v>17964</v>
      </c>
      <c r="B8880" s="374">
        <v>17599</v>
      </c>
      <c r="C8880" s="374" t="s">
        <v>17965</v>
      </c>
      <c r="D8880" s="368" t="s">
        <v>8</v>
      </c>
      <c r="E8880" s="374" t="s">
        <v>537</v>
      </c>
      <c r="F8880" s="376">
        <v>351833.79</v>
      </c>
    </row>
    <row r="8881" spans="1:6" ht="22.5">
      <c r="A8881" s="370" t="s">
        <v>17966</v>
      </c>
      <c r="B8881" s="374">
        <v>17598</v>
      </c>
      <c r="C8881" s="374" t="s">
        <v>17967</v>
      </c>
      <c r="D8881" s="368" t="s">
        <v>8</v>
      </c>
      <c r="E8881" s="374" t="s">
        <v>537</v>
      </c>
      <c r="F8881" s="376">
        <v>273235.20000000001</v>
      </c>
    </row>
    <row r="8882" spans="1:6" ht="22.5">
      <c r="A8882" s="370" t="s">
        <v>17968</v>
      </c>
      <c r="B8882" s="374">
        <v>17597</v>
      </c>
      <c r="C8882" s="374" t="s">
        <v>17969</v>
      </c>
      <c r="D8882" s="368" t="s">
        <v>8</v>
      </c>
      <c r="E8882" s="374" t="s">
        <v>537</v>
      </c>
      <c r="F8882" s="376">
        <v>273235.20000000001</v>
      </c>
    </row>
    <row r="8883" spans="1:6" ht="22.5">
      <c r="A8883" s="370" t="s">
        <v>17970</v>
      </c>
      <c r="B8883" s="374">
        <v>17601</v>
      </c>
      <c r="C8883" s="374" t="s">
        <v>17971</v>
      </c>
      <c r="D8883" s="368" t="s">
        <v>8</v>
      </c>
      <c r="E8883" s="374" t="s">
        <v>537</v>
      </c>
      <c r="F8883" s="376">
        <v>23376.06</v>
      </c>
    </row>
    <row r="8884" spans="1:6" ht="22.5">
      <c r="A8884" s="370" t="s">
        <v>17972</v>
      </c>
      <c r="B8884" s="374">
        <v>17602</v>
      </c>
      <c r="C8884" s="374" t="s">
        <v>17973</v>
      </c>
      <c r="D8884" s="368" t="s">
        <v>8</v>
      </c>
      <c r="E8884" s="374" t="s">
        <v>537</v>
      </c>
      <c r="F8884" s="376">
        <v>17909.88</v>
      </c>
    </row>
    <row r="8885" spans="1:6" ht="22.5">
      <c r="A8885" s="370" t="s">
        <v>17974</v>
      </c>
      <c r="B8885" s="374">
        <v>17600</v>
      </c>
      <c r="C8885" s="374" t="s">
        <v>17975</v>
      </c>
      <c r="D8885" s="368" t="s">
        <v>8</v>
      </c>
      <c r="E8885" s="374" t="s">
        <v>537</v>
      </c>
      <c r="F8885" s="376">
        <v>14660.52</v>
      </c>
    </row>
    <row r="8886" spans="1:6" ht="22.5">
      <c r="A8886" s="370" t="s">
        <v>17976</v>
      </c>
      <c r="B8886" s="374">
        <v>17603</v>
      </c>
      <c r="C8886" s="374" t="s">
        <v>17977</v>
      </c>
      <c r="D8886" s="368" t="s">
        <v>8</v>
      </c>
      <c r="E8886" s="374" t="s">
        <v>537</v>
      </c>
      <c r="F8886" s="376">
        <v>81004.649999999994</v>
      </c>
    </row>
    <row r="8887" spans="1:6" ht="22.5">
      <c r="A8887" s="370" t="s">
        <v>17978</v>
      </c>
      <c r="B8887" s="374">
        <v>17604</v>
      </c>
      <c r="C8887" s="374" t="s">
        <v>17979</v>
      </c>
      <c r="D8887" s="368" t="s">
        <v>8</v>
      </c>
      <c r="E8887" s="374" t="s">
        <v>537</v>
      </c>
      <c r="F8887" s="376">
        <v>43629.279999999999</v>
      </c>
    </row>
    <row r="8888" spans="1:6" ht="22.5">
      <c r="A8888" s="370" t="s">
        <v>17980</v>
      </c>
      <c r="B8888" s="374">
        <v>17590</v>
      </c>
      <c r="C8888" s="374" t="s">
        <v>17981</v>
      </c>
      <c r="D8888" s="368" t="s">
        <v>8</v>
      </c>
      <c r="E8888" s="374" t="s">
        <v>537</v>
      </c>
      <c r="F8888" s="376">
        <v>61410.12</v>
      </c>
    </row>
    <row r="8889" spans="1:6" ht="22.5">
      <c r="A8889" s="370" t="s">
        <v>17982</v>
      </c>
      <c r="B8889" s="374">
        <v>18214</v>
      </c>
      <c r="C8889" s="374" t="s">
        <v>17983</v>
      </c>
      <c r="D8889" s="368" t="s">
        <v>8</v>
      </c>
      <c r="E8889" s="374" t="s">
        <v>537</v>
      </c>
      <c r="F8889" s="376">
        <v>53960.5</v>
      </c>
    </row>
    <row r="8890" spans="1:6">
      <c r="A8890" s="370" t="s">
        <v>17984</v>
      </c>
      <c r="B8890" s="374">
        <v>17674</v>
      </c>
      <c r="C8890" s="374" t="s">
        <v>17985</v>
      </c>
      <c r="D8890" s="368" t="s">
        <v>9</v>
      </c>
      <c r="E8890" s="374" t="s">
        <v>496</v>
      </c>
      <c r="F8890" s="376">
        <v>0</v>
      </c>
    </row>
    <row r="8891" spans="1:6" ht="22.5">
      <c r="A8891" s="370" t="s">
        <v>17986</v>
      </c>
      <c r="B8891" s="374">
        <v>19164</v>
      </c>
      <c r="C8891" s="374" t="s">
        <v>17987</v>
      </c>
      <c r="D8891" s="368" t="s">
        <v>8</v>
      </c>
      <c r="E8891" s="374" t="s">
        <v>366</v>
      </c>
      <c r="F8891" s="376">
        <v>33479.1</v>
      </c>
    </row>
    <row r="8892" spans="1:6" ht="22.5">
      <c r="A8892" s="370" t="s">
        <v>17988</v>
      </c>
      <c r="B8892" s="374">
        <v>29164</v>
      </c>
      <c r="C8892" s="374" t="s">
        <v>17989</v>
      </c>
      <c r="D8892" s="368" t="s">
        <v>8</v>
      </c>
      <c r="E8892" s="374" t="s">
        <v>366</v>
      </c>
      <c r="F8892" s="376">
        <v>36086.22</v>
      </c>
    </row>
    <row r="8893" spans="1:6" ht="22.5">
      <c r="A8893" s="370" t="s">
        <v>17990</v>
      </c>
      <c r="B8893" s="374">
        <v>151004</v>
      </c>
      <c r="C8893" s="374" t="s">
        <v>17991</v>
      </c>
      <c r="D8893" s="368" t="s">
        <v>9</v>
      </c>
      <c r="E8893" s="374" t="s">
        <v>359</v>
      </c>
      <c r="F8893" s="376">
        <v>304372.96000000002</v>
      </c>
    </row>
    <row r="8894" spans="1:6" ht="22.5">
      <c r="A8894" s="370" t="s">
        <v>17992</v>
      </c>
      <c r="B8894" s="374">
        <v>19227</v>
      </c>
      <c r="C8894" s="374" t="s">
        <v>17993</v>
      </c>
      <c r="D8894" s="368" t="s">
        <v>9</v>
      </c>
      <c r="E8894" s="374" t="s">
        <v>359</v>
      </c>
      <c r="F8894" s="376">
        <v>9320767.25</v>
      </c>
    </row>
    <row r="8895" spans="1:6" ht="22.5">
      <c r="A8895" s="370" t="s">
        <v>17994</v>
      </c>
      <c r="B8895" s="374">
        <v>71717</v>
      </c>
      <c r="C8895" s="374" t="s">
        <v>17995</v>
      </c>
      <c r="D8895" s="368" t="s">
        <v>9</v>
      </c>
      <c r="E8895" s="374" t="s">
        <v>359</v>
      </c>
      <c r="F8895" s="376">
        <v>12540118.98</v>
      </c>
    </row>
    <row r="8896" spans="1:6" ht="22.5">
      <c r="A8896" s="370" t="s">
        <v>17996</v>
      </c>
      <c r="B8896" s="374">
        <v>151072</v>
      </c>
      <c r="C8896" s="374" t="s">
        <v>17997</v>
      </c>
      <c r="D8896" s="368" t="s">
        <v>9</v>
      </c>
      <c r="E8896" s="374" t="s">
        <v>359</v>
      </c>
      <c r="F8896" s="376">
        <v>45022629.909999996</v>
      </c>
    </row>
    <row r="8897" spans="1:6" ht="22.5">
      <c r="A8897" s="370" t="s">
        <v>17998</v>
      </c>
      <c r="B8897" s="374">
        <v>19216</v>
      </c>
      <c r="C8897" s="374" t="s">
        <v>17999</v>
      </c>
      <c r="D8897" s="368" t="s">
        <v>8</v>
      </c>
      <c r="E8897" s="374" t="s">
        <v>359</v>
      </c>
      <c r="F8897" s="376">
        <v>90871.19</v>
      </c>
    </row>
    <row r="8898" spans="1:6" ht="22.5">
      <c r="A8898" s="370" t="s">
        <v>18000</v>
      </c>
      <c r="B8898" s="374">
        <v>18864</v>
      </c>
      <c r="C8898" s="374" t="s">
        <v>18001</v>
      </c>
      <c r="D8898" s="368" t="s">
        <v>9</v>
      </c>
      <c r="E8898" s="374" t="s">
        <v>359</v>
      </c>
      <c r="F8898" s="376">
        <v>301948.5</v>
      </c>
    </row>
    <row r="8899" spans="1:6">
      <c r="A8899" s="370" t="s">
        <v>18002</v>
      </c>
      <c r="B8899" s="374">
        <v>20906</v>
      </c>
      <c r="C8899" s="374" t="s">
        <v>18003</v>
      </c>
      <c r="D8899" s="368" t="s">
        <v>9</v>
      </c>
      <c r="E8899" s="374" t="s">
        <v>2412</v>
      </c>
      <c r="F8899" s="376">
        <v>5466069.0899999999</v>
      </c>
    </row>
    <row r="8900" spans="1:6">
      <c r="A8900" s="370" t="s">
        <v>18004</v>
      </c>
      <c r="B8900" s="374">
        <v>20907</v>
      </c>
      <c r="C8900" s="374" t="s">
        <v>18005</v>
      </c>
      <c r="D8900" s="368" t="s">
        <v>9</v>
      </c>
      <c r="E8900" s="374" t="s">
        <v>2412</v>
      </c>
      <c r="F8900" s="376">
        <v>9580040.1300000008</v>
      </c>
    </row>
    <row r="8901" spans="1:6">
      <c r="A8901" s="370" t="s">
        <v>18006</v>
      </c>
      <c r="B8901" s="374">
        <v>12846</v>
      </c>
      <c r="C8901" s="374" t="s">
        <v>18007</v>
      </c>
      <c r="D8901" s="368" t="s">
        <v>9</v>
      </c>
      <c r="E8901" s="374" t="s">
        <v>615</v>
      </c>
      <c r="F8901" s="376">
        <v>5762631.4000000004</v>
      </c>
    </row>
    <row r="8902" spans="1:6">
      <c r="A8902" s="370" t="s">
        <v>18008</v>
      </c>
      <c r="B8902" s="374">
        <v>12071</v>
      </c>
      <c r="C8902" s="374" t="s">
        <v>18009</v>
      </c>
      <c r="D8902" s="368" t="s">
        <v>9</v>
      </c>
      <c r="E8902" s="374" t="s">
        <v>879</v>
      </c>
      <c r="F8902" s="376">
        <v>230440.91</v>
      </c>
    </row>
    <row r="8903" spans="1:6">
      <c r="A8903" s="370" t="s">
        <v>18010</v>
      </c>
      <c r="B8903" s="374">
        <v>20908</v>
      </c>
      <c r="C8903" s="374" t="s">
        <v>18011</v>
      </c>
      <c r="D8903" s="368" t="s">
        <v>9</v>
      </c>
      <c r="E8903" s="374" t="s">
        <v>2412</v>
      </c>
      <c r="F8903" s="376">
        <v>34892847.299999997</v>
      </c>
    </row>
    <row r="8904" spans="1:6">
      <c r="A8904" s="370" t="s">
        <v>18012</v>
      </c>
      <c r="B8904" s="374">
        <v>20909</v>
      </c>
      <c r="C8904" s="374" t="s">
        <v>18013</v>
      </c>
      <c r="D8904" s="368" t="s">
        <v>9</v>
      </c>
      <c r="E8904" s="374" t="s">
        <v>2412</v>
      </c>
      <c r="F8904" s="376">
        <v>7032632.9699999997</v>
      </c>
    </row>
    <row r="8905" spans="1:6">
      <c r="A8905" s="370" t="s">
        <v>18014</v>
      </c>
      <c r="B8905" s="374">
        <v>12584</v>
      </c>
      <c r="C8905" s="374" t="s">
        <v>18015</v>
      </c>
      <c r="D8905" s="368" t="s">
        <v>9</v>
      </c>
      <c r="E8905" s="374" t="s">
        <v>1793</v>
      </c>
      <c r="F8905" s="376">
        <v>0</v>
      </c>
    </row>
    <row r="8906" spans="1:6">
      <c r="A8906" s="370" t="s">
        <v>18016</v>
      </c>
      <c r="B8906" s="374">
        <v>15052</v>
      </c>
      <c r="C8906" s="374" t="s">
        <v>18017</v>
      </c>
      <c r="D8906" s="368" t="s">
        <v>9</v>
      </c>
      <c r="E8906" s="374" t="s">
        <v>2946</v>
      </c>
      <c r="F8906" s="376">
        <v>244064.71</v>
      </c>
    </row>
    <row r="8907" spans="1:6">
      <c r="A8907" s="370" t="s">
        <v>18018</v>
      </c>
      <c r="B8907" s="374">
        <v>17620</v>
      </c>
      <c r="C8907" s="374" t="s">
        <v>18019</v>
      </c>
      <c r="D8907" s="368" t="s">
        <v>9</v>
      </c>
      <c r="E8907" s="374" t="s">
        <v>496</v>
      </c>
      <c r="F8907" s="376">
        <v>129903.43</v>
      </c>
    </row>
    <row r="8908" spans="1:6" ht="22.5">
      <c r="A8908" s="370" t="s">
        <v>18020</v>
      </c>
      <c r="B8908" s="374">
        <v>13764</v>
      </c>
      <c r="C8908" s="374" t="s">
        <v>18021</v>
      </c>
      <c r="D8908" s="368" t="s">
        <v>1702</v>
      </c>
      <c r="E8908" s="374" t="s">
        <v>537</v>
      </c>
      <c r="F8908" s="376">
        <v>5443907.9299999997</v>
      </c>
    </row>
    <row r="8909" spans="1:6">
      <c r="A8909" s="370" t="s">
        <v>18022</v>
      </c>
      <c r="B8909" s="374">
        <v>15343</v>
      </c>
      <c r="C8909" s="374" t="s">
        <v>18023</v>
      </c>
      <c r="D8909" s="368" t="s">
        <v>9</v>
      </c>
      <c r="E8909" s="374" t="s">
        <v>884</v>
      </c>
      <c r="F8909" s="376">
        <v>748904.45</v>
      </c>
    </row>
    <row r="8910" spans="1:6">
      <c r="A8910" s="370" t="s">
        <v>18024</v>
      </c>
      <c r="B8910" s="374">
        <v>17634</v>
      </c>
      <c r="C8910" s="374" t="s">
        <v>18025</v>
      </c>
      <c r="D8910" s="368" t="s">
        <v>9</v>
      </c>
      <c r="E8910" s="374" t="s">
        <v>884</v>
      </c>
      <c r="F8910" s="376">
        <v>349855.93</v>
      </c>
    </row>
    <row r="8911" spans="1:6">
      <c r="A8911" s="370" t="s">
        <v>18026</v>
      </c>
      <c r="B8911" s="374">
        <v>17639</v>
      </c>
      <c r="C8911" s="374" t="s">
        <v>18027</v>
      </c>
      <c r="D8911" s="368" t="s">
        <v>9</v>
      </c>
      <c r="E8911" s="374" t="s">
        <v>884</v>
      </c>
      <c r="F8911" s="376">
        <v>507555.46</v>
      </c>
    </row>
    <row r="8912" spans="1:6">
      <c r="A8912" s="370" t="s">
        <v>18028</v>
      </c>
      <c r="B8912" s="374">
        <v>17644</v>
      </c>
      <c r="C8912" s="374" t="s">
        <v>18029</v>
      </c>
      <c r="D8912" s="368" t="s">
        <v>9</v>
      </c>
      <c r="E8912" s="374" t="s">
        <v>884</v>
      </c>
      <c r="F8912" s="376">
        <v>0</v>
      </c>
    </row>
    <row r="8913" spans="1:6">
      <c r="A8913" s="370" t="s">
        <v>18030</v>
      </c>
      <c r="B8913" s="374">
        <v>18709</v>
      </c>
      <c r="C8913" s="374" t="s">
        <v>18031</v>
      </c>
      <c r="D8913" s="368" t="s">
        <v>6</v>
      </c>
      <c r="E8913" s="374" t="s">
        <v>371</v>
      </c>
      <c r="F8913" s="376">
        <v>68771.009999999995</v>
      </c>
    </row>
    <row r="8914" spans="1:6">
      <c r="A8914" s="370" t="s">
        <v>18032</v>
      </c>
      <c r="B8914" s="374">
        <v>18724</v>
      </c>
      <c r="C8914" s="374" t="s">
        <v>18033</v>
      </c>
      <c r="D8914" s="368" t="s">
        <v>9</v>
      </c>
      <c r="E8914" s="374" t="s">
        <v>371</v>
      </c>
      <c r="F8914" s="376">
        <v>283364.59999999998</v>
      </c>
    </row>
    <row r="8915" spans="1:6">
      <c r="A8915" s="370" t="s">
        <v>18034</v>
      </c>
      <c r="B8915" s="374">
        <v>18722</v>
      </c>
      <c r="C8915" s="374" t="s">
        <v>18035</v>
      </c>
      <c r="D8915" s="368" t="s">
        <v>9</v>
      </c>
      <c r="E8915" s="374" t="s">
        <v>371</v>
      </c>
      <c r="F8915" s="376">
        <v>85654.11</v>
      </c>
    </row>
    <row r="8916" spans="1:6">
      <c r="A8916" s="370" t="s">
        <v>18036</v>
      </c>
      <c r="B8916" s="374">
        <v>18760</v>
      </c>
      <c r="C8916" s="374" t="s">
        <v>18037</v>
      </c>
      <c r="D8916" s="368" t="s">
        <v>9</v>
      </c>
      <c r="E8916" s="374" t="s">
        <v>371</v>
      </c>
      <c r="F8916" s="376">
        <v>1568076.59</v>
      </c>
    </row>
    <row r="8917" spans="1:6">
      <c r="A8917" s="370" t="s">
        <v>18038</v>
      </c>
      <c r="B8917" s="374">
        <v>18521</v>
      </c>
      <c r="C8917" s="374" t="s">
        <v>18039</v>
      </c>
      <c r="D8917" s="368" t="s">
        <v>9</v>
      </c>
      <c r="E8917" s="374" t="s">
        <v>371</v>
      </c>
      <c r="F8917" s="376">
        <v>1024018.4</v>
      </c>
    </row>
    <row r="8918" spans="1:6">
      <c r="A8918" s="370" t="s">
        <v>18040</v>
      </c>
      <c r="B8918" s="374">
        <v>17465</v>
      </c>
      <c r="C8918" s="374" t="s">
        <v>18041</v>
      </c>
      <c r="D8918" s="368" t="s">
        <v>9</v>
      </c>
      <c r="E8918" s="374" t="s">
        <v>2412</v>
      </c>
      <c r="F8918" s="376">
        <v>2102070.81</v>
      </c>
    </row>
    <row r="8919" spans="1:6">
      <c r="A8919" s="370" t="s">
        <v>18042</v>
      </c>
      <c r="B8919" s="374">
        <v>14233</v>
      </c>
      <c r="C8919" s="374" t="s">
        <v>18043</v>
      </c>
      <c r="D8919" s="368" t="s">
        <v>9</v>
      </c>
      <c r="E8919" s="374" t="s">
        <v>366</v>
      </c>
      <c r="F8919" s="376">
        <v>99922.14</v>
      </c>
    </row>
    <row r="8920" spans="1:6">
      <c r="A8920" s="370" t="s">
        <v>18044</v>
      </c>
      <c r="B8920" s="374">
        <v>17672</v>
      </c>
      <c r="C8920" s="374" t="s">
        <v>18045</v>
      </c>
      <c r="D8920" s="368" t="s">
        <v>9</v>
      </c>
      <c r="E8920" s="374" t="s">
        <v>884</v>
      </c>
      <c r="F8920" s="376">
        <v>105482.68</v>
      </c>
    </row>
    <row r="8921" spans="1:6">
      <c r="A8921" s="370" t="s">
        <v>18046</v>
      </c>
      <c r="B8921" s="374">
        <v>17662</v>
      </c>
      <c r="C8921" s="374" t="s">
        <v>18047</v>
      </c>
      <c r="D8921" s="368" t="s">
        <v>9</v>
      </c>
      <c r="E8921" s="374" t="s">
        <v>884</v>
      </c>
      <c r="F8921" s="376">
        <v>105482.68</v>
      </c>
    </row>
    <row r="8922" spans="1:6">
      <c r="A8922" s="370" t="s">
        <v>18048</v>
      </c>
      <c r="B8922" s="374">
        <v>17467</v>
      </c>
      <c r="C8922" s="374" t="s">
        <v>18049</v>
      </c>
      <c r="D8922" s="368" t="s">
        <v>9</v>
      </c>
      <c r="E8922" s="374" t="s">
        <v>2412</v>
      </c>
      <c r="F8922" s="376">
        <v>2115184.5499999998</v>
      </c>
    </row>
    <row r="8923" spans="1:6">
      <c r="A8923" s="370" t="s">
        <v>18050</v>
      </c>
      <c r="B8923" s="374">
        <v>17616</v>
      </c>
      <c r="C8923" s="374" t="s">
        <v>18051</v>
      </c>
      <c r="D8923" s="368" t="s">
        <v>9</v>
      </c>
      <c r="E8923" s="374" t="s">
        <v>496</v>
      </c>
      <c r="F8923" s="376">
        <v>44440.65</v>
      </c>
    </row>
    <row r="8924" spans="1:6" ht="22.5">
      <c r="A8924" s="370" t="s">
        <v>18052</v>
      </c>
      <c r="B8924" s="374">
        <v>13765</v>
      </c>
      <c r="C8924" s="374" t="s">
        <v>18053</v>
      </c>
      <c r="D8924" s="368" t="s">
        <v>9</v>
      </c>
      <c r="E8924" s="374" t="s">
        <v>359</v>
      </c>
      <c r="F8924" s="376">
        <v>99100.45</v>
      </c>
    </row>
    <row r="8925" spans="1:6">
      <c r="A8925" s="370" t="s">
        <v>18054</v>
      </c>
      <c r="B8925" s="374">
        <v>18756</v>
      </c>
      <c r="C8925" s="374" t="s">
        <v>18055</v>
      </c>
      <c r="D8925" s="368" t="s">
        <v>9</v>
      </c>
      <c r="E8925" s="374" t="s">
        <v>371</v>
      </c>
      <c r="F8925" s="376">
        <v>1041102.92</v>
      </c>
    </row>
    <row r="8926" spans="1:6">
      <c r="A8926" s="370" t="s">
        <v>18056</v>
      </c>
      <c r="B8926" s="374">
        <v>18529</v>
      </c>
      <c r="C8926" s="374" t="s">
        <v>18057</v>
      </c>
      <c r="D8926" s="368" t="s">
        <v>9</v>
      </c>
      <c r="E8926" s="374" t="s">
        <v>371</v>
      </c>
      <c r="F8926" s="376">
        <v>116488351.89</v>
      </c>
    </row>
    <row r="8927" spans="1:6">
      <c r="A8927" s="370" t="s">
        <v>18058</v>
      </c>
      <c r="B8927" s="374">
        <v>18527</v>
      </c>
      <c r="C8927" s="374" t="s">
        <v>18059</v>
      </c>
      <c r="D8927" s="368" t="s">
        <v>9</v>
      </c>
      <c r="E8927" s="374" t="s">
        <v>371</v>
      </c>
      <c r="F8927" s="376">
        <v>3781012.89</v>
      </c>
    </row>
    <row r="8928" spans="1:6">
      <c r="A8928" s="370" t="s">
        <v>18060</v>
      </c>
      <c r="B8928" s="374">
        <v>18701</v>
      </c>
      <c r="C8928" s="374" t="s">
        <v>18061</v>
      </c>
      <c r="D8928" s="368" t="s">
        <v>6</v>
      </c>
      <c r="E8928" s="374" t="s">
        <v>371</v>
      </c>
      <c r="F8928" s="376">
        <v>79460</v>
      </c>
    </row>
    <row r="8929" spans="1:6" ht="22.5">
      <c r="A8929" s="370" t="s">
        <v>18062</v>
      </c>
      <c r="B8929" s="374">
        <v>13675</v>
      </c>
      <c r="C8929" s="374" t="s">
        <v>18063</v>
      </c>
      <c r="D8929" s="368" t="s">
        <v>9</v>
      </c>
      <c r="E8929" s="374" t="s">
        <v>359</v>
      </c>
      <c r="F8929" s="376">
        <v>200436.86</v>
      </c>
    </row>
    <row r="8930" spans="1:6">
      <c r="A8930" s="370" t="s">
        <v>18064</v>
      </c>
      <c r="B8930" s="374">
        <v>17460</v>
      </c>
      <c r="C8930" s="374" t="s">
        <v>18065</v>
      </c>
      <c r="D8930" s="368" t="s">
        <v>9</v>
      </c>
      <c r="E8930" s="374" t="s">
        <v>2412</v>
      </c>
      <c r="F8930" s="376">
        <v>2102070.81</v>
      </c>
    </row>
    <row r="8931" spans="1:6" ht="22.5">
      <c r="A8931" s="370" t="s">
        <v>18066</v>
      </c>
      <c r="B8931" s="374">
        <v>19003</v>
      </c>
      <c r="C8931" s="374" t="s">
        <v>18067</v>
      </c>
      <c r="D8931" s="368" t="s">
        <v>9</v>
      </c>
      <c r="E8931" s="374" t="s">
        <v>359</v>
      </c>
      <c r="F8931" s="376">
        <v>467009.89</v>
      </c>
    </row>
    <row r="8932" spans="1:6" ht="22.5">
      <c r="A8932" s="370" t="s">
        <v>18068</v>
      </c>
      <c r="B8932" s="374">
        <v>19002</v>
      </c>
      <c r="C8932" s="374" t="s">
        <v>18069</v>
      </c>
      <c r="D8932" s="368" t="s">
        <v>9</v>
      </c>
      <c r="E8932" s="374" t="s">
        <v>359</v>
      </c>
      <c r="F8932" s="376">
        <v>567768.63</v>
      </c>
    </row>
    <row r="8933" spans="1:6">
      <c r="A8933" s="370" t="s">
        <v>18070</v>
      </c>
      <c r="B8933" s="374">
        <v>18751</v>
      </c>
      <c r="C8933" s="374" t="s">
        <v>18071</v>
      </c>
      <c r="D8933" s="368" t="s">
        <v>9</v>
      </c>
      <c r="E8933" s="374" t="s">
        <v>371</v>
      </c>
      <c r="F8933" s="376">
        <v>721656.11</v>
      </c>
    </row>
    <row r="8934" spans="1:6">
      <c r="A8934" s="370" t="s">
        <v>18072</v>
      </c>
      <c r="B8934" s="374">
        <v>17623</v>
      </c>
      <c r="C8934" s="374" t="s">
        <v>18073</v>
      </c>
      <c r="D8934" s="368" t="s">
        <v>9</v>
      </c>
      <c r="E8934" s="374" t="s">
        <v>5656</v>
      </c>
      <c r="F8934" s="376">
        <v>1338934.3400000001</v>
      </c>
    </row>
    <row r="8935" spans="1:6">
      <c r="A8935" s="370" t="s">
        <v>18074</v>
      </c>
      <c r="B8935" s="374">
        <v>17671</v>
      </c>
      <c r="C8935" s="374" t="s">
        <v>18075</v>
      </c>
      <c r="D8935" s="368" t="s">
        <v>9</v>
      </c>
      <c r="E8935" s="374" t="s">
        <v>884</v>
      </c>
      <c r="F8935" s="376">
        <v>366065.96</v>
      </c>
    </row>
    <row r="8936" spans="1:6">
      <c r="A8936" s="370" t="s">
        <v>18076</v>
      </c>
      <c r="B8936" s="374">
        <v>14232</v>
      </c>
      <c r="C8936" s="374" t="s">
        <v>18077</v>
      </c>
      <c r="D8936" s="368" t="s">
        <v>9</v>
      </c>
      <c r="E8936" s="374" t="s">
        <v>366</v>
      </c>
      <c r="F8936" s="376">
        <v>383047.4</v>
      </c>
    </row>
    <row r="8937" spans="1:6">
      <c r="A8937" s="370" t="s">
        <v>18078</v>
      </c>
      <c r="B8937" s="374">
        <v>19184</v>
      </c>
      <c r="C8937" s="374" t="s">
        <v>18079</v>
      </c>
      <c r="D8937" s="368" t="s">
        <v>9</v>
      </c>
      <c r="E8937" s="374" t="s">
        <v>366</v>
      </c>
      <c r="F8937" s="376">
        <v>19968973.199999999</v>
      </c>
    </row>
    <row r="8938" spans="1:6" ht="22.5">
      <c r="A8938" s="370" t="s">
        <v>18080</v>
      </c>
      <c r="B8938" s="374">
        <v>17609</v>
      </c>
      <c r="C8938" s="374" t="s">
        <v>18081</v>
      </c>
      <c r="D8938" s="368" t="s">
        <v>8</v>
      </c>
      <c r="E8938" s="374" t="s">
        <v>537</v>
      </c>
      <c r="F8938" s="376">
        <v>34595.82</v>
      </c>
    </row>
    <row r="8939" spans="1:6" ht="22.5">
      <c r="A8939" s="370" t="s">
        <v>18082</v>
      </c>
      <c r="B8939" s="374">
        <v>17613</v>
      </c>
      <c r="C8939" s="374" t="s">
        <v>18083</v>
      </c>
      <c r="D8939" s="368" t="s">
        <v>8</v>
      </c>
      <c r="E8939" s="374" t="s">
        <v>537</v>
      </c>
      <c r="F8939" s="376">
        <v>68087.14</v>
      </c>
    </row>
    <row r="8940" spans="1:6" ht="22.5">
      <c r="A8940" s="370" t="s">
        <v>18084</v>
      </c>
      <c r="B8940" s="374">
        <v>17614</v>
      </c>
      <c r="C8940" s="374" t="s">
        <v>18085</v>
      </c>
      <c r="D8940" s="368" t="s">
        <v>8</v>
      </c>
      <c r="E8940" s="374" t="s">
        <v>537</v>
      </c>
      <c r="F8940" s="376">
        <v>25861.89</v>
      </c>
    </row>
    <row r="8941" spans="1:6" ht="22.5">
      <c r="A8941" s="370" t="s">
        <v>18086</v>
      </c>
      <c r="B8941" s="374">
        <v>17632</v>
      </c>
      <c r="C8941" s="374" t="s">
        <v>18087</v>
      </c>
      <c r="D8941" s="368" t="s">
        <v>8</v>
      </c>
      <c r="E8941" s="374" t="s">
        <v>537</v>
      </c>
      <c r="F8941" s="376">
        <v>72347.73</v>
      </c>
    </row>
    <row r="8942" spans="1:6" ht="22.5">
      <c r="A8942" s="370" t="s">
        <v>18088</v>
      </c>
      <c r="B8942" s="374">
        <v>17622</v>
      </c>
      <c r="C8942" s="374" t="s">
        <v>18089</v>
      </c>
      <c r="D8942" s="368" t="s">
        <v>8</v>
      </c>
      <c r="E8942" s="374" t="s">
        <v>537</v>
      </c>
      <c r="F8942" s="376">
        <v>94623.22</v>
      </c>
    </row>
    <row r="8943" spans="1:6" ht="22.5">
      <c r="A8943" s="370" t="s">
        <v>18090</v>
      </c>
      <c r="B8943" s="374">
        <v>17628</v>
      </c>
      <c r="C8943" s="374" t="s">
        <v>18091</v>
      </c>
      <c r="D8943" s="368" t="s">
        <v>8</v>
      </c>
      <c r="E8943" s="374" t="s">
        <v>537</v>
      </c>
      <c r="F8943" s="376">
        <v>35220.269999999997</v>
      </c>
    </row>
    <row r="8944" spans="1:6" ht="22.5">
      <c r="A8944" s="370" t="s">
        <v>18092</v>
      </c>
      <c r="B8944" s="374">
        <v>17621</v>
      </c>
      <c r="C8944" s="374" t="s">
        <v>18093</v>
      </c>
      <c r="D8944" s="368" t="s">
        <v>8</v>
      </c>
      <c r="E8944" s="374" t="s">
        <v>537</v>
      </c>
      <c r="F8944" s="376">
        <v>46102.58</v>
      </c>
    </row>
    <row r="8945" spans="1:6" ht="22.5">
      <c r="A8945" s="370" t="s">
        <v>18094</v>
      </c>
      <c r="B8945" s="374">
        <v>17650</v>
      </c>
      <c r="C8945" s="374" t="s">
        <v>18095</v>
      </c>
      <c r="D8945" s="368" t="s">
        <v>8</v>
      </c>
      <c r="E8945" s="374" t="s">
        <v>537</v>
      </c>
      <c r="F8945" s="376">
        <v>60584.22</v>
      </c>
    </row>
    <row r="8946" spans="1:6" ht="22.5">
      <c r="A8946" s="370" t="s">
        <v>18096</v>
      </c>
      <c r="B8946" s="374">
        <v>17649</v>
      </c>
      <c r="C8946" s="374" t="s">
        <v>18097</v>
      </c>
      <c r="D8946" s="368" t="s">
        <v>8</v>
      </c>
      <c r="E8946" s="374" t="s">
        <v>537</v>
      </c>
      <c r="F8946" s="376">
        <v>24330.05</v>
      </c>
    </row>
    <row r="8947" spans="1:6" ht="22.5">
      <c r="A8947" s="370" t="s">
        <v>18098</v>
      </c>
      <c r="B8947" s="374">
        <v>17659</v>
      </c>
      <c r="C8947" s="374" t="s">
        <v>18099</v>
      </c>
      <c r="D8947" s="368" t="s">
        <v>8</v>
      </c>
      <c r="E8947" s="374" t="s">
        <v>537</v>
      </c>
      <c r="F8947" s="376">
        <v>59444.800000000003</v>
      </c>
    </row>
    <row r="8948" spans="1:6" ht="22.5">
      <c r="A8948" s="370" t="s">
        <v>18100</v>
      </c>
      <c r="B8948" s="374">
        <v>17657</v>
      </c>
      <c r="C8948" s="374" t="s">
        <v>18101</v>
      </c>
      <c r="D8948" s="368" t="s">
        <v>8</v>
      </c>
      <c r="E8948" s="374" t="s">
        <v>537</v>
      </c>
      <c r="F8948" s="376">
        <v>88716.79</v>
      </c>
    </row>
    <row r="8949" spans="1:6" ht="22.5">
      <c r="A8949" s="370" t="s">
        <v>18102</v>
      </c>
      <c r="B8949" s="374">
        <v>17658</v>
      </c>
      <c r="C8949" s="374" t="s">
        <v>18103</v>
      </c>
      <c r="D8949" s="368" t="s">
        <v>8</v>
      </c>
      <c r="E8949" s="374" t="s">
        <v>537</v>
      </c>
      <c r="F8949" s="376">
        <v>70292.81</v>
      </c>
    </row>
    <row r="8950" spans="1:6" ht="22.5">
      <c r="A8950" s="370" t="s">
        <v>18104</v>
      </c>
      <c r="B8950" s="374">
        <v>17652</v>
      </c>
      <c r="C8950" s="374" t="s">
        <v>18105</v>
      </c>
      <c r="D8950" s="368" t="s">
        <v>8</v>
      </c>
      <c r="E8950" s="374" t="s">
        <v>537</v>
      </c>
      <c r="F8950" s="376">
        <v>62231.86</v>
      </c>
    </row>
    <row r="8951" spans="1:6" ht="22.5">
      <c r="A8951" s="370" t="s">
        <v>18106</v>
      </c>
      <c r="B8951" s="374">
        <v>17653</v>
      </c>
      <c r="C8951" s="374" t="s">
        <v>18105</v>
      </c>
      <c r="D8951" s="368" t="s">
        <v>8</v>
      </c>
      <c r="E8951" s="374" t="s">
        <v>537</v>
      </c>
      <c r="F8951" s="376">
        <v>29566.6</v>
      </c>
    </row>
    <row r="8952" spans="1:6">
      <c r="A8952" s="370" t="s">
        <v>18107</v>
      </c>
      <c r="B8952" s="374">
        <v>18530</v>
      </c>
      <c r="C8952" s="374" t="s">
        <v>18108</v>
      </c>
      <c r="D8952" s="368" t="s">
        <v>9</v>
      </c>
      <c r="E8952" s="374" t="s">
        <v>371</v>
      </c>
      <c r="F8952" s="376">
        <v>7477855.6399999997</v>
      </c>
    </row>
    <row r="8953" spans="1:6">
      <c r="A8953" s="370" t="s">
        <v>18109</v>
      </c>
      <c r="B8953" s="374">
        <v>18531</v>
      </c>
      <c r="C8953" s="374" t="s">
        <v>18110</v>
      </c>
      <c r="D8953" s="368" t="s">
        <v>9</v>
      </c>
      <c r="E8953" s="374" t="s">
        <v>371</v>
      </c>
      <c r="F8953" s="376">
        <v>4176142.58</v>
      </c>
    </row>
    <row r="8954" spans="1:6">
      <c r="A8954" s="370" t="s">
        <v>18111</v>
      </c>
      <c r="B8954" s="374">
        <v>17645</v>
      </c>
      <c r="C8954" s="374" t="s">
        <v>18112</v>
      </c>
      <c r="D8954" s="368" t="s">
        <v>9</v>
      </c>
      <c r="E8954" s="374" t="s">
        <v>884</v>
      </c>
      <c r="F8954" s="376">
        <v>108554.99</v>
      </c>
    </row>
    <row r="8955" spans="1:6" ht="22.5">
      <c r="A8955" s="370" t="s">
        <v>18113</v>
      </c>
      <c r="B8955" s="374">
        <v>14543</v>
      </c>
      <c r="C8955" s="374" t="s">
        <v>18114</v>
      </c>
      <c r="D8955" s="368" t="s">
        <v>9</v>
      </c>
      <c r="E8955" s="374" t="s">
        <v>359</v>
      </c>
      <c r="F8955" s="376">
        <v>13841.58</v>
      </c>
    </row>
    <row r="8956" spans="1:6">
      <c r="A8956" s="370" t="s">
        <v>18115</v>
      </c>
      <c r="B8956" s="374">
        <v>13958</v>
      </c>
      <c r="C8956" s="374" t="s">
        <v>18116</v>
      </c>
      <c r="D8956" s="368" t="s">
        <v>9</v>
      </c>
      <c r="E8956" s="374" t="s">
        <v>491</v>
      </c>
      <c r="F8956" s="376">
        <v>470643.88</v>
      </c>
    </row>
    <row r="8957" spans="1:6" ht="22.5">
      <c r="A8957" s="370" t="s">
        <v>18117</v>
      </c>
      <c r="B8957" s="374">
        <v>15083</v>
      </c>
      <c r="C8957" s="374" t="s">
        <v>18118</v>
      </c>
      <c r="D8957" s="368" t="s">
        <v>9</v>
      </c>
      <c r="E8957" s="374" t="s">
        <v>359</v>
      </c>
      <c r="F8957" s="376">
        <v>0</v>
      </c>
    </row>
    <row r="8958" spans="1:6">
      <c r="A8958" s="370" t="s">
        <v>18119</v>
      </c>
      <c r="B8958" s="374">
        <v>15064</v>
      </c>
      <c r="C8958" s="374" t="s">
        <v>18120</v>
      </c>
      <c r="D8958" s="368" t="s">
        <v>9</v>
      </c>
      <c r="E8958" s="374" t="s">
        <v>507</v>
      </c>
      <c r="F8958" s="376">
        <v>24258.87</v>
      </c>
    </row>
    <row r="8959" spans="1:6">
      <c r="A8959" s="370" t="s">
        <v>18121</v>
      </c>
      <c r="B8959" s="374">
        <v>15065</v>
      </c>
      <c r="C8959" s="374" t="s">
        <v>18122</v>
      </c>
      <c r="D8959" s="368" t="s">
        <v>9</v>
      </c>
      <c r="E8959" s="374" t="s">
        <v>507</v>
      </c>
      <c r="F8959" s="376">
        <v>24258.87</v>
      </c>
    </row>
    <row r="8960" spans="1:6">
      <c r="A8960" s="370" t="s">
        <v>18123</v>
      </c>
      <c r="B8960" s="374">
        <v>15062</v>
      </c>
      <c r="C8960" s="374" t="s">
        <v>18124</v>
      </c>
      <c r="D8960" s="368" t="s">
        <v>9</v>
      </c>
      <c r="E8960" s="374" t="s">
        <v>507</v>
      </c>
      <c r="F8960" s="376">
        <v>0</v>
      </c>
    </row>
    <row r="8961" spans="1:6">
      <c r="A8961" s="370" t="s">
        <v>18125</v>
      </c>
      <c r="B8961" s="374">
        <v>15144</v>
      </c>
      <c r="C8961" s="374" t="s">
        <v>18126</v>
      </c>
      <c r="D8961" s="368" t="s">
        <v>7</v>
      </c>
      <c r="E8961" s="374" t="s">
        <v>857</v>
      </c>
      <c r="F8961" s="376">
        <v>737032.05</v>
      </c>
    </row>
    <row r="8962" spans="1:6" ht="22.5">
      <c r="A8962" s="370" t="s">
        <v>18127</v>
      </c>
      <c r="B8962" s="374">
        <v>18194</v>
      </c>
      <c r="C8962" s="374" t="s">
        <v>18128</v>
      </c>
      <c r="D8962" s="368" t="s">
        <v>8</v>
      </c>
      <c r="E8962" s="374" t="s">
        <v>537</v>
      </c>
      <c r="F8962" s="376">
        <v>353103.9</v>
      </c>
    </row>
    <row r="8963" spans="1:6" ht="22.5">
      <c r="A8963" s="370" t="s">
        <v>18129</v>
      </c>
      <c r="B8963" s="374">
        <v>17606</v>
      </c>
      <c r="C8963" s="374" t="s">
        <v>18130</v>
      </c>
      <c r="D8963" s="368" t="s">
        <v>8</v>
      </c>
      <c r="E8963" s="374" t="s">
        <v>537</v>
      </c>
      <c r="F8963" s="376">
        <v>434434.96</v>
      </c>
    </row>
    <row r="8964" spans="1:6" ht="22.5">
      <c r="A8964" s="370" t="s">
        <v>18131</v>
      </c>
      <c r="B8964" s="374">
        <v>18223</v>
      </c>
      <c r="C8964" s="374" t="s">
        <v>18132</v>
      </c>
      <c r="D8964" s="368" t="s">
        <v>8</v>
      </c>
      <c r="E8964" s="374" t="s">
        <v>537</v>
      </c>
      <c r="F8964" s="376">
        <v>21163.79</v>
      </c>
    </row>
    <row r="8965" spans="1:6" ht="22.5">
      <c r="A8965" s="370" t="s">
        <v>18133</v>
      </c>
      <c r="B8965" s="374">
        <v>17553</v>
      </c>
      <c r="C8965" s="374" t="s">
        <v>18134</v>
      </c>
      <c r="D8965" s="368" t="s">
        <v>8</v>
      </c>
      <c r="E8965" s="374" t="s">
        <v>537</v>
      </c>
      <c r="F8965" s="376">
        <v>20668.189999999999</v>
      </c>
    </row>
    <row r="8966" spans="1:6" ht="22.5">
      <c r="A8966" s="370" t="s">
        <v>18135</v>
      </c>
      <c r="B8966" s="374">
        <v>19009</v>
      </c>
      <c r="C8966" s="374" t="s">
        <v>18136</v>
      </c>
      <c r="D8966" s="368" t="s">
        <v>9</v>
      </c>
      <c r="E8966" s="374" t="s">
        <v>359</v>
      </c>
      <c r="F8966" s="376">
        <v>753144.69</v>
      </c>
    </row>
    <row r="8967" spans="1:6" ht="22.5">
      <c r="A8967" s="370" t="s">
        <v>18137</v>
      </c>
      <c r="B8967" s="374">
        <v>13342</v>
      </c>
      <c r="C8967" s="374" t="s">
        <v>18138</v>
      </c>
      <c r="D8967" s="368" t="s">
        <v>9</v>
      </c>
      <c r="E8967" s="374" t="s">
        <v>1520</v>
      </c>
      <c r="F8967" s="376">
        <v>383977.76</v>
      </c>
    </row>
    <row r="8968" spans="1:6" ht="22.5">
      <c r="A8968" s="370" t="s">
        <v>18139</v>
      </c>
      <c r="B8968" s="374">
        <v>15304</v>
      </c>
      <c r="C8968" s="374" t="s">
        <v>18140</v>
      </c>
      <c r="D8968" s="368" t="s">
        <v>9</v>
      </c>
      <c r="E8968" s="374" t="s">
        <v>359</v>
      </c>
      <c r="F8968" s="376">
        <v>92915.25</v>
      </c>
    </row>
    <row r="8969" spans="1:6" ht="22.5">
      <c r="A8969" s="370" t="s">
        <v>18141</v>
      </c>
      <c r="B8969" s="374">
        <v>14249</v>
      </c>
      <c r="C8969" s="374" t="s">
        <v>18142</v>
      </c>
      <c r="D8969" s="368" t="s">
        <v>9</v>
      </c>
      <c r="E8969" s="374" t="s">
        <v>359</v>
      </c>
      <c r="F8969" s="376">
        <v>26391.48</v>
      </c>
    </row>
    <row r="8970" spans="1:6" ht="22.5">
      <c r="A8970" s="370" t="s">
        <v>18143</v>
      </c>
      <c r="B8970" s="374">
        <v>14246</v>
      </c>
      <c r="C8970" s="374" t="s">
        <v>18144</v>
      </c>
      <c r="D8970" s="368" t="s">
        <v>9</v>
      </c>
      <c r="E8970" s="374" t="s">
        <v>359</v>
      </c>
      <c r="F8970" s="376">
        <v>19500.02</v>
      </c>
    </row>
    <row r="8971" spans="1:6" ht="22.5">
      <c r="A8971" s="370" t="s">
        <v>18145</v>
      </c>
      <c r="B8971" s="374">
        <v>14245</v>
      </c>
      <c r="C8971" s="374" t="s">
        <v>18146</v>
      </c>
      <c r="D8971" s="368" t="s">
        <v>9</v>
      </c>
      <c r="E8971" s="374" t="s">
        <v>359</v>
      </c>
      <c r="F8971" s="376">
        <v>73569.48</v>
      </c>
    </row>
    <row r="8972" spans="1:6" ht="22.5">
      <c r="A8972" s="370" t="s">
        <v>18147</v>
      </c>
      <c r="B8972" s="374">
        <v>14243</v>
      </c>
      <c r="C8972" s="374" t="s">
        <v>18148</v>
      </c>
      <c r="D8972" s="368" t="s">
        <v>9</v>
      </c>
      <c r="E8972" s="374" t="s">
        <v>359</v>
      </c>
      <c r="F8972" s="376">
        <v>26391.48</v>
      </c>
    </row>
    <row r="8973" spans="1:6" ht="22.5">
      <c r="A8973" s="370" t="s">
        <v>18149</v>
      </c>
      <c r="B8973" s="374">
        <v>14248</v>
      </c>
      <c r="C8973" s="374" t="s">
        <v>18150</v>
      </c>
      <c r="D8973" s="368" t="s">
        <v>9</v>
      </c>
      <c r="E8973" s="374" t="s">
        <v>359</v>
      </c>
      <c r="F8973" s="376">
        <v>25090.79</v>
      </c>
    </row>
    <row r="8974" spans="1:6" ht="22.5">
      <c r="A8974" s="370" t="s">
        <v>18151</v>
      </c>
      <c r="B8974" s="374">
        <v>14247</v>
      </c>
      <c r="C8974" s="374" t="s">
        <v>18152</v>
      </c>
      <c r="D8974" s="368" t="s">
        <v>9</v>
      </c>
      <c r="E8974" s="374" t="s">
        <v>359</v>
      </c>
      <c r="F8974" s="376">
        <v>43282.78</v>
      </c>
    </row>
    <row r="8975" spans="1:6" ht="22.5">
      <c r="A8975" s="370" t="s">
        <v>18153</v>
      </c>
      <c r="B8975" s="374">
        <v>15322</v>
      </c>
      <c r="C8975" s="374" t="s">
        <v>18154</v>
      </c>
      <c r="D8975" s="368" t="s">
        <v>9</v>
      </c>
      <c r="E8975" s="374" t="s">
        <v>359</v>
      </c>
      <c r="F8975" s="376">
        <v>19500.02</v>
      </c>
    </row>
    <row r="8976" spans="1:6">
      <c r="A8976" s="370" t="s">
        <v>18155</v>
      </c>
      <c r="B8976" s="374">
        <v>13502</v>
      </c>
      <c r="C8976" s="374" t="s">
        <v>18156</v>
      </c>
      <c r="D8976" s="368" t="s">
        <v>6</v>
      </c>
      <c r="E8976" s="374" t="s">
        <v>366</v>
      </c>
      <c r="F8976" s="376">
        <v>11190.35</v>
      </c>
    </row>
    <row r="8977" spans="1:6">
      <c r="A8977" s="370" t="s">
        <v>18157</v>
      </c>
      <c r="B8977" s="374">
        <v>13642</v>
      </c>
      <c r="C8977" s="374" t="s">
        <v>18158</v>
      </c>
      <c r="D8977" s="368" t="s">
        <v>9</v>
      </c>
      <c r="E8977" s="374" t="s">
        <v>366</v>
      </c>
      <c r="F8977" s="376">
        <v>7554.12</v>
      </c>
    </row>
    <row r="8978" spans="1:6">
      <c r="A8978" s="370" t="s">
        <v>18159</v>
      </c>
      <c r="B8978" s="374">
        <v>13643</v>
      </c>
      <c r="C8978" s="374" t="s">
        <v>18160</v>
      </c>
      <c r="D8978" s="368" t="s">
        <v>9</v>
      </c>
      <c r="E8978" s="374" t="s">
        <v>366</v>
      </c>
      <c r="F8978" s="376">
        <v>7554.12</v>
      </c>
    </row>
    <row r="8979" spans="1:6">
      <c r="A8979" s="370" t="s">
        <v>18161</v>
      </c>
      <c r="B8979" s="374">
        <v>13640</v>
      </c>
      <c r="C8979" s="374" t="s">
        <v>18162</v>
      </c>
      <c r="D8979" s="368" t="s">
        <v>9</v>
      </c>
      <c r="E8979" s="374" t="s">
        <v>366</v>
      </c>
      <c r="F8979" s="376">
        <v>5054.12</v>
      </c>
    </row>
    <row r="8980" spans="1:6">
      <c r="A8980" s="370" t="s">
        <v>18163</v>
      </c>
      <c r="B8980" s="374">
        <v>14238</v>
      </c>
      <c r="C8980" s="374" t="s">
        <v>18164</v>
      </c>
      <c r="D8980" s="368" t="s">
        <v>9</v>
      </c>
      <c r="E8980" s="374" t="s">
        <v>366</v>
      </c>
      <c r="F8980" s="376">
        <v>46799.5</v>
      </c>
    </row>
    <row r="8981" spans="1:6">
      <c r="A8981" s="370" t="s">
        <v>18165</v>
      </c>
      <c r="B8981" s="374">
        <v>13644</v>
      </c>
      <c r="C8981" s="374" t="s">
        <v>18166</v>
      </c>
      <c r="D8981" s="368" t="s">
        <v>9</v>
      </c>
      <c r="E8981" s="374" t="s">
        <v>366</v>
      </c>
      <c r="F8981" s="376">
        <v>7554.12</v>
      </c>
    </row>
    <row r="8982" spans="1:6">
      <c r="A8982" s="370" t="s">
        <v>18167</v>
      </c>
      <c r="B8982" s="374">
        <v>19274</v>
      </c>
      <c r="C8982" s="374" t="s">
        <v>18168</v>
      </c>
      <c r="D8982" s="368" t="s">
        <v>1702</v>
      </c>
      <c r="E8982" s="374" t="s">
        <v>366</v>
      </c>
      <c r="F8982" s="376">
        <v>0</v>
      </c>
    </row>
    <row r="8983" spans="1:6">
      <c r="A8983" s="370" t="s">
        <v>18169</v>
      </c>
      <c r="B8983" s="374">
        <v>13777</v>
      </c>
      <c r="C8983" s="374" t="s">
        <v>18170</v>
      </c>
      <c r="D8983" s="368" t="s">
        <v>8</v>
      </c>
      <c r="E8983" s="374" t="s">
        <v>496</v>
      </c>
      <c r="F8983" s="376">
        <v>52171.19</v>
      </c>
    </row>
    <row r="8984" spans="1:6">
      <c r="A8984" s="370" t="s">
        <v>18171</v>
      </c>
      <c r="B8984" s="374">
        <v>14369</v>
      </c>
      <c r="C8984" s="374" t="s">
        <v>18172</v>
      </c>
      <c r="D8984" s="368" t="s">
        <v>9</v>
      </c>
      <c r="E8984" s="374" t="s">
        <v>366</v>
      </c>
      <c r="F8984" s="376">
        <v>616934.94999999995</v>
      </c>
    </row>
    <row r="8985" spans="1:6">
      <c r="A8985" s="370" t="s">
        <v>18173</v>
      </c>
      <c r="B8985" s="374">
        <v>14366</v>
      </c>
      <c r="C8985" s="374" t="s">
        <v>18174</v>
      </c>
      <c r="D8985" s="368" t="s">
        <v>9</v>
      </c>
      <c r="E8985" s="374" t="s">
        <v>366</v>
      </c>
      <c r="F8985" s="376">
        <v>262683.28999999998</v>
      </c>
    </row>
    <row r="8986" spans="1:6">
      <c r="A8986" s="370" t="s">
        <v>18175</v>
      </c>
      <c r="B8986" s="374">
        <v>14367</v>
      </c>
      <c r="C8986" s="374" t="s">
        <v>18176</v>
      </c>
      <c r="D8986" s="368" t="s">
        <v>9</v>
      </c>
      <c r="E8986" s="374" t="s">
        <v>366</v>
      </c>
      <c r="F8986" s="376">
        <v>393545.51</v>
      </c>
    </row>
    <row r="8987" spans="1:6">
      <c r="A8987" s="370" t="s">
        <v>18177</v>
      </c>
      <c r="B8987" s="374">
        <v>14368</v>
      </c>
      <c r="C8987" s="374" t="s">
        <v>18178</v>
      </c>
      <c r="D8987" s="368" t="s">
        <v>9</v>
      </c>
      <c r="E8987" s="374" t="s">
        <v>366</v>
      </c>
      <c r="F8987" s="376">
        <v>313746.2</v>
      </c>
    </row>
    <row r="8988" spans="1:6">
      <c r="A8988" s="370" t="s">
        <v>18179</v>
      </c>
      <c r="B8988" s="374">
        <v>17655</v>
      </c>
      <c r="C8988" s="374" t="s">
        <v>18180</v>
      </c>
      <c r="D8988" s="368" t="s">
        <v>9</v>
      </c>
      <c r="E8988" s="374" t="s">
        <v>884</v>
      </c>
      <c r="F8988" s="376">
        <v>183032.98</v>
      </c>
    </row>
    <row r="8989" spans="1:6">
      <c r="A8989" s="370" t="s">
        <v>18181</v>
      </c>
      <c r="B8989" s="374">
        <v>14365</v>
      </c>
      <c r="C8989" s="374" t="s">
        <v>18182</v>
      </c>
      <c r="D8989" s="368" t="s">
        <v>9</v>
      </c>
      <c r="E8989" s="374" t="s">
        <v>366</v>
      </c>
      <c r="F8989" s="376">
        <v>244426.58</v>
      </c>
    </row>
    <row r="8990" spans="1:6">
      <c r="A8990" s="370" t="s">
        <v>18183</v>
      </c>
      <c r="B8990" s="374">
        <v>10437</v>
      </c>
      <c r="C8990" s="374" t="s">
        <v>18184</v>
      </c>
      <c r="D8990" s="368" t="s">
        <v>9</v>
      </c>
      <c r="E8990" s="374" t="s">
        <v>773</v>
      </c>
      <c r="F8990" s="376">
        <v>299639.49</v>
      </c>
    </row>
    <row r="8991" spans="1:6">
      <c r="A8991" s="370" t="s">
        <v>18185</v>
      </c>
      <c r="B8991" s="374">
        <v>10719</v>
      </c>
      <c r="C8991" s="374" t="s">
        <v>18186</v>
      </c>
      <c r="D8991" s="368" t="s">
        <v>9</v>
      </c>
      <c r="E8991" s="374" t="s">
        <v>773</v>
      </c>
      <c r="F8991" s="376">
        <v>2995999.91</v>
      </c>
    </row>
    <row r="8992" spans="1:6">
      <c r="A8992" s="370" t="s">
        <v>18187</v>
      </c>
      <c r="B8992" s="374">
        <v>10257</v>
      </c>
      <c r="C8992" s="374" t="s">
        <v>18188</v>
      </c>
      <c r="D8992" s="368" t="s">
        <v>9</v>
      </c>
      <c r="E8992" s="374" t="s">
        <v>773</v>
      </c>
      <c r="F8992" s="376">
        <v>1224696.69</v>
      </c>
    </row>
    <row r="8993" spans="1:6">
      <c r="A8993" s="370" t="s">
        <v>18189</v>
      </c>
      <c r="B8993" s="374">
        <v>10718</v>
      </c>
      <c r="C8993" s="374" t="s">
        <v>18190</v>
      </c>
      <c r="D8993" s="368" t="s">
        <v>9</v>
      </c>
      <c r="E8993" s="374" t="s">
        <v>773</v>
      </c>
      <c r="F8993" s="376">
        <v>1585185.14</v>
      </c>
    </row>
    <row r="8994" spans="1:6">
      <c r="A8994" s="370" t="s">
        <v>18191</v>
      </c>
      <c r="B8994" s="374">
        <v>10265</v>
      </c>
      <c r="C8994" s="374" t="s">
        <v>18192</v>
      </c>
      <c r="D8994" s="368" t="s">
        <v>9</v>
      </c>
      <c r="E8994" s="374" t="s">
        <v>773</v>
      </c>
      <c r="F8994" s="376">
        <v>1416466.62</v>
      </c>
    </row>
    <row r="8995" spans="1:6">
      <c r="A8995" s="370" t="s">
        <v>18193</v>
      </c>
      <c r="B8995" s="374">
        <v>13750</v>
      </c>
      <c r="C8995" s="374" t="s">
        <v>18194</v>
      </c>
      <c r="D8995" s="368" t="s">
        <v>9</v>
      </c>
      <c r="E8995" s="374" t="s">
        <v>366</v>
      </c>
      <c r="F8995" s="376">
        <v>207645.14</v>
      </c>
    </row>
    <row r="8996" spans="1:6">
      <c r="A8996" s="370" t="s">
        <v>18195</v>
      </c>
      <c r="B8996" s="374">
        <v>13501</v>
      </c>
      <c r="C8996" s="374" t="s">
        <v>18196</v>
      </c>
      <c r="D8996" s="368" t="s">
        <v>9</v>
      </c>
      <c r="E8996" s="374" t="s">
        <v>610</v>
      </c>
      <c r="F8996" s="376">
        <v>12948.18</v>
      </c>
    </row>
    <row r="8997" spans="1:6" ht="22.5">
      <c r="A8997" s="370" t="s">
        <v>18197</v>
      </c>
      <c r="B8997" s="374">
        <v>14531</v>
      </c>
      <c r="C8997" s="374" t="s">
        <v>18198</v>
      </c>
      <c r="D8997" s="368" t="s">
        <v>9</v>
      </c>
      <c r="E8997" s="374" t="s">
        <v>359</v>
      </c>
      <c r="F8997" s="376">
        <v>464174.97</v>
      </c>
    </row>
    <row r="8998" spans="1:6">
      <c r="A8998" s="370" t="s">
        <v>18199</v>
      </c>
      <c r="B8998" s="374">
        <v>315</v>
      </c>
      <c r="C8998" s="374" t="s">
        <v>18200</v>
      </c>
      <c r="D8998" s="368" t="s">
        <v>6</v>
      </c>
      <c r="E8998" s="374" t="s">
        <v>598</v>
      </c>
      <c r="F8998" s="376">
        <v>34523.06</v>
      </c>
    </row>
    <row r="8999" spans="1:6">
      <c r="A8999" s="370" t="s">
        <v>18201</v>
      </c>
      <c r="B8999" s="374">
        <v>12456</v>
      </c>
      <c r="C8999" s="374" t="s">
        <v>18202</v>
      </c>
      <c r="D8999" s="368" t="s">
        <v>1702</v>
      </c>
      <c r="E8999" s="374" t="s">
        <v>615</v>
      </c>
      <c r="F8999" s="376">
        <v>12372.02</v>
      </c>
    </row>
    <row r="9000" spans="1:6" ht="22.5">
      <c r="A9000" s="370" t="s">
        <v>18203</v>
      </c>
      <c r="B9000" s="374">
        <v>12474</v>
      </c>
      <c r="C9000" s="374" t="s">
        <v>18204</v>
      </c>
      <c r="D9000" s="368" t="s">
        <v>9</v>
      </c>
      <c r="E9000" s="374" t="s">
        <v>537</v>
      </c>
      <c r="F9000" s="376">
        <v>358601.88</v>
      </c>
    </row>
    <row r="9001" spans="1:6">
      <c r="A9001" s="370" t="s">
        <v>18205</v>
      </c>
      <c r="B9001" s="374">
        <v>14413</v>
      </c>
      <c r="C9001" s="374" t="s">
        <v>18206</v>
      </c>
      <c r="D9001" s="368" t="s">
        <v>6</v>
      </c>
      <c r="E9001" s="374" t="s">
        <v>1442</v>
      </c>
      <c r="F9001" s="376">
        <v>0</v>
      </c>
    </row>
    <row r="9002" spans="1:6" ht="22.5">
      <c r="A9002" s="370" t="s">
        <v>18207</v>
      </c>
      <c r="B9002" s="374">
        <v>14541</v>
      </c>
      <c r="C9002" s="374" t="s">
        <v>18208</v>
      </c>
      <c r="D9002" s="368" t="s">
        <v>9</v>
      </c>
      <c r="E9002" s="374" t="s">
        <v>359</v>
      </c>
      <c r="F9002" s="376">
        <v>43398.83</v>
      </c>
    </row>
    <row r="9003" spans="1:6">
      <c r="A9003" s="370" t="s">
        <v>18209</v>
      </c>
      <c r="B9003" s="374">
        <v>12178</v>
      </c>
      <c r="C9003" s="374" t="s">
        <v>18210</v>
      </c>
      <c r="D9003" s="368" t="s">
        <v>6</v>
      </c>
      <c r="E9003" s="374" t="s">
        <v>598</v>
      </c>
      <c r="F9003" s="376">
        <v>34546.370000000003</v>
      </c>
    </row>
    <row r="9004" spans="1:6">
      <c r="A9004" s="370" t="s">
        <v>18211</v>
      </c>
      <c r="B9004" s="374">
        <v>318</v>
      </c>
      <c r="C9004" s="374" t="s">
        <v>18212</v>
      </c>
      <c r="D9004" s="368" t="s">
        <v>6</v>
      </c>
      <c r="E9004" s="374" t="s">
        <v>598</v>
      </c>
      <c r="F9004" s="376">
        <v>50078.99</v>
      </c>
    </row>
    <row r="9005" spans="1:6">
      <c r="A9005" s="370" t="s">
        <v>18213</v>
      </c>
      <c r="B9005" s="374">
        <v>753</v>
      </c>
      <c r="C9005" s="374" t="s">
        <v>18214</v>
      </c>
      <c r="D9005" s="368" t="s">
        <v>6</v>
      </c>
      <c r="E9005" s="374" t="s">
        <v>598</v>
      </c>
      <c r="F9005" s="376">
        <v>25611.55</v>
      </c>
    </row>
    <row r="9006" spans="1:6" ht="22.5">
      <c r="A9006" s="370" t="s">
        <v>18215</v>
      </c>
      <c r="B9006" s="374">
        <v>17550</v>
      </c>
      <c r="C9006" s="374" t="s">
        <v>18216</v>
      </c>
      <c r="D9006" s="368" t="s">
        <v>8</v>
      </c>
      <c r="E9006" s="374" t="s">
        <v>537</v>
      </c>
      <c r="F9006" s="376">
        <v>188197.78</v>
      </c>
    </row>
    <row r="9007" spans="1:6" ht="22.5">
      <c r="A9007" s="370" t="s">
        <v>18217</v>
      </c>
      <c r="B9007" s="374">
        <v>17587</v>
      </c>
      <c r="C9007" s="374" t="s">
        <v>18218</v>
      </c>
      <c r="D9007" s="368" t="s">
        <v>8</v>
      </c>
      <c r="E9007" s="374" t="s">
        <v>537</v>
      </c>
      <c r="F9007" s="376">
        <v>155294.93</v>
      </c>
    </row>
    <row r="9008" spans="1:6" ht="22.5">
      <c r="A9008" s="370" t="s">
        <v>18219</v>
      </c>
      <c r="B9008" s="374">
        <v>17589</v>
      </c>
      <c r="C9008" s="374" t="s">
        <v>18220</v>
      </c>
      <c r="D9008" s="368" t="s">
        <v>8</v>
      </c>
      <c r="E9008" s="374" t="s">
        <v>537</v>
      </c>
      <c r="F9008" s="376">
        <v>60184.88</v>
      </c>
    </row>
    <row r="9009" spans="1:6" ht="22.5">
      <c r="A9009" s="370" t="s">
        <v>18221</v>
      </c>
      <c r="B9009" s="374">
        <v>17556</v>
      </c>
      <c r="C9009" s="374" t="s">
        <v>18222</v>
      </c>
      <c r="D9009" s="368" t="s">
        <v>8</v>
      </c>
      <c r="E9009" s="374" t="s">
        <v>537</v>
      </c>
      <c r="F9009" s="376">
        <v>47586.85</v>
      </c>
    </row>
    <row r="9010" spans="1:6" ht="22.5">
      <c r="A9010" s="370" t="s">
        <v>18223</v>
      </c>
      <c r="B9010" s="374">
        <v>17607</v>
      </c>
      <c r="C9010" s="374" t="s">
        <v>18224</v>
      </c>
      <c r="D9010" s="368" t="s">
        <v>8</v>
      </c>
      <c r="E9010" s="374" t="s">
        <v>537</v>
      </c>
      <c r="F9010" s="376">
        <v>348319.72</v>
      </c>
    </row>
    <row r="9011" spans="1:6" ht="22.5">
      <c r="A9011" s="370" t="s">
        <v>18225</v>
      </c>
      <c r="B9011" s="374">
        <v>17605</v>
      </c>
      <c r="C9011" s="374" t="s">
        <v>18226</v>
      </c>
      <c r="D9011" s="368" t="s">
        <v>8</v>
      </c>
      <c r="E9011" s="374" t="s">
        <v>537</v>
      </c>
      <c r="F9011" s="376">
        <v>93250.64</v>
      </c>
    </row>
    <row r="9012" spans="1:6" ht="22.5">
      <c r="A9012" s="370" t="s">
        <v>18227</v>
      </c>
      <c r="B9012" s="374">
        <v>17565</v>
      </c>
      <c r="C9012" s="374" t="s">
        <v>18228</v>
      </c>
      <c r="D9012" s="368" t="s">
        <v>8</v>
      </c>
      <c r="E9012" s="374" t="s">
        <v>537</v>
      </c>
      <c r="F9012" s="376">
        <v>481843.4</v>
      </c>
    </row>
    <row r="9013" spans="1:6" ht="22.5">
      <c r="A9013" s="370" t="s">
        <v>18229</v>
      </c>
      <c r="B9013" s="374">
        <v>17588</v>
      </c>
      <c r="C9013" s="374" t="s">
        <v>18230</v>
      </c>
      <c r="D9013" s="368" t="s">
        <v>8</v>
      </c>
      <c r="E9013" s="374" t="s">
        <v>537</v>
      </c>
      <c r="F9013" s="376">
        <v>1023107.39</v>
      </c>
    </row>
    <row r="9014" spans="1:6">
      <c r="A9014" s="370" t="s">
        <v>18231</v>
      </c>
      <c r="B9014" s="374">
        <v>11612</v>
      </c>
      <c r="C9014" s="374" t="s">
        <v>18232</v>
      </c>
      <c r="D9014" s="368" t="s">
        <v>9</v>
      </c>
      <c r="E9014" s="374" t="s">
        <v>2841</v>
      </c>
      <c r="F9014" s="376">
        <v>0</v>
      </c>
    </row>
    <row r="9015" spans="1:6">
      <c r="A9015" s="370" t="s">
        <v>18233</v>
      </c>
      <c r="B9015" s="374">
        <v>11613</v>
      </c>
      <c r="C9015" s="374" t="s">
        <v>18234</v>
      </c>
      <c r="D9015" s="368" t="s">
        <v>9</v>
      </c>
      <c r="E9015" s="374" t="s">
        <v>2841</v>
      </c>
      <c r="F9015" s="376">
        <v>0</v>
      </c>
    </row>
    <row r="9016" spans="1:6">
      <c r="A9016" s="370" t="s">
        <v>18235</v>
      </c>
      <c r="B9016" s="374">
        <v>11614</v>
      </c>
      <c r="C9016" s="374" t="s">
        <v>18236</v>
      </c>
      <c r="D9016" s="368" t="s">
        <v>9</v>
      </c>
      <c r="E9016" s="374" t="s">
        <v>2841</v>
      </c>
      <c r="F9016" s="376">
        <v>0</v>
      </c>
    </row>
    <row r="9017" spans="1:6">
      <c r="A9017" s="370" t="s">
        <v>18237</v>
      </c>
      <c r="B9017" s="374">
        <v>14376</v>
      </c>
      <c r="C9017" s="374" t="s">
        <v>18238</v>
      </c>
      <c r="D9017" s="368" t="s">
        <v>9</v>
      </c>
      <c r="E9017" s="374" t="s">
        <v>496</v>
      </c>
      <c r="F9017" s="376">
        <v>51393.85</v>
      </c>
    </row>
    <row r="9018" spans="1:6">
      <c r="A9018" s="370" t="s">
        <v>18239</v>
      </c>
      <c r="B9018" s="374">
        <v>12762</v>
      </c>
      <c r="C9018" s="374" t="s">
        <v>18240</v>
      </c>
      <c r="D9018" s="368" t="s">
        <v>6</v>
      </c>
      <c r="E9018" s="374" t="s">
        <v>1213</v>
      </c>
      <c r="F9018" s="376">
        <v>7395.44</v>
      </c>
    </row>
    <row r="9019" spans="1:6">
      <c r="A9019" s="370" t="s">
        <v>18241</v>
      </c>
      <c r="B9019" s="374">
        <v>13000</v>
      </c>
      <c r="C9019" s="374" t="s">
        <v>18242</v>
      </c>
      <c r="D9019" s="368" t="s">
        <v>9</v>
      </c>
      <c r="E9019" s="374" t="s">
        <v>1766</v>
      </c>
      <c r="F9019" s="376">
        <v>257640.99</v>
      </c>
    </row>
    <row r="9020" spans="1:6">
      <c r="A9020" s="370" t="s">
        <v>18243</v>
      </c>
      <c r="B9020" s="374">
        <v>13011</v>
      </c>
      <c r="C9020" s="374" t="s">
        <v>18244</v>
      </c>
      <c r="D9020" s="368" t="s">
        <v>9</v>
      </c>
      <c r="E9020" s="374" t="s">
        <v>615</v>
      </c>
      <c r="F9020" s="376">
        <v>61930.38</v>
      </c>
    </row>
    <row r="9021" spans="1:6">
      <c r="A9021" s="370" t="s">
        <v>18245</v>
      </c>
      <c r="B9021" s="374">
        <v>16077</v>
      </c>
      <c r="C9021" s="374" t="s">
        <v>18246</v>
      </c>
      <c r="D9021" s="368" t="s">
        <v>9</v>
      </c>
      <c r="E9021" s="374" t="s">
        <v>1207</v>
      </c>
      <c r="F9021" s="376">
        <v>73803.539999999994</v>
      </c>
    </row>
    <row r="9022" spans="1:6">
      <c r="A9022" s="370" t="s">
        <v>18247</v>
      </c>
      <c r="B9022" s="374">
        <v>13035</v>
      </c>
      <c r="C9022" s="374" t="s">
        <v>18248</v>
      </c>
      <c r="D9022" s="368" t="s">
        <v>6</v>
      </c>
      <c r="E9022" s="374" t="s">
        <v>1216</v>
      </c>
      <c r="F9022" s="376">
        <v>44136.26</v>
      </c>
    </row>
    <row r="9023" spans="1:6" ht="22.5">
      <c r="A9023" s="370" t="s">
        <v>18249</v>
      </c>
      <c r="B9023" s="374">
        <v>13953</v>
      </c>
      <c r="C9023" s="374" t="s">
        <v>18250</v>
      </c>
      <c r="D9023" s="368" t="s">
        <v>9</v>
      </c>
      <c r="E9023" s="374" t="s">
        <v>537</v>
      </c>
      <c r="F9023" s="376">
        <v>77735.839999999997</v>
      </c>
    </row>
    <row r="9024" spans="1:6">
      <c r="A9024" s="370" t="s">
        <v>18251</v>
      </c>
      <c r="B9024" s="374">
        <v>18396</v>
      </c>
      <c r="C9024" s="374" t="s">
        <v>18252</v>
      </c>
      <c r="D9024" s="368" t="s">
        <v>6</v>
      </c>
      <c r="E9024" s="374" t="s">
        <v>371</v>
      </c>
      <c r="F9024" s="376">
        <v>62139.81</v>
      </c>
    </row>
    <row r="9025" spans="1:6">
      <c r="A9025" s="370" t="s">
        <v>18253</v>
      </c>
      <c r="B9025" s="374">
        <v>14782</v>
      </c>
      <c r="C9025" s="374" t="s">
        <v>18254</v>
      </c>
      <c r="D9025" s="368" t="s">
        <v>6</v>
      </c>
      <c r="E9025" s="374" t="s">
        <v>2377</v>
      </c>
      <c r="F9025" s="376">
        <v>0</v>
      </c>
    </row>
    <row r="9026" spans="1:6">
      <c r="A9026" s="370" t="s">
        <v>18255</v>
      </c>
      <c r="B9026" s="374">
        <v>15947</v>
      </c>
      <c r="C9026" s="374" t="s">
        <v>18256</v>
      </c>
      <c r="D9026" s="368" t="s">
        <v>9</v>
      </c>
      <c r="E9026" s="374" t="s">
        <v>366</v>
      </c>
      <c r="F9026" s="376">
        <v>24809.85</v>
      </c>
    </row>
    <row r="9027" spans="1:6">
      <c r="A9027" s="370" t="s">
        <v>18257</v>
      </c>
      <c r="B9027" s="374">
        <v>15948</v>
      </c>
      <c r="C9027" s="374" t="s">
        <v>18258</v>
      </c>
      <c r="D9027" s="368" t="s">
        <v>9</v>
      </c>
      <c r="E9027" s="374" t="s">
        <v>366</v>
      </c>
      <c r="F9027" s="376">
        <v>42224.84</v>
      </c>
    </row>
    <row r="9028" spans="1:6">
      <c r="A9028" s="370" t="s">
        <v>18259</v>
      </c>
      <c r="B9028" s="374">
        <v>15950</v>
      </c>
      <c r="C9028" s="374" t="s">
        <v>18260</v>
      </c>
      <c r="D9028" s="368" t="s">
        <v>9</v>
      </c>
      <c r="E9028" s="374" t="s">
        <v>366</v>
      </c>
      <c r="F9028" s="376">
        <v>26851.84</v>
      </c>
    </row>
    <row r="9029" spans="1:6">
      <c r="A9029" s="370" t="s">
        <v>18261</v>
      </c>
      <c r="B9029" s="374">
        <v>18129</v>
      </c>
      <c r="C9029" s="374" t="s">
        <v>18262</v>
      </c>
      <c r="D9029" s="368" t="s">
        <v>2551</v>
      </c>
      <c r="E9029" s="374" t="s">
        <v>603</v>
      </c>
      <c r="F9029" s="376">
        <v>0</v>
      </c>
    </row>
    <row r="9030" spans="1:6">
      <c r="A9030" s="370" t="s">
        <v>18263</v>
      </c>
      <c r="B9030" s="374">
        <v>14219</v>
      </c>
      <c r="C9030" s="374" t="s">
        <v>18264</v>
      </c>
      <c r="D9030" s="368" t="s">
        <v>6</v>
      </c>
      <c r="E9030" s="374" t="s">
        <v>1766</v>
      </c>
      <c r="F9030" s="376">
        <v>0</v>
      </c>
    </row>
    <row r="9031" spans="1:6">
      <c r="A9031" s="370" t="s">
        <v>18265</v>
      </c>
      <c r="B9031" s="374">
        <v>16048</v>
      </c>
      <c r="C9031" s="374" t="s">
        <v>18266</v>
      </c>
      <c r="D9031" s="368" t="s">
        <v>9</v>
      </c>
      <c r="E9031" s="374" t="s">
        <v>491</v>
      </c>
      <c r="F9031" s="376">
        <v>0</v>
      </c>
    </row>
    <row r="9032" spans="1:6">
      <c r="A9032" s="370" t="s">
        <v>18267</v>
      </c>
      <c r="B9032" s="374">
        <v>18134</v>
      </c>
      <c r="C9032" s="374" t="s">
        <v>18268</v>
      </c>
      <c r="D9032" s="368" t="s">
        <v>2551</v>
      </c>
      <c r="E9032" s="374" t="s">
        <v>603</v>
      </c>
      <c r="F9032" s="376">
        <v>0</v>
      </c>
    </row>
    <row r="9033" spans="1:6" ht="22.5">
      <c r="A9033" s="370" t="s">
        <v>18269</v>
      </c>
      <c r="B9033" s="374">
        <v>14535</v>
      </c>
      <c r="C9033" s="374" t="s">
        <v>18270</v>
      </c>
      <c r="D9033" s="368" t="s">
        <v>9</v>
      </c>
      <c r="E9033" s="374" t="s">
        <v>359</v>
      </c>
      <c r="F9033" s="376">
        <v>12742.63</v>
      </c>
    </row>
    <row r="9034" spans="1:6">
      <c r="A9034" s="370" t="s">
        <v>18271</v>
      </c>
      <c r="B9034" s="374">
        <v>11548</v>
      </c>
      <c r="C9034" s="374" t="s">
        <v>18272</v>
      </c>
      <c r="D9034" s="368" t="s">
        <v>6</v>
      </c>
      <c r="E9034" s="374" t="s">
        <v>1751</v>
      </c>
      <c r="F9034" s="376">
        <v>11545.77</v>
      </c>
    </row>
    <row r="9035" spans="1:6">
      <c r="A9035" s="370" t="s">
        <v>18273</v>
      </c>
      <c r="B9035" s="374">
        <v>11547</v>
      </c>
      <c r="C9035" s="374" t="s">
        <v>18274</v>
      </c>
      <c r="D9035" s="368" t="s">
        <v>6</v>
      </c>
      <c r="E9035" s="374" t="s">
        <v>1751</v>
      </c>
      <c r="F9035" s="376">
        <v>13237.49</v>
      </c>
    </row>
    <row r="9036" spans="1:6">
      <c r="A9036" s="370" t="s">
        <v>18275</v>
      </c>
      <c r="B9036" s="374">
        <v>12695</v>
      </c>
      <c r="C9036" s="374" t="s">
        <v>18276</v>
      </c>
      <c r="D9036" s="368" t="s">
        <v>9</v>
      </c>
      <c r="E9036" s="374" t="s">
        <v>884</v>
      </c>
      <c r="F9036" s="376">
        <v>299498.56</v>
      </c>
    </row>
    <row r="9037" spans="1:6">
      <c r="A9037" s="370" t="s">
        <v>18277</v>
      </c>
      <c r="B9037" s="374">
        <v>12694</v>
      </c>
      <c r="C9037" s="374" t="s">
        <v>18278</v>
      </c>
      <c r="D9037" s="368" t="s">
        <v>9</v>
      </c>
      <c r="E9037" s="374" t="s">
        <v>884</v>
      </c>
      <c r="F9037" s="376">
        <v>318076.3</v>
      </c>
    </row>
    <row r="9038" spans="1:6">
      <c r="A9038" s="370" t="s">
        <v>18279</v>
      </c>
      <c r="B9038" s="374">
        <v>12691</v>
      </c>
      <c r="C9038" s="374" t="s">
        <v>18280</v>
      </c>
      <c r="D9038" s="368" t="s">
        <v>9</v>
      </c>
      <c r="E9038" s="374" t="s">
        <v>884</v>
      </c>
      <c r="F9038" s="376">
        <v>0</v>
      </c>
    </row>
    <row r="9039" spans="1:6">
      <c r="A9039" s="370" t="s">
        <v>18281</v>
      </c>
      <c r="B9039" s="374">
        <v>13012</v>
      </c>
      <c r="C9039" s="374" t="s">
        <v>18282</v>
      </c>
      <c r="D9039" s="368" t="s">
        <v>9</v>
      </c>
      <c r="E9039" s="374" t="s">
        <v>615</v>
      </c>
      <c r="F9039" s="376">
        <v>94637.54</v>
      </c>
    </row>
    <row r="9040" spans="1:6">
      <c r="A9040" s="370" t="s">
        <v>18283</v>
      </c>
      <c r="B9040" s="374">
        <v>16049</v>
      </c>
      <c r="C9040" s="374" t="s">
        <v>18284</v>
      </c>
      <c r="D9040" s="368" t="s">
        <v>9</v>
      </c>
      <c r="E9040" s="374" t="s">
        <v>491</v>
      </c>
      <c r="F9040" s="376">
        <v>103962.51</v>
      </c>
    </row>
    <row r="9041" spans="1:6">
      <c r="A9041" s="370" t="s">
        <v>18285</v>
      </c>
      <c r="B9041" s="374">
        <v>14278</v>
      </c>
      <c r="C9041" s="374" t="s">
        <v>18286</v>
      </c>
      <c r="D9041" s="368" t="s">
        <v>9</v>
      </c>
      <c r="E9041" s="374" t="s">
        <v>366</v>
      </c>
      <c r="F9041" s="376">
        <v>190697</v>
      </c>
    </row>
    <row r="9042" spans="1:6">
      <c r="A9042" s="370" t="s">
        <v>18287</v>
      </c>
      <c r="B9042" s="374">
        <v>12547</v>
      </c>
      <c r="C9042" s="374" t="s">
        <v>18288</v>
      </c>
      <c r="D9042" s="368" t="s">
        <v>9</v>
      </c>
      <c r="E9042" s="374" t="s">
        <v>615</v>
      </c>
      <c r="F9042" s="376">
        <v>48584</v>
      </c>
    </row>
    <row r="9043" spans="1:6">
      <c r="A9043" s="370" t="s">
        <v>18289</v>
      </c>
      <c r="B9043" s="374">
        <v>14253</v>
      </c>
      <c r="C9043" s="374" t="s">
        <v>18290</v>
      </c>
      <c r="D9043" s="368" t="s">
        <v>9</v>
      </c>
      <c r="E9043" s="374" t="s">
        <v>615</v>
      </c>
      <c r="F9043" s="376">
        <v>91959</v>
      </c>
    </row>
    <row r="9044" spans="1:6">
      <c r="A9044" s="370" t="s">
        <v>18291</v>
      </c>
      <c r="B9044" s="374">
        <v>13532</v>
      </c>
      <c r="C9044" s="374" t="s">
        <v>18292</v>
      </c>
      <c r="D9044" s="368" t="s">
        <v>9</v>
      </c>
      <c r="E9044" s="374" t="s">
        <v>615</v>
      </c>
      <c r="F9044" s="376">
        <v>77707</v>
      </c>
    </row>
    <row r="9045" spans="1:6">
      <c r="A9045" s="370" t="s">
        <v>18293</v>
      </c>
      <c r="B9045" s="374">
        <v>14285</v>
      </c>
      <c r="C9045" s="374" t="s">
        <v>18294</v>
      </c>
      <c r="D9045" s="368" t="s">
        <v>9</v>
      </c>
      <c r="E9045" s="374" t="s">
        <v>366</v>
      </c>
      <c r="F9045" s="376">
        <v>517393</v>
      </c>
    </row>
    <row r="9046" spans="1:6">
      <c r="A9046" s="370" t="s">
        <v>18295</v>
      </c>
      <c r="B9046" s="374">
        <v>14277</v>
      </c>
      <c r="C9046" s="374" t="s">
        <v>18296</v>
      </c>
      <c r="D9046" s="368" t="s">
        <v>9</v>
      </c>
      <c r="E9046" s="374" t="s">
        <v>366</v>
      </c>
      <c r="F9046" s="376">
        <v>145990</v>
      </c>
    </row>
    <row r="9047" spans="1:6">
      <c r="A9047" s="370" t="s">
        <v>18297</v>
      </c>
      <c r="B9047" s="374">
        <v>14204</v>
      </c>
      <c r="C9047" s="374" t="s">
        <v>18298</v>
      </c>
      <c r="D9047" s="368" t="s">
        <v>9</v>
      </c>
      <c r="E9047" s="374" t="s">
        <v>615</v>
      </c>
      <c r="F9047" s="376">
        <v>0</v>
      </c>
    </row>
    <row r="9048" spans="1:6">
      <c r="A9048" s="370" t="s">
        <v>18299</v>
      </c>
      <c r="B9048" s="374">
        <v>13366</v>
      </c>
      <c r="C9048" s="374" t="s">
        <v>18300</v>
      </c>
      <c r="D9048" s="368" t="s">
        <v>9</v>
      </c>
      <c r="E9048" s="374" t="s">
        <v>366</v>
      </c>
      <c r="F9048" s="376">
        <v>71702.73</v>
      </c>
    </row>
    <row r="9049" spans="1:6">
      <c r="A9049" s="370" t="s">
        <v>18301</v>
      </c>
      <c r="B9049" s="374">
        <v>12866</v>
      </c>
      <c r="C9049" s="374" t="s">
        <v>18302</v>
      </c>
      <c r="D9049" s="368" t="s">
        <v>9</v>
      </c>
      <c r="E9049" s="374" t="s">
        <v>879</v>
      </c>
      <c r="F9049" s="376">
        <v>938837.01</v>
      </c>
    </row>
    <row r="9050" spans="1:6">
      <c r="A9050" s="370" t="s">
        <v>18303</v>
      </c>
      <c r="B9050" s="374">
        <v>12867</v>
      </c>
      <c r="C9050" s="374" t="s">
        <v>18304</v>
      </c>
      <c r="D9050" s="368" t="s">
        <v>9</v>
      </c>
      <c r="E9050" s="374" t="s">
        <v>879</v>
      </c>
      <c r="F9050" s="376">
        <v>1236250</v>
      </c>
    </row>
    <row r="9051" spans="1:6">
      <c r="A9051" s="370" t="s">
        <v>18305</v>
      </c>
      <c r="B9051" s="374">
        <v>13527</v>
      </c>
      <c r="C9051" s="374" t="s">
        <v>18306</v>
      </c>
      <c r="D9051" s="368" t="s">
        <v>9</v>
      </c>
      <c r="E9051" s="374" t="s">
        <v>615</v>
      </c>
      <c r="F9051" s="376">
        <v>1262208.95</v>
      </c>
    </row>
    <row r="9052" spans="1:6">
      <c r="A9052" s="370" t="s">
        <v>18307</v>
      </c>
      <c r="B9052" s="374">
        <v>12704</v>
      </c>
      <c r="C9052" s="374" t="s">
        <v>18308</v>
      </c>
      <c r="D9052" s="368" t="s">
        <v>8</v>
      </c>
      <c r="E9052" s="374" t="s">
        <v>615</v>
      </c>
      <c r="F9052" s="376">
        <v>285949</v>
      </c>
    </row>
    <row r="9053" spans="1:6">
      <c r="A9053" s="370" t="s">
        <v>18309</v>
      </c>
      <c r="B9053" s="374">
        <v>12698</v>
      </c>
      <c r="C9053" s="374" t="s">
        <v>18310</v>
      </c>
      <c r="D9053" s="368" t="s">
        <v>8</v>
      </c>
      <c r="E9053" s="374" t="s">
        <v>615</v>
      </c>
      <c r="F9053" s="376">
        <v>540292.43999999994</v>
      </c>
    </row>
    <row r="9054" spans="1:6">
      <c r="A9054" s="370" t="s">
        <v>18311</v>
      </c>
      <c r="B9054" s="374">
        <v>12999</v>
      </c>
      <c r="C9054" s="374" t="s">
        <v>18312</v>
      </c>
      <c r="D9054" s="368" t="s">
        <v>9</v>
      </c>
      <c r="E9054" s="374" t="s">
        <v>1766</v>
      </c>
      <c r="F9054" s="376">
        <v>199762.92</v>
      </c>
    </row>
    <row r="9055" spans="1:6">
      <c r="A9055" s="370" t="s">
        <v>18313</v>
      </c>
      <c r="B9055" s="374">
        <v>17874</v>
      </c>
      <c r="C9055" s="374" t="s">
        <v>18314</v>
      </c>
      <c r="D9055" s="368" t="s">
        <v>9</v>
      </c>
      <c r="E9055" s="374" t="s">
        <v>2412</v>
      </c>
      <c r="F9055" s="376">
        <v>0</v>
      </c>
    </row>
    <row r="9056" spans="1:6">
      <c r="A9056" s="370" t="s">
        <v>18315</v>
      </c>
      <c r="B9056" s="374">
        <v>17675</v>
      </c>
      <c r="C9056" s="374" t="s">
        <v>18316</v>
      </c>
      <c r="D9056" s="368" t="s">
        <v>9</v>
      </c>
      <c r="E9056" s="374" t="s">
        <v>496</v>
      </c>
      <c r="F9056" s="376">
        <v>0</v>
      </c>
    </row>
    <row r="9057" spans="1:6">
      <c r="A9057" s="370" t="s">
        <v>18317</v>
      </c>
      <c r="B9057" s="374">
        <v>17572</v>
      </c>
      <c r="C9057" s="374" t="s">
        <v>18318</v>
      </c>
      <c r="D9057" s="368" t="s">
        <v>9</v>
      </c>
      <c r="E9057" s="374" t="s">
        <v>562</v>
      </c>
      <c r="F9057" s="376">
        <v>73918</v>
      </c>
    </row>
    <row r="9058" spans="1:6">
      <c r="A9058" s="370" t="s">
        <v>18319</v>
      </c>
      <c r="B9058" s="374">
        <v>17573</v>
      </c>
      <c r="C9058" s="374" t="s">
        <v>18320</v>
      </c>
      <c r="D9058" s="368" t="s">
        <v>9</v>
      </c>
      <c r="E9058" s="374" t="s">
        <v>562</v>
      </c>
      <c r="F9058" s="376">
        <v>49642</v>
      </c>
    </row>
    <row r="9059" spans="1:6">
      <c r="A9059" s="370" t="s">
        <v>18321</v>
      </c>
      <c r="B9059" s="374">
        <v>12674</v>
      </c>
      <c r="C9059" s="374" t="s">
        <v>18322</v>
      </c>
      <c r="D9059" s="368" t="s">
        <v>9</v>
      </c>
      <c r="E9059" s="374" t="s">
        <v>615</v>
      </c>
      <c r="F9059" s="376">
        <v>20733.099999999999</v>
      </c>
    </row>
    <row r="9060" spans="1:6">
      <c r="A9060" s="370" t="s">
        <v>18323</v>
      </c>
      <c r="B9060" s="374">
        <v>12913</v>
      </c>
      <c r="C9060" s="374" t="s">
        <v>18324</v>
      </c>
      <c r="D9060" s="368" t="s">
        <v>9</v>
      </c>
      <c r="E9060" s="374" t="s">
        <v>615</v>
      </c>
      <c r="F9060" s="376">
        <v>968874</v>
      </c>
    </row>
    <row r="9061" spans="1:6">
      <c r="A9061" s="370" t="s">
        <v>18325</v>
      </c>
      <c r="B9061" s="374">
        <v>13314</v>
      </c>
      <c r="C9061" s="374" t="s">
        <v>18326</v>
      </c>
      <c r="D9061" s="368" t="s">
        <v>9</v>
      </c>
      <c r="E9061" s="374" t="s">
        <v>491</v>
      </c>
      <c r="F9061" s="376">
        <v>0</v>
      </c>
    </row>
    <row r="9062" spans="1:6">
      <c r="A9062" s="370" t="s">
        <v>18327</v>
      </c>
      <c r="B9062" s="374">
        <v>17885</v>
      </c>
      <c r="C9062" s="374" t="s">
        <v>18328</v>
      </c>
      <c r="D9062" s="368" t="s">
        <v>9</v>
      </c>
      <c r="E9062" s="374" t="s">
        <v>366</v>
      </c>
      <c r="F9062" s="376">
        <v>0</v>
      </c>
    </row>
    <row r="9063" spans="1:6" ht="22.5">
      <c r="A9063" s="370" t="s">
        <v>18329</v>
      </c>
      <c r="B9063" s="374">
        <v>17642</v>
      </c>
      <c r="C9063" s="374" t="s">
        <v>18330</v>
      </c>
      <c r="D9063" s="368" t="s">
        <v>1702</v>
      </c>
      <c r="E9063" s="374" t="s">
        <v>359</v>
      </c>
      <c r="F9063" s="376">
        <v>0</v>
      </c>
    </row>
    <row r="9064" spans="1:6">
      <c r="A9064" s="370" t="s">
        <v>18331</v>
      </c>
      <c r="B9064" s="374">
        <v>15957</v>
      </c>
      <c r="C9064" s="374" t="s">
        <v>315</v>
      </c>
      <c r="D9064" s="368" t="s">
        <v>9</v>
      </c>
      <c r="E9064" s="374" t="s">
        <v>507</v>
      </c>
      <c r="F9064" s="376">
        <v>15931.24</v>
      </c>
    </row>
    <row r="9065" spans="1:6">
      <c r="A9065" s="370" t="s">
        <v>18332</v>
      </c>
      <c r="B9065" s="374">
        <v>17585</v>
      </c>
      <c r="C9065" s="374" t="s">
        <v>18333</v>
      </c>
      <c r="D9065" s="368" t="s">
        <v>9</v>
      </c>
      <c r="E9065" s="374" t="s">
        <v>562</v>
      </c>
      <c r="F9065" s="376">
        <v>606708.01</v>
      </c>
    </row>
    <row r="9066" spans="1:6">
      <c r="A9066" s="370" t="s">
        <v>18334</v>
      </c>
      <c r="B9066" s="374">
        <v>20672</v>
      </c>
      <c r="C9066" s="374" t="s">
        <v>18335</v>
      </c>
      <c r="D9066" s="368" t="s">
        <v>6</v>
      </c>
      <c r="E9066" s="374" t="s">
        <v>1259</v>
      </c>
      <c r="F9066" s="376">
        <v>136525.13</v>
      </c>
    </row>
    <row r="9067" spans="1:6" ht="22.5">
      <c r="A9067" s="370" t="s">
        <v>18336</v>
      </c>
      <c r="B9067" s="374">
        <v>17887</v>
      </c>
      <c r="C9067" s="374" t="s">
        <v>18337</v>
      </c>
      <c r="D9067" s="368" t="s">
        <v>9</v>
      </c>
      <c r="E9067" s="374" t="s">
        <v>537</v>
      </c>
      <c r="F9067" s="376">
        <v>2337.69</v>
      </c>
    </row>
    <row r="9068" spans="1:6">
      <c r="A9068" s="370" t="s">
        <v>18338</v>
      </c>
      <c r="B9068" s="374">
        <v>13530</v>
      </c>
      <c r="C9068" s="374" t="s">
        <v>18339</v>
      </c>
      <c r="D9068" s="368" t="s">
        <v>9</v>
      </c>
      <c r="E9068" s="374" t="s">
        <v>1207</v>
      </c>
      <c r="F9068" s="376">
        <v>7738.05</v>
      </c>
    </row>
    <row r="9069" spans="1:6">
      <c r="A9069" s="370" t="s">
        <v>18340</v>
      </c>
      <c r="B9069" s="374">
        <v>12914</v>
      </c>
      <c r="C9069" s="374" t="s">
        <v>18341</v>
      </c>
      <c r="D9069" s="368" t="s">
        <v>9</v>
      </c>
      <c r="E9069" s="374" t="s">
        <v>496</v>
      </c>
      <c r="F9069" s="376">
        <v>771225.01</v>
      </c>
    </row>
    <row r="9070" spans="1:6">
      <c r="A9070" s="370" t="s">
        <v>18342</v>
      </c>
      <c r="B9070" s="374">
        <v>13358</v>
      </c>
      <c r="C9070" s="374" t="s">
        <v>18343</v>
      </c>
      <c r="D9070" s="368" t="s">
        <v>9</v>
      </c>
      <c r="E9070" s="374" t="s">
        <v>496</v>
      </c>
      <c r="F9070" s="376">
        <v>440300</v>
      </c>
    </row>
    <row r="9071" spans="1:6">
      <c r="A9071" s="370" t="s">
        <v>18344</v>
      </c>
      <c r="B9071" s="374">
        <v>12907</v>
      </c>
      <c r="C9071" s="374" t="s">
        <v>18345</v>
      </c>
      <c r="D9071" s="368" t="s">
        <v>9</v>
      </c>
      <c r="E9071" s="374" t="s">
        <v>496</v>
      </c>
      <c r="F9071" s="376">
        <v>1038302</v>
      </c>
    </row>
    <row r="9072" spans="1:6">
      <c r="A9072" s="370" t="s">
        <v>18346</v>
      </c>
      <c r="B9072" s="374">
        <v>17577</v>
      </c>
      <c r="C9072" s="374" t="s">
        <v>18347</v>
      </c>
      <c r="D9072" s="368" t="s">
        <v>9</v>
      </c>
      <c r="E9072" s="374" t="s">
        <v>562</v>
      </c>
      <c r="F9072" s="376">
        <v>42731.4</v>
      </c>
    </row>
    <row r="9073" spans="1:6">
      <c r="A9073" s="370" t="s">
        <v>18348</v>
      </c>
      <c r="B9073" s="374">
        <v>13990</v>
      </c>
      <c r="C9073" s="374" t="s">
        <v>18349</v>
      </c>
      <c r="D9073" s="368" t="s">
        <v>9</v>
      </c>
      <c r="E9073" s="374" t="s">
        <v>491</v>
      </c>
      <c r="F9073" s="376">
        <v>2848736</v>
      </c>
    </row>
    <row r="9074" spans="1:6">
      <c r="A9074" s="370" t="s">
        <v>18350</v>
      </c>
      <c r="B9074" s="374">
        <v>16089</v>
      </c>
      <c r="C9074" s="374" t="s">
        <v>18351</v>
      </c>
      <c r="D9074" s="368" t="s">
        <v>1702</v>
      </c>
      <c r="E9074" s="374" t="s">
        <v>366</v>
      </c>
      <c r="F9074" s="376">
        <v>61729.91</v>
      </c>
    </row>
    <row r="9075" spans="1:6" ht="22.5">
      <c r="A9075" s="370" t="s">
        <v>18352</v>
      </c>
      <c r="B9075" s="374">
        <v>13865</v>
      </c>
      <c r="C9075" s="374" t="s">
        <v>18353</v>
      </c>
      <c r="D9075" s="368" t="s">
        <v>9</v>
      </c>
      <c r="E9075" s="374" t="s">
        <v>537</v>
      </c>
      <c r="F9075" s="376">
        <v>138521.91</v>
      </c>
    </row>
    <row r="9076" spans="1:6">
      <c r="A9076" s="370" t="s">
        <v>18354</v>
      </c>
      <c r="B9076" s="374">
        <v>928</v>
      </c>
      <c r="C9076" s="374" t="s">
        <v>18355</v>
      </c>
      <c r="D9076" s="368" t="s">
        <v>6</v>
      </c>
      <c r="E9076" s="374" t="s">
        <v>1213</v>
      </c>
      <c r="F9076" s="376">
        <v>44940.3</v>
      </c>
    </row>
    <row r="9077" spans="1:6">
      <c r="A9077" s="370" t="s">
        <v>18356</v>
      </c>
      <c r="B9077" s="374">
        <v>11511</v>
      </c>
      <c r="C9077" s="374" t="s">
        <v>18357</v>
      </c>
      <c r="D9077" s="368" t="s">
        <v>9</v>
      </c>
      <c r="E9077" s="374" t="s">
        <v>773</v>
      </c>
      <c r="F9077" s="376">
        <v>62772.21</v>
      </c>
    </row>
    <row r="9078" spans="1:6">
      <c r="A9078" s="370" t="s">
        <v>18358</v>
      </c>
      <c r="B9078" s="374">
        <v>13837</v>
      </c>
      <c r="C9078" s="374" t="s">
        <v>18359</v>
      </c>
      <c r="D9078" s="368" t="s">
        <v>8</v>
      </c>
      <c r="E9078" s="374" t="s">
        <v>615</v>
      </c>
      <c r="F9078" s="376">
        <v>23336.13</v>
      </c>
    </row>
    <row r="9079" spans="1:6">
      <c r="A9079" s="370" t="s">
        <v>18360</v>
      </c>
      <c r="B9079" s="374">
        <v>13767</v>
      </c>
      <c r="C9079" s="374" t="s">
        <v>18361</v>
      </c>
      <c r="D9079" s="368" t="s">
        <v>9</v>
      </c>
      <c r="E9079" s="374" t="s">
        <v>366</v>
      </c>
      <c r="F9079" s="376">
        <v>10131.11</v>
      </c>
    </row>
    <row r="9080" spans="1:6">
      <c r="A9080" s="370" t="s">
        <v>18362</v>
      </c>
      <c r="B9080" s="374">
        <v>913</v>
      </c>
      <c r="C9080" s="374" t="s">
        <v>18363</v>
      </c>
      <c r="D9080" s="368" t="s">
        <v>6</v>
      </c>
      <c r="E9080" s="374" t="s">
        <v>1213</v>
      </c>
      <c r="F9080" s="376">
        <v>4205.2299999999996</v>
      </c>
    </row>
    <row r="9081" spans="1:6">
      <c r="A9081" s="370" t="s">
        <v>18364</v>
      </c>
      <c r="B9081" s="374">
        <v>915</v>
      </c>
      <c r="C9081" s="374" t="s">
        <v>18365</v>
      </c>
      <c r="D9081" s="368" t="s">
        <v>6</v>
      </c>
      <c r="E9081" s="374" t="s">
        <v>1213</v>
      </c>
      <c r="F9081" s="376">
        <v>4205.2299999999996</v>
      </c>
    </row>
    <row r="9082" spans="1:6">
      <c r="A9082" s="370" t="s">
        <v>18366</v>
      </c>
      <c r="B9082" s="374">
        <v>916</v>
      </c>
      <c r="C9082" s="374" t="s">
        <v>18367</v>
      </c>
      <c r="D9082" s="368" t="s">
        <v>6</v>
      </c>
      <c r="E9082" s="374" t="s">
        <v>1213</v>
      </c>
      <c r="F9082" s="376">
        <v>4205.2299999999996</v>
      </c>
    </row>
    <row r="9083" spans="1:6">
      <c r="A9083" s="370" t="s">
        <v>18368</v>
      </c>
      <c r="B9083" s="374">
        <v>13508</v>
      </c>
      <c r="C9083" s="374" t="s">
        <v>18369</v>
      </c>
      <c r="D9083" s="368" t="s">
        <v>9</v>
      </c>
      <c r="E9083" s="374" t="s">
        <v>879</v>
      </c>
      <c r="F9083" s="376">
        <v>118088.22</v>
      </c>
    </row>
    <row r="9084" spans="1:6">
      <c r="A9084" s="370" t="s">
        <v>18370</v>
      </c>
      <c r="B9084" s="374">
        <v>17935</v>
      </c>
      <c r="C9084" s="374" t="s">
        <v>18371</v>
      </c>
      <c r="D9084" s="368" t="s">
        <v>9</v>
      </c>
      <c r="E9084" s="374" t="s">
        <v>371</v>
      </c>
      <c r="F9084" s="376">
        <v>33470.65</v>
      </c>
    </row>
    <row r="9085" spans="1:6">
      <c r="A9085" s="370" t="s">
        <v>18372</v>
      </c>
      <c r="B9085" s="374">
        <v>10548</v>
      </c>
      <c r="C9085" s="374" t="s">
        <v>18373</v>
      </c>
      <c r="D9085" s="368" t="s">
        <v>9</v>
      </c>
      <c r="E9085" s="374" t="s">
        <v>374</v>
      </c>
      <c r="F9085" s="376">
        <v>1303002.83</v>
      </c>
    </row>
    <row r="9086" spans="1:6">
      <c r="A9086" s="370" t="s">
        <v>18374</v>
      </c>
      <c r="B9086" s="374">
        <v>10549</v>
      </c>
      <c r="C9086" s="374" t="s">
        <v>18375</v>
      </c>
      <c r="D9086" s="368" t="s">
        <v>9</v>
      </c>
      <c r="E9086" s="374" t="s">
        <v>374</v>
      </c>
      <c r="F9086" s="376">
        <v>1537856.83</v>
      </c>
    </row>
    <row r="9087" spans="1:6" ht="22.5">
      <c r="A9087" s="370" t="s">
        <v>18376</v>
      </c>
      <c r="B9087" s="374">
        <v>10554</v>
      </c>
      <c r="C9087" s="374" t="s">
        <v>18377</v>
      </c>
      <c r="D9087" s="368" t="s">
        <v>9</v>
      </c>
      <c r="E9087" s="374" t="s">
        <v>359</v>
      </c>
      <c r="F9087" s="376">
        <v>12968591.25</v>
      </c>
    </row>
    <row r="9088" spans="1:6">
      <c r="A9088" s="370" t="s">
        <v>18378</v>
      </c>
      <c r="B9088" s="374">
        <v>10564</v>
      </c>
      <c r="C9088" s="374" t="s">
        <v>18379</v>
      </c>
      <c r="D9088" s="368" t="s">
        <v>9</v>
      </c>
      <c r="E9088" s="374" t="s">
        <v>562</v>
      </c>
      <c r="F9088" s="376">
        <v>157181297.78999999</v>
      </c>
    </row>
    <row r="9089" spans="1:6">
      <c r="A9089" s="370" t="s">
        <v>18380</v>
      </c>
      <c r="B9089" s="374">
        <v>15526</v>
      </c>
      <c r="C9089" s="374" t="s">
        <v>18381</v>
      </c>
      <c r="D9089" s="368" t="s">
        <v>9</v>
      </c>
      <c r="E9089" s="374" t="s">
        <v>366</v>
      </c>
      <c r="F9089" s="376">
        <v>0</v>
      </c>
    </row>
    <row r="9090" spans="1:6">
      <c r="A9090" s="370" t="s">
        <v>18382</v>
      </c>
      <c r="B9090" s="374">
        <v>17582</v>
      </c>
      <c r="C9090" s="374" t="s">
        <v>18383</v>
      </c>
      <c r="D9090" s="368" t="s">
        <v>9</v>
      </c>
      <c r="E9090" s="374" t="s">
        <v>562</v>
      </c>
      <c r="F9090" s="376">
        <v>201867.9</v>
      </c>
    </row>
    <row r="9091" spans="1:6">
      <c r="A9091" s="370" t="s">
        <v>18384</v>
      </c>
      <c r="B9091" s="374">
        <v>13070</v>
      </c>
      <c r="C9091" s="374" t="s">
        <v>18385</v>
      </c>
      <c r="D9091" s="368" t="s">
        <v>8</v>
      </c>
      <c r="E9091" s="374" t="s">
        <v>366</v>
      </c>
      <c r="F9091" s="376">
        <v>286670.15999999997</v>
      </c>
    </row>
    <row r="9092" spans="1:6">
      <c r="A9092" s="370" t="s">
        <v>18386</v>
      </c>
      <c r="B9092" s="374">
        <v>20878</v>
      </c>
      <c r="C9092" s="374" t="s">
        <v>18387</v>
      </c>
      <c r="D9092" s="368" t="s">
        <v>9</v>
      </c>
      <c r="E9092" s="374" t="s">
        <v>3340</v>
      </c>
      <c r="F9092" s="376">
        <v>241529.60000000001</v>
      </c>
    </row>
    <row r="9093" spans="1:6">
      <c r="A9093" s="370" t="s">
        <v>18388</v>
      </c>
      <c r="B9093" s="374">
        <v>20876</v>
      </c>
      <c r="C9093" s="374" t="s">
        <v>18389</v>
      </c>
      <c r="D9093" s="368" t="s">
        <v>9</v>
      </c>
      <c r="E9093" s="374" t="s">
        <v>3340</v>
      </c>
      <c r="F9093" s="376">
        <v>3826573.04</v>
      </c>
    </row>
    <row r="9094" spans="1:6">
      <c r="A9094" s="370" t="s">
        <v>18390</v>
      </c>
      <c r="B9094" s="374">
        <v>20877</v>
      </c>
      <c r="C9094" s="374" t="s">
        <v>18391</v>
      </c>
      <c r="D9094" s="368" t="s">
        <v>9</v>
      </c>
      <c r="E9094" s="374" t="s">
        <v>3340</v>
      </c>
      <c r="F9094" s="376">
        <v>664865.51</v>
      </c>
    </row>
    <row r="9095" spans="1:6">
      <c r="A9095" s="370" t="s">
        <v>18392</v>
      </c>
      <c r="B9095" s="374">
        <v>20875</v>
      </c>
      <c r="C9095" s="374" t="s">
        <v>18393</v>
      </c>
      <c r="D9095" s="368" t="s">
        <v>9</v>
      </c>
      <c r="E9095" s="374" t="s">
        <v>3340</v>
      </c>
      <c r="F9095" s="376">
        <v>5771228.6200000001</v>
      </c>
    </row>
    <row r="9096" spans="1:6">
      <c r="A9096" s="370" t="s">
        <v>18394</v>
      </c>
      <c r="B9096" s="374">
        <v>58</v>
      </c>
      <c r="C9096" s="374" t="s">
        <v>18395</v>
      </c>
      <c r="D9096" s="368" t="s">
        <v>9</v>
      </c>
      <c r="E9096" s="374" t="s">
        <v>773</v>
      </c>
      <c r="F9096" s="376">
        <v>33386.92</v>
      </c>
    </row>
    <row r="9097" spans="1:6">
      <c r="A9097" s="370" t="s">
        <v>18396</v>
      </c>
      <c r="B9097" s="374">
        <v>10532</v>
      </c>
      <c r="C9097" s="374" t="s">
        <v>18397</v>
      </c>
      <c r="D9097" s="368" t="s">
        <v>9</v>
      </c>
      <c r="E9097" s="374" t="s">
        <v>648</v>
      </c>
      <c r="F9097" s="376">
        <v>622293.42000000004</v>
      </c>
    </row>
    <row r="9098" spans="1:6">
      <c r="A9098" s="370" t="s">
        <v>18398</v>
      </c>
      <c r="B9098" s="374">
        <v>20860</v>
      </c>
      <c r="C9098" s="374" t="s">
        <v>18399</v>
      </c>
      <c r="D9098" s="368" t="s">
        <v>8348</v>
      </c>
      <c r="E9098" s="374" t="s">
        <v>3340</v>
      </c>
      <c r="F9098" s="376">
        <v>32726.74</v>
      </c>
    </row>
    <row r="9099" spans="1:6">
      <c r="A9099" s="370" t="s">
        <v>18400</v>
      </c>
      <c r="B9099" s="374">
        <v>15480</v>
      </c>
      <c r="C9099" s="374" t="s">
        <v>18401</v>
      </c>
      <c r="D9099" s="368" t="s">
        <v>6</v>
      </c>
      <c r="E9099" s="374" t="s">
        <v>2946</v>
      </c>
      <c r="F9099" s="376">
        <v>59076.19</v>
      </c>
    </row>
    <row r="9100" spans="1:6">
      <c r="A9100" s="370" t="s">
        <v>18402</v>
      </c>
      <c r="B9100" s="374">
        <v>310</v>
      </c>
      <c r="C9100" s="374" t="s">
        <v>18403</v>
      </c>
      <c r="D9100" s="368" t="s">
        <v>6</v>
      </c>
      <c r="E9100" s="374" t="s">
        <v>1213</v>
      </c>
      <c r="F9100" s="376">
        <v>232661.3</v>
      </c>
    </row>
    <row r="9101" spans="1:6">
      <c r="A9101" s="370" t="s">
        <v>18404</v>
      </c>
      <c r="B9101" s="374">
        <v>309</v>
      </c>
      <c r="C9101" s="374" t="s">
        <v>18405</v>
      </c>
      <c r="D9101" s="368" t="s">
        <v>6</v>
      </c>
      <c r="E9101" s="374" t="s">
        <v>1213</v>
      </c>
      <c r="F9101" s="376">
        <v>4205.2299999999996</v>
      </c>
    </row>
    <row r="9102" spans="1:6">
      <c r="A9102" s="370" t="s">
        <v>18406</v>
      </c>
      <c r="B9102" s="374">
        <v>906</v>
      </c>
      <c r="C9102" s="374" t="s">
        <v>18407</v>
      </c>
      <c r="D9102" s="368" t="s">
        <v>6</v>
      </c>
      <c r="E9102" s="374" t="s">
        <v>1213</v>
      </c>
      <c r="F9102" s="376">
        <v>4205.2299999999996</v>
      </c>
    </row>
    <row r="9103" spans="1:6">
      <c r="A9103" s="370" t="s">
        <v>18408</v>
      </c>
      <c r="B9103" s="374">
        <v>311</v>
      </c>
      <c r="C9103" s="374" t="s">
        <v>18409</v>
      </c>
      <c r="D9103" s="368" t="s">
        <v>6</v>
      </c>
      <c r="E9103" s="374" t="s">
        <v>1213</v>
      </c>
      <c r="F9103" s="376">
        <v>4205.2299999999996</v>
      </c>
    </row>
    <row r="9104" spans="1:6">
      <c r="A9104" s="370" t="s">
        <v>18410</v>
      </c>
      <c r="B9104" s="374">
        <v>920</v>
      </c>
      <c r="C9104" s="374" t="s">
        <v>18411</v>
      </c>
      <c r="D9104" s="368" t="s">
        <v>6</v>
      </c>
      <c r="E9104" s="374" t="s">
        <v>1213</v>
      </c>
      <c r="F9104" s="376">
        <v>4205.2299999999996</v>
      </c>
    </row>
    <row r="9105" spans="1:6">
      <c r="A9105" s="370" t="s">
        <v>18412</v>
      </c>
      <c r="B9105" s="374">
        <v>918</v>
      </c>
      <c r="C9105" s="374" t="s">
        <v>18413</v>
      </c>
      <c r="D9105" s="368" t="s">
        <v>6</v>
      </c>
      <c r="E9105" s="374" t="s">
        <v>1213</v>
      </c>
      <c r="F9105" s="376">
        <v>4205.2299999999996</v>
      </c>
    </row>
    <row r="9106" spans="1:6">
      <c r="A9106" s="370" t="s">
        <v>18414</v>
      </c>
      <c r="B9106" s="374">
        <v>919</v>
      </c>
      <c r="C9106" s="374" t="s">
        <v>18415</v>
      </c>
      <c r="D9106" s="368" t="s">
        <v>6</v>
      </c>
      <c r="E9106" s="374" t="s">
        <v>1213</v>
      </c>
      <c r="F9106" s="376">
        <v>4205.2299999999996</v>
      </c>
    </row>
    <row r="9107" spans="1:6">
      <c r="A9107" s="370" t="s">
        <v>18416</v>
      </c>
      <c r="B9107" s="374">
        <v>912</v>
      </c>
      <c r="C9107" s="374" t="s">
        <v>18417</v>
      </c>
      <c r="D9107" s="368" t="s">
        <v>6</v>
      </c>
      <c r="E9107" s="374" t="s">
        <v>1213</v>
      </c>
      <c r="F9107" s="376">
        <v>4205.2299999999996</v>
      </c>
    </row>
    <row r="9108" spans="1:6">
      <c r="A9108" s="370" t="s">
        <v>18418</v>
      </c>
      <c r="B9108" s="374">
        <v>921</v>
      </c>
      <c r="C9108" s="374" t="s">
        <v>18419</v>
      </c>
      <c r="D9108" s="368" t="s">
        <v>6</v>
      </c>
      <c r="E9108" s="374" t="s">
        <v>1213</v>
      </c>
      <c r="F9108" s="376">
        <v>4205.2299999999996</v>
      </c>
    </row>
    <row r="9109" spans="1:6">
      <c r="A9109" s="370" t="s">
        <v>18420</v>
      </c>
      <c r="B9109" s="374">
        <v>312</v>
      </c>
      <c r="C9109" s="374" t="s">
        <v>18421</v>
      </c>
      <c r="D9109" s="368" t="s">
        <v>6</v>
      </c>
      <c r="E9109" s="374" t="s">
        <v>1213</v>
      </c>
      <c r="F9109" s="376">
        <v>4205.2299999999996</v>
      </c>
    </row>
    <row r="9110" spans="1:6" ht="22.5">
      <c r="A9110" s="370" t="s">
        <v>18422</v>
      </c>
      <c r="B9110" s="374">
        <v>530</v>
      </c>
      <c r="C9110" s="374" t="s">
        <v>18423</v>
      </c>
      <c r="D9110" s="368" t="s">
        <v>9</v>
      </c>
      <c r="E9110" s="374" t="s">
        <v>359</v>
      </c>
      <c r="F9110" s="376">
        <v>63176.54</v>
      </c>
    </row>
    <row r="9111" spans="1:6" ht="22.5">
      <c r="A9111" s="370" t="s">
        <v>18424</v>
      </c>
      <c r="B9111" s="374">
        <v>11526</v>
      </c>
      <c r="C9111" s="374" t="s">
        <v>18425</v>
      </c>
      <c r="D9111" s="368" t="s">
        <v>9</v>
      </c>
      <c r="E9111" s="374" t="s">
        <v>359</v>
      </c>
      <c r="F9111" s="376">
        <v>43398.83</v>
      </c>
    </row>
    <row r="9112" spans="1:6" ht="22.5">
      <c r="A9112" s="370" t="s">
        <v>18426</v>
      </c>
      <c r="B9112" s="374">
        <v>812</v>
      </c>
      <c r="C9112" s="374" t="s">
        <v>18427</v>
      </c>
      <c r="D9112" s="368" t="s">
        <v>9</v>
      </c>
      <c r="E9112" s="374" t="s">
        <v>537</v>
      </c>
      <c r="F9112" s="376">
        <v>473683.94</v>
      </c>
    </row>
    <row r="9113" spans="1:6" ht="22.5">
      <c r="A9113" s="370" t="s">
        <v>18428</v>
      </c>
      <c r="B9113" s="374">
        <v>813</v>
      </c>
      <c r="C9113" s="374" t="s">
        <v>18429</v>
      </c>
      <c r="D9113" s="368" t="s">
        <v>9</v>
      </c>
      <c r="E9113" s="374" t="s">
        <v>537</v>
      </c>
      <c r="F9113" s="376">
        <v>116895.94</v>
      </c>
    </row>
    <row r="9114" spans="1:6" ht="22.5">
      <c r="A9114" s="370" t="s">
        <v>18430</v>
      </c>
      <c r="B9114" s="374">
        <v>17651</v>
      </c>
      <c r="C9114" s="374" t="s">
        <v>18431</v>
      </c>
      <c r="D9114" s="368" t="s">
        <v>9</v>
      </c>
      <c r="E9114" s="374" t="s">
        <v>359</v>
      </c>
      <c r="F9114" s="376">
        <v>75180.08</v>
      </c>
    </row>
    <row r="9115" spans="1:6" ht="22.5">
      <c r="A9115" s="370" t="s">
        <v>18432</v>
      </c>
      <c r="B9115" s="374">
        <v>532</v>
      </c>
      <c r="C9115" s="374" t="s">
        <v>18433</v>
      </c>
      <c r="D9115" s="368" t="s">
        <v>9</v>
      </c>
      <c r="E9115" s="374" t="s">
        <v>359</v>
      </c>
      <c r="F9115" s="376">
        <v>75811.850000000006</v>
      </c>
    </row>
    <row r="9116" spans="1:6" ht="22.5">
      <c r="A9116" s="370" t="s">
        <v>18434</v>
      </c>
      <c r="B9116" s="374">
        <v>13600</v>
      </c>
      <c r="C9116" s="374" t="s">
        <v>18435</v>
      </c>
      <c r="D9116" s="368" t="s">
        <v>8</v>
      </c>
      <c r="E9116" s="374" t="s">
        <v>359</v>
      </c>
      <c r="F9116" s="376">
        <v>505.41</v>
      </c>
    </row>
    <row r="9117" spans="1:6" ht="22.5">
      <c r="A9117" s="370" t="s">
        <v>18436</v>
      </c>
      <c r="B9117" s="374">
        <v>13601</v>
      </c>
      <c r="C9117" s="374" t="s">
        <v>18437</v>
      </c>
      <c r="D9117" s="368" t="s">
        <v>9</v>
      </c>
      <c r="E9117" s="374" t="s">
        <v>359</v>
      </c>
      <c r="F9117" s="376">
        <v>4603.84</v>
      </c>
    </row>
    <row r="9118" spans="1:6" ht="22.5">
      <c r="A9118" s="370" t="s">
        <v>18438</v>
      </c>
      <c r="B9118" s="374">
        <v>15441</v>
      </c>
      <c r="C9118" s="374" t="s">
        <v>18439</v>
      </c>
      <c r="D9118" s="368" t="s">
        <v>9</v>
      </c>
      <c r="E9118" s="374" t="s">
        <v>359</v>
      </c>
      <c r="F9118" s="376">
        <v>4603.84</v>
      </c>
    </row>
    <row r="9119" spans="1:6">
      <c r="A9119" s="370" t="s">
        <v>18440</v>
      </c>
      <c r="B9119" s="374">
        <v>20898</v>
      </c>
      <c r="C9119" s="374" t="s">
        <v>18441</v>
      </c>
      <c r="D9119" s="368" t="s">
        <v>9</v>
      </c>
      <c r="E9119" s="374" t="s">
        <v>3340</v>
      </c>
      <c r="F9119" s="376">
        <v>283724.39</v>
      </c>
    </row>
    <row r="9120" spans="1:6" ht="22.5">
      <c r="A9120" s="370" t="s">
        <v>18442</v>
      </c>
      <c r="B9120" s="374">
        <v>533</v>
      </c>
      <c r="C9120" s="374" t="s">
        <v>18443</v>
      </c>
      <c r="D9120" s="368" t="s">
        <v>9</v>
      </c>
      <c r="E9120" s="374" t="s">
        <v>359</v>
      </c>
      <c r="F9120" s="376">
        <v>37905.919999999998</v>
      </c>
    </row>
    <row r="9121" spans="1:6">
      <c r="A9121" s="370" t="s">
        <v>18444</v>
      </c>
      <c r="B9121" s="374">
        <v>20870</v>
      </c>
      <c r="C9121" s="374" t="s">
        <v>18445</v>
      </c>
      <c r="D9121" s="368" t="s">
        <v>9</v>
      </c>
      <c r="E9121" s="374" t="s">
        <v>3340</v>
      </c>
      <c r="F9121" s="376">
        <v>63751.98</v>
      </c>
    </row>
    <row r="9122" spans="1:6">
      <c r="A9122" s="370" t="s">
        <v>18446</v>
      </c>
      <c r="B9122" s="374">
        <v>20872</v>
      </c>
      <c r="C9122" s="374" t="s">
        <v>18447</v>
      </c>
      <c r="D9122" s="368" t="s">
        <v>9</v>
      </c>
      <c r="E9122" s="374" t="s">
        <v>3340</v>
      </c>
      <c r="F9122" s="376">
        <v>55165.98</v>
      </c>
    </row>
    <row r="9123" spans="1:6">
      <c r="A9123" s="370" t="s">
        <v>18448</v>
      </c>
      <c r="B9123" s="374">
        <v>20869</v>
      </c>
      <c r="C9123" s="374" t="s">
        <v>18449</v>
      </c>
      <c r="D9123" s="368" t="s">
        <v>9</v>
      </c>
      <c r="E9123" s="374" t="s">
        <v>3340</v>
      </c>
      <c r="F9123" s="376">
        <v>56036.72</v>
      </c>
    </row>
    <row r="9124" spans="1:6">
      <c r="A9124" s="370" t="s">
        <v>18450</v>
      </c>
      <c r="B9124" s="374">
        <v>20873</v>
      </c>
      <c r="C9124" s="374" t="s">
        <v>18451</v>
      </c>
      <c r="D9124" s="368" t="s">
        <v>9</v>
      </c>
      <c r="E9124" s="374" t="s">
        <v>3340</v>
      </c>
      <c r="F9124" s="376">
        <v>45185.98</v>
      </c>
    </row>
    <row r="9125" spans="1:6">
      <c r="A9125" s="370" t="s">
        <v>18452</v>
      </c>
      <c r="B9125" s="374">
        <v>20871</v>
      </c>
      <c r="C9125" s="374" t="s">
        <v>18453</v>
      </c>
      <c r="D9125" s="368" t="s">
        <v>9</v>
      </c>
      <c r="E9125" s="374" t="s">
        <v>3340</v>
      </c>
      <c r="F9125" s="376">
        <v>115306.98</v>
      </c>
    </row>
    <row r="9126" spans="1:6">
      <c r="A9126" s="370" t="s">
        <v>18454</v>
      </c>
      <c r="B9126" s="374">
        <v>20874</v>
      </c>
      <c r="C9126" s="374" t="s">
        <v>18455</v>
      </c>
      <c r="D9126" s="368" t="s">
        <v>9</v>
      </c>
      <c r="E9126" s="374" t="s">
        <v>3340</v>
      </c>
      <c r="F9126" s="376">
        <v>64381.98</v>
      </c>
    </row>
    <row r="9127" spans="1:6">
      <c r="A9127" s="370" t="s">
        <v>18456</v>
      </c>
      <c r="B9127" s="374">
        <v>20868</v>
      </c>
      <c r="C9127" s="374" t="s">
        <v>18457</v>
      </c>
      <c r="D9127" s="368" t="s">
        <v>9</v>
      </c>
      <c r="E9127" s="374" t="s">
        <v>3340</v>
      </c>
      <c r="F9127" s="376">
        <v>228929.3</v>
      </c>
    </row>
    <row r="9128" spans="1:6">
      <c r="A9128" s="370" t="s">
        <v>18458</v>
      </c>
      <c r="B9128" s="374">
        <v>20879</v>
      </c>
      <c r="C9128" s="374" t="s">
        <v>18459</v>
      </c>
      <c r="D9128" s="368" t="s">
        <v>9</v>
      </c>
      <c r="E9128" s="374" t="s">
        <v>3340</v>
      </c>
      <c r="F9128" s="376">
        <v>637899.66</v>
      </c>
    </row>
    <row r="9129" spans="1:6" ht="22.5">
      <c r="A9129" s="370" t="s">
        <v>18460</v>
      </c>
      <c r="B9129" s="374">
        <v>20884</v>
      </c>
      <c r="C9129" s="374" t="s">
        <v>18461</v>
      </c>
      <c r="D9129" s="368" t="s">
        <v>9</v>
      </c>
      <c r="E9129" s="374" t="s">
        <v>3340</v>
      </c>
      <c r="F9129" s="376">
        <v>497532.2</v>
      </c>
    </row>
    <row r="9130" spans="1:6" ht="22.5">
      <c r="A9130" s="370" t="s">
        <v>18462</v>
      </c>
      <c r="B9130" s="374">
        <v>20883</v>
      </c>
      <c r="C9130" s="374" t="s">
        <v>18463</v>
      </c>
      <c r="D9130" s="368" t="s">
        <v>9</v>
      </c>
      <c r="E9130" s="374" t="s">
        <v>3340</v>
      </c>
      <c r="F9130" s="376">
        <v>334681.2</v>
      </c>
    </row>
    <row r="9131" spans="1:6" ht="22.5">
      <c r="A9131" s="370" t="s">
        <v>18464</v>
      </c>
      <c r="B9131" s="374">
        <v>20885</v>
      </c>
      <c r="C9131" s="374" t="s">
        <v>18465</v>
      </c>
      <c r="D9131" s="368" t="s">
        <v>9</v>
      </c>
      <c r="E9131" s="374" t="s">
        <v>3340</v>
      </c>
      <c r="F9131" s="376">
        <v>340738.19</v>
      </c>
    </row>
    <row r="9132" spans="1:6">
      <c r="A9132" s="370" t="s">
        <v>18466</v>
      </c>
      <c r="B9132" s="374">
        <v>625</v>
      </c>
      <c r="C9132" s="374" t="s">
        <v>18467</v>
      </c>
      <c r="D9132" s="368" t="s">
        <v>6</v>
      </c>
      <c r="E9132" s="374" t="s">
        <v>2108</v>
      </c>
      <c r="F9132" s="376">
        <v>17540.509999999998</v>
      </c>
    </row>
    <row r="9133" spans="1:6" ht="22.5">
      <c r="A9133" s="370" t="s">
        <v>18468</v>
      </c>
      <c r="B9133" s="374">
        <v>2030</v>
      </c>
      <c r="C9133" s="374" t="s">
        <v>18469</v>
      </c>
      <c r="D9133" s="368" t="s">
        <v>9</v>
      </c>
      <c r="E9133" s="374" t="s">
        <v>359</v>
      </c>
      <c r="F9133" s="376">
        <v>886744.99</v>
      </c>
    </row>
    <row r="9134" spans="1:6">
      <c r="A9134" s="370" t="s">
        <v>18470</v>
      </c>
      <c r="B9134" s="374">
        <v>20899</v>
      </c>
      <c r="C9134" s="374" t="s">
        <v>18471</v>
      </c>
      <c r="D9134" s="368" t="s">
        <v>9</v>
      </c>
      <c r="E9134" s="374" t="s">
        <v>3340</v>
      </c>
      <c r="F9134" s="376">
        <v>4780403.46</v>
      </c>
    </row>
    <row r="9135" spans="1:6">
      <c r="A9135" s="370" t="s">
        <v>18472</v>
      </c>
      <c r="B9135" s="374">
        <v>17876</v>
      </c>
      <c r="C9135" s="374" t="s">
        <v>18473</v>
      </c>
      <c r="D9135" s="368" t="s">
        <v>9</v>
      </c>
      <c r="E9135" s="374" t="s">
        <v>366</v>
      </c>
      <c r="F9135" s="376">
        <v>9241534.6899999995</v>
      </c>
    </row>
    <row r="9136" spans="1:6">
      <c r="A9136" s="370" t="s">
        <v>18474</v>
      </c>
      <c r="B9136" s="374">
        <v>13036</v>
      </c>
      <c r="C9136" s="374" t="s">
        <v>18475</v>
      </c>
      <c r="D9136" s="368" t="s">
        <v>1771</v>
      </c>
      <c r="E9136" s="374" t="s">
        <v>366</v>
      </c>
      <c r="F9136" s="376">
        <v>63976.58</v>
      </c>
    </row>
    <row r="9137" spans="1:6">
      <c r="A9137" s="370" t="s">
        <v>18476</v>
      </c>
      <c r="B9137" s="374">
        <v>13347</v>
      </c>
      <c r="C9137" s="374" t="s">
        <v>18477</v>
      </c>
      <c r="D9137" s="368" t="s">
        <v>8</v>
      </c>
      <c r="E9137" s="374" t="s">
        <v>366</v>
      </c>
      <c r="F9137" s="376">
        <v>103583.15</v>
      </c>
    </row>
    <row r="9138" spans="1:6">
      <c r="A9138" s="370" t="s">
        <v>18478</v>
      </c>
      <c r="B9138" s="374">
        <v>18523</v>
      </c>
      <c r="C9138" s="374" t="s">
        <v>18479</v>
      </c>
      <c r="D9138" s="368" t="s">
        <v>9</v>
      </c>
      <c r="E9138" s="374" t="s">
        <v>371</v>
      </c>
      <c r="F9138" s="376">
        <v>550823</v>
      </c>
    </row>
    <row r="9139" spans="1:6" ht="33.75">
      <c r="A9139" s="370" t="s">
        <v>18480</v>
      </c>
      <c r="B9139" s="374">
        <v>20771</v>
      </c>
      <c r="C9139" s="374" t="s">
        <v>18481</v>
      </c>
      <c r="D9139" s="368" t="s">
        <v>6</v>
      </c>
      <c r="E9139" s="374" t="s">
        <v>5757</v>
      </c>
      <c r="F9139" s="376">
        <v>408143.2</v>
      </c>
    </row>
    <row r="9140" spans="1:6" ht="22.5">
      <c r="A9140" s="370" t="s">
        <v>18482</v>
      </c>
      <c r="B9140" s="374">
        <v>20772</v>
      </c>
      <c r="C9140" s="374" t="s">
        <v>18483</v>
      </c>
      <c r="D9140" s="368" t="s">
        <v>6</v>
      </c>
      <c r="E9140" s="374" t="s">
        <v>5757</v>
      </c>
      <c r="F9140" s="376">
        <v>262172.39</v>
      </c>
    </row>
    <row r="9141" spans="1:6" ht="22.5">
      <c r="A9141" s="370" t="s">
        <v>18484</v>
      </c>
      <c r="B9141" s="374">
        <v>20773</v>
      </c>
      <c r="C9141" s="374" t="s">
        <v>18485</v>
      </c>
      <c r="D9141" s="368" t="s">
        <v>6</v>
      </c>
      <c r="E9141" s="374" t="s">
        <v>5757</v>
      </c>
      <c r="F9141" s="376">
        <v>276248.75</v>
      </c>
    </row>
    <row r="9142" spans="1:6" ht="33.75">
      <c r="A9142" s="370" t="s">
        <v>18486</v>
      </c>
      <c r="B9142" s="374">
        <v>20774</v>
      </c>
      <c r="C9142" s="374" t="s">
        <v>18487</v>
      </c>
      <c r="D9142" s="368" t="s">
        <v>6</v>
      </c>
      <c r="E9142" s="374" t="s">
        <v>5757</v>
      </c>
      <c r="F9142" s="376">
        <v>403051.39</v>
      </c>
    </row>
    <row r="9143" spans="1:6" ht="22.5">
      <c r="A9143" s="370" t="s">
        <v>18488</v>
      </c>
      <c r="B9143" s="374">
        <v>20775</v>
      </c>
      <c r="C9143" s="374" t="s">
        <v>18489</v>
      </c>
      <c r="D9143" s="368" t="s">
        <v>6</v>
      </c>
      <c r="E9143" s="374" t="s">
        <v>5757</v>
      </c>
      <c r="F9143" s="376">
        <v>291688.26</v>
      </c>
    </row>
    <row r="9144" spans="1:6">
      <c r="A9144" s="370" t="s">
        <v>18490</v>
      </c>
      <c r="B9144" s="374">
        <v>10551</v>
      </c>
      <c r="C9144" s="374" t="s">
        <v>18491</v>
      </c>
      <c r="D9144" s="368" t="s">
        <v>6</v>
      </c>
      <c r="E9144" s="374" t="s">
        <v>1535</v>
      </c>
      <c r="F9144" s="376">
        <v>18462.52</v>
      </c>
    </row>
    <row r="9145" spans="1:6" ht="22.5">
      <c r="A9145" s="370" t="s">
        <v>18492</v>
      </c>
      <c r="B9145" s="374">
        <v>20916</v>
      </c>
      <c r="C9145" s="374" t="s">
        <v>18493</v>
      </c>
      <c r="D9145" s="368" t="s">
        <v>9</v>
      </c>
      <c r="E9145" s="374" t="s">
        <v>359</v>
      </c>
      <c r="F9145" s="376">
        <v>8255472</v>
      </c>
    </row>
    <row r="9146" spans="1:6">
      <c r="A9146" s="370" t="s">
        <v>18494</v>
      </c>
      <c r="B9146" s="374">
        <v>20623</v>
      </c>
      <c r="C9146" s="374" t="s">
        <v>18495</v>
      </c>
      <c r="D9146" s="368" t="s">
        <v>9</v>
      </c>
      <c r="E9146" s="374" t="s">
        <v>1520</v>
      </c>
      <c r="F9146" s="376">
        <v>2450763.96</v>
      </c>
    </row>
    <row r="9147" spans="1:6">
      <c r="A9147" s="370" t="s">
        <v>18496</v>
      </c>
      <c r="B9147" s="374">
        <v>20628</v>
      </c>
      <c r="C9147" s="374" t="s">
        <v>18497</v>
      </c>
      <c r="D9147" s="368" t="s">
        <v>9</v>
      </c>
      <c r="E9147" s="374" t="s">
        <v>1520</v>
      </c>
      <c r="F9147" s="376">
        <v>1816698.97</v>
      </c>
    </row>
    <row r="9148" spans="1:6">
      <c r="A9148" s="370" t="s">
        <v>18498</v>
      </c>
      <c r="B9148" s="374">
        <v>20622</v>
      </c>
      <c r="C9148" s="374" t="s">
        <v>18499</v>
      </c>
      <c r="D9148" s="368" t="s">
        <v>9</v>
      </c>
      <c r="E9148" s="374" t="s">
        <v>1520</v>
      </c>
      <c r="F9148" s="376">
        <v>1945710.96</v>
      </c>
    </row>
    <row r="9149" spans="1:6">
      <c r="A9149" s="370" t="s">
        <v>18500</v>
      </c>
      <c r="B9149" s="374">
        <v>20621</v>
      </c>
      <c r="C9149" s="374" t="s">
        <v>18501</v>
      </c>
      <c r="D9149" s="368" t="s">
        <v>9</v>
      </c>
      <c r="E9149" s="374" t="s">
        <v>1520</v>
      </c>
      <c r="F9149" s="376">
        <v>1331371.96</v>
      </c>
    </row>
    <row r="9150" spans="1:6">
      <c r="A9150" s="370" t="s">
        <v>18502</v>
      </c>
      <c r="B9150" s="374">
        <v>20620</v>
      </c>
      <c r="C9150" s="374" t="s">
        <v>18503</v>
      </c>
      <c r="D9150" s="368" t="s">
        <v>9</v>
      </c>
      <c r="E9150" s="374" t="s">
        <v>1520</v>
      </c>
      <c r="F9150" s="376">
        <v>1331371.96</v>
      </c>
    </row>
    <row r="9151" spans="1:6">
      <c r="A9151" s="370" t="s">
        <v>18504</v>
      </c>
      <c r="B9151" s="374">
        <v>20624</v>
      </c>
      <c r="C9151" s="374" t="s">
        <v>18505</v>
      </c>
      <c r="D9151" s="368" t="s">
        <v>9</v>
      </c>
      <c r="E9151" s="374" t="s">
        <v>1520</v>
      </c>
      <c r="F9151" s="376">
        <v>1331371.96</v>
      </c>
    </row>
    <row r="9152" spans="1:6">
      <c r="A9152" s="370" t="s">
        <v>18506</v>
      </c>
      <c r="B9152" s="374">
        <v>20626</v>
      </c>
      <c r="C9152" s="374" t="s">
        <v>18507</v>
      </c>
      <c r="D9152" s="368" t="s">
        <v>9</v>
      </c>
      <c r="E9152" s="374" t="s">
        <v>1520</v>
      </c>
      <c r="F9152" s="376">
        <v>1331371.96</v>
      </c>
    </row>
    <row r="9153" spans="1:6">
      <c r="A9153" s="370" t="s">
        <v>18508</v>
      </c>
      <c r="B9153" s="374">
        <v>20627</v>
      </c>
      <c r="C9153" s="374" t="s">
        <v>18509</v>
      </c>
      <c r="D9153" s="368" t="s">
        <v>9</v>
      </c>
      <c r="E9153" s="374" t="s">
        <v>1520</v>
      </c>
      <c r="F9153" s="376">
        <v>1331371.96</v>
      </c>
    </row>
    <row r="9154" spans="1:6">
      <c r="A9154" s="370" t="s">
        <v>18510</v>
      </c>
      <c r="B9154" s="374">
        <v>20625</v>
      </c>
      <c r="C9154" s="374" t="s">
        <v>18511</v>
      </c>
      <c r="D9154" s="368" t="s">
        <v>9</v>
      </c>
      <c r="E9154" s="374" t="s">
        <v>1520</v>
      </c>
      <c r="F9154" s="376">
        <v>1331371.96</v>
      </c>
    </row>
    <row r="9155" spans="1:6">
      <c r="A9155" s="370" t="s">
        <v>18512</v>
      </c>
      <c r="B9155" s="374">
        <v>245</v>
      </c>
      <c r="C9155" s="374" t="s">
        <v>18513</v>
      </c>
      <c r="D9155" s="368" t="s">
        <v>6</v>
      </c>
      <c r="E9155" s="374" t="s">
        <v>1515</v>
      </c>
      <c r="F9155" s="376">
        <v>22743.55</v>
      </c>
    </row>
    <row r="9156" spans="1:6">
      <c r="A9156" s="370" t="s">
        <v>18514</v>
      </c>
      <c r="B9156" s="374">
        <v>244</v>
      </c>
      <c r="C9156" s="374" t="s">
        <v>18515</v>
      </c>
      <c r="D9156" s="368" t="s">
        <v>6</v>
      </c>
      <c r="E9156" s="374" t="s">
        <v>1515</v>
      </c>
      <c r="F9156" s="376">
        <v>22743.55</v>
      </c>
    </row>
    <row r="9157" spans="1:6">
      <c r="A9157" s="370" t="s">
        <v>18516</v>
      </c>
      <c r="B9157" s="374">
        <v>246</v>
      </c>
      <c r="C9157" s="374" t="s">
        <v>18517</v>
      </c>
      <c r="D9157" s="368" t="s">
        <v>6</v>
      </c>
      <c r="E9157" s="374" t="s">
        <v>1515</v>
      </c>
      <c r="F9157" s="376">
        <v>22743.55</v>
      </c>
    </row>
    <row r="9158" spans="1:6">
      <c r="A9158" s="370" t="s">
        <v>18518</v>
      </c>
      <c r="B9158" s="374">
        <v>247</v>
      </c>
      <c r="C9158" s="374" t="s">
        <v>18519</v>
      </c>
      <c r="D9158" s="368" t="s">
        <v>6</v>
      </c>
      <c r="E9158" s="374" t="s">
        <v>1515</v>
      </c>
      <c r="F9158" s="376">
        <v>22743.55</v>
      </c>
    </row>
    <row r="9159" spans="1:6">
      <c r="A9159" s="370" t="s">
        <v>18520</v>
      </c>
      <c r="B9159" s="374">
        <v>855</v>
      </c>
      <c r="C9159" s="374" t="s">
        <v>18521</v>
      </c>
      <c r="D9159" s="368" t="s">
        <v>6</v>
      </c>
      <c r="E9159" s="374" t="s">
        <v>1515</v>
      </c>
      <c r="F9159" s="376">
        <v>3790.6</v>
      </c>
    </row>
    <row r="9160" spans="1:6">
      <c r="A9160" s="370" t="s">
        <v>18522</v>
      </c>
      <c r="B9160" s="374">
        <v>540</v>
      </c>
      <c r="C9160" s="374" t="s">
        <v>18523</v>
      </c>
      <c r="D9160" s="368" t="s">
        <v>6</v>
      </c>
      <c r="E9160" s="374" t="s">
        <v>1515</v>
      </c>
      <c r="F9160" s="376">
        <v>3790.6</v>
      </c>
    </row>
    <row r="9161" spans="1:6">
      <c r="A9161" s="370" t="s">
        <v>18524</v>
      </c>
      <c r="B9161" s="374">
        <v>20890</v>
      </c>
      <c r="C9161" s="374" t="s">
        <v>18525</v>
      </c>
      <c r="D9161" s="368" t="s">
        <v>9</v>
      </c>
      <c r="E9161" s="374" t="s">
        <v>3340</v>
      </c>
      <c r="F9161" s="376">
        <v>2536518.2400000002</v>
      </c>
    </row>
    <row r="9162" spans="1:6" ht="22.5">
      <c r="A9162" s="370" t="s">
        <v>18526</v>
      </c>
      <c r="B9162" s="374">
        <v>824</v>
      </c>
      <c r="C9162" s="374" t="s">
        <v>18527</v>
      </c>
      <c r="D9162" s="368" t="s">
        <v>9</v>
      </c>
      <c r="E9162" s="374" t="s">
        <v>537</v>
      </c>
      <c r="F9162" s="376">
        <v>3504.36</v>
      </c>
    </row>
    <row r="9163" spans="1:6">
      <c r="A9163" s="370" t="s">
        <v>18528</v>
      </c>
      <c r="B9163" s="374">
        <v>243</v>
      </c>
      <c r="C9163" s="374" t="s">
        <v>18529</v>
      </c>
      <c r="D9163" s="368" t="s">
        <v>6</v>
      </c>
      <c r="E9163" s="374" t="s">
        <v>1515</v>
      </c>
      <c r="F9163" s="376">
        <v>79126.78</v>
      </c>
    </row>
    <row r="9164" spans="1:6">
      <c r="A9164" s="370" t="s">
        <v>18530</v>
      </c>
      <c r="B9164" s="374">
        <v>20888</v>
      </c>
      <c r="C9164" s="374" t="s">
        <v>18531</v>
      </c>
      <c r="D9164" s="368" t="s">
        <v>9</v>
      </c>
      <c r="E9164" s="374" t="s">
        <v>3340</v>
      </c>
      <c r="F9164" s="376">
        <v>6067155.1500000004</v>
      </c>
    </row>
    <row r="9165" spans="1:6" ht="22.5">
      <c r="A9165" s="370" t="s">
        <v>18532</v>
      </c>
      <c r="B9165" s="374">
        <v>20897</v>
      </c>
      <c r="C9165" s="374" t="s">
        <v>18533</v>
      </c>
      <c r="D9165" s="368" t="s">
        <v>9</v>
      </c>
      <c r="E9165" s="374" t="s">
        <v>3340</v>
      </c>
      <c r="F9165" s="376">
        <v>1111832.79</v>
      </c>
    </row>
    <row r="9166" spans="1:6">
      <c r="A9166" s="370" t="s">
        <v>18534</v>
      </c>
      <c r="B9166" s="374">
        <v>344</v>
      </c>
      <c r="C9166" s="374" t="s">
        <v>18535</v>
      </c>
      <c r="D9166" s="368" t="s">
        <v>6</v>
      </c>
      <c r="E9166" s="374" t="s">
        <v>1213</v>
      </c>
      <c r="F9166" s="376">
        <v>10074.32</v>
      </c>
    </row>
    <row r="9167" spans="1:6">
      <c r="A9167" s="370" t="s">
        <v>18536</v>
      </c>
      <c r="B9167" s="374">
        <v>343</v>
      </c>
      <c r="C9167" s="374" t="s">
        <v>18537</v>
      </c>
      <c r="D9167" s="368" t="s">
        <v>6</v>
      </c>
      <c r="E9167" s="374" t="s">
        <v>1213</v>
      </c>
      <c r="F9167" s="376">
        <v>10370.620000000001</v>
      </c>
    </row>
    <row r="9168" spans="1:6">
      <c r="A9168" s="370" t="s">
        <v>18538</v>
      </c>
      <c r="B9168" s="374">
        <v>20880</v>
      </c>
      <c r="C9168" s="374" t="s">
        <v>18539</v>
      </c>
      <c r="D9168" s="368" t="s">
        <v>9</v>
      </c>
      <c r="E9168" s="374" t="s">
        <v>3340</v>
      </c>
      <c r="F9168" s="376">
        <v>153565.74</v>
      </c>
    </row>
    <row r="9169" spans="1:6">
      <c r="A9169" s="370" t="s">
        <v>18540</v>
      </c>
      <c r="B9169" s="374">
        <v>20903</v>
      </c>
      <c r="C9169" s="374" t="s">
        <v>18541</v>
      </c>
      <c r="D9169" s="368" t="s">
        <v>9</v>
      </c>
      <c r="E9169" s="374" t="s">
        <v>3340</v>
      </c>
      <c r="F9169" s="376">
        <v>203244.46</v>
      </c>
    </row>
    <row r="9170" spans="1:6">
      <c r="A9170" s="370" t="s">
        <v>18542</v>
      </c>
      <c r="B9170" s="374">
        <v>20902</v>
      </c>
      <c r="C9170" s="374" t="s">
        <v>18543</v>
      </c>
      <c r="D9170" s="368" t="s">
        <v>9</v>
      </c>
      <c r="E9170" s="374" t="s">
        <v>3340</v>
      </c>
      <c r="F9170" s="376">
        <v>177818.45</v>
      </c>
    </row>
    <row r="9171" spans="1:6">
      <c r="A9171" s="370" t="s">
        <v>18544</v>
      </c>
      <c r="B9171" s="374">
        <v>20901</v>
      </c>
      <c r="C9171" s="374" t="s">
        <v>18545</v>
      </c>
      <c r="D9171" s="368" t="s">
        <v>9</v>
      </c>
      <c r="E9171" s="374" t="s">
        <v>3340</v>
      </c>
      <c r="F9171" s="376">
        <v>161045.45000000001</v>
      </c>
    </row>
    <row r="9172" spans="1:6">
      <c r="A9172" s="370" t="s">
        <v>18546</v>
      </c>
      <c r="B9172" s="374">
        <v>20900</v>
      </c>
      <c r="C9172" s="374" t="s">
        <v>18547</v>
      </c>
      <c r="D9172" s="368" t="s">
        <v>9</v>
      </c>
      <c r="E9172" s="374" t="s">
        <v>3340</v>
      </c>
      <c r="F9172" s="376">
        <v>161045.45000000001</v>
      </c>
    </row>
    <row r="9173" spans="1:6">
      <c r="A9173" s="370" t="s">
        <v>18548</v>
      </c>
      <c r="B9173" s="374">
        <v>20894</v>
      </c>
      <c r="C9173" s="374" t="s">
        <v>18549</v>
      </c>
      <c r="D9173" s="368" t="s">
        <v>9</v>
      </c>
      <c r="E9173" s="374" t="s">
        <v>3340</v>
      </c>
      <c r="F9173" s="376">
        <v>12440713.609999999</v>
      </c>
    </row>
    <row r="9174" spans="1:6">
      <c r="A9174" s="370" t="s">
        <v>18550</v>
      </c>
      <c r="B9174" s="374">
        <v>950</v>
      </c>
      <c r="C9174" s="374" t="s">
        <v>18551</v>
      </c>
      <c r="D9174" s="368" t="s">
        <v>8</v>
      </c>
      <c r="E9174" s="374" t="s">
        <v>1213</v>
      </c>
      <c r="F9174" s="376">
        <v>4380.45</v>
      </c>
    </row>
    <row r="9175" spans="1:6">
      <c r="A9175" s="370" t="s">
        <v>18552</v>
      </c>
      <c r="B9175" s="374">
        <v>922</v>
      </c>
      <c r="C9175" s="374" t="s">
        <v>18553</v>
      </c>
      <c r="D9175" s="368" t="s">
        <v>6</v>
      </c>
      <c r="E9175" s="374" t="s">
        <v>1213</v>
      </c>
      <c r="F9175" s="376">
        <v>44940.3</v>
      </c>
    </row>
    <row r="9176" spans="1:6">
      <c r="A9176" s="370" t="s">
        <v>18554</v>
      </c>
      <c r="B9176" s="374">
        <v>932</v>
      </c>
      <c r="C9176" s="374" t="s">
        <v>18555</v>
      </c>
      <c r="D9176" s="368" t="s">
        <v>6</v>
      </c>
      <c r="E9176" s="374" t="s">
        <v>1213</v>
      </c>
      <c r="F9176" s="376">
        <v>44940.3</v>
      </c>
    </row>
    <row r="9177" spans="1:6">
      <c r="A9177" s="370" t="s">
        <v>18556</v>
      </c>
      <c r="B9177" s="374">
        <v>936</v>
      </c>
      <c r="C9177" s="374" t="s">
        <v>18557</v>
      </c>
      <c r="D9177" s="368" t="s">
        <v>6</v>
      </c>
      <c r="E9177" s="374" t="s">
        <v>1213</v>
      </c>
      <c r="F9177" s="376">
        <v>43304.55</v>
      </c>
    </row>
    <row r="9178" spans="1:6">
      <c r="A9178" s="370" t="s">
        <v>18558</v>
      </c>
      <c r="B9178" s="374">
        <v>322</v>
      </c>
      <c r="C9178" s="374" t="s">
        <v>18559</v>
      </c>
      <c r="D9178" s="368" t="s">
        <v>6</v>
      </c>
      <c r="E9178" s="374" t="s">
        <v>1213</v>
      </c>
      <c r="F9178" s="376">
        <v>44940.3</v>
      </c>
    </row>
    <row r="9179" spans="1:6">
      <c r="A9179" s="370" t="s">
        <v>18560</v>
      </c>
      <c r="B9179" s="374">
        <v>323</v>
      </c>
      <c r="C9179" s="374" t="s">
        <v>18559</v>
      </c>
      <c r="D9179" s="368" t="s">
        <v>6</v>
      </c>
      <c r="E9179" s="374" t="s">
        <v>1213</v>
      </c>
      <c r="F9179" s="376">
        <v>44940.3</v>
      </c>
    </row>
    <row r="9180" spans="1:6">
      <c r="A9180" s="370" t="s">
        <v>18561</v>
      </c>
      <c r="B9180" s="374">
        <v>940</v>
      </c>
      <c r="C9180" s="374" t="s">
        <v>18562</v>
      </c>
      <c r="D9180" s="368" t="s">
        <v>6</v>
      </c>
      <c r="E9180" s="374" t="s">
        <v>1213</v>
      </c>
      <c r="F9180" s="376">
        <v>44940.3</v>
      </c>
    </row>
    <row r="9181" spans="1:6">
      <c r="A9181" s="370" t="s">
        <v>18563</v>
      </c>
      <c r="B9181" s="374">
        <v>935</v>
      </c>
      <c r="C9181" s="374" t="s">
        <v>18564</v>
      </c>
      <c r="D9181" s="368" t="s">
        <v>6</v>
      </c>
      <c r="E9181" s="374" t="s">
        <v>1213</v>
      </c>
      <c r="F9181" s="376">
        <v>44940.3</v>
      </c>
    </row>
    <row r="9182" spans="1:6">
      <c r="A9182" s="370" t="s">
        <v>18565</v>
      </c>
      <c r="B9182" s="374">
        <v>937</v>
      </c>
      <c r="C9182" s="374" t="s">
        <v>18566</v>
      </c>
      <c r="D9182" s="368" t="s">
        <v>6</v>
      </c>
      <c r="E9182" s="374" t="s">
        <v>1213</v>
      </c>
      <c r="F9182" s="376">
        <v>44940.3</v>
      </c>
    </row>
    <row r="9183" spans="1:6">
      <c r="A9183" s="370" t="s">
        <v>18567</v>
      </c>
      <c r="B9183" s="374">
        <v>927</v>
      </c>
      <c r="C9183" s="374" t="s">
        <v>18568</v>
      </c>
      <c r="D9183" s="368" t="s">
        <v>6</v>
      </c>
      <c r="E9183" s="374" t="s">
        <v>1213</v>
      </c>
      <c r="F9183" s="376">
        <v>44940.3</v>
      </c>
    </row>
    <row r="9184" spans="1:6">
      <c r="A9184" s="370" t="s">
        <v>18569</v>
      </c>
      <c r="B9184" s="374">
        <v>321</v>
      </c>
      <c r="C9184" s="374" t="s">
        <v>18570</v>
      </c>
      <c r="D9184" s="368" t="s">
        <v>6</v>
      </c>
      <c r="E9184" s="374" t="s">
        <v>1213</v>
      </c>
      <c r="F9184" s="376">
        <v>44940.3</v>
      </c>
    </row>
    <row r="9185" spans="1:6">
      <c r="A9185" s="370" t="s">
        <v>18571</v>
      </c>
      <c r="B9185" s="374">
        <v>926</v>
      </c>
      <c r="C9185" s="374" t="s">
        <v>18572</v>
      </c>
      <c r="D9185" s="368" t="s">
        <v>6</v>
      </c>
      <c r="E9185" s="374" t="s">
        <v>1213</v>
      </c>
      <c r="F9185" s="376">
        <v>44940.3</v>
      </c>
    </row>
    <row r="9186" spans="1:6">
      <c r="A9186" s="370" t="s">
        <v>18573</v>
      </c>
      <c r="B9186" s="374">
        <v>899</v>
      </c>
      <c r="C9186" s="374" t="s">
        <v>18574</v>
      </c>
      <c r="D9186" s="368" t="s">
        <v>6</v>
      </c>
      <c r="E9186" s="374" t="s">
        <v>1213</v>
      </c>
      <c r="F9186" s="376">
        <v>44940.3</v>
      </c>
    </row>
    <row r="9187" spans="1:6">
      <c r="A9187" s="370" t="s">
        <v>18575</v>
      </c>
      <c r="B9187" s="374">
        <v>923</v>
      </c>
      <c r="C9187" s="374" t="s">
        <v>18576</v>
      </c>
      <c r="D9187" s="368" t="s">
        <v>6</v>
      </c>
      <c r="E9187" s="374" t="s">
        <v>1213</v>
      </c>
      <c r="F9187" s="376">
        <v>42347.64</v>
      </c>
    </row>
    <row r="9188" spans="1:6">
      <c r="A9188" s="370" t="s">
        <v>18577</v>
      </c>
      <c r="B9188" s="374">
        <v>930</v>
      </c>
      <c r="C9188" s="374" t="s">
        <v>18578</v>
      </c>
      <c r="D9188" s="368" t="s">
        <v>6</v>
      </c>
      <c r="E9188" s="374" t="s">
        <v>1213</v>
      </c>
      <c r="F9188" s="376">
        <v>44940.3</v>
      </c>
    </row>
    <row r="9189" spans="1:6">
      <c r="A9189" s="370" t="s">
        <v>18579</v>
      </c>
      <c r="B9189" s="374">
        <v>961</v>
      </c>
      <c r="C9189" s="374" t="s">
        <v>18580</v>
      </c>
      <c r="D9189" s="368" t="s">
        <v>6</v>
      </c>
      <c r="E9189" s="374" t="s">
        <v>1213</v>
      </c>
      <c r="F9189" s="376">
        <v>44940.3</v>
      </c>
    </row>
    <row r="9190" spans="1:6">
      <c r="A9190" s="370" t="s">
        <v>18581</v>
      </c>
      <c r="B9190" s="374">
        <v>317</v>
      </c>
      <c r="C9190" s="374" t="s">
        <v>18582</v>
      </c>
      <c r="D9190" s="368" t="s">
        <v>6</v>
      </c>
      <c r="E9190" s="374" t="s">
        <v>1213</v>
      </c>
      <c r="F9190" s="376">
        <v>44940.3</v>
      </c>
    </row>
    <row r="9191" spans="1:6">
      <c r="A9191" s="370" t="s">
        <v>18583</v>
      </c>
      <c r="B9191" s="374">
        <v>924</v>
      </c>
      <c r="C9191" s="374" t="s">
        <v>18584</v>
      </c>
      <c r="D9191" s="368" t="s">
        <v>6</v>
      </c>
      <c r="E9191" s="374" t="s">
        <v>1213</v>
      </c>
      <c r="F9191" s="376">
        <v>44940.3</v>
      </c>
    </row>
    <row r="9192" spans="1:6">
      <c r="A9192" s="370" t="s">
        <v>18585</v>
      </c>
      <c r="B9192" s="374">
        <v>960</v>
      </c>
      <c r="C9192" s="374" t="s">
        <v>18586</v>
      </c>
      <c r="D9192" s="368" t="s">
        <v>6</v>
      </c>
      <c r="E9192" s="374" t="s">
        <v>1213</v>
      </c>
      <c r="F9192" s="376">
        <v>44940.3</v>
      </c>
    </row>
    <row r="9193" spans="1:6">
      <c r="A9193" s="370" t="s">
        <v>18587</v>
      </c>
      <c r="B9193" s="374">
        <v>316</v>
      </c>
      <c r="C9193" s="374" t="s">
        <v>18588</v>
      </c>
      <c r="D9193" s="368" t="s">
        <v>6</v>
      </c>
      <c r="E9193" s="374" t="s">
        <v>1213</v>
      </c>
      <c r="F9193" s="376">
        <v>44940.3</v>
      </c>
    </row>
    <row r="9194" spans="1:6">
      <c r="A9194" s="370" t="s">
        <v>18589</v>
      </c>
      <c r="B9194" s="374">
        <v>934</v>
      </c>
      <c r="C9194" s="374" t="s">
        <v>18590</v>
      </c>
      <c r="D9194" s="368" t="s">
        <v>6</v>
      </c>
      <c r="E9194" s="374" t="s">
        <v>1213</v>
      </c>
      <c r="F9194" s="376">
        <v>44940.3</v>
      </c>
    </row>
    <row r="9195" spans="1:6">
      <c r="A9195" s="370" t="s">
        <v>18591</v>
      </c>
      <c r="B9195" s="374">
        <v>751</v>
      </c>
      <c r="C9195" s="374" t="s">
        <v>18592</v>
      </c>
      <c r="D9195" s="368" t="s">
        <v>6</v>
      </c>
      <c r="E9195" s="374" t="s">
        <v>1213</v>
      </c>
      <c r="F9195" s="376">
        <v>47450.57</v>
      </c>
    </row>
    <row r="9196" spans="1:6">
      <c r="A9196" s="370" t="s">
        <v>18593</v>
      </c>
      <c r="B9196" s="374">
        <v>938</v>
      </c>
      <c r="C9196" s="374" t="s">
        <v>18594</v>
      </c>
      <c r="D9196" s="368" t="s">
        <v>6</v>
      </c>
      <c r="E9196" s="374" t="s">
        <v>1213</v>
      </c>
      <c r="F9196" s="376">
        <v>44940.3</v>
      </c>
    </row>
    <row r="9197" spans="1:6">
      <c r="A9197" s="370" t="s">
        <v>18595</v>
      </c>
      <c r="B9197" s="374">
        <v>929</v>
      </c>
      <c r="C9197" s="374" t="s">
        <v>18596</v>
      </c>
      <c r="D9197" s="368" t="s">
        <v>6</v>
      </c>
      <c r="E9197" s="374" t="s">
        <v>1213</v>
      </c>
      <c r="F9197" s="376">
        <v>44940.3</v>
      </c>
    </row>
    <row r="9198" spans="1:6">
      <c r="A9198" s="370" t="s">
        <v>18597</v>
      </c>
      <c r="B9198" s="374">
        <v>939</v>
      </c>
      <c r="C9198" s="374" t="s">
        <v>18598</v>
      </c>
      <c r="D9198" s="368" t="s">
        <v>6</v>
      </c>
      <c r="E9198" s="374" t="s">
        <v>1213</v>
      </c>
      <c r="F9198" s="376">
        <v>44940.3</v>
      </c>
    </row>
    <row r="9199" spans="1:6">
      <c r="A9199" s="370" t="s">
        <v>18599</v>
      </c>
      <c r="B9199" s="374">
        <v>942</v>
      </c>
      <c r="C9199" s="374" t="s">
        <v>18600</v>
      </c>
      <c r="D9199" s="368" t="s">
        <v>6</v>
      </c>
      <c r="E9199" s="374" t="s">
        <v>1213</v>
      </c>
      <c r="F9199" s="376">
        <v>44940.3</v>
      </c>
    </row>
    <row r="9200" spans="1:6">
      <c r="A9200" s="370" t="s">
        <v>18601</v>
      </c>
      <c r="B9200" s="374">
        <v>770</v>
      </c>
      <c r="C9200" s="374" t="s">
        <v>18602</v>
      </c>
      <c r="D9200" s="368" t="s">
        <v>6</v>
      </c>
      <c r="E9200" s="374" t="s">
        <v>1213</v>
      </c>
      <c r="F9200" s="376">
        <v>151556.81</v>
      </c>
    </row>
    <row r="9201" spans="1:6">
      <c r="A9201" s="370" t="s">
        <v>18603</v>
      </c>
      <c r="B9201" s="374">
        <v>20882</v>
      </c>
      <c r="C9201" s="374" t="s">
        <v>18604</v>
      </c>
      <c r="D9201" s="368" t="s">
        <v>9</v>
      </c>
      <c r="E9201" s="374" t="s">
        <v>3340</v>
      </c>
      <c r="F9201" s="376">
        <v>741634.31</v>
      </c>
    </row>
    <row r="9202" spans="1:6" ht="22.5">
      <c r="A9202" s="370" t="s">
        <v>18605</v>
      </c>
      <c r="B9202" s="374">
        <v>20787</v>
      </c>
      <c r="C9202" s="374" t="s">
        <v>18606</v>
      </c>
      <c r="D9202" s="368" t="s">
        <v>9</v>
      </c>
      <c r="E9202" s="374" t="s">
        <v>359</v>
      </c>
      <c r="F9202" s="376">
        <v>20810237.100000001</v>
      </c>
    </row>
    <row r="9203" spans="1:6">
      <c r="A9203" s="370" t="s">
        <v>18607</v>
      </c>
      <c r="B9203" s="374">
        <v>20905</v>
      </c>
      <c r="C9203" s="374" t="s">
        <v>18608</v>
      </c>
      <c r="D9203" s="368" t="s">
        <v>9</v>
      </c>
      <c r="E9203" s="374" t="s">
        <v>3340</v>
      </c>
      <c r="F9203" s="376">
        <v>2788663.25</v>
      </c>
    </row>
    <row r="9204" spans="1:6">
      <c r="A9204" s="370" t="s">
        <v>18609</v>
      </c>
      <c r="B9204" s="374">
        <v>20630</v>
      </c>
      <c r="C9204" s="374" t="s">
        <v>18610</v>
      </c>
      <c r="D9204" s="368" t="s">
        <v>9</v>
      </c>
      <c r="E9204" s="374" t="s">
        <v>1520</v>
      </c>
      <c r="F9204" s="376">
        <v>4464498.96</v>
      </c>
    </row>
    <row r="9205" spans="1:6">
      <c r="A9205" s="370" t="s">
        <v>18611</v>
      </c>
      <c r="B9205" s="374">
        <v>20629</v>
      </c>
      <c r="C9205" s="374" t="s">
        <v>18612</v>
      </c>
      <c r="D9205" s="368" t="s">
        <v>9</v>
      </c>
      <c r="E9205" s="374" t="s">
        <v>1520</v>
      </c>
      <c r="F9205" s="376">
        <v>4464498.96</v>
      </c>
    </row>
    <row r="9206" spans="1:6">
      <c r="A9206" s="370" t="s">
        <v>18613</v>
      </c>
      <c r="B9206" s="374">
        <v>20631</v>
      </c>
      <c r="C9206" s="374" t="s">
        <v>18614</v>
      </c>
      <c r="D9206" s="368" t="s">
        <v>9</v>
      </c>
      <c r="E9206" s="374" t="s">
        <v>1520</v>
      </c>
      <c r="F9206" s="376">
        <v>4464498.96</v>
      </c>
    </row>
    <row r="9207" spans="1:6">
      <c r="A9207" s="370" t="s">
        <v>18615</v>
      </c>
      <c r="B9207" s="374">
        <v>20904</v>
      </c>
      <c r="C9207" s="374" t="s">
        <v>18616</v>
      </c>
      <c r="D9207" s="368" t="s">
        <v>9</v>
      </c>
      <c r="E9207" s="374" t="s">
        <v>3340</v>
      </c>
      <c r="F9207" s="376">
        <v>437436.65</v>
      </c>
    </row>
    <row r="9208" spans="1:6" ht="22.5">
      <c r="A9208" s="370" t="s">
        <v>18617</v>
      </c>
      <c r="B9208" s="374">
        <v>2026</v>
      </c>
      <c r="C9208" s="374" t="s">
        <v>18618</v>
      </c>
      <c r="D9208" s="368" t="s">
        <v>9</v>
      </c>
      <c r="E9208" s="374" t="s">
        <v>359</v>
      </c>
      <c r="F9208" s="376">
        <v>27797.67</v>
      </c>
    </row>
    <row r="9209" spans="1:6">
      <c r="A9209" s="370" t="s">
        <v>18619</v>
      </c>
      <c r="B9209" s="374">
        <v>20895</v>
      </c>
      <c r="C9209" s="374" t="s">
        <v>18620</v>
      </c>
      <c r="D9209" s="368" t="s">
        <v>9</v>
      </c>
      <c r="E9209" s="374" t="s">
        <v>3340</v>
      </c>
      <c r="F9209" s="376">
        <v>51264.91</v>
      </c>
    </row>
    <row r="9210" spans="1:6">
      <c r="A9210" s="370" t="s">
        <v>18621</v>
      </c>
      <c r="B9210" s="374">
        <v>20865</v>
      </c>
      <c r="C9210" s="374" t="s">
        <v>18622</v>
      </c>
      <c r="D9210" s="368" t="s">
        <v>9</v>
      </c>
      <c r="E9210" s="374" t="s">
        <v>3340</v>
      </c>
      <c r="F9210" s="376">
        <v>54356.91</v>
      </c>
    </row>
    <row r="9211" spans="1:6">
      <c r="A9211" s="370" t="s">
        <v>18623</v>
      </c>
      <c r="B9211" s="374">
        <v>20887</v>
      </c>
      <c r="C9211" s="374" t="s">
        <v>18624</v>
      </c>
      <c r="D9211" s="368" t="s">
        <v>9</v>
      </c>
      <c r="E9211" s="374" t="s">
        <v>3340</v>
      </c>
      <c r="F9211" s="376">
        <v>119964.79</v>
      </c>
    </row>
    <row r="9212" spans="1:6" ht="22.5">
      <c r="A9212" s="370" t="s">
        <v>18625</v>
      </c>
      <c r="B9212" s="374">
        <v>13707</v>
      </c>
      <c r="C9212" s="374" t="s">
        <v>18626</v>
      </c>
      <c r="D9212" s="368" t="s">
        <v>9</v>
      </c>
      <c r="E9212" s="374" t="s">
        <v>359</v>
      </c>
      <c r="F9212" s="376">
        <v>37137.410000000003</v>
      </c>
    </row>
    <row r="9213" spans="1:6" ht="22.5">
      <c r="A9213" s="370" t="s">
        <v>18627</v>
      </c>
      <c r="B9213" s="374">
        <v>20635</v>
      </c>
      <c r="C9213" s="374" t="s">
        <v>18628</v>
      </c>
      <c r="D9213" s="368" t="s">
        <v>9</v>
      </c>
      <c r="E9213" s="374" t="s">
        <v>1210</v>
      </c>
      <c r="F9213" s="376">
        <v>11537383.439999999</v>
      </c>
    </row>
    <row r="9214" spans="1:6" ht="22.5">
      <c r="A9214" s="370" t="s">
        <v>18629</v>
      </c>
      <c r="B9214" s="374">
        <v>20634</v>
      </c>
      <c r="C9214" s="374" t="s">
        <v>18630</v>
      </c>
      <c r="D9214" s="368" t="s">
        <v>9</v>
      </c>
      <c r="E9214" s="374" t="s">
        <v>1210</v>
      </c>
      <c r="F9214" s="376">
        <v>7367265</v>
      </c>
    </row>
    <row r="9215" spans="1:6">
      <c r="A9215" s="370" t="s">
        <v>18631</v>
      </c>
      <c r="B9215" s="374">
        <v>642</v>
      </c>
      <c r="C9215" s="374" t="s">
        <v>18632</v>
      </c>
      <c r="D9215" s="368" t="s">
        <v>6</v>
      </c>
      <c r="E9215" s="374" t="s">
        <v>2108</v>
      </c>
      <c r="F9215" s="376">
        <v>18657.57</v>
      </c>
    </row>
    <row r="9216" spans="1:6" ht="22.5">
      <c r="A9216" s="370" t="s">
        <v>18633</v>
      </c>
      <c r="B9216" s="374">
        <v>13657</v>
      </c>
      <c r="C9216" s="374" t="s">
        <v>18634</v>
      </c>
      <c r="D9216" s="368" t="s">
        <v>9</v>
      </c>
      <c r="E9216" s="374" t="s">
        <v>359</v>
      </c>
      <c r="F9216" s="376">
        <v>11336.63</v>
      </c>
    </row>
    <row r="9217" spans="1:6">
      <c r="A9217" s="370" t="s">
        <v>18635</v>
      </c>
      <c r="B9217" s="374">
        <v>20886</v>
      </c>
      <c r="C9217" s="374" t="s">
        <v>18636</v>
      </c>
      <c r="D9217" s="368" t="s">
        <v>9</v>
      </c>
      <c r="E9217" s="374" t="s">
        <v>3340</v>
      </c>
      <c r="F9217" s="376">
        <v>382865.86</v>
      </c>
    </row>
    <row r="9218" spans="1:6">
      <c r="A9218" s="370" t="s">
        <v>18637</v>
      </c>
      <c r="B9218" s="374">
        <v>20891</v>
      </c>
      <c r="C9218" s="374" t="s">
        <v>18638</v>
      </c>
      <c r="D9218" s="368" t="s">
        <v>9</v>
      </c>
      <c r="E9218" s="374" t="s">
        <v>3340</v>
      </c>
      <c r="F9218" s="376">
        <v>366557.11</v>
      </c>
    </row>
    <row r="9219" spans="1:6">
      <c r="A9219" s="370" t="s">
        <v>18639</v>
      </c>
      <c r="B9219" s="374">
        <v>20892</v>
      </c>
      <c r="C9219" s="374" t="s">
        <v>18640</v>
      </c>
      <c r="D9219" s="368" t="s">
        <v>9</v>
      </c>
      <c r="E9219" s="374" t="s">
        <v>3340</v>
      </c>
      <c r="F9219" s="376">
        <v>289920.11</v>
      </c>
    </row>
    <row r="9220" spans="1:6" ht="22.5">
      <c r="A9220" s="370" t="s">
        <v>18641</v>
      </c>
      <c r="B9220" s="374">
        <v>17640</v>
      </c>
      <c r="C9220" s="374" t="s">
        <v>18642</v>
      </c>
      <c r="D9220" s="368" t="s">
        <v>9</v>
      </c>
      <c r="E9220" s="374" t="s">
        <v>359</v>
      </c>
      <c r="F9220" s="376">
        <v>501200.53</v>
      </c>
    </row>
    <row r="9221" spans="1:6">
      <c r="A9221" s="370" t="s">
        <v>18643</v>
      </c>
      <c r="B9221" s="374">
        <v>20881</v>
      </c>
      <c r="C9221" s="374" t="s">
        <v>18644</v>
      </c>
      <c r="D9221" s="368" t="s">
        <v>9</v>
      </c>
      <c r="E9221" s="374" t="s">
        <v>3340</v>
      </c>
      <c r="F9221" s="376">
        <v>1118772.32</v>
      </c>
    </row>
    <row r="9222" spans="1:6">
      <c r="A9222" s="370" t="s">
        <v>18645</v>
      </c>
      <c r="B9222" s="374">
        <v>13639</v>
      </c>
      <c r="C9222" s="374" t="s">
        <v>18646</v>
      </c>
      <c r="D9222" s="368" t="s">
        <v>9</v>
      </c>
      <c r="E9222" s="374" t="s">
        <v>366</v>
      </c>
      <c r="F9222" s="376">
        <v>55277.120000000003</v>
      </c>
    </row>
    <row r="9223" spans="1:6">
      <c r="A9223" s="370" t="s">
        <v>18647</v>
      </c>
      <c r="B9223" s="374">
        <v>20864</v>
      </c>
      <c r="C9223" s="374" t="s">
        <v>18648</v>
      </c>
      <c r="D9223" s="368" t="s">
        <v>9</v>
      </c>
      <c r="E9223" s="374" t="s">
        <v>3340</v>
      </c>
      <c r="F9223" s="376">
        <v>8877.33</v>
      </c>
    </row>
    <row r="9224" spans="1:6">
      <c r="A9224" s="370" t="s">
        <v>18649</v>
      </c>
      <c r="B9224" s="374">
        <v>20862</v>
      </c>
      <c r="C9224" s="374" t="s">
        <v>18650</v>
      </c>
      <c r="D9224" s="368" t="s">
        <v>9</v>
      </c>
      <c r="E9224" s="374" t="s">
        <v>3340</v>
      </c>
      <c r="F9224" s="376">
        <v>9260.32</v>
      </c>
    </row>
    <row r="9225" spans="1:6">
      <c r="A9225" s="370" t="s">
        <v>18651</v>
      </c>
      <c r="B9225" s="374">
        <v>20861</v>
      </c>
      <c r="C9225" s="374" t="s">
        <v>18652</v>
      </c>
      <c r="D9225" s="368" t="s">
        <v>9</v>
      </c>
      <c r="E9225" s="374" t="s">
        <v>3340</v>
      </c>
      <c r="F9225" s="376">
        <v>9856.32</v>
      </c>
    </row>
    <row r="9226" spans="1:6">
      <c r="A9226" s="370" t="s">
        <v>18653</v>
      </c>
      <c r="B9226" s="374">
        <v>20863</v>
      </c>
      <c r="C9226" s="374" t="s">
        <v>18654</v>
      </c>
      <c r="D9226" s="368" t="s">
        <v>9</v>
      </c>
      <c r="E9226" s="374" t="s">
        <v>3340</v>
      </c>
      <c r="F9226" s="376">
        <v>9045.32</v>
      </c>
    </row>
    <row r="9227" spans="1:6">
      <c r="A9227" s="370" t="s">
        <v>18655</v>
      </c>
      <c r="B9227" s="374">
        <v>20889</v>
      </c>
      <c r="C9227" s="374" t="s">
        <v>18656</v>
      </c>
      <c r="D9227" s="368" t="s">
        <v>9</v>
      </c>
      <c r="E9227" s="374" t="s">
        <v>3340</v>
      </c>
      <c r="F9227" s="376">
        <v>2562572.2599999998</v>
      </c>
    </row>
    <row r="9228" spans="1:6">
      <c r="A9228" s="370" t="s">
        <v>18657</v>
      </c>
      <c r="B9228" s="374">
        <v>55</v>
      </c>
      <c r="C9228" s="374" t="s">
        <v>18658</v>
      </c>
      <c r="D9228" s="368" t="s">
        <v>9</v>
      </c>
      <c r="E9228" s="374" t="s">
        <v>773</v>
      </c>
      <c r="F9228" s="376">
        <v>73626.97</v>
      </c>
    </row>
    <row r="9229" spans="1:6">
      <c r="A9229" s="370" t="s">
        <v>18659</v>
      </c>
      <c r="B9229" s="374">
        <v>418</v>
      </c>
      <c r="C9229" s="374" t="s">
        <v>18660</v>
      </c>
      <c r="D9229" s="368" t="s">
        <v>6</v>
      </c>
      <c r="E9229" s="374" t="s">
        <v>1213</v>
      </c>
      <c r="F9229" s="376">
        <v>4205.2299999999996</v>
      </c>
    </row>
    <row r="9230" spans="1:6">
      <c r="A9230" s="370" t="s">
        <v>18661</v>
      </c>
      <c r="B9230" s="374">
        <v>911</v>
      </c>
      <c r="C9230" s="374" t="s">
        <v>18662</v>
      </c>
      <c r="D9230" s="368" t="s">
        <v>6</v>
      </c>
      <c r="E9230" s="374" t="s">
        <v>1213</v>
      </c>
      <c r="F9230" s="376">
        <v>4205.2299999999996</v>
      </c>
    </row>
    <row r="9231" spans="1:6">
      <c r="A9231" s="370" t="s">
        <v>18663</v>
      </c>
      <c r="B9231" s="374">
        <v>17584</v>
      </c>
      <c r="C9231" s="374" t="s">
        <v>18664</v>
      </c>
      <c r="D9231" s="368" t="s">
        <v>9</v>
      </c>
      <c r="E9231" s="374" t="s">
        <v>562</v>
      </c>
      <c r="F9231" s="376">
        <v>82237.77</v>
      </c>
    </row>
    <row r="9232" spans="1:6" ht="22.5">
      <c r="A9232" s="370" t="s">
        <v>18665</v>
      </c>
      <c r="B9232" s="374">
        <v>506</v>
      </c>
      <c r="C9232" s="374" t="s">
        <v>18666</v>
      </c>
      <c r="D9232" s="368" t="s">
        <v>9</v>
      </c>
      <c r="E9232" s="374" t="s">
        <v>537</v>
      </c>
      <c r="F9232" s="376">
        <v>79833.89</v>
      </c>
    </row>
    <row r="9233" spans="1:6" ht="22.5">
      <c r="A9233" s="370" t="s">
        <v>18667</v>
      </c>
      <c r="B9233" s="374">
        <v>17647</v>
      </c>
      <c r="C9233" s="374" t="s">
        <v>18668</v>
      </c>
      <c r="D9233" s="368" t="s">
        <v>9</v>
      </c>
      <c r="E9233" s="374" t="s">
        <v>359</v>
      </c>
      <c r="F9233" s="376">
        <v>250600.27</v>
      </c>
    </row>
    <row r="9234" spans="1:6">
      <c r="A9234" s="370" t="s">
        <v>18669</v>
      </c>
      <c r="B9234" s="374">
        <v>17669</v>
      </c>
      <c r="C9234" s="374" t="s">
        <v>18670</v>
      </c>
      <c r="D9234" s="368" t="s">
        <v>9</v>
      </c>
      <c r="E9234" s="374" t="s">
        <v>884</v>
      </c>
      <c r="F9234" s="376">
        <v>508697.93</v>
      </c>
    </row>
    <row r="9235" spans="1:6">
      <c r="A9235" s="370" t="s">
        <v>18671</v>
      </c>
      <c r="B9235" s="374">
        <v>13034</v>
      </c>
      <c r="C9235" s="374" t="s">
        <v>18672</v>
      </c>
      <c r="D9235" s="368" t="s">
        <v>6</v>
      </c>
      <c r="E9235" s="374" t="s">
        <v>507</v>
      </c>
      <c r="F9235" s="376">
        <v>497241.42</v>
      </c>
    </row>
    <row r="9236" spans="1:6" ht="22.5">
      <c r="A9236" s="370" t="s">
        <v>18673</v>
      </c>
      <c r="B9236" s="374">
        <v>14282</v>
      </c>
      <c r="C9236" s="374" t="s">
        <v>18674</v>
      </c>
      <c r="D9236" s="368" t="s">
        <v>9</v>
      </c>
      <c r="E9236" s="374" t="s">
        <v>359</v>
      </c>
      <c r="F9236" s="376">
        <v>225865.1</v>
      </c>
    </row>
    <row r="9237" spans="1:6" ht="22.5">
      <c r="A9237" s="370" t="s">
        <v>18675</v>
      </c>
      <c r="B9237" s="374">
        <v>14283</v>
      </c>
      <c r="C9237" s="374" t="s">
        <v>18676</v>
      </c>
      <c r="D9237" s="368" t="s">
        <v>9</v>
      </c>
      <c r="E9237" s="374" t="s">
        <v>359</v>
      </c>
      <c r="F9237" s="376">
        <v>0</v>
      </c>
    </row>
    <row r="9238" spans="1:6" ht="22.5">
      <c r="A9238" s="370" t="s">
        <v>18677</v>
      </c>
      <c r="B9238" s="374">
        <v>10556</v>
      </c>
      <c r="C9238" s="374" t="s">
        <v>18678</v>
      </c>
      <c r="D9238" s="368" t="s">
        <v>9</v>
      </c>
      <c r="E9238" s="374" t="s">
        <v>359</v>
      </c>
      <c r="F9238" s="376">
        <v>7069371.2199999997</v>
      </c>
    </row>
    <row r="9239" spans="1:6">
      <c r="A9239" s="370" t="s">
        <v>18679</v>
      </c>
      <c r="B9239" s="374">
        <v>10413</v>
      </c>
      <c r="C9239" s="374" t="s">
        <v>18680</v>
      </c>
      <c r="D9239" s="368" t="s">
        <v>6</v>
      </c>
      <c r="E9239" s="374" t="s">
        <v>1216</v>
      </c>
      <c r="F9239" s="376">
        <v>14837.85</v>
      </c>
    </row>
    <row r="9240" spans="1:6">
      <c r="A9240" s="370" t="s">
        <v>18681</v>
      </c>
      <c r="B9240" s="374">
        <v>10790</v>
      </c>
      <c r="C9240" s="374" t="s">
        <v>18682</v>
      </c>
      <c r="D9240" s="368" t="s">
        <v>6</v>
      </c>
      <c r="E9240" s="374" t="s">
        <v>1216</v>
      </c>
      <c r="F9240" s="376">
        <v>6720.08</v>
      </c>
    </row>
    <row r="9241" spans="1:6">
      <c r="A9241" s="370" t="s">
        <v>18683</v>
      </c>
      <c r="B9241" s="374">
        <v>11212</v>
      </c>
      <c r="C9241" s="374" t="s">
        <v>18684</v>
      </c>
      <c r="D9241" s="368" t="s">
        <v>6</v>
      </c>
      <c r="E9241" s="374" t="s">
        <v>1216</v>
      </c>
      <c r="F9241" s="376">
        <v>10945.02</v>
      </c>
    </row>
    <row r="9242" spans="1:6">
      <c r="A9242" s="370" t="s">
        <v>18685</v>
      </c>
      <c r="B9242" s="374">
        <v>16160</v>
      </c>
      <c r="C9242" s="374" t="s">
        <v>18686</v>
      </c>
      <c r="D9242" s="368" t="s">
        <v>6</v>
      </c>
      <c r="E9242" s="374" t="s">
        <v>1216</v>
      </c>
      <c r="F9242" s="376">
        <v>12438.27</v>
      </c>
    </row>
    <row r="9243" spans="1:6">
      <c r="A9243" s="370" t="s">
        <v>18687</v>
      </c>
      <c r="B9243" s="374">
        <v>11921</v>
      </c>
      <c r="C9243" s="374" t="s">
        <v>18688</v>
      </c>
      <c r="D9243" s="368" t="s">
        <v>6</v>
      </c>
      <c r="E9243" s="374" t="s">
        <v>1216</v>
      </c>
      <c r="F9243" s="376">
        <v>10610.4</v>
      </c>
    </row>
    <row r="9244" spans="1:6">
      <c r="A9244" s="370" t="s">
        <v>18689</v>
      </c>
      <c r="B9244" s="374">
        <v>12948</v>
      </c>
      <c r="C9244" s="374" t="s">
        <v>18688</v>
      </c>
      <c r="D9244" s="368" t="s">
        <v>6</v>
      </c>
      <c r="E9244" s="374" t="s">
        <v>1216</v>
      </c>
      <c r="F9244" s="376">
        <v>10610.4</v>
      </c>
    </row>
    <row r="9245" spans="1:6">
      <c r="A9245" s="370" t="s">
        <v>18690</v>
      </c>
      <c r="B9245" s="374">
        <v>13751</v>
      </c>
      <c r="C9245" s="374" t="s">
        <v>18688</v>
      </c>
      <c r="D9245" s="368" t="s">
        <v>6</v>
      </c>
      <c r="E9245" s="374" t="s">
        <v>1216</v>
      </c>
      <c r="F9245" s="376">
        <v>8445.2999999999993</v>
      </c>
    </row>
    <row r="9246" spans="1:6">
      <c r="A9246" s="370" t="s">
        <v>18691</v>
      </c>
      <c r="B9246" s="374">
        <v>16008</v>
      </c>
      <c r="C9246" s="374" t="s">
        <v>18692</v>
      </c>
      <c r="D9246" s="368" t="s">
        <v>6</v>
      </c>
      <c r="E9246" s="374" t="s">
        <v>1216</v>
      </c>
      <c r="F9246" s="376">
        <v>15550.79</v>
      </c>
    </row>
    <row r="9247" spans="1:6">
      <c r="A9247" s="370" t="s">
        <v>18693</v>
      </c>
      <c r="B9247" s="374">
        <v>10163</v>
      </c>
      <c r="C9247" s="374" t="s">
        <v>18694</v>
      </c>
      <c r="D9247" s="368" t="s">
        <v>6</v>
      </c>
      <c r="E9247" s="374" t="s">
        <v>1216</v>
      </c>
      <c r="F9247" s="376">
        <v>15550.79</v>
      </c>
    </row>
    <row r="9248" spans="1:6">
      <c r="A9248" s="370" t="s">
        <v>18695</v>
      </c>
      <c r="B9248" s="374">
        <v>10414</v>
      </c>
      <c r="C9248" s="374" t="s">
        <v>18696</v>
      </c>
      <c r="D9248" s="368" t="s">
        <v>6</v>
      </c>
      <c r="E9248" s="374" t="s">
        <v>1216</v>
      </c>
      <c r="F9248" s="376">
        <v>13185.53</v>
      </c>
    </row>
    <row r="9249" spans="1:6">
      <c r="A9249" s="370" t="s">
        <v>18697</v>
      </c>
      <c r="B9249" s="374">
        <v>20858</v>
      </c>
      <c r="C9249" s="374" t="s">
        <v>18698</v>
      </c>
      <c r="D9249" s="368" t="s">
        <v>6</v>
      </c>
      <c r="E9249" s="374" t="s">
        <v>4618</v>
      </c>
      <c r="F9249" s="376">
        <v>150033.53</v>
      </c>
    </row>
    <row r="9250" spans="1:6" ht="22.5">
      <c r="A9250" s="370" t="s">
        <v>18699</v>
      </c>
      <c r="B9250" s="374">
        <v>20896</v>
      </c>
      <c r="C9250" s="374" t="s">
        <v>18700</v>
      </c>
      <c r="D9250" s="368" t="s">
        <v>9</v>
      </c>
      <c r="E9250" s="374" t="s">
        <v>3340</v>
      </c>
      <c r="F9250" s="376">
        <v>631758.05000000005</v>
      </c>
    </row>
    <row r="9251" spans="1:6">
      <c r="A9251" s="370" t="s">
        <v>18701</v>
      </c>
      <c r="B9251" s="374">
        <v>13037</v>
      </c>
      <c r="C9251" s="374" t="s">
        <v>18702</v>
      </c>
      <c r="D9251" s="368" t="s">
        <v>6</v>
      </c>
      <c r="E9251" s="374" t="s">
        <v>366</v>
      </c>
      <c r="F9251" s="376">
        <v>42739.82</v>
      </c>
    </row>
    <row r="9252" spans="1:6">
      <c r="A9252" s="370" t="s">
        <v>18703</v>
      </c>
      <c r="B9252" s="374">
        <v>15465</v>
      </c>
      <c r="C9252" s="374" t="s">
        <v>18704</v>
      </c>
      <c r="D9252" s="368" t="s">
        <v>9</v>
      </c>
      <c r="E9252" s="374" t="s">
        <v>6013</v>
      </c>
      <c r="F9252" s="376">
        <v>31215.58</v>
      </c>
    </row>
    <row r="9253" spans="1:6">
      <c r="A9253" s="370" t="s">
        <v>18705</v>
      </c>
      <c r="B9253" s="374">
        <v>13349</v>
      </c>
      <c r="C9253" s="374" t="s">
        <v>18706</v>
      </c>
      <c r="D9253" s="368" t="s">
        <v>6</v>
      </c>
      <c r="E9253" s="374" t="s">
        <v>366</v>
      </c>
      <c r="F9253" s="376">
        <v>204231.03</v>
      </c>
    </row>
    <row r="9254" spans="1:6">
      <c r="A9254" s="370" t="s">
        <v>18707</v>
      </c>
      <c r="B9254" s="374">
        <v>11139</v>
      </c>
      <c r="C9254" s="374" t="s">
        <v>18708</v>
      </c>
      <c r="D9254" s="368" t="s">
        <v>6</v>
      </c>
      <c r="E9254" s="374" t="s">
        <v>1216</v>
      </c>
      <c r="F9254" s="376">
        <v>147776.07</v>
      </c>
    </row>
    <row r="9255" spans="1:6">
      <c r="A9255" s="370" t="s">
        <v>18709</v>
      </c>
      <c r="B9255" s="374">
        <v>11114</v>
      </c>
      <c r="C9255" s="374" t="s">
        <v>18710</v>
      </c>
      <c r="D9255" s="368" t="s">
        <v>6</v>
      </c>
      <c r="E9255" s="374" t="s">
        <v>1216</v>
      </c>
      <c r="F9255" s="376">
        <v>157516.66</v>
      </c>
    </row>
    <row r="9256" spans="1:6" ht="22.5">
      <c r="A9256" s="370" t="s">
        <v>18711</v>
      </c>
      <c r="B9256" s="374">
        <v>20657</v>
      </c>
      <c r="C9256" s="374" t="s">
        <v>18712</v>
      </c>
      <c r="D9256" s="368" t="s">
        <v>9</v>
      </c>
      <c r="E9256" s="374" t="s">
        <v>359</v>
      </c>
      <c r="F9256" s="376">
        <v>8655002.8399999999</v>
      </c>
    </row>
    <row r="9257" spans="1:6" ht="22.5">
      <c r="A9257" s="370" t="s">
        <v>18713</v>
      </c>
      <c r="B9257" s="374">
        <v>20656</v>
      </c>
      <c r="C9257" s="374" t="s">
        <v>18714</v>
      </c>
      <c r="D9257" s="368" t="s">
        <v>9</v>
      </c>
      <c r="E9257" s="374" t="s">
        <v>359</v>
      </c>
      <c r="F9257" s="376">
        <v>3602459.67</v>
      </c>
    </row>
    <row r="9258" spans="1:6" ht="22.5">
      <c r="A9258" s="370" t="s">
        <v>18715</v>
      </c>
      <c r="B9258" s="374">
        <v>20653</v>
      </c>
      <c r="C9258" s="374" t="s">
        <v>18716</v>
      </c>
      <c r="D9258" s="368" t="s">
        <v>9</v>
      </c>
      <c r="E9258" s="374" t="s">
        <v>359</v>
      </c>
      <c r="F9258" s="376">
        <v>1541486.29</v>
      </c>
    </row>
    <row r="9259" spans="1:6" ht="22.5">
      <c r="A9259" s="370" t="s">
        <v>18717</v>
      </c>
      <c r="B9259" s="374">
        <v>20654</v>
      </c>
      <c r="C9259" s="374" t="s">
        <v>18718</v>
      </c>
      <c r="D9259" s="368" t="s">
        <v>9</v>
      </c>
      <c r="E9259" s="374" t="s">
        <v>359</v>
      </c>
      <c r="F9259" s="376">
        <v>3496704.29</v>
      </c>
    </row>
    <row r="9260" spans="1:6" ht="22.5">
      <c r="A9260" s="370" t="s">
        <v>18719</v>
      </c>
      <c r="B9260" s="374">
        <v>20655</v>
      </c>
      <c r="C9260" s="374" t="s">
        <v>18720</v>
      </c>
      <c r="D9260" s="368" t="s">
        <v>9</v>
      </c>
      <c r="E9260" s="374" t="s">
        <v>359</v>
      </c>
      <c r="F9260" s="376">
        <v>3496704.29</v>
      </c>
    </row>
    <row r="9261" spans="1:6">
      <c r="A9261" s="370" t="s">
        <v>18721</v>
      </c>
      <c r="B9261" s="374">
        <v>659</v>
      </c>
      <c r="C9261" s="374" t="s">
        <v>18722</v>
      </c>
      <c r="D9261" s="368" t="s">
        <v>6</v>
      </c>
      <c r="E9261" s="374" t="s">
        <v>1515</v>
      </c>
      <c r="F9261" s="376">
        <v>4093.3</v>
      </c>
    </row>
    <row r="9262" spans="1:6" ht="22.5">
      <c r="A9262" s="370" t="s">
        <v>18723</v>
      </c>
      <c r="B9262" s="374">
        <v>10561</v>
      </c>
      <c r="C9262" s="374" t="s">
        <v>18724</v>
      </c>
      <c r="D9262" s="368" t="s">
        <v>9</v>
      </c>
      <c r="E9262" s="374" t="s">
        <v>359</v>
      </c>
      <c r="F9262" s="376">
        <v>186843.59</v>
      </c>
    </row>
    <row r="9263" spans="1:6">
      <c r="A9263" s="370" t="s">
        <v>18725</v>
      </c>
      <c r="B9263" s="374">
        <v>17648</v>
      </c>
      <c r="C9263" s="374" t="s">
        <v>18726</v>
      </c>
      <c r="D9263" s="368" t="s">
        <v>9</v>
      </c>
      <c r="E9263" s="374" t="s">
        <v>884</v>
      </c>
      <c r="F9263" s="376">
        <v>366065.96</v>
      </c>
    </row>
    <row r="9264" spans="1:6" ht="22.5">
      <c r="A9264" s="370" t="s">
        <v>18727</v>
      </c>
      <c r="B9264" s="374">
        <v>18664</v>
      </c>
      <c r="C9264" s="374" t="s">
        <v>18728</v>
      </c>
      <c r="D9264" s="368" t="s">
        <v>9</v>
      </c>
      <c r="E9264" s="374" t="s">
        <v>359</v>
      </c>
      <c r="F9264" s="376">
        <v>904291.62</v>
      </c>
    </row>
    <row r="9265" spans="1:6">
      <c r="A9265" s="370" t="s">
        <v>18729</v>
      </c>
      <c r="B9265" s="374">
        <v>917</v>
      </c>
      <c r="C9265" s="374" t="s">
        <v>18730</v>
      </c>
      <c r="D9265" s="368" t="s">
        <v>6</v>
      </c>
      <c r="E9265" s="374" t="s">
        <v>1213</v>
      </c>
      <c r="F9265" s="376">
        <v>44940.3</v>
      </c>
    </row>
    <row r="9266" spans="1:6">
      <c r="A9266" s="370" t="s">
        <v>18731</v>
      </c>
      <c r="B9266" s="374">
        <v>15467</v>
      </c>
      <c r="C9266" s="374" t="s">
        <v>18732</v>
      </c>
      <c r="D9266" s="368" t="s">
        <v>9</v>
      </c>
      <c r="E9266" s="374" t="s">
        <v>366</v>
      </c>
      <c r="F9266" s="376">
        <v>11339.29</v>
      </c>
    </row>
    <row r="9267" spans="1:6">
      <c r="A9267" s="370" t="s">
        <v>18733</v>
      </c>
      <c r="B9267" s="374">
        <v>18488</v>
      </c>
      <c r="C9267" s="374" t="s">
        <v>18734</v>
      </c>
      <c r="D9267" s="368" t="s">
        <v>6</v>
      </c>
      <c r="E9267" s="374" t="s">
        <v>371</v>
      </c>
      <c r="F9267" s="376">
        <v>53488.38</v>
      </c>
    </row>
    <row r="9268" spans="1:6">
      <c r="A9268" s="370" t="s">
        <v>18735</v>
      </c>
      <c r="B9268" s="374">
        <v>17631</v>
      </c>
      <c r="C9268" s="374" t="s">
        <v>18736</v>
      </c>
      <c r="D9268" s="368" t="s">
        <v>9</v>
      </c>
      <c r="E9268" s="374" t="s">
        <v>884</v>
      </c>
      <c r="F9268" s="376">
        <v>281500.99</v>
      </c>
    </row>
    <row r="9269" spans="1:6" ht="22.5">
      <c r="A9269" s="370" t="s">
        <v>18737</v>
      </c>
      <c r="B9269" s="374">
        <v>10559</v>
      </c>
      <c r="C9269" s="374" t="s">
        <v>18738</v>
      </c>
      <c r="D9269" s="368" t="s">
        <v>9</v>
      </c>
      <c r="E9269" s="374" t="s">
        <v>359</v>
      </c>
      <c r="F9269" s="376">
        <v>993185.71</v>
      </c>
    </row>
    <row r="9270" spans="1:6" ht="22.5">
      <c r="A9270" s="370" t="s">
        <v>18739</v>
      </c>
      <c r="B9270" s="374">
        <v>10560</v>
      </c>
      <c r="C9270" s="374" t="s">
        <v>18740</v>
      </c>
      <c r="D9270" s="368" t="s">
        <v>9</v>
      </c>
      <c r="E9270" s="374" t="s">
        <v>359</v>
      </c>
      <c r="F9270" s="376">
        <v>547344.12</v>
      </c>
    </row>
    <row r="9271" spans="1:6">
      <c r="A9271" s="370" t="s">
        <v>18741</v>
      </c>
      <c r="B9271" s="374">
        <v>10539</v>
      </c>
      <c r="C9271" s="374" t="s">
        <v>18742</v>
      </c>
      <c r="D9271" s="368" t="s">
        <v>9</v>
      </c>
      <c r="E9271" s="374" t="s">
        <v>648</v>
      </c>
      <c r="F9271" s="376">
        <v>320699.99</v>
      </c>
    </row>
    <row r="9272" spans="1:6">
      <c r="A9272" s="370" t="s">
        <v>18743</v>
      </c>
      <c r="B9272" s="374">
        <v>14374</v>
      </c>
      <c r="C9272" s="374" t="s">
        <v>18744</v>
      </c>
      <c r="D9272" s="368" t="s">
        <v>6</v>
      </c>
      <c r="E9272" s="374" t="s">
        <v>2108</v>
      </c>
      <c r="F9272" s="376">
        <v>37043.24</v>
      </c>
    </row>
    <row r="9273" spans="1:6" ht="22.5">
      <c r="A9273" s="370" t="s">
        <v>18745</v>
      </c>
      <c r="B9273" s="374">
        <v>10563</v>
      </c>
      <c r="C9273" s="374" t="s">
        <v>18746</v>
      </c>
      <c r="D9273" s="368" t="s">
        <v>9</v>
      </c>
      <c r="E9273" s="374" t="s">
        <v>359</v>
      </c>
      <c r="F9273" s="376">
        <v>416056.53</v>
      </c>
    </row>
    <row r="9274" spans="1:6" ht="22.5">
      <c r="A9274" s="370" t="s">
        <v>18747</v>
      </c>
      <c r="B9274" s="374">
        <v>10562</v>
      </c>
      <c r="C9274" s="374" t="s">
        <v>18748</v>
      </c>
      <c r="D9274" s="368" t="s">
        <v>9</v>
      </c>
      <c r="E9274" s="374" t="s">
        <v>359</v>
      </c>
      <c r="F9274" s="376">
        <v>433438.76</v>
      </c>
    </row>
    <row r="9275" spans="1:6">
      <c r="A9275" s="370" t="s">
        <v>18749</v>
      </c>
      <c r="B9275" s="374">
        <v>17576</v>
      </c>
      <c r="C9275" s="374" t="s">
        <v>18750</v>
      </c>
      <c r="D9275" s="368" t="s">
        <v>9</v>
      </c>
      <c r="E9275" s="374" t="s">
        <v>562</v>
      </c>
      <c r="F9275" s="376">
        <v>146754.78</v>
      </c>
    </row>
    <row r="9276" spans="1:6">
      <c r="A9276" s="370" t="s">
        <v>18751</v>
      </c>
      <c r="B9276" s="374">
        <v>10533</v>
      </c>
      <c r="C9276" s="374" t="s">
        <v>18752</v>
      </c>
      <c r="D9276" s="368" t="s">
        <v>9</v>
      </c>
      <c r="E9276" s="374" t="s">
        <v>648</v>
      </c>
      <c r="F9276" s="376">
        <v>91883.37</v>
      </c>
    </row>
    <row r="9277" spans="1:6">
      <c r="A9277" s="370" t="s">
        <v>18753</v>
      </c>
      <c r="B9277" s="374">
        <v>10535</v>
      </c>
      <c r="C9277" s="374" t="s">
        <v>18754</v>
      </c>
      <c r="D9277" s="368" t="s">
        <v>9</v>
      </c>
      <c r="E9277" s="374" t="s">
        <v>648</v>
      </c>
      <c r="F9277" s="376">
        <v>135750.35999999999</v>
      </c>
    </row>
    <row r="9278" spans="1:6">
      <c r="A9278" s="370" t="s">
        <v>18755</v>
      </c>
      <c r="B9278" s="374">
        <v>10534</v>
      </c>
      <c r="C9278" s="374" t="s">
        <v>18756</v>
      </c>
      <c r="D9278" s="368" t="s">
        <v>9</v>
      </c>
      <c r="E9278" s="374" t="s">
        <v>648</v>
      </c>
      <c r="F9278" s="376">
        <v>116182.27</v>
      </c>
    </row>
    <row r="9279" spans="1:6">
      <c r="A9279" s="370" t="s">
        <v>18757</v>
      </c>
      <c r="B9279" s="374">
        <v>10537</v>
      </c>
      <c r="C9279" s="374" t="s">
        <v>18758</v>
      </c>
      <c r="D9279" s="368" t="s">
        <v>9</v>
      </c>
      <c r="E9279" s="374" t="s">
        <v>648</v>
      </c>
      <c r="F9279" s="376">
        <v>140785.26999999999</v>
      </c>
    </row>
    <row r="9280" spans="1:6">
      <c r="A9280" s="370" t="s">
        <v>18759</v>
      </c>
      <c r="B9280" s="374">
        <v>10536</v>
      </c>
      <c r="C9280" s="374" t="s">
        <v>18760</v>
      </c>
      <c r="D9280" s="368" t="s">
        <v>9</v>
      </c>
      <c r="E9280" s="374" t="s">
        <v>648</v>
      </c>
      <c r="F9280" s="376">
        <v>130768.74</v>
      </c>
    </row>
    <row r="9281" spans="1:6">
      <c r="A9281" s="370" t="s">
        <v>18761</v>
      </c>
      <c r="B9281" s="374">
        <v>10538</v>
      </c>
      <c r="C9281" s="374" t="s">
        <v>18762</v>
      </c>
      <c r="D9281" s="368" t="s">
        <v>9</v>
      </c>
      <c r="E9281" s="374" t="s">
        <v>648</v>
      </c>
      <c r="F9281" s="376">
        <v>127391.23</v>
      </c>
    </row>
    <row r="9282" spans="1:6" ht="22.5">
      <c r="A9282" s="370" t="s">
        <v>18763</v>
      </c>
      <c r="B9282" s="374">
        <v>10555</v>
      </c>
      <c r="C9282" s="374" t="s">
        <v>18764</v>
      </c>
      <c r="D9282" s="368" t="s">
        <v>9</v>
      </c>
      <c r="E9282" s="374" t="s">
        <v>359</v>
      </c>
      <c r="F9282" s="376">
        <v>24551731.390000001</v>
      </c>
    </row>
    <row r="9283" spans="1:6">
      <c r="A9283" s="370" t="s">
        <v>18765</v>
      </c>
      <c r="B9283" s="374">
        <v>10529</v>
      </c>
      <c r="C9283" s="374" t="s">
        <v>18766</v>
      </c>
      <c r="D9283" s="368" t="s">
        <v>8</v>
      </c>
      <c r="E9283" s="374" t="s">
        <v>773</v>
      </c>
      <c r="F9283" s="376">
        <v>582394.16</v>
      </c>
    </row>
    <row r="9284" spans="1:6">
      <c r="A9284" s="370" t="s">
        <v>18767</v>
      </c>
      <c r="B9284" s="374">
        <v>10530</v>
      </c>
      <c r="C9284" s="374" t="s">
        <v>18768</v>
      </c>
      <c r="D9284" s="368" t="s">
        <v>8</v>
      </c>
      <c r="E9284" s="374" t="s">
        <v>773</v>
      </c>
      <c r="F9284" s="376">
        <v>688240.16</v>
      </c>
    </row>
    <row r="9285" spans="1:6">
      <c r="A9285" s="370" t="s">
        <v>18769</v>
      </c>
      <c r="B9285" s="374">
        <v>10531</v>
      </c>
      <c r="C9285" s="374" t="s">
        <v>18770</v>
      </c>
      <c r="D9285" s="368" t="s">
        <v>8</v>
      </c>
      <c r="E9285" s="374" t="s">
        <v>773</v>
      </c>
      <c r="F9285" s="376">
        <v>4387748.3</v>
      </c>
    </row>
    <row r="9286" spans="1:6" ht="22.5">
      <c r="A9286" s="370" t="s">
        <v>18771</v>
      </c>
      <c r="B9286" s="374">
        <v>10557</v>
      </c>
      <c r="C9286" s="374" t="s">
        <v>18772</v>
      </c>
      <c r="D9286" s="368" t="s">
        <v>9</v>
      </c>
      <c r="E9286" s="374" t="s">
        <v>359</v>
      </c>
      <c r="F9286" s="376">
        <v>5231677.7</v>
      </c>
    </row>
    <row r="9287" spans="1:6">
      <c r="A9287" s="370" t="s">
        <v>18773</v>
      </c>
      <c r="B9287" s="374">
        <v>18191</v>
      </c>
      <c r="C9287" s="374" t="s">
        <v>18774</v>
      </c>
      <c r="D9287" s="368" t="s">
        <v>9</v>
      </c>
      <c r="E9287" s="374" t="s">
        <v>371</v>
      </c>
      <c r="F9287" s="376">
        <v>849245.72</v>
      </c>
    </row>
    <row r="9288" spans="1:6" ht="22.5">
      <c r="A9288" s="370" t="s">
        <v>18775</v>
      </c>
      <c r="B9288" s="374">
        <v>10552</v>
      </c>
      <c r="C9288" s="374" t="s">
        <v>18776</v>
      </c>
      <c r="D9288" s="368" t="s">
        <v>8</v>
      </c>
      <c r="E9288" s="374" t="s">
        <v>537</v>
      </c>
      <c r="F9288" s="376">
        <v>1353594.74</v>
      </c>
    </row>
    <row r="9289" spans="1:6">
      <c r="A9289" s="370" t="s">
        <v>18777</v>
      </c>
      <c r="B9289" s="374">
        <v>14217</v>
      </c>
      <c r="C9289" s="374" t="s">
        <v>18778</v>
      </c>
      <c r="D9289" s="368" t="s">
        <v>6</v>
      </c>
      <c r="E9289" s="374" t="s">
        <v>1216</v>
      </c>
      <c r="F9289" s="376">
        <v>116809.42</v>
      </c>
    </row>
    <row r="9290" spans="1:6">
      <c r="A9290" s="370" t="s">
        <v>18779</v>
      </c>
      <c r="B9290" s="374">
        <v>17872</v>
      </c>
      <c r="C9290" s="374" t="s">
        <v>18780</v>
      </c>
      <c r="D9290" s="368" t="s">
        <v>9</v>
      </c>
      <c r="E9290" s="374" t="s">
        <v>2412</v>
      </c>
      <c r="F9290" s="376">
        <v>0</v>
      </c>
    </row>
    <row r="9291" spans="1:6">
      <c r="A9291" s="370" t="s">
        <v>18781</v>
      </c>
      <c r="B9291" s="374">
        <v>12556</v>
      </c>
      <c r="C9291" s="374" t="s">
        <v>18782</v>
      </c>
      <c r="D9291" s="368" t="s">
        <v>9</v>
      </c>
      <c r="E9291" s="374" t="s">
        <v>615</v>
      </c>
      <c r="F9291" s="376">
        <v>725067</v>
      </c>
    </row>
    <row r="9292" spans="1:6">
      <c r="A9292" s="370" t="s">
        <v>18783</v>
      </c>
      <c r="B9292" s="374">
        <v>12553</v>
      </c>
      <c r="C9292" s="374" t="s">
        <v>18784</v>
      </c>
      <c r="D9292" s="368" t="s">
        <v>9</v>
      </c>
      <c r="E9292" s="374" t="s">
        <v>615</v>
      </c>
      <c r="F9292" s="376">
        <v>1174491</v>
      </c>
    </row>
    <row r="9293" spans="1:6">
      <c r="A9293" s="370" t="s">
        <v>18785</v>
      </c>
      <c r="B9293" s="374">
        <v>14297</v>
      </c>
      <c r="C9293" s="374" t="s">
        <v>18786</v>
      </c>
      <c r="D9293" s="368" t="s">
        <v>9</v>
      </c>
      <c r="E9293" s="374" t="s">
        <v>366</v>
      </c>
      <c r="F9293" s="376">
        <v>3356342.21</v>
      </c>
    </row>
    <row r="9294" spans="1:6">
      <c r="A9294" s="370" t="s">
        <v>18787</v>
      </c>
      <c r="B9294" s="374">
        <v>14304</v>
      </c>
      <c r="C9294" s="374" t="s">
        <v>18788</v>
      </c>
      <c r="D9294" s="368" t="s">
        <v>1702</v>
      </c>
      <c r="E9294" s="374" t="s">
        <v>366</v>
      </c>
      <c r="F9294" s="376">
        <v>592330</v>
      </c>
    </row>
    <row r="9295" spans="1:6">
      <c r="A9295" s="370" t="s">
        <v>18789</v>
      </c>
      <c r="B9295" s="374">
        <v>14290</v>
      </c>
      <c r="C9295" s="374" t="s">
        <v>18790</v>
      </c>
      <c r="D9295" s="368" t="s">
        <v>9</v>
      </c>
      <c r="E9295" s="374" t="s">
        <v>615</v>
      </c>
      <c r="F9295" s="376">
        <v>13766</v>
      </c>
    </row>
    <row r="9296" spans="1:6">
      <c r="A9296" s="370" t="s">
        <v>18791</v>
      </c>
      <c r="B9296" s="374">
        <v>13930</v>
      </c>
      <c r="C9296" s="374" t="s">
        <v>18792</v>
      </c>
      <c r="D9296" s="368" t="s">
        <v>6</v>
      </c>
      <c r="E9296" s="374" t="s">
        <v>374</v>
      </c>
      <c r="F9296" s="376">
        <v>0</v>
      </c>
    </row>
    <row r="9297" spans="1:6">
      <c r="A9297" s="370" t="s">
        <v>18793</v>
      </c>
      <c r="B9297" s="374">
        <v>17568</v>
      </c>
      <c r="C9297" s="374" t="s">
        <v>18794</v>
      </c>
      <c r="D9297" s="368" t="s">
        <v>9</v>
      </c>
      <c r="E9297" s="374" t="s">
        <v>562</v>
      </c>
      <c r="F9297" s="376">
        <v>0</v>
      </c>
    </row>
    <row r="9298" spans="1:6">
      <c r="A9298" s="370" t="s">
        <v>18795</v>
      </c>
      <c r="B9298" s="374">
        <v>17571</v>
      </c>
      <c r="C9298" s="374" t="s">
        <v>18796</v>
      </c>
      <c r="D9298" s="368" t="s">
        <v>9</v>
      </c>
      <c r="E9298" s="374" t="s">
        <v>562</v>
      </c>
      <c r="F9298" s="376">
        <v>0</v>
      </c>
    </row>
    <row r="9299" spans="1:6">
      <c r="A9299" s="370" t="s">
        <v>18797</v>
      </c>
      <c r="B9299" s="374">
        <v>12852</v>
      </c>
      <c r="C9299" s="374" t="s">
        <v>18798</v>
      </c>
      <c r="D9299" s="368" t="s">
        <v>9</v>
      </c>
      <c r="E9299" s="374" t="s">
        <v>615</v>
      </c>
      <c r="F9299" s="376">
        <v>126617</v>
      </c>
    </row>
    <row r="9300" spans="1:6">
      <c r="A9300" s="370" t="s">
        <v>18799</v>
      </c>
      <c r="B9300" s="374">
        <v>12848</v>
      </c>
      <c r="C9300" s="374" t="s">
        <v>18800</v>
      </c>
      <c r="D9300" s="368" t="s">
        <v>9</v>
      </c>
      <c r="E9300" s="374" t="s">
        <v>615</v>
      </c>
      <c r="F9300" s="376">
        <v>422450</v>
      </c>
    </row>
    <row r="9301" spans="1:6">
      <c r="A9301" s="370" t="s">
        <v>18801</v>
      </c>
      <c r="B9301" s="374">
        <v>12847</v>
      </c>
      <c r="C9301" s="374" t="s">
        <v>18802</v>
      </c>
      <c r="D9301" s="368" t="s">
        <v>9</v>
      </c>
      <c r="E9301" s="374" t="s">
        <v>615</v>
      </c>
      <c r="F9301" s="376">
        <v>349265</v>
      </c>
    </row>
    <row r="9302" spans="1:6">
      <c r="A9302" s="370" t="s">
        <v>18803</v>
      </c>
      <c r="B9302" s="374">
        <v>14308</v>
      </c>
      <c r="C9302" s="374" t="s">
        <v>18804</v>
      </c>
      <c r="D9302" s="368" t="s">
        <v>9</v>
      </c>
      <c r="E9302" s="374" t="s">
        <v>366</v>
      </c>
      <c r="F9302" s="376">
        <v>247832.01</v>
      </c>
    </row>
    <row r="9303" spans="1:6">
      <c r="A9303" s="370" t="s">
        <v>18805</v>
      </c>
      <c r="B9303" s="374">
        <v>14306</v>
      </c>
      <c r="C9303" s="374" t="s">
        <v>18806</v>
      </c>
      <c r="D9303" s="368" t="s">
        <v>9</v>
      </c>
      <c r="E9303" s="374" t="s">
        <v>366</v>
      </c>
      <c r="F9303" s="376">
        <v>608424</v>
      </c>
    </row>
    <row r="9304" spans="1:6">
      <c r="A9304" s="370" t="s">
        <v>18807</v>
      </c>
      <c r="B9304" s="374">
        <v>17567</v>
      </c>
      <c r="C9304" s="374" t="s">
        <v>18808</v>
      </c>
      <c r="D9304" s="368" t="s">
        <v>9</v>
      </c>
      <c r="E9304" s="374" t="s">
        <v>562</v>
      </c>
      <c r="F9304" s="376">
        <v>1762104</v>
      </c>
    </row>
    <row r="9305" spans="1:6">
      <c r="A9305" s="370" t="s">
        <v>18809</v>
      </c>
      <c r="B9305" s="374">
        <v>17569</v>
      </c>
      <c r="C9305" s="374" t="s">
        <v>18810</v>
      </c>
      <c r="D9305" s="368" t="s">
        <v>9</v>
      </c>
      <c r="E9305" s="374" t="s">
        <v>562</v>
      </c>
      <c r="F9305" s="376">
        <v>751350</v>
      </c>
    </row>
    <row r="9306" spans="1:6">
      <c r="A9306" s="370" t="s">
        <v>18811</v>
      </c>
      <c r="B9306" s="374">
        <v>12935</v>
      </c>
      <c r="C9306" s="374" t="s">
        <v>18812</v>
      </c>
      <c r="D9306" s="368" t="s">
        <v>8</v>
      </c>
      <c r="E9306" s="374" t="s">
        <v>615</v>
      </c>
      <c r="F9306" s="376">
        <v>2216.5500000000002</v>
      </c>
    </row>
    <row r="9307" spans="1:6">
      <c r="A9307" s="370" t="s">
        <v>18813</v>
      </c>
      <c r="B9307" s="374">
        <v>14299</v>
      </c>
      <c r="C9307" s="374" t="s">
        <v>18814</v>
      </c>
      <c r="D9307" s="368" t="s">
        <v>9</v>
      </c>
      <c r="E9307" s="374" t="s">
        <v>366</v>
      </c>
      <c r="F9307" s="376">
        <v>38767</v>
      </c>
    </row>
    <row r="9308" spans="1:6">
      <c r="A9308" s="370" t="s">
        <v>18815</v>
      </c>
      <c r="B9308" s="374">
        <v>12559</v>
      </c>
      <c r="C9308" s="374" t="s">
        <v>18816</v>
      </c>
      <c r="D9308" s="368" t="s">
        <v>9</v>
      </c>
      <c r="E9308" s="374" t="s">
        <v>615</v>
      </c>
      <c r="F9308" s="376">
        <v>1230242</v>
      </c>
    </row>
    <row r="9309" spans="1:6">
      <c r="A9309" s="370" t="s">
        <v>18817</v>
      </c>
      <c r="B9309" s="374">
        <v>12561</v>
      </c>
      <c r="C9309" s="374" t="s">
        <v>18818</v>
      </c>
      <c r="D9309" s="368" t="s">
        <v>9</v>
      </c>
      <c r="E9309" s="374" t="s">
        <v>615</v>
      </c>
      <c r="F9309" s="376">
        <v>749817</v>
      </c>
    </row>
    <row r="9310" spans="1:6">
      <c r="A9310" s="370" t="s">
        <v>18819</v>
      </c>
      <c r="B9310" s="374">
        <v>14257</v>
      </c>
      <c r="C9310" s="374" t="s">
        <v>18820</v>
      </c>
      <c r="D9310" s="368" t="s">
        <v>9</v>
      </c>
      <c r="E9310" s="374" t="s">
        <v>491</v>
      </c>
      <c r="F9310" s="376">
        <v>582746</v>
      </c>
    </row>
    <row r="9311" spans="1:6">
      <c r="A9311" s="370" t="s">
        <v>18821</v>
      </c>
      <c r="B9311" s="374">
        <v>14258</v>
      </c>
      <c r="C9311" s="374" t="s">
        <v>18822</v>
      </c>
      <c r="D9311" s="368" t="s">
        <v>9</v>
      </c>
      <c r="E9311" s="374" t="s">
        <v>491</v>
      </c>
      <c r="F9311" s="376">
        <v>343500</v>
      </c>
    </row>
    <row r="9312" spans="1:6">
      <c r="A9312" s="370" t="s">
        <v>18823</v>
      </c>
      <c r="B9312" s="374">
        <v>14271</v>
      </c>
      <c r="C9312" s="374" t="s">
        <v>18824</v>
      </c>
      <c r="D9312" s="368" t="s">
        <v>9</v>
      </c>
      <c r="E9312" s="374" t="s">
        <v>366</v>
      </c>
      <c r="F9312" s="376">
        <v>9191363.2899999991</v>
      </c>
    </row>
    <row r="9313" spans="1:6">
      <c r="A9313" s="370" t="s">
        <v>18825</v>
      </c>
      <c r="B9313" s="374">
        <v>14254</v>
      </c>
      <c r="C9313" s="374" t="s">
        <v>18826</v>
      </c>
      <c r="D9313" s="368" t="s">
        <v>9</v>
      </c>
      <c r="E9313" s="374" t="s">
        <v>366</v>
      </c>
      <c r="F9313" s="376">
        <v>0</v>
      </c>
    </row>
    <row r="9314" spans="1:6">
      <c r="A9314" s="370" t="s">
        <v>18827</v>
      </c>
      <c r="B9314" s="374">
        <v>14255</v>
      </c>
      <c r="C9314" s="374" t="s">
        <v>18828</v>
      </c>
      <c r="D9314" s="368" t="s">
        <v>9</v>
      </c>
      <c r="E9314" s="374" t="s">
        <v>366</v>
      </c>
      <c r="F9314" s="376">
        <v>0</v>
      </c>
    </row>
    <row r="9315" spans="1:6">
      <c r="A9315" s="370" t="s">
        <v>18829</v>
      </c>
      <c r="B9315" s="374">
        <v>12685</v>
      </c>
      <c r="C9315" s="374" t="s">
        <v>18830</v>
      </c>
      <c r="D9315" s="368" t="s">
        <v>9</v>
      </c>
      <c r="E9315" s="374" t="s">
        <v>1210</v>
      </c>
      <c r="F9315" s="376">
        <v>178500</v>
      </c>
    </row>
    <row r="9316" spans="1:6">
      <c r="A9316" s="370" t="s">
        <v>18831</v>
      </c>
      <c r="B9316" s="374">
        <v>14266</v>
      </c>
      <c r="C9316" s="374" t="s">
        <v>18832</v>
      </c>
      <c r="D9316" s="368" t="s">
        <v>9</v>
      </c>
      <c r="E9316" s="374" t="s">
        <v>366</v>
      </c>
      <c r="F9316" s="376">
        <v>27190</v>
      </c>
    </row>
    <row r="9317" spans="1:6">
      <c r="A9317" s="370" t="s">
        <v>18833</v>
      </c>
      <c r="B9317" s="374">
        <v>14273</v>
      </c>
      <c r="C9317" s="374" t="s">
        <v>18834</v>
      </c>
      <c r="D9317" s="368" t="s">
        <v>2355</v>
      </c>
      <c r="E9317" s="374" t="s">
        <v>491</v>
      </c>
      <c r="F9317" s="376">
        <v>298058</v>
      </c>
    </row>
    <row r="9318" spans="1:6">
      <c r="A9318" s="370" t="s">
        <v>18835</v>
      </c>
      <c r="B9318" s="374">
        <v>14268</v>
      </c>
      <c r="C9318" s="374" t="s">
        <v>18836</v>
      </c>
      <c r="D9318" s="368" t="s">
        <v>9</v>
      </c>
      <c r="E9318" s="374" t="s">
        <v>366</v>
      </c>
      <c r="F9318" s="376">
        <v>120897.74</v>
      </c>
    </row>
    <row r="9319" spans="1:6">
      <c r="A9319" s="370" t="s">
        <v>18837</v>
      </c>
      <c r="B9319" s="374">
        <v>12549</v>
      </c>
      <c r="C9319" s="374" t="s">
        <v>18838</v>
      </c>
      <c r="D9319" s="368" t="s">
        <v>8</v>
      </c>
      <c r="E9319" s="374" t="s">
        <v>615</v>
      </c>
      <c r="F9319" s="376">
        <v>0</v>
      </c>
    </row>
    <row r="9320" spans="1:6">
      <c r="A9320" s="370" t="s">
        <v>18839</v>
      </c>
      <c r="B9320" s="374">
        <v>14276</v>
      </c>
      <c r="C9320" s="374" t="s">
        <v>18840</v>
      </c>
      <c r="D9320" s="368" t="s">
        <v>9</v>
      </c>
      <c r="E9320" s="374" t="s">
        <v>615</v>
      </c>
      <c r="F9320" s="376">
        <v>468760</v>
      </c>
    </row>
    <row r="9321" spans="1:6">
      <c r="A9321" s="370" t="s">
        <v>18841</v>
      </c>
      <c r="B9321" s="374">
        <v>14314</v>
      </c>
      <c r="C9321" s="374" t="s">
        <v>18842</v>
      </c>
      <c r="D9321" s="368" t="s">
        <v>9</v>
      </c>
      <c r="E9321" s="374" t="s">
        <v>366</v>
      </c>
      <c r="F9321" s="376">
        <v>87141</v>
      </c>
    </row>
    <row r="9322" spans="1:6">
      <c r="A9322" s="370" t="s">
        <v>18843</v>
      </c>
      <c r="B9322" s="374">
        <v>14315</v>
      </c>
      <c r="C9322" s="374" t="s">
        <v>18844</v>
      </c>
      <c r="D9322" s="368" t="s">
        <v>9</v>
      </c>
      <c r="E9322" s="374" t="s">
        <v>366</v>
      </c>
      <c r="F9322" s="376">
        <v>37529.01</v>
      </c>
    </row>
    <row r="9323" spans="1:6">
      <c r="A9323" s="370" t="s">
        <v>18845</v>
      </c>
      <c r="B9323" s="374">
        <v>12753</v>
      </c>
      <c r="C9323" s="374" t="s">
        <v>18846</v>
      </c>
      <c r="D9323" s="368" t="s">
        <v>7</v>
      </c>
      <c r="E9323" s="374" t="s">
        <v>1766</v>
      </c>
      <c r="F9323" s="376">
        <v>6220.12</v>
      </c>
    </row>
    <row r="9324" spans="1:6">
      <c r="A9324" s="370" t="s">
        <v>18847</v>
      </c>
      <c r="B9324" s="374">
        <v>12677</v>
      </c>
      <c r="C9324" s="374" t="s">
        <v>18848</v>
      </c>
      <c r="D9324" s="368" t="s">
        <v>9</v>
      </c>
      <c r="E9324" s="374" t="s">
        <v>615</v>
      </c>
      <c r="F9324" s="376">
        <v>0</v>
      </c>
    </row>
    <row r="9325" spans="1:6">
      <c r="A9325" s="370" t="s">
        <v>18849</v>
      </c>
      <c r="B9325" s="374">
        <v>14280</v>
      </c>
      <c r="C9325" s="374" t="s">
        <v>18850</v>
      </c>
      <c r="D9325" s="368" t="s">
        <v>9</v>
      </c>
      <c r="E9325" s="374" t="s">
        <v>366</v>
      </c>
      <c r="F9325" s="376">
        <v>4112</v>
      </c>
    </row>
    <row r="9326" spans="1:6">
      <c r="A9326" s="370" t="s">
        <v>18851</v>
      </c>
      <c r="B9326" s="374">
        <v>12883</v>
      </c>
      <c r="C9326" s="374" t="s">
        <v>18852</v>
      </c>
      <c r="D9326" s="368" t="s">
        <v>9</v>
      </c>
      <c r="E9326" s="374" t="s">
        <v>615</v>
      </c>
      <c r="F9326" s="376">
        <v>512.82000000000005</v>
      </c>
    </row>
    <row r="9327" spans="1:6">
      <c r="A9327" s="370" t="s">
        <v>18853</v>
      </c>
      <c r="B9327" s="374">
        <v>12896</v>
      </c>
      <c r="C9327" s="374" t="s">
        <v>18854</v>
      </c>
      <c r="D9327" s="368" t="s">
        <v>9</v>
      </c>
      <c r="E9327" s="374" t="s">
        <v>615</v>
      </c>
      <c r="F9327" s="376">
        <v>1631</v>
      </c>
    </row>
    <row r="9328" spans="1:6">
      <c r="A9328" s="370" t="s">
        <v>18855</v>
      </c>
      <c r="B9328" s="374">
        <v>12899</v>
      </c>
      <c r="C9328" s="374" t="s">
        <v>18856</v>
      </c>
      <c r="D9328" s="368" t="s">
        <v>9</v>
      </c>
      <c r="E9328" s="374" t="s">
        <v>615</v>
      </c>
      <c r="F9328" s="376">
        <v>0</v>
      </c>
    </row>
    <row r="9329" spans="1:6">
      <c r="A9329" s="370" t="s">
        <v>18857</v>
      </c>
      <c r="B9329" s="374">
        <v>12900</v>
      </c>
      <c r="C9329" s="374" t="s">
        <v>18858</v>
      </c>
      <c r="D9329" s="368" t="s">
        <v>9</v>
      </c>
      <c r="E9329" s="374" t="s">
        <v>615</v>
      </c>
      <c r="F9329" s="376">
        <v>0</v>
      </c>
    </row>
    <row r="9330" spans="1:6">
      <c r="A9330" s="370" t="s">
        <v>18859</v>
      </c>
      <c r="B9330" s="374">
        <v>14279</v>
      </c>
      <c r="C9330" s="374" t="s">
        <v>18860</v>
      </c>
      <c r="D9330" s="368" t="s">
        <v>9</v>
      </c>
      <c r="E9330" s="374" t="s">
        <v>366</v>
      </c>
      <c r="F9330" s="376">
        <v>512.82000000000005</v>
      </c>
    </row>
    <row r="9331" spans="1:6">
      <c r="A9331" s="370" t="s">
        <v>18861</v>
      </c>
      <c r="B9331" s="374">
        <v>12678</v>
      </c>
      <c r="C9331" s="374" t="s">
        <v>18862</v>
      </c>
      <c r="D9331" s="368" t="s">
        <v>9</v>
      </c>
      <c r="E9331" s="374" t="s">
        <v>615</v>
      </c>
      <c r="F9331" s="376">
        <v>16204</v>
      </c>
    </row>
    <row r="9332" spans="1:6">
      <c r="A9332" s="370" t="s">
        <v>18863</v>
      </c>
      <c r="B9332" s="374">
        <v>12941</v>
      </c>
      <c r="C9332" s="374" t="s">
        <v>18864</v>
      </c>
      <c r="D9332" s="368" t="s">
        <v>9</v>
      </c>
      <c r="E9332" s="374" t="s">
        <v>615</v>
      </c>
      <c r="F9332" s="376">
        <v>88891</v>
      </c>
    </row>
    <row r="9333" spans="1:6">
      <c r="A9333" s="370" t="s">
        <v>18865</v>
      </c>
      <c r="B9333" s="374">
        <v>12932</v>
      </c>
      <c r="C9333" s="374" t="s">
        <v>18866</v>
      </c>
      <c r="D9333" s="368" t="s">
        <v>9</v>
      </c>
      <c r="E9333" s="374" t="s">
        <v>615</v>
      </c>
      <c r="F9333" s="376">
        <v>874335</v>
      </c>
    </row>
    <row r="9334" spans="1:6">
      <c r="A9334" s="370" t="s">
        <v>18867</v>
      </c>
      <c r="B9334" s="374">
        <v>14310</v>
      </c>
      <c r="C9334" s="374" t="s">
        <v>18868</v>
      </c>
      <c r="D9334" s="368" t="s">
        <v>9</v>
      </c>
      <c r="E9334" s="374" t="s">
        <v>366</v>
      </c>
      <c r="F9334" s="376">
        <v>2755507</v>
      </c>
    </row>
    <row r="9335" spans="1:6">
      <c r="A9335" s="370" t="s">
        <v>18869</v>
      </c>
      <c r="B9335" s="374">
        <v>12903</v>
      </c>
      <c r="C9335" s="374" t="s">
        <v>18870</v>
      </c>
      <c r="D9335" s="368" t="s">
        <v>9</v>
      </c>
      <c r="E9335" s="374" t="s">
        <v>374</v>
      </c>
      <c r="F9335" s="376">
        <v>20034</v>
      </c>
    </row>
    <row r="9336" spans="1:6">
      <c r="A9336" s="370" t="s">
        <v>18871</v>
      </c>
      <c r="B9336" s="374">
        <v>14281</v>
      </c>
      <c r="C9336" s="374" t="s">
        <v>18872</v>
      </c>
      <c r="D9336" s="368" t="s">
        <v>9</v>
      </c>
      <c r="E9336" s="374" t="s">
        <v>366</v>
      </c>
      <c r="F9336" s="376">
        <v>20034</v>
      </c>
    </row>
    <row r="9337" spans="1:6" ht="22.5">
      <c r="A9337" s="370" t="s">
        <v>18873</v>
      </c>
      <c r="B9337" s="374">
        <v>15743</v>
      </c>
      <c r="C9337" s="374" t="s">
        <v>18874</v>
      </c>
      <c r="D9337" s="368" t="s">
        <v>9</v>
      </c>
      <c r="E9337" s="374" t="s">
        <v>359</v>
      </c>
      <c r="F9337" s="376">
        <v>4596984.71</v>
      </c>
    </row>
    <row r="9338" spans="1:6">
      <c r="A9338" s="370" t="s">
        <v>18875</v>
      </c>
      <c r="B9338" s="374">
        <v>12440</v>
      </c>
      <c r="C9338" s="374" t="s">
        <v>18876</v>
      </c>
      <c r="D9338" s="368" t="s">
        <v>7</v>
      </c>
      <c r="E9338" s="374" t="s">
        <v>2362</v>
      </c>
      <c r="F9338" s="376">
        <v>37854.050000000003</v>
      </c>
    </row>
    <row r="9339" spans="1:6">
      <c r="A9339" s="370" t="s">
        <v>18877</v>
      </c>
      <c r="B9339" s="374">
        <v>12439</v>
      </c>
      <c r="C9339" s="374" t="s">
        <v>18878</v>
      </c>
      <c r="D9339" s="368" t="s">
        <v>7</v>
      </c>
      <c r="E9339" s="374" t="s">
        <v>2362</v>
      </c>
      <c r="F9339" s="376">
        <v>249906.12</v>
      </c>
    </row>
    <row r="9340" spans="1:6">
      <c r="A9340" s="370" t="s">
        <v>18879</v>
      </c>
      <c r="B9340" s="374">
        <v>13346</v>
      </c>
      <c r="C9340" s="374" t="s">
        <v>18880</v>
      </c>
      <c r="D9340" s="368" t="s">
        <v>9</v>
      </c>
      <c r="E9340" s="374" t="s">
        <v>366</v>
      </c>
      <c r="F9340" s="376">
        <v>44545.47</v>
      </c>
    </row>
    <row r="9341" spans="1:6" ht="22.5">
      <c r="A9341" s="370" t="s">
        <v>18881</v>
      </c>
      <c r="B9341" s="374">
        <v>17630</v>
      </c>
      <c r="C9341" s="374" t="s">
        <v>18882</v>
      </c>
      <c r="D9341" s="368" t="s">
        <v>9</v>
      </c>
      <c r="E9341" s="374" t="s">
        <v>359</v>
      </c>
      <c r="F9341" s="376">
        <v>1002401.08</v>
      </c>
    </row>
    <row r="9342" spans="1:6" ht="22.5">
      <c r="A9342" s="370" t="s">
        <v>18883</v>
      </c>
      <c r="B9342" s="374">
        <v>17654</v>
      </c>
      <c r="C9342" s="374" t="s">
        <v>18884</v>
      </c>
      <c r="D9342" s="368" t="s">
        <v>8</v>
      </c>
      <c r="E9342" s="374" t="s">
        <v>359</v>
      </c>
      <c r="F9342" s="376">
        <v>17542.02</v>
      </c>
    </row>
    <row r="9343" spans="1:6">
      <c r="A9343" s="370" t="s">
        <v>18885</v>
      </c>
      <c r="B9343" s="374">
        <v>13365</v>
      </c>
      <c r="C9343" s="374" t="s">
        <v>18886</v>
      </c>
      <c r="D9343" s="368" t="s">
        <v>8</v>
      </c>
      <c r="E9343" s="374" t="s">
        <v>366</v>
      </c>
      <c r="F9343" s="376">
        <v>52896.11</v>
      </c>
    </row>
    <row r="9344" spans="1:6">
      <c r="A9344" s="370" t="s">
        <v>18887</v>
      </c>
      <c r="B9344" s="374">
        <v>19295</v>
      </c>
      <c r="C9344" s="374" t="s">
        <v>18888</v>
      </c>
      <c r="D9344" s="368" t="s">
        <v>9</v>
      </c>
      <c r="E9344" s="374" t="s">
        <v>366</v>
      </c>
      <c r="F9344" s="376">
        <v>230328.09</v>
      </c>
    </row>
    <row r="9345" spans="1:6" ht="22.5">
      <c r="A9345" s="370" t="s">
        <v>18889</v>
      </c>
      <c r="B9345" s="374">
        <v>1059</v>
      </c>
      <c r="C9345" s="374" t="s">
        <v>18890</v>
      </c>
      <c r="D9345" s="368" t="s">
        <v>9</v>
      </c>
      <c r="E9345" s="374" t="s">
        <v>359</v>
      </c>
      <c r="F9345" s="376">
        <v>1254035.07</v>
      </c>
    </row>
    <row r="9346" spans="1:6">
      <c r="A9346" s="370" t="s">
        <v>18891</v>
      </c>
      <c r="B9346" s="374">
        <v>18132</v>
      </c>
      <c r="C9346" s="374" t="s">
        <v>18892</v>
      </c>
      <c r="D9346" s="368" t="s">
        <v>2551</v>
      </c>
      <c r="E9346" s="374" t="s">
        <v>603</v>
      </c>
      <c r="F9346" s="376">
        <v>0</v>
      </c>
    </row>
    <row r="9347" spans="1:6">
      <c r="A9347" s="370" t="s">
        <v>18893</v>
      </c>
      <c r="B9347" s="374">
        <v>18133</v>
      </c>
      <c r="C9347" s="374" t="s">
        <v>18894</v>
      </c>
      <c r="D9347" s="368" t="s">
        <v>2551</v>
      </c>
      <c r="E9347" s="374" t="s">
        <v>603</v>
      </c>
      <c r="F9347" s="376">
        <v>0</v>
      </c>
    </row>
    <row r="9348" spans="1:6">
      <c r="A9348" s="370" t="s">
        <v>18895</v>
      </c>
      <c r="B9348" s="374">
        <v>13412</v>
      </c>
      <c r="C9348" s="374" t="s">
        <v>18896</v>
      </c>
      <c r="D9348" s="368" t="s">
        <v>9</v>
      </c>
      <c r="E9348" s="374" t="s">
        <v>615</v>
      </c>
      <c r="F9348" s="376">
        <v>1089883.8899999999</v>
      </c>
    </row>
    <row r="9349" spans="1:6">
      <c r="A9349" s="370" t="s">
        <v>18897</v>
      </c>
      <c r="B9349" s="374">
        <v>15954</v>
      </c>
      <c r="C9349" s="374" t="s">
        <v>18898</v>
      </c>
      <c r="D9349" s="368" t="s">
        <v>6</v>
      </c>
      <c r="E9349" s="374" t="s">
        <v>366</v>
      </c>
      <c r="F9349" s="376">
        <v>75200.91</v>
      </c>
    </row>
    <row r="9350" spans="1:6" ht="22.5">
      <c r="A9350" s="370" t="s">
        <v>18899</v>
      </c>
      <c r="B9350" s="374">
        <v>16762</v>
      </c>
      <c r="C9350" s="374" t="s">
        <v>18900</v>
      </c>
      <c r="D9350" s="368" t="s">
        <v>7</v>
      </c>
      <c r="E9350" s="374" t="s">
        <v>537</v>
      </c>
      <c r="F9350" s="376">
        <v>266170.78999999998</v>
      </c>
    </row>
    <row r="9351" spans="1:6">
      <c r="A9351" s="370" t="s">
        <v>18901</v>
      </c>
      <c r="B9351" s="374">
        <v>12881</v>
      </c>
      <c r="C9351" s="374" t="s">
        <v>18902</v>
      </c>
      <c r="D9351" s="368" t="s">
        <v>9</v>
      </c>
      <c r="E9351" s="374" t="s">
        <v>615</v>
      </c>
      <c r="F9351" s="376">
        <v>190697</v>
      </c>
    </row>
    <row r="9352" spans="1:6">
      <c r="A9352" s="370" t="s">
        <v>18903</v>
      </c>
      <c r="B9352" s="374">
        <v>12878</v>
      </c>
      <c r="C9352" s="374" t="s">
        <v>18904</v>
      </c>
      <c r="D9352" s="368" t="s">
        <v>9</v>
      </c>
      <c r="E9352" s="374" t="s">
        <v>615</v>
      </c>
      <c r="F9352" s="376">
        <v>167128</v>
      </c>
    </row>
    <row r="9353" spans="1:6">
      <c r="A9353" s="370" t="s">
        <v>18905</v>
      </c>
      <c r="B9353" s="374">
        <v>14206</v>
      </c>
      <c r="C9353" s="374" t="s">
        <v>18906</v>
      </c>
      <c r="D9353" s="368" t="s">
        <v>9</v>
      </c>
      <c r="E9353" s="374" t="s">
        <v>615</v>
      </c>
      <c r="F9353" s="376">
        <v>167128</v>
      </c>
    </row>
    <row r="9354" spans="1:6">
      <c r="A9354" s="370" t="s">
        <v>18907</v>
      </c>
      <c r="B9354" s="374">
        <v>12887</v>
      </c>
      <c r="C9354" s="374" t="s">
        <v>18908</v>
      </c>
      <c r="D9354" s="368" t="s">
        <v>9</v>
      </c>
      <c r="E9354" s="374" t="s">
        <v>615</v>
      </c>
      <c r="F9354" s="376">
        <v>145990</v>
      </c>
    </row>
    <row r="9355" spans="1:6">
      <c r="A9355" s="370" t="s">
        <v>18909</v>
      </c>
      <c r="B9355" s="374">
        <v>13979</v>
      </c>
      <c r="C9355" s="374" t="s">
        <v>18910</v>
      </c>
      <c r="D9355" s="368" t="s">
        <v>9</v>
      </c>
      <c r="E9355" s="374" t="s">
        <v>496</v>
      </c>
      <c r="F9355" s="376">
        <v>1264308</v>
      </c>
    </row>
    <row r="9356" spans="1:6" ht="22.5">
      <c r="A9356" s="370" t="s">
        <v>18911</v>
      </c>
      <c r="B9356" s="374">
        <v>17646</v>
      </c>
      <c r="C9356" s="374" t="s">
        <v>18912</v>
      </c>
      <c r="D9356" s="368" t="s">
        <v>9</v>
      </c>
      <c r="E9356" s="374" t="s">
        <v>359</v>
      </c>
      <c r="F9356" s="376">
        <v>250600.27</v>
      </c>
    </row>
    <row r="9357" spans="1:6">
      <c r="A9357" s="370" t="s">
        <v>18913</v>
      </c>
      <c r="B9357" s="374">
        <v>14287</v>
      </c>
      <c r="C9357" s="374" t="s">
        <v>18914</v>
      </c>
      <c r="D9357" s="368" t="s">
        <v>6</v>
      </c>
      <c r="E9357" s="374" t="s">
        <v>1573</v>
      </c>
      <c r="F9357" s="376">
        <v>34469</v>
      </c>
    </row>
    <row r="9358" spans="1:6" ht="22.5">
      <c r="A9358" s="370" t="s">
        <v>18915</v>
      </c>
      <c r="B9358" s="374">
        <v>10558</v>
      </c>
      <c r="C9358" s="374" t="s">
        <v>18916</v>
      </c>
      <c r="D9358" s="368" t="s">
        <v>9</v>
      </c>
      <c r="E9358" s="374" t="s">
        <v>359</v>
      </c>
      <c r="F9358" s="376">
        <v>2715042.22</v>
      </c>
    </row>
    <row r="9359" spans="1:6">
      <c r="A9359" s="370" t="s">
        <v>18917</v>
      </c>
      <c r="B9359" s="374">
        <v>15561</v>
      </c>
      <c r="C9359" s="374" t="s">
        <v>18918</v>
      </c>
      <c r="D9359" s="368" t="s">
        <v>6</v>
      </c>
      <c r="E9359" s="374" t="s">
        <v>615</v>
      </c>
      <c r="F9359" s="376">
        <v>125215.48</v>
      </c>
    </row>
    <row r="9360" spans="1:6" ht="22.5">
      <c r="A9360" s="370" t="s">
        <v>18919</v>
      </c>
      <c r="B9360" s="374">
        <v>16207</v>
      </c>
      <c r="C9360" s="374" t="s">
        <v>18920</v>
      </c>
      <c r="D9360" s="368" t="s">
        <v>9</v>
      </c>
      <c r="E9360" s="374" t="s">
        <v>359</v>
      </c>
      <c r="F9360" s="376">
        <v>26834.93</v>
      </c>
    </row>
    <row r="9361" spans="1:6">
      <c r="A9361" s="370" t="s">
        <v>18921</v>
      </c>
      <c r="B9361" s="374">
        <v>12871</v>
      </c>
      <c r="C9361" s="374" t="s">
        <v>18922</v>
      </c>
      <c r="D9361" s="368" t="s">
        <v>9</v>
      </c>
      <c r="E9361" s="374" t="s">
        <v>615</v>
      </c>
      <c r="F9361" s="376">
        <v>192990</v>
      </c>
    </row>
    <row r="9362" spans="1:6">
      <c r="A9362" s="370" t="s">
        <v>18923</v>
      </c>
      <c r="B9362" s="374">
        <v>12872</v>
      </c>
      <c r="C9362" s="374" t="s">
        <v>18924</v>
      </c>
      <c r="D9362" s="368" t="s">
        <v>9</v>
      </c>
      <c r="E9362" s="374" t="s">
        <v>615</v>
      </c>
      <c r="F9362" s="376">
        <v>243469</v>
      </c>
    </row>
    <row r="9363" spans="1:6" ht="22.5">
      <c r="A9363" s="370" t="s">
        <v>18925</v>
      </c>
      <c r="B9363" s="374">
        <v>13936</v>
      </c>
      <c r="C9363" s="374" t="s">
        <v>18926</v>
      </c>
      <c r="D9363" s="368" t="s">
        <v>9</v>
      </c>
      <c r="E9363" s="374" t="s">
        <v>537</v>
      </c>
      <c r="F9363" s="376">
        <v>230072.46</v>
      </c>
    </row>
    <row r="9364" spans="1:6">
      <c r="A9364" s="370" t="s">
        <v>18927</v>
      </c>
      <c r="B9364" s="374">
        <v>858</v>
      </c>
      <c r="C9364" s="374" t="s">
        <v>18928</v>
      </c>
      <c r="D9364" s="368" t="s">
        <v>6</v>
      </c>
      <c r="E9364" s="374" t="s">
        <v>1515</v>
      </c>
      <c r="F9364" s="376">
        <v>3790.6</v>
      </c>
    </row>
    <row r="9365" spans="1:6">
      <c r="A9365" s="370" t="s">
        <v>18929</v>
      </c>
      <c r="B9365" s="374">
        <v>12922</v>
      </c>
      <c r="C9365" s="374" t="s">
        <v>18930</v>
      </c>
      <c r="D9365" s="368" t="s">
        <v>8</v>
      </c>
      <c r="E9365" s="374" t="s">
        <v>615</v>
      </c>
      <c r="F9365" s="376">
        <v>5253.15</v>
      </c>
    </row>
    <row r="9366" spans="1:6" ht="22.5">
      <c r="A9366" s="370" t="s">
        <v>18931</v>
      </c>
      <c r="B9366" s="374">
        <v>18983</v>
      </c>
      <c r="C9366" s="374" t="s">
        <v>18932</v>
      </c>
      <c r="D9366" s="368" t="s">
        <v>9</v>
      </c>
      <c r="E9366" s="374" t="s">
        <v>359</v>
      </c>
      <c r="F9366" s="376">
        <v>3040805.71</v>
      </c>
    </row>
    <row r="9367" spans="1:6" ht="22.5">
      <c r="A9367" s="370" t="s">
        <v>18933</v>
      </c>
      <c r="B9367" s="374">
        <v>534</v>
      </c>
      <c r="C9367" s="374" t="s">
        <v>18934</v>
      </c>
      <c r="D9367" s="368" t="s">
        <v>9</v>
      </c>
      <c r="E9367" s="374" t="s">
        <v>359</v>
      </c>
      <c r="F9367" s="376">
        <v>5202.7700000000004</v>
      </c>
    </row>
    <row r="9368" spans="1:6">
      <c r="A9368" s="370" t="s">
        <v>18935</v>
      </c>
      <c r="B9368" s="374">
        <v>859</v>
      </c>
      <c r="C9368" s="374" t="s">
        <v>18936</v>
      </c>
      <c r="D9368" s="368" t="s">
        <v>6</v>
      </c>
      <c r="E9368" s="374" t="s">
        <v>1515</v>
      </c>
      <c r="F9368" s="376">
        <v>3790.6</v>
      </c>
    </row>
    <row r="9369" spans="1:6">
      <c r="A9369" s="370" t="s">
        <v>18937</v>
      </c>
      <c r="B9369" s="374">
        <v>13711</v>
      </c>
      <c r="C9369" s="374" t="s">
        <v>18938</v>
      </c>
      <c r="D9369" s="368" t="s">
        <v>9</v>
      </c>
      <c r="E9369" s="374" t="s">
        <v>884</v>
      </c>
      <c r="F9369" s="376">
        <v>1012030.85</v>
      </c>
    </row>
    <row r="9370" spans="1:6">
      <c r="A9370" s="370" t="s">
        <v>18939</v>
      </c>
      <c r="B9370" s="374">
        <v>16684</v>
      </c>
      <c r="C9370" s="374" t="s">
        <v>18940</v>
      </c>
      <c r="D9370" s="368" t="s">
        <v>8</v>
      </c>
      <c r="E9370" s="374" t="s">
        <v>1213</v>
      </c>
      <c r="F9370" s="376">
        <v>0</v>
      </c>
    </row>
    <row r="9371" spans="1:6">
      <c r="A9371" s="370" t="s">
        <v>18941</v>
      </c>
      <c r="B9371" s="374">
        <v>20893</v>
      </c>
      <c r="C9371" s="374" t="s">
        <v>18942</v>
      </c>
      <c r="D9371" s="368" t="s">
        <v>9</v>
      </c>
      <c r="E9371" s="374" t="s">
        <v>3340</v>
      </c>
      <c r="F9371" s="376">
        <v>789925.36</v>
      </c>
    </row>
    <row r="9372" spans="1:6">
      <c r="A9372" s="370" t="s">
        <v>18943</v>
      </c>
      <c r="B9372" s="374">
        <v>16685</v>
      </c>
      <c r="C9372" s="374" t="s">
        <v>18944</v>
      </c>
      <c r="D9372" s="368" t="s">
        <v>6</v>
      </c>
      <c r="E9372" s="374" t="s">
        <v>1213</v>
      </c>
      <c r="F9372" s="376">
        <v>0</v>
      </c>
    </row>
    <row r="9373" spans="1:6">
      <c r="A9373" s="370" t="s">
        <v>18945</v>
      </c>
      <c r="B9373" s="374">
        <v>13513</v>
      </c>
      <c r="C9373" s="374" t="s">
        <v>18946</v>
      </c>
      <c r="D9373" s="368" t="s">
        <v>9</v>
      </c>
      <c r="E9373" s="374" t="s">
        <v>366</v>
      </c>
      <c r="F9373" s="376">
        <v>95238.73</v>
      </c>
    </row>
    <row r="9374" spans="1:6">
      <c r="A9374" s="370" t="s">
        <v>18947</v>
      </c>
      <c r="B9374" s="374">
        <v>13514</v>
      </c>
      <c r="C9374" s="374" t="s">
        <v>18948</v>
      </c>
      <c r="D9374" s="368" t="s">
        <v>9</v>
      </c>
      <c r="E9374" s="374" t="s">
        <v>366</v>
      </c>
      <c r="F9374" s="376">
        <v>8743.14</v>
      </c>
    </row>
    <row r="9375" spans="1:6">
      <c r="A9375" s="370" t="s">
        <v>18949</v>
      </c>
      <c r="B9375" s="374">
        <v>236</v>
      </c>
      <c r="C9375" s="374" t="s">
        <v>18950</v>
      </c>
      <c r="D9375" s="368" t="s">
        <v>6</v>
      </c>
      <c r="E9375" s="374" t="s">
        <v>1515</v>
      </c>
      <c r="F9375" s="376">
        <v>38293.040000000001</v>
      </c>
    </row>
    <row r="9376" spans="1:6">
      <c r="A9376" s="370" t="s">
        <v>18951</v>
      </c>
      <c r="B9376" s="374">
        <v>19282</v>
      </c>
      <c r="C9376" s="374" t="s">
        <v>18952</v>
      </c>
      <c r="D9376" s="368" t="s">
        <v>8</v>
      </c>
      <c r="E9376" s="374" t="s">
        <v>507</v>
      </c>
      <c r="F9376" s="376">
        <v>18460.689999999999</v>
      </c>
    </row>
    <row r="9377" spans="1:6">
      <c r="A9377" s="370" t="s">
        <v>18953</v>
      </c>
      <c r="B9377" s="374">
        <v>17385</v>
      </c>
      <c r="C9377" s="374" t="s">
        <v>18954</v>
      </c>
      <c r="D9377" s="368" t="s">
        <v>6</v>
      </c>
      <c r="E9377" s="374" t="s">
        <v>1213</v>
      </c>
      <c r="F9377" s="376">
        <v>300258.98</v>
      </c>
    </row>
    <row r="9378" spans="1:6" ht="22.5">
      <c r="A9378" s="370" t="s">
        <v>18955</v>
      </c>
      <c r="B9378" s="374">
        <v>18662</v>
      </c>
      <c r="C9378" s="374" t="s">
        <v>18956</v>
      </c>
      <c r="D9378" s="368" t="s">
        <v>8</v>
      </c>
      <c r="E9378" s="374" t="s">
        <v>537</v>
      </c>
      <c r="F9378" s="376">
        <v>493940.02</v>
      </c>
    </row>
    <row r="9379" spans="1:6">
      <c r="A9379" s="370" t="s">
        <v>18957</v>
      </c>
      <c r="B9379" s="374">
        <v>12583</v>
      </c>
      <c r="C9379" s="374" t="s">
        <v>18958</v>
      </c>
      <c r="D9379" s="368" t="s">
        <v>9</v>
      </c>
      <c r="E9379" s="374" t="s">
        <v>1793</v>
      </c>
      <c r="F9379" s="376">
        <v>0</v>
      </c>
    </row>
    <row r="9380" spans="1:6">
      <c r="A9380" s="370" t="s">
        <v>18959</v>
      </c>
      <c r="B9380" s="374">
        <v>17743</v>
      </c>
      <c r="C9380" s="374" t="s">
        <v>18960</v>
      </c>
      <c r="D9380" s="368" t="s">
        <v>6</v>
      </c>
      <c r="E9380" s="374" t="s">
        <v>1213</v>
      </c>
      <c r="F9380" s="376">
        <v>309084.96999999997</v>
      </c>
    </row>
    <row r="9381" spans="1:6">
      <c r="A9381" s="370" t="s">
        <v>18961</v>
      </c>
      <c r="B9381" s="374">
        <v>13875</v>
      </c>
      <c r="C9381" s="374" t="s">
        <v>18962</v>
      </c>
      <c r="D9381" s="368" t="s">
        <v>8</v>
      </c>
      <c r="E9381" s="374" t="s">
        <v>507</v>
      </c>
      <c r="F9381" s="376">
        <v>17407.55</v>
      </c>
    </row>
    <row r="9382" spans="1:6">
      <c r="A9382" s="370" t="s">
        <v>18963</v>
      </c>
      <c r="B9382" s="374">
        <v>11606</v>
      </c>
      <c r="C9382" s="374" t="s">
        <v>18964</v>
      </c>
      <c r="D9382" s="368" t="s">
        <v>9</v>
      </c>
      <c r="E9382" s="374" t="s">
        <v>507</v>
      </c>
      <c r="F9382" s="376">
        <v>362244.04</v>
      </c>
    </row>
    <row r="9383" spans="1:6">
      <c r="A9383" s="370" t="s">
        <v>18965</v>
      </c>
      <c r="B9383" s="374">
        <v>12580</v>
      </c>
      <c r="C9383" s="374" t="s">
        <v>18966</v>
      </c>
      <c r="D9383" s="368" t="s">
        <v>9</v>
      </c>
      <c r="E9383" s="374" t="s">
        <v>589</v>
      </c>
      <c r="F9383" s="376">
        <v>0</v>
      </c>
    </row>
    <row r="9384" spans="1:6">
      <c r="A9384" s="370" t="s">
        <v>18967</v>
      </c>
      <c r="B9384" s="374">
        <v>11465</v>
      </c>
      <c r="C9384" s="374" t="s">
        <v>18968</v>
      </c>
      <c r="D9384" s="368" t="s">
        <v>6</v>
      </c>
      <c r="E9384" s="374" t="s">
        <v>1216</v>
      </c>
      <c r="F9384" s="376">
        <v>32580.73</v>
      </c>
    </row>
    <row r="9385" spans="1:6">
      <c r="A9385" s="370" t="s">
        <v>18969</v>
      </c>
      <c r="B9385" s="374">
        <v>18545</v>
      </c>
      <c r="C9385" s="374" t="s">
        <v>18970</v>
      </c>
      <c r="D9385" s="368" t="s">
        <v>6</v>
      </c>
      <c r="E9385" s="374" t="s">
        <v>598</v>
      </c>
      <c r="F9385" s="376">
        <v>25606.26</v>
      </c>
    </row>
    <row r="9386" spans="1:6">
      <c r="A9386" s="370" t="s">
        <v>18971</v>
      </c>
      <c r="B9386" s="374">
        <v>219</v>
      </c>
      <c r="C9386" s="374" t="s">
        <v>18972</v>
      </c>
      <c r="D9386" s="368" t="s">
        <v>6</v>
      </c>
      <c r="E9386" s="374" t="s">
        <v>1442</v>
      </c>
      <c r="F9386" s="376">
        <v>7884.81</v>
      </c>
    </row>
    <row r="9387" spans="1:6">
      <c r="A9387" s="370" t="s">
        <v>18973</v>
      </c>
      <c r="B9387" s="374">
        <v>18447</v>
      </c>
      <c r="C9387" s="374" t="s">
        <v>18974</v>
      </c>
      <c r="D9387" s="368" t="s">
        <v>9</v>
      </c>
      <c r="E9387" s="374" t="s">
        <v>1520</v>
      </c>
      <c r="F9387" s="376">
        <v>0</v>
      </c>
    </row>
    <row r="9388" spans="1:6">
      <c r="A9388" s="370" t="s">
        <v>18975</v>
      </c>
      <c r="B9388" s="374">
        <v>10565</v>
      </c>
      <c r="C9388" s="374" t="s">
        <v>18976</v>
      </c>
      <c r="D9388" s="368" t="s">
        <v>9</v>
      </c>
      <c r="E9388" s="374" t="s">
        <v>610</v>
      </c>
      <c r="F9388" s="376">
        <v>729560.61</v>
      </c>
    </row>
    <row r="9389" spans="1:6" ht="22.5">
      <c r="A9389" s="370" t="s">
        <v>18977</v>
      </c>
      <c r="B9389" s="374">
        <v>18498</v>
      </c>
      <c r="C9389" s="374" t="s">
        <v>18978</v>
      </c>
      <c r="D9389" s="368" t="s">
        <v>9</v>
      </c>
      <c r="E9389" s="374" t="s">
        <v>359</v>
      </c>
      <c r="F9389" s="376">
        <v>125239.43</v>
      </c>
    </row>
    <row r="9390" spans="1:6" ht="22.5">
      <c r="A9390" s="370" t="s">
        <v>18979</v>
      </c>
      <c r="B9390" s="374">
        <v>18495</v>
      </c>
      <c r="C9390" s="374" t="s">
        <v>18980</v>
      </c>
      <c r="D9390" s="368" t="s">
        <v>9</v>
      </c>
      <c r="E9390" s="374" t="s">
        <v>359</v>
      </c>
      <c r="F9390" s="376">
        <v>125239.43</v>
      </c>
    </row>
    <row r="9391" spans="1:6" ht="22.5">
      <c r="A9391" s="370" t="s">
        <v>18981</v>
      </c>
      <c r="B9391" s="374">
        <v>17668</v>
      </c>
      <c r="C9391" s="374" t="s">
        <v>18982</v>
      </c>
      <c r="D9391" s="368" t="s">
        <v>9</v>
      </c>
      <c r="E9391" s="374" t="s">
        <v>359</v>
      </c>
      <c r="F9391" s="376">
        <v>250600.27</v>
      </c>
    </row>
    <row r="9392" spans="1:6" ht="22.5">
      <c r="A9392" s="370" t="s">
        <v>18983</v>
      </c>
      <c r="B9392" s="374">
        <v>16302</v>
      </c>
      <c r="C9392" s="374" t="s">
        <v>18984</v>
      </c>
      <c r="D9392" s="368" t="s">
        <v>9</v>
      </c>
      <c r="E9392" s="374" t="s">
        <v>359</v>
      </c>
      <c r="F9392" s="376">
        <v>1178789.69</v>
      </c>
    </row>
    <row r="9393" spans="1:6" ht="22.5">
      <c r="A9393" s="370" t="s">
        <v>18985</v>
      </c>
      <c r="B9393" s="374">
        <v>13658</v>
      </c>
      <c r="C9393" s="374" t="s">
        <v>18986</v>
      </c>
      <c r="D9393" s="368" t="s">
        <v>9</v>
      </c>
      <c r="E9393" s="374" t="s">
        <v>359</v>
      </c>
      <c r="F9393" s="376">
        <v>463041.61</v>
      </c>
    </row>
    <row r="9394" spans="1:6">
      <c r="A9394" s="370" t="s">
        <v>18987</v>
      </c>
      <c r="B9394" s="374">
        <v>17946</v>
      </c>
      <c r="C9394" s="374" t="s">
        <v>18988</v>
      </c>
      <c r="D9394" s="368" t="s">
        <v>9</v>
      </c>
      <c r="E9394" s="374" t="s">
        <v>371</v>
      </c>
      <c r="F9394" s="376">
        <v>85673.66</v>
      </c>
    </row>
    <row r="9395" spans="1:6">
      <c r="A9395" s="370" t="s">
        <v>18989</v>
      </c>
      <c r="B9395" s="374">
        <v>11215</v>
      </c>
      <c r="C9395" s="374" t="s">
        <v>18990</v>
      </c>
      <c r="D9395" s="368" t="s">
        <v>8</v>
      </c>
      <c r="E9395" s="374" t="s">
        <v>2946</v>
      </c>
      <c r="F9395" s="376">
        <v>159973.89000000001</v>
      </c>
    </row>
    <row r="9396" spans="1:6" ht="22.5">
      <c r="A9396" s="370" t="s">
        <v>18991</v>
      </c>
      <c r="B9396" s="374">
        <v>14919</v>
      </c>
      <c r="C9396" s="374" t="s">
        <v>18992</v>
      </c>
      <c r="D9396" s="368" t="s">
        <v>9</v>
      </c>
      <c r="E9396" s="374" t="s">
        <v>359</v>
      </c>
      <c r="F9396" s="376">
        <v>1018537.55</v>
      </c>
    </row>
    <row r="9397" spans="1:6" ht="22.5">
      <c r="A9397" s="370" t="s">
        <v>18993</v>
      </c>
      <c r="B9397" s="374">
        <v>13666</v>
      </c>
      <c r="C9397" s="374" t="s">
        <v>18994</v>
      </c>
      <c r="D9397" s="368" t="s">
        <v>9</v>
      </c>
      <c r="E9397" s="374" t="s">
        <v>359</v>
      </c>
      <c r="F9397" s="376">
        <v>719450.86</v>
      </c>
    </row>
    <row r="9398" spans="1:6" ht="22.5">
      <c r="A9398" s="370" t="s">
        <v>18995</v>
      </c>
      <c r="B9398" s="374">
        <v>12707</v>
      </c>
      <c r="C9398" s="374" t="s">
        <v>18996</v>
      </c>
      <c r="D9398" s="368" t="s">
        <v>9</v>
      </c>
      <c r="E9398" s="374" t="s">
        <v>359</v>
      </c>
      <c r="F9398" s="376">
        <v>880141.08</v>
      </c>
    </row>
    <row r="9399" spans="1:6" ht="22.5">
      <c r="A9399" s="370" t="s">
        <v>18997</v>
      </c>
      <c r="B9399" s="374">
        <v>13007</v>
      </c>
      <c r="C9399" s="374" t="s">
        <v>18998</v>
      </c>
      <c r="D9399" s="368" t="s">
        <v>9</v>
      </c>
      <c r="E9399" s="374" t="s">
        <v>359</v>
      </c>
      <c r="F9399" s="376">
        <v>390035.58</v>
      </c>
    </row>
    <row r="9400" spans="1:6" ht="22.5">
      <c r="A9400" s="370" t="s">
        <v>18999</v>
      </c>
      <c r="B9400" s="374">
        <v>15674</v>
      </c>
      <c r="C9400" s="374" t="s">
        <v>19000</v>
      </c>
      <c r="D9400" s="368" t="s">
        <v>9</v>
      </c>
      <c r="E9400" s="374" t="s">
        <v>359</v>
      </c>
      <c r="F9400" s="376">
        <v>839662.11</v>
      </c>
    </row>
    <row r="9401" spans="1:6" ht="22.5">
      <c r="A9401" s="370" t="s">
        <v>19001</v>
      </c>
      <c r="B9401" s="374">
        <v>13138</v>
      </c>
      <c r="C9401" s="374" t="s">
        <v>19002</v>
      </c>
      <c r="D9401" s="368" t="s">
        <v>9</v>
      </c>
      <c r="E9401" s="374" t="s">
        <v>359</v>
      </c>
      <c r="F9401" s="376">
        <v>1140419.75</v>
      </c>
    </row>
    <row r="9402" spans="1:6" ht="22.5">
      <c r="A9402" s="370" t="s">
        <v>19003</v>
      </c>
      <c r="B9402" s="374">
        <v>14607</v>
      </c>
      <c r="C9402" s="374" t="s">
        <v>19004</v>
      </c>
      <c r="D9402" s="368" t="s">
        <v>9</v>
      </c>
      <c r="E9402" s="374" t="s">
        <v>359</v>
      </c>
      <c r="F9402" s="376">
        <v>715056.54</v>
      </c>
    </row>
    <row r="9403" spans="1:6" ht="22.5">
      <c r="A9403" s="370" t="s">
        <v>19005</v>
      </c>
      <c r="B9403" s="374">
        <v>13073</v>
      </c>
      <c r="C9403" s="374" t="s">
        <v>19006</v>
      </c>
      <c r="D9403" s="368" t="s">
        <v>9</v>
      </c>
      <c r="E9403" s="374" t="s">
        <v>359</v>
      </c>
      <c r="F9403" s="376">
        <v>1169693.3899999999</v>
      </c>
    </row>
    <row r="9404" spans="1:6" ht="22.5">
      <c r="A9404" s="370" t="s">
        <v>19007</v>
      </c>
      <c r="B9404" s="374">
        <v>14530</v>
      </c>
      <c r="C9404" s="374" t="s">
        <v>19008</v>
      </c>
      <c r="D9404" s="368" t="s">
        <v>9</v>
      </c>
      <c r="E9404" s="374" t="s">
        <v>359</v>
      </c>
      <c r="F9404" s="376">
        <v>1261255.97</v>
      </c>
    </row>
    <row r="9405" spans="1:6" ht="22.5">
      <c r="A9405" s="370" t="s">
        <v>19009</v>
      </c>
      <c r="B9405" s="374">
        <v>13276</v>
      </c>
      <c r="C9405" s="374" t="s">
        <v>19010</v>
      </c>
      <c r="D9405" s="368" t="s">
        <v>9</v>
      </c>
      <c r="E9405" s="374" t="s">
        <v>359</v>
      </c>
      <c r="F9405" s="376">
        <v>550599.61</v>
      </c>
    </row>
    <row r="9406" spans="1:6" ht="22.5">
      <c r="A9406" s="370" t="s">
        <v>19011</v>
      </c>
      <c r="B9406" s="374">
        <v>14610</v>
      </c>
      <c r="C9406" s="374" t="s">
        <v>19012</v>
      </c>
      <c r="D9406" s="368" t="s">
        <v>9</v>
      </c>
      <c r="E9406" s="374" t="s">
        <v>359</v>
      </c>
      <c r="F9406" s="376">
        <v>186494.56</v>
      </c>
    </row>
    <row r="9407" spans="1:6">
      <c r="A9407" s="370" t="s">
        <v>19013</v>
      </c>
      <c r="B9407" s="374">
        <v>15883</v>
      </c>
      <c r="C9407" s="374" t="s">
        <v>19014</v>
      </c>
      <c r="D9407" s="368" t="s">
        <v>9</v>
      </c>
      <c r="E9407" s="374" t="s">
        <v>3340</v>
      </c>
      <c r="F9407" s="376">
        <v>77649.289999999994</v>
      </c>
    </row>
    <row r="9408" spans="1:6">
      <c r="A9408" s="370" t="s">
        <v>19015</v>
      </c>
      <c r="B9408" s="374">
        <v>14833</v>
      </c>
      <c r="C9408" s="374" t="s">
        <v>19016</v>
      </c>
      <c r="D9408" s="368" t="s">
        <v>9</v>
      </c>
      <c r="E9408" s="374" t="s">
        <v>491</v>
      </c>
      <c r="F9408" s="376">
        <v>1166853.52</v>
      </c>
    </row>
    <row r="9409" spans="1:6">
      <c r="A9409" s="370" t="s">
        <v>19017</v>
      </c>
      <c r="B9409" s="374">
        <v>12993</v>
      </c>
      <c r="C9409" s="374" t="s">
        <v>19018</v>
      </c>
      <c r="D9409" s="368" t="s">
        <v>9</v>
      </c>
      <c r="E9409" s="374" t="s">
        <v>491</v>
      </c>
      <c r="F9409" s="376">
        <v>816159.83</v>
      </c>
    </row>
    <row r="9410" spans="1:6">
      <c r="A9410" s="370" t="s">
        <v>19019</v>
      </c>
      <c r="B9410" s="374">
        <v>14117</v>
      </c>
      <c r="C9410" s="374" t="s">
        <v>19020</v>
      </c>
      <c r="D9410" s="368" t="s">
        <v>9</v>
      </c>
      <c r="E9410" s="374" t="s">
        <v>491</v>
      </c>
      <c r="F9410" s="376">
        <v>225631.8</v>
      </c>
    </row>
    <row r="9411" spans="1:6">
      <c r="A9411" s="370" t="s">
        <v>19021</v>
      </c>
      <c r="B9411" s="374">
        <v>14538</v>
      </c>
      <c r="C9411" s="374" t="s">
        <v>19022</v>
      </c>
      <c r="D9411" s="368" t="s">
        <v>9</v>
      </c>
      <c r="E9411" s="374" t="s">
        <v>491</v>
      </c>
      <c r="F9411" s="376">
        <v>238667.17</v>
      </c>
    </row>
    <row r="9412" spans="1:6">
      <c r="A9412" s="370" t="s">
        <v>19023</v>
      </c>
      <c r="B9412" s="374">
        <v>14672</v>
      </c>
      <c r="C9412" s="374" t="s">
        <v>19024</v>
      </c>
      <c r="D9412" s="368" t="s">
        <v>9</v>
      </c>
      <c r="E9412" s="374" t="s">
        <v>491</v>
      </c>
      <c r="F9412" s="376">
        <v>238667.17</v>
      </c>
    </row>
    <row r="9413" spans="1:6">
      <c r="A9413" s="370" t="s">
        <v>19025</v>
      </c>
      <c r="B9413" s="374">
        <v>15384</v>
      </c>
      <c r="C9413" s="374" t="s">
        <v>19026</v>
      </c>
      <c r="D9413" s="368" t="s">
        <v>9</v>
      </c>
      <c r="E9413" s="374" t="s">
        <v>491</v>
      </c>
      <c r="F9413" s="376">
        <v>1166853.52</v>
      </c>
    </row>
    <row r="9414" spans="1:6">
      <c r="A9414" s="370" t="s">
        <v>19027</v>
      </c>
      <c r="B9414" s="374">
        <v>14666</v>
      </c>
      <c r="C9414" s="374" t="s">
        <v>19028</v>
      </c>
      <c r="D9414" s="368" t="s">
        <v>9</v>
      </c>
      <c r="E9414" s="374" t="s">
        <v>491</v>
      </c>
      <c r="F9414" s="376">
        <v>1041791.63</v>
      </c>
    </row>
    <row r="9415" spans="1:6" ht="22.5">
      <c r="A9415" s="370" t="s">
        <v>19029</v>
      </c>
      <c r="B9415" s="374">
        <v>16214</v>
      </c>
      <c r="C9415" s="374" t="s">
        <v>19030</v>
      </c>
      <c r="D9415" s="368" t="s">
        <v>9</v>
      </c>
      <c r="E9415" s="374" t="s">
        <v>359</v>
      </c>
      <c r="F9415" s="376">
        <v>94914.12</v>
      </c>
    </row>
    <row r="9416" spans="1:6">
      <c r="A9416" s="370" t="s">
        <v>19031</v>
      </c>
      <c r="B9416" s="374">
        <v>13153</v>
      </c>
      <c r="C9416" s="374" t="s">
        <v>19032</v>
      </c>
      <c r="D9416" s="368" t="s">
        <v>9</v>
      </c>
      <c r="E9416" s="374" t="s">
        <v>366</v>
      </c>
      <c r="F9416" s="376">
        <v>322320.59999999998</v>
      </c>
    </row>
    <row r="9417" spans="1:6" ht="22.5">
      <c r="A9417" s="370" t="s">
        <v>19033</v>
      </c>
      <c r="B9417" s="374">
        <v>13603</v>
      </c>
      <c r="C9417" s="374" t="s">
        <v>19034</v>
      </c>
      <c r="D9417" s="368" t="s">
        <v>9</v>
      </c>
      <c r="E9417" s="374" t="s">
        <v>359</v>
      </c>
      <c r="F9417" s="376">
        <v>260776.56</v>
      </c>
    </row>
    <row r="9418" spans="1:6" ht="22.5">
      <c r="A9418" s="370" t="s">
        <v>19035</v>
      </c>
      <c r="B9418" s="374">
        <v>19000</v>
      </c>
      <c r="C9418" s="374" t="s">
        <v>19036</v>
      </c>
      <c r="D9418" s="368" t="s">
        <v>9</v>
      </c>
      <c r="E9418" s="374" t="s">
        <v>359</v>
      </c>
      <c r="F9418" s="376">
        <v>3773608.44</v>
      </c>
    </row>
    <row r="9419" spans="1:6" ht="22.5">
      <c r="A9419" s="370" t="s">
        <v>19037</v>
      </c>
      <c r="B9419" s="374">
        <v>11850</v>
      </c>
      <c r="C9419" s="374" t="s">
        <v>19038</v>
      </c>
      <c r="D9419" s="368" t="s">
        <v>9</v>
      </c>
      <c r="E9419" s="374" t="s">
        <v>359</v>
      </c>
      <c r="F9419" s="376">
        <v>179235.56</v>
      </c>
    </row>
    <row r="9420" spans="1:6">
      <c r="A9420" s="370" t="s">
        <v>19039</v>
      </c>
      <c r="B9420" s="374">
        <v>19228</v>
      </c>
      <c r="C9420" s="374" t="s">
        <v>19040</v>
      </c>
      <c r="D9420" s="368" t="s">
        <v>9</v>
      </c>
      <c r="E9420" s="374" t="s">
        <v>562</v>
      </c>
      <c r="F9420" s="376">
        <v>17450712.510000002</v>
      </c>
    </row>
    <row r="9421" spans="1:6">
      <c r="A9421" s="370" t="s">
        <v>19041</v>
      </c>
      <c r="B9421" s="374">
        <v>19185</v>
      </c>
      <c r="C9421" s="374" t="s">
        <v>19042</v>
      </c>
      <c r="D9421" s="368" t="s">
        <v>9</v>
      </c>
      <c r="E9421" s="374" t="s">
        <v>2412</v>
      </c>
      <c r="F9421" s="376">
        <v>10523843.199999999</v>
      </c>
    </row>
    <row r="9422" spans="1:6" ht="22.5">
      <c r="A9422" s="370" t="s">
        <v>19043</v>
      </c>
      <c r="B9422" s="374">
        <v>18977</v>
      </c>
      <c r="C9422" s="374" t="s">
        <v>19044</v>
      </c>
      <c r="D9422" s="368" t="s">
        <v>9</v>
      </c>
      <c r="E9422" s="374" t="s">
        <v>359</v>
      </c>
      <c r="F9422" s="376">
        <v>20462651.18</v>
      </c>
    </row>
    <row r="9423" spans="1:6" ht="22.5">
      <c r="A9423" s="370" t="s">
        <v>19045</v>
      </c>
      <c r="B9423" s="374">
        <v>19004</v>
      </c>
      <c r="C9423" s="374" t="s">
        <v>19046</v>
      </c>
      <c r="D9423" s="368" t="s">
        <v>9</v>
      </c>
      <c r="E9423" s="374" t="s">
        <v>359</v>
      </c>
      <c r="F9423" s="376">
        <v>13337887.189999999</v>
      </c>
    </row>
    <row r="9424" spans="1:6" ht="22.5">
      <c r="A9424" s="370" t="s">
        <v>19047</v>
      </c>
      <c r="B9424" s="374">
        <v>11097</v>
      </c>
      <c r="C9424" s="374" t="s">
        <v>19048</v>
      </c>
      <c r="D9424" s="368" t="s">
        <v>9</v>
      </c>
      <c r="E9424" s="374" t="s">
        <v>359</v>
      </c>
      <c r="F9424" s="376">
        <v>63858.84</v>
      </c>
    </row>
    <row r="9425" spans="1:6" ht="22.5">
      <c r="A9425" s="370" t="s">
        <v>19049</v>
      </c>
      <c r="B9425" s="374">
        <v>17697</v>
      </c>
      <c r="C9425" s="374" t="s">
        <v>19050</v>
      </c>
      <c r="D9425" s="368" t="s">
        <v>9</v>
      </c>
      <c r="E9425" s="374" t="s">
        <v>359</v>
      </c>
      <c r="F9425" s="376">
        <v>0</v>
      </c>
    </row>
    <row r="9426" spans="1:6" ht="22.5">
      <c r="A9426" s="370" t="s">
        <v>19051</v>
      </c>
      <c r="B9426" s="374">
        <v>17698</v>
      </c>
      <c r="C9426" s="374" t="s">
        <v>19052</v>
      </c>
      <c r="D9426" s="368" t="s">
        <v>9</v>
      </c>
      <c r="E9426" s="374" t="s">
        <v>359</v>
      </c>
      <c r="F9426" s="376">
        <v>7612498.5899999999</v>
      </c>
    </row>
    <row r="9427" spans="1:6">
      <c r="A9427" s="370" t="s">
        <v>19053</v>
      </c>
      <c r="B9427" s="374">
        <v>17947</v>
      </c>
      <c r="C9427" s="374" t="s">
        <v>19054</v>
      </c>
      <c r="D9427" s="368" t="s">
        <v>9</v>
      </c>
      <c r="E9427" s="374" t="s">
        <v>371</v>
      </c>
      <c r="F9427" s="376">
        <v>1996258.44</v>
      </c>
    </row>
    <row r="9428" spans="1:6">
      <c r="A9428" s="370" t="s">
        <v>19055</v>
      </c>
      <c r="B9428" s="374">
        <v>17948</v>
      </c>
      <c r="C9428" s="374" t="s">
        <v>19056</v>
      </c>
      <c r="D9428" s="368" t="s">
        <v>9</v>
      </c>
      <c r="E9428" s="374" t="s">
        <v>371</v>
      </c>
      <c r="F9428" s="376">
        <v>1996258.44</v>
      </c>
    </row>
    <row r="9429" spans="1:6">
      <c r="A9429" s="370" t="s">
        <v>19057</v>
      </c>
      <c r="B9429" s="374">
        <v>18003</v>
      </c>
      <c r="C9429" s="374" t="s">
        <v>19058</v>
      </c>
      <c r="D9429" s="368" t="s">
        <v>9</v>
      </c>
      <c r="E9429" s="374" t="s">
        <v>371</v>
      </c>
      <c r="F9429" s="376">
        <v>1092788.8400000001</v>
      </c>
    </row>
    <row r="9430" spans="1:6">
      <c r="A9430" s="370" t="s">
        <v>19059</v>
      </c>
      <c r="B9430" s="374">
        <v>18236</v>
      </c>
      <c r="C9430" s="374" t="s">
        <v>19060</v>
      </c>
      <c r="D9430" s="368" t="s">
        <v>9</v>
      </c>
      <c r="E9430" s="374" t="s">
        <v>371</v>
      </c>
      <c r="F9430" s="376">
        <v>1092788.8400000001</v>
      </c>
    </row>
    <row r="9431" spans="1:6" ht="22.5">
      <c r="A9431" s="370" t="s">
        <v>19061</v>
      </c>
      <c r="B9431" s="374">
        <v>12335</v>
      </c>
      <c r="C9431" s="374" t="s">
        <v>19062</v>
      </c>
      <c r="D9431" s="368" t="s">
        <v>9</v>
      </c>
      <c r="E9431" s="374" t="s">
        <v>359</v>
      </c>
      <c r="F9431" s="376">
        <v>657682.68999999994</v>
      </c>
    </row>
    <row r="9432" spans="1:6">
      <c r="A9432" s="370" t="s">
        <v>19063</v>
      </c>
      <c r="B9432" s="374">
        <v>16953</v>
      </c>
      <c r="C9432" s="374" t="s">
        <v>19064</v>
      </c>
      <c r="D9432" s="368" t="s">
        <v>9</v>
      </c>
      <c r="E9432" s="374" t="s">
        <v>1520</v>
      </c>
      <c r="F9432" s="376">
        <v>204146.93</v>
      </c>
    </row>
    <row r="9433" spans="1:6" ht="22.5">
      <c r="A9433" s="370" t="s">
        <v>19065</v>
      </c>
      <c r="B9433" s="374">
        <v>16582</v>
      </c>
      <c r="C9433" s="374" t="s">
        <v>19066</v>
      </c>
      <c r="D9433" s="368" t="s">
        <v>9</v>
      </c>
      <c r="E9433" s="374" t="s">
        <v>359</v>
      </c>
      <c r="F9433" s="376">
        <v>4386473.43</v>
      </c>
    </row>
    <row r="9434" spans="1:6" ht="22.5">
      <c r="A9434" s="370" t="s">
        <v>19067</v>
      </c>
      <c r="B9434" s="374">
        <v>15702</v>
      </c>
      <c r="C9434" s="374" t="s">
        <v>19068</v>
      </c>
      <c r="D9434" s="368" t="s">
        <v>9</v>
      </c>
      <c r="E9434" s="374" t="s">
        <v>359</v>
      </c>
      <c r="F9434" s="376">
        <v>6240053.6100000003</v>
      </c>
    </row>
    <row r="9435" spans="1:6" ht="22.5">
      <c r="A9435" s="370" t="s">
        <v>19069</v>
      </c>
      <c r="B9435" s="374">
        <v>15703</v>
      </c>
      <c r="C9435" s="374" t="s">
        <v>19070</v>
      </c>
      <c r="D9435" s="368" t="s">
        <v>9</v>
      </c>
      <c r="E9435" s="374" t="s">
        <v>359</v>
      </c>
      <c r="F9435" s="376">
        <v>6057956.5300000003</v>
      </c>
    </row>
    <row r="9436" spans="1:6" ht="22.5">
      <c r="A9436" s="370" t="s">
        <v>19071</v>
      </c>
      <c r="B9436" s="374">
        <v>15704</v>
      </c>
      <c r="C9436" s="374" t="s">
        <v>19072</v>
      </c>
      <c r="D9436" s="368" t="s">
        <v>9</v>
      </c>
      <c r="E9436" s="374" t="s">
        <v>359</v>
      </c>
      <c r="F9436" s="376">
        <v>6057956.5300000003</v>
      </c>
    </row>
    <row r="9437" spans="1:6" ht="22.5">
      <c r="A9437" s="370" t="s">
        <v>19073</v>
      </c>
      <c r="B9437" s="374">
        <v>15700</v>
      </c>
      <c r="C9437" s="374" t="s">
        <v>19074</v>
      </c>
      <c r="D9437" s="368" t="s">
        <v>9</v>
      </c>
      <c r="E9437" s="374" t="s">
        <v>359</v>
      </c>
      <c r="F9437" s="376">
        <v>6061328.6600000001</v>
      </c>
    </row>
    <row r="9438" spans="1:6" ht="22.5">
      <c r="A9438" s="370" t="s">
        <v>19075</v>
      </c>
      <c r="B9438" s="374">
        <v>15701</v>
      </c>
      <c r="C9438" s="374" t="s">
        <v>19076</v>
      </c>
      <c r="D9438" s="368" t="s">
        <v>9</v>
      </c>
      <c r="E9438" s="374" t="s">
        <v>359</v>
      </c>
      <c r="F9438" s="376">
        <v>19280160.399999999</v>
      </c>
    </row>
    <row r="9439" spans="1:6" ht="22.5">
      <c r="A9439" s="370" t="s">
        <v>19077</v>
      </c>
      <c r="B9439" s="374">
        <v>15705</v>
      </c>
      <c r="C9439" s="374" t="s">
        <v>19078</v>
      </c>
      <c r="D9439" s="368" t="s">
        <v>9</v>
      </c>
      <c r="E9439" s="374" t="s">
        <v>359</v>
      </c>
      <c r="F9439" s="376">
        <v>6057956.5300000003</v>
      </c>
    </row>
    <row r="9440" spans="1:6" ht="22.5">
      <c r="A9440" s="370" t="s">
        <v>19079</v>
      </c>
      <c r="B9440" s="374">
        <v>16581</v>
      </c>
      <c r="C9440" s="374" t="s">
        <v>19078</v>
      </c>
      <c r="D9440" s="368" t="s">
        <v>9</v>
      </c>
      <c r="E9440" s="374" t="s">
        <v>359</v>
      </c>
      <c r="F9440" s="376">
        <v>6057956.5300000003</v>
      </c>
    </row>
    <row r="9441" spans="1:6">
      <c r="A9441" s="370" t="s">
        <v>19080</v>
      </c>
      <c r="B9441" s="374">
        <v>14734</v>
      </c>
      <c r="C9441" s="374" t="s">
        <v>19081</v>
      </c>
      <c r="D9441" s="368" t="s">
        <v>9</v>
      </c>
      <c r="E9441" s="374" t="s">
        <v>491</v>
      </c>
      <c r="F9441" s="376">
        <v>1041791.63</v>
      </c>
    </row>
    <row r="9442" spans="1:6">
      <c r="A9442" s="370" t="s">
        <v>19082</v>
      </c>
      <c r="B9442" s="374">
        <v>14890</v>
      </c>
      <c r="C9442" s="374" t="s">
        <v>19083</v>
      </c>
      <c r="D9442" s="368" t="s">
        <v>9</v>
      </c>
      <c r="E9442" s="374" t="s">
        <v>491</v>
      </c>
      <c r="F9442" s="376">
        <v>1166853.52</v>
      </c>
    </row>
    <row r="9443" spans="1:6">
      <c r="A9443" s="370" t="s">
        <v>19084</v>
      </c>
      <c r="B9443" s="374">
        <v>14309</v>
      </c>
      <c r="C9443" s="374" t="s">
        <v>19085</v>
      </c>
      <c r="D9443" s="368" t="s">
        <v>9</v>
      </c>
      <c r="E9443" s="374" t="s">
        <v>366</v>
      </c>
      <c r="F9443" s="376">
        <v>0</v>
      </c>
    </row>
    <row r="9444" spans="1:6">
      <c r="A9444" s="370" t="s">
        <v>19086</v>
      </c>
      <c r="B9444" s="374">
        <v>17949</v>
      </c>
      <c r="C9444" s="374" t="s">
        <v>19087</v>
      </c>
      <c r="D9444" s="368" t="s">
        <v>9</v>
      </c>
      <c r="E9444" s="374" t="s">
        <v>371</v>
      </c>
      <c r="F9444" s="376">
        <v>1996258.44</v>
      </c>
    </row>
    <row r="9445" spans="1:6" ht="22.5">
      <c r="A9445" s="370" t="s">
        <v>19088</v>
      </c>
      <c r="B9445" s="374">
        <v>14444</v>
      </c>
      <c r="C9445" s="374" t="s">
        <v>19089</v>
      </c>
      <c r="D9445" s="368" t="s">
        <v>9</v>
      </c>
      <c r="E9445" s="374" t="s">
        <v>359</v>
      </c>
      <c r="F9445" s="376">
        <v>1812704.98</v>
      </c>
    </row>
    <row r="9446" spans="1:6" ht="22.5">
      <c r="A9446" s="370" t="s">
        <v>19090</v>
      </c>
      <c r="B9446" s="374">
        <v>555</v>
      </c>
      <c r="C9446" s="374" t="s">
        <v>19091</v>
      </c>
      <c r="D9446" s="368" t="s">
        <v>9</v>
      </c>
      <c r="E9446" s="374" t="s">
        <v>359</v>
      </c>
      <c r="F9446" s="376">
        <v>3084251.08</v>
      </c>
    </row>
    <row r="9447" spans="1:6" ht="22.5">
      <c r="A9447" s="370" t="s">
        <v>19092</v>
      </c>
      <c r="B9447" s="374">
        <v>15348</v>
      </c>
      <c r="C9447" s="374" t="s">
        <v>19093</v>
      </c>
      <c r="D9447" s="368" t="s">
        <v>9</v>
      </c>
      <c r="E9447" s="374" t="s">
        <v>359</v>
      </c>
      <c r="F9447" s="376">
        <v>6443782.2999999998</v>
      </c>
    </row>
    <row r="9448" spans="1:6" ht="22.5">
      <c r="A9448" s="370" t="s">
        <v>19094</v>
      </c>
      <c r="B9448" s="374">
        <v>17480</v>
      </c>
      <c r="C9448" s="374" t="s">
        <v>19095</v>
      </c>
      <c r="D9448" s="368" t="s">
        <v>9</v>
      </c>
      <c r="E9448" s="374" t="s">
        <v>359</v>
      </c>
      <c r="F9448" s="376">
        <v>751800.8</v>
      </c>
    </row>
    <row r="9449" spans="1:6" ht="22.5">
      <c r="A9449" s="370" t="s">
        <v>19096</v>
      </c>
      <c r="B9449" s="374">
        <v>15747</v>
      </c>
      <c r="C9449" s="374" t="s">
        <v>19097</v>
      </c>
      <c r="D9449" s="368" t="s">
        <v>9</v>
      </c>
      <c r="E9449" s="374" t="s">
        <v>359</v>
      </c>
      <c r="F9449" s="376">
        <v>4595743.04</v>
      </c>
    </row>
    <row r="9450" spans="1:6" ht="22.5">
      <c r="A9450" s="370" t="s">
        <v>19098</v>
      </c>
      <c r="B9450" s="374">
        <v>18999</v>
      </c>
      <c r="C9450" s="374" t="s">
        <v>19099</v>
      </c>
      <c r="D9450" s="368" t="s">
        <v>9</v>
      </c>
      <c r="E9450" s="374" t="s">
        <v>359</v>
      </c>
      <c r="F9450" s="376">
        <v>15263832.5</v>
      </c>
    </row>
    <row r="9451" spans="1:6" ht="22.5">
      <c r="A9451" s="370" t="s">
        <v>19100</v>
      </c>
      <c r="B9451" s="374">
        <v>15699</v>
      </c>
      <c r="C9451" s="374" t="s">
        <v>19101</v>
      </c>
      <c r="D9451" s="368" t="s">
        <v>9</v>
      </c>
      <c r="E9451" s="374" t="s">
        <v>359</v>
      </c>
      <c r="F9451" s="376">
        <v>6494635.6399999997</v>
      </c>
    </row>
    <row r="9452" spans="1:6" ht="22.5">
      <c r="A9452" s="370" t="s">
        <v>19102</v>
      </c>
      <c r="B9452" s="374">
        <v>15698</v>
      </c>
      <c r="C9452" s="374" t="s">
        <v>19103</v>
      </c>
      <c r="D9452" s="368" t="s">
        <v>9</v>
      </c>
      <c r="E9452" s="374" t="s">
        <v>359</v>
      </c>
      <c r="F9452" s="376">
        <v>19914977.260000002</v>
      </c>
    </row>
    <row r="9453" spans="1:6" ht="22.5">
      <c r="A9453" s="370" t="s">
        <v>19104</v>
      </c>
      <c r="B9453" s="374">
        <v>16308</v>
      </c>
      <c r="C9453" s="374" t="s">
        <v>19105</v>
      </c>
      <c r="D9453" s="368" t="s">
        <v>9</v>
      </c>
      <c r="E9453" s="374" t="s">
        <v>359</v>
      </c>
      <c r="F9453" s="376">
        <v>32502622.739999998</v>
      </c>
    </row>
    <row r="9454" spans="1:6" ht="22.5">
      <c r="A9454" s="370" t="s">
        <v>19106</v>
      </c>
      <c r="B9454" s="374">
        <v>16624</v>
      </c>
      <c r="C9454" s="374" t="s">
        <v>19107</v>
      </c>
      <c r="D9454" s="368" t="s">
        <v>9</v>
      </c>
      <c r="E9454" s="374" t="s">
        <v>359</v>
      </c>
      <c r="F9454" s="376">
        <v>7960908.6500000004</v>
      </c>
    </row>
    <row r="9455" spans="1:6" ht="22.5">
      <c r="A9455" s="370" t="s">
        <v>19108</v>
      </c>
      <c r="B9455" s="374">
        <v>17478</v>
      </c>
      <c r="C9455" s="374" t="s">
        <v>19109</v>
      </c>
      <c r="D9455" s="368" t="s">
        <v>9</v>
      </c>
      <c r="E9455" s="374" t="s">
        <v>359</v>
      </c>
      <c r="F9455" s="376">
        <v>2226713.1800000002</v>
      </c>
    </row>
    <row r="9456" spans="1:6" ht="22.5">
      <c r="A9456" s="370" t="s">
        <v>19110</v>
      </c>
      <c r="B9456" s="374">
        <v>14605</v>
      </c>
      <c r="C9456" s="374" t="s">
        <v>19111</v>
      </c>
      <c r="D9456" s="368" t="s">
        <v>9</v>
      </c>
      <c r="E9456" s="374" t="s">
        <v>359</v>
      </c>
      <c r="F9456" s="376">
        <v>9640190.9000000004</v>
      </c>
    </row>
    <row r="9457" spans="1:6">
      <c r="A9457" s="370" t="s">
        <v>19112</v>
      </c>
      <c r="B9457" s="374">
        <v>12990</v>
      </c>
      <c r="C9457" s="374" t="s">
        <v>19113</v>
      </c>
      <c r="D9457" s="368" t="s">
        <v>9</v>
      </c>
      <c r="E9457" s="374" t="s">
        <v>366</v>
      </c>
      <c r="F9457" s="376">
        <v>110438.8</v>
      </c>
    </row>
    <row r="9458" spans="1:6">
      <c r="A9458" s="370" t="s">
        <v>19114</v>
      </c>
      <c r="B9458" s="374">
        <v>12991</v>
      </c>
      <c r="C9458" s="374" t="s">
        <v>19115</v>
      </c>
      <c r="D9458" s="368" t="s">
        <v>9</v>
      </c>
      <c r="E9458" s="374" t="s">
        <v>366</v>
      </c>
      <c r="F9458" s="376">
        <v>211719.71</v>
      </c>
    </row>
    <row r="9459" spans="1:6">
      <c r="A9459" s="370" t="s">
        <v>19116</v>
      </c>
      <c r="B9459" s="374">
        <v>14665</v>
      </c>
      <c r="C9459" s="374" t="s">
        <v>19117</v>
      </c>
      <c r="D9459" s="368" t="s">
        <v>9</v>
      </c>
      <c r="E9459" s="374" t="s">
        <v>491</v>
      </c>
      <c r="F9459" s="376">
        <v>1173309.92</v>
      </c>
    </row>
    <row r="9460" spans="1:6">
      <c r="A9460" s="370" t="s">
        <v>19118</v>
      </c>
      <c r="B9460" s="374">
        <v>12992</v>
      </c>
      <c r="C9460" s="374" t="s">
        <v>19119</v>
      </c>
      <c r="D9460" s="368" t="s">
        <v>9</v>
      </c>
      <c r="E9460" s="374" t="s">
        <v>491</v>
      </c>
      <c r="F9460" s="376">
        <v>961590.21</v>
      </c>
    </row>
    <row r="9461" spans="1:6">
      <c r="A9461" s="370" t="s">
        <v>19120</v>
      </c>
      <c r="B9461" s="374">
        <v>14832</v>
      </c>
      <c r="C9461" s="374" t="s">
        <v>272</v>
      </c>
      <c r="D9461" s="368" t="s">
        <v>9</v>
      </c>
      <c r="E9461" s="374" t="s">
        <v>491</v>
      </c>
      <c r="F9461" s="376">
        <v>1283748.72</v>
      </c>
    </row>
    <row r="9462" spans="1:6" ht="22.5">
      <c r="A9462" s="370" t="s">
        <v>19121</v>
      </c>
      <c r="B9462" s="374">
        <v>14975</v>
      </c>
      <c r="C9462" s="374" t="s">
        <v>19122</v>
      </c>
      <c r="D9462" s="368" t="s">
        <v>9</v>
      </c>
      <c r="E9462" s="374" t="s">
        <v>359</v>
      </c>
      <c r="F9462" s="376">
        <v>288022.32</v>
      </c>
    </row>
    <row r="9463" spans="1:6" ht="22.5">
      <c r="A9463" s="370" t="s">
        <v>19123</v>
      </c>
      <c r="B9463" s="374">
        <v>15353</v>
      </c>
      <c r="C9463" s="374" t="s">
        <v>19124</v>
      </c>
      <c r="D9463" s="368" t="s">
        <v>9</v>
      </c>
      <c r="E9463" s="374" t="s">
        <v>359</v>
      </c>
      <c r="F9463" s="376">
        <v>462856.68</v>
      </c>
    </row>
    <row r="9464" spans="1:6" ht="22.5">
      <c r="A9464" s="370" t="s">
        <v>19125</v>
      </c>
      <c r="B9464" s="374">
        <v>15115</v>
      </c>
      <c r="C9464" s="374" t="s">
        <v>19126</v>
      </c>
      <c r="D9464" s="368" t="s">
        <v>9</v>
      </c>
      <c r="E9464" s="374" t="s">
        <v>359</v>
      </c>
      <c r="F9464" s="376">
        <v>187863.01</v>
      </c>
    </row>
    <row r="9465" spans="1:6" ht="22.5">
      <c r="A9465" s="370" t="s">
        <v>19127</v>
      </c>
      <c r="B9465" s="374">
        <v>15179</v>
      </c>
      <c r="C9465" s="374" t="s">
        <v>19128</v>
      </c>
      <c r="D9465" s="368" t="s">
        <v>9</v>
      </c>
      <c r="E9465" s="374" t="s">
        <v>359</v>
      </c>
      <c r="F9465" s="376">
        <v>448208.08</v>
      </c>
    </row>
    <row r="9466" spans="1:6" ht="22.5">
      <c r="A9466" s="370" t="s">
        <v>19129</v>
      </c>
      <c r="B9466" s="374">
        <v>11762</v>
      </c>
      <c r="C9466" s="374" t="s">
        <v>19130</v>
      </c>
      <c r="D9466" s="368" t="s">
        <v>9</v>
      </c>
      <c r="E9466" s="374" t="s">
        <v>359</v>
      </c>
      <c r="F9466" s="376">
        <v>44560.83</v>
      </c>
    </row>
    <row r="9467" spans="1:6">
      <c r="A9467" s="370" t="s">
        <v>19131</v>
      </c>
      <c r="B9467" s="374">
        <v>13888</v>
      </c>
      <c r="C9467" s="374" t="s">
        <v>19132</v>
      </c>
      <c r="D9467" s="368" t="s">
        <v>9</v>
      </c>
      <c r="E9467" s="374" t="s">
        <v>366</v>
      </c>
      <c r="F9467" s="376">
        <v>219322.69</v>
      </c>
    </row>
    <row r="9468" spans="1:6" ht="22.5">
      <c r="A9468" s="370" t="s">
        <v>19133</v>
      </c>
      <c r="B9468" s="374">
        <v>17197</v>
      </c>
      <c r="C9468" s="374" t="s">
        <v>19134</v>
      </c>
      <c r="D9468" s="368" t="s">
        <v>9</v>
      </c>
      <c r="E9468" s="374" t="s">
        <v>359</v>
      </c>
      <c r="F9468" s="376">
        <v>216038.98</v>
      </c>
    </row>
    <row r="9469" spans="1:6" ht="22.5">
      <c r="A9469" s="370" t="s">
        <v>19135</v>
      </c>
      <c r="B9469" s="374">
        <v>15748</v>
      </c>
      <c r="C9469" s="374" t="s">
        <v>19136</v>
      </c>
      <c r="D9469" s="368" t="s">
        <v>9</v>
      </c>
      <c r="E9469" s="374" t="s">
        <v>359</v>
      </c>
      <c r="F9469" s="376">
        <v>182097.08</v>
      </c>
    </row>
    <row r="9470" spans="1:6" ht="22.5">
      <c r="A9470" s="370" t="s">
        <v>19137</v>
      </c>
      <c r="B9470" s="374">
        <v>15749</v>
      </c>
      <c r="C9470" s="374" t="s">
        <v>19138</v>
      </c>
      <c r="D9470" s="368" t="s">
        <v>9</v>
      </c>
      <c r="E9470" s="374" t="s">
        <v>359</v>
      </c>
      <c r="F9470" s="376">
        <v>182097.08</v>
      </c>
    </row>
    <row r="9471" spans="1:6" ht="22.5">
      <c r="A9471" s="370" t="s">
        <v>19139</v>
      </c>
      <c r="B9471" s="374">
        <v>17485</v>
      </c>
      <c r="C9471" s="374" t="s">
        <v>19140</v>
      </c>
      <c r="D9471" s="368" t="s">
        <v>9</v>
      </c>
      <c r="E9471" s="374" t="s">
        <v>359</v>
      </c>
      <c r="F9471" s="376">
        <v>1030473.32</v>
      </c>
    </row>
    <row r="9472" spans="1:6" ht="22.5">
      <c r="A9472" s="370" t="s">
        <v>19141</v>
      </c>
      <c r="B9472" s="374">
        <v>17488</v>
      </c>
      <c r="C9472" s="374" t="s">
        <v>19142</v>
      </c>
      <c r="D9472" s="368" t="s">
        <v>9</v>
      </c>
      <c r="E9472" s="374" t="s">
        <v>359</v>
      </c>
      <c r="F9472" s="376">
        <v>841463.48</v>
      </c>
    </row>
    <row r="9473" spans="1:6" ht="22.5">
      <c r="A9473" s="370" t="s">
        <v>19143</v>
      </c>
      <c r="B9473" s="374">
        <v>17492</v>
      </c>
      <c r="C9473" s="374" t="s">
        <v>19144</v>
      </c>
      <c r="D9473" s="368" t="s">
        <v>9</v>
      </c>
      <c r="E9473" s="374" t="s">
        <v>359</v>
      </c>
      <c r="F9473" s="376">
        <v>994845.48</v>
      </c>
    </row>
    <row r="9474" spans="1:6" ht="22.5">
      <c r="A9474" s="370" t="s">
        <v>19145</v>
      </c>
      <c r="B9474" s="374">
        <v>11849</v>
      </c>
      <c r="C9474" s="374" t="s">
        <v>19146</v>
      </c>
      <c r="D9474" s="368" t="s">
        <v>9</v>
      </c>
      <c r="E9474" s="374" t="s">
        <v>359</v>
      </c>
      <c r="F9474" s="376">
        <v>448222.17</v>
      </c>
    </row>
    <row r="9475" spans="1:6">
      <c r="A9475" s="370" t="s">
        <v>19147</v>
      </c>
      <c r="B9475" s="374">
        <v>17533</v>
      </c>
      <c r="C9475" s="374" t="s">
        <v>19148</v>
      </c>
      <c r="D9475" s="368" t="s">
        <v>9</v>
      </c>
      <c r="E9475" s="374" t="s">
        <v>562</v>
      </c>
      <c r="F9475" s="376">
        <v>263294.38</v>
      </c>
    </row>
    <row r="9476" spans="1:6" ht="22.5">
      <c r="A9476" s="370" t="s">
        <v>19149</v>
      </c>
      <c r="B9476" s="374">
        <v>556</v>
      </c>
      <c r="C9476" s="374" t="s">
        <v>19150</v>
      </c>
      <c r="D9476" s="368" t="s">
        <v>9</v>
      </c>
      <c r="E9476" s="374" t="s">
        <v>359</v>
      </c>
      <c r="F9476" s="376">
        <v>182246.49</v>
      </c>
    </row>
    <row r="9477" spans="1:6" ht="22.5">
      <c r="A9477" s="370" t="s">
        <v>19151</v>
      </c>
      <c r="B9477" s="374">
        <v>557</v>
      </c>
      <c r="C9477" s="374" t="s">
        <v>19152</v>
      </c>
      <c r="D9477" s="368" t="s">
        <v>9</v>
      </c>
      <c r="E9477" s="374" t="s">
        <v>359</v>
      </c>
      <c r="F9477" s="376">
        <v>623034.73</v>
      </c>
    </row>
    <row r="9478" spans="1:6" ht="22.5">
      <c r="A9478" s="370" t="s">
        <v>19153</v>
      </c>
      <c r="B9478" s="374">
        <v>12277</v>
      </c>
      <c r="C9478" s="374" t="s">
        <v>19152</v>
      </c>
      <c r="D9478" s="368" t="s">
        <v>9</v>
      </c>
      <c r="E9478" s="374" t="s">
        <v>359</v>
      </c>
      <c r="F9478" s="376">
        <v>623034.73</v>
      </c>
    </row>
    <row r="9479" spans="1:6" ht="22.5">
      <c r="A9479" s="370" t="s">
        <v>19154</v>
      </c>
      <c r="B9479" s="374">
        <v>12377</v>
      </c>
      <c r="C9479" s="374" t="s">
        <v>19155</v>
      </c>
      <c r="D9479" s="368" t="s">
        <v>9</v>
      </c>
      <c r="E9479" s="374" t="s">
        <v>359</v>
      </c>
      <c r="F9479" s="376">
        <v>648798.69999999995</v>
      </c>
    </row>
    <row r="9480" spans="1:6" ht="22.5">
      <c r="A9480" s="370" t="s">
        <v>19156</v>
      </c>
      <c r="B9480" s="374">
        <v>12296</v>
      </c>
      <c r="C9480" s="374" t="s">
        <v>19157</v>
      </c>
      <c r="D9480" s="368" t="s">
        <v>9</v>
      </c>
      <c r="E9480" s="374" t="s">
        <v>359</v>
      </c>
      <c r="F9480" s="376">
        <v>569266.75</v>
      </c>
    </row>
    <row r="9481" spans="1:6" ht="22.5">
      <c r="A9481" s="370" t="s">
        <v>19158</v>
      </c>
      <c r="B9481" s="374">
        <v>12253</v>
      </c>
      <c r="C9481" s="374" t="s">
        <v>19159</v>
      </c>
      <c r="D9481" s="368" t="s">
        <v>9</v>
      </c>
      <c r="E9481" s="374" t="s">
        <v>359</v>
      </c>
      <c r="F9481" s="376">
        <v>484520.63</v>
      </c>
    </row>
    <row r="9482" spans="1:6" ht="22.5">
      <c r="A9482" s="370" t="s">
        <v>19160</v>
      </c>
      <c r="B9482" s="374">
        <v>558</v>
      </c>
      <c r="C9482" s="374" t="s">
        <v>19161</v>
      </c>
      <c r="D9482" s="368" t="s">
        <v>9</v>
      </c>
      <c r="E9482" s="374" t="s">
        <v>359</v>
      </c>
      <c r="F9482" s="376">
        <v>681926.41</v>
      </c>
    </row>
    <row r="9483" spans="1:6" ht="22.5">
      <c r="A9483" s="370" t="s">
        <v>19162</v>
      </c>
      <c r="B9483" s="374">
        <v>12387</v>
      </c>
      <c r="C9483" s="374" t="s">
        <v>19161</v>
      </c>
      <c r="D9483" s="368" t="s">
        <v>9</v>
      </c>
      <c r="E9483" s="374" t="s">
        <v>359</v>
      </c>
      <c r="F9483" s="376">
        <v>608152.47</v>
      </c>
    </row>
    <row r="9484" spans="1:6" ht="22.5">
      <c r="A9484" s="370" t="s">
        <v>19163</v>
      </c>
      <c r="B9484" s="374">
        <v>12388</v>
      </c>
      <c r="C9484" s="374" t="s">
        <v>19161</v>
      </c>
      <c r="D9484" s="368" t="s">
        <v>9</v>
      </c>
      <c r="E9484" s="374" t="s">
        <v>359</v>
      </c>
      <c r="F9484" s="376">
        <v>565720.5</v>
      </c>
    </row>
    <row r="9485" spans="1:6" ht="22.5">
      <c r="A9485" s="370" t="s">
        <v>19164</v>
      </c>
      <c r="B9485" s="374">
        <v>12594</v>
      </c>
      <c r="C9485" s="374" t="s">
        <v>19165</v>
      </c>
      <c r="D9485" s="368" t="s">
        <v>9</v>
      </c>
      <c r="E9485" s="374" t="s">
        <v>359</v>
      </c>
      <c r="F9485" s="376">
        <v>260138.69</v>
      </c>
    </row>
    <row r="9486" spans="1:6" ht="22.5">
      <c r="A9486" s="370" t="s">
        <v>19166</v>
      </c>
      <c r="B9486" s="374">
        <v>16815</v>
      </c>
      <c r="C9486" s="374" t="s">
        <v>19167</v>
      </c>
      <c r="D9486" s="368" t="s">
        <v>9</v>
      </c>
      <c r="E9486" s="374" t="s">
        <v>359</v>
      </c>
      <c r="F9486" s="376">
        <v>803578.92</v>
      </c>
    </row>
    <row r="9487" spans="1:6" ht="22.5">
      <c r="A9487" s="370" t="s">
        <v>19168</v>
      </c>
      <c r="B9487" s="374">
        <v>14441</v>
      </c>
      <c r="C9487" s="374" t="s">
        <v>19169</v>
      </c>
      <c r="D9487" s="368" t="s">
        <v>9</v>
      </c>
      <c r="E9487" s="374" t="s">
        <v>359</v>
      </c>
      <c r="F9487" s="376">
        <v>948193.92</v>
      </c>
    </row>
    <row r="9488" spans="1:6" ht="22.5">
      <c r="A9488" s="370" t="s">
        <v>19170</v>
      </c>
      <c r="B9488" s="374">
        <v>12374</v>
      </c>
      <c r="C9488" s="374" t="s">
        <v>19171</v>
      </c>
      <c r="D9488" s="368" t="s">
        <v>9</v>
      </c>
      <c r="E9488" s="374" t="s">
        <v>359</v>
      </c>
      <c r="F9488" s="376">
        <v>817498.61</v>
      </c>
    </row>
    <row r="9489" spans="1:6" ht="22.5">
      <c r="A9489" s="370" t="s">
        <v>19172</v>
      </c>
      <c r="B9489" s="374">
        <v>12375</v>
      </c>
      <c r="C9489" s="374" t="s">
        <v>19171</v>
      </c>
      <c r="D9489" s="368" t="s">
        <v>9</v>
      </c>
      <c r="E9489" s="374" t="s">
        <v>359</v>
      </c>
      <c r="F9489" s="376">
        <v>1105520.74</v>
      </c>
    </row>
    <row r="9490" spans="1:6" ht="22.5">
      <c r="A9490" s="370" t="s">
        <v>19173</v>
      </c>
      <c r="B9490" s="374">
        <v>12216</v>
      </c>
      <c r="C9490" s="374" t="s">
        <v>19174</v>
      </c>
      <c r="D9490" s="368" t="s">
        <v>9</v>
      </c>
      <c r="E9490" s="374" t="s">
        <v>359</v>
      </c>
      <c r="F9490" s="376">
        <v>1062614.77</v>
      </c>
    </row>
    <row r="9491" spans="1:6" ht="22.5">
      <c r="A9491" s="370" t="s">
        <v>19175</v>
      </c>
      <c r="B9491" s="374">
        <v>11641</v>
      </c>
      <c r="C9491" s="374" t="s">
        <v>19176</v>
      </c>
      <c r="D9491" s="368" t="s">
        <v>9</v>
      </c>
      <c r="E9491" s="374" t="s">
        <v>359</v>
      </c>
      <c r="F9491" s="376">
        <v>1671339.72</v>
      </c>
    </row>
    <row r="9492" spans="1:6" ht="22.5">
      <c r="A9492" s="370" t="s">
        <v>19177</v>
      </c>
      <c r="B9492" s="374">
        <v>12245</v>
      </c>
      <c r="C9492" s="374" t="s">
        <v>19176</v>
      </c>
      <c r="D9492" s="368" t="s">
        <v>9</v>
      </c>
      <c r="E9492" s="374" t="s">
        <v>359</v>
      </c>
      <c r="F9492" s="376">
        <v>803614.76</v>
      </c>
    </row>
    <row r="9493" spans="1:6" ht="22.5">
      <c r="A9493" s="370" t="s">
        <v>19178</v>
      </c>
      <c r="B9493" s="374">
        <v>12291</v>
      </c>
      <c r="C9493" s="374" t="s">
        <v>19179</v>
      </c>
      <c r="D9493" s="368" t="s">
        <v>9</v>
      </c>
      <c r="E9493" s="374" t="s">
        <v>359</v>
      </c>
      <c r="F9493" s="376">
        <v>817498.61</v>
      </c>
    </row>
    <row r="9494" spans="1:6" ht="22.5">
      <c r="A9494" s="370" t="s">
        <v>19180</v>
      </c>
      <c r="B9494" s="374">
        <v>12267</v>
      </c>
      <c r="C9494" s="374" t="s">
        <v>19181</v>
      </c>
      <c r="D9494" s="368" t="s">
        <v>9</v>
      </c>
      <c r="E9494" s="374" t="s">
        <v>359</v>
      </c>
      <c r="F9494" s="376">
        <v>91048.55</v>
      </c>
    </row>
    <row r="9495" spans="1:6" ht="22.5">
      <c r="A9495" s="370" t="s">
        <v>19182</v>
      </c>
      <c r="B9495" s="374">
        <v>19001</v>
      </c>
      <c r="C9495" s="374" t="s">
        <v>19183</v>
      </c>
      <c r="D9495" s="368" t="s">
        <v>9</v>
      </c>
      <c r="E9495" s="374" t="s">
        <v>359</v>
      </c>
      <c r="F9495" s="376">
        <v>27601089.199999999</v>
      </c>
    </row>
    <row r="9496" spans="1:6" ht="22.5">
      <c r="A9496" s="370" t="s">
        <v>19184</v>
      </c>
      <c r="B9496" s="374">
        <v>18978</v>
      </c>
      <c r="C9496" s="374" t="s">
        <v>19185</v>
      </c>
      <c r="D9496" s="368" t="s">
        <v>9</v>
      </c>
      <c r="E9496" s="374" t="s">
        <v>359</v>
      </c>
      <c r="F9496" s="376">
        <v>27722015.039999999</v>
      </c>
    </row>
    <row r="9497" spans="1:6" ht="22.5">
      <c r="A9497" s="370" t="s">
        <v>19186</v>
      </c>
      <c r="B9497" s="374">
        <v>11757</v>
      </c>
      <c r="C9497" s="374" t="s">
        <v>19187</v>
      </c>
      <c r="D9497" s="368" t="s">
        <v>9</v>
      </c>
      <c r="E9497" s="374" t="s">
        <v>359</v>
      </c>
      <c r="F9497" s="376">
        <v>283657.03999999998</v>
      </c>
    </row>
    <row r="9498" spans="1:6" ht="22.5">
      <c r="A9498" s="370" t="s">
        <v>19188</v>
      </c>
      <c r="B9498" s="374">
        <v>11758</v>
      </c>
      <c r="C9498" s="374" t="s">
        <v>19189</v>
      </c>
      <c r="D9498" s="368" t="s">
        <v>9</v>
      </c>
      <c r="E9498" s="374" t="s">
        <v>359</v>
      </c>
      <c r="F9498" s="376">
        <v>585099.22</v>
      </c>
    </row>
    <row r="9499" spans="1:6" ht="22.5">
      <c r="A9499" s="370" t="s">
        <v>19190</v>
      </c>
      <c r="B9499" s="374">
        <v>11759</v>
      </c>
      <c r="C9499" s="374" t="s">
        <v>19191</v>
      </c>
      <c r="D9499" s="368" t="s">
        <v>9</v>
      </c>
      <c r="E9499" s="374" t="s">
        <v>359</v>
      </c>
      <c r="F9499" s="376">
        <v>414219.35</v>
      </c>
    </row>
    <row r="9500" spans="1:6" ht="22.5">
      <c r="A9500" s="370" t="s">
        <v>19192</v>
      </c>
      <c r="B9500" s="374">
        <v>11760</v>
      </c>
      <c r="C9500" s="374" t="s">
        <v>19193</v>
      </c>
      <c r="D9500" s="368" t="s">
        <v>9</v>
      </c>
      <c r="E9500" s="374" t="s">
        <v>359</v>
      </c>
      <c r="F9500" s="376">
        <v>115904.02</v>
      </c>
    </row>
    <row r="9501" spans="1:6" ht="22.5">
      <c r="A9501" s="370" t="s">
        <v>19194</v>
      </c>
      <c r="B9501" s="374">
        <v>15345</v>
      </c>
      <c r="C9501" s="374" t="s">
        <v>19195</v>
      </c>
      <c r="D9501" s="368" t="s">
        <v>9</v>
      </c>
      <c r="E9501" s="374" t="s">
        <v>359</v>
      </c>
      <c r="F9501" s="376">
        <v>567615.4</v>
      </c>
    </row>
    <row r="9502" spans="1:6" ht="22.5">
      <c r="A9502" s="370" t="s">
        <v>19196</v>
      </c>
      <c r="B9502" s="374">
        <v>16215</v>
      </c>
      <c r="C9502" s="374" t="s">
        <v>19197</v>
      </c>
      <c r="D9502" s="368" t="s">
        <v>9</v>
      </c>
      <c r="E9502" s="374" t="s">
        <v>359</v>
      </c>
      <c r="F9502" s="376">
        <v>1616568.93</v>
      </c>
    </row>
    <row r="9503" spans="1:6" ht="22.5">
      <c r="A9503" s="370" t="s">
        <v>19198</v>
      </c>
      <c r="B9503" s="374">
        <v>12227</v>
      </c>
      <c r="C9503" s="374" t="s">
        <v>19199</v>
      </c>
      <c r="D9503" s="368" t="s">
        <v>9</v>
      </c>
      <c r="E9503" s="374" t="s">
        <v>359</v>
      </c>
      <c r="F9503" s="376">
        <v>630973.64</v>
      </c>
    </row>
    <row r="9504" spans="1:6" ht="22.5">
      <c r="A9504" s="370" t="s">
        <v>19200</v>
      </c>
      <c r="B9504" s="374">
        <v>18845</v>
      </c>
      <c r="C9504" s="374" t="s">
        <v>19201</v>
      </c>
      <c r="D9504" s="368" t="s">
        <v>9</v>
      </c>
      <c r="E9504" s="374" t="s">
        <v>359</v>
      </c>
      <c r="F9504" s="376">
        <v>476406.91</v>
      </c>
    </row>
    <row r="9505" spans="1:6" ht="22.5">
      <c r="A9505" s="370" t="s">
        <v>19202</v>
      </c>
      <c r="B9505" s="374">
        <v>18841</v>
      </c>
      <c r="C9505" s="374" t="s">
        <v>19203</v>
      </c>
      <c r="D9505" s="368" t="s">
        <v>9</v>
      </c>
      <c r="E9505" s="374" t="s">
        <v>359</v>
      </c>
      <c r="F9505" s="376">
        <v>476406.91</v>
      </c>
    </row>
    <row r="9506" spans="1:6" ht="22.5">
      <c r="A9506" s="370" t="s">
        <v>19204</v>
      </c>
      <c r="B9506" s="374">
        <v>18788</v>
      </c>
      <c r="C9506" s="374" t="s">
        <v>19205</v>
      </c>
      <c r="D9506" s="368" t="s">
        <v>9</v>
      </c>
      <c r="E9506" s="374" t="s">
        <v>359</v>
      </c>
      <c r="F9506" s="376">
        <v>475847.61</v>
      </c>
    </row>
    <row r="9507" spans="1:6" ht="22.5">
      <c r="A9507" s="370" t="s">
        <v>19206</v>
      </c>
      <c r="B9507" s="374">
        <v>18851</v>
      </c>
      <c r="C9507" s="374" t="s">
        <v>19207</v>
      </c>
      <c r="D9507" s="368" t="s">
        <v>9</v>
      </c>
      <c r="E9507" s="374" t="s">
        <v>359</v>
      </c>
      <c r="F9507" s="376">
        <v>476406.91</v>
      </c>
    </row>
    <row r="9508" spans="1:6" ht="22.5">
      <c r="A9508" s="370" t="s">
        <v>19208</v>
      </c>
      <c r="B9508" s="374">
        <v>18836</v>
      </c>
      <c r="C9508" s="374" t="s">
        <v>19209</v>
      </c>
      <c r="D9508" s="368" t="s">
        <v>9</v>
      </c>
      <c r="E9508" s="374" t="s">
        <v>359</v>
      </c>
      <c r="F9508" s="376">
        <v>476406.91</v>
      </c>
    </row>
    <row r="9509" spans="1:6" ht="22.5">
      <c r="A9509" s="370" t="s">
        <v>19210</v>
      </c>
      <c r="B9509" s="374">
        <v>18856</v>
      </c>
      <c r="C9509" s="374" t="s">
        <v>19211</v>
      </c>
      <c r="D9509" s="368" t="s">
        <v>9</v>
      </c>
      <c r="E9509" s="374" t="s">
        <v>359</v>
      </c>
      <c r="F9509" s="376">
        <v>476406.91</v>
      </c>
    </row>
    <row r="9510" spans="1:6" ht="22.5">
      <c r="A9510" s="370" t="s">
        <v>19212</v>
      </c>
      <c r="B9510" s="374">
        <v>18859</v>
      </c>
      <c r="C9510" s="374" t="s">
        <v>19213</v>
      </c>
      <c r="D9510" s="368" t="s">
        <v>9</v>
      </c>
      <c r="E9510" s="374" t="s">
        <v>359</v>
      </c>
      <c r="F9510" s="376">
        <v>476406.91</v>
      </c>
    </row>
    <row r="9511" spans="1:6" ht="22.5">
      <c r="A9511" s="370" t="s">
        <v>19214</v>
      </c>
      <c r="B9511" s="374">
        <v>18848</v>
      </c>
      <c r="C9511" s="374" t="s">
        <v>19215</v>
      </c>
      <c r="D9511" s="368" t="s">
        <v>9</v>
      </c>
      <c r="E9511" s="374" t="s">
        <v>359</v>
      </c>
      <c r="F9511" s="376">
        <v>476406.91</v>
      </c>
    </row>
    <row r="9512" spans="1:6" ht="22.5">
      <c r="A9512" s="370" t="s">
        <v>19216</v>
      </c>
      <c r="B9512" s="374">
        <v>18923</v>
      </c>
      <c r="C9512" s="374" t="s">
        <v>19217</v>
      </c>
      <c r="D9512" s="368" t="s">
        <v>9</v>
      </c>
      <c r="E9512" s="374" t="s">
        <v>359</v>
      </c>
      <c r="F9512" s="376">
        <v>476406.91</v>
      </c>
    </row>
    <row r="9513" spans="1:6" ht="22.5">
      <c r="A9513" s="370" t="s">
        <v>19218</v>
      </c>
      <c r="B9513" s="374">
        <v>18909</v>
      </c>
      <c r="C9513" s="374" t="s">
        <v>19219</v>
      </c>
      <c r="D9513" s="368" t="s">
        <v>9</v>
      </c>
      <c r="E9513" s="374" t="s">
        <v>359</v>
      </c>
      <c r="F9513" s="376">
        <v>476406.91</v>
      </c>
    </row>
    <row r="9514" spans="1:6" ht="22.5">
      <c r="A9514" s="370" t="s">
        <v>19220</v>
      </c>
      <c r="B9514" s="374">
        <v>18832</v>
      </c>
      <c r="C9514" s="374" t="s">
        <v>19221</v>
      </c>
      <c r="D9514" s="368" t="s">
        <v>9</v>
      </c>
      <c r="E9514" s="374" t="s">
        <v>359</v>
      </c>
      <c r="F9514" s="376">
        <v>3845842.87</v>
      </c>
    </row>
    <row r="9515" spans="1:6" ht="22.5">
      <c r="A9515" s="370" t="s">
        <v>19222</v>
      </c>
      <c r="B9515" s="374">
        <v>18861</v>
      </c>
      <c r="C9515" s="374" t="s">
        <v>19223</v>
      </c>
      <c r="D9515" s="368" t="s">
        <v>9</v>
      </c>
      <c r="E9515" s="374" t="s">
        <v>359</v>
      </c>
      <c r="F9515" s="376">
        <v>476406.91</v>
      </c>
    </row>
    <row r="9516" spans="1:6" ht="22.5">
      <c r="A9516" s="370" t="s">
        <v>19224</v>
      </c>
      <c r="B9516" s="374">
        <v>18872</v>
      </c>
      <c r="C9516" s="374" t="s">
        <v>19225</v>
      </c>
      <c r="D9516" s="368" t="s">
        <v>9</v>
      </c>
      <c r="E9516" s="374" t="s">
        <v>359</v>
      </c>
      <c r="F9516" s="376">
        <v>476406.91</v>
      </c>
    </row>
    <row r="9517" spans="1:6" ht="22.5">
      <c r="A9517" s="370" t="s">
        <v>19226</v>
      </c>
      <c r="B9517" s="374">
        <v>18870</v>
      </c>
      <c r="C9517" s="374" t="s">
        <v>19227</v>
      </c>
      <c r="D9517" s="368" t="s">
        <v>9</v>
      </c>
      <c r="E9517" s="374" t="s">
        <v>359</v>
      </c>
      <c r="F9517" s="376">
        <v>476406.91</v>
      </c>
    </row>
    <row r="9518" spans="1:6" ht="22.5">
      <c r="A9518" s="370" t="s">
        <v>19228</v>
      </c>
      <c r="B9518" s="374">
        <v>18860</v>
      </c>
      <c r="C9518" s="374" t="s">
        <v>19229</v>
      </c>
      <c r="D9518" s="368" t="s">
        <v>9</v>
      </c>
      <c r="E9518" s="374" t="s">
        <v>359</v>
      </c>
      <c r="F9518" s="376">
        <v>476406.91</v>
      </c>
    </row>
    <row r="9519" spans="1:6" ht="22.5">
      <c r="A9519" s="370" t="s">
        <v>19230</v>
      </c>
      <c r="B9519" s="374">
        <v>18790</v>
      </c>
      <c r="C9519" s="374" t="s">
        <v>19231</v>
      </c>
      <c r="D9519" s="368" t="s">
        <v>9</v>
      </c>
      <c r="E9519" s="374" t="s">
        <v>359</v>
      </c>
      <c r="F9519" s="376">
        <v>475847.61</v>
      </c>
    </row>
    <row r="9520" spans="1:6" ht="22.5">
      <c r="A9520" s="370" t="s">
        <v>19232</v>
      </c>
      <c r="B9520" s="374">
        <v>18874</v>
      </c>
      <c r="C9520" s="374" t="s">
        <v>19233</v>
      </c>
      <c r="D9520" s="368" t="s">
        <v>9</v>
      </c>
      <c r="E9520" s="374" t="s">
        <v>359</v>
      </c>
      <c r="F9520" s="376">
        <v>476406.91</v>
      </c>
    </row>
    <row r="9521" spans="1:6" ht="22.5">
      <c r="A9521" s="370" t="s">
        <v>19234</v>
      </c>
      <c r="B9521" s="374">
        <v>18878</v>
      </c>
      <c r="C9521" s="374" t="s">
        <v>19235</v>
      </c>
      <c r="D9521" s="368" t="s">
        <v>9</v>
      </c>
      <c r="E9521" s="374" t="s">
        <v>359</v>
      </c>
      <c r="F9521" s="376">
        <v>476406.91</v>
      </c>
    </row>
    <row r="9522" spans="1:6" ht="22.5">
      <c r="A9522" s="370" t="s">
        <v>19236</v>
      </c>
      <c r="B9522" s="374">
        <v>18925</v>
      </c>
      <c r="C9522" s="374" t="s">
        <v>19237</v>
      </c>
      <c r="D9522" s="368" t="s">
        <v>9</v>
      </c>
      <c r="E9522" s="374" t="s">
        <v>359</v>
      </c>
      <c r="F9522" s="376">
        <v>476406.91</v>
      </c>
    </row>
    <row r="9523" spans="1:6" ht="22.5">
      <c r="A9523" s="370" t="s">
        <v>19238</v>
      </c>
      <c r="B9523" s="374">
        <v>18883</v>
      </c>
      <c r="C9523" s="374" t="s">
        <v>19239</v>
      </c>
      <c r="D9523" s="368" t="s">
        <v>9</v>
      </c>
      <c r="E9523" s="374" t="s">
        <v>359</v>
      </c>
      <c r="F9523" s="376">
        <v>476406.91</v>
      </c>
    </row>
    <row r="9524" spans="1:6" ht="22.5">
      <c r="A9524" s="370" t="s">
        <v>19240</v>
      </c>
      <c r="B9524" s="374">
        <v>18881</v>
      </c>
      <c r="C9524" s="374" t="s">
        <v>19241</v>
      </c>
      <c r="D9524" s="368" t="s">
        <v>9</v>
      </c>
      <c r="E9524" s="374" t="s">
        <v>359</v>
      </c>
      <c r="F9524" s="376">
        <v>476406.91</v>
      </c>
    </row>
    <row r="9525" spans="1:6" ht="22.5">
      <c r="A9525" s="370" t="s">
        <v>19242</v>
      </c>
      <c r="B9525" s="374">
        <v>18885</v>
      </c>
      <c r="C9525" s="374" t="s">
        <v>19243</v>
      </c>
      <c r="D9525" s="368" t="s">
        <v>9</v>
      </c>
      <c r="E9525" s="374" t="s">
        <v>359</v>
      </c>
      <c r="F9525" s="376">
        <v>476406.91</v>
      </c>
    </row>
    <row r="9526" spans="1:6" ht="22.5">
      <c r="A9526" s="370" t="s">
        <v>19244</v>
      </c>
      <c r="B9526" s="374">
        <v>18922</v>
      </c>
      <c r="C9526" s="374" t="s">
        <v>19245</v>
      </c>
      <c r="D9526" s="368" t="s">
        <v>9</v>
      </c>
      <c r="E9526" s="374" t="s">
        <v>359</v>
      </c>
      <c r="F9526" s="376">
        <v>476406.91</v>
      </c>
    </row>
    <row r="9527" spans="1:6" ht="22.5">
      <c r="A9527" s="370" t="s">
        <v>19246</v>
      </c>
      <c r="B9527" s="374">
        <v>18834</v>
      </c>
      <c r="C9527" s="374" t="s">
        <v>19247</v>
      </c>
      <c r="D9527" s="368" t="s">
        <v>9</v>
      </c>
      <c r="E9527" s="374" t="s">
        <v>359</v>
      </c>
      <c r="F9527" s="376">
        <v>476406.91</v>
      </c>
    </row>
    <row r="9528" spans="1:6" ht="22.5">
      <c r="A9528" s="370" t="s">
        <v>19248</v>
      </c>
      <c r="B9528" s="374">
        <v>18907</v>
      </c>
      <c r="C9528" s="374" t="s">
        <v>19249</v>
      </c>
      <c r="D9528" s="368" t="s">
        <v>9</v>
      </c>
      <c r="E9528" s="374" t="s">
        <v>359</v>
      </c>
      <c r="F9528" s="376">
        <v>476406.91</v>
      </c>
    </row>
    <row r="9529" spans="1:6" ht="22.5">
      <c r="A9529" s="370" t="s">
        <v>19250</v>
      </c>
      <c r="B9529" s="374">
        <v>18785</v>
      </c>
      <c r="C9529" s="374" t="s">
        <v>19251</v>
      </c>
      <c r="D9529" s="368" t="s">
        <v>9</v>
      </c>
      <c r="E9529" s="374" t="s">
        <v>359</v>
      </c>
      <c r="F9529" s="376">
        <v>1588976.35</v>
      </c>
    </row>
    <row r="9530" spans="1:6" ht="22.5">
      <c r="A9530" s="370" t="s">
        <v>19252</v>
      </c>
      <c r="B9530" s="374">
        <v>18913</v>
      </c>
      <c r="C9530" s="374" t="s">
        <v>19253</v>
      </c>
      <c r="D9530" s="368" t="s">
        <v>9</v>
      </c>
      <c r="E9530" s="374" t="s">
        <v>359</v>
      </c>
      <c r="F9530" s="376">
        <v>476406.91</v>
      </c>
    </row>
    <row r="9531" spans="1:6" ht="22.5">
      <c r="A9531" s="370" t="s">
        <v>19254</v>
      </c>
      <c r="B9531" s="374">
        <v>18829</v>
      </c>
      <c r="C9531" s="374" t="s">
        <v>19255</v>
      </c>
      <c r="D9531" s="368" t="s">
        <v>9</v>
      </c>
      <c r="E9531" s="374" t="s">
        <v>359</v>
      </c>
      <c r="F9531" s="376">
        <v>278282.18</v>
      </c>
    </row>
    <row r="9532" spans="1:6" ht="22.5">
      <c r="A9532" s="370" t="s">
        <v>19256</v>
      </c>
      <c r="B9532" s="374">
        <v>18904</v>
      </c>
      <c r="C9532" s="374" t="s">
        <v>19257</v>
      </c>
      <c r="D9532" s="368" t="s">
        <v>9</v>
      </c>
      <c r="E9532" s="374" t="s">
        <v>359</v>
      </c>
      <c r="F9532" s="376">
        <v>476406.91</v>
      </c>
    </row>
    <row r="9533" spans="1:6" ht="22.5">
      <c r="A9533" s="370" t="s">
        <v>19258</v>
      </c>
      <c r="B9533" s="374">
        <v>18914</v>
      </c>
      <c r="C9533" s="374" t="s">
        <v>19259</v>
      </c>
      <c r="D9533" s="368" t="s">
        <v>9</v>
      </c>
      <c r="E9533" s="374" t="s">
        <v>359</v>
      </c>
      <c r="F9533" s="376">
        <v>476406.91</v>
      </c>
    </row>
    <row r="9534" spans="1:6" ht="22.5">
      <c r="A9534" s="370" t="s">
        <v>19260</v>
      </c>
      <c r="B9534" s="374">
        <v>18873</v>
      </c>
      <c r="C9534" s="374" t="s">
        <v>19261</v>
      </c>
      <c r="D9534" s="368" t="s">
        <v>9</v>
      </c>
      <c r="E9534" s="374" t="s">
        <v>359</v>
      </c>
      <c r="F9534" s="376">
        <v>476406.91</v>
      </c>
    </row>
    <row r="9535" spans="1:6" ht="22.5">
      <c r="A9535" s="370" t="s">
        <v>19262</v>
      </c>
      <c r="B9535" s="374">
        <v>18865</v>
      </c>
      <c r="C9535" s="374" t="s">
        <v>19263</v>
      </c>
      <c r="D9535" s="368" t="s">
        <v>9</v>
      </c>
      <c r="E9535" s="374" t="s">
        <v>359</v>
      </c>
      <c r="F9535" s="376">
        <v>476406.91</v>
      </c>
    </row>
    <row r="9536" spans="1:6" ht="22.5">
      <c r="A9536" s="370" t="s">
        <v>19264</v>
      </c>
      <c r="B9536" s="374">
        <v>18887</v>
      </c>
      <c r="C9536" s="374" t="s">
        <v>19265</v>
      </c>
      <c r="D9536" s="368" t="s">
        <v>9</v>
      </c>
      <c r="E9536" s="374" t="s">
        <v>359</v>
      </c>
      <c r="F9536" s="376">
        <v>476406.91</v>
      </c>
    </row>
    <row r="9537" spans="1:6" ht="22.5">
      <c r="A9537" s="370" t="s">
        <v>19266</v>
      </c>
      <c r="B9537" s="374">
        <v>18889</v>
      </c>
      <c r="C9537" s="374" t="s">
        <v>19267</v>
      </c>
      <c r="D9537" s="368" t="s">
        <v>9</v>
      </c>
      <c r="E9537" s="374" t="s">
        <v>359</v>
      </c>
      <c r="F9537" s="376">
        <v>476406.91</v>
      </c>
    </row>
    <row r="9538" spans="1:6" ht="22.5">
      <c r="A9538" s="370" t="s">
        <v>19268</v>
      </c>
      <c r="B9538" s="374">
        <v>18890</v>
      </c>
      <c r="C9538" s="374" t="s">
        <v>19269</v>
      </c>
      <c r="D9538" s="368" t="s">
        <v>9</v>
      </c>
      <c r="E9538" s="374" t="s">
        <v>359</v>
      </c>
      <c r="F9538" s="376">
        <v>476406.91</v>
      </c>
    </row>
    <row r="9539" spans="1:6" ht="22.5">
      <c r="A9539" s="370" t="s">
        <v>19270</v>
      </c>
      <c r="B9539" s="374">
        <v>18915</v>
      </c>
      <c r="C9539" s="374" t="s">
        <v>19271</v>
      </c>
      <c r="D9539" s="368" t="s">
        <v>9</v>
      </c>
      <c r="E9539" s="374" t="s">
        <v>359</v>
      </c>
      <c r="F9539" s="376">
        <v>476406.91</v>
      </c>
    </row>
    <row r="9540" spans="1:6" ht="22.5">
      <c r="A9540" s="370" t="s">
        <v>19272</v>
      </c>
      <c r="B9540" s="374">
        <v>18917</v>
      </c>
      <c r="C9540" s="374" t="s">
        <v>19273</v>
      </c>
      <c r="D9540" s="368" t="s">
        <v>9</v>
      </c>
      <c r="E9540" s="374" t="s">
        <v>359</v>
      </c>
      <c r="F9540" s="376">
        <v>476406.91</v>
      </c>
    </row>
    <row r="9541" spans="1:6" ht="22.5">
      <c r="A9541" s="370" t="s">
        <v>19274</v>
      </c>
      <c r="B9541" s="374">
        <v>18926</v>
      </c>
      <c r="C9541" s="374" t="s">
        <v>19275</v>
      </c>
      <c r="D9541" s="368" t="s">
        <v>9</v>
      </c>
      <c r="E9541" s="374" t="s">
        <v>359</v>
      </c>
      <c r="F9541" s="376">
        <v>476406.91</v>
      </c>
    </row>
    <row r="9542" spans="1:6" ht="22.5">
      <c r="A9542" s="370" t="s">
        <v>19276</v>
      </c>
      <c r="B9542" s="374">
        <v>18927</v>
      </c>
      <c r="C9542" s="374" t="s">
        <v>19277</v>
      </c>
      <c r="D9542" s="368" t="s">
        <v>9</v>
      </c>
      <c r="E9542" s="374" t="s">
        <v>359</v>
      </c>
      <c r="F9542" s="376">
        <v>476406.91</v>
      </c>
    </row>
    <row r="9543" spans="1:6" ht="22.5">
      <c r="A9543" s="370" t="s">
        <v>19278</v>
      </c>
      <c r="B9543" s="374">
        <v>18891</v>
      </c>
      <c r="C9543" s="374" t="s">
        <v>19279</v>
      </c>
      <c r="D9543" s="368" t="s">
        <v>9</v>
      </c>
      <c r="E9543" s="374" t="s">
        <v>359</v>
      </c>
      <c r="F9543" s="376">
        <v>476406.91</v>
      </c>
    </row>
    <row r="9544" spans="1:6" ht="22.5">
      <c r="A9544" s="370" t="s">
        <v>19280</v>
      </c>
      <c r="B9544" s="374">
        <v>18902</v>
      </c>
      <c r="C9544" s="374" t="s">
        <v>19281</v>
      </c>
      <c r="D9544" s="368" t="s">
        <v>9</v>
      </c>
      <c r="E9544" s="374" t="s">
        <v>359</v>
      </c>
      <c r="F9544" s="376">
        <v>476406.91</v>
      </c>
    </row>
    <row r="9545" spans="1:6" ht="22.5">
      <c r="A9545" s="370" t="s">
        <v>19282</v>
      </c>
      <c r="B9545" s="374">
        <v>18897</v>
      </c>
      <c r="C9545" s="374" t="s">
        <v>19283</v>
      </c>
      <c r="D9545" s="368" t="s">
        <v>9</v>
      </c>
      <c r="E9545" s="374" t="s">
        <v>359</v>
      </c>
      <c r="F9545" s="376">
        <v>476406.91</v>
      </c>
    </row>
    <row r="9546" spans="1:6" ht="22.5">
      <c r="A9546" s="370" t="s">
        <v>19284</v>
      </c>
      <c r="B9546" s="374">
        <v>18824</v>
      </c>
      <c r="C9546" s="374" t="s">
        <v>19285</v>
      </c>
      <c r="D9546" s="368" t="s">
        <v>9</v>
      </c>
      <c r="E9546" s="374" t="s">
        <v>359</v>
      </c>
      <c r="F9546" s="376">
        <v>278282.18</v>
      </c>
    </row>
    <row r="9547" spans="1:6" ht="22.5">
      <c r="A9547" s="370" t="s">
        <v>19286</v>
      </c>
      <c r="B9547" s="374">
        <v>18793</v>
      </c>
      <c r="C9547" s="374" t="s">
        <v>19287</v>
      </c>
      <c r="D9547" s="368" t="s">
        <v>9</v>
      </c>
      <c r="E9547" s="374" t="s">
        <v>359</v>
      </c>
      <c r="F9547" s="376">
        <v>278282.18</v>
      </c>
    </row>
    <row r="9548" spans="1:6" ht="22.5">
      <c r="A9548" s="370" t="s">
        <v>19288</v>
      </c>
      <c r="B9548" s="374">
        <v>18899</v>
      </c>
      <c r="C9548" s="374" t="s">
        <v>19289</v>
      </c>
      <c r="D9548" s="368" t="s">
        <v>9</v>
      </c>
      <c r="E9548" s="374" t="s">
        <v>359</v>
      </c>
      <c r="F9548" s="376">
        <v>476406.91</v>
      </c>
    </row>
    <row r="9549" spans="1:6" ht="22.5">
      <c r="A9549" s="370" t="s">
        <v>19290</v>
      </c>
      <c r="B9549" s="374">
        <v>18906</v>
      </c>
      <c r="C9549" s="374" t="s">
        <v>19291</v>
      </c>
      <c r="D9549" s="368" t="s">
        <v>9</v>
      </c>
      <c r="E9549" s="374" t="s">
        <v>359</v>
      </c>
      <c r="F9549" s="376">
        <v>476406.91</v>
      </c>
    </row>
    <row r="9550" spans="1:6" ht="22.5">
      <c r="A9550" s="370" t="s">
        <v>19292</v>
      </c>
      <c r="B9550" s="374">
        <v>13262</v>
      </c>
      <c r="C9550" s="374" t="s">
        <v>19293</v>
      </c>
      <c r="D9550" s="368" t="s">
        <v>9</v>
      </c>
      <c r="E9550" s="374" t="s">
        <v>359</v>
      </c>
      <c r="F9550" s="376">
        <v>652703.15</v>
      </c>
    </row>
    <row r="9551" spans="1:6" ht="22.5">
      <c r="A9551" s="370" t="s">
        <v>19294</v>
      </c>
      <c r="B9551" s="374">
        <v>16477</v>
      </c>
      <c r="C9551" s="374" t="s">
        <v>19295</v>
      </c>
      <c r="D9551" s="368" t="s">
        <v>9</v>
      </c>
      <c r="E9551" s="374" t="s">
        <v>359</v>
      </c>
      <c r="F9551" s="376">
        <v>1052148.67</v>
      </c>
    </row>
    <row r="9552" spans="1:6" ht="22.5">
      <c r="A9552" s="370" t="s">
        <v>19296</v>
      </c>
      <c r="B9552" s="374">
        <v>13674</v>
      </c>
      <c r="C9552" s="374" t="s">
        <v>19297</v>
      </c>
      <c r="D9552" s="368" t="s">
        <v>9</v>
      </c>
      <c r="E9552" s="374" t="s">
        <v>359</v>
      </c>
      <c r="F9552" s="376">
        <v>615698.30000000005</v>
      </c>
    </row>
    <row r="9553" spans="1:6" ht="22.5">
      <c r="A9553" s="370" t="s">
        <v>19298</v>
      </c>
      <c r="B9553" s="374">
        <v>13672</v>
      </c>
      <c r="C9553" s="374" t="s">
        <v>19299</v>
      </c>
      <c r="D9553" s="368" t="s">
        <v>9</v>
      </c>
      <c r="E9553" s="374" t="s">
        <v>359</v>
      </c>
      <c r="F9553" s="376">
        <v>633591.27</v>
      </c>
    </row>
    <row r="9554" spans="1:6">
      <c r="A9554" s="370" t="s">
        <v>19300</v>
      </c>
      <c r="B9554" s="374">
        <v>19019</v>
      </c>
      <c r="C9554" s="374" t="s">
        <v>19301</v>
      </c>
      <c r="D9554" s="368" t="s">
        <v>9</v>
      </c>
      <c r="E9554" s="374" t="s">
        <v>562</v>
      </c>
      <c r="F9554" s="376">
        <v>18854918.329999998</v>
      </c>
    </row>
    <row r="9555" spans="1:6">
      <c r="A9555" s="370" t="s">
        <v>19302</v>
      </c>
      <c r="B9555" s="374">
        <v>17458</v>
      </c>
      <c r="C9555" s="374" t="s">
        <v>19303</v>
      </c>
      <c r="D9555" s="368" t="s">
        <v>9</v>
      </c>
      <c r="E9555" s="374" t="s">
        <v>371</v>
      </c>
      <c r="F9555" s="376">
        <v>1579282.19</v>
      </c>
    </row>
    <row r="9556" spans="1:6">
      <c r="A9556" s="370" t="s">
        <v>19304</v>
      </c>
      <c r="B9556" s="374">
        <v>10943</v>
      </c>
      <c r="C9556" s="374" t="s">
        <v>19305</v>
      </c>
      <c r="D9556" s="368" t="s">
        <v>6</v>
      </c>
      <c r="E9556" s="374" t="s">
        <v>1213</v>
      </c>
      <c r="F9556" s="376">
        <v>61564.31</v>
      </c>
    </row>
    <row r="9557" spans="1:6">
      <c r="A9557" s="370" t="s">
        <v>19306</v>
      </c>
      <c r="B9557" s="374">
        <v>956</v>
      </c>
      <c r="C9557" s="374" t="s">
        <v>19307</v>
      </c>
      <c r="D9557" s="368" t="s">
        <v>6</v>
      </c>
      <c r="E9557" s="374" t="s">
        <v>1213</v>
      </c>
      <c r="F9557" s="376">
        <v>39647.870000000003</v>
      </c>
    </row>
    <row r="9558" spans="1:6">
      <c r="A9558" s="370" t="s">
        <v>19308</v>
      </c>
      <c r="B9558" s="374">
        <v>957</v>
      </c>
      <c r="C9558" s="374" t="s">
        <v>19309</v>
      </c>
      <c r="D9558" s="368" t="s">
        <v>6</v>
      </c>
      <c r="E9558" s="374" t="s">
        <v>1213</v>
      </c>
      <c r="F9558" s="376">
        <v>39647.870000000003</v>
      </c>
    </row>
    <row r="9559" spans="1:6">
      <c r="A9559" s="370" t="s">
        <v>19310</v>
      </c>
      <c r="B9559" s="374">
        <v>958</v>
      </c>
      <c r="C9559" s="374" t="s">
        <v>19311</v>
      </c>
      <c r="D9559" s="368" t="s">
        <v>6</v>
      </c>
      <c r="E9559" s="374" t="s">
        <v>1213</v>
      </c>
      <c r="F9559" s="376">
        <v>39647.870000000003</v>
      </c>
    </row>
    <row r="9560" spans="1:6">
      <c r="A9560" s="370" t="s">
        <v>19312</v>
      </c>
      <c r="B9560" s="374">
        <v>11155</v>
      </c>
      <c r="C9560" s="374" t="s">
        <v>19313</v>
      </c>
      <c r="D9560" s="368" t="s">
        <v>6</v>
      </c>
      <c r="E9560" s="374" t="s">
        <v>1213</v>
      </c>
      <c r="F9560" s="376">
        <v>29856.23</v>
      </c>
    </row>
    <row r="9561" spans="1:6">
      <c r="A9561" s="370" t="s">
        <v>19314</v>
      </c>
      <c r="B9561" s="374">
        <v>297</v>
      </c>
      <c r="C9561" s="374" t="s">
        <v>19315</v>
      </c>
      <c r="D9561" s="368" t="s">
        <v>6</v>
      </c>
      <c r="E9561" s="374" t="s">
        <v>1213</v>
      </c>
      <c r="F9561" s="376">
        <v>39647.870000000003</v>
      </c>
    </row>
    <row r="9562" spans="1:6">
      <c r="A9562" s="370" t="s">
        <v>19316</v>
      </c>
      <c r="B9562" s="374">
        <v>363</v>
      </c>
      <c r="C9562" s="374" t="s">
        <v>19317</v>
      </c>
      <c r="D9562" s="368" t="s">
        <v>6</v>
      </c>
      <c r="E9562" s="374" t="s">
        <v>1213</v>
      </c>
      <c r="F9562" s="376">
        <v>43951.59</v>
      </c>
    </row>
    <row r="9563" spans="1:6">
      <c r="A9563" s="370" t="s">
        <v>19318</v>
      </c>
      <c r="B9563" s="374">
        <v>10410</v>
      </c>
      <c r="C9563" s="374" t="s">
        <v>19319</v>
      </c>
      <c r="D9563" s="368" t="s">
        <v>6</v>
      </c>
      <c r="E9563" s="374" t="s">
        <v>1216</v>
      </c>
      <c r="F9563" s="376">
        <v>285543.58</v>
      </c>
    </row>
    <row r="9564" spans="1:6">
      <c r="A9564" s="370" t="s">
        <v>19320</v>
      </c>
      <c r="B9564" s="374">
        <v>339</v>
      </c>
      <c r="C9564" s="374" t="s">
        <v>19321</v>
      </c>
      <c r="D9564" s="368" t="s">
        <v>6</v>
      </c>
      <c r="E9564" s="374" t="s">
        <v>1213</v>
      </c>
      <c r="F9564" s="376">
        <v>47940.02</v>
      </c>
    </row>
    <row r="9565" spans="1:6">
      <c r="A9565" s="370" t="s">
        <v>19322</v>
      </c>
      <c r="B9565" s="374">
        <v>340</v>
      </c>
      <c r="C9565" s="374" t="s">
        <v>19323</v>
      </c>
      <c r="D9565" s="368" t="s">
        <v>6</v>
      </c>
      <c r="E9565" s="374" t="s">
        <v>1213</v>
      </c>
      <c r="F9565" s="376">
        <v>47940.02</v>
      </c>
    </row>
    <row r="9566" spans="1:6">
      <c r="A9566" s="370" t="s">
        <v>19324</v>
      </c>
      <c r="B9566" s="374">
        <v>341</v>
      </c>
      <c r="C9566" s="374" t="s">
        <v>19325</v>
      </c>
      <c r="D9566" s="368" t="s">
        <v>6</v>
      </c>
      <c r="E9566" s="374" t="s">
        <v>1213</v>
      </c>
      <c r="F9566" s="376">
        <v>47876.25</v>
      </c>
    </row>
    <row r="9567" spans="1:6">
      <c r="A9567" s="370" t="s">
        <v>19326</v>
      </c>
      <c r="B9567" s="374">
        <v>361</v>
      </c>
      <c r="C9567" s="374" t="s">
        <v>19327</v>
      </c>
      <c r="D9567" s="368" t="s">
        <v>6</v>
      </c>
      <c r="E9567" s="374" t="s">
        <v>1213</v>
      </c>
      <c r="F9567" s="376">
        <v>43951.59</v>
      </c>
    </row>
    <row r="9568" spans="1:6">
      <c r="A9568" s="370" t="s">
        <v>19328</v>
      </c>
      <c r="B9568" s="374">
        <v>251</v>
      </c>
      <c r="C9568" s="374" t="s">
        <v>19329</v>
      </c>
      <c r="D9568" s="368" t="s">
        <v>6</v>
      </c>
      <c r="E9568" s="374" t="s">
        <v>1515</v>
      </c>
      <c r="F9568" s="376">
        <v>31326.98</v>
      </c>
    </row>
    <row r="9569" spans="1:6">
      <c r="A9569" s="370" t="s">
        <v>19330</v>
      </c>
      <c r="B9569" s="374">
        <v>342</v>
      </c>
      <c r="C9569" s="374" t="s">
        <v>19331</v>
      </c>
      <c r="D9569" s="368" t="s">
        <v>6</v>
      </c>
      <c r="E9569" s="374" t="s">
        <v>1213</v>
      </c>
      <c r="F9569" s="376">
        <v>38019.31</v>
      </c>
    </row>
    <row r="9570" spans="1:6">
      <c r="A9570" s="370" t="s">
        <v>19332</v>
      </c>
      <c r="B9570" s="374">
        <v>362</v>
      </c>
      <c r="C9570" s="374" t="s">
        <v>19333</v>
      </c>
      <c r="D9570" s="368" t="s">
        <v>6</v>
      </c>
      <c r="E9570" s="374" t="s">
        <v>1213</v>
      </c>
      <c r="F9570" s="376">
        <v>78975.5</v>
      </c>
    </row>
    <row r="9571" spans="1:6">
      <c r="A9571" s="370" t="s">
        <v>19334</v>
      </c>
      <c r="B9571" s="374">
        <v>15119</v>
      </c>
      <c r="C9571" s="374" t="s">
        <v>19335</v>
      </c>
      <c r="D9571" s="368" t="s">
        <v>6</v>
      </c>
      <c r="E9571" s="374" t="s">
        <v>1213</v>
      </c>
      <c r="F9571" s="376">
        <v>44757.87</v>
      </c>
    </row>
    <row r="9572" spans="1:6">
      <c r="A9572" s="370" t="s">
        <v>19336</v>
      </c>
      <c r="B9572" s="374">
        <v>364</v>
      </c>
      <c r="C9572" s="374" t="s">
        <v>19337</v>
      </c>
      <c r="D9572" s="368" t="s">
        <v>6</v>
      </c>
      <c r="E9572" s="374" t="s">
        <v>1213</v>
      </c>
      <c r="F9572" s="376">
        <v>38874.76</v>
      </c>
    </row>
    <row r="9573" spans="1:6">
      <c r="A9573" s="370" t="s">
        <v>19338</v>
      </c>
      <c r="B9573" s="374">
        <v>948</v>
      </c>
      <c r="C9573" s="374" t="s">
        <v>19339</v>
      </c>
      <c r="D9573" s="368" t="s">
        <v>6</v>
      </c>
      <c r="E9573" s="374" t="s">
        <v>1213</v>
      </c>
      <c r="F9573" s="376">
        <v>38019.31</v>
      </c>
    </row>
    <row r="9574" spans="1:6">
      <c r="A9574" s="370" t="s">
        <v>19340</v>
      </c>
      <c r="B9574" s="374">
        <v>14949</v>
      </c>
      <c r="C9574" s="374" t="s">
        <v>19341</v>
      </c>
      <c r="D9574" s="368" t="s">
        <v>6</v>
      </c>
      <c r="E9574" s="374" t="s">
        <v>1213</v>
      </c>
      <c r="F9574" s="376">
        <v>82288.820000000007</v>
      </c>
    </row>
    <row r="9575" spans="1:6">
      <c r="A9575" s="370" t="s">
        <v>19342</v>
      </c>
      <c r="B9575" s="374">
        <v>949</v>
      </c>
      <c r="C9575" s="374" t="s">
        <v>19343</v>
      </c>
      <c r="D9575" s="368" t="s">
        <v>6</v>
      </c>
      <c r="E9575" s="374" t="s">
        <v>1213</v>
      </c>
      <c r="F9575" s="376">
        <v>38019.31</v>
      </c>
    </row>
    <row r="9576" spans="1:6">
      <c r="A9576" s="370" t="s">
        <v>19344</v>
      </c>
      <c r="B9576" s="374">
        <v>17403</v>
      </c>
      <c r="C9576" s="374" t="s">
        <v>19345</v>
      </c>
      <c r="D9576" s="368" t="s">
        <v>9</v>
      </c>
      <c r="E9576" s="374" t="s">
        <v>603</v>
      </c>
      <c r="F9576" s="376">
        <v>173332.45</v>
      </c>
    </row>
    <row r="9577" spans="1:6">
      <c r="A9577" s="370" t="s">
        <v>19346</v>
      </c>
      <c r="B9577" s="374">
        <v>17410</v>
      </c>
      <c r="C9577" s="374" t="s">
        <v>19347</v>
      </c>
      <c r="D9577" s="368" t="s">
        <v>9</v>
      </c>
      <c r="E9577" s="374" t="s">
        <v>603</v>
      </c>
      <c r="F9577" s="376">
        <v>323892.71999999997</v>
      </c>
    </row>
    <row r="9578" spans="1:6">
      <c r="A9578" s="370" t="s">
        <v>19348</v>
      </c>
      <c r="B9578" s="374">
        <v>15515</v>
      </c>
      <c r="C9578" s="374" t="s">
        <v>19349</v>
      </c>
      <c r="D9578" s="368" t="s">
        <v>9</v>
      </c>
      <c r="E9578" s="374" t="s">
        <v>603</v>
      </c>
      <c r="F9578" s="376">
        <v>0</v>
      </c>
    </row>
    <row r="9579" spans="1:6">
      <c r="A9579" s="370" t="s">
        <v>19350</v>
      </c>
      <c r="B9579" s="374">
        <v>15516</v>
      </c>
      <c r="C9579" s="374" t="s">
        <v>19351</v>
      </c>
      <c r="D9579" s="368" t="s">
        <v>9</v>
      </c>
      <c r="E9579" s="374" t="s">
        <v>603</v>
      </c>
      <c r="F9579" s="376">
        <v>0</v>
      </c>
    </row>
    <row r="9580" spans="1:6">
      <c r="A9580" s="370" t="s">
        <v>19352</v>
      </c>
      <c r="B9580" s="374">
        <v>15511</v>
      </c>
      <c r="C9580" s="374" t="s">
        <v>19353</v>
      </c>
      <c r="D9580" s="368" t="s">
        <v>9</v>
      </c>
      <c r="E9580" s="374" t="s">
        <v>603</v>
      </c>
      <c r="F9580" s="376">
        <v>0</v>
      </c>
    </row>
    <row r="9581" spans="1:6">
      <c r="A9581" s="370" t="s">
        <v>19354</v>
      </c>
      <c r="B9581" s="374">
        <v>15510</v>
      </c>
      <c r="C9581" s="374" t="s">
        <v>19355</v>
      </c>
      <c r="D9581" s="368" t="s">
        <v>9</v>
      </c>
      <c r="E9581" s="374" t="s">
        <v>603</v>
      </c>
      <c r="F9581" s="376">
        <v>0</v>
      </c>
    </row>
    <row r="9582" spans="1:6">
      <c r="A9582" s="370" t="s">
        <v>19356</v>
      </c>
      <c r="B9582" s="374">
        <v>15512</v>
      </c>
      <c r="C9582" s="374" t="s">
        <v>19357</v>
      </c>
      <c r="D9582" s="368" t="s">
        <v>9</v>
      </c>
      <c r="E9582" s="374" t="s">
        <v>603</v>
      </c>
      <c r="F9582" s="376">
        <v>0</v>
      </c>
    </row>
    <row r="9583" spans="1:6">
      <c r="A9583" s="370" t="s">
        <v>19358</v>
      </c>
      <c r="B9583" s="374">
        <v>15537</v>
      </c>
      <c r="C9583" s="374" t="s">
        <v>19359</v>
      </c>
      <c r="D9583" s="368" t="s">
        <v>9</v>
      </c>
      <c r="E9583" s="374" t="s">
        <v>603</v>
      </c>
      <c r="F9583" s="376">
        <v>740386</v>
      </c>
    </row>
    <row r="9584" spans="1:6">
      <c r="A9584" s="370" t="s">
        <v>19360</v>
      </c>
      <c r="B9584" s="374">
        <v>15514</v>
      </c>
      <c r="C9584" s="374" t="s">
        <v>19361</v>
      </c>
      <c r="D9584" s="368" t="s">
        <v>9</v>
      </c>
      <c r="E9584" s="374" t="s">
        <v>603</v>
      </c>
      <c r="F9584" s="376">
        <v>0</v>
      </c>
    </row>
    <row r="9585" spans="1:6">
      <c r="A9585" s="370" t="s">
        <v>19362</v>
      </c>
      <c r="B9585" s="374">
        <v>15542</v>
      </c>
      <c r="C9585" s="374" t="s">
        <v>19363</v>
      </c>
      <c r="D9585" s="368" t="s">
        <v>9</v>
      </c>
      <c r="E9585" s="374" t="s">
        <v>603</v>
      </c>
      <c r="F9585" s="376">
        <v>0</v>
      </c>
    </row>
    <row r="9586" spans="1:6">
      <c r="A9586" s="370" t="s">
        <v>19364</v>
      </c>
      <c r="B9586" s="374">
        <v>15586</v>
      </c>
      <c r="C9586" s="374" t="s">
        <v>19365</v>
      </c>
      <c r="D9586" s="368" t="s">
        <v>9</v>
      </c>
      <c r="E9586" s="374" t="s">
        <v>603</v>
      </c>
      <c r="F9586" s="376">
        <v>0</v>
      </c>
    </row>
    <row r="9587" spans="1:6">
      <c r="A9587" s="370" t="s">
        <v>19366</v>
      </c>
      <c r="B9587" s="374">
        <v>15587</v>
      </c>
      <c r="C9587" s="374" t="s">
        <v>19365</v>
      </c>
      <c r="D9587" s="368" t="s">
        <v>9</v>
      </c>
      <c r="E9587" s="374" t="s">
        <v>603</v>
      </c>
      <c r="F9587" s="376">
        <v>0</v>
      </c>
    </row>
    <row r="9588" spans="1:6">
      <c r="A9588" s="370" t="s">
        <v>19367</v>
      </c>
      <c r="B9588" s="374">
        <v>15588</v>
      </c>
      <c r="C9588" s="374" t="s">
        <v>19365</v>
      </c>
      <c r="D9588" s="368" t="s">
        <v>9</v>
      </c>
      <c r="E9588" s="374" t="s">
        <v>603</v>
      </c>
      <c r="F9588" s="376">
        <v>0</v>
      </c>
    </row>
    <row r="9589" spans="1:6">
      <c r="A9589" s="370" t="s">
        <v>19368</v>
      </c>
      <c r="B9589" s="374">
        <v>15589</v>
      </c>
      <c r="C9589" s="374" t="s">
        <v>19365</v>
      </c>
      <c r="D9589" s="368" t="s">
        <v>9</v>
      </c>
      <c r="E9589" s="374" t="s">
        <v>603</v>
      </c>
      <c r="F9589" s="376">
        <v>0</v>
      </c>
    </row>
    <row r="9590" spans="1:6">
      <c r="A9590" s="370" t="s">
        <v>19369</v>
      </c>
      <c r="B9590" s="374">
        <v>15590</v>
      </c>
      <c r="C9590" s="374" t="s">
        <v>19365</v>
      </c>
      <c r="D9590" s="368" t="s">
        <v>9</v>
      </c>
      <c r="E9590" s="374" t="s">
        <v>603</v>
      </c>
      <c r="F9590" s="376">
        <v>0</v>
      </c>
    </row>
    <row r="9591" spans="1:6">
      <c r="A9591" s="370" t="s">
        <v>19370</v>
      </c>
      <c r="B9591" s="374">
        <v>15591</v>
      </c>
      <c r="C9591" s="374" t="s">
        <v>19365</v>
      </c>
      <c r="D9591" s="368" t="s">
        <v>9</v>
      </c>
      <c r="E9591" s="374" t="s">
        <v>603</v>
      </c>
      <c r="F9591" s="376">
        <v>0</v>
      </c>
    </row>
    <row r="9592" spans="1:6">
      <c r="A9592" s="370" t="s">
        <v>19371</v>
      </c>
      <c r="B9592" s="374">
        <v>15592</v>
      </c>
      <c r="C9592" s="374" t="s">
        <v>19365</v>
      </c>
      <c r="D9592" s="368" t="s">
        <v>9</v>
      </c>
      <c r="E9592" s="374" t="s">
        <v>603</v>
      </c>
      <c r="F9592" s="376">
        <v>0</v>
      </c>
    </row>
    <row r="9593" spans="1:6">
      <c r="A9593" s="370" t="s">
        <v>19372</v>
      </c>
      <c r="B9593" s="374">
        <v>11263</v>
      </c>
      <c r="C9593" s="374" t="s">
        <v>19373</v>
      </c>
      <c r="D9593" s="368" t="s">
        <v>9</v>
      </c>
      <c r="E9593" s="374" t="s">
        <v>5656</v>
      </c>
      <c r="F9593" s="376">
        <v>1845766.36</v>
      </c>
    </row>
    <row r="9594" spans="1:6">
      <c r="A9594" s="370" t="s">
        <v>19374</v>
      </c>
      <c r="B9594" s="374">
        <v>20843</v>
      </c>
      <c r="C9594" s="374" t="s">
        <v>19375</v>
      </c>
      <c r="D9594" s="368" t="s">
        <v>9</v>
      </c>
      <c r="E9594" s="374" t="s">
        <v>5656</v>
      </c>
      <c r="F9594" s="376">
        <v>905997.58</v>
      </c>
    </row>
    <row r="9595" spans="1:6">
      <c r="A9595" s="370" t="s">
        <v>19376</v>
      </c>
      <c r="B9595" s="374">
        <v>11979</v>
      </c>
      <c r="C9595" s="374" t="s">
        <v>19377</v>
      </c>
      <c r="D9595" s="368" t="s">
        <v>9</v>
      </c>
      <c r="E9595" s="374" t="s">
        <v>5656</v>
      </c>
      <c r="F9595" s="376">
        <v>3011431.36</v>
      </c>
    </row>
    <row r="9596" spans="1:6">
      <c r="A9596" s="370" t="s">
        <v>19378</v>
      </c>
      <c r="B9596" s="374">
        <v>11259</v>
      </c>
      <c r="C9596" s="374" t="s">
        <v>19379</v>
      </c>
      <c r="D9596" s="368" t="s">
        <v>9</v>
      </c>
      <c r="E9596" s="374" t="s">
        <v>5656</v>
      </c>
      <c r="F9596" s="376">
        <v>173750.2</v>
      </c>
    </row>
    <row r="9597" spans="1:6">
      <c r="A9597" s="370" t="s">
        <v>19380</v>
      </c>
      <c r="B9597" s="374">
        <v>11262</v>
      </c>
      <c r="C9597" s="374" t="s">
        <v>19381</v>
      </c>
      <c r="D9597" s="368" t="s">
        <v>9</v>
      </c>
      <c r="E9597" s="374" t="s">
        <v>5656</v>
      </c>
      <c r="F9597" s="376">
        <v>265187.48</v>
      </c>
    </row>
    <row r="9598" spans="1:6">
      <c r="A9598" s="370" t="s">
        <v>19382</v>
      </c>
      <c r="B9598" s="374">
        <v>10819</v>
      </c>
      <c r="C9598" s="374" t="s">
        <v>19383</v>
      </c>
      <c r="D9598" s="368" t="s">
        <v>9</v>
      </c>
      <c r="E9598" s="374" t="s">
        <v>5656</v>
      </c>
      <c r="F9598" s="376">
        <v>520808.13</v>
      </c>
    </row>
    <row r="9599" spans="1:6">
      <c r="A9599" s="370" t="s">
        <v>19384</v>
      </c>
      <c r="B9599" s="374">
        <v>10379</v>
      </c>
      <c r="C9599" s="374" t="s">
        <v>19385</v>
      </c>
      <c r="D9599" s="368" t="s">
        <v>9</v>
      </c>
      <c r="E9599" s="374" t="s">
        <v>5656</v>
      </c>
      <c r="F9599" s="376">
        <v>814772.08</v>
      </c>
    </row>
    <row r="9600" spans="1:6">
      <c r="A9600" s="370" t="s">
        <v>19386</v>
      </c>
      <c r="B9600" s="374">
        <v>10497</v>
      </c>
      <c r="C9600" s="374" t="s">
        <v>19387</v>
      </c>
      <c r="D9600" s="368" t="s">
        <v>9</v>
      </c>
      <c r="E9600" s="374" t="s">
        <v>5656</v>
      </c>
      <c r="F9600" s="376">
        <v>1351660.6</v>
      </c>
    </row>
    <row r="9601" spans="1:6">
      <c r="A9601" s="370" t="s">
        <v>19388</v>
      </c>
      <c r="B9601" s="374">
        <v>20842</v>
      </c>
      <c r="C9601" s="374" t="s">
        <v>19389</v>
      </c>
      <c r="D9601" s="368" t="s">
        <v>9</v>
      </c>
      <c r="E9601" s="374" t="s">
        <v>5656</v>
      </c>
      <c r="F9601" s="376">
        <v>740330.54</v>
      </c>
    </row>
    <row r="9602" spans="1:6" ht="22.5">
      <c r="A9602" s="370" t="s">
        <v>19390</v>
      </c>
      <c r="B9602" s="374">
        <v>15513</v>
      </c>
      <c r="C9602" s="374" t="s">
        <v>19391</v>
      </c>
      <c r="D9602" s="368" t="s">
        <v>9</v>
      </c>
      <c r="E9602" s="374" t="s">
        <v>603</v>
      </c>
      <c r="F9602" s="376">
        <v>1092606</v>
      </c>
    </row>
    <row r="9603" spans="1:6">
      <c r="A9603" s="370" t="s">
        <v>19392</v>
      </c>
      <c r="B9603" s="374">
        <v>15535</v>
      </c>
      <c r="C9603" s="374" t="s">
        <v>19393</v>
      </c>
      <c r="D9603" s="368" t="s">
        <v>9</v>
      </c>
      <c r="E9603" s="374" t="s">
        <v>603</v>
      </c>
      <c r="F9603" s="376">
        <v>0</v>
      </c>
    </row>
    <row r="9604" spans="1:6">
      <c r="A9604" s="370" t="s">
        <v>19394</v>
      </c>
      <c r="B9604" s="374">
        <v>15536</v>
      </c>
      <c r="C9604" s="374" t="s">
        <v>19393</v>
      </c>
      <c r="D9604" s="368" t="s">
        <v>9</v>
      </c>
      <c r="E9604" s="374" t="s">
        <v>603</v>
      </c>
      <c r="F9604" s="376">
        <v>0</v>
      </c>
    </row>
    <row r="9605" spans="1:6">
      <c r="A9605" s="370" t="s">
        <v>19395</v>
      </c>
      <c r="B9605" s="374">
        <v>15538</v>
      </c>
      <c r="C9605" s="374" t="s">
        <v>19393</v>
      </c>
      <c r="D9605" s="368" t="s">
        <v>9</v>
      </c>
      <c r="E9605" s="374" t="s">
        <v>603</v>
      </c>
      <c r="F9605" s="376">
        <v>0</v>
      </c>
    </row>
    <row r="9606" spans="1:6">
      <c r="A9606" s="370" t="s">
        <v>19396</v>
      </c>
      <c r="B9606" s="374">
        <v>15540</v>
      </c>
      <c r="C9606" s="374" t="s">
        <v>19393</v>
      </c>
      <c r="D9606" s="368" t="s">
        <v>9</v>
      </c>
      <c r="E9606" s="374" t="s">
        <v>603</v>
      </c>
      <c r="F9606" s="376">
        <v>0</v>
      </c>
    </row>
    <row r="9607" spans="1:6">
      <c r="A9607" s="370" t="s">
        <v>19397</v>
      </c>
      <c r="B9607" s="374">
        <v>15541</v>
      </c>
      <c r="C9607" s="374" t="s">
        <v>19393</v>
      </c>
      <c r="D9607" s="368" t="s">
        <v>9</v>
      </c>
      <c r="E9607" s="374" t="s">
        <v>603</v>
      </c>
      <c r="F9607" s="376">
        <v>0</v>
      </c>
    </row>
    <row r="9608" spans="1:6">
      <c r="A9608" s="370" t="s">
        <v>19398</v>
      </c>
      <c r="B9608" s="374">
        <v>15539</v>
      </c>
      <c r="C9608" s="374" t="s">
        <v>19399</v>
      </c>
      <c r="D9608" s="368" t="s">
        <v>9</v>
      </c>
      <c r="E9608" s="374" t="s">
        <v>603</v>
      </c>
      <c r="F9608" s="376">
        <v>0</v>
      </c>
    </row>
    <row r="9609" spans="1:6">
      <c r="A9609" s="370" t="s">
        <v>19400</v>
      </c>
      <c r="B9609" s="374">
        <v>10230</v>
      </c>
      <c r="C9609" s="374" t="s">
        <v>19401</v>
      </c>
      <c r="D9609" s="368" t="s">
        <v>6</v>
      </c>
      <c r="E9609" s="374" t="s">
        <v>5656</v>
      </c>
      <c r="F9609" s="376">
        <v>34571</v>
      </c>
    </row>
    <row r="9610" spans="1:6">
      <c r="A9610" s="370" t="s">
        <v>19402</v>
      </c>
      <c r="B9610" s="374">
        <v>10184</v>
      </c>
      <c r="C9610" s="374" t="s">
        <v>19403</v>
      </c>
      <c r="D9610" s="368" t="s">
        <v>6</v>
      </c>
      <c r="E9610" s="374" t="s">
        <v>5656</v>
      </c>
      <c r="F9610" s="376">
        <v>79755.89</v>
      </c>
    </row>
    <row r="9611" spans="1:6">
      <c r="A9611" s="370" t="s">
        <v>19404</v>
      </c>
      <c r="B9611" s="374">
        <v>14778</v>
      </c>
      <c r="C9611" s="374" t="s">
        <v>19405</v>
      </c>
      <c r="D9611" s="368" t="s">
        <v>9</v>
      </c>
      <c r="E9611" s="374" t="s">
        <v>491</v>
      </c>
      <c r="F9611" s="376">
        <v>43302.07</v>
      </c>
    </row>
    <row r="9612" spans="1:6">
      <c r="A9612" s="370" t="s">
        <v>19406</v>
      </c>
      <c r="B9612" s="374">
        <v>14316</v>
      </c>
      <c r="C9612" s="374" t="s">
        <v>19407</v>
      </c>
      <c r="D9612" s="368" t="s">
        <v>9</v>
      </c>
      <c r="E9612" s="374" t="s">
        <v>6013</v>
      </c>
      <c r="F9612" s="376">
        <v>0</v>
      </c>
    </row>
    <row r="9613" spans="1:6">
      <c r="A9613" s="370" t="s">
        <v>19408</v>
      </c>
      <c r="B9613" s="374">
        <v>10580</v>
      </c>
      <c r="C9613" s="374" t="s">
        <v>19409</v>
      </c>
      <c r="D9613" s="368" t="s">
        <v>9</v>
      </c>
      <c r="E9613" s="374" t="s">
        <v>496</v>
      </c>
      <c r="F9613" s="376">
        <v>1495027.7</v>
      </c>
    </row>
    <row r="9614" spans="1:6">
      <c r="A9614" s="370" t="s">
        <v>19410</v>
      </c>
      <c r="B9614" s="374">
        <v>15104</v>
      </c>
      <c r="C9614" s="374" t="s">
        <v>19411</v>
      </c>
      <c r="D9614" s="368" t="s">
        <v>9</v>
      </c>
      <c r="E9614" s="374" t="s">
        <v>496</v>
      </c>
      <c r="F9614" s="376">
        <v>24069179.550000001</v>
      </c>
    </row>
    <row r="9615" spans="1:6">
      <c r="A9615" s="370" t="s">
        <v>19412</v>
      </c>
      <c r="B9615" s="374">
        <v>13835</v>
      </c>
      <c r="C9615" s="374" t="s">
        <v>19413</v>
      </c>
      <c r="D9615" s="368" t="s">
        <v>9</v>
      </c>
      <c r="E9615" s="374" t="s">
        <v>496</v>
      </c>
      <c r="F9615" s="376">
        <v>2202230.5699999998</v>
      </c>
    </row>
    <row r="9616" spans="1:6">
      <c r="A9616" s="370" t="s">
        <v>19414</v>
      </c>
      <c r="B9616" s="374">
        <v>13306</v>
      </c>
      <c r="C9616" s="374" t="s">
        <v>19415</v>
      </c>
      <c r="D9616" s="368" t="s">
        <v>9</v>
      </c>
      <c r="E9616" s="374" t="s">
        <v>496</v>
      </c>
      <c r="F9616" s="376">
        <v>135270.62</v>
      </c>
    </row>
    <row r="9617" spans="1:6">
      <c r="A9617" s="370" t="s">
        <v>19416</v>
      </c>
      <c r="B9617" s="374">
        <v>12657</v>
      </c>
      <c r="C9617" s="374" t="s">
        <v>19417</v>
      </c>
      <c r="D9617" s="368" t="s">
        <v>9</v>
      </c>
      <c r="E9617" s="374" t="s">
        <v>496</v>
      </c>
      <c r="F9617" s="376">
        <v>165848.87</v>
      </c>
    </row>
    <row r="9618" spans="1:6">
      <c r="A9618" s="370" t="s">
        <v>19418</v>
      </c>
      <c r="B9618" s="374">
        <v>14227</v>
      </c>
      <c r="C9618" s="374" t="s">
        <v>19419</v>
      </c>
      <c r="D9618" s="368" t="s">
        <v>7</v>
      </c>
      <c r="E9618" s="374" t="s">
        <v>857</v>
      </c>
      <c r="F9618" s="376">
        <v>1238808.0900000001</v>
      </c>
    </row>
    <row r="9619" spans="1:6" ht="22.5">
      <c r="A9619" s="370" t="s">
        <v>19420</v>
      </c>
      <c r="B9619" s="374">
        <v>20838</v>
      </c>
      <c r="C9619" s="374" t="s">
        <v>19421</v>
      </c>
      <c r="D9619" s="368" t="s">
        <v>9</v>
      </c>
      <c r="E9619" s="374" t="s">
        <v>537</v>
      </c>
      <c r="F9619" s="376">
        <v>32664504.68</v>
      </c>
    </row>
    <row r="9620" spans="1:6">
      <c r="A9620" s="370" t="s">
        <v>19422</v>
      </c>
      <c r="B9620" s="374">
        <v>15266</v>
      </c>
      <c r="C9620" s="374" t="s">
        <v>19423</v>
      </c>
      <c r="D9620" s="368" t="s">
        <v>7</v>
      </c>
      <c r="E9620" s="374" t="s">
        <v>857</v>
      </c>
      <c r="F9620" s="376">
        <v>1186703.01</v>
      </c>
    </row>
    <row r="9621" spans="1:6" ht="22.5">
      <c r="A9621" s="370" t="s">
        <v>19424</v>
      </c>
      <c r="B9621" s="374">
        <v>11894</v>
      </c>
      <c r="C9621" s="374" t="s">
        <v>19425</v>
      </c>
      <c r="D9621" s="368" t="s">
        <v>9</v>
      </c>
      <c r="E9621" s="374" t="s">
        <v>359</v>
      </c>
      <c r="F9621" s="376">
        <v>0</v>
      </c>
    </row>
    <row r="9622" spans="1:6">
      <c r="A9622" s="370" t="s">
        <v>19426</v>
      </c>
      <c r="B9622" s="374">
        <v>18537</v>
      </c>
      <c r="C9622" s="374" t="s">
        <v>19427</v>
      </c>
      <c r="D9622" s="368" t="s">
        <v>9</v>
      </c>
      <c r="E9622" s="374" t="s">
        <v>773</v>
      </c>
      <c r="F9622" s="376">
        <v>5627396.3799999999</v>
      </c>
    </row>
    <row r="9623" spans="1:6" ht="22.5">
      <c r="A9623" s="370" t="s">
        <v>19428</v>
      </c>
      <c r="B9623" s="374">
        <v>20836</v>
      </c>
      <c r="C9623" s="374" t="s">
        <v>19429</v>
      </c>
      <c r="D9623" s="368" t="s">
        <v>9</v>
      </c>
      <c r="E9623" s="374" t="s">
        <v>537</v>
      </c>
      <c r="F9623" s="376">
        <v>20919162.670000002</v>
      </c>
    </row>
    <row r="9624" spans="1:6" ht="22.5">
      <c r="A9624" s="370" t="s">
        <v>19430</v>
      </c>
      <c r="B9624" s="374">
        <v>20837</v>
      </c>
      <c r="C9624" s="374" t="s">
        <v>19431</v>
      </c>
      <c r="D9624" s="368" t="s">
        <v>9</v>
      </c>
      <c r="E9624" s="374" t="s">
        <v>537</v>
      </c>
      <c r="F9624" s="376">
        <v>4061313.72</v>
      </c>
    </row>
    <row r="9625" spans="1:6" ht="22.5">
      <c r="A9625" s="370" t="s">
        <v>19432</v>
      </c>
      <c r="B9625" s="374">
        <v>20834</v>
      </c>
      <c r="C9625" s="374" t="s">
        <v>19433</v>
      </c>
      <c r="D9625" s="368" t="s">
        <v>9</v>
      </c>
      <c r="E9625" s="374" t="s">
        <v>537</v>
      </c>
      <c r="F9625" s="376">
        <v>5563738.0199999996</v>
      </c>
    </row>
    <row r="9626" spans="1:6" ht="22.5">
      <c r="A9626" s="370" t="s">
        <v>19434</v>
      </c>
      <c r="B9626" s="374">
        <v>20835</v>
      </c>
      <c r="C9626" s="374" t="s">
        <v>19435</v>
      </c>
      <c r="D9626" s="368" t="s">
        <v>9</v>
      </c>
      <c r="E9626" s="374" t="s">
        <v>537</v>
      </c>
      <c r="F9626" s="376">
        <v>11624162.67</v>
      </c>
    </row>
    <row r="9627" spans="1:6">
      <c r="A9627" s="370" t="s">
        <v>19436</v>
      </c>
      <c r="B9627" s="374">
        <v>103</v>
      </c>
      <c r="C9627" s="374" t="s">
        <v>19437</v>
      </c>
      <c r="D9627" s="368" t="s">
        <v>7</v>
      </c>
      <c r="E9627" s="374" t="s">
        <v>857</v>
      </c>
      <c r="F9627" s="376">
        <v>1477466.34</v>
      </c>
    </row>
    <row r="9628" spans="1:6">
      <c r="A9628" s="370" t="s">
        <v>19438</v>
      </c>
      <c r="B9628" s="374">
        <v>12509</v>
      </c>
      <c r="C9628" s="374" t="s">
        <v>19437</v>
      </c>
      <c r="D9628" s="368" t="s">
        <v>7</v>
      </c>
      <c r="E9628" s="374" t="s">
        <v>857</v>
      </c>
      <c r="F9628" s="376">
        <v>1477466.34</v>
      </c>
    </row>
    <row r="9629" spans="1:6">
      <c r="A9629" s="370" t="s">
        <v>19439</v>
      </c>
      <c r="B9629" s="374">
        <v>104</v>
      </c>
      <c r="C9629" s="374" t="s">
        <v>19440</v>
      </c>
      <c r="D9629" s="368" t="s">
        <v>7</v>
      </c>
      <c r="E9629" s="374" t="s">
        <v>857</v>
      </c>
      <c r="F9629" s="376">
        <v>1336822.72</v>
      </c>
    </row>
    <row r="9630" spans="1:6">
      <c r="A9630" s="370" t="s">
        <v>19441</v>
      </c>
      <c r="B9630" s="374">
        <v>18835</v>
      </c>
      <c r="C9630" s="374" t="s">
        <v>19442</v>
      </c>
      <c r="D9630" s="368" t="s">
        <v>9</v>
      </c>
      <c r="E9630" s="374" t="s">
        <v>496</v>
      </c>
      <c r="F9630" s="376">
        <v>0</v>
      </c>
    </row>
    <row r="9631" spans="1:6" ht="22.5">
      <c r="A9631" s="370" t="s">
        <v>19443</v>
      </c>
      <c r="B9631" s="374">
        <v>16307</v>
      </c>
      <c r="C9631" s="374" t="s">
        <v>19444</v>
      </c>
      <c r="D9631" s="368" t="s">
        <v>9</v>
      </c>
      <c r="E9631" s="374" t="s">
        <v>537</v>
      </c>
      <c r="F9631" s="376">
        <v>233339.04</v>
      </c>
    </row>
    <row r="9632" spans="1:6">
      <c r="A9632" s="370" t="s">
        <v>19445</v>
      </c>
      <c r="B9632" s="374">
        <v>15722</v>
      </c>
      <c r="C9632" s="374" t="s">
        <v>19446</v>
      </c>
      <c r="D9632" s="368" t="s">
        <v>7</v>
      </c>
      <c r="E9632" s="374" t="s">
        <v>857</v>
      </c>
      <c r="F9632" s="376">
        <v>207610.72</v>
      </c>
    </row>
    <row r="9633" spans="1:6">
      <c r="A9633" s="370" t="s">
        <v>19447</v>
      </c>
      <c r="B9633" s="374">
        <v>15483</v>
      </c>
      <c r="C9633" s="374" t="s">
        <v>19448</v>
      </c>
      <c r="D9633" s="368" t="s">
        <v>7</v>
      </c>
      <c r="E9633" s="374" t="s">
        <v>857</v>
      </c>
      <c r="F9633" s="376">
        <v>519354.94</v>
      </c>
    </row>
    <row r="9634" spans="1:6">
      <c r="A9634" s="370" t="s">
        <v>19449</v>
      </c>
      <c r="B9634" s="374">
        <v>20751</v>
      </c>
      <c r="C9634" s="374" t="s">
        <v>19450</v>
      </c>
      <c r="D9634" s="368" t="s">
        <v>9</v>
      </c>
      <c r="E9634" s="374" t="s">
        <v>496</v>
      </c>
      <c r="F9634" s="376">
        <v>1258847.3400000001</v>
      </c>
    </row>
    <row r="9635" spans="1:6" ht="22.5">
      <c r="A9635" s="370" t="s">
        <v>19451</v>
      </c>
      <c r="B9635" s="374">
        <v>14997</v>
      </c>
      <c r="C9635" s="374" t="s">
        <v>19452</v>
      </c>
      <c r="D9635" s="368" t="s">
        <v>9</v>
      </c>
      <c r="E9635" s="374" t="s">
        <v>537</v>
      </c>
      <c r="F9635" s="376">
        <v>17398.490000000002</v>
      </c>
    </row>
    <row r="9636" spans="1:6" ht="22.5">
      <c r="A9636" s="370" t="s">
        <v>19453</v>
      </c>
      <c r="B9636" s="374">
        <v>12246</v>
      </c>
      <c r="C9636" s="374" t="s">
        <v>19454</v>
      </c>
      <c r="D9636" s="368" t="s">
        <v>9</v>
      </c>
      <c r="E9636" s="374" t="s">
        <v>359</v>
      </c>
      <c r="F9636" s="376">
        <v>5870.35</v>
      </c>
    </row>
    <row r="9637" spans="1:6" ht="22.5">
      <c r="A9637" s="370" t="s">
        <v>19455</v>
      </c>
      <c r="B9637" s="374">
        <v>15145</v>
      </c>
      <c r="C9637" s="374" t="s">
        <v>19456</v>
      </c>
      <c r="D9637" s="368" t="s">
        <v>9</v>
      </c>
      <c r="E9637" s="374" t="s">
        <v>537</v>
      </c>
      <c r="F9637" s="376">
        <v>323712.03000000003</v>
      </c>
    </row>
    <row r="9638" spans="1:6">
      <c r="A9638" s="370" t="s">
        <v>19457</v>
      </c>
      <c r="B9638" s="374">
        <v>13068</v>
      </c>
      <c r="C9638" s="374" t="s">
        <v>19458</v>
      </c>
      <c r="D9638" s="368" t="s">
        <v>8</v>
      </c>
      <c r="E9638" s="374" t="s">
        <v>1573</v>
      </c>
      <c r="F9638" s="376">
        <v>102482.24000000001</v>
      </c>
    </row>
    <row r="9639" spans="1:6">
      <c r="A9639" s="370" t="s">
        <v>19459</v>
      </c>
      <c r="B9639" s="374">
        <v>12820</v>
      </c>
      <c r="C9639" s="374" t="s">
        <v>19460</v>
      </c>
      <c r="D9639" s="368" t="s">
        <v>9</v>
      </c>
      <c r="E9639" s="374" t="s">
        <v>1573</v>
      </c>
      <c r="F9639" s="376">
        <v>91615.2</v>
      </c>
    </row>
    <row r="9640" spans="1:6">
      <c r="A9640" s="370" t="s">
        <v>19461</v>
      </c>
      <c r="B9640" s="374">
        <v>13893</v>
      </c>
      <c r="C9640" s="374" t="s">
        <v>19462</v>
      </c>
      <c r="D9640" s="368" t="s">
        <v>6</v>
      </c>
      <c r="E9640" s="374" t="s">
        <v>1573</v>
      </c>
      <c r="F9640" s="376">
        <v>802409.65</v>
      </c>
    </row>
    <row r="9641" spans="1:6">
      <c r="A9641" s="370" t="s">
        <v>19463</v>
      </c>
      <c r="B9641" s="374">
        <v>13147</v>
      </c>
      <c r="C9641" s="374" t="s">
        <v>19464</v>
      </c>
      <c r="D9641" s="368" t="s">
        <v>9</v>
      </c>
      <c r="E9641" s="374" t="s">
        <v>1573</v>
      </c>
      <c r="F9641" s="376">
        <v>443482.91</v>
      </c>
    </row>
    <row r="9642" spans="1:6">
      <c r="A9642" s="370" t="s">
        <v>19465</v>
      </c>
      <c r="B9642" s="374">
        <v>13004</v>
      </c>
      <c r="C9642" s="374" t="s">
        <v>19466</v>
      </c>
      <c r="D9642" s="368" t="s">
        <v>9</v>
      </c>
      <c r="E9642" s="374" t="s">
        <v>1573</v>
      </c>
      <c r="F9642" s="376">
        <v>390927.88</v>
      </c>
    </row>
    <row r="9643" spans="1:6">
      <c r="A9643" s="370" t="s">
        <v>19467</v>
      </c>
      <c r="B9643" s="374">
        <v>13071</v>
      </c>
      <c r="C9643" s="374" t="s">
        <v>19468</v>
      </c>
      <c r="D9643" s="368" t="s">
        <v>9</v>
      </c>
      <c r="E9643" s="374" t="s">
        <v>1573</v>
      </c>
      <c r="F9643" s="376">
        <v>11358.3</v>
      </c>
    </row>
    <row r="9644" spans="1:6">
      <c r="A9644" s="370" t="s">
        <v>19469</v>
      </c>
      <c r="B9644" s="374">
        <v>13219</v>
      </c>
      <c r="C9644" s="374" t="s">
        <v>19470</v>
      </c>
      <c r="D9644" s="368" t="s">
        <v>9</v>
      </c>
      <c r="E9644" s="374" t="s">
        <v>366</v>
      </c>
      <c r="F9644" s="376">
        <v>159667.91</v>
      </c>
    </row>
    <row r="9645" spans="1:6" ht="22.5">
      <c r="A9645" s="370" t="s">
        <v>19471</v>
      </c>
      <c r="B9645" s="374">
        <v>15665</v>
      </c>
      <c r="C9645" s="374" t="s">
        <v>19472</v>
      </c>
      <c r="D9645" s="368" t="s">
        <v>9</v>
      </c>
      <c r="E9645" s="374" t="s">
        <v>537</v>
      </c>
      <c r="F9645" s="376">
        <v>1085456.83</v>
      </c>
    </row>
    <row r="9646" spans="1:6" ht="22.5">
      <c r="A9646" s="370" t="s">
        <v>19473</v>
      </c>
      <c r="B9646" s="374">
        <v>15663</v>
      </c>
      <c r="C9646" s="374" t="s">
        <v>19474</v>
      </c>
      <c r="D9646" s="368" t="s">
        <v>9</v>
      </c>
      <c r="E9646" s="374" t="s">
        <v>537</v>
      </c>
      <c r="F9646" s="376">
        <v>656559.06999999995</v>
      </c>
    </row>
    <row r="9647" spans="1:6">
      <c r="A9647" s="370" t="s">
        <v>19475</v>
      </c>
      <c r="B9647" s="374">
        <v>519</v>
      </c>
      <c r="C9647" s="374" t="s">
        <v>19476</v>
      </c>
      <c r="D9647" s="368" t="s">
        <v>8</v>
      </c>
      <c r="E9647" s="374" t="s">
        <v>598</v>
      </c>
      <c r="F9647" s="376">
        <v>31634.22</v>
      </c>
    </row>
    <row r="9648" spans="1:6">
      <c r="A9648" s="370" t="s">
        <v>19477</v>
      </c>
      <c r="B9648" s="374">
        <v>520</v>
      </c>
      <c r="C9648" s="374" t="s">
        <v>19478</v>
      </c>
      <c r="D9648" s="368" t="s">
        <v>8</v>
      </c>
      <c r="E9648" s="374" t="s">
        <v>598</v>
      </c>
      <c r="F9648" s="376">
        <v>462175.39</v>
      </c>
    </row>
    <row r="9649" spans="1:6">
      <c r="A9649" s="370" t="s">
        <v>19479</v>
      </c>
      <c r="B9649" s="374">
        <v>10615</v>
      </c>
      <c r="C9649" s="374" t="s">
        <v>19480</v>
      </c>
      <c r="D9649" s="368" t="s">
        <v>8</v>
      </c>
      <c r="E9649" s="374" t="s">
        <v>1573</v>
      </c>
      <c r="F9649" s="376">
        <v>46319</v>
      </c>
    </row>
    <row r="9650" spans="1:6">
      <c r="A9650" s="370" t="s">
        <v>19481</v>
      </c>
      <c r="B9650" s="374">
        <v>15035</v>
      </c>
      <c r="C9650" s="374" t="s">
        <v>19482</v>
      </c>
      <c r="D9650" s="368" t="s">
        <v>9</v>
      </c>
      <c r="E9650" s="374" t="s">
        <v>496</v>
      </c>
      <c r="F9650" s="376">
        <v>282999.71000000002</v>
      </c>
    </row>
    <row r="9651" spans="1:6">
      <c r="A9651" s="370" t="s">
        <v>19483</v>
      </c>
      <c r="B9651" s="374">
        <v>13167</v>
      </c>
      <c r="C9651" s="374" t="s">
        <v>19484</v>
      </c>
      <c r="D9651" s="368" t="s">
        <v>9</v>
      </c>
      <c r="E9651" s="374" t="s">
        <v>366</v>
      </c>
      <c r="F9651" s="376">
        <v>15608.32</v>
      </c>
    </row>
    <row r="9652" spans="1:6">
      <c r="A9652" s="370" t="s">
        <v>19485</v>
      </c>
      <c r="B9652" s="374">
        <v>16609</v>
      </c>
      <c r="C9652" s="374" t="s">
        <v>19486</v>
      </c>
      <c r="D9652" s="368" t="s">
        <v>9</v>
      </c>
      <c r="E9652" s="374" t="s">
        <v>491</v>
      </c>
      <c r="F9652" s="376">
        <v>9198.9500000000007</v>
      </c>
    </row>
    <row r="9653" spans="1:6">
      <c r="A9653" s="370" t="s">
        <v>19487</v>
      </c>
      <c r="B9653" s="374">
        <v>13788</v>
      </c>
      <c r="C9653" s="374" t="s">
        <v>19488</v>
      </c>
      <c r="D9653" s="368" t="s">
        <v>9</v>
      </c>
      <c r="E9653" s="374" t="s">
        <v>496</v>
      </c>
      <c r="F9653" s="376">
        <v>11504.32</v>
      </c>
    </row>
    <row r="9654" spans="1:6">
      <c r="A9654" s="370" t="s">
        <v>19489</v>
      </c>
      <c r="B9654" s="374">
        <v>10650</v>
      </c>
      <c r="C9654" s="374" t="s">
        <v>19490</v>
      </c>
      <c r="D9654" s="368" t="s">
        <v>9</v>
      </c>
      <c r="E9654" s="374" t="s">
        <v>496</v>
      </c>
      <c r="F9654" s="376">
        <v>23721.89</v>
      </c>
    </row>
    <row r="9655" spans="1:6">
      <c r="A9655" s="370" t="s">
        <v>19491</v>
      </c>
      <c r="B9655" s="374">
        <v>12636</v>
      </c>
      <c r="C9655" s="374" t="s">
        <v>19492</v>
      </c>
      <c r="D9655" s="368" t="s">
        <v>9</v>
      </c>
      <c r="E9655" s="374" t="s">
        <v>598</v>
      </c>
      <c r="F9655" s="376">
        <v>18348.23</v>
      </c>
    </row>
    <row r="9656" spans="1:6">
      <c r="A9656" s="370" t="s">
        <v>19493</v>
      </c>
      <c r="B9656" s="374">
        <v>16536</v>
      </c>
      <c r="C9656" s="374" t="s">
        <v>19494</v>
      </c>
      <c r="D9656" s="368" t="s">
        <v>8</v>
      </c>
      <c r="E9656" s="374" t="s">
        <v>1573</v>
      </c>
      <c r="F9656" s="376">
        <v>47006.12</v>
      </c>
    </row>
    <row r="9657" spans="1:6">
      <c r="A9657" s="370" t="s">
        <v>19495</v>
      </c>
      <c r="B9657" s="374">
        <v>421</v>
      </c>
      <c r="C9657" s="374" t="s">
        <v>19496</v>
      </c>
      <c r="D9657" s="368" t="s">
        <v>9</v>
      </c>
      <c r="E9657" s="374" t="s">
        <v>598</v>
      </c>
      <c r="F9657" s="376">
        <v>21093.75</v>
      </c>
    </row>
    <row r="9658" spans="1:6">
      <c r="A9658" s="370" t="s">
        <v>19497</v>
      </c>
      <c r="B9658" s="374">
        <v>422</v>
      </c>
      <c r="C9658" s="374" t="s">
        <v>19498</v>
      </c>
      <c r="D9658" s="368" t="s">
        <v>9</v>
      </c>
      <c r="E9658" s="374" t="s">
        <v>598</v>
      </c>
      <c r="F9658" s="376">
        <v>10998.62</v>
      </c>
    </row>
    <row r="9659" spans="1:6">
      <c r="A9659" s="370" t="s">
        <v>19499</v>
      </c>
      <c r="B9659" s="374">
        <v>14636</v>
      </c>
      <c r="C9659" s="374" t="s">
        <v>19500</v>
      </c>
      <c r="D9659" s="368" t="s">
        <v>9</v>
      </c>
      <c r="E9659" s="374" t="s">
        <v>491</v>
      </c>
      <c r="F9659" s="376">
        <v>15642.98</v>
      </c>
    </row>
    <row r="9660" spans="1:6">
      <c r="A9660" s="370" t="s">
        <v>19501</v>
      </c>
      <c r="B9660" s="374">
        <v>14805</v>
      </c>
      <c r="C9660" s="374" t="s">
        <v>19502</v>
      </c>
      <c r="D9660" s="368" t="s">
        <v>9</v>
      </c>
      <c r="E9660" s="374" t="s">
        <v>491</v>
      </c>
      <c r="F9660" s="376">
        <v>24921.16</v>
      </c>
    </row>
    <row r="9661" spans="1:6">
      <c r="A9661" s="370" t="s">
        <v>19503</v>
      </c>
      <c r="B9661" s="374">
        <v>612</v>
      </c>
      <c r="C9661" s="374" t="s">
        <v>19504</v>
      </c>
      <c r="D9661" s="368" t="s">
        <v>9</v>
      </c>
      <c r="E9661" s="374" t="s">
        <v>507</v>
      </c>
      <c r="F9661" s="376">
        <v>50134.81</v>
      </c>
    </row>
    <row r="9662" spans="1:6">
      <c r="A9662" s="370" t="s">
        <v>19505</v>
      </c>
      <c r="B9662" s="374">
        <v>11021</v>
      </c>
      <c r="C9662" s="374" t="s">
        <v>19506</v>
      </c>
      <c r="D9662" s="368" t="s">
        <v>9</v>
      </c>
      <c r="E9662" s="374" t="s">
        <v>496</v>
      </c>
      <c r="F9662" s="376">
        <v>10254.82</v>
      </c>
    </row>
    <row r="9663" spans="1:6">
      <c r="A9663" s="370" t="s">
        <v>19507</v>
      </c>
      <c r="B9663" s="374">
        <v>11360</v>
      </c>
      <c r="C9663" s="374" t="s">
        <v>19508</v>
      </c>
      <c r="D9663" s="368" t="s">
        <v>9</v>
      </c>
      <c r="E9663" s="374" t="s">
        <v>496</v>
      </c>
      <c r="F9663" s="376">
        <v>32143.7</v>
      </c>
    </row>
    <row r="9664" spans="1:6">
      <c r="A9664" s="370" t="s">
        <v>19509</v>
      </c>
      <c r="B9664" s="374">
        <v>9024</v>
      </c>
      <c r="C9664" s="374" t="s">
        <v>19510</v>
      </c>
      <c r="D9664" s="368" t="s">
        <v>9</v>
      </c>
      <c r="E9664" s="374" t="s">
        <v>496</v>
      </c>
      <c r="F9664" s="376">
        <v>0</v>
      </c>
    </row>
    <row r="9665" spans="1:6">
      <c r="A9665" s="370" t="s">
        <v>19511</v>
      </c>
      <c r="B9665" s="374">
        <v>13482</v>
      </c>
      <c r="C9665" s="374" t="s">
        <v>19510</v>
      </c>
      <c r="D9665" s="368" t="s">
        <v>9</v>
      </c>
      <c r="E9665" s="374" t="s">
        <v>496</v>
      </c>
      <c r="F9665" s="376">
        <v>13257.99</v>
      </c>
    </row>
    <row r="9666" spans="1:6">
      <c r="A9666" s="370" t="s">
        <v>19512</v>
      </c>
      <c r="B9666" s="374">
        <v>10600</v>
      </c>
      <c r="C9666" s="374" t="s">
        <v>19513</v>
      </c>
      <c r="D9666" s="368" t="s">
        <v>9</v>
      </c>
      <c r="E9666" s="374" t="s">
        <v>496</v>
      </c>
      <c r="F9666" s="376">
        <v>13809.42</v>
      </c>
    </row>
    <row r="9667" spans="1:6">
      <c r="A9667" s="370" t="s">
        <v>19514</v>
      </c>
      <c r="B9667" s="374">
        <v>10686</v>
      </c>
      <c r="C9667" s="374" t="s">
        <v>19515</v>
      </c>
      <c r="D9667" s="368" t="s">
        <v>9</v>
      </c>
      <c r="E9667" s="374" t="s">
        <v>496</v>
      </c>
      <c r="F9667" s="376">
        <v>12876.84</v>
      </c>
    </row>
    <row r="9668" spans="1:6">
      <c r="A9668" s="370" t="s">
        <v>19516</v>
      </c>
      <c r="B9668" s="374">
        <v>11030</v>
      </c>
      <c r="C9668" s="374" t="s">
        <v>19517</v>
      </c>
      <c r="D9668" s="368" t="s">
        <v>9</v>
      </c>
      <c r="E9668" s="374" t="s">
        <v>496</v>
      </c>
      <c r="F9668" s="376">
        <v>29146.959999999999</v>
      </c>
    </row>
    <row r="9669" spans="1:6">
      <c r="A9669" s="370" t="s">
        <v>19518</v>
      </c>
      <c r="B9669" s="374">
        <v>11892</v>
      </c>
      <c r="C9669" s="374" t="s">
        <v>19519</v>
      </c>
      <c r="D9669" s="368" t="s">
        <v>9</v>
      </c>
      <c r="E9669" s="374" t="s">
        <v>496</v>
      </c>
      <c r="F9669" s="376">
        <v>20918.36</v>
      </c>
    </row>
    <row r="9670" spans="1:6">
      <c r="A9670" s="370" t="s">
        <v>19520</v>
      </c>
      <c r="B9670" s="374">
        <v>11982</v>
      </c>
      <c r="C9670" s="374" t="s">
        <v>19521</v>
      </c>
      <c r="D9670" s="368" t="s">
        <v>9</v>
      </c>
      <c r="E9670" s="374" t="s">
        <v>496</v>
      </c>
      <c r="F9670" s="376">
        <v>11699.05</v>
      </c>
    </row>
    <row r="9671" spans="1:6">
      <c r="A9671" s="370" t="s">
        <v>19522</v>
      </c>
      <c r="B9671" s="374">
        <v>13327</v>
      </c>
      <c r="C9671" s="374" t="s">
        <v>19523</v>
      </c>
      <c r="D9671" s="368" t="s">
        <v>9</v>
      </c>
      <c r="E9671" s="374" t="s">
        <v>507</v>
      </c>
      <c r="F9671" s="376">
        <v>34025.410000000003</v>
      </c>
    </row>
    <row r="9672" spans="1:6" ht="22.5">
      <c r="A9672" s="370" t="s">
        <v>19524</v>
      </c>
      <c r="B9672" s="374">
        <v>16570</v>
      </c>
      <c r="C9672" s="374" t="s">
        <v>19525</v>
      </c>
      <c r="D9672" s="368" t="s">
        <v>9</v>
      </c>
      <c r="E9672" s="374" t="s">
        <v>537</v>
      </c>
      <c r="F9672" s="376">
        <v>31138.62</v>
      </c>
    </row>
    <row r="9673" spans="1:6">
      <c r="A9673" s="370" t="s">
        <v>19526</v>
      </c>
      <c r="B9673" s="374">
        <v>13047</v>
      </c>
      <c r="C9673" s="374" t="s">
        <v>19527</v>
      </c>
      <c r="D9673" s="368" t="s">
        <v>9</v>
      </c>
      <c r="E9673" s="374" t="s">
        <v>366</v>
      </c>
      <c r="F9673" s="376">
        <v>0</v>
      </c>
    </row>
    <row r="9674" spans="1:6">
      <c r="A9674" s="370" t="s">
        <v>19528</v>
      </c>
      <c r="B9674" s="374">
        <v>17938</v>
      </c>
      <c r="C9674" s="374" t="s">
        <v>19529</v>
      </c>
      <c r="D9674" s="368" t="s">
        <v>9</v>
      </c>
      <c r="E9674" s="374" t="s">
        <v>371</v>
      </c>
      <c r="F9674" s="376">
        <v>107482.89</v>
      </c>
    </row>
    <row r="9675" spans="1:6" ht="22.5">
      <c r="A9675" s="370" t="s">
        <v>19530</v>
      </c>
      <c r="B9675" s="374">
        <v>17783</v>
      </c>
      <c r="C9675" s="374" t="s">
        <v>19531</v>
      </c>
      <c r="D9675" s="368" t="s">
        <v>9</v>
      </c>
      <c r="E9675" s="374" t="s">
        <v>359</v>
      </c>
      <c r="F9675" s="376">
        <v>4955.0200000000004</v>
      </c>
    </row>
    <row r="9676" spans="1:6" ht="22.5">
      <c r="A9676" s="370" t="s">
        <v>19532</v>
      </c>
      <c r="B9676" s="374">
        <v>17709</v>
      </c>
      <c r="C9676" s="374" t="s">
        <v>19533</v>
      </c>
      <c r="D9676" s="368" t="s">
        <v>9</v>
      </c>
      <c r="E9676" s="374" t="s">
        <v>359</v>
      </c>
      <c r="F9676" s="376">
        <v>28070.2</v>
      </c>
    </row>
    <row r="9677" spans="1:6" ht="22.5">
      <c r="A9677" s="370" t="s">
        <v>19534</v>
      </c>
      <c r="B9677" s="374">
        <v>17747</v>
      </c>
      <c r="C9677" s="374" t="s">
        <v>19535</v>
      </c>
      <c r="D9677" s="368" t="s">
        <v>9</v>
      </c>
      <c r="E9677" s="374" t="s">
        <v>359</v>
      </c>
      <c r="F9677" s="376">
        <v>35708.370000000003</v>
      </c>
    </row>
    <row r="9678" spans="1:6" ht="22.5">
      <c r="A9678" s="370" t="s">
        <v>19536</v>
      </c>
      <c r="B9678" s="374">
        <v>14028</v>
      </c>
      <c r="C9678" s="374" t="s">
        <v>19537</v>
      </c>
      <c r="D9678" s="368" t="s">
        <v>9</v>
      </c>
      <c r="E9678" s="374" t="s">
        <v>537</v>
      </c>
      <c r="F9678" s="376">
        <v>66450.73</v>
      </c>
    </row>
    <row r="9679" spans="1:6" ht="22.5">
      <c r="A9679" s="370" t="s">
        <v>19538</v>
      </c>
      <c r="B9679" s="374">
        <v>16748</v>
      </c>
      <c r="C9679" s="374" t="s">
        <v>19539</v>
      </c>
      <c r="D9679" s="368" t="s">
        <v>8</v>
      </c>
      <c r="E9679" s="374" t="s">
        <v>537</v>
      </c>
      <c r="F9679" s="376">
        <v>28107.87</v>
      </c>
    </row>
    <row r="9680" spans="1:6">
      <c r="A9680" s="370" t="s">
        <v>19540</v>
      </c>
      <c r="B9680" s="374">
        <v>17464</v>
      </c>
      <c r="C9680" s="374" t="s">
        <v>19541</v>
      </c>
      <c r="D9680" s="368" t="s">
        <v>6</v>
      </c>
      <c r="E9680" s="374" t="s">
        <v>603</v>
      </c>
      <c r="F9680" s="376">
        <v>529735.34</v>
      </c>
    </row>
    <row r="9681" spans="1:6">
      <c r="A9681" s="370" t="s">
        <v>19542</v>
      </c>
      <c r="B9681" s="374">
        <v>20618</v>
      </c>
      <c r="C9681" s="374" t="s">
        <v>19543</v>
      </c>
      <c r="D9681" s="368" t="s">
        <v>6</v>
      </c>
      <c r="E9681" s="374" t="s">
        <v>603</v>
      </c>
      <c r="F9681" s="376">
        <v>589025.97</v>
      </c>
    </row>
    <row r="9682" spans="1:6" ht="22.5">
      <c r="A9682" s="370" t="s">
        <v>19544</v>
      </c>
      <c r="B9682" s="374">
        <v>17762</v>
      </c>
      <c r="C9682" s="374" t="s">
        <v>19545</v>
      </c>
      <c r="D9682" s="368" t="s">
        <v>9</v>
      </c>
      <c r="E9682" s="374" t="s">
        <v>359</v>
      </c>
      <c r="F9682" s="376">
        <v>43844.52</v>
      </c>
    </row>
    <row r="9683" spans="1:6">
      <c r="A9683" s="370" t="s">
        <v>19546</v>
      </c>
      <c r="B9683" s="374">
        <v>10620</v>
      </c>
      <c r="C9683" s="374" t="s">
        <v>19547</v>
      </c>
      <c r="D9683" s="368" t="s">
        <v>9</v>
      </c>
      <c r="E9683" s="374" t="s">
        <v>610</v>
      </c>
      <c r="F9683" s="376">
        <v>1911027.09</v>
      </c>
    </row>
    <row r="9684" spans="1:6">
      <c r="A9684" s="370" t="s">
        <v>19548</v>
      </c>
      <c r="B9684" s="374">
        <v>10484</v>
      </c>
      <c r="C9684" s="374" t="s">
        <v>19549</v>
      </c>
      <c r="D9684" s="368" t="s">
        <v>9</v>
      </c>
      <c r="E9684" s="374" t="s">
        <v>496</v>
      </c>
      <c r="F9684" s="376">
        <v>298576.02</v>
      </c>
    </row>
    <row r="9685" spans="1:6">
      <c r="A9685" s="370" t="s">
        <v>19550</v>
      </c>
      <c r="B9685" s="374">
        <v>14974</v>
      </c>
      <c r="C9685" s="374" t="s">
        <v>19551</v>
      </c>
      <c r="D9685" s="368" t="s">
        <v>9</v>
      </c>
      <c r="E9685" s="374" t="s">
        <v>610</v>
      </c>
      <c r="F9685" s="376">
        <v>5865.93</v>
      </c>
    </row>
    <row r="9686" spans="1:6">
      <c r="A9686" s="370" t="s">
        <v>19552</v>
      </c>
      <c r="B9686" s="374">
        <v>14993</v>
      </c>
      <c r="C9686" s="374" t="s">
        <v>19553</v>
      </c>
      <c r="D9686" s="368" t="s">
        <v>9</v>
      </c>
      <c r="E9686" s="374" t="s">
        <v>610</v>
      </c>
      <c r="F9686" s="376">
        <v>5868.42</v>
      </c>
    </row>
    <row r="9687" spans="1:6">
      <c r="A9687" s="370" t="s">
        <v>19554</v>
      </c>
      <c r="B9687" s="374">
        <v>14976</v>
      </c>
      <c r="C9687" s="374" t="s">
        <v>19555</v>
      </c>
      <c r="D9687" s="368" t="s">
        <v>9</v>
      </c>
      <c r="E9687" s="374" t="s">
        <v>610</v>
      </c>
      <c r="F9687" s="376">
        <v>5992.62</v>
      </c>
    </row>
    <row r="9688" spans="1:6">
      <c r="A9688" s="370" t="s">
        <v>19556</v>
      </c>
      <c r="B9688" s="374">
        <v>14977</v>
      </c>
      <c r="C9688" s="374" t="s">
        <v>19557</v>
      </c>
      <c r="D9688" s="368" t="s">
        <v>9</v>
      </c>
      <c r="E9688" s="374" t="s">
        <v>610</v>
      </c>
      <c r="F9688" s="376">
        <v>7859.73</v>
      </c>
    </row>
    <row r="9689" spans="1:6">
      <c r="A9689" s="370" t="s">
        <v>19558</v>
      </c>
      <c r="B9689" s="374">
        <v>10490</v>
      </c>
      <c r="C9689" s="374" t="s">
        <v>19559</v>
      </c>
      <c r="D9689" s="368" t="s">
        <v>9</v>
      </c>
      <c r="E9689" s="374" t="s">
        <v>610</v>
      </c>
      <c r="F9689" s="376">
        <v>10409.530000000001</v>
      </c>
    </row>
    <row r="9690" spans="1:6">
      <c r="A9690" s="370" t="s">
        <v>19560</v>
      </c>
      <c r="B9690" s="374">
        <v>17219</v>
      </c>
      <c r="C9690" s="374" t="s">
        <v>19561</v>
      </c>
      <c r="D9690" s="368" t="s">
        <v>9</v>
      </c>
      <c r="E9690" s="374" t="s">
        <v>648</v>
      </c>
      <c r="F9690" s="376">
        <v>23976.89</v>
      </c>
    </row>
    <row r="9691" spans="1:6">
      <c r="A9691" s="370" t="s">
        <v>19562</v>
      </c>
      <c r="B9691" s="374">
        <v>17213</v>
      </c>
      <c r="C9691" s="374" t="s">
        <v>19563</v>
      </c>
      <c r="D9691" s="368" t="s">
        <v>9</v>
      </c>
      <c r="E9691" s="374" t="s">
        <v>648</v>
      </c>
      <c r="F9691" s="376">
        <v>8917.2099999999991</v>
      </c>
    </row>
    <row r="9692" spans="1:6">
      <c r="A9692" s="370" t="s">
        <v>19564</v>
      </c>
      <c r="B9692" s="374">
        <v>17211</v>
      </c>
      <c r="C9692" s="374" t="s">
        <v>19565</v>
      </c>
      <c r="D9692" s="368" t="s">
        <v>9</v>
      </c>
      <c r="E9692" s="374" t="s">
        <v>648</v>
      </c>
      <c r="F9692" s="376">
        <v>8917.2099999999991</v>
      </c>
    </row>
    <row r="9693" spans="1:6">
      <c r="A9693" s="370" t="s">
        <v>19566</v>
      </c>
      <c r="B9693" s="374">
        <v>17214</v>
      </c>
      <c r="C9693" s="374" t="s">
        <v>19567</v>
      </c>
      <c r="D9693" s="368" t="s">
        <v>9</v>
      </c>
      <c r="E9693" s="374" t="s">
        <v>648</v>
      </c>
      <c r="F9693" s="376">
        <v>14725.32</v>
      </c>
    </row>
    <row r="9694" spans="1:6">
      <c r="A9694" s="370" t="s">
        <v>19568</v>
      </c>
      <c r="B9694" s="374">
        <v>17218</v>
      </c>
      <c r="C9694" s="374" t="s">
        <v>19569</v>
      </c>
      <c r="D9694" s="368" t="s">
        <v>9</v>
      </c>
      <c r="E9694" s="374" t="s">
        <v>648</v>
      </c>
      <c r="F9694" s="376">
        <v>6938.99</v>
      </c>
    </row>
    <row r="9695" spans="1:6">
      <c r="A9695" s="370" t="s">
        <v>19570</v>
      </c>
      <c r="B9695" s="374">
        <v>17217</v>
      </c>
      <c r="C9695" s="374" t="s">
        <v>19571</v>
      </c>
      <c r="D9695" s="368" t="s">
        <v>9</v>
      </c>
      <c r="E9695" s="374" t="s">
        <v>648</v>
      </c>
      <c r="F9695" s="376">
        <v>6784.63</v>
      </c>
    </row>
    <row r="9696" spans="1:6">
      <c r="A9696" s="370" t="s">
        <v>19572</v>
      </c>
      <c r="B9696" s="374">
        <v>17208</v>
      </c>
      <c r="C9696" s="374" t="s">
        <v>19573</v>
      </c>
      <c r="D9696" s="368" t="s">
        <v>9</v>
      </c>
      <c r="E9696" s="374" t="s">
        <v>648</v>
      </c>
      <c r="F9696" s="376">
        <v>8069.23</v>
      </c>
    </row>
    <row r="9697" spans="1:6">
      <c r="A9697" s="370" t="s">
        <v>19574</v>
      </c>
      <c r="B9697" s="374">
        <v>17215</v>
      </c>
      <c r="C9697" s="374" t="s">
        <v>19575</v>
      </c>
      <c r="D9697" s="368" t="s">
        <v>9</v>
      </c>
      <c r="E9697" s="374" t="s">
        <v>648</v>
      </c>
      <c r="F9697" s="376">
        <v>6116.18</v>
      </c>
    </row>
    <row r="9698" spans="1:6" ht="22.5">
      <c r="A9698" s="370" t="s">
        <v>19576</v>
      </c>
      <c r="B9698" s="374">
        <v>20818</v>
      </c>
      <c r="C9698" s="374" t="s">
        <v>19577</v>
      </c>
      <c r="D9698" s="368" t="s">
        <v>9</v>
      </c>
      <c r="E9698" s="374" t="s">
        <v>537</v>
      </c>
      <c r="F9698" s="376">
        <v>96357.68</v>
      </c>
    </row>
    <row r="9699" spans="1:6">
      <c r="A9699" s="370" t="s">
        <v>19578</v>
      </c>
      <c r="B9699" s="374">
        <v>10464</v>
      </c>
      <c r="C9699" s="374" t="s">
        <v>19579</v>
      </c>
      <c r="D9699" s="368" t="s">
        <v>9</v>
      </c>
      <c r="E9699" s="374" t="s">
        <v>610</v>
      </c>
      <c r="F9699" s="376">
        <v>75345.8</v>
      </c>
    </row>
    <row r="9700" spans="1:6">
      <c r="A9700" s="370" t="s">
        <v>19580</v>
      </c>
      <c r="B9700" s="374">
        <v>319</v>
      </c>
      <c r="C9700" s="374" t="s">
        <v>19581</v>
      </c>
      <c r="D9700" s="368" t="s">
        <v>6</v>
      </c>
      <c r="E9700" s="374" t="s">
        <v>1442</v>
      </c>
      <c r="F9700" s="376">
        <v>30329.11</v>
      </c>
    </row>
    <row r="9701" spans="1:6">
      <c r="A9701" s="370" t="s">
        <v>19582</v>
      </c>
      <c r="B9701" s="374">
        <v>14404</v>
      </c>
      <c r="C9701" s="374" t="s">
        <v>19583</v>
      </c>
      <c r="D9701" s="368" t="s">
        <v>6</v>
      </c>
      <c r="E9701" s="374" t="s">
        <v>1442</v>
      </c>
      <c r="F9701" s="376">
        <v>37977.339999999997</v>
      </c>
    </row>
    <row r="9702" spans="1:6">
      <c r="A9702" s="370" t="s">
        <v>19584</v>
      </c>
      <c r="B9702" s="374">
        <v>224</v>
      </c>
      <c r="C9702" s="374" t="s">
        <v>19585</v>
      </c>
      <c r="D9702" s="368" t="s">
        <v>6</v>
      </c>
      <c r="E9702" s="374" t="s">
        <v>1442</v>
      </c>
      <c r="F9702" s="376">
        <v>41836.68</v>
      </c>
    </row>
    <row r="9703" spans="1:6">
      <c r="A9703" s="370" t="s">
        <v>19586</v>
      </c>
      <c r="B9703" s="374">
        <v>225</v>
      </c>
      <c r="C9703" s="374" t="s">
        <v>19587</v>
      </c>
      <c r="D9703" s="368" t="s">
        <v>6</v>
      </c>
      <c r="E9703" s="374" t="s">
        <v>1442</v>
      </c>
      <c r="F9703" s="376">
        <v>101980.27</v>
      </c>
    </row>
    <row r="9704" spans="1:6">
      <c r="A9704" s="370" t="s">
        <v>19588</v>
      </c>
      <c r="B9704" s="374">
        <v>223</v>
      </c>
      <c r="C9704" s="374" t="s">
        <v>19589</v>
      </c>
      <c r="D9704" s="368" t="s">
        <v>6</v>
      </c>
      <c r="E9704" s="374" t="s">
        <v>1442</v>
      </c>
      <c r="F9704" s="376">
        <v>77286.600000000006</v>
      </c>
    </row>
    <row r="9705" spans="1:6">
      <c r="A9705" s="370" t="s">
        <v>19590</v>
      </c>
      <c r="B9705" s="374">
        <v>226</v>
      </c>
      <c r="C9705" s="374" t="s">
        <v>19591</v>
      </c>
      <c r="D9705" s="368" t="s">
        <v>6</v>
      </c>
      <c r="E9705" s="374" t="s">
        <v>1442</v>
      </c>
      <c r="F9705" s="376">
        <v>46080.33</v>
      </c>
    </row>
    <row r="9706" spans="1:6">
      <c r="A9706" s="370" t="s">
        <v>19592</v>
      </c>
      <c r="B9706" s="374">
        <v>12155</v>
      </c>
      <c r="C9706" s="374" t="s">
        <v>19593</v>
      </c>
      <c r="D9706" s="368" t="s">
        <v>6</v>
      </c>
      <c r="E9706" s="374" t="s">
        <v>1442</v>
      </c>
      <c r="F9706" s="376">
        <v>51043.71</v>
      </c>
    </row>
    <row r="9707" spans="1:6">
      <c r="A9707" s="370" t="s">
        <v>19594</v>
      </c>
      <c r="B9707" s="374">
        <v>13350</v>
      </c>
      <c r="C9707" s="374" t="s">
        <v>19595</v>
      </c>
      <c r="D9707" s="368" t="s">
        <v>6</v>
      </c>
      <c r="E9707" s="374" t="s">
        <v>1442</v>
      </c>
      <c r="F9707" s="376">
        <v>30356.23</v>
      </c>
    </row>
    <row r="9708" spans="1:6">
      <c r="A9708" s="370" t="s">
        <v>19596</v>
      </c>
      <c r="B9708" s="374">
        <v>13348</v>
      </c>
      <c r="C9708" s="374" t="s">
        <v>19597</v>
      </c>
      <c r="D9708" s="368" t="s">
        <v>6</v>
      </c>
      <c r="E9708" s="374" t="s">
        <v>1442</v>
      </c>
      <c r="F9708" s="376">
        <v>52487.199999999997</v>
      </c>
    </row>
    <row r="9709" spans="1:6">
      <c r="A9709" s="370" t="s">
        <v>19598</v>
      </c>
      <c r="B9709" s="374">
        <v>228</v>
      </c>
      <c r="C9709" s="374" t="s">
        <v>19599</v>
      </c>
      <c r="D9709" s="368" t="s">
        <v>6</v>
      </c>
      <c r="E9709" s="374" t="s">
        <v>1442</v>
      </c>
      <c r="F9709" s="376">
        <v>52316.21</v>
      </c>
    </row>
    <row r="9710" spans="1:6">
      <c r="A9710" s="370" t="s">
        <v>19600</v>
      </c>
      <c r="B9710" s="374">
        <v>222</v>
      </c>
      <c r="C9710" s="374" t="s">
        <v>19601</v>
      </c>
      <c r="D9710" s="368" t="s">
        <v>6</v>
      </c>
      <c r="E9710" s="374" t="s">
        <v>1442</v>
      </c>
      <c r="F9710" s="376">
        <v>189298.32</v>
      </c>
    </row>
    <row r="9711" spans="1:6">
      <c r="A9711" s="370" t="s">
        <v>19602</v>
      </c>
      <c r="B9711" s="374">
        <v>14403</v>
      </c>
      <c r="C9711" s="374" t="s">
        <v>19603</v>
      </c>
      <c r="D9711" s="368" t="s">
        <v>6</v>
      </c>
      <c r="E9711" s="374" t="s">
        <v>1442</v>
      </c>
      <c r="F9711" s="376">
        <v>31672.28</v>
      </c>
    </row>
    <row r="9712" spans="1:6">
      <c r="A9712" s="370" t="s">
        <v>19604</v>
      </c>
      <c r="B9712" s="374">
        <v>13554</v>
      </c>
      <c r="C9712" s="374" t="s">
        <v>19605</v>
      </c>
      <c r="D9712" s="368" t="s">
        <v>6</v>
      </c>
      <c r="E9712" s="374" t="s">
        <v>1442</v>
      </c>
      <c r="F9712" s="376">
        <v>58948.5</v>
      </c>
    </row>
    <row r="9713" spans="1:6">
      <c r="A9713" s="370" t="s">
        <v>19606</v>
      </c>
      <c r="B9713" s="374">
        <v>230</v>
      </c>
      <c r="C9713" s="374" t="s">
        <v>19607</v>
      </c>
      <c r="D9713" s="368" t="s">
        <v>6</v>
      </c>
      <c r="E9713" s="374" t="s">
        <v>1442</v>
      </c>
      <c r="F9713" s="376">
        <v>29934.720000000001</v>
      </c>
    </row>
    <row r="9714" spans="1:6">
      <c r="A9714" s="370" t="s">
        <v>19608</v>
      </c>
      <c r="B9714" s="374">
        <v>231</v>
      </c>
      <c r="C9714" s="374" t="s">
        <v>19609</v>
      </c>
      <c r="D9714" s="368" t="s">
        <v>6</v>
      </c>
      <c r="E9714" s="374" t="s">
        <v>1442</v>
      </c>
      <c r="F9714" s="376">
        <v>29249.16</v>
      </c>
    </row>
    <row r="9715" spans="1:6">
      <c r="A9715" s="370" t="s">
        <v>19610</v>
      </c>
      <c r="B9715" s="374">
        <v>229</v>
      </c>
      <c r="C9715" s="374" t="s">
        <v>19611</v>
      </c>
      <c r="D9715" s="368" t="s">
        <v>6</v>
      </c>
      <c r="E9715" s="374" t="s">
        <v>1442</v>
      </c>
      <c r="F9715" s="376">
        <v>76366.75</v>
      </c>
    </row>
    <row r="9716" spans="1:6">
      <c r="A9716" s="370" t="s">
        <v>19612</v>
      </c>
      <c r="B9716" s="374">
        <v>20762</v>
      </c>
      <c r="C9716" s="374" t="s">
        <v>19613</v>
      </c>
      <c r="D9716" s="368" t="s">
        <v>8</v>
      </c>
      <c r="E9716" s="374" t="s">
        <v>879</v>
      </c>
      <c r="F9716" s="376">
        <v>13032.22</v>
      </c>
    </row>
    <row r="9717" spans="1:6">
      <c r="A9717" s="370" t="s">
        <v>19614</v>
      </c>
      <c r="B9717" s="374">
        <v>13363</v>
      </c>
      <c r="C9717" s="374" t="s">
        <v>19615</v>
      </c>
      <c r="D9717" s="368" t="s">
        <v>8</v>
      </c>
      <c r="E9717" s="374" t="s">
        <v>374</v>
      </c>
      <c r="F9717" s="376">
        <v>2088.4499999999998</v>
      </c>
    </row>
    <row r="9718" spans="1:6" ht="22.5">
      <c r="A9718" s="370" t="s">
        <v>19616</v>
      </c>
      <c r="B9718" s="374">
        <v>454</v>
      </c>
      <c r="C9718" s="374" t="s">
        <v>19617</v>
      </c>
      <c r="D9718" s="368" t="s">
        <v>9</v>
      </c>
      <c r="E9718" s="374" t="s">
        <v>537</v>
      </c>
      <c r="F9718" s="376">
        <v>78848.100000000006</v>
      </c>
    </row>
    <row r="9719" spans="1:6" ht="22.5">
      <c r="A9719" s="370" t="s">
        <v>19618</v>
      </c>
      <c r="B9719" s="374">
        <v>559</v>
      </c>
      <c r="C9719" s="374" t="s">
        <v>19619</v>
      </c>
      <c r="D9719" s="368" t="s">
        <v>9</v>
      </c>
      <c r="E9719" s="374" t="s">
        <v>359</v>
      </c>
      <c r="F9719" s="376">
        <v>65890.5</v>
      </c>
    </row>
    <row r="9720" spans="1:6" ht="22.5">
      <c r="A9720" s="370" t="s">
        <v>19620</v>
      </c>
      <c r="B9720" s="374">
        <v>15032</v>
      </c>
      <c r="C9720" s="374" t="s">
        <v>19621</v>
      </c>
      <c r="D9720" s="368" t="s">
        <v>9</v>
      </c>
      <c r="E9720" s="374" t="s">
        <v>359</v>
      </c>
      <c r="F9720" s="376">
        <v>43708.59</v>
      </c>
    </row>
    <row r="9721" spans="1:6" ht="22.5">
      <c r="A9721" s="370" t="s">
        <v>19622</v>
      </c>
      <c r="B9721" s="374">
        <v>15197</v>
      </c>
      <c r="C9721" s="374" t="s">
        <v>19623</v>
      </c>
      <c r="D9721" s="368" t="s">
        <v>9</v>
      </c>
      <c r="E9721" s="374" t="s">
        <v>359</v>
      </c>
      <c r="F9721" s="376">
        <v>15682.59</v>
      </c>
    </row>
    <row r="9722" spans="1:6">
      <c r="A9722" s="370" t="s">
        <v>19624</v>
      </c>
      <c r="B9722" s="374">
        <v>13319</v>
      </c>
      <c r="C9722" s="374" t="s">
        <v>19625</v>
      </c>
      <c r="D9722" s="368" t="s">
        <v>8</v>
      </c>
      <c r="E9722" s="374" t="s">
        <v>366</v>
      </c>
      <c r="F9722" s="376">
        <v>3169.97</v>
      </c>
    </row>
    <row r="9723" spans="1:6">
      <c r="A9723" s="370" t="s">
        <v>19626</v>
      </c>
      <c r="B9723" s="374">
        <v>13322</v>
      </c>
      <c r="C9723" s="374" t="s">
        <v>19627</v>
      </c>
      <c r="D9723" s="368" t="s">
        <v>8</v>
      </c>
      <c r="E9723" s="374" t="s">
        <v>366</v>
      </c>
      <c r="F9723" s="376">
        <v>31610.52</v>
      </c>
    </row>
    <row r="9724" spans="1:6">
      <c r="A9724" s="370" t="s">
        <v>19628</v>
      </c>
      <c r="B9724" s="374">
        <v>10022</v>
      </c>
      <c r="C9724" s="374" t="s">
        <v>19629</v>
      </c>
      <c r="D9724" s="368" t="s">
        <v>6</v>
      </c>
      <c r="E9724" s="374" t="s">
        <v>615</v>
      </c>
      <c r="F9724" s="376">
        <v>55655.5</v>
      </c>
    </row>
    <row r="9725" spans="1:6">
      <c r="A9725" s="370" t="s">
        <v>19630</v>
      </c>
      <c r="B9725" s="374">
        <v>20786</v>
      </c>
      <c r="C9725" s="374" t="s">
        <v>19631</v>
      </c>
      <c r="D9725" s="368" t="s">
        <v>6</v>
      </c>
      <c r="E9725" s="374" t="s">
        <v>615</v>
      </c>
      <c r="F9725" s="376">
        <v>43638.68</v>
      </c>
    </row>
    <row r="9726" spans="1:6">
      <c r="A9726" s="370" t="s">
        <v>19632</v>
      </c>
      <c r="B9726" s="374">
        <v>12628</v>
      </c>
      <c r="C9726" s="374" t="s">
        <v>19633</v>
      </c>
      <c r="D9726" s="368" t="s">
        <v>8</v>
      </c>
      <c r="E9726" s="374" t="s">
        <v>615</v>
      </c>
      <c r="F9726" s="376">
        <v>37214.769999999997</v>
      </c>
    </row>
    <row r="9727" spans="1:6" ht="22.5">
      <c r="A9727" s="370" t="s">
        <v>19634</v>
      </c>
      <c r="B9727" s="374">
        <v>18830</v>
      </c>
      <c r="C9727" s="374" t="s">
        <v>19635</v>
      </c>
      <c r="D9727" s="368" t="s">
        <v>9</v>
      </c>
      <c r="E9727" s="374" t="s">
        <v>359</v>
      </c>
      <c r="F9727" s="376">
        <v>149013.29</v>
      </c>
    </row>
    <row r="9728" spans="1:6" ht="22.5">
      <c r="A9728" s="370" t="s">
        <v>19636</v>
      </c>
      <c r="B9728" s="374">
        <v>15354</v>
      </c>
      <c r="C9728" s="374" t="s">
        <v>19637</v>
      </c>
      <c r="D9728" s="368" t="s">
        <v>2355</v>
      </c>
      <c r="E9728" s="374" t="s">
        <v>359</v>
      </c>
      <c r="F9728" s="376">
        <v>466154.61</v>
      </c>
    </row>
    <row r="9729" spans="1:6" ht="22.5">
      <c r="A9729" s="370" t="s">
        <v>19638</v>
      </c>
      <c r="B9729" s="374">
        <v>15341</v>
      </c>
      <c r="C9729" s="374" t="s">
        <v>19639</v>
      </c>
      <c r="D9729" s="368" t="s">
        <v>2551</v>
      </c>
      <c r="E9729" s="374" t="s">
        <v>359</v>
      </c>
      <c r="F9729" s="376">
        <v>556194.75</v>
      </c>
    </row>
    <row r="9730" spans="1:6" ht="22.5">
      <c r="A9730" s="370" t="s">
        <v>19640</v>
      </c>
      <c r="B9730" s="374">
        <v>10488</v>
      </c>
      <c r="C9730" s="374" t="s">
        <v>19641</v>
      </c>
      <c r="D9730" s="368" t="s">
        <v>2355</v>
      </c>
      <c r="E9730" s="374" t="s">
        <v>359</v>
      </c>
      <c r="F9730" s="376">
        <v>556194.75</v>
      </c>
    </row>
    <row r="9731" spans="1:6" ht="22.5">
      <c r="A9731" s="370" t="s">
        <v>19642</v>
      </c>
      <c r="B9731" s="374">
        <v>17469</v>
      </c>
      <c r="C9731" s="374" t="s">
        <v>19643</v>
      </c>
      <c r="D9731" s="368" t="s">
        <v>2355</v>
      </c>
      <c r="E9731" s="374" t="s">
        <v>359</v>
      </c>
      <c r="F9731" s="376">
        <v>533177.44999999995</v>
      </c>
    </row>
    <row r="9732" spans="1:6" ht="22.5">
      <c r="A9732" s="370" t="s">
        <v>19644</v>
      </c>
      <c r="B9732" s="374">
        <v>10487</v>
      </c>
      <c r="C9732" s="374" t="s">
        <v>19645</v>
      </c>
      <c r="D9732" s="368" t="s">
        <v>2355</v>
      </c>
      <c r="E9732" s="374" t="s">
        <v>359</v>
      </c>
      <c r="F9732" s="376">
        <v>462717.77</v>
      </c>
    </row>
    <row r="9733" spans="1:6">
      <c r="A9733" s="370" t="s">
        <v>19646</v>
      </c>
      <c r="B9733" s="374">
        <v>17487</v>
      </c>
      <c r="C9733" s="374" t="s">
        <v>19647</v>
      </c>
      <c r="D9733" s="368" t="s">
        <v>9</v>
      </c>
      <c r="E9733" s="374" t="s">
        <v>562</v>
      </c>
      <c r="F9733" s="376">
        <v>83044.03</v>
      </c>
    </row>
    <row r="9734" spans="1:6" ht="22.5">
      <c r="A9734" s="370" t="s">
        <v>19648</v>
      </c>
      <c r="B9734" s="374">
        <v>12709</v>
      </c>
      <c r="C9734" s="374" t="s">
        <v>19649</v>
      </c>
      <c r="D9734" s="368" t="s">
        <v>9</v>
      </c>
      <c r="E9734" s="374" t="s">
        <v>359</v>
      </c>
      <c r="F9734" s="376">
        <v>1516.24</v>
      </c>
    </row>
    <row r="9735" spans="1:6" ht="22.5">
      <c r="A9735" s="370" t="s">
        <v>19650</v>
      </c>
      <c r="B9735" s="374">
        <v>11867</v>
      </c>
      <c r="C9735" s="374" t="s">
        <v>19651</v>
      </c>
      <c r="D9735" s="368" t="s">
        <v>2355</v>
      </c>
      <c r="E9735" s="374" t="s">
        <v>359</v>
      </c>
      <c r="F9735" s="376">
        <v>155361.29999999999</v>
      </c>
    </row>
    <row r="9736" spans="1:6" ht="22.5">
      <c r="A9736" s="370" t="s">
        <v>19652</v>
      </c>
      <c r="B9736" s="374">
        <v>15744</v>
      </c>
      <c r="C9736" s="374" t="s">
        <v>19653</v>
      </c>
      <c r="D9736" s="368" t="s">
        <v>9</v>
      </c>
      <c r="E9736" s="374" t="s">
        <v>359</v>
      </c>
      <c r="F9736" s="376">
        <v>1047178.42</v>
      </c>
    </row>
    <row r="9737" spans="1:6" ht="22.5">
      <c r="A9737" s="370" t="s">
        <v>19654</v>
      </c>
      <c r="B9737" s="374">
        <v>15734</v>
      </c>
      <c r="C9737" s="374" t="s">
        <v>19655</v>
      </c>
      <c r="D9737" s="368" t="s">
        <v>2355</v>
      </c>
      <c r="E9737" s="374" t="s">
        <v>359</v>
      </c>
      <c r="F9737" s="376">
        <v>10172.629999999999</v>
      </c>
    </row>
    <row r="9738" spans="1:6" ht="22.5">
      <c r="A9738" s="370" t="s">
        <v>19656</v>
      </c>
      <c r="B9738" s="374">
        <v>15733</v>
      </c>
      <c r="C9738" s="374" t="s">
        <v>19657</v>
      </c>
      <c r="D9738" s="368" t="s">
        <v>9</v>
      </c>
      <c r="E9738" s="374" t="s">
        <v>359</v>
      </c>
      <c r="F9738" s="376">
        <v>549341.63</v>
      </c>
    </row>
    <row r="9739" spans="1:6" ht="22.5">
      <c r="A9739" s="370" t="s">
        <v>19658</v>
      </c>
      <c r="B9739" s="374">
        <v>15735</v>
      </c>
      <c r="C9739" s="374" t="s">
        <v>19659</v>
      </c>
      <c r="D9739" s="368" t="s">
        <v>1702</v>
      </c>
      <c r="E9739" s="374" t="s">
        <v>359</v>
      </c>
      <c r="F9739" s="376">
        <v>71832.929999999993</v>
      </c>
    </row>
    <row r="9740" spans="1:6">
      <c r="A9740" s="370" t="s">
        <v>19660</v>
      </c>
      <c r="B9740" s="374">
        <v>17586</v>
      </c>
      <c r="C9740" s="374" t="s">
        <v>19661</v>
      </c>
      <c r="D9740" s="368" t="s">
        <v>9</v>
      </c>
      <c r="E9740" s="374" t="s">
        <v>562</v>
      </c>
      <c r="F9740" s="376">
        <v>189825.91</v>
      </c>
    </row>
    <row r="9741" spans="1:6">
      <c r="A9741" s="370" t="s">
        <v>19662</v>
      </c>
      <c r="B9741" s="374">
        <v>18700</v>
      </c>
      <c r="C9741" s="374" t="s">
        <v>19663</v>
      </c>
      <c r="D9741" s="368" t="s">
        <v>9</v>
      </c>
      <c r="E9741" s="374" t="s">
        <v>562</v>
      </c>
      <c r="F9741" s="376">
        <v>16105.02</v>
      </c>
    </row>
    <row r="9742" spans="1:6">
      <c r="A9742" s="370" t="s">
        <v>19664</v>
      </c>
      <c r="B9742" s="374">
        <v>18768</v>
      </c>
      <c r="C9742" s="374" t="s">
        <v>19665</v>
      </c>
      <c r="D9742" s="368" t="s">
        <v>9</v>
      </c>
      <c r="E9742" s="374" t="s">
        <v>371</v>
      </c>
      <c r="F9742" s="376">
        <v>133729.19</v>
      </c>
    </row>
    <row r="9743" spans="1:6" ht="22.5">
      <c r="A9743" s="370" t="s">
        <v>19666</v>
      </c>
      <c r="B9743" s="374">
        <v>560</v>
      </c>
      <c r="C9743" s="374" t="s">
        <v>19667</v>
      </c>
      <c r="D9743" s="368" t="s">
        <v>9</v>
      </c>
      <c r="E9743" s="374" t="s">
        <v>359</v>
      </c>
      <c r="F9743" s="376">
        <v>71607.92</v>
      </c>
    </row>
    <row r="9744" spans="1:6" ht="22.5">
      <c r="A9744" s="370" t="s">
        <v>19668</v>
      </c>
      <c r="B9744" s="374">
        <v>1032</v>
      </c>
      <c r="C9744" s="374" t="s">
        <v>19669</v>
      </c>
      <c r="D9744" s="368" t="s">
        <v>9</v>
      </c>
      <c r="E9744" s="374" t="s">
        <v>537</v>
      </c>
      <c r="F9744" s="376">
        <v>609918.18000000005</v>
      </c>
    </row>
    <row r="9745" spans="1:6" ht="22.5">
      <c r="A9745" s="370" t="s">
        <v>19670</v>
      </c>
      <c r="B9745" s="374">
        <v>521</v>
      </c>
      <c r="C9745" s="374" t="s">
        <v>19671</v>
      </c>
      <c r="D9745" s="368" t="s">
        <v>9</v>
      </c>
      <c r="E9745" s="374" t="s">
        <v>537</v>
      </c>
      <c r="F9745" s="376">
        <v>95979.81</v>
      </c>
    </row>
    <row r="9746" spans="1:6" ht="22.5">
      <c r="A9746" s="370" t="s">
        <v>19672</v>
      </c>
      <c r="B9746" s="374">
        <v>1033</v>
      </c>
      <c r="C9746" s="374" t="s">
        <v>19673</v>
      </c>
      <c r="D9746" s="368" t="s">
        <v>9</v>
      </c>
      <c r="E9746" s="374" t="s">
        <v>537</v>
      </c>
      <c r="F9746" s="376">
        <v>609918.18000000005</v>
      </c>
    </row>
    <row r="9747" spans="1:6" ht="22.5">
      <c r="A9747" s="370" t="s">
        <v>19674</v>
      </c>
      <c r="B9747" s="374">
        <v>16513</v>
      </c>
      <c r="C9747" s="374" t="s">
        <v>19675</v>
      </c>
      <c r="D9747" s="368" t="s">
        <v>9</v>
      </c>
      <c r="E9747" s="374" t="s">
        <v>537</v>
      </c>
      <c r="F9747" s="376">
        <v>1111706.0900000001</v>
      </c>
    </row>
    <row r="9748" spans="1:6">
      <c r="A9748" s="370" t="s">
        <v>19676</v>
      </c>
      <c r="B9748" s="374">
        <v>643</v>
      </c>
      <c r="C9748" s="374" t="s">
        <v>19677</v>
      </c>
      <c r="D9748" s="368" t="s">
        <v>8</v>
      </c>
      <c r="E9748" s="374" t="s">
        <v>2108</v>
      </c>
      <c r="F9748" s="376">
        <v>4844.3</v>
      </c>
    </row>
    <row r="9749" spans="1:6">
      <c r="A9749" s="370" t="s">
        <v>19678</v>
      </c>
      <c r="B9749" s="374">
        <v>644</v>
      </c>
      <c r="C9749" s="374" t="s">
        <v>19679</v>
      </c>
      <c r="D9749" s="368" t="s">
        <v>6</v>
      </c>
      <c r="E9749" s="374" t="s">
        <v>2108</v>
      </c>
      <c r="F9749" s="376">
        <v>20933.54</v>
      </c>
    </row>
    <row r="9750" spans="1:6">
      <c r="A9750" s="370" t="s">
        <v>19680</v>
      </c>
      <c r="B9750" s="374">
        <v>645</v>
      </c>
      <c r="C9750" s="374" t="s">
        <v>19681</v>
      </c>
      <c r="D9750" s="368" t="s">
        <v>6</v>
      </c>
      <c r="E9750" s="374" t="s">
        <v>2108</v>
      </c>
      <c r="F9750" s="376">
        <v>49414.33</v>
      </c>
    </row>
    <row r="9751" spans="1:6">
      <c r="A9751" s="370" t="s">
        <v>19682</v>
      </c>
      <c r="B9751" s="374">
        <v>423</v>
      </c>
      <c r="C9751" s="374" t="s">
        <v>19683</v>
      </c>
      <c r="D9751" s="368" t="s">
        <v>9</v>
      </c>
      <c r="E9751" s="374" t="s">
        <v>598</v>
      </c>
      <c r="F9751" s="376">
        <v>32900.870000000003</v>
      </c>
    </row>
    <row r="9752" spans="1:6">
      <c r="A9752" s="370" t="s">
        <v>19684</v>
      </c>
      <c r="B9752" s="374">
        <v>11396</v>
      </c>
      <c r="C9752" s="374" t="s">
        <v>19685</v>
      </c>
      <c r="D9752" s="368" t="s">
        <v>8</v>
      </c>
      <c r="E9752" s="374" t="s">
        <v>2946</v>
      </c>
      <c r="F9752" s="376">
        <v>188611.96</v>
      </c>
    </row>
    <row r="9753" spans="1:6" ht="22.5">
      <c r="A9753" s="370" t="s">
        <v>19686</v>
      </c>
      <c r="B9753" s="374">
        <v>13641</v>
      </c>
      <c r="C9753" s="374" t="s">
        <v>19687</v>
      </c>
      <c r="D9753" s="368" t="s">
        <v>9</v>
      </c>
      <c r="E9753" s="374" t="s">
        <v>359</v>
      </c>
      <c r="F9753" s="376">
        <v>13444.57</v>
      </c>
    </row>
    <row r="9754" spans="1:6">
      <c r="A9754" s="370" t="s">
        <v>19688</v>
      </c>
      <c r="B9754" s="374">
        <v>13101</v>
      </c>
      <c r="C9754" s="374" t="s">
        <v>19689</v>
      </c>
      <c r="D9754" s="368" t="s">
        <v>9</v>
      </c>
      <c r="E9754" s="374" t="s">
        <v>610</v>
      </c>
      <c r="F9754" s="376">
        <v>11173.58</v>
      </c>
    </row>
    <row r="9755" spans="1:6">
      <c r="A9755" s="370" t="s">
        <v>19690</v>
      </c>
      <c r="B9755" s="374">
        <v>260</v>
      </c>
      <c r="C9755" s="374" t="s">
        <v>19691</v>
      </c>
      <c r="D9755" s="368" t="s">
        <v>14</v>
      </c>
      <c r="E9755" s="374" t="s">
        <v>1445</v>
      </c>
      <c r="F9755" s="376">
        <v>7112.3</v>
      </c>
    </row>
    <row r="9756" spans="1:6">
      <c r="A9756" s="370" t="s">
        <v>19692</v>
      </c>
      <c r="B9756" s="374">
        <v>17110</v>
      </c>
      <c r="C9756" s="374" t="s">
        <v>19693</v>
      </c>
      <c r="D9756" s="368" t="s">
        <v>9</v>
      </c>
      <c r="E9756" s="374" t="s">
        <v>610</v>
      </c>
      <c r="F9756" s="376">
        <v>52924.59</v>
      </c>
    </row>
    <row r="9757" spans="1:6" ht="22.5">
      <c r="A9757" s="370" t="s">
        <v>19694</v>
      </c>
      <c r="B9757" s="374">
        <v>16228</v>
      </c>
      <c r="C9757" s="374" t="s">
        <v>19695</v>
      </c>
      <c r="D9757" s="368" t="s">
        <v>9</v>
      </c>
      <c r="E9757" s="374" t="s">
        <v>359</v>
      </c>
      <c r="F9757" s="376">
        <v>87416.61</v>
      </c>
    </row>
    <row r="9758" spans="1:6">
      <c r="A9758" s="370" t="s">
        <v>19696</v>
      </c>
      <c r="B9758" s="374">
        <v>17109</v>
      </c>
      <c r="C9758" s="374" t="s">
        <v>19697</v>
      </c>
      <c r="D9758" s="368" t="s">
        <v>9</v>
      </c>
      <c r="E9758" s="374" t="s">
        <v>610</v>
      </c>
      <c r="F9758" s="376">
        <v>84435.59</v>
      </c>
    </row>
    <row r="9759" spans="1:6">
      <c r="A9759" s="370" t="s">
        <v>19698</v>
      </c>
      <c r="B9759" s="374">
        <v>12570</v>
      </c>
      <c r="C9759" s="374" t="s">
        <v>19699</v>
      </c>
      <c r="D9759" s="368" t="s">
        <v>9</v>
      </c>
      <c r="E9759" s="374" t="s">
        <v>610</v>
      </c>
      <c r="F9759" s="376">
        <v>52395.6</v>
      </c>
    </row>
    <row r="9760" spans="1:6">
      <c r="A9760" s="370" t="s">
        <v>19700</v>
      </c>
      <c r="B9760" s="374">
        <v>13106</v>
      </c>
      <c r="C9760" s="374" t="s">
        <v>19701</v>
      </c>
      <c r="D9760" s="368" t="s">
        <v>9</v>
      </c>
      <c r="E9760" s="374" t="s">
        <v>610</v>
      </c>
      <c r="F9760" s="376">
        <v>7319.49</v>
      </c>
    </row>
    <row r="9761" spans="1:6">
      <c r="A9761" s="370" t="s">
        <v>19702</v>
      </c>
      <c r="B9761" s="374">
        <v>13833</v>
      </c>
      <c r="C9761" s="374" t="s">
        <v>19703</v>
      </c>
      <c r="D9761" s="368" t="s">
        <v>9</v>
      </c>
      <c r="E9761" s="374" t="s">
        <v>610</v>
      </c>
      <c r="F9761" s="376">
        <v>25538.04</v>
      </c>
    </row>
    <row r="9762" spans="1:6">
      <c r="A9762" s="370" t="s">
        <v>19704</v>
      </c>
      <c r="B9762" s="374">
        <v>12862</v>
      </c>
      <c r="C9762" s="374" t="s">
        <v>19705</v>
      </c>
      <c r="D9762" s="368" t="s">
        <v>9</v>
      </c>
      <c r="E9762" s="374" t="s">
        <v>610</v>
      </c>
      <c r="F9762" s="376">
        <v>26307.41</v>
      </c>
    </row>
    <row r="9763" spans="1:6">
      <c r="A9763" s="370" t="s">
        <v>19706</v>
      </c>
      <c r="B9763" s="374">
        <v>12861</v>
      </c>
      <c r="C9763" s="374" t="s">
        <v>19707</v>
      </c>
      <c r="D9763" s="368" t="s">
        <v>9</v>
      </c>
      <c r="E9763" s="374" t="s">
        <v>610</v>
      </c>
      <c r="F9763" s="376">
        <v>5128.26</v>
      </c>
    </row>
    <row r="9764" spans="1:6" ht="22.5">
      <c r="A9764" s="370" t="s">
        <v>19708</v>
      </c>
      <c r="B9764" s="374">
        <v>13320</v>
      </c>
      <c r="C9764" s="374" t="s">
        <v>19709</v>
      </c>
      <c r="D9764" s="368" t="s">
        <v>9</v>
      </c>
      <c r="E9764" s="374" t="s">
        <v>359</v>
      </c>
      <c r="F9764" s="376">
        <v>223675.84</v>
      </c>
    </row>
    <row r="9765" spans="1:6">
      <c r="A9765" s="370" t="s">
        <v>19710</v>
      </c>
      <c r="B9765" s="374">
        <v>17090</v>
      </c>
      <c r="C9765" s="374" t="s">
        <v>19711</v>
      </c>
      <c r="D9765" s="368" t="s">
        <v>9</v>
      </c>
      <c r="E9765" s="374" t="s">
        <v>610</v>
      </c>
      <c r="F9765" s="376">
        <v>52924.59</v>
      </c>
    </row>
    <row r="9766" spans="1:6" ht="22.5">
      <c r="A9766" s="370" t="s">
        <v>19712</v>
      </c>
      <c r="B9766" s="374">
        <v>13638</v>
      </c>
      <c r="C9766" s="374" t="s">
        <v>19713</v>
      </c>
      <c r="D9766" s="368" t="s">
        <v>9</v>
      </c>
      <c r="E9766" s="374" t="s">
        <v>359</v>
      </c>
      <c r="F9766" s="376">
        <v>9645.68</v>
      </c>
    </row>
    <row r="9767" spans="1:6" ht="22.5">
      <c r="A9767" s="370" t="s">
        <v>19714</v>
      </c>
      <c r="B9767" s="374">
        <v>14237</v>
      </c>
      <c r="C9767" s="374" t="s">
        <v>19715</v>
      </c>
      <c r="D9767" s="368" t="s">
        <v>9</v>
      </c>
      <c r="E9767" s="374" t="s">
        <v>359</v>
      </c>
      <c r="F9767" s="376">
        <v>11997.03</v>
      </c>
    </row>
    <row r="9768" spans="1:6" ht="22.5">
      <c r="A9768" s="370" t="s">
        <v>19716</v>
      </c>
      <c r="B9768" s="374">
        <v>14239</v>
      </c>
      <c r="C9768" s="374" t="s">
        <v>19717</v>
      </c>
      <c r="D9768" s="368" t="s">
        <v>9</v>
      </c>
      <c r="E9768" s="374" t="s">
        <v>359</v>
      </c>
      <c r="F9768" s="376">
        <v>11997.03</v>
      </c>
    </row>
    <row r="9769" spans="1:6">
      <c r="A9769" s="370" t="s">
        <v>19718</v>
      </c>
      <c r="B9769" s="374">
        <v>12569</v>
      </c>
      <c r="C9769" s="374" t="s">
        <v>19719</v>
      </c>
      <c r="D9769" s="368" t="s">
        <v>9</v>
      </c>
      <c r="E9769" s="374" t="s">
        <v>610</v>
      </c>
      <c r="F9769" s="376">
        <v>10009.15</v>
      </c>
    </row>
    <row r="9770" spans="1:6" ht="22.5">
      <c r="A9770" s="370" t="s">
        <v>19720</v>
      </c>
      <c r="B9770" s="374">
        <v>11806</v>
      </c>
      <c r="C9770" s="374" t="s">
        <v>19721</v>
      </c>
      <c r="D9770" s="368" t="s">
        <v>9</v>
      </c>
      <c r="E9770" s="374" t="s">
        <v>359</v>
      </c>
      <c r="F9770" s="376">
        <v>23403.59</v>
      </c>
    </row>
    <row r="9771" spans="1:6">
      <c r="A9771" s="370" t="s">
        <v>19722</v>
      </c>
      <c r="B9771" s="374">
        <v>15059</v>
      </c>
      <c r="C9771" s="374" t="s">
        <v>19723</v>
      </c>
      <c r="D9771" s="368" t="s">
        <v>9</v>
      </c>
      <c r="E9771" s="374" t="s">
        <v>1520</v>
      </c>
      <c r="F9771" s="376">
        <v>57307.89</v>
      </c>
    </row>
    <row r="9772" spans="1:6" ht="22.5">
      <c r="A9772" s="370" t="s">
        <v>19724</v>
      </c>
      <c r="B9772" s="374">
        <v>16227</v>
      </c>
      <c r="C9772" s="374" t="s">
        <v>19725</v>
      </c>
      <c r="D9772" s="368" t="s">
        <v>9</v>
      </c>
      <c r="E9772" s="374" t="s">
        <v>359</v>
      </c>
      <c r="F9772" s="376">
        <v>51506.61</v>
      </c>
    </row>
    <row r="9773" spans="1:6">
      <c r="A9773" s="370" t="s">
        <v>19726</v>
      </c>
      <c r="B9773" s="374">
        <v>17103</v>
      </c>
      <c r="C9773" s="374" t="s">
        <v>19727</v>
      </c>
      <c r="D9773" s="368" t="s">
        <v>9</v>
      </c>
      <c r="E9773" s="374" t="s">
        <v>610</v>
      </c>
      <c r="F9773" s="376">
        <v>75908.600000000006</v>
      </c>
    </row>
    <row r="9774" spans="1:6" ht="22.5">
      <c r="A9774" s="370" t="s">
        <v>19728</v>
      </c>
      <c r="B9774" s="374">
        <v>13645</v>
      </c>
      <c r="C9774" s="374" t="s">
        <v>19729</v>
      </c>
      <c r="D9774" s="368" t="s">
        <v>9</v>
      </c>
      <c r="E9774" s="374" t="s">
        <v>359</v>
      </c>
      <c r="F9774" s="376">
        <v>17982.150000000001</v>
      </c>
    </row>
    <row r="9775" spans="1:6">
      <c r="A9775" s="370" t="s">
        <v>19730</v>
      </c>
      <c r="B9775" s="374">
        <v>13102</v>
      </c>
      <c r="C9775" s="374" t="s">
        <v>19731</v>
      </c>
      <c r="D9775" s="368" t="s">
        <v>9</v>
      </c>
      <c r="E9775" s="374" t="s">
        <v>610</v>
      </c>
      <c r="F9775" s="376">
        <v>16961.61</v>
      </c>
    </row>
    <row r="9776" spans="1:6" ht="22.5">
      <c r="A9776" s="370" t="s">
        <v>19732</v>
      </c>
      <c r="B9776" s="374">
        <v>11672</v>
      </c>
      <c r="C9776" s="374" t="s">
        <v>19733</v>
      </c>
      <c r="D9776" s="368" t="s">
        <v>9</v>
      </c>
      <c r="E9776" s="374" t="s">
        <v>359</v>
      </c>
      <c r="F9776" s="376">
        <v>12250.59</v>
      </c>
    </row>
    <row r="9777" spans="1:6" ht="22.5">
      <c r="A9777" s="370" t="s">
        <v>19734</v>
      </c>
      <c r="B9777" s="374">
        <v>11673</v>
      </c>
      <c r="C9777" s="374" t="s">
        <v>19735</v>
      </c>
      <c r="D9777" s="368" t="s">
        <v>9</v>
      </c>
      <c r="E9777" s="374" t="s">
        <v>359</v>
      </c>
      <c r="F9777" s="376">
        <v>15235.42</v>
      </c>
    </row>
    <row r="9778" spans="1:6" ht="22.5">
      <c r="A9778" s="370" t="s">
        <v>19736</v>
      </c>
      <c r="B9778" s="374">
        <v>14042</v>
      </c>
      <c r="C9778" s="374" t="s">
        <v>19737</v>
      </c>
      <c r="D9778" s="368" t="s">
        <v>9</v>
      </c>
      <c r="E9778" s="374" t="s">
        <v>359</v>
      </c>
      <c r="F9778" s="376">
        <v>19110.080000000002</v>
      </c>
    </row>
    <row r="9779" spans="1:6" ht="22.5">
      <c r="A9779" s="370" t="s">
        <v>19738</v>
      </c>
      <c r="B9779" s="374">
        <v>18792</v>
      </c>
      <c r="C9779" s="374" t="s">
        <v>19739</v>
      </c>
      <c r="D9779" s="368" t="s">
        <v>9</v>
      </c>
      <c r="E9779" s="374" t="s">
        <v>359</v>
      </c>
      <c r="F9779" s="376">
        <v>115572.06</v>
      </c>
    </row>
    <row r="9780" spans="1:6" ht="22.5">
      <c r="A9780" s="370" t="s">
        <v>19740</v>
      </c>
      <c r="B9780" s="374">
        <v>18787</v>
      </c>
      <c r="C9780" s="374" t="s">
        <v>19741</v>
      </c>
      <c r="D9780" s="368" t="s">
        <v>9</v>
      </c>
      <c r="E9780" s="374" t="s">
        <v>359</v>
      </c>
      <c r="F9780" s="376">
        <v>115572.06</v>
      </c>
    </row>
    <row r="9781" spans="1:6">
      <c r="A9781" s="370" t="s">
        <v>19742</v>
      </c>
      <c r="B9781" s="374">
        <v>20643</v>
      </c>
      <c r="C9781" s="374" t="s">
        <v>19741</v>
      </c>
      <c r="D9781" s="368" t="s">
        <v>9</v>
      </c>
      <c r="E9781" s="374" t="s">
        <v>1520</v>
      </c>
      <c r="F9781" s="376">
        <v>123880.07</v>
      </c>
    </row>
    <row r="9782" spans="1:6" ht="22.5">
      <c r="A9782" s="370" t="s">
        <v>19743</v>
      </c>
      <c r="B9782" s="374">
        <v>18794</v>
      </c>
      <c r="C9782" s="374" t="s">
        <v>19744</v>
      </c>
      <c r="D9782" s="368" t="s">
        <v>9</v>
      </c>
      <c r="E9782" s="374" t="s">
        <v>359</v>
      </c>
      <c r="F9782" s="376">
        <v>127769.06</v>
      </c>
    </row>
    <row r="9783" spans="1:6">
      <c r="A9783" s="370" t="s">
        <v>19745</v>
      </c>
      <c r="B9783" s="374">
        <v>20647</v>
      </c>
      <c r="C9783" s="374" t="s">
        <v>19744</v>
      </c>
      <c r="D9783" s="368" t="s">
        <v>9</v>
      </c>
      <c r="E9783" s="374" t="s">
        <v>1520</v>
      </c>
      <c r="F9783" s="376">
        <v>127577.07</v>
      </c>
    </row>
    <row r="9784" spans="1:6">
      <c r="A9784" s="370" t="s">
        <v>19746</v>
      </c>
      <c r="B9784" s="374">
        <v>20805</v>
      </c>
      <c r="C9784" s="374" t="s">
        <v>19747</v>
      </c>
      <c r="D9784" s="368" t="s">
        <v>9</v>
      </c>
      <c r="E9784" s="374" t="s">
        <v>1520</v>
      </c>
      <c r="F9784" s="376">
        <v>75683.91</v>
      </c>
    </row>
    <row r="9785" spans="1:6">
      <c r="A9785" s="370" t="s">
        <v>19748</v>
      </c>
      <c r="B9785" s="374">
        <v>17052</v>
      </c>
      <c r="C9785" s="374" t="s">
        <v>19749</v>
      </c>
      <c r="D9785" s="368" t="s">
        <v>9</v>
      </c>
      <c r="E9785" s="374" t="s">
        <v>1520</v>
      </c>
      <c r="F9785" s="376">
        <v>112190.63</v>
      </c>
    </row>
    <row r="9786" spans="1:6">
      <c r="A9786" s="370" t="s">
        <v>19750</v>
      </c>
      <c r="B9786" s="374">
        <v>17038</v>
      </c>
      <c r="C9786" s="374" t="s">
        <v>19751</v>
      </c>
      <c r="D9786" s="368" t="s">
        <v>9</v>
      </c>
      <c r="E9786" s="374" t="s">
        <v>1520</v>
      </c>
      <c r="F9786" s="376">
        <v>92550.53</v>
      </c>
    </row>
    <row r="9787" spans="1:6">
      <c r="A9787" s="370" t="s">
        <v>19752</v>
      </c>
      <c r="B9787" s="374">
        <v>17057</v>
      </c>
      <c r="C9787" s="374" t="s">
        <v>19753</v>
      </c>
      <c r="D9787" s="368" t="s">
        <v>9</v>
      </c>
      <c r="E9787" s="374" t="s">
        <v>1520</v>
      </c>
      <c r="F9787" s="376">
        <v>98439.62</v>
      </c>
    </row>
    <row r="9788" spans="1:6">
      <c r="A9788" s="370" t="s">
        <v>19754</v>
      </c>
      <c r="B9788" s="374">
        <v>16605</v>
      </c>
      <c r="C9788" s="374" t="s">
        <v>19755</v>
      </c>
      <c r="D9788" s="368" t="s">
        <v>9</v>
      </c>
      <c r="E9788" s="374" t="s">
        <v>491</v>
      </c>
      <c r="F9788" s="376">
        <v>101712.25</v>
      </c>
    </row>
    <row r="9789" spans="1:6">
      <c r="A9789" s="370" t="s">
        <v>19756</v>
      </c>
      <c r="B9789" s="374">
        <v>11119</v>
      </c>
      <c r="C9789" s="374" t="s">
        <v>19757</v>
      </c>
      <c r="D9789" s="368" t="s">
        <v>9</v>
      </c>
      <c r="E9789" s="374" t="s">
        <v>19758</v>
      </c>
      <c r="F9789" s="376">
        <v>64986.22</v>
      </c>
    </row>
    <row r="9790" spans="1:6">
      <c r="A9790" s="370" t="s">
        <v>19759</v>
      </c>
      <c r="B9790" s="374">
        <v>13887</v>
      </c>
      <c r="C9790" s="374" t="s">
        <v>19760</v>
      </c>
      <c r="D9790" s="368" t="s">
        <v>9</v>
      </c>
      <c r="E9790" s="374" t="s">
        <v>19758</v>
      </c>
      <c r="F9790" s="376">
        <v>41507.800000000003</v>
      </c>
    </row>
    <row r="9791" spans="1:6">
      <c r="A9791" s="370" t="s">
        <v>19761</v>
      </c>
      <c r="B9791" s="374">
        <v>13544</v>
      </c>
      <c r="C9791" s="374" t="s">
        <v>19762</v>
      </c>
      <c r="D9791" s="368" t="s">
        <v>9</v>
      </c>
      <c r="E9791" s="374" t="s">
        <v>366</v>
      </c>
      <c r="F9791" s="376">
        <v>19162.78</v>
      </c>
    </row>
    <row r="9792" spans="1:6">
      <c r="A9792" s="370" t="s">
        <v>19763</v>
      </c>
      <c r="B9792" s="374">
        <v>773</v>
      </c>
      <c r="C9792" s="374" t="s">
        <v>19764</v>
      </c>
      <c r="D9792" s="368" t="s">
        <v>8</v>
      </c>
      <c r="E9792" s="374" t="s">
        <v>19758</v>
      </c>
      <c r="F9792" s="376">
        <v>73721.14</v>
      </c>
    </row>
    <row r="9793" spans="1:6">
      <c r="A9793" s="370" t="s">
        <v>19765</v>
      </c>
      <c r="B9793" s="374">
        <v>10739</v>
      </c>
      <c r="C9793" s="374" t="s">
        <v>19766</v>
      </c>
      <c r="D9793" s="368" t="s">
        <v>1771</v>
      </c>
      <c r="E9793" s="374" t="s">
        <v>1216</v>
      </c>
      <c r="F9793" s="376">
        <v>1042147.78</v>
      </c>
    </row>
    <row r="9794" spans="1:6">
      <c r="A9794" s="370" t="s">
        <v>19767</v>
      </c>
      <c r="B9794" s="374">
        <v>14373</v>
      </c>
      <c r="C9794" s="374" t="s">
        <v>19768</v>
      </c>
      <c r="D9794" s="368" t="s">
        <v>9</v>
      </c>
      <c r="E9794" s="374" t="s">
        <v>366</v>
      </c>
      <c r="F9794" s="376">
        <v>3316.16</v>
      </c>
    </row>
    <row r="9795" spans="1:6">
      <c r="A9795" s="370" t="s">
        <v>19769</v>
      </c>
      <c r="B9795" s="374">
        <v>14711</v>
      </c>
      <c r="C9795" s="374" t="s">
        <v>19770</v>
      </c>
      <c r="D9795" s="368" t="s">
        <v>9</v>
      </c>
      <c r="E9795" s="374" t="s">
        <v>491</v>
      </c>
      <c r="F9795" s="376">
        <v>6939.49</v>
      </c>
    </row>
    <row r="9796" spans="1:6">
      <c r="A9796" s="370" t="s">
        <v>19771</v>
      </c>
      <c r="B9796" s="374">
        <v>14870</v>
      </c>
      <c r="C9796" s="374" t="s">
        <v>19772</v>
      </c>
      <c r="D9796" s="368" t="s">
        <v>9</v>
      </c>
      <c r="E9796" s="374" t="s">
        <v>491</v>
      </c>
      <c r="F9796" s="376">
        <v>9055.25</v>
      </c>
    </row>
    <row r="9797" spans="1:6">
      <c r="A9797" s="370" t="s">
        <v>19773</v>
      </c>
      <c r="B9797" s="374">
        <v>14712</v>
      </c>
      <c r="C9797" s="374" t="s">
        <v>19774</v>
      </c>
      <c r="D9797" s="368" t="s">
        <v>9</v>
      </c>
      <c r="E9797" s="374" t="s">
        <v>491</v>
      </c>
      <c r="F9797" s="376">
        <v>7082.49</v>
      </c>
    </row>
    <row r="9798" spans="1:6">
      <c r="A9798" s="370" t="s">
        <v>19775</v>
      </c>
      <c r="B9798" s="374">
        <v>14871</v>
      </c>
      <c r="C9798" s="374" t="s">
        <v>19776</v>
      </c>
      <c r="D9798" s="368" t="s">
        <v>9</v>
      </c>
      <c r="E9798" s="374" t="s">
        <v>491</v>
      </c>
      <c r="F9798" s="376">
        <v>9658.19</v>
      </c>
    </row>
    <row r="9799" spans="1:6">
      <c r="A9799" s="370" t="s">
        <v>19777</v>
      </c>
      <c r="B9799" s="374">
        <v>14709</v>
      </c>
      <c r="C9799" s="374" t="s">
        <v>19778</v>
      </c>
      <c r="D9799" s="368" t="s">
        <v>9</v>
      </c>
      <c r="E9799" s="374" t="s">
        <v>491</v>
      </c>
      <c r="F9799" s="376">
        <v>3483.31</v>
      </c>
    </row>
    <row r="9800" spans="1:6">
      <c r="A9800" s="370" t="s">
        <v>19779</v>
      </c>
      <c r="B9800" s="374">
        <v>14868</v>
      </c>
      <c r="C9800" s="374" t="s">
        <v>19780</v>
      </c>
      <c r="D9800" s="368" t="s">
        <v>9</v>
      </c>
      <c r="E9800" s="374" t="s">
        <v>491</v>
      </c>
      <c r="F9800" s="376">
        <v>6059.01</v>
      </c>
    </row>
    <row r="9801" spans="1:6">
      <c r="A9801" s="370" t="s">
        <v>19781</v>
      </c>
      <c r="B9801" s="374">
        <v>14710</v>
      </c>
      <c r="C9801" s="374" t="s">
        <v>19782</v>
      </c>
      <c r="D9801" s="368" t="s">
        <v>9</v>
      </c>
      <c r="E9801" s="374" t="s">
        <v>491</v>
      </c>
      <c r="F9801" s="376">
        <v>4601.49</v>
      </c>
    </row>
    <row r="9802" spans="1:6">
      <c r="A9802" s="370" t="s">
        <v>19783</v>
      </c>
      <c r="B9802" s="374">
        <v>14869</v>
      </c>
      <c r="C9802" s="374" t="s">
        <v>19784</v>
      </c>
      <c r="D9802" s="368" t="s">
        <v>9</v>
      </c>
      <c r="E9802" s="374" t="s">
        <v>491</v>
      </c>
      <c r="F9802" s="376">
        <v>7177.19</v>
      </c>
    </row>
    <row r="9803" spans="1:6">
      <c r="A9803" s="370" t="s">
        <v>19785</v>
      </c>
      <c r="B9803" s="374">
        <v>14637</v>
      </c>
      <c r="C9803" s="374" t="s">
        <v>19786</v>
      </c>
      <c r="D9803" s="368" t="s">
        <v>9</v>
      </c>
      <c r="E9803" s="374" t="s">
        <v>491</v>
      </c>
      <c r="F9803" s="376">
        <v>28008.63</v>
      </c>
    </row>
    <row r="9804" spans="1:6">
      <c r="A9804" s="370" t="s">
        <v>19787</v>
      </c>
      <c r="B9804" s="374">
        <v>14806</v>
      </c>
      <c r="C9804" s="374" t="s">
        <v>19788</v>
      </c>
      <c r="D9804" s="368" t="s">
        <v>9</v>
      </c>
      <c r="E9804" s="374" t="s">
        <v>491</v>
      </c>
      <c r="F9804" s="376">
        <v>31617.65</v>
      </c>
    </row>
    <row r="9805" spans="1:6">
      <c r="A9805" s="370" t="s">
        <v>19789</v>
      </c>
      <c r="B9805" s="374">
        <v>16555</v>
      </c>
      <c r="C9805" s="374" t="s">
        <v>19790</v>
      </c>
      <c r="D9805" s="368" t="s">
        <v>9</v>
      </c>
      <c r="E9805" s="374" t="s">
        <v>491</v>
      </c>
      <c r="F9805" s="376">
        <v>242012.85</v>
      </c>
    </row>
    <row r="9806" spans="1:6" ht="22.5">
      <c r="A9806" s="370" t="s">
        <v>19791</v>
      </c>
      <c r="B9806" s="374">
        <v>17786</v>
      </c>
      <c r="C9806" s="374" t="s">
        <v>19792</v>
      </c>
      <c r="D9806" s="368" t="s">
        <v>9</v>
      </c>
      <c r="E9806" s="374" t="s">
        <v>359</v>
      </c>
      <c r="F9806" s="376">
        <v>401951.43</v>
      </c>
    </row>
    <row r="9807" spans="1:6" ht="22.5">
      <c r="A9807" s="370" t="s">
        <v>19793</v>
      </c>
      <c r="B9807" s="374">
        <v>18806</v>
      </c>
      <c r="C9807" s="374" t="s">
        <v>19794</v>
      </c>
      <c r="D9807" s="368" t="s">
        <v>9</v>
      </c>
      <c r="E9807" s="374" t="s">
        <v>359</v>
      </c>
      <c r="F9807" s="376">
        <v>601129.75</v>
      </c>
    </row>
    <row r="9808" spans="1:6" ht="22.5">
      <c r="A9808" s="370" t="s">
        <v>19795</v>
      </c>
      <c r="B9808" s="374">
        <v>12593</v>
      </c>
      <c r="C9808" s="374" t="s">
        <v>19796</v>
      </c>
      <c r="D9808" s="368" t="s">
        <v>9</v>
      </c>
      <c r="E9808" s="374" t="s">
        <v>359</v>
      </c>
      <c r="F9808" s="376">
        <v>130951.11</v>
      </c>
    </row>
    <row r="9809" spans="1:6" ht="22.5">
      <c r="A9809" s="370" t="s">
        <v>19797</v>
      </c>
      <c r="B9809" s="374">
        <v>13609</v>
      </c>
      <c r="C9809" s="374" t="s">
        <v>19798</v>
      </c>
      <c r="D9809" s="368" t="s">
        <v>9</v>
      </c>
      <c r="E9809" s="374" t="s">
        <v>359</v>
      </c>
      <c r="F9809" s="376">
        <v>120029.33</v>
      </c>
    </row>
    <row r="9810" spans="1:6" ht="22.5">
      <c r="A9810" s="370" t="s">
        <v>19799</v>
      </c>
      <c r="B9810" s="374">
        <v>13610</v>
      </c>
      <c r="C9810" s="374" t="s">
        <v>19800</v>
      </c>
      <c r="D9810" s="368" t="s">
        <v>9</v>
      </c>
      <c r="E9810" s="374" t="s">
        <v>359</v>
      </c>
      <c r="F9810" s="376">
        <v>106823.25</v>
      </c>
    </row>
    <row r="9811" spans="1:6" ht="22.5">
      <c r="A9811" s="370" t="s">
        <v>19801</v>
      </c>
      <c r="B9811" s="374">
        <v>13608</v>
      </c>
      <c r="C9811" s="374" t="s">
        <v>19802</v>
      </c>
      <c r="D9811" s="368" t="s">
        <v>9</v>
      </c>
      <c r="E9811" s="374" t="s">
        <v>359</v>
      </c>
      <c r="F9811" s="376">
        <v>155242.32</v>
      </c>
    </row>
    <row r="9812" spans="1:6">
      <c r="A9812" s="370" t="s">
        <v>19803</v>
      </c>
      <c r="B9812" s="374">
        <v>20814</v>
      </c>
      <c r="C9812" s="374" t="s">
        <v>19804</v>
      </c>
      <c r="D9812" s="368" t="s">
        <v>9</v>
      </c>
      <c r="E9812" s="374" t="s">
        <v>1520</v>
      </c>
      <c r="F9812" s="376">
        <v>221847.94</v>
      </c>
    </row>
    <row r="9813" spans="1:6" ht="22.5">
      <c r="A9813" s="370" t="s">
        <v>19805</v>
      </c>
      <c r="B9813" s="374">
        <v>13607</v>
      </c>
      <c r="C9813" s="374" t="s">
        <v>19806</v>
      </c>
      <c r="D9813" s="368" t="s">
        <v>9</v>
      </c>
      <c r="E9813" s="374" t="s">
        <v>359</v>
      </c>
      <c r="F9813" s="376">
        <v>435322.46</v>
      </c>
    </row>
    <row r="9814" spans="1:6" ht="22.5">
      <c r="A9814" s="370" t="s">
        <v>19807</v>
      </c>
      <c r="B9814" s="374">
        <v>13606</v>
      </c>
      <c r="C9814" s="374" t="s">
        <v>19808</v>
      </c>
      <c r="D9814" s="368" t="s">
        <v>9</v>
      </c>
      <c r="E9814" s="374" t="s">
        <v>359</v>
      </c>
      <c r="F9814" s="376">
        <v>513957.66</v>
      </c>
    </row>
    <row r="9815" spans="1:6" ht="22.5">
      <c r="A9815" s="370" t="s">
        <v>19809</v>
      </c>
      <c r="B9815" s="374">
        <v>12389</v>
      </c>
      <c r="C9815" s="374" t="s">
        <v>19810</v>
      </c>
      <c r="D9815" s="368" t="s">
        <v>9</v>
      </c>
      <c r="E9815" s="374" t="s">
        <v>359</v>
      </c>
      <c r="F9815" s="376">
        <v>322349.03000000003</v>
      </c>
    </row>
    <row r="9816" spans="1:6" ht="22.5">
      <c r="A9816" s="370" t="s">
        <v>19811</v>
      </c>
      <c r="B9816" s="374">
        <v>15109</v>
      </c>
      <c r="C9816" s="374" t="s">
        <v>19812</v>
      </c>
      <c r="D9816" s="368" t="s">
        <v>9</v>
      </c>
      <c r="E9816" s="374" t="s">
        <v>359</v>
      </c>
      <c r="F9816" s="376">
        <v>217174.75</v>
      </c>
    </row>
    <row r="9817" spans="1:6" ht="22.5">
      <c r="A9817" s="370" t="s">
        <v>19813</v>
      </c>
      <c r="B9817" s="374">
        <v>12276</v>
      </c>
      <c r="C9817" s="374" t="s">
        <v>19814</v>
      </c>
      <c r="D9817" s="368" t="s">
        <v>9</v>
      </c>
      <c r="E9817" s="374" t="s">
        <v>359</v>
      </c>
      <c r="F9817" s="376">
        <v>24740.11</v>
      </c>
    </row>
    <row r="9818" spans="1:6" ht="22.5">
      <c r="A9818" s="370" t="s">
        <v>19815</v>
      </c>
      <c r="B9818" s="374">
        <v>13121</v>
      </c>
      <c r="C9818" s="374" t="s">
        <v>19814</v>
      </c>
      <c r="D9818" s="368" t="s">
        <v>9</v>
      </c>
      <c r="E9818" s="374" t="s">
        <v>359</v>
      </c>
      <c r="F9818" s="376">
        <v>24740.11</v>
      </c>
    </row>
    <row r="9819" spans="1:6" ht="22.5">
      <c r="A9819" s="370" t="s">
        <v>19816</v>
      </c>
      <c r="B9819" s="374">
        <v>12939</v>
      </c>
      <c r="C9819" s="374" t="s">
        <v>19817</v>
      </c>
      <c r="D9819" s="368" t="s">
        <v>9</v>
      </c>
      <c r="E9819" s="374" t="s">
        <v>359</v>
      </c>
      <c r="F9819" s="376">
        <v>169355.11</v>
      </c>
    </row>
    <row r="9820" spans="1:6" ht="22.5">
      <c r="A9820" s="370" t="s">
        <v>19818</v>
      </c>
      <c r="B9820" s="374">
        <v>11169</v>
      </c>
      <c r="C9820" s="374" t="s">
        <v>19819</v>
      </c>
      <c r="D9820" s="368" t="s">
        <v>9</v>
      </c>
      <c r="E9820" s="374" t="s">
        <v>359</v>
      </c>
      <c r="F9820" s="376">
        <v>213028.24</v>
      </c>
    </row>
    <row r="9821" spans="1:6">
      <c r="A9821" s="370" t="s">
        <v>19820</v>
      </c>
      <c r="B9821" s="374">
        <v>17439</v>
      </c>
      <c r="C9821" s="374" t="s">
        <v>19821</v>
      </c>
      <c r="D9821" s="368" t="s">
        <v>9</v>
      </c>
      <c r="E9821" s="374" t="s">
        <v>1210</v>
      </c>
      <c r="F9821" s="376">
        <v>756149.67</v>
      </c>
    </row>
    <row r="9822" spans="1:6">
      <c r="A9822" s="370" t="s">
        <v>19822</v>
      </c>
      <c r="B9822" s="374">
        <v>18177</v>
      </c>
      <c r="C9822" s="374" t="s">
        <v>19823</v>
      </c>
      <c r="D9822" s="368" t="s">
        <v>9</v>
      </c>
      <c r="E9822" s="374" t="s">
        <v>1210</v>
      </c>
      <c r="F9822" s="376">
        <v>848750.39</v>
      </c>
    </row>
    <row r="9823" spans="1:6">
      <c r="A9823" s="370" t="s">
        <v>19824</v>
      </c>
      <c r="B9823" s="374">
        <v>13339</v>
      </c>
      <c r="C9823" s="374" t="s">
        <v>19825</v>
      </c>
      <c r="D9823" s="368" t="s">
        <v>6</v>
      </c>
      <c r="E9823" s="374" t="s">
        <v>366</v>
      </c>
      <c r="F9823" s="376">
        <v>391650.71</v>
      </c>
    </row>
    <row r="9824" spans="1:6">
      <c r="A9824" s="370" t="s">
        <v>19826</v>
      </c>
      <c r="B9824" s="374">
        <v>14446</v>
      </c>
      <c r="C9824" s="374" t="s">
        <v>19827</v>
      </c>
      <c r="D9824" s="368" t="s">
        <v>9</v>
      </c>
      <c r="E9824" s="374" t="s">
        <v>1573</v>
      </c>
      <c r="F9824" s="376">
        <v>1349763.51</v>
      </c>
    </row>
    <row r="9825" spans="1:6">
      <c r="A9825" s="370" t="s">
        <v>19828</v>
      </c>
      <c r="B9825" s="374">
        <v>14996</v>
      </c>
      <c r="C9825" s="374" t="s">
        <v>19829</v>
      </c>
      <c r="D9825" s="368" t="s">
        <v>9</v>
      </c>
      <c r="E9825" s="374" t="s">
        <v>1442</v>
      </c>
      <c r="F9825" s="376">
        <v>16444.73</v>
      </c>
    </row>
    <row r="9826" spans="1:6">
      <c r="A9826" s="370" t="s">
        <v>19830</v>
      </c>
      <c r="B9826" s="374">
        <v>414</v>
      </c>
      <c r="C9826" s="374" t="s">
        <v>19831</v>
      </c>
      <c r="D9826" s="368" t="s">
        <v>9</v>
      </c>
      <c r="E9826" s="374" t="s">
        <v>1442</v>
      </c>
      <c r="F9826" s="376">
        <v>16738.310000000001</v>
      </c>
    </row>
    <row r="9827" spans="1:6" ht="22.5">
      <c r="A9827" s="370" t="s">
        <v>19832</v>
      </c>
      <c r="B9827" s="374">
        <v>522</v>
      </c>
      <c r="C9827" s="374" t="s">
        <v>19833</v>
      </c>
      <c r="D9827" s="368" t="s">
        <v>9</v>
      </c>
      <c r="E9827" s="374" t="s">
        <v>537</v>
      </c>
      <c r="F9827" s="376">
        <v>14775.79</v>
      </c>
    </row>
    <row r="9828" spans="1:6">
      <c r="A9828" s="370" t="s">
        <v>19834</v>
      </c>
      <c r="B9828" s="374">
        <v>416</v>
      </c>
      <c r="C9828" s="374" t="s">
        <v>19835</v>
      </c>
      <c r="D9828" s="368" t="s">
        <v>9</v>
      </c>
      <c r="E9828" s="374" t="s">
        <v>1442</v>
      </c>
      <c r="F9828" s="376">
        <v>40334.879999999997</v>
      </c>
    </row>
    <row r="9829" spans="1:6">
      <c r="A9829" s="370" t="s">
        <v>19836</v>
      </c>
      <c r="B9829" s="374">
        <v>12244</v>
      </c>
      <c r="C9829" s="374" t="s">
        <v>19837</v>
      </c>
      <c r="D9829" s="368" t="s">
        <v>9</v>
      </c>
      <c r="E9829" s="374" t="s">
        <v>884</v>
      </c>
      <c r="F9829" s="376">
        <v>0</v>
      </c>
    </row>
    <row r="9830" spans="1:6">
      <c r="A9830" s="370" t="s">
        <v>19838</v>
      </c>
      <c r="B9830" s="374">
        <v>16057</v>
      </c>
      <c r="C9830" s="374" t="s">
        <v>19839</v>
      </c>
      <c r="D9830" s="368" t="s">
        <v>8</v>
      </c>
      <c r="E9830" s="374" t="s">
        <v>1216</v>
      </c>
      <c r="F9830" s="376">
        <v>492547.33</v>
      </c>
    </row>
    <row r="9831" spans="1:6">
      <c r="A9831" s="370" t="s">
        <v>19840</v>
      </c>
      <c r="B9831" s="374">
        <v>11659</v>
      </c>
      <c r="C9831" s="374" t="s">
        <v>19841</v>
      </c>
      <c r="D9831" s="368" t="s">
        <v>9</v>
      </c>
      <c r="E9831" s="374" t="s">
        <v>496</v>
      </c>
      <c r="F9831" s="376">
        <v>1247459.98</v>
      </c>
    </row>
    <row r="9832" spans="1:6">
      <c r="A9832" s="370" t="s">
        <v>19842</v>
      </c>
      <c r="B9832" s="374">
        <v>10598</v>
      </c>
      <c r="C9832" s="374" t="s">
        <v>19843</v>
      </c>
      <c r="D9832" s="368" t="s">
        <v>9</v>
      </c>
      <c r="E9832" s="374" t="s">
        <v>496</v>
      </c>
      <c r="F9832" s="376">
        <v>1736837.39</v>
      </c>
    </row>
    <row r="9833" spans="1:6">
      <c r="A9833" s="370" t="s">
        <v>19844</v>
      </c>
      <c r="B9833" s="374">
        <v>18367</v>
      </c>
      <c r="C9833" s="374" t="s">
        <v>19845</v>
      </c>
      <c r="D9833" s="368" t="s">
        <v>9</v>
      </c>
      <c r="E9833" s="374" t="s">
        <v>884</v>
      </c>
      <c r="F9833" s="376">
        <v>183032.98</v>
      </c>
    </row>
    <row r="9834" spans="1:6">
      <c r="A9834" s="370" t="s">
        <v>19846</v>
      </c>
      <c r="B9834" s="374">
        <v>17562</v>
      </c>
      <c r="C9834" s="374" t="s">
        <v>19847</v>
      </c>
      <c r="D9834" s="368" t="s">
        <v>9</v>
      </c>
      <c r="E9834" s="374" t="s">
        <v>562</v>
      </c>
      <c r="F9834" s="376">
        <v>206125.17</v>
      </c>
    </row>
    <row r="9835" spans="1:6" ht="22.5">
      <c r="A9835" s="370" t="s">
        <v>19848</v>
      </c>
      <c r="B9835" s="374">
        <v>17767</v>
      </c>
      <c r="C9835" s="374" t="s">
        <v>19849</v>
      </c>
      <c r="D9835" s="368" t="s">
        <v>9</v>
      </c>
      <c r="E9835" s="374" t="s">
        <v>359</v>
      </c>
      <c r="F9835" s="376">
        <v>85109.94</v>
      </c>
    </row>
    <row r="9836" spans="1:6" ht="22.5">
      <c r="A9836" s="370" t="s">
        <v>19850</v>
      </c>
      <c r="B9836" s="374">
        <v>16311</v>
      </c>
      <c r="C9836" s="374" t="s">
        <v>19851</v>
      </c>
      <c r="D9836" s="368" t="s">
        <v>9</v>
      </c>
      <c r="E9836" s="374" t="s">
        <v>359</v>
      </c>
      <c r="F9836" s="376">
        <v>780416.06</v>
      </c>
    </row>
    <row r="9837" spans="1:6" ht="22.5">
      <c r="A9837" s="370" t="s">
        <v>19852</v>
      </c>
      <c r="B9837" s="374">
        <v>18952</v>
      </c>
      <c r="C9837" s="374" t="s">
        <v>19853</v>
      </c>
      <c r="D9837" s="368" t="s">
        <v>9</v>
      </c>
      <c r="E9837" s="374" t="s">
        <v>359</v>
      </c>
      <c r="F9837" s="376">
        <v>22908647.870000001</v>
      </c>
    </row>
    <row r="9838" spans="1:6" ht="22.5">
      <c r="A9838" s="370" t="s">
        <v>19854</v>
      </c>
      <c r="B9838" s="374">
        <v>11871</v>
      </c>
      <c r="C9838" s="374" t="s">
        <v>19855</v>
      </c>
      <c r="D9838" s="368" t="s">
        <v>9</v>
      </c>
      <c r="E9838" s="374" t="s">
        <v>359</v>
      </c>
      <c r="F9838" s="376">
        <v>1172791.5900000001</v>
      </c>
    </row>
    <row r="9839" spans="1:6" ht="22.5">
      <c r="A9839" s="370" t="s">
        <v>19856</v>
      </c>
      <c r="B9839" s="374">
        <v>11872</v>
      </c>
      <c r="C9839" s="374" t="s">
        <v>19857</v>
      </c>
      <c r="D9839" s="368" t="s">
        <v>9</v>
      </c>
      <c r="E9839" s="374" t="s">
        <v>359</v>
      </c>
      <c r="F9839" s="376">
        <v>1150497.71</v>
      </c>
    </row>
    <row r="9840" spans="1:6" ht="22.5">
      <c r="A9840" s="370" t="s">
        <v>19858</v>
      </c>
      <c r="B9840" s="374">
        <v>17474</v>
      </c>
      <c r="C9840" s="374" t="s">
        <v>19859</v>
      </c>
      <c r="D9840" s="368" t="s">
        <v>9</v>
      </c>
      <c r="E9840" s="374" t="s">
        <v>359</v>
      </c>
      <c r="F9840" s="376">
        <v>1495897.76</v>
      </c>
    </row>
    <row r="9841" spans="1:6" ht="22.5">
      <c r="A9841" s="370" t="s">
        <v>19860</v>
      </c>
      <c r="B9841" s="374">
        <v>17494</v>
      </c>
      <c r="C9841" s="374" t="s">
        <v>19861</v>
      </c>
      <c r="D9841" s="368" t="s">
        <v>9</v>
      </c>
      <c r="E9841" s="374" t="s">
        <v>359</v>
      </c>
      <c r="F9841" s="376">
        <v>751800.8</v>
      </c>
    </row>
    <row r="9842" spans="1:6">
      <c r="A9842" s="370" t="s">
        <v>19862</v>
      </c>
      <c r="B9842" s="374">
        <v>19365</v>
      </c>
      <c r="C9842" s="374" t="s">
        <v>19863</v>
      </c>
      <c r="D9842" s="368" t="s">
        <v>1702</v>
      </c>
      <c r="E9842" s="374" t="s">
        <v>366</v>
      </c>
      <c r="F9842" s="376">
        <v>54609277</v>
      </c>
    </row>
    <row r="9843" spans="1:6" ht="22.5">
      <c r="A9843" s="370" t="s">
        <v>19864</v>
      </c>
      <c r="B9843" s="374">
        <v>18819</v>
      </c>
      <c r="C9843" s="374" t="s">
        <v>19865</v>
      </c>
      <c r="D9843" s="368" t="s">
        <v>9</v>
      </c>
      <c r="E9843" s="374" t="s">
        <v>359</v>
      </c>
      <c r="F9843" s="376">
        <v>15107776.16</v>
      </c>
    </row>
    <row r="9844" spans="1:6">
      <c r="A9844" s="370" t="s">
        <v>19866</v>
      </c>
      <c r="B9844" s="374">
        <v>18361</v>
      </c>
      <c r="C9844" s="374" t="s">
        <v>19867</v>
      </c>
      <c r="D9844" s="368" t="s">
        <v>9</v>
      </c>
      <c r="E9844" s="374" t="s">
        <v>884</v>
      </c>
      <c r="F9844" s="376">
        <v>108554.99</v>
      </c>
    </row>
    <row r="9845" spans="1:6" ht="22.5">
      <c r="A9845" s="370" t="s">
        <v>19868</v>
      </c>
      <c r="B9845" s="374">
        <v>15739</v>
      </c>
      <c r="C9845" s="374" t="s">
        <v>19869</v>
      </c>
      <c r="D9845" s="368" t="s">
        <v>9</v>
      </c>
      <c r="E9845" s="374" t="s">
        <v>359</v>
      </c>
      <c r="F9845" s="376">
        <v>1876187.66</v>
      </c>
    </row>
    <row r="9846" spans="1:6" ht="22.5">
      <c r="A9846" s="370" t="s">
        <v>19870</v>
      </c>
      <c r="B9846" s="374">
        <v>11833</v>
      </c>
      <c r="C9846" s="374" t="s">
        <v>19871</v>
      </c>
      <c r="D9846" s="368" t="s">
        <v>9</v>
      </c>
      <c r="E9846" s="374" t="s">
        <v>359</v>
      </c>
      <c r="F9846" s="376">
        <v>1311560.32</v>
      </c>
    </row>
    <row r="9847" spans="1:6" ht="22.5">
      <c r="A9847" s="370" t="s">
        <v>19872</v>
      </c>
      <c r="B9847" s="374">
        <v>880</v>
      </c>
      <c r="C9847" s="374" t="s">
        <v>19873</v>
      </c>
      <c r="D9847" s="368" t="s">
        <v>9</v>
      </c>
      <c r="E9847" s="374" t="s">
        <v>359</v>
      </c>
      <c r="F9847" s="376">
        <v>29031113.079999998</v>
      </c>
    </row>
    <row r="9848" spans="1:6" ht="22.5">
      <c r="A9848" s="370" t="s">
        <v>19874</v>
      </c>
      <c r="B9848" s="374">
        <v>881</v>
      </c>
      <c r="C9848" s="374" t="s">
        <v>19875</v>
      </c>
      <c r="D9848" s="368" t="s">
        <v>9</v>
      </c>
      <c r="E9848" s="374" t="s">
        <v>359</v>
      </c>
      <c r="F9848" s="376">
        <v>1491186.08</v>
      </c>
    </row>
    <row r="9849" spans="1:6" ht="22.5">
      <c r="A9849" s="370" t="s">
        <v>19876</v>
      </c>
      <c r="B9849" s="374">
        <v>703</v>
      </c>
      <c r="C9849" s="374" t="s">
        <v>19877</v>
      </c>
      <c r="D9849" s="368" t="s">
        <v>9</v>
      </c>
      <c r="E9849" s="374" t="s">
        <v>359</v>
      </c>
      <c r="F9849" s="376">
        <v>1491186.08</v>
      </c>
    </row>
    <row r="9850" spans="1:6" ht="22.5">
      <c r="A9850" s="370" t="s">
        <v>19878</v>
      </c>
      <c r="B9850" s="374">
        <v>17769</v>
      </c>
      <c r="C9850" s="374" t="s">
        <v>19879</v>
      </c>
      <c r="D9850" s="368" t="s">
        <v>9</v>
      </c>
      <c r="E9850" s="374" t="s">
        <v>359</v>
      </c>
      <c r="F9850" s="376">
        <v>33528.160000000003</v>
      </c>
    </row>
    <row r="9851" spans="1:6" ht="22.5">
      <c r="A9851" s="370" t="s">
        <v>19880</v>
      </c>
      <c r="B9851" s="374">
        <v>11832</v>
      </c>
      <c r="C9851" s="374" t="s">
        <v>19881</v>
      </c>
      <c r="D9851" s="368" t="s">
        <v>9</v>
      </c>
      <c r="E9851" s="374" t="s">
        <v>359</v>
      </c>
      <c r="F9851" s="376">
        <v>23294737.120000001</v>
      </c>
    </row>
    <row r="9852" spans="1:6">
      <c r="A9852" s="370" t="s">
        <v>19882</v>
      </c>
      <c r="B9852" s="374">
        <v>17532</v>
      </c>
      <c r="C9852" s="374" t="s">
        <v>19883</v>
      </c>
      <c r="D9852" s="368" t="s">
        <v>9</v>
      </c>
      <c r="E9852" s="374" t="s">
        <v>562</v>
      </c>
      <c r="F9852" s="376">
        <v>497520.18</v>
      </c>
    </row>
    <row r="9853" spans="1:6" ht="22.5">
      <c r="A9853" s="370" t="s">
        <v>19884</v>
      </c>
      <c r="B9853" s="374">
        <v>15226</v>
      </c>
      <c r="C9853" s="374" t="s">
        <v>19885</v>
      </c>
      <c r="D9853" s="368" t="s">
        <v>9</v>
      </c>
      <c r="E9853" s="374" t="s">
        <v>359</v>
      </c>
      <c r="F9853" s="376">
        <v>20028922.469999999</v>
      </c>
    </row>
    <row r="9854" spans="1:6" ht="22.5">
      <c r="A9854" s="370" t="s">
        <v>19886</v>
      </c>
      <c r="B9854" s="374">
        <v>16230</v>
      </c>
      <c r="C9854" s="374" t="s">
        <v>19887</v>
      </c>
      <c r="D9854" s="368" t="s">
        <v>9</v>
      </c>
      <c r="E9854" s="374" t="s">
        <v>359</v>
      </c>
      <c r="F9854" s="376">
        <v>32703132.239999998</v>
      </c>
    </row>
    <row r="9855" spans="1:6">
      <c r="A9855" s="370" t="s">
        <v>19888</v>
      </c>
      <c r="B9855" s="374">
        <v>20788</v>
      </c>
      <c r="C9855" s="374" t="s">
        <v>19889</v>
      </c>
      <c r="D9855" s="368" t="s">
        <v>9</v>
      </c>
      <c r="E9855" s="374" t="s">
        <v>884</v>
      </c>
      <c r="F9855" s="376">
        <v>26819547.670000002</v>
      </c>
    </row>
    <row r="9856" spans="1:6" ht="22.5">
      <c r="A9856" s="370" t="s">
        <v>19890</v>
      </c>
      <c r="B9856" s="374">
        <v>12954</v>
      </c>
      <c r="C9856" s="374" t="s">
        <v>19891</v>
      </c>
      <c r="D9856" s="368" t="s">
        <v>9</v>
      </c>
      <c r="E9856" s="374" t="s">
        <v>359</v>
      </c>
      <c r="F9856" s="376">
        <v>21124918.609999999</v>
      </c>
    </row>
    <row r="9857" spans="1:6" ht="22.5">
      <c r="A9857" s="370" t="s">
        <v>19892</v>
      </c>
      <c r="B9857" s="374">
        <v>18600</v>
      </c>
      <c r="C9857" s="374" t="s">
        <v>19893</v>
      </c>
      <c r="D9857" s="368" t="s">
        <v>9</v>
      </c>
      <c r="E9857" s="374" t="s">
        <v>359</v>
      </c>
      <c r="F9857" s="376">
        <v>9903088.1300000008</v>
      </c>
    </row>
    <row r="9858" spans="1:6" ht="22.5">
      <c r="A9858" s="370" t="s">
        <v>19894</v>
      </c>
      <c r="B9858" s="374">
        <v>10506</v>
      </c>
      <c r="C9858" s="374" t="s">
        <v>19895</v>
      </c>
      <c r="D9858" s="368" t="s">
        <v>9</v>
      </c>
      <c r="E9858" s="374" t="s">
        <v>359</v>
      </c>
      <c r="F9858" s="376">
        <v>54784683.719999999</v>
      </c>
    </row>
    <row r="9859" spans="1:6" ht="22.5">
      <c r="A9859" s="370" t="s">
        <v>19896</v>
      </c>
      <c r="B9859" s="374">
        <v>18173</v>
      </c>
      <c r="C9859" s="374" t="s">
        <v>19897</v>
      </c>
      <c r="D9859" s="368" t="s">
        <v>9</v>
      </c>
      <c r="E9859" s="374" t="s">
        <v>359</v>
      </c>
      <c r="F9859" s="376">
        <v>54587422.039999999</v>
      </c>
    </row>
    <row r="9860" spans="1:6" ht="22.5">
      <c r="A9860" s="370" t="s">
        <v>19898</v>
      </c>
      <c r="B9860" s="374">
        <v>15337</v>
      </c>
      <c r="C9860" s="374" t="s">
        <v>19899</v>
      </c>
      <c r="D9860" s="368" t="s">
        <v>9</v>
      </c>
      <c r="E9860" s="374" t="s">
        <v>359</v>
      </c>
      <c r="F9860" s="376">
        <v>16038037.960000001</v>
      </c>
    </row>
    <row r="9861" spans="1:6" ht="22.5">
      <c r="A9861" s="370" t="s">
        <v>19900</v>
      </c>
      <c r="B9861" s="374">
        <v>17481</v>
      </c>
      <c r="C9861" s="374" t="s">
        <v>19901</v>
      </c>
      <c r="D9861" s="368" t="s">
        <v>9</v>
      </c>
      <c r="E9861" s="374" t="s">
        <v>359</v>
      </c>
      <c r="F9861" s="376">
        <v>505412.3</v>
      </c>
    </row>
    <row r="9862" spans="1:6" ht="22.5">
      <c r="A9862" s="370" t="s">
        <v>19902</v>
      </c>
      <c r="B9862" s="374">
        <v>17468</v>
      </c>
      <c r="C9862" s="374" t="s">
        <v>19903</v>
      </c>
      <c r="D9862" s="368" t="s">
        <v>9</v>
      </c>
      <c r="E9862" s="374" t="s">
        <v>359</v>
      </c>
      <c r="F9862" s="376">
        <v>758118.45</v>
      </c>
    </row>
    <row r="9863" spans="1:6">
      <c r="A9863" s="370" t="s">
        <v>19904</v>
      </c>
      <c r="B9863" s="374">
        <v>17926</v>
      </c>
      <c r="C9863" s="374" t="s">
        <v>19905</v>
      </c>
      <c r="D9863" s="368" t="s">
        <v>9</v>
      </c>
      <c r="E9863" s="374" t="s">
        <v>884</v>
      </c>
      <c r="F9863" s="376">
        <v>500457.28</v>
      </c>
    </row>
    <row r="9864" spans="1:6" ht="22.5">
      <c r="A9864" s="370" t="s">
        <v>19906</v>
      </c>
      <c r="B9864" s="374">
        <v>17172</v>
      </c>
      <c r="C9864" s="374" t="s">
        <v>19907</v>
      </c>
      <c r="D9864" s="368" t="s">
        <v>9</v>
      </c>
      <c r="E9864" s="374" t="s">
        <v>359</v>
      </c>
      <c r="F9864" s="376">
        <v>6722822.4699999997</v>
      </c>
    </row>
    <row r="9865" spans="1:6">
      <c r="A9865" s="370" t="s">
        <v>19908</v>
      </c>
      <c r="B9865" s="374">
        <v>17924</v>
      </c>
      <c r="C9865" s="374" t="s">
        <v>19909</v>
      </c>
      <c r="D9865" s="368" t="s">
        <v>9</v>
      </c>
      <c r="E9865" s="374" t="s">
        <v>884</v>
      </c>
      <c r="F9865" s="376">
        <v>500457.28</v>
      </c>
    </row>
    <row r="9866" spans="1:6" ht="22.5">
      <c r="A9866" s="370" t="s">
        <v>19910</v>
      </c>
      <c r="B9866" s="374">
        <v>17997</v>
      </c>
      <c r="C9866" s="374" t="s">
        <v>19911</v>
      </c>
      <c r="D9866" s="368" t="s">
        <v>9</v>
      </c>
      <c r="E9866" s="374" t="s">
        <v>359</v>
      </c>
      <c r="F9866" s="376">
        <v>14082562.16</v>
      </c>
    </row>
    <row r="9867" spans="1:6" ht="22.5">
      <c r="A9867" s="370" t="s">
        <v>19912</v>
      </c>
      <c r="B9867" s="374">
        <v>19027</v>
      </c>
      <c r="C9867" s="374" t="s">
        <v>19913</v>
      </c>
      <c r="D9867" s="368" t="s">
        <v>9</v>
      </c>
      <c r="E9867" s="374" t="s">
        <v>359</v>
      </c>
      <c r="F9867" s="376">
        <v>776462.16</v>
      </c>
    </row>
    <row r="9868" spans="1:6" ht="22.5">
      <c r="A9868" s="370" t="s">
        <v>19914</v>
      </c>
      <c r="B9868" s="374">
        <v>16708</v>
      </c>
      <c r="C9868" s="374" t="s">
        <v>19915</v>
      </c>
      <c r="D9868" s="368" t="s">
        <v>9</v>
      </c>
      <c r="E9868" s="374" t="s">
        <v>359</v>
      </c>
      <c r="F9868" s="376">
        <v>959579</v>
      </c>
    </row>
    <row r="9869" spans="1:6" ht="22.5">
      <c r="A9869" s="370" t="s">
        <v>19916</v>
      </c>
      <c r="B9869" s="374">
        <v>16707</v>
      </c>
      <c r="C9869" s="374" t="s">
        <v>19917</v>
      </c>
      <c r="D9869" s="368" t="s">
        <v>9</v>
      </c>
      <c r="E9869" s="374" t="s">
        <v>359</v>
      </c>
      <c r="F9869" s="376">
        <v>961013.28</v>
      </c>
    </row>
    <row r="9870" spans="1:6" ht="22.5">
      <c r="A9870" s="370" t="s">
        <v>19918</v>
      </c>
      <c r="B9870" s="374">
        <v>16571</v>
      </c>
      <c r="C9870" s="374" t="s">
        <v>19919</v>
      </c>
      <c r="D9870" s="368" t="s">
        <v>9</v>
      </c>
      <c r="E9870" s="374" t="s">
        <v>537</v>
      </c>
      <c r="F9870" s="376">
        <v>122952.28</v>
      </c>
    </row>
    <row r="9871" spans="1:6">
      <c r="A9871" s="370" t="s">
        <v>19920</v>
      </c>
      <c r="B9871" s="374">
        <v>10482</v>
      </c>
      <c r="C9871" s="374" t="s">
        <v>19921</v>
      </c>
      <c r="D9871" s="368" t="s">
        <v>9</v>
      </c>
      <c r="E9871" s="374" t="s">
        <v>371</v>
      </c>
      <c r="F9871" s="376">
        <v>1049429.06</v>
      </c>
    </row>
    <row r="9872" spans="1:6">
      <c r="A9872" s="370" t="s">
        <v>19922</v>
      </c>
      <c r="B9872" s="374">
        <v>19150</v>
      </c>
      <c r="C9872" s="374" t="s">
        <v>19923</v>
      </c>
      <c r="D9872" s="368" t="s">
        <v>9</v>
      </c>
      <c r="E9872" s="374" t="s">
        <v>371</v>
      </c>
      <c r="F9872" s="376">
        <v>939977.54</v>
      </c>
    </row>
    <row r="9873" spans="1:6">
      <c r="A9873" s="370" t="s">
        <v>19924</v>
      </c>
      <c r="B9873" s="374">
        <v>14724</v>
      </c>
      <c r="C9873" s="374" t="s">
        <v>19925</v>
      </c>
      <c r="D9873" s="368" t="s">
        <v>9</v>
      </c>
      <c r="E9873" s="374" t="s">
        <v>491</v>
      </c>
      <c r="F9873" s="376">
        <v>122982.42</v>
      </c>
    </row>
    <row r="9874" spans="1:6">
      <c r="A9874" s="370" t="s">
        <v>19926</v>
      </c>
      <c r="B9874" s="374">
        <v>14881</v>
      </c>
      <c r="C9874" s="374" t="s">
        <v>19927</v>
      </c>
      <c r="D9874" s="368" t="s">
        <v>9</v>
      </c>
      <c r="E9874" s="374" t="s">
        <v>491</v>
      </c>
      <c r="F9874" s="376">
        <v>134371.20000000001</v>
      </c>
    </row>
    <row r="9875" spans="1:6">
      <c r="A9875" s="370" t="s">
        <v>19928</v>
      </c>
      <c r="B9875" s="374">
        <v>11662</v>
      </c>
      <c r="C9875" s="374" t="s">
        <v>19929</v>
      </c>
      <c r="D9875" s="368" t="s">
        <v>457</v>
      </c>
      <c r="E9875" s="374" t="s">
        <v>879</v>
      </c>
      <c r="F9875" s="376">
        <v>525.79999999999995</v>
      </c>
    </row>
    <row r="9876" spans="1:6">
      <c r="A9876" s="370" t="s">
        <v>19930</v>
      </c>
      <c r="B9876" s="374">
        <v>14383</v>
      </c>
      <c r="C9876" s="374" t="s">
        <v>19931</v>
      </c>
      <c r="D9876" s="368" t="s">
        <v>1771</v>
      </c>
      <c r="E9876" s="374" t="s">
        <v>879</v>
      </c>
      <c r="F9876" s="376">
        <v>252657.22</v>
      </c>
    </row>
    <row r="9877" spans="1:6">
      <c r="A9877" s="370" t="s">
        <v>19932</v>
      </c>
      <c r="B9877" s="374">
        <v>10210</v>
      </c>
      <c r="C9877" s="374" t="s">
        <v>19933</v>
      </c>
      <c r="D9877" s="368" t="s">
        <v>7</v>
      </c>
      <c r="E9877" s="374" t="s">
        <v>879</v>
      </c>
      <c r="F9877" s="376">
        <v>17918.39</v>
      </c>
    </row>
    <row r="9878" spans="1:6">
      <c r="A9878" s="370" t="s">
        <v>19934</v>
      </c>
      <c r="B9878" s="374">
        <v>13453</v>
      </c>
      <c r="C9878" s="374" t="s">
        <v>19935</v>
      </c>
      <c r="D9878" s="368" t="s">
        <v>7</v>
      </c>
      <c r="E9878" s="374" t="s">
        <v>366</v>
      </c>
      <c r="F9878" s="376">
        <v>27888.02</v>
      </c>
    </row>
    <row r="9879" spans="1:6">
      <c r="A9879" s="370" t="s">
        <v>19936</v>
      </c>
      <c r="B9879" s="374">
        <v>13452</v>
      </c>
      <c r="C9879" s="374" t="s">
        <v>19937</v>
      </c>
      <c r="D9879" s="368" t="s">
        <v>7</v>
      </c>
      <c r="E9879" s="374" t="s">
        <v>366</v>
      </c>
      <c r="F9879" s="376">
        <v>22723.56</v>
      </c>
    </row>
    <row r="9880" spans="1:6">
      <c r="A9880" s="370" t="s">
        <v>19938</v>
      </c>
      <c r="B9880" s="374">
        <v>13194</v>
      </c>
      <c r="C9880" s="374" t="s">
        <v>19939</v>
      </c>
      <c r="D9880" s="368" t="s">
        <v>7</v>
      </c>
      <c r="E9880" s="374" t="s">
        <v>879</v>
      </c>
      <c r="F9880" s="376">
        <v>17918.39</v>
      </c>
    </row>
    <row r="9881" spans="1:6" ht="22.5">
      <c r="A9881" s="370" t="s">
        <v>19940</v>
      </c>
      <c r="B9881" s="374">
        <v>13846</v>
      </c>
      <c r="C9881" s="374" t="s">
        <v>19941</v>
      </c>
      <c r="D9881" s="368" t="s">
        <v>9</v>
      </c>
      <c r="E9881" s="374" t="s">
        <v>537</v>
      </c>
      <c r="F9881" s="376">
        <v>26414.06</v>
      </c>
    </row>
    <row r="9882" spans="1:6">
      <c r="A9882" s="370" t="s">
        <v>19942</v>
      </c>
      <c r="B9882" s="374">
        <v>14012</v>
      </c>
      <c r="C9882" s="374" t="s">
        <v>19943</v>
      </c>
      <c r="D9882" s="368" t="s">
        <v>9</v>
      </c>
      <c r="E9882" s="374" t="s">
        <v>5656</v>
      </c>
      <c r="F9882" s="376">
        <v>4342607.04</v>
      </c>
    </row>
    <row r="9883" spans="1:6">
      <c r="A9883" s="370" t="s">
        <v>19944</v>
      </c>
      <c r="B9883" s="374">
        <v>12163</v>
      </c>
      <c r="C9883" s="374" t="s">
        <v>19945</v>
      </c>
      <c r="D9883" s="368" t="s">
        <v>9</v>
      </c>
      <c r="E9883" s="374" t="s">
        <v>5656</v>
      </c>
      <c r="F9883" s="376">
        <v>875037.15</v>
      </c>
    </row>
    <row r="9884" spans="1:6" ht="22.5">
      <c r="A9884" s="370" t="s">
        <v>19946</v>
      </c>
      <c r="B9884" s="374">
        <v>13079</v>
      </c>
      <c r="C9884" s="374" t="s">
        <v>19947</v>
      </c>
      <c r="D9884" s="368" t="s">
        <v>9</v>
      </c>
      <c r="E9884" s="374" t="s">
        <v>537</v>
      </c>
      <c r="F9884" s="376">
        <v>796427.47</v>
      </c>
    </row>
    <row r="9885" spans="1:6" ht="22.5">
      <c r="A9885" s="370" t="s">
        <v>19948</v>
      </c>
      <c r="B9885" s="374">
        <v>16226</v>
      </c>
      <c r="C9885" s="374" t="s">
        <v>19949</v>
      </c>
      <c r="D9885" s="368" t="s">
        <v>9</v>
      </c>
      <c r="E9885" s="374" t="s">
        <v>359</v>
      </c>
      <c r="F9885" s="376">
        <v>24534.240000000002</v>
      </c>
    </row>
    <row r="9886" spans="1:6" ht="22.5">
      <c r="A9886" s="370" t="s">
        <v>19950</v>
      </c>
      <c r="B9886" s="374">
        <v>12161</v>
      </c>
      <c r="C9886" s="374" t="s">
        <v>19951</v>
      </c>
      <c r="D9886" s="368" t="s">
        <v>9</v>
      </c>
      <c r="E9886" s="374" t="s">
        <v>537</v>
      </c>
      <c r="F9886" s="376">
        <v>136004.76</v>
      </c>
    </row>
    <row r="9887" spans="1:6">
      <c r="A9887" s="370" t="s">
        <v>19952</v>
      </c>
      <c r="B9887" s="374">
        <v>18386</v>
      </c>
      <c r="C9887" s="374" t="s">
        <v>19953</v>
      </c>
      <c r="D9887" s="368" t="s">
        <v>9</v>
      </c>
      <c r="E9887" s="374" t="s">
        <v>603</v>
      </c>
      <c r="F9887" s="376">
        <v>3733131.11</v>
      </c>
    </row>
    <row r="9888" spans="1:6">
      <c r="A9888" s="370" t="s">
        <v>19954</v>
      </c>
      <c r="B9888" s="374">
        <v>11543</v>
      </c>
      <c r="C9888" s="374" t="s">
        <v>19955</v>
      </c>
      <c r="D9888" s="368" t="s">
        <v>9</v>
      </c>
      <c r="E9888" s="374" t="s">
        <v>5656</v>
      </c>
      <c r="F9888" s="376">
        <v>3733131.11</v>
      </c>
    </row>
    <row r="9889" spans="1:6">
      <c r="A9889" s="370" t="s">
        <v>19956</v>
      </c>
      <c r="B9889" s="374">
        <v>11308</v>
      </c>
      <c r="C9889" s="374" t="s">
        <v>19957</v>
      </c>
      <c r="D9889" s="368" t="s">
        <v>9</v>
      </c>
      <c r="E9889" s="374" t="s">
        <v>5656</v>
      </c>
      <c r="F9889" s="376">
        <v>1925143.73</v>
      </c>
    </row>
    <row r="9890" spans="1:6">
      <c r="A9890" s="370" t="s">
        <v>19958</v>
      </c>
      <c r="B9890" s="374">
        <v>10534</v>
      </c>
      <c r="C9890" s="374" t="s">
        <v>19959</v>
      </c>
      <c r="D9890" s="368" t="s">
        <v>9</v>
      </c>
      <c r="E9890" s="374" t="s">
        <v>5656</v>
      </c>
      <c r="F9890" s="376">
        <v>2402553.5299999998</v>
      </c>
    </row>
    <row r="9891" spans="1:6">
      <c r="A9891" s="370" t="s">
        <v>19960</v>
      </c>
      <c r="B9891" s="374">
        <v>10667</v>
      </c>
      <c r="C9891" s="374" t="s">
        <v>19961</v>
      </c>
      <c r="D9891" s="368" t="s">
        <v>6</v>
      </c>
      <c r="E9891" s="374" t="s">
        <v>1751</v>
      </c>
      <c r="F9891" s="376">
        <v>1554.51</v>
      </c>
    </row>
    <row r="9892" spans="1:6">
      <c r="A9892" s="370" t="s">
        <v>19962</v>
      </c>
      <c r="B9892" s="374">
        <v>11432</v>
      </c>
      <c r="C9892" s="374" t="s">
        <v>19963</v>
      </c>
      <c r="D9892" s="368" t="s">
        <v>8</v>
      </c>
      <c r="E9892" s="374" t="s">
        <v>1766</v>
      </c>
      <c r="F9892" s="376">
        <v>8694.19</v>
      </c>
    </row>
    <row r="9893" spans="1:6">
      <c r="A9893" s="370" t="s">
        <v>19964</v>
      </c>
      <c r="B9893" s="374">
        <v>10666</v>
      </c>
      <c r="C9893" s="374" t="s">
        <v>19965</v>
      </c>
      <c r="D9893" s="368" t="s">
        <v>6</v>
      </c>
      <c r="E9893" s="374" t="s">
        <v>1751</v>
      </c>
      <c r="F9893" s="376">
        <v>9333.57</v>
      </c>
    </row>
    <row r="9894" spans="1:6">
      <c r="A9894" s="370" t="s">
        <v>19966</v>
      </c>
      <c r="B9894" s="374">
        <v>13265</v>
      </c>
      <c r="C9894" s="374" t="s">
        <v>19967</v>
      </c>
      <c r="D9894" s="368" t="s">
        <v>9</v>
      </c>
      <c r="E9894" s="374" t="s">
        <v>5656</v>
      </c>
      <c r="F9894" s="376">
        <v>1257877.83</v>
      </c>
    </row>
    <row r="9895" spans="1:6">
      <c r="A9895" s="370" t="s">
        <v>19968</v>
      </c>
      <c r="B9895" s="374">
        <v>17428</v>
      </c>
      <c r="C9895" s="374" t="s">
        <v>19969</v>
      </c>
      <c r="D9895" s="368" t="s">
        <v>9</v>
      </c>
      <c r="E9895" s="374" t="s">
        <v>603</v>
      </c>
      <c r="F9895" s="376">
        <v>246085.68</v>
      </c>
    </row>
    <row r="9896" spans="1:6">
      <c r="A9896" s="370" t="s">
        <v>19970</v>
      </c>
      <c r="B9896" s="374">
        <v>10721</v>
      </c>
      <c r="C9896" s="374" t="s">
        <v>19971</v>
      </c>
      <c r="D9896" s="368" t="s">
        <v>8</v>
      </c>
      <c r="E9896" s="374" t="s">
        <v>5656</v>
      </c>
      <c r="F9896" s="376">
        <v>1263478.02</v>
      </c>
    </row>
    <row r="9897" spans="1:6">
      <c r="A9897" s="370" t="s">
        <v>19972</v>
      </c>
      <c r="B9897" s="374">
        <v>13271</v>
      </c>
      <c r="C9897" s="374" t="s">
        <v>19973</v>
      </c>
      <c r="D9897" s="368" t="s">
        <v>9</v>
      </c>
      <c r="E9897" s="374" t="s">
        <v>366</v>
      </c>
      <c r="F9897" s="376">
        <v>1931583.25</v>
      </c>
    </row>
    <row r="9898" spans="1:6">
      <c r="A9898" s="370" t="s">
        <v>19974</v>
      </c>
      <c r="B9898" s="374">
        <v>12952</v>
      </c>
      <c r="C9898" s="374" t="s">
        <v>19975</v>
      </c>
      <c r="D9898" s="368" t="s">
        <v>8</v>
      </c>
      <c r="E9898" s="374" t="s">
        <v>5656</v>
      </c>
      <c r="F9898" s="376">
        <v>413719.06</v>
      </c>
    </row>
    <row r="9899" spans="1:6">
      <c r="A9899" s="370" t="s">
        <v>19976</v>
      </c>
      <c r="B9899" s="374">
        <v>12513</v>
      </c>
      <c r="C9899" s="374" t="s">
        <v>19977</v>
      </c>
      <c r="D9899" s="368" t="s">
        <v>9</v>
      </c>
      <c r="E9899" s="374" t="s">
        <v>2946</v>
      </c>
      <c r="F9899" s="376">
        <v>314462.25</v>
      </c>
    </row>
    <row r="9900" spans="1:6">
      <c r="A9900" s="370" t="s">
        <v>19978</v>
      </c>
      <c r="B9900" s="374">
        <v>11209</v>
      </c>
      <c r="C9900" s="374" t="s">
        <v>19979</v>
      </c>
      <c r="D9900" s="368" t="s">
        <v>6</v>
      </c>
      <c r="E9900" s="374" t="s">
        <v>1213</v>
      </c>
      <c r="F9900" s="376">
        <v>17555.72</v>
      </c>
    </row>
    <row r="9901" spans="1:6">
      <c r="A9901" s="370" t="s">
        <v>19980</v>
      </c>
      <c r="B9901" s="374">
        <v>13673</v>
      </c>
      <c r="C9901" s="374" t="s">
        <v>19981</v>
      </c>
      <c r="D9901" s="368" t="s">
        <v>6</v>
      </c>
      <c r="E9901" s="374" t="s">
        <v>1216</v>
      </c>
      <c r="F9901" s="376">
        <v>20639.310000000001</v>
      </c>
    </row>
    <row r="9902" spans="1:6">
      <c r="A9902" s="370" t="s">
        <v>19982</v>
      </c>
      <c r="B9902" s="374">
        <v>15131</v>
      </c>
      <c r="C9902" s="374" t="s">
        <v>19983</v>
      </c>
      <c r="D9902" s="368" t="s">
        <v>6</v>
      </c>
      <c r="E9902" s="374" t="s">
        <v>1216</v>
      </c>
      <c r="F9902" s="376">
        <v>13763.45</v>
      </c>
    </row>
    <row r="9903" spans="1:6">
      <c r="A9903" s="370" t="s">
        <v>19984</v>
      </c>
      <c r="B9903" s="374">
        <v>15611</v>
      </c>
      <c r="C9903" s="374" t="s">
        <v>19985</v>
      </c>
      <c r="D9903" s="368" t="s">
        <v>9</v>
      </c>
      <c r="E9903" s="374" t="s">
        <v>603</v>
      </c>
      <c r="F9903" s="376">
        <v>224950</v>
      </c>
    </row>
    <row r="9904" spans="1:6">
      <c r="A9904" s="370" t="s">
        <v>19986</v>
      </c>
      <c r="B9904" s="374">
        <v>15612</v>
      </c>
      <c r="C9904" s="374" t="s">
        <v>19987</v>
      </c>
      <c r="D9904" s="368" t="s">
        <v>9</v>
      </c>
      <c r="E9904" s="374" t="s">
        <v>603</v>
      </c>
      <c r="F9904" s="376">
        <v>387138</v>
      </c>
    </row>
    <row r="9905" spans="1:6">
      <c r="A9905" s="370" t="s">
        <v>19988</v>
      </c>
      <c r="B9905" s="374">
        <v>15613</v>
      </c>
      <c r="C9905" s="374" t="s">
        <v>19989</v>
      </c>
      <c r="D9905" s="368" t="s">
        <v>9</v>
      </c>
      <c r="E9905" s="374" t="s">
        <v>603</v>
      </c>
      <c r="F9905" s="376">
        <v>552588</v>
      </c>
    </row>
    <row r="9906" spans="1:6">
      <c r="A9906" s="370" t="s">
        <v>19990</v>
      </c>
      <c r="B9906" s="374">
        <v>15614</v>
      </c>
      <c r="C9906" s="374" t="s">
        <v>19989</v>
      </c>
      <c r="D9906" s="368" t="s">
        <v>9</v>
      </c>
      <c r="E9906" s="374" t="s">
        <v>603</v>
      </c>
      <c r="F9906" s="376">
        <v>0</v>
      </c>
    </row>
    <row r="9907" spans="1:6">
      <c r="A9907" s="370" t="s">
        <v>19991</v>
      </c>
      <c r="B9907" s="374">
        <v>15615</v>
      </c>
      <c r="C9907" s="374" t="s">
        <v>19989</v>
      </c>
      <c r="D9907" s="368" t="s">
        <v>9</v>
      </c>
      <c r="E9907" s="374" t="s">
        <v>603</v>
      </c>
      <c r="F9907" s="376">
        <v>0</v>
      </c>
    </row>
    <row r="9908" spans="1:6">
      <c r="A9908" s="370" t="s">
        <v>19992</v>
      </c>
      <c r="B9908" s="374">
        <v>14861</v>
      </c>
      <c r="C9908" s="374" t="s">
        <v>19993</v>
      </c>
      <c r="D9908" s="368" t="s">
        <v>9</v>
      </c>
      <c r="E9908" s="374" t="s">
        <v>491</v>
      </c>
      <c r="F9908" s="376">
        <v>381487.35</v>
      </c>
    </row>
    <row r="9909" spans="1:6">
      <c r="A9909" s="370" t="s">
        <v>19994</v>
      </c>
      <c r="B9909" s="374">
        <v>14860</v>
      </c>
      <c r="C9909" s="374" t="s">
        <v>19995</v>
      </c>
      <c r="D9909" s="368" t="s">
        <v>9</v>
      </c>
      <c r="E9909" s="374" t="s">
        <v>491</v>
      </c>
      <c r="F9909" s="376">
        <v>322661.62</v>
      </c>
    </row>
    <row r="9910" spans="1:6">
      <c r="A9910" s="370" t="s">
        <v>19996</v>
      </c>
      <c r="B9910" s="374">
        <v>14700</v>
      </c>
      <c r="C9910" s="374" t="s">
        <v>19997</v>
      </c>
      <c r="D9910" s="368" t="s">
        <v>9</v>
      </c>
      <c r="E9910" s="374" t="s">
        <v>491</v>
      </c>
      <c r="F9910" s="376">
        <v>280382.57</v>
      </c>
    </row>
    <row r="9911" spans="1:6">
      <c r="A9911" s="370" t="s">
        <v>19998</v>
      </c>
      <c r="B9911" s="374">
        <v>14701</v>
      </c>
      <c r="C9911" s="374" t="s">
        <v>19999</v>
      </c>
      <c r="D9911" s="368" t="s">
        <v>9</v>
      </c>
      <c r="E9911" s="374" t="s">
        <v>491</v>
      </c>
      <c r="F9911" s="376">
        <v>336441.11</v>
      </c>
    </row>
    <row r="9912" spans="1:6" ht="22.5">
      <c r="A9912" s="370" t="s">
        <v>20000</v>
      </c>
      <c r="B9912" s="374">
        <v>18797</v>
      </c>
      <c r="C9912" s="374" t="s">
        <v>20001</v>
      </c>
      <c r="D9912" s="368" t="s">
        <v>9</v>
      </c>
      <c r="E9912" s="374" t="s">
        <v>359</v>
      </c>
      <c r="F9912" s="376">
        <v>215062.6</v>
      </c>
    </row>
    <row r="9913" spans="1:6" ht="22.5">
      <c r="A9913" s="370" t="s">
        <v>20002</v>
      </c>
      <c r="B9913" s="374">
        <v>18803</v>
      </c>
      <c r="C9913" s="374" t="s">
        <v>20003</v>
      </c>
      <c r="D9913" s="368" t="s">
        <v>9</v>
      </c>
      <c r="E9913" s="374" t="s">
        <v>359</v>
      </c>
      <c r="F9913" s="376">
        <v>215062.6</v>
      </c>
    </row>
    <row r="9914" spans="1:6">
      <c r="A9914" s="370" t="s">
        <v>20004</v>
      </c>
      <c r="B9914" s="374">
        <v>20632</v>
      </c>
      <c r="C9914" s="374" t="s">
        <v>20005</v>
      </c>
      <c r="D9914" s="368" t="s">
        <v>8</v>
      </c>
      <c r="E9914" s="374" t="s">
        <v>854</v>
      </c>
      <c r="F9914" s="376">
        <v>128399.15</v>
      </c>
    </row>
    <row r="9915" spans="1:6">
      <c r="A9915" s="370" t="s">
        <v>20006</v>
      </c>
      <c r="B9915" s="374">
        <v>12265</v>
      </c>
      <c r="C9915" s="374" t="s">
        <v>20007</v>
      </c>
      <c r="D9915" s="368" t="s">
        <v>8</v>
      </c>
      <c r="E9915" s="374" t="s">
        <v>610</v>
      </c>
      <c r="F9915" s="376">
        <v>40201.94</v>
      </c>
    </row>
    <row r="9916" spans="1:6" ht="22.5">
      <c r="A9916" s="370" t="s">
        <v>20008</v>
      </c>
      <c r="B9916" s="374">
        <v>9000</v>
      </c>
      <c r="C9916" s="374" t="s">
        <v>20009</v>
      </c>
      <c r="D9916" s="368" t="s">
        <v>9</v>
      </c>
      <c r="E9916" s="374" t="s">
        <v>359</v>
      </c>
      <c r="F9916" s="376">
        <v>0</v>
      </c>
    </row>
    <row r="9917" spans="1:6" ht="22.5">
      <c r="A9917" s="370" t="s">
        <v>20010</v>
      </c>
      <c r="B9917" s="374">
        <v>11950</v>
      </c>
      <c r="C9917" s="374" t="s">
        <v>20009</v>
      </c>
      <c r="D9917" s="368" t="s">
        <v>9</v>
      </c>
      <c r="E9917" s="374" t="s">
        <v>359</v>
      </c>
      <c r="F9917" s="376">
        <v>0</v>
      </c>
    </row>
    <row r="9918" spans="1:6">
      <c r="A9918" s="370" t="s">
        <v>20011</v>
      </c>
      <c r="B9918" s="374">
        <v>12349</v>
      </c>
      <c r="C9918" s="374" t="s">
        <v>20012</v>
      </c>
      <c r="D9918" s="368" t="s">
        <v>9</v>
      </c>
      <c r="E9918" s="374" t="s">
        <v>5656</v>
      </c>
      <c r="F9918" s="376">
        <v>536573.89</v>
      </c>
    </row>
    <row r="9919" spans="1:6">
      <c r="A9919" s="370" t="s">
        <v>20013</v>
      </c>
      <c r="B9919" s="374">
        <v>10595</v>
      </c>
      <c r="C9919" s="374" t="s">
        <v>20014</v>
      </c>
      <c r="D9919" s="368" t="s">
        <v>9</v>
      </c>
      <c r="E9919" s="374" t="s">
        <v>5656</v>
      </c>
      <c r="F9919" s="376">
        <v>420781.74</v>
      </c>
    </row>
    <row r="9920" spans="1:6">
      <c r="A9920" s="370" t="s">
        <v>20015</v>
      </c>
      <c r="B9920" s="374">
        <v>12184</v>
      </c>
      <c r="C9920" s="374" t="s">
        <v>20016</v>
      </c>
      <c r="D9920" s="368" t="s">
        <v>8</v>
      </c>
      <c r="E9920" s="374" t="s">
        <v>496</v>
      </c>
      <c r="F9920" s="376">
        <v>277647.75</v>
      </c>
    </row>
    <row r="9921" spans="1:6" ht="22.5">
      <c r="A9921" s="370" t="s">
        <v>20017</v>
      </c>
      <c r="B9921" s="374">
        <v>16297</v>
      </c>
      <c r="C9921" s="374" t="s">
        <v>20018</v>
      </c>
      <c r="D9921" s="368" t="s">
        <v>8</v>
      </c>
      <c r="E9921" s="374" t="s">
        <v>537</v>
      </c>
      <c r="F9921" s="376">
        <v>38889.839999999997</v>
      </c>
    </row>
    <row r="9922" spans="1:6" ht="22.5">
      <c r="A9922" s="370" t="s">
        <v>20019</v>
      </c>
      <c r="B9922" s="374">
        <v>16295</v>
      </c>
      <c r="C9922" s="374" t="s">
        <v>20020</v>
      </c>
      <c r="D9922" s="368" t="s">
        <v>8</v>
      </c>
      <c r="E9922" s="374" t="s">
        <v>537</v>
      </c>
      <c r="F9922" s="376">
        <v>51853.120000000003</v>
      </c>
    </row>
    <row r="9923" spans="1:6">
      <c r="A9923" s="370" t="s">
        <v>20021</v>
      </c>
      <c r="B9923" s="374">
        <v>11923</v>
      </c>
      <c r="C9923" s="374" t="s">
        <v>20022</v>
      </c>
      <c r="D9923" s="368" t="s">
        <v>8</v>
      </c>
      <c r="E9923" s="374" t="s">
        <v>496</v>
      </c>
      <c r="F9923" s="376">
        <v>55276.77</v>
      </c>
    </row>
    <row r="9924" spans="1:6">
      <c r="A9924" s="370" t="s">
        <v>20023</v>
      </c>
      <c r="B9924" s="374">
        <v>17303</v>
      </c>
      <c r="C9924" s="374" t="s">
        <v>20024</v>
      </c>
      <c r="D9924" s="368" t="s">
        <v>8</v>
      </c>
      <c r="E9924" s="374" t="s">
        <v>522</v>
      </c>
      <c r="F9924" s="376">
        <v>51210.58</v>
      </c>
    </row>
    <row r="9925" spans="1:6" ht="22.5">
      <c r="A9925" s="370" t="s">
        <v>20025</v>
      </c>
      <c r="B9925" s="374">
        <v>16180</v>
      </c>
      <c r="C9925" s="374" t="s">
        <v>20026</v>
      </c>
      <c r="D9925" s="368" t="s">
        <v>8</v>
      </c>
      <c r="E9925" s="374" t="s">
        <v>537</v>
      </c>
      <c r="F9925" s="376">
        <v>17883.02</v>
      </c>
    </row>
    <row r="9926" spans="1:6" ht="22.5">
      <c r="A9926" s="370" t="s">
        <v>20027</v>
      </c>
      <c r="B9926" s="374">
        <v>16185</v>
      </c>
      <c r="C9926" s="374" t="s">
        <v>20028</v>
      </c>
      <c r="D9926" s="368" t="s">
        <v>8</v>
      </c>
      <c r="E9926" s="374" t="s">
        <v>537</v>
      </c>
      <c r="F9926" s="376">
        <v>21589.03</v>
      </c>
    </row>
    <row r="9927" spans="1:6" ht="22.5">
      <c r="A9927" s="370" t="s">
        <v>20029</v>
      </c>
      <c r="B9927" s="374">
        <v>16190</v>
      </c>
      <c r="C9927" s="374" t="s">
        <v>20030</v>
      </c>
      <c r="D9927" s="368" t="s">
        <v>8</v>
      </c>
      <c r="E9927" s="374" t="s">
        <v>537</v>
      </c>
      <c r="F9927" s="376">
        <v>62501.52</v>
      </c>
    </row>
    <row r="9928" spans="1:6" ht="22.5">
      <c r="A9928" s="370" t="s">
        <v>20031</v>
      </c>
      <c r="B9928" s="374">
        <v>17858</v>
      </c>
      <c r="C9928" s="374" t="s">
        <v>20032</v>
      </c>
      <c r="D9928" s="368" t="s">
        <v>8</v>
      </c>
      <c r="E9928" s="374" t="s">
        <v>537</v>
      </c>
      <c r="F9928" s="376">
        <v>30590.23</v>
      </c>
    </row>
    <row r="9929" spans="1:6">
      <c r="A9929" s="370" t="s">
        <v>20033</v>
      </c>
      <c r="B9929" s="374">
        <v>17089</v>
      </c>
      <c r="C9929" s="374" t="s">
        <v>20034</v>
      </c>
      <c r="D9929" s="368" t="s">
        <v>8</v>
      </c>
      <c r="E9929" s="374" t="s">
        <v>496</v>
      </c>
      <c r="F9929" s="376">
        <v>116029.77</v>
      </c>
    </row>
    <row r="9930" spans="1:6">
      <c r="A9930" s="370" t="s">
        <v>20035</v>
      </c>
      <c r="B9930" s="374">
        <v>17863</v>
      </c>
      <c r="C9930" s="374" t="s">
        <v>20036</v>
      </c>
      <c r="D9930" s="368" t="s">
        <v>8</v>
      </c>
      <c r="E9930" s="374" t="s">
        <v>496</v>
      </c>
      <c r="F9930" s="376">
        <v>217871.83</v>
      </c>
    </row>
    <row r="9931" spans="1:6">
      <c r="A9931" s="370" t="s">
        <v>20037</v>
      </c>
      <c r="B9931" s="374">
        <v>17098</v>
      </c>
      <c r="C9931" s="374" t="s">
        <v>20038</v>
      </c>
      <c r="D9931" s="368" t="s">
        <v>8</v>
      </c>
      <c r="E9931" s="374" t="s">
        <v>496</v>
      </c>
      <c r="F9931" s="376">
        <v>311214.15000000002</v>
      </c>
    </row>
    <row r="9932" spans="1:6" ht="22.5">
      <c r="A9932" s="370" t="s">
        <v>20039</v>
      </c>
      <c r="B9932" s="374">
        <v>16256</v>
      </c>
      <c r="C9932" s="374" t="s">
        <v>20040</v>
      </c>
      <c r="D9932" s="368" t="s">
        <v>8</v>
      </c>
      <c r="E9932" s="374" t="s">
        <v>537</v>
      </c>
      <c r="F9932" s="376">
        <v>0</v>
      </c>
    </row>
    <row r="9933" spans="1:6" ht="22.5">
      <c r="A9933" s="370" t="s">
        <v>20041</v>
      </c>
      <c r="B9933" s="374">
        <v>14784</v>
      </c>
      <c r="C9933" s="374" t="s">
        <v>20042</v>
      </c>
      <c r="D9933" s="368" t="s">
        <v>8</v>
      </c>
      <c r="E9933" s="374" t="s">
        <v>537</v>
      </c>
      <c r="F9933" s="376">
        <v>23082.71</v>
      </c>
    </row>
    <row r="9934" spans="1:6" ht="22.5">
      <c r="A9934" s="370" t="s">
        <v>20043</v>
      </c>
      <c r="B9934" s="374">
        <v>15585</v>
      </c>
      <c r="C9934" s="374" t="s">
        <v>20044</v>
      </c>
      <c r="D9934" s="368" t="s">
        <v>8</v>
      </c>
      <c r="E9934" s="374" t="s">
        <v>537</v>
      </c>
      <c r="F9934" s="376">
        <v>72735.12</v>
      </c>
    </row>
    <row r="9935" spans="1:6" ht="22.5">
      <c r="A9935" s="370" t="s">
        <v>20045</v>
      </c>
      <c r="B9935" s="374">
        <v>14804</v>
      </c>
      <c r="C9935" s="374" t="s">
        <v>20046</v>
      </c>
      <c r="D9935" s="368" t="s">
        <v>8</v>
      </c>
      <c r="E9935" s="374" t="s">
        <v>537</v>
      </c>
      <c r="F9935" s="376">
        <v>23908.240000000002</v>
      </c>
    </row>
    <row r="9936" spans="1:6">
      <c r="A9936" s="370" t="s">
        <v>20047</v>
      </c>
      <c r="B9936" s="374">
        <v>16319</v>
      </c>
      <c r="C9936" s="374" t="s">
        <v>20048</v>
      </c>
      <c r="D9936" s="368" t="s">
        <v>8</v>
      </c>
      <c r="E9936" s="374" t="s">
        <v>648</v>
      </c>
      <c r="F9936" s="376">
        <v>34140.589999999997</v>
      </c>
    </row>
    <row r="9937" spans="1:6">
      <c r="A9937" s="370" t="s">
        <v>20049</v>
      </c>
      <c r="B9937" s="374">
        <v>16321</v>
      </c>
      <c r="C9937" s="374" t="s">
        <v>20050</v>
      </c>
      <c r="D9937" s="368" t="s">
        <v>8</v>
      </c>
      <c r="E9937" s="374" t="s">
        <v>648</v>
      </c>
      <c r="F9937" s="376">
        <v>37874.1</v>
      </c>
    </row>
    <row r="9938" spans="1:6">
      <c r="A9938" s="370" t="s">
        <v>20051</v>
      </c>
      <c r="B9938" s="374">
        <v>16316</v>
      </c>
      <c r="C9938" s="374" t="s">
        <v>20052</v>
      </c>
      <c r="D9938" s="368" t="s">
        <v>8</v>
      </c>
      <c r="E9938" s="374" t="s">
        <v>648</v>
      </c>
      <c r="F9938" s="376">
        <v>25103.78</v>
      </c>
    </row>
    <row r="9939" spans="1:6">
      <c r="A9939" s="370" t="s">
        <v>20053</v>
      </c>
      <c r="B9939" s="374">
        <v>16325</v>
      </c>
      <c r="C9939" s="374" t="s">
        <v>20054</v>
      </c>
      <c r="D9939" s="368" t="s">
        <v>8</v>
      </c>
      <c r="E9939" s="374" t="s">
        <v>648</v>
      </c>
      <c r="F9939" s="376">
        <v>70854.38</v>
      </c>
    </row>
    <row r="9940" spans="1:6">
      <c r="A9940" s="370" t="s">
        <v>20055</v>
      </c>
      <c r="B9940" s="374">
        <v>16323</v>
      </c>
      <c r="C9940" s="374" t="s">
        <v>20056</v>
      </c>
      <c r="D9940" s="368" t="s">
        <v>8</v>
      </c>
      <c r="E9940" s="374" t="s">
        <v>648</v>
      </c>
      <c r="F9940" s="376">
        <v>46719.25</v>
      </c>
    </row>
    <row r="9941" spans="1:6">
      <c r="A9941" s="370" t="s">
        <v>20057</v>
      </c>
      <c r="B9941" s="374">
        <v>16338</v>
      </c>
      <c r="C9941" s="374" t="s">
        <v>20058</v>
      </c>
      <c r="D9941" s="368" t="s">
        <v>8</v>
      </c>
      <c r="E9941" s="374" t="s">
        <v>648</v>
      </c>
      <c r="F9941" s="376">
        <v>90015.34</v>
      </c>
    </row>
    <row r="9942" spans="1:6">
      <c r="A9942" s="370" t="s">
        <v>20059</v>
      </c>
      <c r="B9942" s="374">
        <v>16328</v>
      </c>
      <c r="C9942" s="374" t="s">
        <v>20060</v>
      </c>
      <c r="D9942" s="368" t="s">
        <v>8</v>
      </c>
      <c r="E9942" s="374" t="s">
        <v>648</v>
      </c>
      <c r="F9942" s="376">
        <v>124835.33</v>
      </c>
    </row>
    <row r="9943" spans="1:6">
      <c r="A9943" s="370" t="s">
        <v>20061</v>
      </c>
      <c r="B9943" s="374">
        <v>16329</v>
      </c>
      <c r="C9943" s="374" t="s">
        <v>20062</v>
      </c>
      <c r="D9943" s="368" t="s">
        <v>8</v>
      </c>
      <c r="E9943" s="374" t="s">
        <v>648</v>
      </c>
      <c r="F9943" s="376">
        <v>125402.8</v>
      </c>
    </row>
    <row r="9944" spans="1:6">
      <c r="A9944" s="370" t="s">
        <v>20063</v>
      </c>
      <c r="B9944" s="374">
        <v>17195</v>
      </c>
      <c r="C9944" s="374" t="s">
        <v>20064</v>
      </c>
      <c r="D9944" s="368" t="s">
        <v>8</v>
      </c>
      <c r="E9944" s="374" t="s">
        <v>648</v>
      </c>
      <c r="F9944" s="376">
        <v>146163.64000000001</v>
      </c>
    </row>
    <row r="9945" spans="1:6">
      <c r="A9945" s="370" t="s">
        <v>20065</v>
      </c>
      <c r="B9945" s="374">
        <v>18639</v>
      </c>
      <c r="C9945" s="374" t="s">
        <v>20066</v>
      </c>
      <c r="D9945" s="368" t="s">
        <v>8</v>
      </c>
      <c r="E9945" s="374" t="s">
        <v>522</v>
      </c>
      <c r="F9945" s="376">
        <v>43023.05</v>
      </c>
    </row>
    <row r="9946" spans="1:6">
      <c r="A9946" s="370" t="s">
        <v>20067</v>
      </c>
      <c r="B9946" s="374">
        <v>18018</v>
      </c>
      <c r="C9946" s="374" t="s">
        <v>20068</v>
      </c>
      <c r="D9946" s="368" t="s">
        <v>8</v>
      </c>
      <c r="E9946" s="374" t="s">
        <v>648</v>
      </c>
      <c r="F9946" s="376">
        <v>103124.65</v>
      </c>
    </row>
    <row r="9947" spans="1:6">
      <c r="A9947" s="370" t="s">
        <v>20069</v>
      </c>
      <c r="B9947" s="374">
        <v>17227</v>
      </c>
      <c r="C9947" s="374" t="s">
        <v>20070</v>
      </c>
      <c r="D9947" s="368" t="s">
        <v>8</v>
      </c>
      <c r="E9947" s="374" t="s">
        <v>648</v>
      </c>
      <c r="F9947" s="376">
        <v>103124.65</v>
      </c>
    </row>
    <row r="9948" spans="1:6">
      <c r="A9948" s="370" t="s">
        <v>20071</v>
      </c>
      <c r="B9948" s="374">
        <v>17299</v>
      </c>
      <c r="C9948" s="374" t="s">
        <v>20072</v>
      </c>
      <c r="D9948" s="368" t="s">
        <v>8</v>
      </c>
      <c r="E9948" s="374" t="s">
        <v>522</v>
      </c>
      <c r="F9948" s="376">
        <v>32241.11</v>
      </c>
    </row>
    <row r="9949" spans="1:6">
      <c r="A9949" s="370" t="s">
        <v>20073</v>
      </c>
      <c r="B9949" s="374">
        <v>17305</v>
      </c>
      <c r="C9949" s="374" t="s">
        <v>20074</v>
      </c>
      <c r="D9949" s="368" t="s">
        <v>8</v>
      </c>
      <c r="E9949" s="374" t="s">
        <v>522</v>
      </c>
      <c r="F9949" s="376">
        <v>65054.42</v>
      </c>
    </row>
    <row r="9950" spans="1:6">
      <c r="A9950" s="370" t="s">
        <v>20075</v>
      </c>
      <c r="B9950" s="374">
        <v>17307</v>
      </c>
      <c r="C9950" s="374" t="s">
        <v>20076</v>
      </c>
      <c r="D9950" s="368" t="s">
        <v>8</v>
      </c>
      <c r="E9950" s="374" t="s">
        <v>522</v>
      </c>
      <c r="F9950" s="376">
        <v>180258.45</v>
      </c>
    </row>
    <row r="9951" spans="1:6">
      <c r="A9951" s="370" t="s">
        <v>20077</v>
      </c>
      <c r="B9951" s="374">
        <v>17296</v>
      </c>
      <c r="C9951" s="374" t="s">
        <v>20078</v>
      </c>
      <c r="D9951" s="368" t="s">
        <v>8</v>
      </c>
      <c r="E9951" s="374" t="s">
        <v>522</v>
      </c>
      <c r="F9951" s="376">
        <v>29228.03</v>
      </c>
    </row>
    <row r="9952" spans="1:6">
      <c r="A9952" s="370" t="s">
        <v>20079</v>
      </c>
      <c r="B9952" s="374">
        <v>17301</v>
      </c>
      <c r="C9952" s="374" t="s">
        <v>20080</v>
      </c>
      <c r="D9952" s="368" t="s">
        <v>8</v>
      </c>
      <c r="E9952" s="374" t="s">
        <v>522</v>
      </c>
      <c r="F9952" s="376">
        <v>45087.99</v>
      </c>
    </row>
    <row r="9953" spans="1:6">
      <c r="A9953" s="370" t="s">
        <v>20081</v>
      </c>
      <c r="B9953" s="374">
        <v>18628</v>
      </c>
      <c r="C9953" s="374" t="s">
        <v>20082</v>
      </c>
      <c r="D9953" s="368" t="s">
        <v>8</v>
      </c>
      <c r="E9953" s="374" t="s">
        <v>648</v>
      </c>
      <c r="F9953" s="376">
        <v>172730.59</v>
      </c>
    </row>
    <row r="9954" spans="1:6">
      <c r="A9954" s="370" t="s">
        <v>20083</v>
      </c>
      <c r="B9954" s="374">
        <v>10036</v>
      </c>
      <c r="C9954" s="374" t="s">
        <v>20084</v>
      </c>
      <c r="D9954" s="368" t="s">
        <v>8</v>
      </c>
      <c r="E9954" s="374" t="s">
        <v>496</v>
      </c>
      <c r="F9954" s="376">
        <v>85019.68</v>
      </c>
    </row>
    <row r="9955" spans="1:6">
      <c r="A9955" s="370" t="s">
        <v>20085</v>
      </c>
      <c r="B9955" s="374">
        <v>18962</v>
      </c>
      <c r="C9955" s="374" t="s">
        <v>20086</v>
      </c>
      <c r="D9955" s="368" t="s">
        <v>8</v>
      </c>
      <c r="E9955" s="374" t="s">
        <v>648</v>
      </c>
      <c r="F9955" s="376">
        <v>89003.47</v>
      </c>
    </row>
    <row r="9956" spans="1:6">
      <c r="A9956" s="370" t="s">
        <v>20087</v>
      </c>
      <c r="B9956" s="374">
        <v>724</v>
      </c>
      <c r="C9956" s="374" t="s">
        <v>20088</v>
      </c>
      <c r="D9956" s="368" t="s">
        <v>8</v>
      </c>
      <c r="E9956" s="374" t="s">
        <v>522</v>
      </c>
      <c r="F9956" s="376">
        <v>18233</v>
      </c>
    </row>
    <row r="9957" spans="1:6">
      <c r="A9957" s="370" t="s">
        <v>20089</v>
      </c>
      <c r="B9957" s="374">
        <v>725</v>
      </c>
      <c r="C9957" s="374" t="s">
        <v>20090</v>
      </c>
      <c r="D9957" s="368" t="s">
        <v>9</v>
      </c>
      <c r="E9957" s="374" t="s">
        <v>522</v>
      </c>
      <c r="F9957" s="376">
        <v>18233</v>
      </c>
    </row>
    <row r="9958" spans="1:6" ht="22.5">
      <c r="A9958" s="370" t="s">
        <v>20091</v>
      </c>
      <c r="B9958" s="374">
        <v>13447</v>
      </c>
      <c r="C9958" s="374" t="s">
        <v>20092</v>
      </c>
      <c r="D9958" s="368" t="s">
        <v>8</v>
      </c>
      <c r="E9958" s="374" t="s">
        <v>537</v>
      </c>
      <c r="F9958" s="376">
        <v>150898.64000000001</v>
      </c>
    </row>
    <row r="9959" spans="1:6" ht="22.5">
      <c r="A9959" s="370" t="s">
        <v>20093</v>
      </c>
      <c r="B9959" s="374">
        <v>16921</v>
      </c>
      <c r="C9959" s="374" t="s">
        <v>20094</v>
      </c>
      <c r="D9959" s="368" t="s">
        <v>8</v>
      </c>
      <c r="E9959" s="374" t="s">
        <v>537</v>
      </c>
      <c r="F9959" s="376">
        <v>128447.63</v>
      </c>
    </row>
    <row r="9960" spans="1:6" ht="22.5">
      <c r="A9960" s="370" t="s">
        <v>20095</v>
      </c>
      <c r="B9960" s="374">
        <v>16917</v>
      </c>
      <c r="C9960" s="374" t="s">
        <v>20096</v>
      </c>
      <c r="D9960" s="368" t="s">
        <v>8</v>
      </c>
      <c r="E9960" s="374" t="s">
        <v>537</v>
      </c>
      <c r="F9960" s="376">
        <v>102502.58</v>
      </c>
    </row>
    <row r="9961" spans="1:6" ht="22.5">
      <c r="A9961" s="370" t="s">
        <v>20097</v>
      </c>
      <c r="B9961" s="374">
        <v>17845</v>
      </c>
      <c r="C9961" s="374" t="s">
        <v>20096</v>
      </c>
      <c r="D9961" s="368" t="s">
        <v>8</v>
      </c>
      <c r="E9961" s="374" t="s">
        <v>537</v>
      </c>
      <c r="F9961" s="376">
        <v>84035.15</v>
      </c>
    </row>
    <row r="9962" spans="1:6" ht="22.5">
      <c r="A9962" s="370" t="s">
        <v>20098</v>
      </c>
      <c r="B9962" s="374">
        <v>16915</v>
      </c>
      <c r="C9962" s="374" t="s">
        <v>20099</v>
      </c>
      <c r="D9962" s="368" t="s">
        <v>8</v>
      </c>
      <c r="E9962" s="374" t="s">
        <v>537</v>
      </c>
      <c r="F9962" s="376">
        <v>86380.25</v>
      </c>
    </row>
    <row r="9963" spans="1:6" ht="22.5">
      <c r="A9963" s="370" t="s">
        <v>20100</v>
      </c>
      <c r="B9963" s="374">
        <v>17823</v>
      </c>
      <c r="C9963" s="374" t="s">
        <v>20101</v>
      </c>
      <c r="D9963" s="368" t="s">
        <v>8</v>
      </c>
      <c r="E9963" s="374" t="s">
        <v>537</v>
      </c>
      <c r="F9963" s="376">
        <v>42672.46</v>
      </c>
    </row>
    <row r="9964" spans="1:6" ht="22.5">
      <c r="A9964" s="370" t="s">
        <v>20102</v>
      </c>
      <c r="B9964" s="374">
        <v>16924</v>
      </c>
      <c r="C9964" s="374" t="s">
        <v>20103</v>
      </c>
      <c r="D9964" s="368" t="s">
        <v>8</v>
      </c>
      <c r="E9964" s="374" t="s">
        <v>537</v>
      </c>
      <c r="F9964" s="376">
        <v>108487.77</v>
      </c>
    </row>
    <row r="9965" spans="1:6" ht="22.5">
      <c r="A9965" s="370" t="s">
        <v>20104</v>
      </c>
      <c r="B9965" s="374">
        <v>15670</v>
      </c>
      <c r="C9965" s="374" t="s">
        <v>20105</v>
      </c>
      <c r="D9965" s="368" t="s">
        <v>8</v>
      </c>
      <c r="E9965" s="374" t="s">
        <v>537</v>
      </c>
      <c r="F9965" s="376">
        <v>347570.77</v>
      </c>
    </row>
    <row r="9966" spans="1:6" ht="22.5">
      <c r="A9966" s="370" t="s">
        <v>20106</v>
      </c>
      <c r="B9966" s="374">
        <v>15668</v>
      </c>
      <c r="C9966" s="374" t="s">
        <v>20107</v>
      </c>
      <c r="D9966" s="368" t="s">
        <v>8</v>
      </c>
      <c r="E9966" s="374" t="s">
        <v>537</v>
      </c>
      <c r="F9966" s="376">
        <v>414067.62</v>
      </c>
    </row>
    <row r="9967" spans="1:6">
      <c r="A9967" s="370" t="s">
        <v>20108</v>
      </c>
      <c r="B9967" s="374">
        <v>13418</v>
      </c>
      <c r="C9967" s="374" t="s">
        <v>20109</v>
      </c>
      <c r="D9967" s="368" t="s">
        <v>8</v>
      </c>
      <c r="E9967" s="374" t="s">
        <v>366</v>
      </c>
      <c r="F9967" s="376">
        <v>14570.15</v>
      </c>
    </row>
    <row r="9968" spans="1:6">
      <c r="A9968" s="370" t="s">
        <v>20110</v>
      </c>
      <c r="B9968" s="374">
        <v>14520</v>
      </c>
      <c r="C9968" s="374" t="s">
        <v>20111</v>
      </c>
      <c r="D9968" s="368" t="s">
        <v>8</v>
      </c>
      <c r="E9968" s="374" t="s">
        <v>366</v>
      </c>
      <c r="F9968" s="376">
        <v>11461.24</v>
      </c>
    </row>
    <row r="9969" spans="1:6">
      <c r="A9969" s="370" t="s">
        <v>20112</v>
      </c>
      <c r="B9969" s="374">
        <v>18240</v>
      </c>
      <c r="C9969" s="374" t="s">
        <v>20113</v>
      </c>
      <c r="D9969" s="368" t="s">
        <v>9</v>
      </c>
      <c r="E9969" s="374" t="s">
        <v>371</v>
      </c>
      <c r="F9969" s="376">
        <v>17303.93</v>
      </c>
    </row>
    <row r="9970" spans="1:6">
      <c r="A9970" s="370" t="s">
        <v>20114</v>
      </c>
      <c r="B9970" s="374">
        <v>18247</v>
      </c>
      <c r="C9970" s="374" t="s">
        <v>20115</v>
      </c>
      <c r="D9970" s="368" t="s">
        <v>9</v>
      </c>
      <c r="E9970" s="374" t="s">
        <v>371</v>
      </c>
      <c r="F9970" s="376">
        <v>28247.83</v>
      </c>
    </row>
    <row r="9971" spans="1:6" ht="22.5">
      <c r="A9971" s="370" t="s">
        <v>20116</v>
      </c>
      <c r="B9971" s="374">
        <v>11847</v>
      </c>
      <c r="C9971" s="374" t="s">
        <v>20117</v>
      </c>
      <c r="D9971" s="368" t="s">
        <v>8</v>
      </c>
      <c r="E9971" s="374" t="s">
        <v>537</v>
      </c>
      <c r="F9971" s="376">
        <v>13359.94</v>
      </c>
    </row>
    <row r="9972" spans="1:6" ht="22.5">
      <c r="A9972" s="370" t="s">
        <v>20118</v>
      </c>
      <c r="B9972" s="374">
        <v>11863</v>
      </c>
      <c r="C9972" s="374" t="s">
        <v>20119</v>
      </c>
      <c r="D9972" s="368" t="s">
        <v>8</v>
      </c>
      <c r="E9972" s="374" t="s">
        <v>537</v>
      </c>
      <c r="F9972" s="376">
        <v>10349.73</v>
      </c>
    </row>
    <row r="9973" spans="1:6" ht="22.5">
      <c r="A9973" s="370" t="s">
        <v>20120</v>
      </c>
      <c r="B9973" s="374">
        <v>12776</v>
      </c>
      <c r="C9973" s="374" t="s">
        <v>20121</v>
      </c>
      <c r="D9973" s="368" t="s">
        <v>8</v>
      </c>
      <c r="E9973" s="374" t="s">
        <v>537</v>
      </c>
      <c r="F9973" s="376">
        <v>12324.67</v>
      </c>
    </row>
    <row r="9974" spans="1:6" ht="22.5">
      <c r="A9974" s="370" t="s">
        <v>20122</v>
      </c>
      <c r="B9974" s="374">
        <v>11864</v>
      </c>
      <c r="C9974" s="374" t="s">
        <v>20123</v>
      </c>
      <c r="D9974" s="368" t="s">
        <v>8</v>
      </c>
      <c r="E9974" s="374" t="s">
        <v>537</v>
      </c>
      <c r="F9974" s="376">
        <v>162661.89000000001</v>
      </c>
    </row>
    <row r="9975" spans="1:6" ht="22.5">
      <c r="A9975" s="370" t="s">
        <v>20124</v>
      </c>
      <c r="B9975" s="374">
        <v>16779</v>
      </c>
      <c r="C9975" s="374" t="s">
        <v>20125</v>
      </c>
      <c r="D9975" s="368" t="s">
        <v>8</v>
      </c>
      <c r="E9975" s="374" t="s">
        <v>537</v>
      </c>
      <c r="F9975" s="376">
        <v>113168.48</v>
      </c>
    </row>
    <row r="9976" spans="1:6" ht="22.5">
      <c r="A9976" s="370" t="s">
        <v>20126</v>
      </c>
      <c r="B9976" s="374">
        <v>16485</v>
      </c>
      <c r="C9976" s="374" t="s">
        <v>20127</v>
      </c>
      <c r="D9976" s="368" t="s">
        <v>8</v>
      </c>
      <c r="E9976" s="374" t="s">
        <v>537</v>
      </c>
      <c r="F9976" s="376">
        <v>9490.2099999999991</v>
      </c>
    </row>
    <row r="9977" spans="1:6" ht="22.5">
      <c r="A9977" s="370" t="s">
        <v>20128</v>
      </c>
      <c r="B9977" s="374">
        <v>16483</v>
      </c>
      <c r="C9977" s="374" t="s">
        <v>20129</v>
      </c>
      <c r="D9977" s="368" t="s">
        <v>8</v>
      </c>
      <c r="E9977" s="374" t="s">
        <v>537</v>
      </c>
      <c r="F9977" s="376">
        <v>24788.15</v>
      </c>
    </row>
    <row r="9978" spans="1:6" ht="22.5">
      <c r="A9978" s="370" t="s">
        <v>20130</v>
      </c>
      <c r="B9978" s="374">
        <v>16484</v>
      </c>
      <c r="C9978" s="374" t="s">
        <v>20131</v>
      </c>
      <c r="D9978" s="368" t="s">
        <v>8</v>
      </c>
      <c r="E9978" s="374" t="s">
        <v>537</v>
      </c>
      <c r="F9978" s="376">
        <v>9939.01</v>
      </c>
    </row>
    <row r="9979" spans="1:6" ht="22.5">
      <c r="A9979" s="370" t="s">
        <v>20132</v>
      </c>
      <c r="B9979" s="374">
        <v>16488</v>
      </c>
      <c r="C9979" s="374" t="s">
        <v>20133</v>
      </c>
      <c r="D9979" s="368" t="s">
        <v>8</v>
      </c>
      <c r="E9979" s="374" t="s">
        <v>537</v>
      </c>
      <c r="F9979" s="376">
        <v>12759.62</v>
      </c>
    </row>
    <row r="9980" spans="1:6" ht="22.5">
      <c r="A9980" s="370" t="s">
        <v>20134</v>
      </c>
      <c r="B9980" s="374">
        <v>16486</v>
      </c>
      <c r="C9980" s="374" t="s">
        <v>20135</v>
      </c>
      <c r="D9980" s="368" t="s">
        <v>8</v>
      </c>
      <c r="E9980" s="374" t="s">
        <v>537</v>
      </c>
      <c r="F9980" s="376">
        <v>8124.04</v>
      </c>
    </row>
    <row r="9981" spans="1:6" ht="22.5">
      <c r="A9981" s="370" t="s">
        <v>20136</v>
      </c>
      <c r="B9981" s="374">
        <v>11861</v>
      </c>
      <c r="C9981" s="374" t="s">
        <v>20137</v>
      </c>
      <c r="D9981" s="368" t="s">
        <v>8</v>
      </c>
      <c r="E9981" s="374" t="s">
        <v>537</v>
      </c>
      <c r="F9981" s="376">
        <v>10192.299999999999</v>
      </c>
    </row>
    <row r="9982" spans="1:6" ht="22.5">
      <c r="A9982" s="370" t="s">
        <v>20138</v>
      </c>
      <c r="B9982" s="374">
        <v>16474</v>
      </c>
      <c r="C9982" s="374" t="s">
        <v>20139</v>
      </c>
      <c r="D9982" s="368" t="s">
        <v>8</v>
      </c>
      <c r="E9982" s="374" t="s">
        <v>537</v>
      </c>
      <c r="F9982" s="376">
        <v>146729.15</v>
      </c>
    </row>
    <row r="9983" spans="1:6" ht="22.5">
      <c r="A9983" s="370" t="s">
        <v>20140</v>
      </c>
      <c r="B9983" s="374">
        <v>16473</v>
      </c>
      <c r="C9983" s="374" t="s">
        <v>20141</v>
      </c>
      <c r="D9983" s="368" t="s">
        <v>8</v>
      </c>
      <c r="E9983" s="374" t="s">
        <v>537</v>
      </c>
      <c r="F9983" s="376">
        <v>7664.52</v>
      </c>
    </row>
    <row r="9984" spans="1:6">
      <c r="A9984" s="370" t="s">
        <v>20142</v>
      </c>
      <c r="B9984" s="374">
        <v>11684</v>
      </c>
      <c r="C9984" s="374" t="s">
        <v>20143</v>
      </c>
      <c r="D9984" s="368" t="s">
        <v>8</v>
      </c>
      <c r="E9984" s="374" t="s">
        <v>496</v>
      </c>
      <c r="F9984" s="376">
        <v>201625.84</v>
      </c>
    </row>
    <row r="9985" spans="1:6" ht="22.5">
      <c r="A9985" s="370" t="s">
        <v>20144</v>
      </c>
      <c r="B9985" s="374">
        <v>17641</v>
      </c>
      <c r="C9985" s="374" t="s">
        <v>20145</v>
      </c>
      <c r="D9985" s="368" t="s">
        <v>8</v>
      </c>
      <c r="E9985" s="374" t="s">
        <v>359</v>
      </c>
      <c r="F9985" s="376">
        <v>75180.08</v>
      </c>
    </row>
    <row r="9986" spans="1:6">
      <c r="A9986" s="370" t="s">
        <v>20146</v>
      </c>
      <c r="B9986" s="374">
        <v>18301</v>
      </c>
      <c r="C9986" s="374" t="s">
        <v>20147</v>
      </c>
      <c r="D9986" s="368" t="s">
        <v>8</v>
      </c>
      <c r="E9986" s="374" t="s">
        <v>371</v>
      </c>
      <c r="F9986" s="376">
        <v>87921.07</v>
      </c>
    </row>
    <row r="9987" spans="1:6">
      <c r="A9987" s="370" t="s">
        <v>20148</v>
      </c>
      <c r="B9987" s="374">
        <v>18302</v>
      </c>
      <c r="C9987" s="374" t="s">
        <v>20149</v>
      </c>
      <c r="D9987" s="368" t="s">
        <v>8</v>
      </c>
      <c r="E9987" s="374" t="s">
        <v>371</v>
      </c>
      <c r="F9987" s="376">
        <v>88401.07</v>
      </c>
    </row>
    <row r="9988" spans="1:6">
      <c r="A9988" s="370" t="s">
        <v>20150</v>
      </c>
      <c r="B9988" s="374">
        <v>18061</v>
      </c>
      <c r="C9988" s="374" t="s">
        <v>20151</v>
      </c>
      <c r="D9988" s="368" t="s">
        <v>8</v>
      </c>
      <c r="E9988" s="374" t="s">
        <v>371</v>
      </c>
      <c r="F9988" s="376">
        <v>42510.19</v>
      </c>
    </row>
    <row r="9989" spans="1:6">
      <c r="A9989" s="370" t="s">
        <v>20152</v>
      </c>
      <c r="B9989" s="374">
        <v>18058</v>
      </c>
      <c r="C9989" s="374" t="s">
        <v>20153</v>
      </c>
      <c r="D9989" s="368" t="s">
        <v>8</v>
      </c>
      <c r="E9989" s="374" t="s">
        <v>371</v>
      </c>
      <c r="F9989" s="376">
        <v>49244.93</v>
      </c>
    </row>
    <row r="9990" spans="1:6">
      <c r="A9990" s="370" t="s">
        <v>20154</v>
      </c>
      <c r="B9990" s="374">
        <v>18016</v>
      </c>
      <c r="C9990" s="374" t="s">
        <v>20155</v>
      </c>
      <c r="D9990" s="368" t="s">
        <v>8</v>
      </c>
      <c r="E9990" s="374" t="s">
        <v>371</v>
      </c>
      <c r="F9990" s="376">
        <v>44000.77</v>
      </c>
    </row>
    <row r="9991" spans="1:6">
      <c r="A9991" s="370" t="s">
        <v>20156</v>
      </c>
      <c r="B9991" s="374">
        <v>18281</v>
      </c>
      <c r="C9991" s="374" t="s">
        <v>20157</v>
      </c>
      <c r="D9991" s="368" t="s">
        <v>8</v>
      </c>
      <c r="E9991" s="374" t="s">
        <v>371</v>
      </c>
      <c r="F9991" s="376">
        <v>64303.93</v>
      </c>
    </row>
    <row r="9992" spans="1:6">
      <c r="A9992" s="370" t="s">
        <v>20158</v>
      </c>
      <c r="B9992" s="374">
        <v>18057</v>
      </c>
      <c r="C9992" s="374" t="s">
        <v>20159</v>
      </c>
      <c r="D9992" s="368" t="s">
        <v>8</v>
      </c>
      <c r="E9992" s="374" t="s">
        <v>371</v>
      </c>
      <c r="F9992" s="376">
        <v>45405.07</v>
      </c>
    </row>
    <row r="9993" spans="1:6">
      <c r="A9993" s="370" t="s">
        <v>20160</v>
      </c>
      <c r="B9993" s="374">
        <v>18059</v>
      </c>
      <c r="C9993" s="374" t="s">
        <v>20161</v>
      </c>
      <c r="D9993" s="368" t="s">
        <v>8</v>
      </c>
      <c r="E9993" s="374" t="s">
        <v>371</v>
      </c>
      <c r="F9993" s="376">
        <v>56615.88</v>
      </c>
    </row>
    <row r="9994" spans="1:6">
      <c r="A9994" s="370" t="s">
        <v>20162</v>
      </c>
      <c r="B9994" s="374">
        <v>18060</v>
      </c>
      <c r="C9994" s="374" t="s">
        <v>20163</v>
      </c>
      <c r="D9994" s="368" t="s">
        <v>8</v>
      </c>
      <c r="E9994" s="374" t="s">
        <v>371</v>
      </c>
      <c r="F9994" s="376">
        <v>69760.759999999995</v>
      </c>
    </row>
    <row r="9995" spans="1:6" ht="22.5">
      <c r="A9995" s="370" t="s">
        <v>20164</v>
      </c>
      <c r="B9995" s="374">
        <v>14511</v>
      </c>
      <c r="C9995" s="374" t="s">
        <v>20165</v>
      </c>
      <c r="D9995" s="368" t="s">
        <v>8</v>
      </c>
      <c r="E9995" s="374" t="s">
        <v>537</v>
      </c>
      <c r="F9995" s="376">
        <v>25583.94</v>
      </c>
    </row>
    <row r="9996" spans="1:6">
      <c r="A9996" s="370" t="s">
        <v>20166</v>
      </c>
      <c r="B9996" s="374">
        <v>799</v>
      </c>
      <c r="C9996" s="374" t="s">
        <v>20167</v>
      </c>
      <c r="D9996" s="368" t="s">
        <v>8</v>
      </c>
      <c r="E9996" s="374" t="s">
        <v>773</v>
      </c>
      <c r="F9996" s="376">
        <v>25469.74</v>
      </c>
    </row>
    <row r="9997" spans="1:6">
      <c r="A9997" s="370" t="s">
        <v>20168</v>
      </c>
      <c r="B9997" s="374">
        <v>10665</v>
      </c>
      <c r="C9997" s="374" t="s">
        <v>20169</v>
      </c>
      <c r="D9997" s="368" t="s">
        <v>8</v>
      </c>
      <c r="E9997" s="374" t="s">
        <v>496</v>
      </c>
      <c r="F9997" s="376">
        <v>55984.07</v>
      </c>
    </row>
    <row r="9998" spans="1:6">
      <c r="A9998" s="370" t="s">
        <v>20170</v>
      </c>
      <c r="B9998" s="374">
        <v>11343</v>
      </c>
      <c r="C9998" s="374" t="s">
        <v>20171</v>
      </c>
      <c r="D9998" s="368" t="s">
        <v>8</v>
      </c>
      <c r="E9998" s="374" t="s">
        <v>773</v>
      </c>
      <c r="F9998" s="376">
        <v>100890.19</v>
      </c>
    </row>
    <row r="9999" spans="1:6">
      <c r="A9999" s="370" t="s">
        <v>20172</v>
      </c>
      <c r="B9999" s="374">
        <v>900</v>
      </c>
      <c r="C9999" s="374" t="s">
        <v>20173</v>
      </c>
      <c r="D9999" s="368" t="s">
        <v>8</v>
      </c>
      <c r="E9999" s="374" t="s">
        <v>773</v>
      </c>
      <c r="F9999" s="376">
        <v>17301.91</v>
      </c>
    </row>
    <row r="10000" spans="1:6">
      <c r="A10000" s="370" t="s">
        <v>20174</v>
      </c>
      <c r="B10000" s="374">
        <v>901</v>
      </c>
      <c r="C10000" s="374" t="s">
        <v>20175</v>
      </c>
      <c r="D10000" s="368" t="s">
        <v>8</v>
      </c>
      <c r="E10000" s="374" t="s">
        <v>773</v>
      </c>
      <c r="F10000" s="376">
        <v>34247.730000000003</v>
      </c>
    </row>
    <row r="10001" spans="1:6">
      <c r="A10001" s="370" t="s">
        <v>20176</v>
      </c>
      <c r="B10001" s="374">
        <v>10777</v>
      </c>
      <c r="C10001" s="374" t="s">
        <v>20177</v>
      </c>
      <c r="D10001" s="368" t="s">
        <v>8</v>
      </c>
      <c r="E10001" s="374" t="s">
        <v>773</v>
      </c>
      <c r="F10001" s="376">
        <v>37424.239999999998</v>
      </c>
    </row>
    <row r="10002" spans="1:6">
      <c r="A10002" s="370" t="s">
        <v>20178</v>
      </c>
      <c r="B10002" s="374">
        <v>11366</v>
      </c>
      <c r="C10002" s="374" t="s">
        <v>20179</v>
      </c>
      <c r="D10002" s="368" t="s">
        <v>8</v>
      </c>
      <c r="E10002" s="374" t="s">
        <v>773</v>
      </c>
      <c r="F10002" s="376">
        <v>48305.26</v>
      </c>
    </row>
    <row r="10003" spans="1:6">
      <c r="A10003" s="370" t="s">
        <v>20180</v>
      </c>
      <c r="B10003" s="374">
        <v>11367</v>
      </c>
      <c r="C10003" s="374" t="s">
        <v>20181</v>
      </c>
      <c r="D10003" s="368" t="s">
        <v>8</v>
      </c>
      <c r="E10003" s="374" t="s">
        <v>773</v>
      </c>
      <c r="F10003" s="376">
        <v>53846.13</v>
      </c>
    </row>
    <row r="10004" spans="1:6">
      <c r="A10004" s="370" t="s">
        <v>20182</v>
      </c>
      <c r="B10004" s="374">
        <v>10875</v>
      </c>
      <c r="C10004" s="374" t="s">
        <v>20183</v>
      </c>
      <c r="D10004" s="368" t="s">
        <v>8</v>
      </c>
      <c r="E10004" s="374" t="s">
        <v>496</v>
      </c>
      <c r="F10004" s="376">
        <v>194492.91</v>
      </c>
    </row>
    <row r="10005" spans="1:6">
      <c r="A10005" s="370" t="s">
        <v>20184</v>
      </c>
      <c r="B10005" s="374">
        <v>837</v>
      </c>
      <c r="C10005" s="374" t="s">
        <v>20185</v>
      </c>
      <c r="D10005" s="368" t="s">
        <v>8</v>
      </c>
      <c r="E10005" s="374" t="s">
        <v>773</v>
      </c>
      <c r="F10005" s="376">
        <v>13824.42</v>
      </c>
    </row>
    <row r="10006" spans="1:6">
      <c r="A10006" s="370" t="s">
        <v>20186</v>
      </c>
      <c r="B10006" s="374">
        <v>63</v>
      </c>
      <c r="C10006" s="374" t="s">
        <v>20187</v>
      </c>
      <c r="D10006" s="368" t="s">
        <v>8</v>
      </c>
      <c r="E10006" s="374" t="s">
        <v>773</v>
      </c>
      <c r="F10006" s="376">
        <v>55776.24</v>
      </c>
    </row>
    <row r="10007" spans="1:6">
      <c r="A10007" s="370" t="s">
        <v>20188</v>
      </c>
      <c r="B10007" s="374">
        <v>60</v>
      </c>
      <c r="C10007" s="374" t="s">
        <v>20189</v>
      </c>
      <c r="D10007" s="368" t="s">
        <v>8</v>
      </c>
      <c r="E10007" s="374" t="s">
        <v>773</v>
      </c>
      <c r="F10007" s="376">
        <v>11778.6</v>
      </c>
    </row>
    <row r="10008" spans="1:6">
      <c r="A10008" s="370" t="s">
        <v>20190</v>
      </c>
      <c r="B10008" s="374">
        <v>834</v>
      </c>
      <c r="C10008" s="374" t="s">
        <v>20191</v>
      </c>
      <c r="D10008" s="368" t="s">
        <v>8</v>
      </c>
      <c r="E10008" s="374" t="s">
        <v>773</v>
      </c>
      <c r="F10008" s="376">
        <v>39646.42</v>
      </c>
    </row>
    <row r="10009" spans="1:6">
      <c r="A10009" s="370" t="s">
        <v>20192</v>
      </c>
      <c r="B10009" s="374">
        <v>61</v>
      </c>
      <c r="C10009" s="374" t="s">
        <v>20193</v>
      </c>
      <c r="D10009" s="368" t="s">
        <v>8</v>
      </c>
      <c r="E10009" s="374" t="s">
        <v>773</v>
      </c>
      <c r="F10009" s="376">
        <v>17301.91</v>
      </c>
    </row>
    <row r="10010" spans="1:6">
      <c r="A10010" s="370" t="s">
        <v>20194</v>
      </c>
      <c r="B10010" s="374">
        <v>835</v>
      </c>
      <c r="C10010" s="374" t="s">
        <v>20195</v>
      </c>
      <c r="D10010" s="368" t="s">
        <v>8</v>
      </c>
      <c r="E10010" s="374" t="s">
        <v>773</v>
      </c>
      <c r="F10010" s="376">
        <v>54141.73</v>
      </c>
    </row>
    <row r="10011" spans="1:6">
      <c r="A10011" s="370" t="s">
        <v>20196</v>
      </c>
      <c r="B10011" s="374">
        <v>62</v>
      </c>
      <c r="C10011" s="374" t="s">
        <v>20197</v>
      </c>
      <c r="D10011" s="368" t="s">
        <v>8</v>
      </c>
      <c r="E10011" s="374" t="s">
        <v>773</v>
      </c>
      <c r="F10011" s="376">
        <v>34247.730000000003</v>
      </c>
    </row>
    <row r="10012" spans="1:6">
      <c r="A10012" s="370" t="s">
        <v>20198</v>
      </c>
      <c r="B10012" s="374">
        <v>836</v>
      </c>
      <c r="C10012" s="374" t="s">
        <v>20199</v>
      </c>
      <c r="D10012" s="368" t="s">
        <v>8</v>
      </c>
      <c r="E10012" s="374" t="s">
        <v>773</v>
      </c>
      <c r="F10012" s="376">
        <v>50262.15</v>
      </c>
    </row>
    <row r="10013" spans="1:6">
      <c r="A10013" s="370" t="s">
        <v>20200</v>
      </c>
      <c r="B10013" s="374">
        <v>11211</v>
      </c>
      <c r="C10013" s="374" t="s">
        <v>20201</v>
      </c>
      <c r="D10013" s="368" t="s">
        <v>8</v>
      </c>
      <c r="E10013" s="374" t="s">
        <v>496</v>
      </c>
      <c r="F10013" s="376">
        <v>37916.86</v>
      </c>
    </row>
    <row r="10014" spans="1:6">
      <c r="A10014" s="370" t="s">
        <v>20202</v>
      </c>
      <c r="B10014" s="374">
        <v>12478</v>
      </c>
      <c r="C10014" s="374" t="s">
        <v>20203</v>
      </c>
      <c r="D10014" s="368" t="s">
        <v>8</v>
      </c>
      <c r="E10014" s="374" t="s">
        <v>496</v>
      </c>
      <c r="F10014" s="376">
        <v>79432.94</v>
      </c>
    </row>
    <row r="10015" spans="1:6">
      <c r="A10015" s="370" t="s">
        <v>20204</v>
      </c>
      <c r="B10015" s="374">
        <v>10355</v>
      </c>
      <c r="C10015" s="374" t="s">
        <v>20205</v>
      </c>
      <c r="D10015" s="368" t="s">
        <v>8</v>
      </c>
      <c r="E10015" s="374" t="s">
        <v>496</v>
      </c>
      <c r="F10015" s="376">
        <v>69591.03</v>
      </c>
    </row>
    <row r="10016" spans="1:6">
      <c r="A10016" s="370" t="s">
        <v>20206</v>
      </c>
      <c r="B10016" s="374">
        <v>15196</v>
      </c>
      <c r="C10016" s="374" t="s">
        <v>20207</v>
      </c>
      <c r="D10016" s="368" t="s">
        <v>8</v>
      </c>
      <c r="E10016" s="374" t="s">
        <v>496</v>
      </c>
      <c r="F10016" s="376">
        <v>64747.71</v>
      </c>
    </row>
    <row r="10017" spans="1:6">
      <c r="A10017" s="370" t="s">
        <v>20208</v>
      </c>
      <c r="B10017" s="374">
        <v>10764</v>
      </c>
      <c r="C10017" s="374" t="s">
        <v>20209</v>
      </c>
      <c r="D10017" s="368" t="s">
        <v>8</v>
      </c>
      <c r="E10017" s="374" t="s">
        <v>496</v>
      </c>
      <c r="F10017" s="376">
        <v>112306.33</v>
      </c>
    </row>
    <row r="10018" spans="1:6">
      <c r="A10018" s="370" t="s">
        <v>20210</v>
      </c>
      <c r="B10018" s="374">
        <v>12477</v>
      </c>
      <c r="C10018" s="374" t="s">
        <v>20211</v>
      </c>
      <c r="D10018" s="368" t="s">
        <v>8</v>
      </c>
      <c r="E10018" s="374" t="s">
        <v>496</v>
      </c>
      <c r="F10018" s="376">
        <v>99599.98</v>
      </c>
    </row>
    <row r="10019" spans="1:6">
      <c r="A10019" s="370" t="s">
        <v>20212</v>
      </c>
      <c r="B10019" s="374">
        <v>10765</v>
      </c>
      <c r="C10019" s="374" t="s">
        <v>20213</v>
      </c>
      <c r="D10019" s="368" t="s">
        <v>8</v>
      </c>
      <c r="E10019" s="374" t="s">
        <v>496</v>
      </c>
      <c r="F10019" s="376">
        <v>114106.98</v>
      </c>
    </row>
    <row r="10020" spans="1:6">
      <c r="A10020" s="370" t="s">
        <v>20214</v>
      </c>
      <c r="B10020" s="374">
        <v>12476</v>
      </c>
      <c r="C10020" s="374" t="s">
        <v>20215</v>
      </c>
      <c r="D10020" s="368" t="s">
        <v>8</v>
      </c>
      <c r="E10020" s="374" t="s">
        <v>496</v>
      </c>
      <c r="F10020" s="376">
        <v>102667.14</v>
      </c>
    </row>
    <row r="10021" spans="1:6">
      <c r="A10021" s="370" t="s">
        <v>20216</v>
      </c>
      <c r="B10021" s="374">
        <v>64</v>
      </c>
      <c r="C10021" s="374" t="s">
        <v>20217</v>
      </c>
      <c r="D10021" s="368" t="s">
        <v>8</v>
      </c>
      <c r="E10021" s="374" t="s">
        <v>773</v>
      </c>
      <c r="F10021" s="376">
        <v>31046.21</v>
      </c>
    </row>
    <row r="10022" spans="1:6">
      <c r="A10022" s="370" t="s">
        <v>20218</v>
      </c>
      <c r="B10022" s="374">
        <v>53</v>
      </c>
      <c r="C10022" s="374" t="s">
        <v>20219</v>
      </c>
      <c r="D10022" s="368" t="s">
        <v>8</v>
      </c>
      <c r="E10022" s="374" t="s">
        <v>773</v>
      </c>
      <c r="F10022" s="376">
        <v>38526.81</v>
      </c>
    </row>
    <row r="10023" spans="1:6">
      <c r="A10023" s="370" t="s">
        <v>20220</v>
      </c>
      <c r="B10023" s="374">
        <v>54</v>
      </c>
      <c r="C10023" s="374" t="s">
        <v>20221</v>
      </c>
      <c r="D10023" s="368" t="s">
        <v>8</v>
      </c>
      <c r="E10023" s="374" t="s">
        <v>773</v>
      </c>
      <c r="F10023" s="376">
        <v>42267.1</v>
      </c>
    </row>
    <row r="10024" spans="1:6">
      <c r="A10024" s="370" t="s">
        <v>20222</v>
      </c>
      <c r="B10024" s="374">
        <v>10663</v>
      </c>
      <c r="C10024" s="374" t="s">
        <v>20223</v>
      </c>
      <c r="D10024" s="368" t="s">
        <v>8</v>
      </c>
      <c r="E10024" s="374" t="s">
        <v>496</v>
      </c>
      <c r="F10024" s="376">
        <v>63540.44</v>
      </c>
    </row>
    <row r="10025" spans="1:6">
      <c r="A10025" s="370" t="s">
        <v>20224</v>
      </c>
      <c r="B10025" s="374">
        <v>65</v>
      </c>
      <c r="C10025" s="374" t="s">
        <v>20225</v>
      </c>
      <c r="D10025" s="368" t="s">
        <v>8</v>
      </c>
      <c r="E10025" s="374" t="s">
        <v>773</v>
      </c>
      <c r="F10025" s="376">
        <v>29107.21</v>
      </c>
    </row>
    <row r="10026" spans="1:6" ht="22.5">
      <c r="A10026" s="370" t="s">
        <v>20226</v>
      </c>
      <c r="B10026" s="374">
        <v>13628</v>
      </c>
      <c r="C10026" s="374" t="s">
        <v>20227</v>
      </c>
      <c r="D10026" s="368" t="s">
        <v>8</v>
      </c>
      <c r="E10026" s="374" t="s">
        <v>537</v>
      </c>
      <c r="F10026" s="376">
        <v>28825.09</v>
      </c>
    </row>
    <row r="10027" spans="1:6">
      <c r="A10027" s="370" t="s">
        <v>20228</v>
      </c>
      <c r="B10027" s="374">
        <v>17484</v>
      </c>
      <c r="C10027" s="374" t="s">
        <v>20229</v>
      </c>
      <c r="D10027" s="368" t="s">
        <v>8</v>
      </c>
      <c r="E10027" s="374" t="s">
        <v>371</v>
      </c>
      <c r="F10027" s="376">
        <v>15359.64</v>
      </c>
    </row>
    <row r="10028" spans="1:6">
      <c r="A10028" s="370" t="s">
        <v>20230</v>
      </c>
      <c r="B10028" s="374">
        <v>13678</v>
      </c>
      <c r="C10028" s="374" t="s">
        <v>20231</v>
      </c>
      <c r="D10028" s="368" t="s">
        <v>8</v>
      </c>
      <c r="E10028" s="374" t="s">
        <v>496</v>
      </c>
      <c r="F10028" s="376">
        <v>77759.11</v>
      </c>
    </row>
    <row r="10029" spans="1:6">
      <c r="A10029" s="370" t="s">
        <v>20232</v>
      </c>
      <c r="B10029" s="374">
        <v>13679</v>
      </c>
      <c r="C10029" s="374" t="s">
        <v>20233</v>
      </c>
      <c r="D10029" s="368" t="s">
        <v>8</v>
      </c>
      <c r="E10029" s="374" t="s">
        <v>496</v>
      </c>
      <c r="F10029" s="376">
        <v>54685.75</v>
      </c>
    </row>
    <row r="10030" spans="1:6">
      <c r="A10030" s="370" t="s">
        <v>20234</v>
      </c>
      <c r="B10030" s="374">
        <v>11669</v>
      </c>
      <c r="C10030" s="374" t="s">
        <v>20235</v>
      </c>
      <c r="D10030" s="368" t="s">
        <v>8</v>
      </c>
      <c r="E10030" s="374" t="s">
        <v>496</v>
      </c>
      <c r="F10030" s="376">
        <v>89140.65</v>
      </c>
    </row>
    <row r="10031" spans="1:6">
      <c r="A10031" s="370" t="s">
        <v>20236</v>
      </c>
      <c r="B10031" s="374">
        <v>11670</v>
      </c>
      <c r="C10031" s="374" t="s">
        <v>20237</v>
      </c>
      <c r="D10031" s="368" t="s">
        <v>8</v>
      </c>
      <c r="E10031" s="374" t="s">
        <v>496</v>
      </c>
      <c r="F10031" s="376">
        <v>105365.07</v>
      </c>
    </row>
    <row r="10032" spans="1:6">
      <c r="A10032" s="370" t="s">
        <v>20238</v>
      </c>
      <c r="B10032" s="374">
        <v>12138</v>
      </c>
      <c r="C10032" s="374" t="s">
        <v>20239</v>
      </c>
      <c r="D10032" s="368" t="s">
        <v>8</v>
      </c>
      <c r="E10032" s="374" t="s">
        <v>496</v>
      </c>
      <c r="F10032" s="376">
        <v>114240.05</v>
      </c>
    </row>
    <row r="10033" spans="1:6">
      <c r="A10033" s="370" t="s">
        <v>20240</v>
      </c>
      <c r="B10033" s="374">
        <v>13246</v>
      </c>
      <c r="C10033" s="374" t="s">
        <v>20241</v>
      </c>
      <c r="D10033" s="368" t="s">
        <v>8</v>
      </c>
      <c r="E10033" s="374" t="s">
        <v>496</v>
      </c>
      <c r="F10033" s="376">
        <v>57479.26</v>
      </c>
    </row>
    <row r="10034" spans="1:6">
      <c r="A10034" s="370" t="s">
        <v>20242</v>
      </c>
      <c r="B10034" s="374">
        <v>14937</v>
      </c>
      <c r="C10034" s="374" t="s">
        <v>20243</v>
      </c>
      <c r="D10034" s="368" t="s">
        <v>8</v>
      </c>
      <c r="E10034" s="374" t="s">
        <v>496</v>
      </c>
      <c r="F10034" s="376">
        <v>44876.57</v>
      </c>
    </row>
    <row r="10035" spans="1:6">
      <c r="A10035" s="370" t="s">
        <v>20244</v>
      </c>
      <c r="B10035" s="374">
        <v>13778</v>
      </c>
      <c r="C10035" s="374" t="s">
        <v>20245</v>
      </c>
      <c r="D10035" s="368" t="s">
        <v>8</v>
      </c>
      <c r="E10035" s="374" t="s">
        <v>496</v>
      </c>
      <c r="F10035" s="376">
        <v>49519.57</v>
      </c>
    </row>
    <row r="10036" spans="1:6">
      <c r="A10036" s="370" t="s">
        <v>20246</v>
      </c>
      <c r="B10036" s="374">
        <v>16516</v>
      </c>
      <c r="C10036" s="374" t="s">
        <v>20247</v>
      </c>
      <c r="D10036" s="368" t="s">
        <v>8</v>
      </c>
      <c r="E10036" s="374" t="s">
        <v>496</v>
      </c>
      <c r="F10036" s="376">
        <v>19865.84</v>
      </c>
    </row>
    <row r="10037" spans="1:6">
      <c r="A10037" s="370" t="s">
        <v>20248</v>
      </c>
      <c r="B10037" s="374">
        <v>12773</v>
      </c>
      <c r="C10037" s="374" t="s">
        <v>20249</v>
      </c>
      <c r="D10037" s="368" t="s">
        <v>8</v>
      </c>
      <c r="E10037" s="374" t="s">
        <v>496</v>
      </c>
      <c r="F10037" s="376">
        <v>15998.98</v>
      </c>
    </row>
    <row r="10038" spans="1:6">
      <c r="A10038" s="370" t="s">
        <v>20250</v>
      </c>
      <c r="B10038" s="374">
        <v>11666</v>
      </c>
      <c r="C10038" s="374" t="s">
        <v>20251</v>
      </c>
      <c r="D10038" s="368" t="s">
        <v>8</v>
      </c>
      <c r="E10038" s="374" t="s">
        <v>496</v>
      </c>
      <c r="F10038" s="376">
        <v>33368.800000000003</v>
      </c>
    </row>
    <row r="10039" spans="1:6">
      <c r="A10039" s="370" t="s">
        <v>20252</v>
      </c>
      <c r="B10039" s="374">
        <v>16517</v>
      </c>
      <c r="C10039" s="374" t="s">
        <v>20253</v>
      </c>
      <c r="D10039" s="368" t="s">
        <v>8</v>
      </c>
      <c r="E10039" s="374" t="s">
        <v>496</v>
      </c>
      <c r="F10039" s="376">
        <v>29024.37</v>
      </c>
    </row>
    <row r="10040" spans="1:6">
      <c r="A10040" s="370" t="s">
        <v>20254</v>
      </c>
      <c r="B10040" s="374">
        <v>15079</v>
      </c>
      <c r="C10040" s="374" t="s">
        <v>20255</v>
      </c>
      <c r="D10040" s="368" t="s">
        <v>8</v>
      </c>
      <c r="E10040" s="374" t="s">
        <v>496</v>
      </c>
      <c r="F10040" s="376">
        <v>30656.84</v>
      </c>
    </row>
    <row r="10041" spans="1:6">
      <c r="A10041" s="370" t="s">
        <v>20256</v>
      </c>
      <c r="B10041" s="374">
        <v>13680</v>
      </c>
      <c r="C10041" s="374" t="s">
        <v>20257</v>
      </c>
      <c r="D10041" s="368" t="s">
        <v>8</v>
      </c>
      <c r="E10041" s="374" t="s">
        <v>496</v>
      </c>
      <c r="F10041" s="376">
        <v>30029.26</v>
      </c>
    </row>
    <row r="10042" spans="1:6">
      <c r="A10042" s="370" t="s">
        <v>20258</v>
      </c>
      <c r="B10042" s="374">
        <v>11665</v>
      </c>
      <c r="C10042" s="374" t="s">
        <v>20259</v>
      </c>
      <c r="D10042" s="368" t="s">
        <v>8</v>
      </c>
      <c r="E10042" s="374" t="s">
        <v>496</v>
      </c>
      <c r="F10042" s="376">
        <v>35480.449999999997</v>
      </c>
    </row>
    <row r="10043" spans="1:6">
      <c r="A10043" s="370" t="s">
        <v>20260</v>
      </c>
      <c r="B10043" s="374">
        <v>12345</v>
      </c>
      <c r="C10043" s="374" t="s">
        <v>20261</v>
      </c>
      <c r="D10043" s="368" t="s">
        <v>8</v>
      </c>
      <c r="E10043" s="374" t="s">
        <v>496</v>
      </c>
      <c r="F10043" s="376">
        <v>27247.63</v>
      </c>
    </row>
    <row r="10044" spans="1:6">
      <c r="A10044" s="370" t="s">
        <v>20262</v>
      </c>
      <c r="B10044" s="374">
        <v>13624</v>
      </c>
      <c r="C10044" s="374" t="s">
        <v>20263</v>
      </c>
      <c r="D10044" s="368" t="s">
        <v>8</v>
      </c>
      <c r="E10044" s="374" t="s">
        <v>496</v>
      </c>
      <c r="F10044" s="376">
        <v>14653.99</v>
      </c>
    </row>
    <row r="10045" spans="1:6">
      <c r="A10045" s="370" t="s">
        <v>20264</v>
      </c>
      <c r="B10045" s="374">
        <v>15202</v>
      </c>
      <c r="C10045" s="374" t="s">
        <v>20265</v>
      </c>
      <c r="D10045" s="368" t="s">
        <v>8</v>
      </c>
      <c r="E10045" s="374" t="s">
        <v>496</v>
      </c>
      <c r="F10045" s="376">
        <v>31668.29</v>
      </c>
    </row>
    <row r="10046" spans="1:6">
      <c r="A10046" s="370" t="s">
        <v>20266</v>
      </c>
      <c r="B10046" s="374">
        <v>13683</v>
      </c>
      <c r="C10046" s="374" t="s">
        <v>20267</v>
      </c>
      <c r="D10046" s="368" t="s">
        <v>8</v>
      </c>
      <c r="E10046" s="374" t="s">
        <v>496</v>
      </c>
      <c r="F10046" s="376">
        <v>16913.34</v>
      </c>
    </row>
    <row r="10047" spans="1:6">
      <c r="A10047" s="370" t="s">
        <v>20268</v>
      </c>
      <c r="B10047" s="374">
        <v>11664</v>
      </c>
      <c r="C10047" s="374" t="s">
        <v>20269</v>
      </c>
      <c r="D10047" s="368" t="s">
        <v>8</v>
      </c>
      <c r="E10047" s="374" t="s">
        <v>496</v>
      </c>
      <c r="F10047" s="376">
        <v>22194.7</v>
      </c>
    </row>
    <row r="10048" spans="1:6">
      <c r="A10048" s="370" t="s">
        <v>20270</v>
      </c>
      <c r="B10048" s="374">
        <v>15201</v>
      </c>
      <c r="C10048" s="374" t="s">
        <v>20271</v>
      </c>
      <c r="D10048" s="368" t="s">
        <v>8</v>
      </c>
      <c r="E10048" s="374" t="s">
        <v>496</v>
      </c>
      <c r="F10048" s="376">
        <v>21618.15</v>
      </c>
    </row>
    <row r="10049" spans="1:6">
      <c r="A10049" s="370" t="s">
        <v>20272</v>
      </c>
      <c r="B10049" s="374">
        <v>17062</v>
      </c>
      <c r="C10049" s="374" t="s">
        <v>20273</v>
      </c>
      <c r="D10049" s="368" t="s">
        <v>8</v>
      </c>
      <c r="E10049" s="374" t="s">
        <v>1520</v>
      </c>
      <c r="F10049" s="376">
        <v>47133.440000000002</v>
      </c>
    </row>
    <row r="10050" spans="1:6">
      <c r="A10050" s="370" t="s">
        <v>20274</v>
      </c>
      <c r="B10050" s="374">
        <v>13809</v>
      </c>
      <c r="C10050" s="374" t="s">
        <v>20275</v>
      </c>
      <c r="D10050" s="368" t="s">
        <v>8</v>
      </c>
      <c r="E10050" s="374" t="s">
        <v>496</v>
      </c>
      <c r="F10050" s="376">
        <v>111703.22</v>
      </c>
    </row>
    <row r="10051" spans="1:6">
      <c r="A10051" s="370" t="s">
        <v>20276</v>
      </c>
      <c r="B10051" s="374">
        <v>13808</v>
      </c>
      <c r="C10051" s="374" t="s">
        <v>20277</v>
      </c>
      <c r="D10051" s="368" t="s">
        <v>8</v>
      </c>
      <c r="E10051" s="374" t="s">
        <v>496</v>
      </c>
      <c r="F10051" s="376">
        <v>77829</v>
      </c>
    </row>
    <row r="10052" spans="1:6">
      <c r="A10052" s="370" t="s">
        <v>20278</v>
      </c>
      <c r="B10052" s="374">
        <v>13814</v>
      </c>
      <c r="C10052" s="374" t="s">
        <v>20279</v>
      </c>
      <c r="D10052" s="368" t="s">
        <v>8</v>
      </c>
      <c r="E10052" s="374" t="s">
        <v>496</v>
      </c>
      <c r="F10052" s="376">
        <v>70378.600000000006</v>
      </c>
    </row>
    <row r="10053" spans="1:6">
      <c r="A10053" s="370" t="s">
        <v>20280</v>
      </c>
      <c r="B10053" s="374">
        <v>13622</v>
      </c>
      <c r="C10053" s="374" t="s">
        <v>20281</v>
      </c>
      <c r="D10053" s="368" t="s">
        <v>8</v>
      </c>
      <c r="E10053" s="374" t="s">
        <v>773</v>
      </c>
      <c r="F10053" s="376">
        <v>33801.269999999997</v>
      </c>
    </row>
    <row r="10054" spans="1:6">
      <c r="A10054" s="370" t="s">
        <v>20282</v>
      </c>
      <c r="B10054" s="374">
        <v>13617</v>
      </c>
      <c r="C10054" s="374" t="s">
        <v>20283</v>
      </c>
      <c r="D10054" s="368" t="s">
        <v>8</v>
      </c>
      <c r="E10054" s="374" t="s">
        <v>773</v>
      </c>
      <c r="F10054" s="376">
        <v>152194.01999999999</v>
      </c>
    </row>
    <row r="10055" spans="1:6">
      <c r="A10055" s="370" t="s">
        <v>20284</v>
      </c>
      <c r="B10055" s="374">
        <v>17294</v>
      </c>
      <c r="C10055" s="374" t="s">
        <v>20285</v>
      </c>
      <c r="D10055" s="368" t="s">
        <v>8</v>
      </c>
      <c r="E10055" s="374" t="s">
        <v>648</v>
      </c>
      <c r="F10055" s="376">
        <v>16649.740000000002</v>
      </c>
    </row>
    <row r="10056" spans="1:6" ht="22.5">
      <c r="A10056" s="370" t="s">
        <v>20286</v>
      </c>
      <c r="B10056" s="374">
        <v>16288</v>
      </c>
      <c r="C10056" s="374" t="s">
        <v>20287</v>
      </c>
      <c r="D10056" s="368" t="s">
        <v>8</v>
      </c>
      <c r="E10056" s="374" t="s">
        <v>537</v>
      </c>
      <c r="F10056" s="376">
        <v>38889.839999999997</v>
      </c>
    </row>
    <row r="10057" spans="1:6">
      <c r="A10057" s="370" t="s">
        <v>20288</v>
      </c>
      <c r="B10057" s="374">
        <v>10967</v>
      </c>
      <c r="C10057" s="374" t="s">
        <v>20289</v>
      </c>
      <c r="D10057" s="368" t="s">
        <v>8</v>
      </c>
      <c r="E10057" s="374" t="s">
        <v>496</v>
      </c>
      <c r="F10057" s="376">
        <v>14446.92</v>
      </c>
    </row>
    <row r="10058" spans="1:6">
      <c r="A10058" s="370" t="s">
        <v>20290</v>
      </c>
      <c r="B10058" s="374">
        <v>11878</v>
      </c>
      <c r="C10058" s="374" t="s">
        <v>20291</v>
      </c>
      <c r="D10058" s="368" t="s">
        <v>8</v>
      </c>
      <c r="E10058" s="374" t="s">
        <v>496</v>
      </c>
      <c r="F10058" s="376">
        <v>12675.41</v>
      </c>
    </row>
    <row r="10059" spans="1:6">
      <c r="A10059" s="370" t="s">
        <v>20292</v>
      </c>
      <c r="B10059" s="374">
        <v>14900</v>
      </c>
      <c r="C10059" s="374" t="s">
        <v>20293</v>
      </c>
      <c r="D10059" s="368" t="s">
        <v>8</v>
      </c>
      <c r="E10059" s="374" t="s">
        <v>496</v>
      </c>
      <c r="F10059" s="376">
        <v>33633.06</v>
      </c>
    </row>
    <row r="10060" spans="1:6">
      <c r="A10060" s="370" t="s">
        <v>20294</v>
      </c>
      <c r="B10060" s="374">
        <v>10129</v>
      </c>
      <c r="C10060" s="374" t="s">
        <v>20295</v>
      </c>
      <c r="D10060" s="368" t="s">
        <v>8</v>
      </c>
      <c r="E10060" s="374" t="s">
        <v>496</v>
      </c>
      <c r="F10060" s="376">
        <v>90051.77</v>
      </c>
    </row>
    <row r="10061" spans="1:6">
      <c r="A10061" s="370" t="s">
        <v>20296</v>
      </c>
      <c r="B10061" s="374">
        <v>11902</v>
      </c>
      <c r="C10061" s="374" t="s">
        <v>20297</v>
      </c>
      <c r="D10061" s="368" t="s">
        <v>8</v>
      </c>
      <c r="E10061" s="374" t="s">
        <v>496</v>
      </c>
      <c r="F10061" s="376">
        <v>14799.1</v>
      </c>
    </row>
    <row r="10062" spans="1:6">
      <c r="A10062" s="370" t="s">
        <v>20298</v>
      </c>
      <c r="B10062" s="374">
        <v>10131</v>
      </c>
      <c r="C10062" s="374" t="s">
        <v>20299</v>
      </c>
      <c r="D10062" s="368" t="s">
        <v>8</v>
      </c>
      <c r="E10062" s="374" t="s">
        <v>496</v>
      </c>
      <c r="F10062" s="376">
        <v>91873.9</v>
      </c>
    </row>
    <row r="10063" spans="1:6">
      <c r="A10063" s="370" t="s">
        <v>20300</v>
      </c>
      <c r="B10063" s="374">
        <v>14901</v>
      </c>
      <c r="C10063" s="374" t="s">
        <v>20301</v>
      </c>
      <c r="D10063" s="368" t="s">
        <v>8</v>
      </c>
      <c r="E10063" s="374" t="s">
        <v>496</v>
      </c>
      <c r="F10063" s="376">
        <v>34410.14</v>
      </c>
    </row>
    <row r="10064" spans="1:6">
      <c r="A10064" s="370" t="s">
        <v>20302</v>
      </c>
      <c r="B10064" s="374">
        <v>11903</v>
      </c>
      <c r="C10064" s="374" t="s">
        <v>20303</v>
      </c>
      <c r="D10064" s="368" t="s">
        <v>8</v>
      </c>
      <c r="E10064" s="374" t="s">
        <v>496</v>
      </c>
      <c r="F10064" s="376">
        <v>82463.289999999994</v>
      </c>
    </row>
    <row r="10065" spans="1:6">
      <c r="A10065" s="370" t="s">
        <v>20304</v>
      </c>
      <c r="B10065" s="374">
        <v>11905</v>
      </c>
      <c r="C10065" s="374" t="s">
        <v>20305</v>
      </c>
      <c r="D10065" s="368" t="s">
        <v>8</v>
      </c>
      <c r="E10065" s="374" t="s">
        <v>496</v>
      </c>
      <c r="F10065" s="376">
        <v>13323.39</v>
      </c>
    </row>
    <row r="10066" spans="1:6">
      <c r="A10066" s="370" t="s">
        <v>20306</v>
      </c>
      <c r="B10066" s="374">
        <v>14396</v>
      </c>
      <c r="C10066" s="374" t="s">
        <v>20307</v>
      </c>
      <c r="D10066" s="368" t="s">
        <v>8</v>
      </c>
      <c r="E10066" s="374" t="s">
        <v>496</v>
      </c>
      <c r="F10066" s="376">
        <v>9986.73</v>
      </c>
    </row>
    <row r="10067" spans="1:6">
      <c r="A10067" s="370" t="s">
        <v>20308</v>
      </c>
      <c r="B10067" s="374">
        <v>14902</v>
      </c>
      <c r="C10067" s="374" t="s">
        <v>20309</v>
      </c>
      <c r="D10067" s="368" t="s">
        <v>8</v>
      </c>
      <c r="E10067" s="374" t="s">
        <v>496</v>
      </c>
      <c r="F10067" s="376">
        <v>36911.519999999997</v>
      </c>
    </row>
    <row r="10068" spans="1:6">
      <c r="A10068" s="370" t="s">
        <v>20310</v>
      </c>
      <c r="B10068" s="374">
        <v>10899</v>
      </c>
      <c r="C10068" s="374" t="s">
        <v>20311</v>
      </c>
      <c r="D10068" s="368" t="s">
        <v>8</v>
      </c>
      <c r="E10068" s="374" t="s">
        <v>496</v>
      </c>
      <c r="F10068" s="376">
        <v>94461.93</v>
      </c>
    </row>
    <row r="10069" spans="1:6">
      <c r="A10069" s="370" t="s">
        <v>20312</v>
      </c>
      <c r="B10069" s="374">
        <v>10966</v>
      </c>
      <c r="C10069" s="374" t="s">
        <v>20313</v>
      </c>
      <c r="D10069" s="368" t="s">
        <v>8</v>
      </c>
      <c r="E10069" s="374" t="s">
        <v>496</v>
      </c>
      <c r="F10069" s="376">
        <v>27991.91</v>
      </c>
    </row>
    <row r="10070" spans="1:6">
      <c r="A10070" s="370" t="s">
        <v>20314</v>
      </c>
      <c r="B10070" s="374">
        <v>14903</v>
      </c>
      <c r="C10070" s="374" t="s">
        <v>20315</v>
      </c>
      <c r="D10070" s="368" t="s">
        <v>8</v>
      </c>
      <c r="E10070" s="374" t="s">
        <v>496</v>
      </c>
      <c r="F10070" s="376">
        <v>105165.67</v>
      </c>
    </row>
    <row r="10071" spans="1:6">
      <c r="A10071" s="370" t="s">
        <v>20316</v>
      </c>
      <c r="B10071" s="374">
        <v>10038</v>
      </c>
      <c r="C10071" s="374" t="s">
        <v>20317</v>
      </c>
      <c r="D10071" s="368" t="s">
        <v>8</v>
      </c>
      <c r="E10071" s="374" t="s">
        <v>496</v>
      </c>
      <c r="F10071" s="376">
        <v>130087.2</v>
      </c>
    </row>
    <row r="10072" spans="1:6">
      <c r="A10072" s="370" t="s">
        <v>20318</v>
      </c>
      <c r="B10072" s="374">
        <v>10968</v>
      </c>
      <c r="C10072" s="374" t="s">
        <v>20319</v>
      </c>
      <c r="D10072" s="368" t="s">
        <v>8</v>
      </c>
      <c r="E10072" s="374" t="s">
        <v>496</v>
      </c>
      <c r="F10072" s="376">
        <v>19637.169999999998</v>
      </c>
    </row>
    <row r="10073" spans="1:6">
      <c r="A10073" s="370" t="s">
        <v>20320</v>
      </c>
      <c r="B10073" s="374">
        <v>11904</v>
      </c>
      <c r="C10073" s="374" t="s">
        <v>20321</v>
      </c>
      <c r="D10073" s="368" t="s">
        <v>8</v>
      </c>
      <c r="E10073" s="374" t="s">
        <v>496</v>
      </c>
      <c r="F10073" s="376">
        <v>73244.69</v>
      </c>
    </row>
    <row r="10074" spans="1:6">
      <c r="A10074" s="370" t="s">
        <v>20322</v>
      </c>
      <c r="B10074" s="374">
        <v>11906</v>
      </c>
      <c r="C10074" s="374" t="s">
        <v>20323</v>
      </c>
      <c r="D10074" s="368" t="s">
        <v>8</v>
      </c>
      <c r="E10074" s="374" t="s">
        <v>496</v>
      </c>
      <c r="F10074" s="376">
        <v>98393.72</v>
      </c>
    </row>
    <row r="10075" spans="1:6">
      <c r="A10075" s="370" t="s">
        <v>20324</v>
      </c>
      <c r="B10075" s="374">
        <v>14398</v>
      </c>
      <c r="C10075" s="374" t="s">
        <v>316</v>
      </c>
      <c r="D10075" s="368" t="s">
        <v>8</v>
      </c>
      <c r="E10075" s="374" t="s">
        <v>496</v>
      </c>
      <c r="F10075" s="376">
        <v>9986.73</v>
      </c>
    </row>
    <row r="10076" spans="1:6">
      <c r="A10076" s="370" t="s">
        <v>20325</v>
      </c>
      <c r="B10076" s="374">
        <v>14961</v>
      </c>
      <c r="C10076" s="374" t="s">
        <v>20326</v>
      </c>
      <c r="D10076" s="368" t="s">
        <v>8</v>
      </c>
      <c r="E10076" s="374" t="s">
        <v>496</v>
      </c>
      <c r="F10076" s="376">
        <v>19667.009999999998</v>
      </c>
    </row>
    <row r="10077" spans="1:6">
      <c r="A10077" s="370" t="s">
        <v>20327</v>
      </c>
      <c r="B10077" s="374">
        <v>14964</v>
      </c>
      <c r="C10077" s="374" t="s">
        <v>20328</v>
      </c>
      <c r="D10077" s="368" t="s">
        <v>8</v>
      </c>
      <c r="E10077" s="374" t="s">
        <v>496</v>
      </c>
      <c r="F10077" s="376">
        <v>27294.12</v>
      </c>
    </row>
    <row r="10078" spans="1:6">
      <c r="A10078" s="370" t="s">
        <v>20329</v>
      </c>
      <c r="B10078" s="374">
        <v>16983</v>
      </c>
      <c r="C10078" s="374" t="s">
        <v>20330</v>
      </c>
      <c r="D10078" s="368" t="s">
        <v>8</v>
      </c>
      <c r="E10078" s="374" t="s">
        <v>496</v>
      </c>
      <c r="F10078" s="376">
        <v>33043.769999999997</v>
      </c>
    </row>
    <row r="10079" spans="1:6">
      <c r="A10079" s="370" t="s">
        <v>20331</v>
      </c>
      <c r="B10079" s="374">
        <v>16997</v>
      </c>
      <c r="C10079" s="374" t="s">
        <v>20332</v>
      </c>
      <c r="D10079" s="368" t="s">
        <v>8</v>
      </c>
      <c r="E10079" s="374" t="s">
        <v>496</v>
      </c>
      <c r="F10079" s="376">
        <v>49439.73</v>
      </c>
    </row>
    <row r="10080" spans="1:6">
      <c r="A10080" s="370" t="s">
        <v>20333</v>
      </c>
      <c r="B10080" s="374">
        <v>17014</v>
      </c>
      <c r="C10080" s="374" t="s">
        <v>20334</v>
      </c>
      <c r="D10080" s="368" t="s">
        <v>8</v>
      </c>
      <c r="E10080" s="374" t="s">
        <v>496</v>
      </c>
      <c r="F10080" s="376">
        <v>65886.05</v>
      </c>
    </row>
    <row r="10081" spans="1:6">
      <c r="A10081" s="370" t="s">
        <v>20335</v>
      </c>
      <c r="B10081" s="374">
        <v>1024</v>
      </c>
      <c r="C10081" s="374" t="s">
        <v>20336</v>
      </c>
      <c r="D10081" s="368" t="s">
        <v>8</v>
      </c>
      <c r="E10081" s="374" t="s">
        <v>773</v>
      </c>
      <c r="F10081" s="376">
        <v>35782.47</v>
      </c>
    </row>
    <row r="10082" spans="1:6">
      <c r="A10082" s="370" t="s">
        <v>20337</v>
      </c>
      <c r="B10082" s="374">
        <v>1025</v>
      </c>
      <c r="C10082" s="374" t="s">
        <v>20338</v>
      </c>
      <c r="D10082" s="368" t="s">
        <v>8</v>
      </c>
      <c r="E10082" s="374" t="s">
        <v>773</v>
      </c>
      <c r="F10082" s="376">
        <v>62862.59</v>
      </c>
    </row>
    <row r="10083" spans="1:6">
      <c r="A10083" s="370" t="s">
        <v>20339</v>
      </c>
      <c r="B10083" s="374">
        <v>1026</v>
      </c>
      <c r="C10083" s="374" t="s">
        <v>20340</v>
      </c>
      <c r="D10083" s="368" t="s">
        <v>8</v>
      </c>
      <c r="E10083" s="374" t="s">
        <v>773</v>
      </c>
      <c r="F10083" s="376">
        <v>55646.58</v>
      </c>
    </row>
    <row r="10084" spans="1:6">
      <c r="A10084" s="370" t="s">
        <v>20341</v>
      </c>
      <c r="B10084" s="374">
        <v>1027</v>
      </c>
      <c r="C10084" s="374" t="s">
        <v>20342</v>
      </c>
      <c r="D10084" s="368" t="s">
        <v>8</v>
      </c>
      <c r="E10084" s="374" t="s">
        <v>773</v>
      </c>
      <c r="F10084" s="376">
        <v>90205.65</v>
      </c>
    </row>
    <row r="10085" spans="1:6">
      <c r="A10085" s="370" t="s">
        <v>20343</v>
      </c>
      <c r="B10085" s="374">
        <v>1028</v>
      </c>
      <c r="C10085" s="374" t="s">
        <v>20344</v>
      </c>
      <c r="D10085" s="368" t="s">
        <v>8</v>
      </c>
      <c r="E10085" s="374" t="s">
        <v>773</v>
      </c>
      <c r="F10085" s="376">
        <v>128491.59</v>
      </c>
    </row>
    <row r="10086" spans="1:6">
      <c r="A10086" s="370" t="s">
        <v>20345</v>
      </c>
      <c r="B10086" s="374">
        <v>1029</v>
      </c>
      <c r="C10086" s="374" t="s">
        <v>20346</v>
      </c>
      <c r="D10086" s="368" t="s">
        <v>8</v>
      </c>
      <c r="E10086" s="374" t="s">
        <v>773</v>
      </c>
      <c r="F10086" s="376">
        <v>298197.11</v>
      </c>
    </row>
    <row r="10087" spans="1:6">
      <c r="A10087" s="370" t="s">
        <v>20347</v>
      </c>
      <c r="B10087" s="374">
        <v>1030</v>
      </c>
      <c r="C10087" s="374" t="s">
        <v>20348</v>
      </c>
      <c r="D10087" s="368" t="s">
        <v>8</v>
      </c>
      <c r="E10087" s="374" t="s">
        <v>773</v>
      </c>
      <c r="F10087" s="376">
        <v>185256.51</v>
      </c>
    </row>
    <row r="10088" spans="1:6">
      <c r="A10088" s="370" t="s">
        <v>20349</v>
      </c>
      <c r="B10088" s="374">
        <v>1031</v>
      </c>
      <c r="C10088" s="374" t="s">
        <v>20350</v>
      </c>
      <c r="D10088" s="368" t="s">
        <v>8</v>
      </c>
      <c r="E10088" s="374" t="s">
        <v>773</v>
      </c>
      <c r="F10088" s="376">
        <v>457708.47</v>
      </c>
    </row>
    <row r="10089" spans="1:6">
      <c r="A10089" s="370" t="s">
        <v>20351</v>
      </c>
      <c r="B10089" s="374">
        <v>10371</v>
      </c>
      <c r="C10089" s="374" t="s">
        <v>20352</v>
      </c>
      <c r="D10089" s="368" t="s">
        <v>8</v>
      </c>
      <c r="E10089" s="374" t="s">
        <v>773</v>
      </c>
      <c r="F10089" s="376">
        <v>30793.53</v>
      </c>
    </row>
    <row r="10090" spans="1:6">
      <c r="A10090" s="370" t="s">
        <v>20353</v>
      </c>
      <c r="B10090" s="374">
        <v>10767</v>
      </c>
      <c r="C10090" s="374" t="s">
        <v>20354</v>
      </c>
      <c r="D10090" s="368" t="s">
        <v>8</v>
      </c>
      <c r="E10090" s="374" t="s">
        <v>496</v>
      </c>
      <c r="F10090" s="376">
        <v>235056.12</v>
      </c>
    </row>
    <row r="10091" spans="1:6">
      <c r="A10091" s="370" t="s">
        <v>20355</v>
      </c>
      <c r="B10091" s="374">
        <v>10031</v>
      </c>
      <c r="C10091" s="374" t="s">
        <v>20356</v>
      </c>
      <c r="D10091" s="368" t="s">
        <v>8</v>
      </c>
      <c r="E10091" s="374" t="s">
        <v>496</v>
      </c>
      <c r="F10091" s="376">
        <v>121160.62</v>
      </c>
    </row>
    <row r="10092" spans="1:6">
      <c r="A10092" s="370" t="s">
        <v>20357</v>
      </c>
      <c r="B10092" s="374">
        <v>14481</v>
      </c>
      <c r="C10092" s="374" t="s">
        <v>20358</v>
      </c>
      <c r="D10092" s="368" t="s">
        <v>8</v>
      </c>
      <c r="E10092" s="374" t="s">
        <v>496</v>
      </c>
      <c r="F10092" s="376">
        <v>66614.399999999994</v>
      </c>
    </row>
    <row r="10093" spans="1:6">
      <c r="A10093" s="370" t="s">
        <v>20359</v>
      </c>
      <c r="B10093" s="374">
        <v>11043</v>
      </c>
      <c r="C10093" s="374" t="s">
        <v>20360</v>
      </c>
      <c r="D10093" s="368" t="s">
        <v>8</v>
      </c>
      <c r="E10093" s="374" t="s">
        <v>496</v>
      </c>
      <c r="F10093" s="376">
        <v>89766.87</v>
      </c>
    </row>
    <row r="10094" spans="1:6">
      <c r="A10094" s="370" t="s">
        <v>20361</v>
      </c>
      <c r="B10094" s="374">
        <v>10030</v>
      </c>
      <c r="C10094" s="374" t="s">
        <v>20362</v>
      </c>
      <c r="D10094" s="368" t="s">
        <v>8</v>
      </c>
      <c r="E10094" s="374" t="s">
        <v>496</v>
      </c>
      <c r="F10094" s="376">
        <v>156345.64000000001</v>
      </c>
    </row>
    <row r="10095" spans="1:6">
      <c r="A10095" s="370" t="s">
        <v>20363</v>
      </c>
      <c r="B10095" s="374">
        <v>10596</v>
      </c>
      <c r="C10095" s="374" t="s">
        <v>20364</v>
      </c>
      <c r="D10095" s="368" t="s">
        <v>8</v>
      </c>
      <c r="E10095" s="374" t="s">
        <v>496</v>
      </c>
      <c r="F10095" s="376">
        <v>91659.19</v>
      </c>
    </row>
    <row r="10096" spans="1:6">
      <c r="A10096" s="370" t="s">
        <v>20365</v>
      </c>
      <c r="B10096" s="374">
        <v>10597</v>
      </c>
      <c r="C10096" s="374" t="s">
        <v>20366</v>
      </c>
      <c r="D10096" s="368" t="s">
        <v>8</v>
      </c>
      <c r="E10096" s="374" t="s">
        <v>496</v>
      </c>
      <c r="F10096" s="376">
        <v>91659.19</v>
      </c>
    </row>
    <row r="10097" spans="1:6">
      <c r="A10097" s="370" t="s">
        <v>20367</v>
      </c>
      <c r="B10097" s="374">
        <v>10295</v>
      </c>
      <c r="C10097" s="374" t="s">
        <v>20368</v>
      </c>
      <c r="D10097" s="368" t="s">
        <v>8</v>
      </c>
      <c r="E10097" s="374" t="s">
        <v>496</v>
      </c>
      <c r="F10097" s="376">
        <v>145432.04999999999</v>
      </c>
    </row>
    <row r="10098" spans="1:6" ht="22.5">
      <c r="A10098" s="370" t="s">
        <v>20369</v>
      </c>
      <c r="B10098" s="374">
        <v>14490</v>
      </c>
      <c r="C10098" s="374" t="s">
        <v>20370</v>
      </c>
      <c r="D10098" s="368" t="s">
        <v>8</v>
      </c>
      <c r="E10098" s="374" t="s">
        <v>537</v>
      </c>
      <c r="F10098" s="376">
        <v>96060.15</v>
      </c>
    </row>
    <row r="10099" spans="1:6">
      <c r="A10099" s="370" t="s">
        <v>20371</v>
      </c>
      <c r="B10099" s="374">
        <v>10358</v>
      </c>
      <c r="C10099" s="374" t="s">
        <v>20372</v>
      </c>
      <c r="D10099" s="368" t="s">
        <v>8</v>
      </c>
      <c r="E10099" s="374" t="s">
        <v>496</v>
      </c>
      <c r="F10099" s="376">
        <v>191880.62</v>
      </c>
    </row>
    <row r="10100" spans="1:6">
      <c r="A10100" s="370" t="s">
        <v>20373</v>
      </c>
      <c r="B10100" s="374">
        <v>11041</v>
      </c>
      <c r="C10100" s="374" t="s">
        <v>20374</v>
      </c>
      <c r="D10100" s="368" t="s">
        <v>8</v>
      </c>
      <c r="E10100" s="374" t="s">
        <v>496</v>
      </c>
      <c r="F10100" s="376">
        <v>191514.82</v>
      </c>
    </row>
    <row r="10101" spans="1:6">
      <c r="A10101" s="370" t="s">
        <v>20375</v>
      </c>
      <c r="B10101" s="374">
        <v>11042</v>
      </c>
      <c r="C10101" s="374" t="s">
        <v>20376</v>
      </c>
      <c r="D10101" s="368" t="s">
        <v>8</v>
      </c>
      <c r="E10101" s="374" t="s">
        <v>496</v>
      </c>
      <c r="F10101" s="376">
        <v>112504.53</v>
      </c>
    </row>
    <row r="10102" spans="1:6">
      <c r="A10102" s="370" t="s">
        <v>20377</v>
      </c>
      <c r="B10102" s="374">
        <v>13003</v>
      </c>
      <c r="C10102" s="374" t="s">
        <v>20378</v>
      </c>
      <c r="D10102" s="368" t="s">
        <v>8</v>
      </c>
      <c r="E10102" s="374" t="s">
        <v>496</v>
      </c>
      <c r="F10102" s="376">
        <v>135110.73000000001</v>
      </c>
    </row>
    <row r="10103" spans="1:6">
      <c r="A10103" s="370" t="s">
        <v>20379</v>
      </c>
      <c r="B10103" s="374">
        <v>10726</v>
      </c>
      <c r="C10103" s="374" t="s">
        <v>20380</v>
      </c>
      <c r="D10103" s="368" t="s">
        <v>8</v>
      </c>
      <c r="E10103" s="374" t="s">
        <v>496</v>
      </c>
      <c r="F10103" s="376">
        <v>257641.25</v>
      </c>
    </row>
    <row r="10104" spans="1:6">
      <c r="A10104" s="370" t="s">
        <v>20381</v>
      </c>
      <c r="B10104" s="374">
        <v>11381</v>
      </c>
      <c r="C10104" s="374" t="s">
        <v>20382</v>
      </c>
      <c r="D10104" s="368" t="s">
        <v>8</v>
      </c>
      <c r="E10104" s="374" t="s">
        <v>496</v>
      </c>
      <c r="F10104" s="376">
        <v>277916.36</v>
      </c>
    </row>
    <row r="10105" spans="1:6">
      <c r="A10105" s="370" t="s">
        <v>20383</v>
      </c>
      <c r="B10105" s="374">
        <v>11143</v>
      </c>
      <c r="C10105" s="374" t="s">
        <v>20384</v>
      </c>
      <c r="D10105" s="368" t="s">
        <v>8</v>
      </c>
      <c r="E10105" s="374" t="s">
        <v>496</v>
      </c>
      <c r="F10105" s="376">
        <v>402271.57</v>
      </c>
    </row>
    <row r="10106" spans="1:6">
      <c r="A10106" s="370" t="s">
        <v>20385</v>
      </c>
      <c r="B10106" s="374">
        <v>11256</v>
      </c>
      <c r="C10106" s="374" t="s">
        <v>20386</v>
      </c>
      <c r="D10106" s="368" t="s">
        <v>8</v>
      </c>
      <c r="E10106" s="374" t="s">
        <v>496</v>
      </c>
      <c r="F10106" s="376">
        <v>274302.28000000003</v>
      </c>
    </row>
    <row r="10107" spans="1:6">
      <c r="A10107" s="370" t="s">
        <v>20387</v>
      </c>
      <c r="B10107" s="374">
        <v>11257</v>
      </c>
      <c r="C10107" s="374" t="s">
        <v>20388</v>
      </c>
      <c r="D10107" s="368" t="s">
        <v>8</v>
      </c>
      <c r="E10107" s="374" t="s">
        <v>496</v>
      </c>
      <c r="F10107" s="376">
        <v>548306.38</v>
      </c>
    </row>
    <row r="10108" spans="1:6">
      <c r="A10108" s="370" t="s">
        <v>20389</v>
      </c>
      <c r="B10108" s="374">
        <v>14480</v>
      </c>
      <c r="C10108" s="374" t="s">
        <v>20390</v>
      </c>
      <c r="D10108" s="368" t="s">
        <v>8</v>
      </c>
      <c r="E10108" s="374" t="s">
        <v>773</v>
      </c>
      <c r="F10108" s="376">
        <v>102984.41</v>
      </c>
    </row>
    <row r="10109" spans="1:6" ht="22.5">
      <c r="A10109" s="370" t="s">
        <v>20391</v>
      </c>
      <c r="B10109" s="374">
        <v>14898</v>
      </c>
      <c r="C10109" s="374" t="s">
        <v>20392</v>
      </c>
      <c r="D10109" s="368" t="s">
        <v>8</v>
      </c>
      <c r="E10109" s="374" t="s">
        <v>537</v>
      </c>
      <c r="F10109" s="376">
        <v>40682.07</v>
      </c>
    </row>
    <row r="10110" spans="1:6" ht="22.5">
      <c r="A10110" s="370" t="s">
        <v>20393</v>
      </c>
      <c r="B10110" s="374">
        <v>14896</v>
      </c>
      <c r="C10110" s="374" t="s">
        <v>20394</v>
      </c>
      <c r="D10110" s="368" t="s">
        <v>8</v>
      </c>
      <c r="E10110" s="374" t="s">
        <v>537</v>
      </c>
      <c r="F10110" s="376">
        <v>35844.25</v>
      </c>
    </row>
    <row r="10111" spans="1:6" ht="22.5">
      <c r="A10111" s="370" t="s">
        <v>20395</v>
      </c>
      <c r="B10111" s="374">
        <v>14897</v>
      </c>
      <c r="C10111" s="374" t="s">
        <v>20396</v>
      </c>
      <c r="D10111" s="368" t="s">
        <v>8</v>
      </c>
      <c r="E10111" s="374" t="s">
        <v>537</v>
      </c>
      <c r="F10111" s="376">
        <v>35844.25</v>
      </c>
    </row>
    <row r="10112" spans="1:6">
      <c r="A10112" s="370" t="s">
        <v>20397</v>
      </c>
      <c r="B10112" s="374">
        <v>11933</v>
      </c>
      <c r="C10112" s="374" t="s">
        <v>20398</v>
      </c>
      <c r="D10112" s="368" t="s">
        <v>8</v>
      </c>
      <c r="E10112" s="374" t="s">
        <v>773</v>
      </c>
      <c r="F10112" s="376">
        <v>42068.61</v>
      </c>
    </row>
    <row r="10113" spans="1:6">
      <c r="A10113" s="370" t="s">
        <v>20399</v>
      </c>
      <c r="B10113" s="374">
        <v>9027</v>
      </c>
      <c r="C10113" s="374" t="s">
        <v>20400</v>
      </c>
      <c r="D10113" s="368" t="s">
        <v>8</v>
      </c>
      <c r="E10113" s="374" t="s">
        <v>773</v>
      </c>
      <c r="F10113" s="376">
        <v>0</v>
      </c>
    </row>
    <row r="10114" spans="1:6" ht="22.5">
      <c r="A10114" s="370" t="s">
        <v>20401</v>
      </c>
      <c r="B10114" s="374">
        <v>16569</v>
      </c>
      <c r="C10114" s="374" t="s">
        <v>20402</v>
      </c>
      <c r="D10114" s="368" t="s">
        <v>8</v>
      </c>
      <c r="E10114" s="374" t="s">
        <v>537</v>
      </c>
      <c r="F10114" s="376">
        <v>50615.9</v>
      </c>
    </row>
    <row r="10115" spans="1:6">
      <c r="A10115" s="370" t="s">
        <v>20403</v>
      </c>
      <c r="B10115" s="374">
        <v>10547</v>
      </c>
      <c r="C10115" s="374" t="s">
        <v>20404</v>
      </c>
      <c r="D10115" s="368" t="s">
        <v>8</v>
      </c>
      <c r="E10115" s="374" t="s">
        <v>496</v>
      </c>
      <c r="F10115" s="376">
        <v>64275.13</v>
      </c>
    </row>
    <row r="10116" spans="1:6">
      <c r="A10116" s="370" t="s">
        <v>20405</v>
      </c>
      <c r="B10116" s="374">
        <v>10290</v>
      </c>
      <c r="C10116" s="374" t="s">
        <v>20406</v>
      </c>
      <c r="D10116" s="368" t="s">
        <v>8</v>
      </c>
      <c r="E10116" s="374" t="s">
        <v>496</v>
      </c>
      <c r="F10116" s="376">
        <v>59712.959999999999</v>
      </c>
    </row>
    <row r="10117" spans="1:6">
      <c r="A10117" s="370" t="s">
        <v>20407</v>
      </c>
      <c r="B10117" s="374">
        <v>10613</v>
      </c>
      <c r="C10117" s="374" t="s">
        <v>20408</v>
      </c>
      <c r="D10117" s="368" t="s">
        <v>8</v>
      </c>
      <c r="E10117" s="374" t="s">
        <v>496</v>
      </c>
      <c r="F10117" s="376">
        <v>59382.27</v>
      </c>
    </row>
    <row r="10118" spans="1:6">
      <c r="A10118" s="370" t="s">
        <v>20409</v>
      </c>
      <c r="B10118" s="374">
        <v>10128</v>
      </c>
      <c r="C10118" s="374" t="s">
        <v>20410</v>
      </c>
      <c r="D10118" s="368" t="s">
        <v>8</v>
      </c>
      <c r="E10118" s="374" t="s">
        <v>496</v>
      </c>
      <c r="F10118" s="376">
        <v>59712.959999999999</v>
      </c>
    </row>
    <row r="10119" spans="1:6" ht="22.5">
      <c r="A10119" s="370" t="s">
        <v>20411</v>
      </c>
      <c r="B10119" s="374">
        <v>16382</v>
      </c>
      <c r="C10119" s="374" t="s">
        <v>20412</v>
      </c>
      <c r="D10119" s="368" t="s">
        <v>8</v>
      </c>
      <c r="E10119" s="374" t="s">
        <v>537</v>
      </c>
      <c r="F10119" s="376">
        <v>37633.93</v>
      </c>
    </row>
    <row r="10120" spans="1:6" ht="22.5">
      <c r="A10120" s="370" t="s">
        <v>20413</v>
      </c>
      <c r="B10120" s="374">
        <v>16404</v>
      </c>
      <c r="C10120" s="374" t="s">
        <v>20414</v>
      </c>
      <c r="D10120" s="368" t="s">
        <v>8</v>
      </c>
      <c r="E10120" s="374" t="s">
        <v>537</v>
      </c>
      <c r="F10120" s="376">
        <v>282680.78000000003</v>
      </c>
    </row>
    <row r="10121" spans="1:6" ht="22.5">
      <c r="A10121" s="370" t="s">
        <v>20415</v>
      </c>
      <c r="B10121" s="374">
        <v>16380</v>
      </c>
      <c r="C10121" s="374" t="s">
        <v>20416</v>
      </c>
      <c r="D10121" s="368" t="s">
        <v>8</v>
      </c>
      <c r="E10121" s="374" t="s">
        <v>537</v>
      </c>
      <c r="F10121" s="376">
        <v>37633.93</v>
      </c>
    </row>
    <row r="10122" spans="1:6" ht="22.5">
      <c r="A10122" s="370" t="s">
        <v>20417</v>
      </c>
      <c r="B10122" s="374">
        <v>16174</v>
      </c>
      <c r="C10122" s="374" t="s">
        <v>20418</v>
      </c>
      <c r="D10122" s="368" t="s">
        <v>8</v>
      </c>
      <c r="E10122" s="374" t="s">
        <v>537</v>
      </c>
      <c r="F10122" s="376">
        <v>16973.939999999999</v>
      </c>
    </row>
    <row r="10123" spans="1:6" ht="22.5">
      <c r="A10123" s="370" t="s">
        <v>20419</v>
      </c>
      <c r="B10123" s="374">
        <v>16381</v>
      </c>
      <c r="C10123" s="374" t="s">
        <v>20420</v>
      </c>
      <c r="D10123" s="368" t="s">
        <v>8</v>
      </c>
      <c r="E10123" s="374" t="s">
        <v>537</v>
      </c>
      <c r="F10123" s="376">
        <v>13267.93</v>
      </c>
    </row>
    <row r="10124" spans="1:6" ht="22.5">
      <c r="A10124" s="370" t="s">
        <v>20421</v>
      </c>
      <c r="B10124" s="374">
        <v>16176</v>
      </c>
      <c r="C10124" s="374" t="s">
        <v>20422</v>
      </c>
      <c r="D10124" s="368" t="s">
        <v>8</v>
      </c>
      <c r="E10124" s="374" t="s">
        <v>537</v>
      </c>
      <c r="F10124" s="376">
        <v>29077.94</v>
      </c>
    </row>
    <row r="10125" spans="1:6" ht="22.5">
      <c r="A10125" s="370" t="s">
        <v>20423</v>
      </c>
      <c r="B10125" s="374">
        <v>16383</v>
      </c>
      <c r="C10125" s="374" t="s">
        <v>20424</v>
      </c>
      <c r="D10125" s="368" t="s">
        <v>8</v>
      </c>
      <c r="E10125" s="374" t="s">
        <v>537</v>
      </c>
      <c r="F10125" s="376">
        <v>26688.93</v>
      </c>
    </row>
    <row r="10126" spans="1:6" ht="22.5">
      <c r="A10126" s="370" t="s">
        <v>20425</v>
      </c>
      <c r="B10126" s="374">
        <v>16178</v>
      </c>
      <c r="C10126" s="374" t="s">
        <v>20426</v>
      </c>
      <c r="D10126" s="368" t="s">
        <v>8</v>
      </c>
      <c r="E10126" s="374" t="s">
        <v>537</v>
      </c>
      <c r="F10126" s="376">
        <v>23025.93</v>
      </c>
    </row>
    <row r="10127" spans="1:6" ht="22.5">
      <c r="A10127" s="370" t="s">
        <v>20427</v>
      </c>
      <c r="B10127" s="374">
        <v>16182</v>
      </c>
      <c r="C10127" s="374" t="s">
        <v>20428</v>
      </c>
      <c r="D10127" s="368" t="s">
        <v>8</v>
      </c>
      <c r="E10127" s="374" t="s">
        <v>537</v>
      </c>
      <c r="F10127" s="376">
        <v>16800.32</v>
      </c>
    </row>
    <row r="10128" spans="1:6" ht="22.5">
      <c r="A10128" s="370" t="s">
        <v>20429</v>
      </c>
      <c r="B10128" s="374">
        <v>16378</v>
      </c>
      <c r="C10128" s="374" t="s">
        <v>20430</v>
      </c>
      <c r="D10128" s="368" t="s">
        <v>8</v>
      </c>
      <c r="E10128" s="374" t="s">
        <v>537</v>
      </c>
      <c r="F10128" s="376">
        <v>83033.460000000006</v>
      </c>
    </row>
    <row r="10129" spans="1:6" ht="22.5">
      <c r="A10129" s="370" t="s">
        <v>20431</v>
      </c>
      <c r="B10129" s="374">
        <v>16183</v>
      </c>
      <c r="C10129" s="374" t="s">
        <v>20432</v>
      </c>
      <c r="D10129" s="368" t="s">
        <v>8</v>
      </c>
      <c r="E10129" s="374" t="s">
        <v>537</v>
      </c>
      <c r="F10129" s="376">
        <v>19518.310000000001</v>
      </c>
    </row>
    <row r="10130" spans="1:6" ht="22.5">
      <c r="A10130" s="370" t="s">
        <v>20433</v>
      </c>
      <c r="B10130" s="374">
        <v>18771</v>
      </c>
      <c r="C10130" s="374" t="s">
        <v>20434</v>
      </c>
      <c r="D10130" s="368" t="s">
        <v>8</v>
      </c>
      <c r="E10130" s="374" t="s">
        <v>537</v>
      </c>
      <c r="F10130" s="376">
        <v>303712.03000000003</v>
      </c>
    </row>
    <row r="10131" spans="1:6">
      <c r="A10131" s="370" t="s">
        <v>20435</v>
      </c>
      <c r="B10131" s="374">
        <v>14958</v>
      </c>
      <c r="C10131" s="374" t="s">
        <v>20436</v>
      </c>
      <c r="D10131" s="368" t="s">
        <v>8</v>
      </c>
      <c r="E10131" s="374" t="s">
        <v>496</v>
      </c>
      <c r="F10131" s="376">
        <v>13625.72</v>
      </c>
    </row>
    <row r="10132" spans="1:6">
      <c r="A10132" s="370" t="s">
        <v>20437</v>
      </c>
      <c r="B10132" s="374">
        <v>14957</v>
      </c>
      <c r="C10132" s="374" t="s">
        <v>20438</v>
      </c>
      <c r="D10132" s="368" t="s">
        <v>8</v>
      </c>
      <c r="E10132" s="374" t="s">
        <v>496</v>
      </c>
      <c r="F10132" s="376">
        <v>11979.71</v>
      </c>
    </row>
    <row r="10133" spans="1:6">
      <c r="A10133" s="370" t="s">
        <v>20439</v>
      </c>
      <c r="B10133" s="374">
        <v>14960</v>
      </c>
      <c r="C10133" s="374" t="s">
        <v>20440</v>
      </c>
      <c r="D10133" s="368" t="s">
        <v>8</v>
      </c>
      <c r="E10133" s="374" t="s">
        <v>496</v>
      </c>
      <c r="F10133" s="376">
        <v>20265.18</v>
      </c>
    </row>
    <row r="10134" spans="1:6" ht="22.5">
      <c r="A10134" s="370" t="s">
        <v>20441</v>
      </c>
      <c r="B10134" s="374">
        <v>13630</v>
      </c>
      <c r="C10134" s="374" t="s">
        <v>20442</v>
      </c>
      <c r="D10134" s="368" t="s">
        <v>8</v>
      </c>
      <c r="E10134" s="374" t="s">
        <v>537</v>
      </c>
      <c r="F10134" s="376">
        <v>20981.21</v>
      </c>
    </row>
    <row r="10135" spans="1:6" ht="22.5">
      <c r="A10135" s="370" t="s">
        <v>20443</v>
      </c>
      <c r="B10135" s="374">
        <v>13635</v>
      </c>
      <c r="C10135" s="374" t="s">
        <v>20444</v>
      </c>
      <c r="D10135" s="368" t="s">
        <v>8</v>
      </c>
      <c r="E10135" s="374" t="s">
        <v>537</v>
      </c>
      <c r="F10135" s="376">
        <v>10455.719999999999</v>
      </c>
    </row>
    <row r="10136" spans="1:6" ht="22.5">
      <c r="A10136" s="370" t="s">
        <v>20445</v>
      </c>
      <c r="B10136" s="374">
        <v>13633</v>
      </c>
      <c r="C10136" s="374" t="s">
        <v>20446</v>
      </c>
      <c r="D10136" s="368" t="s">
        <v>8</v>
      </c>
      <c r="E10136" s="374" t="s">
        <v>537</v>
      </c>
      <c r="F10136" s="376">
        <v>11987.03</v>
      </c>
    </row>
    <row r="10137" spans="1:6" ht="22.5">
      <c r="A10137" s="370" t="s">
        <v>20447</v>
      </c>
      <c r="B10137" s="374">
        <v>13636</v>
      </c>
      <c r="C10137" s="374" t="s">
        <v>20448</v>
      </c>
      <c r="D10137" s="368" t="s">
        <v>8</v>
      </c>
      <c r="E10137" s="374" t="s">
        <v>537</v>
      </c>
      <c r="F10137" s="376">
        <v>9795.91</v>
      </c>
    </row>
    <row r="10138" spans="1:6" ht="22.5">
      <c r="A10138" s="370" t="s">
        <v>20449</v>
      </c>
      <c r="B10138" s="374">
        <v>12851</v>
      </c>
      <c r="C10138" s="374" t="s">
        <v>20450</v>
      </c>
      <c r="D10138" s="368" t="s">
        <v>8</v>
      </c>
      <c r="E10138" s="374" t="s">
        <v>359</v>
      </c>
      <c r="F10138" s="376">
        <v>10234.77</v>
      </c>
    </row>
    <row r="10139" spans="1:6" ht="22.5">
      <c r="A10139" s="370" t="s">
        <v>20451</v>
      </c>
      <c r="B10139" s="374">
        <v>13891</v>
      </c>
      <c r="C10139" s="374" t="s">
        <v>20452</v>
      </c>
      <c r="D10139" s="368" t="s">
        <v>8</v>
      </c>
      <c r="E10139" s="374" t="s">
        <v>359</v>
      </c>
      <c r="F10139" s="376">
        <v>10629.14</v>
      </c>
    </row>
    <row r="10140" spans="1:6" ht="22.5">
      <c r="A10140" s="370" t="s">
        <v>20453</v>
      </c>
      <c r="B10140" s="374">
        <v>15437</v>
      </c>
      <c r="C10140" s="374" t="s">
        <v>20454</v>
      </c>
      <c r="D10140" s="368" t="s">
        <v>8</v>
      </c>
      <c r="E10140" s="374" t="s">
        <v>359</v>
      </c>
      <c r="F10140" s="376">
        <v>26194.79</v>
      </c>
    </row>
    <row r="10141" spans="1:6" ht="22.5">
      <c r="A10141" s="370" t="s">
        <v>20455</v>
      </c>
      <c r="B10141" s="374">
        <v>13909</v>
      </c>
      <c r="C10141" s="374" t="s">
        <v>20456</v>
      </c>
      <c r="D10141" s="368" t="s">
        <v>8</v>
      </c>
      <c r="E10141" s="374" t="s">
        <v>359</v>
      </c>
      <c r="F10141" s="376">
        <v>9528.2099999999991</v>
      </c>
    </row>
    <row r="10142" spans="1:6" ht="22.5">
      <c r="A10142" s="370" t="s">
        <v>20457</v>
      </c>
      <c r="B10142" s="374">
        <v>13634</v>
      </c>
      <c r="C10142" s="374" t="s">
        <v>20458</v>
      </c>
      <c r="D10142" s="368" t="s">
        <v>8</v>
      </c>
      <c r="E10142" s="374" t="s">
        <v>537</v>
      </c>
      <c r="F10142" s="376">
        <v>13856.46</v>
      </c>
    </row>
    <row r="10143" spans="1:6">
      <c r="A10143" s="370" t="s">
        <v>20459</v>
      </c>
      <c r="B10143" s="374">
        <v>10756</v>
      </c>
      <c r="C10143" s="374" t="s">
        <v>20460</v>
      </c>
      <c r="D10143" s="368" t="s">
        <v>8</v>
      </c>
      <c r="E10143" s="374" t="s">
        <v>496</v>
      </c>
      <c r="F10143" s="376">
        <v>39203.79</v>
      </c>
    </row>
    <row r="10144" spans="1:6">
      <c r="A10144" s="370" t="s">
        <v>20461</v>
      </c>
      <c r="B10144" s="374">
        <v>10028</v>
      </c>
      <c r="C10144" s="374" t="s">
        <v>20462</v>
      </c>
      <c r="D10144" s="368" t="s">
        <v>8</v>
      </c>
      <c r="E10144" s="374" t="s">
        <v>496</v>
      </c>
      <c r="F10144" s="376">
        <v>32418.21</v>
      </c>
    </row>
    <row r="10145" spans="1:6" ht="22.5">
      <c r="A10145" s="370" t="s">
        <v>20463</v>
      </c>
      <c r="B10145" s="374">
        <v>13625</v>
      </c>
      <c r="C10145" s="374" t="s">
        <v>20464</v>
      </c>
      <c r="D10145" s="368" t="s">
        <v>8</v>
      </c>
      <c r="E10145" s="374" t="s">
        <v>537</v>
      </c>
      <c r="F10145" s="376">
        <v>28246.86</v>
      </c>
    </row>
    <row r="10146" spans="1:6">
      <c r="A10146" s="370" t="s">
        <v>20465</v>
      </c>
      <c r="B10146" s="374">
        <v>17190</v>
      </c>
      <c r="C10146" s="374" t="s">
        <v>20466</v>
      </c>
      <c r="D10146" s="368" t="s">
        <v>8</v>
      </c>
      <c r="E10146" s="374" t="s">
        <v>496</v>
      </c>
      <c r="F10146" s="376">
        <v>16578.509999999998</v>
      </c>
    </row>
    <row r="10147" spans="1:6" ht="22.5">
      <c r="A10147" s="370" t="s">
        <v>20467</v>
      </c>
      <c r="B10147" s="374">
        <v>20706</v>
      </c>
      <c r="C10147" s="374" t="s">
        <v>20468</v>
      </c>
      <c r="D10147" s="368" t="s">
        <v>8</v>
      </c>
      <c r="E10147" s="374" t="s">
        <v>537</v>
      </c>
      <c r="F10147" s="376">
        <v>234734.77</v>
      </c>
    </row>
    <row r="10148" spans="1:6">
      <c r="A10148" s="370" t="s">
        <v>20469</v>
      </c>
      <c r="B10148" s="374">
        <v>10304</v>
      </c>
      <c r="C10148" s="374" t="s">
        <v>20470</v>
      </c>
      <c r="D10148" s="368" t="s">
        <v>8</v>
      </c>
      <c r="E10148" s="374" t="s">
        <v>496</v>
      </c>
      <c r="F10148" s="376">
        <v>103576.69</v>
      </c>
    </row>
    <row r="10149" spans="1:6">
      <c r="A10149" s="370" t="s">
        <v>20471</v>
      </c>
      <c r="B10149" s="374">
        <v>16171</v>
      </c>
      <c r="C10149" s="374" t="s">
        <v>20472</v>
      </c>
      <c r="D10149" s="368" t="s">
        <v>8</v>
      </c>
      <c r="E10149" s="374" t="s">
        <v>496</v>
      </c>
      <c r="F10149" s="376">
        <v>107576.53</v>
      </c>
    </row>
    <row r="10150" spans="1:6">
      <c r="A10150" s="370" t="s">
        <v>20473</v>
      </c>
      <c r="B10150" s="374">
        <v>11977</v>
      </c>
      <c r="C10150" s="374" t="s">
        <v>20474</v>
      </c>
      <c r="D10150" s="368" t="s">
        <v>8</v>
      </c>
      <c r="E10150" s="374" t="s">
        <v>496</v>
      </c>
      <c r="F10150" s="376">
        <v>58239.31</v>
      </c>
    </row>
    <row r="10151" spans="1:6">
      <c r="A10151" s="370" t="s">
        <v>20475</v>
      </c>
      <c r="B10151" s="374">
        <v>11978</v>
      </c>
      <c r="C10151" s="374" t="s">
        <v>20474</v>
      </c>
      <c r="D10151" s="368" t="s">
        <v>8</v>
      </c>
      <c r="E10151" s="374" t="s">
        <v>496</v>
      </c>
      <c r="F10151" s="376">
        <v>60537.24</v>
      </c>
    </row>
    <row r="10152" spans="1:6">
      <c r="A10152" s="370" t="s">
        <v>20476</v>
      </c>
      <c r="B10152" s="374">
        <v>11916</v>
      </c>
      <c r="C10152" s="374" t="s">
        <v>20477</v>
      </c>
      <c r="D10152" s="368" t="s">
        <v>8</v>
      </c>
      <c r="E10152" s="374" t="s">
        <v>496</v>
      </c>
      <c r="F10152" s="376">
        <v>23795.37</v>
      </c>
    </row>
    <row r="10153" spans="1:6">
      <c r="A10153" s="370" t="s">
        <v>20478</v>
      </c>
      <c r="B10153" s="374">
        <v>11347</v>
      </c>
      <c r="C10153" s="374" t="s">
        <v>20479</v>
      </c>
      <c r="D10153" s="368" t="s">
        <v>8</v>
      </c>
      <c r="E10153" s="374" t="s">
        <v>496</v>
      </c>
      <c r="F10153" s="376">
        <v>51969.8</v>
      </c>
    </row>
    <row r="10154" spans="1:6">
      <c r="A10154" s="370" t="s">
        <v>20480</v>
      </c>
      <c r="B10154" s="374">
        <v>11917</v>
      </c>
      <c r="C10154" s="374" t="s">
        <v>20481</v>
      </c>
      <c r="D10154" s="368" t="s">
        <v>8</v>
      </c>
      <c r="E10154" s="374" t="s">
        <v>496</v>
      </c>
      <c r="F10154" s="376">
        <v>27308.55</v>
      </c>
    </row>
    <row r="10155" spans="1:6">
      <c r="A10155" s="370" t="s">
        <v>20482</v>
      </c>
      <c r="B10155" s="374">
        <v>11918</v>
      </c>
      <c r="C10155" s="374" t="s">
        <v>20483</v>
      </c>
      <c r="D10155" s="368" t="s">
        <v>8</v>
      </c>
      <c r="E10155" s="374" t="s">
        <v>496</v>
      </c>
      <c r="F10155" s="376">
        <v>30477.09</v>
      </c>
    </row>
    <row r="10156" spans="1:6">
      <c r="A10156" s="370" t="s">
        <v>20484</v>
      </c>
      <c r="B10156" s="374">
        <v>11351</v>
      </c>
      <c r="C10156" s="374" t="s">
        <v>20485</v>
      </c>
      <c r="D10156" s="368" t="s">
        <v>8</v>
      </c>
      <c r="E10156" s="374" t="s">
        <v>496</v>
      </c>
      <c r="F10156" s="376">
        <v>66156.83</v>
      </c>
    </row>
    <row r="10157" spans="1:6">
      <c r="A10157" s="370" t="s">
        <v>20486</v>
      </c>
      <c r="B10157" s="374">
        <v>10032</v>
      </c>
      <c r="C10157" s="374" t="s">
        <v>20487</v>
      </c>
      <c r="D10157" s="368" t="s">
        <v>8</v>
      </c>
      <c r="E10157" s="374" t="s">
        <v>496</v>
      </c>
      <c r="F10157" s="376">
        <v>81751.66</v>
      </c>
    </row>
    <row r="10158" spans="1:6">
      <c r="A10158" s="370" t="s">
        <v>20488</v>
      </c>
      <c r="B10158" s="374">
        <v>19142</v>
      </c>
      <c r="C10158" s="374" t="s">
        <v>20489</v>
      </c>
      <c r="D10158" s="368" t="s">
        <v>9</v>
      </c>
      <c r="E10158" s="374" t="s">
        <v>374</v>
      </c>
      <c r="F10158" s="376">
        <v>618369.16</v>
      </c>
    </row>
    <row r="10159" spans="1:6">
      <c r="A10159" s="370" t="s">
        <v>20490</v>
      </c>
      <c r="B10159" s="374">
        <v>9030</v>
      </c>
      <c r="C10159" s="374" t="s">
        <v>20491</v>
      </c>
      <c r="D10159" s="368" t="s">
        <v>8</v>
      </c>
      <c r="E10159" s="374" t="s">
        <v>496</v>
      </c>
      <c r="F10159" s="376">
        <v>0</v>
      </c>
    </row>
    <row r="10160" spans="1:6">
      <c r="A10160" s="370" t="s">
        <v>20492</v>
      </c>
      <c r="B10160" s="374">
        <v>11990</v>
      </c>
      <c r="C10160" s="374" t="s">
        <v>20491</v>
      </c>
      <c r="D10160" s="368" t="s">
        <v>8</v>
      </c>
      <c r="E10160" s="374" t="s">
        <v>496</v>
      </c>
      <c r="F10160" s="376">
        <v>304977.69</v>
      </c>
    </row>
    <row r="10161" spans="1:6">
      <c r="A10161" s="370" t="s">
        <v>20493</v>
      </c>
      <c r="B10161" s="374">
        <v>9031</v>
      </c>
      <c r="C10161" s="374" t="s">
        <v>20494</v>
      </c>
      <c r="D10161" s="368" t="s">
        <v>8</v>
      </c>
      <c r="E10161" s="374" t="s">
        <v>496</v>
      </c>
      <c r="F10161" s="376">
        <v>0</v>
      </c>
    </row>
    <row r="10162" spans="1:6">
      <c r="A10162" s="370" t="s">
        <v>20495</v>
      </c>
      <c r="B10162" s="374">
        <v>11991</v>
      </c>
      <c r="C10162" s="374" t="s">
        <v>20494</v>
      </c>
      <c r="D10162" s="368" t="s">
        <v>8</v>
      </c>
      <c r="E10162" s="374" t="s">
        <v>496</v>
      </c>
      <c r="F10162" s="376">
        <v>432741.61</v>
      </c>
    </row>
    <row r="10163" spans="1:6">
      <c r="A10163" s="370" t="s">
        <v>20496</v>
      </c>
      <c r="B10163" s="374">
        <v>11988</v>
      </c>
      <c r="C10163" s="374" t="s">
        <v>20497</v>
      </c>
      <c r="D10163" s="368" t="s">
        <v>8</v>
      </c>
      <c r="E10163" s="374" t="s">
        <v>496</v>
      </c>
      <c r="F10163" s="376">
        <v>194795.51</v>
      </c>
    </row>
    <row r="10164" spans="1:6">
      <c r="A10164" s="370" t="s">
        <v>20498</v>
      </c>
      <c r="B10164" s="374">
        <v>9029</v>
      </c>
      <c r="C10164" s="374" t="s">
        <v>20499</v>
      </c>
      <c r="D10164" s="368" t="s">
        <v>8</v>
      </c>
      <c r="E10164" s="374" t="s">
        <v>496</v>
      </c>
      <c r="F10164" s="376">
        <v>0</v>
      </c>
    </row>
    <row r="10165" spans="1:6">
      <c r="A10165" s="370" t="s">
        <v>20500</v>
      </c>
      <c r="B10165" s="374">
        <v>13240</v>
      </c>
      <c r="C10165" s="374" t="s">
        <v>20501</v>
      </c>
      <c r="D10165" s="368" t="s">
        <v>8</v>
      </c>
      <c r="E10165" s="374" t="s">
        <v>496</v>
      </c>
      <c r="F10165" s="376">
        <v>22150.7</v>
      </c>
    </row>
    <row r="10166" spans="1:6">
      <c r="A10166" s="370" t="s">
        <v>20502</v>
      </c>
      <c r="B10166" s="374">
        <v>10896</v>
      </c>
      <c r="C10166" s="374" t="s">
        <v>20503</v>
      </c>
      <c r="D10166" s="368" t="s">
        <v>8</v>
      </c>
      <c r="E10166" s="374" t="s">
        <v>496</v>
      </c>
      <c r="F10166" s="376">
        <v>43774.75</v>
      </c>
    </row>
    <row r="10167" spans="1:6">
      <c r="A10167" s="370" t="s">
        <v>20504</v>
      </c>
      <c r="B10167" s="374">
        <v>10897</v>
      </c>
      <c r="C10167" s="374" t="s">
        <v>20505</v>
      </c>
      <c r="D10167" s="368" t="s">
        <v>8</v>
      </c>
      <c r="E10167" s="374" t="s">
        <v>496</v>
      </c>
      <c r="F10167" s="376">
        <v>16924.009999999998</v>
      </c>
    </row>
    <row r="10168" spans="1:6">
      <c r="A10168" s="370" t="s">
        <v>20506</v>
      </c>
      <c r="B10168" s="374">
        <v>11909</v>
      </c>
      <c r="C10168" s="374" t="s">
        <v>20507</v>
      </c>
      <c r="D10168" s="368" t="s">
        <v>8</v>
      </c>
      <c r="E10168" s="374" t="s">
        <v>496</v>
      </c>
      <c r="F10168" s="376">
        <v>62262.32</v>
      </c>
    </row>
    <row r="10169" spans="1:6">
      <c r="A10169" s="370" t="s">
        <v>20508</v>
      </c>
      <c r="B10169" s="374">
        <v>11908</v>
      </c>
      <c r="C10169" s="374" t="s">
        <v>20509</v>
      </c>
      <c r="D10169" s="368" t="s">
        <v>8</v>
      </c>
      <c r="E10169" s="374" t="s">
        <v>496</v>
      </c>
      <c r="F10169" s="376">
        <v>30199.07</v>
      </c>
    </row>
    <row r="10170" spans="1:6">
      <c r="A10170" s="370" t="s">
        <v>20510</v>
      </c>
      <c r="B10170" s="374">
        <v>13119</v>
      </c>
      <c r="C10170" s="374" t="s">
        <v>20511</v>
      </c>
      <c r="D10170" s="368" t="s">
        <v>8</v>
      </c>
      <c r="E10170" s="374" t="s">
        <v>496</v>
      </c>
      <c r="F10170" s="376">
        <v>31748.68</v>
      </c>
    </row>
    <row r="10171" spans="1:6">
      <c r="A10171" s="370" t="s">
        <v>20512</v>
      </c>
      <c r="B10171" s="374">
        <v>12356</v>
      </c>
      <c r="C10171" s="374" t="s">
        <v>20513</v>
      </c>
      <c r="D10171" s="368" t="s">
        <v>8</v>
      </c>
      <c r="E10171" s="374" t="s">
        <v>496</v>
      </c>
      <c r="F10171" s="376">
        <v>16325.12</v>
      </c>
    </row>
    <row r="10172" spans="1:6">
      <c r="A10172" s="370" t="s">
        <v>20514</v>
      </c>
      <c r="B10172" s="374">
        <v>10369</v>
      </c>
      <c r="C10172" s="374" t="s">
        <v>20515</v>
      </c>
      <c r="D10172" s="368" t="s">
        <v>8</v>
      </c>
      <c r="E10172" s="374" t="s">
        <v>496</v>
      </c>
      <c r="F10172" s="376">
        <v>59815.1</v>
      </c>
    </row>
    <row r="10173" spans="1:6">
      <c r="A10173" s="370" t="s">
        <v>20516</v>
      </c>
      <c r="B10173" s="374">
        <v>10035</v>
      </c>
      <c r="C10173" s="374" t="s">
        <v>20517</v>
      </c>
      <c r="D10173" s="368" t="s">
        <v>8</v>
      </c>
      <c r="E10173" s="374" t="s">
        <v>496</v>
      </c>
      <c r="F10173" s="376">
        <v>76598.509999999995</v>
      </c>
    </row>
    <row r="10174" spans="1:6">
      <c r="A10174" s="370" t="s">
        <v>20518</v>
      </c>
      <c r="B10174" s="374">
        <v>15658</v>
      </c>
      <c r="C10174" s="374" t="s">
        <v>20519</v>
      </c>
      <c r="D10174" s="368" t="s">
        <v>8</v>
      </c>
      <c r="E10174" s="374" t="s">
        <v>496</v>
      </c>
      <c r="F10174" s="376">
        <v>74648.56</v>
      </c>
    </row>
    <row r="10175" spans="1:6">
      <c r="A10175" s="370" t="s">
        <v>20520</v>
      </c>
      <c r="B10175" s="374">
        <v>10937</v>
      </c>
      <c r="C10175" s="374" t="s">
        <v>20521</v>
      </c>
      <c r="D10175" s="368" t="s">
        <v>8</v>
      </c>
      <c r="E10175" s="374" t="s">
        <v>496</v>
      </c>
      <c r="F10175" s="376">
        <v>17373.689999999999</v>
      </c>
    </row>
    <row r="10176" spans="1:6">
      <c r="A10176" s="370" t="s">
        <v>20522</v>
      </c>
      <c r="B10176" s="374">
        <v>12489</v>
      </c>
      <c r="C10176" s="374" t="s">
        <v>20523</v>
      </c>
      <c r="D10176" s="368" t="s">
        <v>8</v>
      </c>
      <c r="E10176" s="374" t="s">
        <v>496</v>
      </c>
      <c r="F10176" s="376">
        <v>48746.15</v>
      </c>
    </row>
    <row r="10177" spans="1:6">
      <c r="A10177" s="370" t="s">
        <v>20524</v>
      </c>
      <c r="B10177" s="374">
        <v>11910</v>
      </c>
      <c r="C10177" s="374" t="s">
        <v>20525</v>
      </c>
      <c r="D10177" s="368" t="s">
        <v>8</v>
      </c>
      <c r="E10177" s="374" t="s">
        <v>496</v>
      </c>
      <c r="F10177" s="376">
        <v>79850.710000000006</v>
      </c>
    </row>
    <row r="10178" spans="1:6">
      <c r="A10178" s="370" t="s">
        <v>20526</v>
      </c>
      <c r="B10178" s="374">
        <v>10423</v>
      </c>
      <c r="C10178" s="374" t="s">
        <v>20527</v>
      </c>
      <c r="D10178" s="368" t="s">
        <v>8</v>
      </c>
      <c r="E10178" s="374" t="s">
        <v>496</v>
      </c>
      <c r="F10178" s="376">
        <v>77463.320000000007</v>
      </c>
    </row>
    <row r="10179" spans="1:6">
      <c r="A10179" s="370" t="s">
        <v>20528</v>
      </c>
      <c r="B10179" s="374">
        <v>12398</v>
      </c>
      <c r="C10179" s="374" t="s">
        <v>20529</v>
      </c>
      <c r="D10179" s="368" t="s">
        <v>8</v>
      </c>
      <c r="E10179" s="374" t="s">
        <v>496</v>
      </c>
      <c r="F10179" s="376">
        <v>73223.83</v>
      </c>
    </row>
    <row r="10180" spans="1:6">
      <c r="A10180" s="370" t="s">
        <v>20530</v>
      </c>
      <c r="B10180" s="374">
        <v>12488</v>
      </c>
      <c r="C10180" s="374" t="s">
        <v>20531</v>
      </c>
      <c r="D10180" s="368" t="s">
        <v>8</v>
      </c>
      <c r="E10180" s="374" t="s">
        <v>496</v>
      </c>
      <c r="F10180" s="376">
        <v>77365.84</v>
      </c>
    </row>
    <row r="10181" spans="1:6">
      <c r="A10181" s="370" t="s">
        <v>20532</v>
      </c>
      <c r="B10181" s="374">
        <v>10939</v>
      </c>
      <c r="C10181" s="374" t="s">
        <v>20533</v>
      </c>
      <c r="D10181" s="368" t="s">
        <v>8</v>
      </c>
      <c r="E10181" s="374" t="s">
        <v>496</v>
      </c>
      <c r="F10181" s="376">
        <v>25217.34</v>
      </c>
    </row>
    <row r="10182" spans="1:6">
      <c r="A10182" s="370" t="s">
        <v>20534</v>
      </c>
      <c r="B10182" s="374">
        <v>10578</v>
      </c>
      <c r="C10182" s="374" t="s">
        <v>20535</v>
      </c>
      <c r="D10182" s="368" t="s">
        <v>8</v>
      </c>
      <c r="E10182" s="374" t="s">
        <v>496</v>
      </c>
      <c r="F10182" s="376">
        <v>91725.17</v>
      </c>
    </row>
    <row r="10183" spans="1:6">
      <c r="A10183" s="370" t="s">
        <v>20536</v>
      </c>
      <c r="B10183" s="374">
        <v>10048</v>
      </c>
      <c r="C10183" s="374" t="s">
        <v>20537</v>
      </c>
      <c r="D10183" s="368" t="s">
        <v>8</v>
      </c>
      <c r="E10183" s="374" t="s">
        <v>496</v>
      </c>
      <c r="F10183" s="376">
        <v>72461.33</v>
      </c>
    </row>
    <row r="10184" spans="1:6">
      <c r="A10184" s="370" t="s">
        <v>20538</v>
      </c>
      <c r="B10184" s="374">
        <v>12309</v>
      </c>
      <c r="C10184" s="374" t="s">
        <v>20539</v>
      </c>
      <c r="D10184" s="368" t="s">
        <v>8</v>
      </c>
      <c r="E10184" s="374" t="s">
        <v>496</v>
      </c>
      <c r="F10184" s="376">
        <v>36208.379999999997</v>
      </c>
    </row>
    <row r="10185" spans="1:6">
      <c r="A10185" s="370" t="s">
        <v>20540</v>
      </c>
      <c r="B10185" s="374">
        <v>10481</v>
      </c>
      <c r="C10185" s="374" t="s">
        <v>20541</v>
      </c>
      <c r="D10185" s="368" t="s">
        <v>8</v>
      </c>
      <c r="E10185" s="374" t="s">
        <v>496</v>
      </c>
      <c r="F10185" s="376">
        <v>10100.299999999999</v>
      </c>
    </row>
    <row r="10186" spans="1:6">
      <c r="A10186" s="370" t="s">
        <v>20542</v>
      </c>
      <c r="B10186" s="374">
        <v>10950</v>
      </c>
      <c r="C10186" s="374" t="s">
        <v>20543</v>
      </c>
      <c r="D10186" s="368" t="s">
        <v>8</v>
      </c>
      <c r="E10186" s="374" t="s">
        <v>496</v>
      </c>
      <c r="F10186" s="376">
        <v>11288.67</v>
      </c>
    </row>
    <row r="10187" spans="1:6">
      <c r="A10187" s="370" t="s">
        <v>20544</v>
      </c>
      <c r="B10187" s="374">
        <v>10805</v>
      </c>
      <c r="C10187" s="374" t="s">
        <v>20545</v>
      </c>
      <c r="D10187" s="368" t="s">
        <v>8</v>
      </c>
      <c r="E10187" s="374" t="s">
        <v>496</v>
      </c>
      <c r="F10187" s="376">
        <v>11507.9</v>
      </c>
    </row>
    <row r="10188" spans="1:6">
      <c r="A10188" s="370" t="s">
        <v>20546</v>
      </c>
      <c r="B10188" s="374">
        <v>13398</v>
      </c>
      <c r="C10188" s="374" t="s">
        <v>20547</v>
      </c>
      <c r="D10188" s="368" t="s">
        <v>8</v>
      </c>
      <c r="E10188" s="374" t="s">
        <v>496</v>
      </c>
      <c r="F10188" s="376">
        <v>71493.88</v>
      </c>
    </row>
    <row r="10189" spans="1:6">
      <c r="A10189" s="370" t="s">
        <v>20548</v>
      </c>
      <c r="B10189" s="374">
        <v>11866</v>
      </c>
      <c r="C10189" s="374" t="s">
        <v>20549</v>
      </c>
      <c r="D10189" s="368" t="s">
        <v>8</v>
      </c>
      <c r="E10189" s="374" t="s">
        <v>496</v>
      </c>
      <c r="F10189" s="376">
        <v>48784.11</v>
      </c>
    </row>
    <row r="10190" spans="1:6">
      <c r="A10190" s="370" t="s">
        <v>20550</v>
      </c>
      <c r="B10190" s="374">
        <v>10033</v>
      </c>
      <c r="C10190" s="374" t="s">
        <v>20551</v>
      </c>
      <c r="D10190" s="368" t="s">
        <v>8</v>
      </c>
      <c r="E10190" s="374" t="s">
        <v>496</v>
      </c>
      <c r="F10190" s="376">
        <v>103890.88</v>
      </c>
    </row>
    <row r="10191" spans="1:6">
      <c r="A10191" s="370" t="s">
        <v>20552</v>
      </c>
      <c r="B10191" s="374">
        <v>16278</v>
      </c>
      <c r="C10191" s="374" t="s">
        <v>20553</v>
      </c>
      <c r="D10191" s="368" t="s">
        <v>8</v>
      </c>
      <c r="E10191" s="374" t="s">
        <v>496</v>
      </c>
      <c r="F10191" s="376">
        <v>25443.63</v>
      </c>
    </row>
    <row r="10192" spans="1:6">
      <c r="A10192" s="370" t="s">
        <v>20554</v>
      </c>
      <c r="B10192" s="374">
        <v>10925</v>
      </c>
      <c r="C10192" s="374" t="s">
        <v>20555</v>
      </c>
      <c r="D10192" s="368" t="s">
        <v>8</v>
      </c>
      <c r="E10192" s="374" t="s">
        <v>496</v>
      </c>
      <c r="F10192" s="376">
        <v>57700.34</v>
      </c>
    </row>
    <row r="10193" spans="1:6">
      <c r="A10193" s="370" t="s">
        <v>20556</v>
      </c>
      <c r="B10193" s="374">
        <v>14007</v>
      </c>
      <c r="C10193" s="374" t="s">
        <v>20557</v>
      </c>
      <c r="D10193" s="368" t="s">
        <v>8</v>
      </c>
      <c r="E10193" s="374" t="s">
        <v>496</v>
      </c>
      <c r="F10193" s="376">
        <v>26264.77</v>
      </c>
    </row>
    <row r="10194" spans="1:6">
      <c r="A10194" s="370" t="s">
        <v>20558</v>
      </c>
      <c r="B10194" s="374">
        <v>10898</v>
      </c>
      <c r="C10194" s="374" t="s">
        <v>20559</v>
      </c>
      <c r="D10194" s="368" t="s">
        <v>8</v>
      </c>
      <c r="E10194" s="374" t="s">
        <v>496</v>
      </c>
      <c r="F10194" s="376">
        <v>28511.56</v>
      </c>
    </row>
    <row r="10195" spans="1:6">
      <c r="A10195" s="370" t="s">
        <v>20560</v>
      </c>
      <c r="B10195" s="374">
        <v>10034</v>
      </c>
      <c r="C10195" s="374" t="s">
        <v>20561</v>
      </c>
      <c r="D10195" s="368" t="s">
        <v>8</v>
      </c>
      <c r="E10195" s="374" t="s">
        <v>496</v>
      </c>
      <c r="F10195" s="376">
        <v>76783.59</v>
      </c>
    </row>
    <row r="10196" spans="1:6">
      <c r="A10196" s="370" t="s">
        <v>20562</v>
      </c>
      <c r="B10196" s="374">
        <v>11911</v>
      </c>
      <c r="C10196" s="374" t="s">
        <v>20563</v>
      </c>
      <c r="D10196" s="368" t="s">
        <v>8</v>
      </c>
      <c r="E10196" s="374" t="s">
        <v>496</v>
      </c>
      <c r="F10196" s="376">
        <v>61375.35</v>
      </c>
    </row>
    <row r="10197" spans="1:6">
      <c r="A10197" s="370" t="s">
        <v>20564</v>
      </c>
      <c r="B10197" s="374">
        <v>12487</v>
      </c>
      <c r="C10197" s="374" t="s">
        <v>20565</v>
      </c>
      <c r="D10197" s="368" t="s">
        <v>8</v>
      </c>
      <c r="E10197" s="374" t="s">
        <v>496</v>
      </c>
      <c r="F10197" s="376">
        <v>60728.6</v>
      </c>
    </row>
    <row r="10198" spans="1:6">
      <c r="A10198" s="370" t="s">
        <v>20566</v>
      </c>
      <c r="B10198" s="374">
        <v>12486</v>
      </c>
      <c r="C10198" s="374" t="s">
        <v>20567</v>
      </c>
      <c r="D10198" s="368" t="s">
        <v>8</v>
      </c>
      <c r="E10198" s="374" t="s">
        <v>496</v>
      </c>
      <c r="F10198" s="376">
        <v>104903.09</v>
      </c>
    </row>
    <row r="10199" spans="1:6">
      <c r="A10199" s="370" t="s">
        <v>20568</v>
      </c>
      <c r="B10199" s="374">
        <v>10960</v>
      </c>
      <c r="C10199" s="374" t="s">
        <v>20569</v>
      </c>
      <c r="D10199" s="368" t="s">
        <v>8</v>
      </c>
      <c r="E10199" s="374" t="s">
        <v>496</v>
      </c>
      <c r="F10199" s="376">
        <v>62326.720000000001</v>
      </c>
    </row>
    <row r="10200" spans="1:6">
      <c r="A10200" s="370" t="s">
        <v>20570</v>
      </c>
      <c r="B10200" s="374">
        <v>10576</v>
      </c>
      <c r="C10200" s="374" t="s">
        <v>20571</v>
      </c>
      <c r="D10200" s="368" t="s">
        <v>8</v>
      </c>
      <c r="E10200" s="374" t="s">
        <v>496</v>
      </c>
      <c r="F10200" s="376">
        <v>132867.51999999999</v>
      </c>
    </row>
    <row r="10201" spans="1:6">
      <c r="A10201" s="370" t="s">
        <v>20572</v>
      </c>
      <c r="B10201" s="374">
        <v>11907</v>
      </c>
      <c r="C10201" s="374" t="s">
        <v>20573</v>
      </c>
      <c r="D10201" s="368" t="s">
        <v>8</v>
      </c>
      <c r="E10201" s="374" t="s">
        <v>496</v>
      </c>
      <c r="F10201" s="376">
        <v>71834.45</v>
      </c>
    </row>
    <row r="10202" spans="1:6">
      <c r="A10202" s="370" t="s">
        <v>20574</v>
      </c>
      <c r="B10202" s="374">
        <v>12314</v>
      </c>
      <c r="C10202" s="374" t="s">
        <v>20575</v>
      </c>
      <c r="D10202" s="368" t="s">
        <v>8</v>
      </c>
      <c r="E10202" s="374" t="s">
        <v>496</v>
      </c>
      <c r="F10202" s="376">
        <v>38646.129999999997</v>
      </c>
    </row>
    <row r="10203" spans="1:6">
      <c r="A10203" s="370" t="s">
        <v>20576</v>
      </c>
      <c r="B10203" s="374">
        <v>11140</v>
      </c>
      <c r="C10203" s="374" t="s">
        <v>20577</v>
      </c>
      <c r="D10203" s="368" t="s">
        <v>8</v>
      </c>
      <c r="E10203" s="374" t="s">
        <v>496</v>
      </c>
      <c r="F10203" s="376">
        <v>14484.33</v>
      </c>
    </row>
    <row r="10204" spans="1:6">
      <c r="A10204" s="370" t="s">
        <v>20578</v>
      </c>
      <c r="B10204" s="374">
        <v>10579</v>
      </c>
      <c r="C10204" s="374" t="s">
        <v>20579</v>
      </c>
      <c r="D10204" s="368" t="s">
        <v>8</v>
      </c>
      <c r="E10204" s="374" t="s">
        <v>496</v>
      </c>
      <c r="F10204" s="376">
        <v>10632.83</v>
      </c>
    </row>
    <row r="10205" spans="1:6">
      <c r="A10205" s="370" t="s">
        <v>20580</v>
      </c>
      <c r="B10205" s="374">
        <v>15103</v>
      </c>
      <c r="C10205" s="374" t="s">
        <v>20581</v>
      </c>
      <c r="D10205" s="368" t="s">
        <v>8</v>
      </c>
      <c r="E10205" s="374" t="s">
        <v>496</v>
      </c>
      <c r="F10205" s="376">
        <v>15195.78</v>
      </c>
    </row>
    <row r="10206" spans="1:6">
      <c r="A10206" s="370" t="s">
        <v>20582</v>
      </c>
      <c r="B10206" s="374">
        <v>11846</v>
      </c>
      <c r="C10206" s="374" t="s">
        <v>20583</v>
      </c>
      <c r="D10206" s="368" t="s">
        <v>8</v>
      </c>
      <c r="E10206" s="374" t="s">
        <v>496</v>
      </c>
      <c r="F10206" s="376">
        <v>72804.87</v>
      </c>
    </row>
    <row r="10207" spans="1:6">
      <c r="A10207" s="370" t="s">
        <v>20584</v>
      </c>
      <c r="B10207" s="374">
        <v>10480</v>
      </c>
      <c r="C10207" s="374" t="s">
        <v>20585</v>
      </c>
      <c r="D10207" s="368" t="s">
        <v>8</v>
      </c>
      <c r="E10207" s="374" t="s">
        <v>496</v>
      </c>
      <c r="F10207" s="376">
        <v>146726.95000000001</v>
      </c>
    </row>
    <row r="10208" spans="1:6">
      <c r="A10208" s="370" t="s">
        <v>20586</v>
      </c>
      <c r="B10208" s="374">
        <v>11992</v>
      </c>
      <c r="C10208" s="374" t="s">
        <v>20587</v>
      </c>
      <c r="D10208" s="368" t="s">
        <v>8</v>
      </c>
      <c r="E10208" s="374" t="s">
        <v>496</v>
      </c>
      <c r="F10208" s="376">
        <v>122340.61</v>
      </c>
    </row>
    <row r="10209" spans="1:6">
      <c r="A10209" s="370" t="s">
        <v>20588</v>
      </c>
      <c r="B10209" s="374">
        <v>19140</v>
      </c>
      <c r="C10209" s="374" t="s">
        <v>20589</v>
      </c>
      <c r="D10209" s="368" t="s">
        <v>8</v>
      </c>
      <c r="E10209" s="374" t="s">
        <v>496</v>
      </c>
      <c r="F10209" s="376">
        <v>41251.230000000003</v>
      </c>
    </row>
    <row r="10210" spans="1:6">
      <c r="A10210" s="370" t="s">
        <v>20590</v>
      </c>
      <c r="B10210" s="374">
        <v>10512</v>
      </c>
      <c r="C10210" s="374" t="s">
        <v>20591</v>
      </c>
      <c r="D10210" s="368" t="s">
        <v>8</v>
      </c>
      <c r="E10210" s="374" t="s">
        <v>496</v>
      </c>
      <c r="F10210" s="376">
        <v>150340.44</v>
      </c>
    </row>
    <row r="10211" spans="1:6">
      <c r="A10211" s="370" t="s">
        <v>20592</v>
      </c>
      <c r="B10211" s="374">
        <v>11065</v>
      </c>
      <c r="C10211" s="374" t="s">
        <v>20593</v>
      </c>
      <c r="D10211" s="368" t="s">
        <v>8</v>
      </c>
      <c r="E10211" s="374" t="s">
        <v>496</v>
      </c>
      <c r="F10211" s="376">
        <v>52599.85</v>
      </c>
    </row>
    <row r="10212" spans="1:6">
      <c r="A10212" s="370" t="s">
        <v>20594</v>
      </c>
      <c r="B10212" s="374">
        <v>11661</v>
      </c>
      <c r="C10212" s="374" t="s">
        <v>20595</v>
      </c>
      <c r="D10212" s="368" t="s">
        <v>8</v>
      </c>
      <c r="E10212" s="374" t="s">
        <v>496</v>
      </c>
      <c r="F10212" s="376">
        <v>120044.6</v>
      </c>
    </row>
    <row r="10213" spans="1:6">
      <c r="A10213" s="370" t="s">
        <v>20596</v>
      </c>
      <c r="B10213" s="374">
        <v>15837</v>
      </c>
      <c r="C10213" s="374" t="s">
        <v>20597</v>
      </c>
      <c r="D10213" s="368" t="s">
        <v>8</v>
      </c>
      <c r="E10213" s="374" t="s">
        <v>496</v>
      </c>
      <c r="F10213" s="376">
        <v>184123.85</v>
      </c>
    </row>
    <row r="10214" spans="1:6">
      <c r="A10214" s="370" t="s">
        <v>20598</v>
      </c>
      <c r="B10214" s="374">
        <v>9033</v>
      </c>
      <c r="C10214" s="374" t="s">
        <v>20599</v>
      </c>
      <c r="D10214" s="368" t="s">
        <v>8</v>
      </c>
      <c r="E10214" s="374" t="s">
        <v>496</v>
      </c>
      <c r="F10214" s="376">
        <v>0</v>
      </c>
    </row>
    <row r="10215" spans="1:6">
      <c r="A10215" s="370" t="s">
        <v>20600</v>
      </c>
      <c r="B10215" s="374">
        <v>11993</v>
      </c>
      <c r="C10215" s="374" t="s">
        <v>20599</v>
      </c>
      <c r="D10215" s="368" t="s">
        <v>8</v>
      </c>
      <c r="E10215" s="374" t="s">
        <v>496</v>
      </c>
      <c r="F10215" s="376">
        <v>43147.58</v>
      </c>
    </row>
    <row r="10216" spans="1:6">
      <c r="A10216" s="370" t="s">
        <v>20601</v>
      </c>
      <c r="B10216" s="374">
        <v>13383</v>
      </c>
      <c r="C10216" s="374" t="s">
        <v>20602</v>
      </c>
      <c r="D10216" s="368" t="s">
        <v>8</v>
      </c>
      <c r="E10216" s="374" t="s">
        <v>496</v>
      </c>
      <c r="F10216" s="376">
        <v>14392.72</v>
      </c>
    </row>
    <row r="10217" spans="1:6">
      <c r="A10217" s="370" t="s">
        <v>20603</v>
      </c>
      <c r="B10217" s="374">
        <v>10303</v>
      </c>
      <c r="C10217" s="374" t="s">
        <v>20604</v>
      </c>
      <c r="D10217" s="368" t="s">
        <v>8</v>
      </c>
      <c r="E10217" s="374" t="s">
        <v>496</v>
      </c>
      <c r="F10217" s="376">
        <v>100874.29</v>
      </c>
    </row>
    <row r="10218" spans="1:6">
      <c r="A10218" s="370" t="s">
        <v>20605</v>
      </c>
      <c r="B10218" s="374">
        <v>13381</v>
      </c>
      <c r="C10218" s="374" t="s">
        <v>20606</v>
      </c>
      <c r="D10218" s="368" t="s">
        <v>8</v>
      </c>
      <c r="E10218" s="374" t="s">
        <v>496</v>
      </c>
      <c r="F10218" s="376">
        <v>29520.11</v>
      </c>
    </row>
    <row r="10219" spans="1:6" ht="22.5">
      <c r="A10219" s="370" t="s">
        <v>20607</v>
      </c>
      <c r="B10219" s="374">
        <v>20704</v>
      </c>
      <c r="C10219" s="374" t="s">
        <v>20608</v>
      </c>
      <c r="D10219" s="368" t="s">
        <v>8</v>
      </c>
      <c r="E10219" s="374" t="s">
        <v>537</v>
      </c>
      <c r="F10219" s="376">
        <v>172790.28</v>
      </c>
    </row>
    <row r="10220" spans="1:6">
      <c r="A10220" s="370" t="s">
        <v>20609</v>
      </c>
      <c r="B10220" s="374">
        <v>11685</v>
      </c>
      <c r="C10220" s="374" t="s">
        <v>20610</v>
      </c>
      <c r="D10220" s="368" t="s">
        <v>8</v>
      </c>
      <c r="E10220" s="374" t="s">
        <v>496</v>
      </c>
      <c r="F10220" s="376">
        <v>123886.38</v>
      </c>
    </row>
    <row r="10221" spans="1:6" ht="22.5">
      <c r="A10221" s="370" t="s">
        <v>20611</v>
      </c>
      <c r="B10221" s="374">
        <v>20705</v>
      </c>
      <c r="C10221" s="374" t="s">
        <v>20612</v>
      </c>
      <c r="D10221" s="368" t="s">
        <v>8</v>
      </c>
      <c r="E10221" s="374" t="s">
        <v>537</v>
      </c>
      <c r="F10221" s="376">
        <v>177577.44</v>
      </c>
    </row>
    <row r="10222" spans="1:6">
      <c r="A10222" s="370" t="s">
        <v>20613</v>
      </c>
      <c r="B10222" s="374">
        <v>10594</v>
      </c>
      <c r="C10222" s="374" t="s">
        <v>20614</v>
      </c>
      <c r="D10222" s="368" t="s">
        <v>8</v>
      </c>
      <c r="E10222" s="374" t="s">
        <v>496</v>
      </c>
      <c r="F10222" s="376">
        <v>25851.58</v>
      </c>
    </row>
    <row r="10223" spans="1:6">
      <c r="A10223" s="370" t="s">
        <v>20615</v>
      </c>
      <c r="B10223" s="374">
        <v>12302</v>
      </c>
      <c r="C10223" s="374" t="s">
        <v>20614</v>
      </c>
      <c r="D10223" s="368" t="s">
        <v>8</v>
      </c>
      <c r="E10223" s="374" t="s">
        <v>496</v>
      </c>
      <c r="F10223" s="376">
        <v>24462.59</v>
      </c>
    </row>
    <row r="10224" spans="1:6">
      <c r="A10224" s="370" t="s">
        <v>20616</v>
      </c>
      <c r="B10224" s="374">
        <v>11922</v>
      </c>
      <c r="C10224" s="374" t="s">
        <v>20617</v>
      </c>
      <c r="D10224" s="368" t="s">
        <v>8</v>
      </c>
      <c r="E10224" s="374" t="s">
        <v>496</v>
      </c>
      <c r="F10224" s="376">
        <v>27400.78</v>
      </c>
    </row>
    <row r="10225" spans="1:6">
      <c r="A10225" s="370" t="s">
        <v>20618</v>
      </c>
      <c r="B10225" s="374">
        <v>10037</v>
      </c>
      <c r="C10225" s="374" t="s">
        <v>20619</v>
      </c>
      <c r="D10225" s="368" t="s">
        <v>8</v>
      </c>
      <c r="E10225" s="374" t="s">
        <v>496</v>
      </c>
      <c r="F10225" s="376">
        <v>92391.9</v>
      </c>
    </row>
    <row r="10226" spans="1:6">
      <c r="A10226" s="370" t="s">
        <v>20620</v>
      </c>
      <c r="B10226" s="374">
        <v>11913</v>
      </c>
      <c r="C10226" s="374" t="s">
        <v>20621</v>
      </c>
      <c r="D10226" s="368" t="s">
        <v>8</v>
      </c>
      <c r="E10226" s="374" t="s">
        <v>496</v>
      </c>
      <c r="F10226" s="376">
        <v>32920.160000000003</v>
      </c>
    </row>
    <row r="10227" spans="1:6">
      <c r="A10227" s="370" t="s">
        <v>20622</v>
      </c>
      <c r="B10227" s="374">
        <v>12303</v>
      </c>
      <c r="C10227" s="374" t="s">
        <v>20623</v>
      </c>
      <c r="D10227" s="368" t="s">
        <v>8</v>
      </c>
      <c r="E10227" s="374" t="s">
        <v>496</v>
      </c>
      <c r="F10227" s="376">
        <v>34441.360000000001</v>
      </c>
    </row>
    <row r="10228" spans="1:6">
      <c r="A10228" s="370" t="s">
        <v>20624</v>
      </c>
      <c r="B10228" s="374">
        <v>10659</v>
      </c>
      <c r="C10228" s="374" t="s">
        <v>20625</v>
      </c>
      <c r="D10228" s="368" t="s">
        <v>8</v>
      </c>
      <c r="E10228" s="374" t="s">
        <v>496</v>
      </c>
      <c r="F10228" s="376">
        <v>119230.92</v>
      </c>
    </row>
    <row r="10229" spans="1:6">
      <c r="A10229" s="370" t="s">
        <v>20626</v>
      </c>
      <c r="B10229" s="374">
        <v>11702</v>
      </c>
      <c r="C10229" s="374" t="s">
        <v>20627</v>
      </c>
      <c r="D10229" s="368" t="s">
        <v>8</v>
      </c>
      <c r="E10229" s="374" t="s">
        <v>496</v>
      </c>
      <c r="F10229" s="376">
        <v>134582.20000000001</v>
      </c>
    </row>
    <row r="10230" spans="1:6">
      <c r="A10230" s="370" t="s">
        <v>20628</v>
      </c>
      <c r="B10230" s="374">
        <v>11914</v>
      </c>
      <c r="C10230" s="374" t="s">
        <v>20629</v>
      </c>
      <c r="D10230" s="368" t="s">
        <v>8</v>
      </c>
      <c r="E10230" s="374" t="s">
        <v>496</v>
      </c>
      <c r="F10230" s="376">
        <v>41109.46</v>
      </c>
    </row>
    <row r="10231" spans="1:6">
      <c r="A10231" s="370" t="s">
        <v>20630</v>
      </c>
      <c r="B10231" s="374">
        <v>10262</v>
      </c>
      <c r="C10231" s="374" t="s">
        <v>20631</v>
      </c>
      <c r="D10231" s="368" t="s">
        <v>8</v>
      </c>
      <c r="E10231" s="374" t="s">
        <v>496</v>
      </c>
      <c r="F10231" s="376">
        <v>165618.56</v>
      </c>
    </row>
    <row r="10232" spans="1:6">
      <c r="A10232" s="370" t="s">
        <v>20632</v>
      </c>
      <c r="B10232" s="374">
        <v>12304</v>
      </c>
      <c r="C10232" s="374" t="s">
        <v>20633</v>
      </c>
      <c r="D10232" s="368" t="s">
        <v>8</v>
      </c>
      <c r="E10232" s="374" t="s">
        <v>496</v>
      </c>
      <c r="F10232" s="376">
        <v>142060.5</v>
      </c>
    </row>
    <row r="10233" spans="1:6">
      <c r="A10233" s="370" t="s">
        <v>20634</v>
      </c>
      <c r="B10233" s="374">
        <v>11915</v>
      </c>
      <c r="C10233" s="374" t="s">
        <v>20635</v>
      </c>
      <c r="D10233" s="368" t="s">
        <v>8</v>
      </c>
      <c r="E10233" s="374" t="s">
        <v>496</v>
      </c>
      <c r="F10233" s="376">
        <v>65056.04</v>
      </c>
    </row>
    <row r="10234" spans="1:6">
      <c r="A10234" s="370" t="s">
        <v>20636</v>
      </c>
      <c r="B10234" s="374">
        <v>10745</v>
      </c>
      <c r="C10234" s="374" t="s">
        <v>20637</v>
      </c>
      <c r="D10234" s="368" t="s">
        <v>8</v>
      </c>
      <c r="E10234" s="374" t="s">
        <v>496</v>
      </c>
      <c r="F10234" s="376">
        <v>173800.8</v>
      </c>
    </row>
    <row r="10235" spans="1:6" ht="22.5">
      <c r="A10235" s="370" t="s">
        <v>20638</v>
      </c>
      <c r="B10235" s="374">
        <v>16943</v>
      </c>
      <c r="C10235" s="374" t="s">
        <v>20639</v>
      </c>
      <c r="D10235" s="368" t="s">
        <v>8</v>
      </c>
      <c r="E10235" s="374" t="s">
        <v>537</v>
      </c>
      <c r="F10235" s="376">
        <v>14300.63</v>
      </c>
    </row>
    <row r="10236" spans="1:6" ht="22.5">
      <c r="A10236" s="370" t="s">
        <v>20640</v>
      </c>
      <c r="B10236" s="374">
        <v>16974</v>
      </c>
      <c r="C10236" s="374" t="s">
        <v>20641</v>
      </c>
      <c r="D10236" s="368" t="s">
        <v>8</v>
      </c>
      <c r="E10236" s="374" t="s">
        <v>537</v>
      </c>
      <c r="F10236" s="376">
        <v>24415.89</v>
      </c>
    </row>
    <row r="10237" spans="1:6">
      <c r="A10237" s="370" t="s">
        <v>20642</v>
      </c>
      <c r="B10237" s="374">
        <v>15139</v>
      </c>
      <c r="C10237" s="374" t="s">
        <v>20643</v>
      </c>
      <c r="D10237" s="368" t="s">
        <v>8</v>
      </c>
      <c r="E10237" s="374" t="s">
        <v>496</v>
      </c>
      <c r="F10237" s="376">
        <v>16993.669999999998</v>
      </c>
    </row>
    <row r="10238" spans="1:6">
      <c r="A10238" s="370" t="s">
        <v>20644</v>
      </c>
      <c r="B10238" s="374">
        <v>13569</v>
      </c>
      <c r="C10238" s="374" t="s">
        <v>20645</v>
      </c>
      <c r="D10238" s="368" t="s">
        <v>8</v>
      </c>
      <c r="E10238" s="374" t="s">
        <v>496</v>
      </c>
      <c r="F10238" s="376">
        <v>60105.18</v>
      </c>
    </row>
    <row r="10239" spans="1:6">
      <c r="A10239" s="370" t="s">
        <v>20646</v>
      </c>
      <c r="B10239" s="374">
        <v>12355</v>
      </c>
      <c r="C10239" s="374" t="s">
        <v>20647</v>
      </c>
      <c r="D10239" s="368" t="s">
        <v>8</v>
      </c>
      <c r="E10239" s="374" t="s">
        <v>496</v>
      </c>
      <c r="F10239" s="376">
        <v>104143.83</v>
      </c>
    </row>
    <row r="10240" spans="1:6">
      <c r="A10240" s="370" t="s">
        <v>20648</v>
      </c>
      <c r="B10240" s="374">
        <v>14496</v>
      </c>
      <c r="C10240" s="374" t="s">
        <v>20649</v>
      </c>
      <c r="D10240" s="368" t="s">
        <v>8</v>
      </c>
      <c r="E10240" s="374" t="s">
        <v>496</v>
      </c>
      <c r="F10240" s="376">
        <v>21730.89</v>
      </c>
    </row>
    <row r="10241" spans="1:6">
      <c r="A10241" s="370" t="s">
        <v>20650</v>
      </c>
      <c r="B10241" s="374">
        <v>12535</v>
      </c>
      <c r="C10241" s="374" t="s">
        <v>20651</v>
      </c>
      <c r="D10241" s="368" t="s">
        <v>8</v>
      </c>
      <c r="E10241" s="374" t="s">
        <v>496</v>
      </c>
      <c r="F10241" s="376">
        <v>131702.85</v>
      </c>
    </row>
    <row r="10242" spans="1:6">
      <c r="A10242" s="370" t="s">
        <v>20652</v>
      </c>
      <c r="B10242" s="374">
        <v>13241</v>
      </c>
      <c r="C10242" s="374" t="s">
        <v>20653</v>
      </c>
      <c r="D10242" s="368" t="s">
        <v>8</v>
      </c>
      <c r="E10242" s="374" t="s">
        <v>496</v>
      </c>
      <c r="F10242" s="376">
        <v>54646.559999999998</v>
      </c>
    </row>
    <row r="10243" spans="1:6">
      <c r="A10243" s="370" t="s">
        <v>20654</v>
      </c>
      <c r="B10243" s="374">
        <v>16851</v>
      </c>
      <c r="C10243" s="374" t="s">
        <v>20653</v>
      </c>
      <c r="D10243" s="368" t="s">
        <v>8</v>
      </c>
      <c r="E10243" s="374" t="s">
        <v>496</v>
      </c>
      <c r="F10243" s="376">
        <v>59951.11</v>
      </c>
    </row>
    <row r="10244" spans="1:6">
      <c r="A10244" s="370" t="s">
        <v>20655</v>
      </c>
      <c r="B10244" s="374">
        <v>13397</v>
      </c>
      <c r="C10244" s="374" t="s">
        <v>20656</v>
      </c>
      <c r="D10244" s="368" t="s">
        <v>8</v>
      </c>
      <c r="E10244" s="374" t="s">
        <v>496</v>
      </c>
      <c r="F10244" s="376">
        <v>103693.25</v>
      </c>
    </row>
    <row r="10245" spans="1:6">
      <c r="A10245" s="370" t="s">
        <v>20657</v>
      </c>
      <c r="B10245" s="374">
        <v>14499</v>
      </c>
      <c r="C10245" s="374" t="s">
        <v>20658</v>
      </c>
      <c r="D10245" s="368" t="s">
        <v>8</v>
      </c>
      <c r="E10245" s="374" t="s">
        <v>496</v>
      </c>
      <c r="F10245" s="376">
        <v>20340.650000000001</v>
      </c>
    </row>
    <row r="10246" spans="1:6">
      <c r="A10246" s="370" t="s">
        <v>20659</v>
      </c>
      <c r="B10246" s="374">
        <v>13563</v>
      </c>
      <c r="C10246" s="374" t="s">
        <v>20660</v>
      </c>
      <c r="D10246" s="368" t="s">
        <v>8</v>
      </c>
      <c r="E10246" s="374" t="s">
        <v>496</v>
      </c>
      <c r="F10246" s="376">
        <v>62227.63</v>
      </c>
    </row>
    <row r="10247" spans="1:6">
      <c r="A10247" s="370" t="s">
        <v>20661</v>
      </c>
      <c r="B10247" s="374">
        <v>14557</v>
      </c>
      <c r="C10247" s="374" t="s">
        <v>20662</v>
      </c>
      <c r="D10247" s="368" t="s">
        <v>8</v>
      </c>
      <c r="E10247" s="374" t="s">
        <v>496</v>
      </c>
      <c r="F10247" s="376">
        <v>27361.51</v>
      </c>
    </row>
    <row r="10248" spans="1:6">
      <c r="A10248" s="370" t="s">
        <v>20663</v>
      </c>
      <c r="B10248" s="374">
        <v>13556</v>
      </c>
      <c r="C10248" s="374" t="s">
        <v>20664</v>
      </c>
      <c r="D10248" s="368" t="s">
        <v>8</v>
      </c>
      <c r="E10248" s="374" t="s">
        <v>496</v>
      </c>
      <c r="F10248" s="376">
        <v>88109.89</v>
      </c>
    </row>
    <row r="10249" spans="1:6">
      <c r="A10249" s="370" t="s">
        <v>20665</v>
      </c>
      <c r="B10249" s="374">
        <v>12354</v>
      </c>
      <c r="C10249" s="374" t="s">
        <v>20666</v>
      </c>
      <c r="D10249" s="368" t="s">
        <v>8</v>
      </c>
      <c r="E10249" s="374" t="s">
        <v>496</v>
      </c>
      <c r="F10249" s="376">
        <v>149531.79</v>
      </c>
    </row>
    <row r="10250" spans="1:6">
      <c r="A10250" s="370" t="s">
        <v>20667</v>
      </c>
      <c r="B10250" s="374">
        <v>14497</v>
      </c>
      <c r="C10250" s="374" t="s">
        <v>20668</v>
      </c>
      <c r="D10250" s="368" t="s">
        <v>8</v>
      </c>
      <c r="E10250" s="374" t="s">
        <v>496</v>
      </c>
      <c r="F10250" s="376">
        <v>46498.05</v>
      </c>
    </row>
    <row r="10251" spans="1:6">
      <c r="A10251" s="370" t="s">
        <v>20669</v>
      </c>
      <c r="B10251" s="374">
        <v>13555</v>
      </c>
      <c r="C10251" s="374" t="s">
        <v>20670</v>
      </c>
      <c r="D10251" s="368" t="s">
        <v>8</v>
      </c>
      <c r="E10251" s="374" t="s">
        <v>496</v>
      </c>
      <c r="F10251" s="376">
        <v>121099.28</v>
      </c>
    </row>
    <row r="10252" spans="1:6">
      <c r="A10252" s="370" t="s">
        <v>20671</v>
      </c>
      <c r="B10252" s="374">
        <v>11328</v>
      </c>
      <c r="C10252" s="374" t="s">
        <v>20672</v>
      </c>
      <c r="D10252" s="368" t="s">
        <v>8</v>
      </c>
      <c r="E10252" s="374" t="s">
        <v>496</v>
      </c>
      <c r="F10252" s="376">
        <v>152897.75</v>
      </c>
    </row>
    <row r="10253" spans="1:6">
      <c r="A10253" s="370" t="s">
        <v>20673</v>
      </c>
      <c r="B10253" s="374">
        <v>14498</v>
      </c>
      <c r="C10253" s="374" t="s">
        <v>20674</v>
      </c>
      <c r="D10253" s="368" t="s">
        <v>8</v>
      </c>
      <c r="E10253" s="374" t="s">
        <v>496</v>
      </c>
      <c r="F10253" s="376">
        <v>20935.89</v>
      </c>
    </row>
    <row r="10254" spans="1:6">
      <c r="A10254" s="370" t="s">
        <v>20675</v>
      </c>
      <c r="B10254" s="374">
        <v>12353</v>
      </c>
      <c r="C10254" s="374" t="s">
        <v>20676</v>
      </c>
      <c r="D10254" s="368" t="s">
        <v>8</v>
      </c>
      <c r="E10254" s="374" t="s">
        <v>496</v>
      </c>
      <c r="F10254" s="376">
        <v>185551.06</v>
      </c>
    </row>
    <row r="10255" spans="1:6">
      <c r="A10255" s="370" t="s">
        <v>20677</v>
      </c>
      <c r="B10255" s="374">
        <v>15659</v>
      </c>
      <c r="C10255" s="374" t="s">
        <v>20678</v>
      </c>
      <c r="D10255" s="368" t="s">
        <v>8</v>
      </c>
      <c r="E10255" s="374" t="s">
        <v>496</v>
      </c>
      <c r="F10255" s="376">
        <v>138490.37</v>
      </c>
    </row>
    <row r="10256" spans="1:6">
      <c r="A10256" s="370" t="s">
        <v>20679</v>
      </c>
      <c r="B10256" s="374">
        <v>10766</v>
      </c>
      <c r="C10256" s="374" t="s">
        <v>20680</v>
      </c>
      <c r="D10256" s="368" t="s">
        <v>8</v>
      </c>
      <c r="E10256" s="374" t="s">
        <v>496</v>
      </c>
      <c r="F10256" s="376">
        <v>406726.91</v>
      </c>
    </row>
    <row r="10257" spans="1:6">
      <c r="A10257" s="370" t="s">
        <v>20681</v>
      </c>
      <c r="B10257" s="374">
        <v>17839</v>
      </c>
      <c r="C10257" s="374" t="s">
        <v>20682</v>
      </c>
      <c r="D10257" s="368" t="s">
        <v>8</v>
      </c>
      <c r="E10257" s="374" t="s">
        <v>496</v>
      </c>
      <c r="F10257" s="376">
        <v>12406.37</v>
      </c>
    </row>
    <row r="10258" spans="1:6">
      <c r="A10258" s="370" t="s">
        <v>20683</v>
      </c>
      <c r="B10258" s="374">
        <v>17841</v>
      </c>
      <c r="C10258" s="374" t="s">
        <v>20684</v>
      </c>
      <c r="D10258" s="368" t="s">
        <v>8</v>
      </c>
      <c r="E10258" s="374" t="s">
        <v>496</v>
      </c>
      <c r="F10258" s="376">
        <v>17657.97</v>
      </c>
    </row>
    <row r="10259" spans="1:6" ht="22.5">
      <c r="A10259" s="370" t="s">
        <v>20685</v>
      </c>
      <c r="B10259" s="374">
        <v>16883</v>
      </c>
      <c r="C10259" s="374" t="s">
        <v>20686</v>
      </c>
      <c r="D10259" s="368" t="s">
        <v>8</v>
      </c>
      <c r="E10259" s="374" t="s">
        <v>537</v>
      </c>
      <c r="F10259" s="376">
        <v>14099.43</v>
      </c>
    </row>
    <row r="10260" spans="1:6">
      <c r="A10260" s="370" t="s">
        <v>20687</v>
      </c>
      <c r="B10260" s="374">
        <v>16873</v>
      </c>
      <c r="C10260" s="374" t="s">
        <v>20688</v>
      </c>
      <c r="D10260" s="368" t="s">
        <v>8</v>
      </c>
      <c r="E10260" s="374" t="s">
        <v>648</v>
      </c>
      <c r="F10260" s="376">
        <v>13678.76</v>
      </c>
    </row>
    <row r="10261" spans="1:6" ht="22.5">
      <c r="A10261" s="370" t="s">
        <v>20689</v>
      </c>
      <c r="B10261" s="374">
        <v>16895</v>
      </c>
      <c r="C10261" s="374" t="s">
        <v>20690</v>
      </c>
      <c r="D10261" s="368" t="s">
        <v>8</v>
      </c>
      <c r="E10261" s="374" t="s">
        <v>537</v>
      </c>
      <c r="F10261" s="376">
        <v>14149.81</v>
      </c>
    </row>
    <row r="10262" spans="1:6" ht="22.5">
      <c r="A10262" s="370" t="s">
        <v>20691</v>
      </c>
      <c r="B10262" s="374">
        <v>16898</v>
      </c>
      <c r="C10262" s="374" t="s">
        <v>20692</v>
      </c>
      <c r="D10262" s="368" t="s">
        <v>8</v>
      </c>
      <c r="E10262" s="374" t="s">
        <v>537</v>
      </c>
      <c r="F10262" s="376">
        <v>14789.69</v>
      </c>
    </row>
    <row r="10263" spans="1:6" ht="22.5">
      <c r="A10263" s="370" t="s">
        <v>20693</v>
      </c>
      <c r="B10263" s="374">
        <v>16900</v>
      </c>
      <c r="C10263" s="374" t="s">
        <v>20694</v>
      </c>
      <c r="D10263" s="368" t="s">
        <v>8</v>
      </c>
      <c r="E10263" s="374" t="s">
        <v>537</v>
      </c>
      <c r="F10263" s="376">
        <v>24955.58</v>
      </c>
    </row>
    <row r="10264" spans="1:6">
      <c r="A10264" s="370" t="s">
        <v>20695</v>
      </c>
      <c r="B10264" s="374">
        <v>18773</v>
      </c>
      <c r="C10264" s="374" t="s">
        <v>20696</v>
      </c>
      <c r="D10264" s="368" t="s">
        <v>8</v>
      </c>
      <c r="E10264" s="374" t="s">
        <v>496</v>
      </c>
      <c r="F10264" s="376">
        <v>122255.52</v>
      </c>
    </row>
    <row r="10265" spans="1:6">
      <c r="A10265" s="370" t="s">
        <v>20697</v>
      </c>
      <c r="B10265" s="374">
        <v>17049</v>
      </c>
      <c r="C10265" s="374" t="s">
        <v>20698</v>
      </c>
      <c r="D10265" s="368" t="s">
        <v>8</v>
      </c>
      <c r="E10265" s="374" t="s">
        <v>496</v>
      </c>
      <c r="F10265" s="376">
        <v>27766.66</v>
      </c>
    </row>
    <row r="10266" spans="1:6">
      <c r="A10266" s="370" t="s">
        <v>20699</v>
      </c>
      <c r="B10266" s="374">
        <v>17040</v>
      </c>
      <c r="C10266" s="374" t="s">
        <v>20700</v>
      </c>
      <c r="D10266" s="368" t="s">
        <v>8</v>
      </c>
      <c r="E10266" s="374" t="s">
        <v>496</v>
      </c>
      <c r="F10266" s="376">
        <v>72761.259999999995</v>
      </c>
    </row>
    <row r="10267" spans="1:6">
      <c r="A10267" s="370" t="s">
        <v>20701</v>
      </c>
      <c r="B10267" s="374">
        <v>12758</v>
      </c>
      <c r="C10267" s="374" t="s">
        <v>20702</v>
      </c>
      <c r="D10267" s="368" t="s">
        <v>8</v>
      </c>
      <c r="E10267" s="374" t="s">
        <v>496</v>
      </c>
      <c r="F10267" s="376">
        <v>115331.05</v>
      </c>
    </row>
    <row r="10268" spans="1:6">
      <c r="A10268" s="370" t="s">
        <v>20703</v>
      </c>
      <c r="B10268" s="374">
        <v>13277</v>
      </c>
      <c r="C10268" s="374" t="s">
        <v>20704</v>
      </c>
      <c r="D10268" s="368" t="s">
        <v>8</v>
      </c>
      <c r="E10268" s="374" t="s">
        <v>496</v>
      </c>
      <c r="F10268" s="376">
        <v>45369.34</v>
      </c>
    </row>
    <row r="10269" spans="1:6">
      <c r="A10269" s="370" t="s">
        <v>20705</v>
      </c>
      <c r="B10269" s="374">
        <v>13278</v>
      </c>
      <c r="C10269" s="374" t="s">
        <v>20706</v>
      </c>
      <c r="D10269" s="368" t="s">
        <v>8</v>
      </c>
      <c r="E10269" s="374" t="s">
        <v>496</v>
      </c>
      <c r="F10269" s="376">
        <v>82786.27</v>
      </c>
    </row>
    <row r="10270" spans="1:6">
      <c r="A10270" s="370" t="s">
        <v>20707</v>
      </c>
      <c r="B10270" s="374">
        <v>13279</v>
      </c>
      <c r="C10270" s="374" t="s">
        <v>20708</v>
      </c>
      <c r="D10270" s="368" t="s">
        <v>8</v>
      </c>
      <c r="E10270" s="374" t="s">
        <v>496</v>
      </c>
      <c r="F10270" s="376">
        <v>99849.91</v>
      </c>
    </row>
    <row r="10271" spans="1:6">
      <c r="A10271" s="370" t="s">
        <v>20709</v>
      </c>
      <c r="B10271" s="374">
        <v>12293</v>
      </c>
      <c r="C10271" s="374" t="s">
        <v>20710</v>
      </c>
      <c r="D10271" s="368" t="s">
        <v>8</v>
      </c>
      <c r="E10271" s="374" t="s">
        <v>496</v>
      </c>
      <c r="F10271" s="376">
        <v>36842.39</v>
      </c>
    </row>
    <row r="10272" spans="1:6">
      <c r="A10272" s="370" t="s">
        <v>20711</v>
      </c>
      <c r="B10272" s="374">
        <v>12259</v>
      </c>
      <c r="C10272" s="374" t="s">
        <v>20712</v>
      </c>
      <c r="D10272" s="368" t="s">
        <v>8</v>
      </c>
      <c r="E10272" s="374" t="s">
        <v>496</v>
      </c>
      <c r="F10272" s="376">
        <v>41138.449999999997</v>
      </c>
    </row>
    <row r="10273" spans="1:6">
      <c r="A10273" s="370" t="s">
        <v>20713</v>
      </c>
      <c r="B10273" s="374">
        <v>12827</v>
      </c>
      <c r="C10273" s="374" t="s">
        <v>20714</v>
      </c>
      <c r="D10273" s="368" t="s">
        <v>8</v>
      </c>
      <c r="E10273" s="374" t="s">
        <v>615</v>
      </c>
      <c r="F10273" s="376">
        <v>399775.61</v>
      </c>
    </row>
    <row r="10274" spans="1:6">
      <c r="A10274" s="370" t="s">
        <v>20715</v>
      </c>
      <c r="B10274" s="374">
        <v>18605</v>
      </c>
      <c r="C10274" s="374" t="s">
        <v>20716</v>
      </c>
      <c r="D10274" s="368" t="s">
        <v>8</v>
      </c>
      <c r="E10274" s="374" t="s">
        <v>562</v>
      </c>
      <c r="F10274" s="376">
        <v>71984.479999999996</v>
      </c>
    </row>
    <row r="10275" spans="1:6">
      <c r="A10275" s="370" t="s">
        <v>20717</v>
      </c>
      <c r="B10275" s="374">
        <v>10482</v>
      </c>
      <c r="C10275" s="374" t="s">
        <v>20718</v>
      </c>
      <c r="D10275" s="368" t="s">
        <v>8</v>
      </c>
      <c r="E10275" s="374" t="s">
        <v>496</v>
      </c>
      <c r="F10275" s="376">
        <v>26717.599999999999</v>
      </c>
    </row>
    <row r="10276" spans="1:6">
      <c r="A10276" s="370" t="s">
        <v>20719</v>
      </c>
      <c r="B10276" s="374">
        <v>10982</v>
      </c>
      <c r="C10276" s="374" t="s">
        <v>20720</v>
      </c>
      <c r="D10276" s="368" t="s">
        <v>8</v>
      </c>
      <c r="E10276" s="374" t="s">
        <v>496</v>
      </c>
      <c r="F10276" s="376">
        <v>195630.4</v>
      </c>
    </row>
    <row r="10277" spans="1:6">
      <c r="A10277" s="370" t="s">
        <v>20721</v>
      </c>
      <c r="B10277" s="374">
        <v>14223</v>
      </c>
      <c r="C10277" s="374" t="s">
        <v>20722</v>
      </c>
      <c r="D10277" s="368" t="s">
        <v>8</v>
      </c>
      <c r="E10277" s="374" t="s">
        <v>496</v>
      </c>
      <c r="F10277" s="376">
        <v>16649.73</v>
      </c>
    </row>
    <row r="10278" spans="1:6">
      <c r="A10278" s="370" t="s">
        <v>20723</v>
      </c>
      <c r="B10278" s="374">
        <v>13375</v>
      </c>
      <c r="C10278" s="374" t="s">
        <v>20724</v>
      </c>
      <c r="D10278" s="368" t="s">
        <v>8</v>
      </c>
      <c r="E10278" s="374" t="s">
        <v>507</v>
      </c>
      <c r="F10278" s="376">
        <v>74020.740000000005</v>
      </c>
    </row>
    <row r="10279" spans="1:6" ht="22.5">
      <c r="A10279" s="370" t="s">
        <v>20725</v>
      </c>
      <c r="B10279" s="374">
        <v>16385</v>
      </c>
      <c r="C10279" s="374" t="s">
        <v>20726</v>
      </c>
      <c r="D10279" s="368" t="s">
        <v>8</v>
      </c>
      <c r="E10279" s="374" t="s">
        <v>537</v>
      </c>
      <c r="F10279" s="376">
        <v>25926.560000000001</v>
      </c>
    </row>
    <row r="10280" spans="1:6" ht="22.5">
      <c r="A10280" s="370" t="s">
        <v>20727</v>
      </c>
      <c r="B10280" s="374">
        <v>16476</v>
      </c>
      <c r="C10280" s="374" t="s">
        <v>20728</v>
      </c>
      <c r="D10280" s="368" t="s">
        <v>8</v>
      </c>
      <c r="E10280" s="374" t="s">
        <v>537</v>
      </c>
      <c r="F10280" s="376">
        <v>12977.57</v>
      </c>
    </row>
    <row r="10281" spans="1:6" ht="22.5">
      <c r="A10281" s="370" t="s">
        <v>20729</v>
      </c>
      <c r="B10281" s="374">
        <v>16411</v>
      </c>
      <c r="C10281" s="374" t="s">
        <v>20730</v>
      </c>
      <c r="D10281" s="368" t="s">
        <v>8</v>
      </c>
      <c r="E10281" s="374" t="s">
        <v>537</v>
      </c>
      <c r="F10281" s="376">
        <v>24009.46</v>
      </c>
    </row>
    <row r="10282" spans="1:6" ht="22.5">
      <c r="A10282" s="370" t="s">
        <v>20731</v>
      </c>
      <c r="B10282" s="374">
        <v>16422</v>
      </c>
      <c r="C10282" s="374" t="s">
        <v>20732</v>
      </c>
      <c r="D10282" s="368" t="s">
        <v>8</v>
      </c>
      <c r="E10282" s="374" t="s">
        <v>537</v>
      </c>
      <c r="F10282" s="376">
        <v>26602.12</v>
      </c>
    </row>
    <row r="10283" spans="1:6" ht="22.5">
      <c r="A10283" s="370" t="s">
        <v>20733</v>
      </c>
      <c r="B10283" s="374">
        <v>18804</v>
      </c>
      <c r="C10283" s="374" t="s">
        <v>20734</v>
      </c>
      <c r="D10283" s="368" t="s">
        <v>8</v>
      </c>
      <c r="E10283" s="374" t="s">
        <v>537</v>
      </c>
      <c r="F10283" s="376">
        <v>67177.63</v>
      </c>
    </row>
    <row r="10284" spans="1:6" ht="22.5">
      <c r="A10284" s="370" t="s">
        <v>20735</v>
      </c>
      <c r="B10284" s="374">
        <v>16560</v>
      </c>
      <c r="C10284" s="374" t="s">
        <v>20736</v>
      </c>
      <c r="D10284" s="368" t="s">
        <v>8</v>
      </c>
      <c r="E10284" s="374" t="s">
        <v>537</v>
      </c>
      <c r="F10284" s="376">
        <v>68534.63</v>
      </c>
    </row>
    <row r="10285" spans="1:6" ht="22.5">
      <c r="A10285" s="370" t="s">
        <v>20737</v>
      </c>
      <c r="B10285" s="374">
        <v>16498</v>
      </c>
      <c r="C10285" s="374" t="s">
        <v>20738</v>
      </c>
      <c r="D10285" s="368" t="s">
        <v>8</v>
      </c>
      <c r="E10285" s="374" t="s">
        <v>537</v>
      </c>
      <c r="F10285" s="376">
        <v>71918.47</v>
      </c>
    </row>
    <row r="10286" spans="1:6" ht="22.5">
      <c r="A10286" s="370" t="s">
        <v>20739</v>
      </c>
      <c r="B10286" s="374">
        <v>16496</v>
      </c>
      <c r="C10286" s="374" t="s">
        <v>20740</v>
      </c>
      <c r="D10286" s="368" t="s">
        <v>8</v>
      </c>
      <c r="E10286" s="374" t="s">
        <v>537</v>
      </c>
      <c r="F10286" s="376">
        <v>9283.51</v>
      </c>
    </row>
    <row r="10287" spans="1:6" ht="22.5">
      <c r="A10287" s="370" t="s">
        <v>20741</v>
      </c>
      <c r="B10287" s="374">
        <v>16475</v>
      </c>
      <c r="C10287" s="374" t="s">
        <v>20742</v>
      </c>
      <c r="D10287" s="368" t="s">
        <v>8</v>
      </c>
      <c r="E10287" s="374" t="s">
        <v>537</v>
      </c>
      <c r="F10287" s="376">
        <v>12694.41</v>
      </c>
    </row>
    <row r="10288" spans="1:6" ht="22.5">
      <c r="A10288" s="370" t="s">
        <v>20743</v>
      </c>
      <c r="B10288" s="374">
        <v>16497</v>
      </c>
      <c r="C10288" s="374" t="s">
        <v>20744</v>
      </c>
      <c r="D10288" s="368" t="s">
        <v>8</v>
      </c>
      <c r="E10288" s="374" t="s">
        <v>537</v>
      </c>
      <c r="F10288" s="376">
        <v>9283.51</v>
      </c>
    </row>
    <row r="10289" spans="1:6" ht="22.5">
      <c r="A10289" s="370" t="s">
        <v>20745</v>
      </c>
      <c r="B10289" s="374">
        <v>16495</v>
      </c>
      <c r="C10289" s="374" t="s">
        <v>20746</v>
      </c>
      <c r="D10289" s="368" t="s">
        <v>8</v>
      </c>
      <c r="E10289" s="374" t="s">
        <v>537</v>
      </c>
      <c r="F10289" s="376">
        <v>12351.19</v>
      </c>
    </row>
    <row r="10290" spans="1:6" ht="22.5">
      <c r="A10290" s="370" t="s">
        <v>20747</v>
      </c>
      <c r="B10290" s="374">
        <v>16500</v>
      </c>
      <c r="C10290" s="374" t="s">
        <v>20748</v>
      </c>
      <c r="D10290" s="368" t="s">
        <v>8</v>
      </c>
      <c r="E10290" s="374" t="s">
        <v>537</v>
      </c>
      <c r="F10290" s="376">
        <v>20091.59</v>
      </c>
    </row>
    <row r="10291" spans="1:6" ht="22.5">
      <c r="A10291" s="370" t="s">
        <v>20749</v>
      </c>
      <c r="B10291" s="374">
        <v>16413</v>
      </c>
      <c r="C10291" s="374" t="s">
        <v>20750</v>
      </c>
      <c r="D10291" s="368" t="s">
        <v>8</v>
      </c>
      <c r="E10291" s="374" t="s">
        <v>537</v>
      </c>
      <c r="F10291" s="376">
        <v>100713.73</v>
      </c>
    </row>
    <row r="10292" spans="1:6" ht="22.5">
      <c r="A10292" s="370" t="s">
        <v>20751</v>
      </c>
      <c r="B10292" s="374">
        <v>18808</v>
      </c>
      <c r="C10292" s="374" t="s">
        <v>20752</v>
      </c>
      <c r="D10292" s="368" t="s">
        <v>8</v>
      </c>
      <c r="E10292" s="374" t="s">
        <v>537</v>
      </c>
      <c r="F10292" s="376">
        <v>37155.4</v>
      </c>
    </row>
    <row r="10293" spans="1:6" ht="22.5">
      <c r="A10293" s="370" t="s">
        <v>20753</v>
      </c>
      <c r="B10293" s="374">
        <v>16499</v>
      </c>
      <c r="C10293" s="374" t="s">
        <v>20754</v>
      </c>
      <c r="D10293" s="368" t="s">
        <v>8</v>
      </c>
      <c r="E10293" s="374" t="s">
        <v>537</v>
      </c>
      <c r="F10293" s="376">
        <v>27894.84</v>
      </c>
    </row>
    <row r="10294" spans="1:6">
      <c r="A10294" s="370" t="s">
        <v>20755</v>
      </c>
      <c r="B10294" s="374">
        <v>12893</v>
      </c>
      <c r="C10294" s="374" t="s">
        <v>20756</v>
      </c>
      <c r="D10294" s="368" t="s">
        <v>8</v>
      </c>
      <c r="E10294" s="374" t="s">
        <v>522</v>
      </c>
      <c r="F10294" s="376">
        <v>23552.29</v>
      </c>
    </row>
    <row r="10295" spans="1:6">
      <c r="A10295" s="370" t="s">
        <v>20757</v>
      </c>
      <c r="B10295" s="374">
        <v>12898</v>
      </c>
      <c r="C10295" s="374" t="s">
        <v>20756</v>
      </c>
      <c r="D10295" s="368" t="s">
        <v>8</v>
      </c>
      <c r="E10295" s="374" t="s">
        <v>522</v>
      </c>
      <c r="F10295" s="376">
        <v>57998.29</v>
      </c>
    </row>
    <row r="10296" spans="1:6">
      <c r="A10296" s="370" t="s">
        <v>20758</v>
      </c>
      <c r="B10296" s="374">
        <v>20784</v>
      </c>
      <c r="C10296" s="374" t="s">
        <v>20759</v>
      </c>
      <c r="D10296" s="368" t="s">
        <v>8</v>
      </c>
      <c r="E10296" s="374" t="s">
        <v>507</v>
      </c>
      <c r="F10296" s="376">
        <v>61018.69</v>
      </c>
    </row>
    <row r="10297" spans="1:6">
      <c r="A10297" s="370" t="s">
        <v>20760</v>
      </c>
      <c r="B10297" s="374">
        <v>16593</v>
      </c>
      <c r="C10297" s="374" t="s">
        <v>20761</v>
      </c>
      <c r="D10297" s="368" t="s">
        <v>8</v>
      </c>
      <c r="E10297" s="374" t="s">
        <v>491</v>
      </c>
      <c r="F10297" s="376">
        <v>55486.15</v>
      </c>
    </row>
    <row r="10298" spans="1:6" ht="22.5">
      <c r="A10298" s="370" t="s">
        <v>20762</v>
      </c>
      <c r="B10298" s="374">
        <v>13655</v>
      </c>
      <c r="C10298" s="374" t="s">
        <v>20763</v>
      </c>
      <c r="D10298" s="368" t="s">
        <v>9</v>
      </c>
      <c r="E10298" s="374" t="s">
        <v>359</v>
      </c>
      <c r="F10298" s="376">
        <v>12889.68</v>
      </c>
    </row>
    <row r="10299" spans="1:6" ht="22.5">
      <c r="A10299" s="370" t="s">
        <v>20764</v>
      </c>
      <c r="B10299" s="374">
        <v>13651</v>
      </c>
      <c r="C10299" s="374" t="s">
        <v>20765</v>
      </c>
      <c r="D10299" s="368" t="s">
        <v>9</v>
      </c>
      <c r="E10299" s="374" t="s">
        <v>359</v>
      </c>
      <c r="F10299" s="376">
        <v>11797.12</v>
      </c>
    </row>
    <row r="10300" spans="1:6">
      <c r="A10300" s="370" t="s">
        <v>20766</v>
      </c>
      <c r="B10300" s="374">
        <v>19525</v>
      </c>
      <c r="C10300" s="374" t="s">
        <v>20767</v>
      </c>
      <c r="D10300" s="368" t="s">
        <v>8</v>
      </c>
      <c r="E10300" s="374" t="s">
        <v>773</v>
      </c>
      <c r="F10300" s="376">
        <v>53297.53</v>
      </c>
    </row>
    <row r="10301" spans="1:6">
      <c r="A10301" s="370" t="s">
        <v>20768</v>
      </c>
      <c r="B10301" s="374">
        <v>15562</v>
      </c>
      <c r="C10301" s="374" t="s">
        <v>20769</v>
      </c>
      <c r="D10301" s="368" t="s">
        <v>9</v>
      </c>
      <c r="E10301" s="374" t="s">
        <v>491</v>
      </c>
      <c r="F10301" s="376">
        <v>205126.39999999999</v>
      </c>
    </row>
    <row r="10302" spans="1:6">
      <c r="A10302" s="370" t="s">
        <v>20770</v>
      </c>
      <c r="B10302" s="374">
        <v>13696</v>
      </c>
      <c r="C10302" s="374" t="s">
        <v>20771</v>
      </c>
      <c r="D10302" s="368" t="s">
        <v>8</v>
      </c>
      <c r="E10302" s="374" t="s">
        <v>507</v>
      </c>
      <c r="F10302" s="376">
        <v>54515.61</v>
      </c>
    </row>
    <row r="10303" spans="1:6" ht="22.5">
      <c r="A10303" s="370" t="s">
        <v>20772</v>
      </c>
      <c r="B10303" s="374">
        <v>16277</v>
      </c>
      <c r="C10303" s="374" t="s">
        <v>20773</v>
      </c>
      <c r="D10303" s="368" t="s">
        <v>8</v>
      </c>
      <c r="E10303" s="374" t="s">
        <v>537</v>
      </c>
      <c r="F10303" s="376">
        <v>25926.560000000001</v>
      </c>
    </row>
    <row r="10304" spans="1:6" ht="22.5">
      <c r="A10304" s="370" t="s">
        <v>20774</v>
      </c>
      <c r="B10304" s="374">
        <v>16386</v>
      </c>
      <c r="C10304" s="374" t="s">
        <v>20775</v>
      </c>
      <c r="D10304" s="368" t="s">
        <v>8</v>
      </c>
      <c r="E10304" s="374" t="s">
        <v>537</v>
      </c>
      <c r="F10304" s="376">
        <v>15555.94</v>
      </c>
    </row>
    <row r="10305" spans="1:6" ht="22.5">
      <c r="A10305" s="370" t="s">
        <v>20776</v>
      </c>
      <c r="B10305" s="374">
        <v>16592</v>
      </c>
      <c r="C10305" s="374" t="s">
        <v>20777</v>
      </c>
      <c r="D10305" s="368" t="s">
        <v>9</v>
      </c>
      <c r="E10305" s="374" t="s">
        <v>359</v>
      </c>
      <c r="F10305" s="376">
        <v>1614303.76</v>
      </c>
    </row>
    <row r="10306" spans="1:6" ht="22.5">
      <c r="A10306" s="370" t="s">
        <v>20778</v>
      </c>
      <c r="B10306" s="374">
        <v>20819</v>
      </c>
      <c r="C10306" s="374" t="s">
        <v>20779</v>
      </c>
      <c r="D10306" s="368" t="s">
        <v>8</v>
      </c>
      <c r="E10306" s="374" t="s">
        <v>537</v>
      </c>
      <c r="F10306" s="376">
        <v>128454.28</v>
      </c>
    </row>
    <row r="10307" spans="1:6">
      <c r="A10307" s="370" t="s">
        <v>20780</v>
      </c>
      <c r="B10307" s="374">
        <v>15462</v>
      </c>
      <c r="C10307" s="374" t="s">
        <v>20781</v>
      </c>
      <c r="D10307" s="368" t="s">
        <v>8</v>
      </c>
      <c r="E10307" s="374" t="s">
        <v>496</v>
      </c>
      <c r="F10307" s="376">
        <v>24849.15</v>
      </c>
    </row>
    <row r="10308" spans="1:6">
      <c r="A10308" s="370" t="s">
        <v>20782</v>
      </c>
      <c r="B10308" s="374">
        <v>10595</v>
      </c>
      <c r="C10308" s="374" t="s">
        <v>20783</v>
      </c>
      <c r="D10308" s="368" t="s">
        <v>8</v>
      </c>
      <c r="E10308" s="374" t="s">
        <v>496</v>
      </c>
      <c r="F10308" s="376">
        <v>26935.1</v>
      </c>
    </row>
    <row r="10309" spans="1:6">
      <c r="A10309" s="370" t="s">
        <v>20784</v>
      </c>
      <c r="B10309" s="374">
        <v>10113</v>
      </c>
      <c r="C10309" s="374" t="s">
        <v>20785</v>
      </c>
      <c r="D10309" s="368" t="s">
        <v>8</v>
      </c>
      <c r="E10309" s="374" t="s">
        <v>496</v>
      </c>
      <c r="F10309" s="376">
        <v>34712.620000000003</v>
      </c>
    </row>
    <row r="10310" spans="1:6">
      <c r="A10310" s="370" t="s">
        <v>20786</v>
      </c>
      <c r="B10310" s="374">
        <v>10108</v>
      </c>
      <c r="C10310" s="374" t="s">
        <v>20787</v>
      </c>
      <c r="D10310" s="368" t="s">
        <v>8</v>
      </c>
      <c r="E10310" s="374" t="s">
        <v>496</v>
      </c>
      <c r="F10310" s="376">
        <v>55574.2</v>
      </c>
    </row>
    <row r="10311" spans="1:6">
      <c r="A10311" s="370" t="s">
        <v>20788</v>
      </c>
      <c r="B10311" s="374">
        <v>10114</v>
      </c>
      <c r="C10311" s="374" t="s">
        <v>20789</v>
      </c>
      <c r="D10311" s="368" t="s">
        <v>8</v>
      </c>
      <c r="E10311" s="374" t="s">
        <v>496</v>
      </c>
      <c r="F10311" s="376">
        <v>41168.03</v>
      </c>
    </row>
    <row r="10312" spans="1:6">
      <c r="A10312" s="370" t="s">
        <v>20790</v>
      </c>
      <c r="B10312" s="374">
        <v>13542</v>
      </c>
      <c r="C10312" s="374" t="s">
        <v>20791</v>
      </c>
      <c r="D10312" s="368" t="s">
        <v>8</v>
      </c>
      <c r="E10312" s="374" t="s">
        <v>496</v>
      </c>
      <c r="F10312" s="376">
        <v>40474.06</v>
      </c>
    </row>
    <row r="10313" spans="1:6">
      <c r="A10313" s="370" t="s">
        <v>20792</v>
      </c>
      <c r="B10313" s="374">
        <v>14994</v>
      </c>
      <c r="C10313" s="374" t="s">
        <v>20793</v>
      </c>
      <c r="D10313" s="368" t="s">
        <v>8</v>
      </c>
      <c r="E10313" s="374" t="s">
        <v>496</v>
      </c>
      <c r="F10313" s="376">
        <v>39533.519999999997</v>
      </c>
    </row>
    <row r="10314" spans="1:6">
      <c r="A10314" s="370" t="s">
        <v>20794</v>
      </c>
      <c r="B10314" s="374">
        <v>18708</v>
      </c>
      <c r="C10314" s="374" t="s">
        <v>20795</v>
      </c>
      <c r="D10314" s="368" t="s">
        <v>8</v>
      </c>
      <c r="E10314" s="374" t="s">
        <v>366</v>
      </c>
      <c r="F10314" s="376">
        <v>55089.51</v>
      </c>
    </row>
    <row r="10315" spans="1:6">
      <c r="A10315" s="370" t="s">
        <v>20796</v>
      </c>
      <c r="B10315" s="374">
        <v>13506</v>
      </c>
      <c r="C10315" s="374" t="s">
        <v>20797</v>
      </c>
      <c r="D10315" s="368" t="s">
        <v>9</v>
      </c>
      <c r="E10315" s="374" t="s">
        <v>366</v>
      </c>
      <c r="F10315" s="376">
        <v>25230.76</v>
      </c>
    </row>
    <row r="10316" spans="1:6">
      <c r="A10316" s="370" t="s">
        <v>20798</v>
      </c>
      <c r="B10316" s="374">
        <v>18536</v>
      </c>
      <c r="C10316" s="374" t="s">
        <v>20799</v>
      </c>
      <c r="D10316" s="368" t="s">
        <v>8</v>
      </c>
      <c r="E10316" s="374" t="s">
        <v>507</v>
      </c>
      <c r="F10316" s="376">
        <v>55175.6</v>
      </c>
    </row>
    <row r="10317" spans="1:6" ht="22.5">
      <c r="A10317" s="370" t="s">
        <v>20800</v>
      </c>
      <c r="B10317" s="374">
        <v>2629</v>
      </c>
      <c r="C10317" s="374" t="s">
        <v>20801</v>
      </c>
      <c r="D10317" s="368" t="s">
        <v>9</v>
      </c>
      <c r="E10317" s="374" t="s">
        <v>359</v>
      </c>
      <c r="F10317" s="376">
        <v>14444.95</v>
      </c>
    </row>
    <row r="10318" spans="1:6">
      <c r="A10318" s="370" t="s">
        <v>20802</v>
      </c>
      <c r="B10318" s="374">
        <v>15943</v>
      </c>
      <c r="C10318" s="374" t="s">
        <v>20803</v>
      </c>
      <c r="D10318" s="368" t="s">
        <v>8</v>
      </c>
      <c r="E10318" s="374" t="s">
        <v>491</v>
      </c>
      <c r="F10318" s="376">
        <v>455129.69</v>
      </c>
    </row>
    <row r="10319" spans="1:6">
      <c r="A10319" s="370" t="s">
        <v>20804</v>
      </c>
      <c r="B10319" s="374">
        <v>14720</v>
      </c>
      <c r="C10319" s="374" t="s">
        <v>20805</v>
      </c>
      <c r="D10319" s="368" t="s">
        <v>9</v>
      </c>
      <c r="E10319" s="374" t="s">
        <v>491</v>
      </c>
      <c r="F10319" s="376">
        <v>949468.24</v>
      </c>
    </row>
    <row r="10320" spans="1:6">
      <c r="A10320" s="370" t="s">
        <v>20806</v>
      </c>
      <c r="B10320" s="374">
        <v>14877</v>
      </c>
      <c r="C10320" s="374" t="s">
        <v>20807</v>
      </c>
      <c r="D10320" s="368" t="s">
        <v>9</v>
      </c>
      <c r="E10320" s="374" t="s">
        <v>491</v>
      </c>
      <c r="F10320" s="376">
        <v>983576.45</v>
      </c>
    </row>
    <row r="10321" spans="1:6" ht="22.5">
      <c r="A10321" s="370" t="s">
        <v>20808</v>
      </c>
      <c r="B10321" s="374">
        <v>16210</v>
      </c>
      <c r="C10321" s="374" t="s">
        <v>20809</v>
      </c>
      <c r="D10321" s="368" t="s">
        <v>9</v>
      </c>
      <c r="E10321" s="374" t="s">
        <v>359</v>
      </c>
      <c r="F10321" s="376">
        <v>62433.279999999999</v>
      </c>
    </row>
    <row r="10322" spans="1:6" ht="22.5">
      <c r="A10322" s="370" t="s">
        <v>20810</v>
      </c>
      <c r="B10322" s="374">
        <v>16211</v>
      </c>
      <c r="C10322" s="374" t="s">
        <v>20811</v>
      </c>
      <c r="D10322" s="368" t="s">
        <v>9</v>
      </c>
      <c r="E10322" s="374" t="s">
        <v>359</v>
      </c>
      <c r="F10322" s="376">
        <v>62433.279999999999</v>
      </c>
    </row>
    <row r="10323" spans="1:6" ht="22.5">
      <c r="A10323" s="370" t="s">
        <v>20812</v>
      </c>
      <c r="B10323" s="374">
        <v>12376</v>
      </c>
      <c r="C10323" s="374" t="s">
        <v>20813</v>
      </c>
      <c r="D10323" s="368" t="s">
        <v>9</v>
      </c>
      <c r="E10323" s="374" t="s">
        <v>359</v>
      </c>
      <c r="F10323" s="376">
        <v>313623.2</v>
      </c>
    </row>
    <row r="10324" spans="1:6" ht="22.5">
      <c r="A10324" s="370" t="s">
        <v>20814</v>
      </c>
      <c r="B10324" s="374">
        <v>12378</v>
      </c>
      <c r="C10324" s="374" t="s">
        <v>20815</v>
      </c>
      <c r="D10324" s="368" t="s">
        <v>9</v>
      </c>
      <c r="E10324" s="374" t="s">
        <v>359</v>
      </c>
      <c r="F10324" s="376">
        <v>313623.2</v>
      </c>
    </row>
    <row r="10325" spans="1:6" ht="22.5">
      <c r="A10325" s="370" t="s">
        <v>20816</v>
      </c>
      <c r="B10325" s="374">
        <v>11870</v>
      </c>
      <c r="C10325" s="374" t="s">
        <v>20817</v>
      </c>
      <c r="D10325" s="368" t="s">
        <v>9</v>
      </c>
      <c r="E10325" s="374" t="s">
        <v>359</v>
      </c>
      <c r="F10325" s="376">
        <v>313623.2</v>
      </c>
    </row>
    <row r="10326" spans="1:6" ht="22.5">
      <c r="A10326" s="370" t="s">
        <v>20818</v>
      </c>
      <c r="B10326" s="374">
        <v>12249</v>
      </c>
      <c r="C10326" s="374" t="s">
        <v>20819</v>
      </c>
      <c r="D10326" s="368" t="s">
        <v>9</v>
      </c>
      <c r="E10326" s="374" t="s">
        <v>359</v>
      </c>
      <c r="F10326" s="376">
        <v>313623.2</v>
      </c>
    </row>
    <row r="10327" spans="1:6">
      <c r="A10327" s="370" t="s">
        <v>20820</v>
      </c>
      <c r="B10327" s="374">
        <v>19172</v>
      </c>
      <c r="C10327" s="374" t="s">
        <v>20821</v>
      </c>
      <c r="D10327" s="368" t="s">
        <v>9</v>
      </c>
      <c r="E10327" s="374" t="s">
        <v>2412</v>
      </c>
      <c r="F10327" s="376">
        <v>7116344.0300000003</v>
      </c>
    </row>
    <row r="10328" spans="1:6">
      <c r="A10328" s="370" t="s">
        <v>20822</v>
      </c>
      <c r="B10328" s="374">
        <v>19176</v>
      </c>
      <c r="C10328" s="374" t="s">
        <v>20823</v>
      </c>
      <c r="D10328" s="368" t="s">
        <v>9</v>
      </c>
      <c r="E10328" s="374" t="s">
        <v>2412</v>
      </c>
      <c r="F10328" s="376">
        <v>4063992.41</v>
      </c>
    </row>
    <row r="10329" spans="1:6">
      <c r="A10329" s="370" t="s">
        <v>20824</v>
      </c>
      <c r="B10329" s="374">
        <v>18769</v>
      </c>
      <c r="C10329" s="374" t="s">
        <v>20825</v>
      </c>
      <c r="D10329" s="368" t="s">
        <v>9</v>
      </c>
      <c r="E10329" s="374" t="s">
        <v>371</v>
      </c>
      <c r="F10329" s="376">
        <v>1859190.96</v>
      </c>
    </row>
    <row r="10330" spans="1:6">
      <c r="A10330" s="370" t="s">
        <v>20826</v>
      </c>
      <c r="B10330" s="374">
        <v>18676</v>
      </c>
      <c r="C10330" s="374" t="s">
        <v>20827</v>
      </c>
      <c r="D10330" s="368" t="s">
        <v>9</v>
      </c>
      <c r="E10330" s="374" t="s">
        <v>371</v>
      </c>
      <c r="F10330" s="376">
        <v>1546190.47</v>
      </c>
    </row>
    <row r="10331" spans="1:6">
      <c r="A10331" s="370" t="s">
        <v>20828</v>
      </c>
      <c r="B10331" s="374">
        <v>18767</v>
      </c>
      <c r="C10331" s="374" t="s">
        <v>20829</v>
      </c>
      <c r="D10331" s="368" t="s">
        <v>9</v>
      </c>
      <c r="E10331" s="374" t="s">
        <v>371</v>
      </c>
      <c r="F10331" s="376">
        <v>2596728.25</v>
      </c>
    </row>
    <row r="10332" spans="1:6">
      <c r="A10332" s="370" t="s">
        <v>20830</v>
      </c>
      <c r="B10332" s="374">
        <v>18766</v>
      </c>
      <c r="C10332" s="374" t="s">
        <v>20831</v>
      </c>
      <c r="D10332" s="368" t="s">
        <v>9</v>
      </c>
      <c r="E10332" s="374" t="s">
        <v>371</v>
      </c>
      <c r="F10332" s="376">
        <v>1571230.51</v>
      </c>
    </row>
    <row r="10333" spans="1:6">
      <c r="A10333" s="370" t="s">
        <v>20832</v>
      </c>
      <c r="B10333" s="374">
        <v>17882</v>
      </c>
      <c r="C10333" s="374" t="s">
        <v>20833</v>
      </c>
      <c r="D10333" s="368" t="s">
        <v>9</v>
      </c>
      <c r="E10333" s="374" t="s">
        <v>2412</v>
      </c>
      <c r="F10333" s="376">
        <v>5132910.16</v>
      </c>
    </row>
    <row r="10334" spans="1:6" ht="22.5">
      <c r="A10334" s="370" t="s">
        <v>20834</v>
      </c>
      <c r="B10334" s="374">
        <v>18470</v>
      </c>
      <c r="C10334" s="374" t="s">
        <v>20835</v>
      </c>
      <c r="D10334" s="368" t="s">
        <v>9</v>
      </c>
      <c r="E10334" s="374" t="s">
        <v>359</v>
      </c>
      <c r="F10334" s="376">
        <v>952756.85</v>
      </c>
    </row>
    <row r="10335" spans="1:6">
      <c r="A10335" s="370" t="s">
        <v>20836</v>
      </c>
      <c r="B10335" s="374">
        <v>18189</v>
      </c>
      <c r="C10335" s="374" t="s">
        <v>20837</v>
      </c>
      <c r="D10335" s="368" t="s">
        <v>9</v>
      </c>
      <c r="E10335" s="374" t="s">
        <v>371</v>
      </c>
      <c r="F10335" s="376">
        <v>572008.85</v>
      </c>
    </row>
    <row r="10336" spans="1:6">
      <c r="A10336" s="370" t="s">
        <v>20838</v>
      </c>
      <c r="B10336" s="374">
        <v>18190</v>
      </c>
      <c r="C10336" s="374" t="s">
        <v>20839</v>
      </c>
      <c r="D10336" s="368" t="s">
        <v>9</v>
      </c>
      <c r="E10336" s="374" t="s">
        <v>371</v>
      </c>
      <c r="F10336" s="376">
        <v>854666.67</v>
      </c>
    </row>
    <row r="10337" spans="1:6">
      <c r="A10337" s="370" t="s">
        <v>20840</v>
      </c>
      <c r="B10337" s="374">
        <v>18192</v>
      </c>
      <c r="C10337" s="374" t="s">
        <v>20841</v>
      </c>
      <c r="D10337" s="368" t="s">
        <v>9</v>
      </c>
      <c r="E10337" s="374" t="s">
        <v>371</v>
      </c>
      <c r="F10337" s="376">
        <v>887814.3</v>
      </c>
    </row>
    <row r="10338" spans="1:6">
      <c r="A10338" s="370" t="s">
        <v>20842</v>
      </c>
      <c r="B10338" s="374">
        <v>18193</v>
      </c>
      <c r="C10338" s="374" t="s">
        <v>20843</v>
      </c>
      <c r="D10338" s="368" t="s">
        <v>9</v>
      </c>
      <c r="E10338" s="374" t="s">
        <v>371</v>
      </c>
      <c r="F10338" s="376">
        <v>2077441.94</v>
      </c>
    </row>
    <row r="10339" spans="1:6">
      <c r="A10339" s="370" t="s">
        <v>20844</v>
      </c>
      <c r="B10339" s="374">
        <v>17899</v>
      </c>
      <c r="C10339" s="374" t="s">
        <v>20845</v>
      </c>
      <c r="D10339" s="368" t="s">
        <v>9</v>
      </c>
      <c r="E10339" s="374" t="s">
        <v>371</v>
      </c>
      <c r="F10339" s="376">
        <v>279762.67</v>
      </c>
    </row>
    <row r="10340" spans="1:6" ht="22.5">
      <c r="A10340" s="370" t="s">
        <v>20846</v>
      </c>
      <c r="B10340" s="374">
        <v>19149</v>
      </c>
      <c r="C10340" s="374" t="s">
        <v>20847</v>
      </c>
      <c r="D10340" s="368" t="s">
        <v>9</v>
      </c>
      <c r="E10340" s="374" t="s">
        <v>371</v>
      </c>
      <c r="F10340" s="376">
        <v>3972205.32</v>
      </c>
    </row>
    <row r="10341" spans="1:6" ht="22.5">
      <c r="A10341" s="370" t="s">
        <v>20848</v>
      </c>
      <c r="B10341" s="374">
        <v>19158</v>
      </c>
      <c r="C10341" s="374" t="s">
        <v>20849</v>
      </c>
      <c r="D10341" s="368" t="s">
        <v>9</v>
      </c>
      <c r="E10341" s="374" t="s">
        <v>371</v>
      </c>
      <c r="F10341" s="376">
        <v>4884490.72</v>
      </c>
    </row>
    <row r="10342" spans="1:6" ht="22.5">
      <c r="A10342" s="370" t="s">
        <v>20850</v>
      </c>
      <c r="B10342" s="374">
        <v>19159</v>
      </c>
      <c r="C10342" s="374" t="s">
        <v>20851</v>
      </c>
      <c r="D10342" s="368" t="s">
        <v>9</v>
      </c>
      <c r="E10342" s="374" t="s">
        <v>371</v>
      </c>
      <c r="F10342" s="376">
        <v>12395740.720000001</v>
      </c>
    </row>
    <row r="10343" spans="1:6">
      <c r="A10343" s="370" t="s">
        <v>20852</v>
      </c>
      <c r="B10343" s="374">
        <v>18224</v>
      </c>
      <c r="C10343" s="374" t="s">
        <v>20853</v>
      </c>
      <c r="D10343" s="368" t="s">
        <v>9</v>
      </c>
      <c r="E10343" s="374" t="s">
        <v>371</v>
      </c>
      <c r="F10343" s="376">
        <v>1067244.8899999999</v>
      </c>
    </row>
    <row r="10344" spans="1:6">
      <c r="A10344" s="370" t="s">
        <v>20854</v>
      </c>
      <c r="B10344" s="374">
        <v>18216</v>
      </c>
      <c r="C10344" s="374" t="s">
        <v>20855</v>
      </c>
      <c r="D10344" s="368" t="s">
        <v>9</v>
      </c>
      <c r="E10344" s="374" t="s">
        <v>371</v>
      </c>
      <c r="F10344" s="376">
        <v>888516.18</v>
      </c>
    </row>
    <row r="10345" spans="1:6">
      <c r="A10345" s="370" t="s">
        <v>20856</v>
      </c>
      <c r="B10345" s="374">
        <v>18218</v>
      </c>
      <c r="C10345" s="374" t="s">
        <v>20855</v>
      </c>
      <c r="D10345" s="368" t="s">
        <v>9</v>
      </c>
      <c r="E10345" s="374" t="s">
        <v>371</v>
      </c>
      <c r="F10345" s="376">
        <v>1004761.17</v>
      </c>
    </row>
    <row r="10346" spans="1:6">
      <c r="A10346" s="370" t="s">
        <v>20857</v>
      </c>
      <c r="B10346" s="374">
        <v>18221</v>
      </c>
      <c r="C10346" s="374" t="s">
        <v>20855</v>
      </c>
      <c r="D10346" s="368" t="s">
        <v>9</v>
      </c>
      <c r="E10346" s="374" t="s">
        <v>371</v>
      </c>
      <c r="F10346" s="376">
        <v>960185.46</v>
      </c>
    </row>
    <row r="10347" spans="1:6">
      <c r="A10347" s="370" t="s">
        <v>20858</v>
      </c>
      <c r="B10347" s="374">
        <v>17909</v>
      </c>
      <c r="C10347" s="374" t="s">
        <v>20859</v>
      </c>
      <c r="D10347" s="368" t="s">
        <v>9</v>
      </c>
      <c r="E10347" s="374" t="s">
        <v>371</v>
      </c>
      <c r="F10347" s="376">
        <v>646256.5</v>
      </c>
    </row>
    <row r="10348" spans="1:6" ht="22.5">
      <c r="A10348" s="370" t="s">
        <v>20860</v>
      </c>
      <c r="B10348" s="374">
        <v>19160</v>
      </c>
      <c r="C10348" s="374" t="s">
        <v>20861</v>
      </c>
      <c r="D10348" s="368" t="s">
        <v>9</v>
      </c>
      <c r="E10348" s="374" t="s">
        <v>371</v>
      </c>
      <c r="F10348" s="376">
        <v>2537862.8199999998</v>
      </c>
    </row>
    <row r="10349" spans="1:6" ht="22.5">
      <c r="A10349" s="370" t="s">
        <v>20862</v>
      </c>
      <c r="B10349" s="374">
        <v>19148</v>
      </c>
      <c r="C10349" s="374" t="s">
        <v>20863</v>
      </c>
      <c r="D10349" s="368" t="s">
        <v>9</v>
      </c>
      <c r="E10349" s="374" t="s">
        <v>371</v>
      </c>
      <c r="F10349" s="376">
        <v>2356510.7599999998</v>
      </c>
    </row>
    <row r="10350" spans="1:6">
      <c r="A10350" s="370" t="s">
        <v>20864</v>
      </c>
      <c r="B10350" s="374">
        <v>19180</v>
      </c>
      <c r="C10350" s="374" t="s">
        <v>20865</v>
      </c>
      <c r="D10350" s="368" t="s">
        <v>9</v>
      </c>
      <c r="E10350" s="374" t="s">
        <v>2412</v>
      </c>
      <c r="F10350" s="376">
        <v>178346159.99000001</v>
      </c>
    </row>
    <row r="10351" spans="1:6">
      <c r="A10351" s="370" t="s">
        <v>20866</v>
      </c>
      <c r="B10351" s="374">
        <v>10617</v>
      </c>
      <c r="C10351" s="374" t="s">
        <v>20867</v>
      </c>
      <c r="D10351" s="368" t="s">
        <v>9</v>
      </c>
      <c r="E10351" s="374" t="s">
        <v>610</v>
      </c>
      <c r="F10351" s="376">
        <v>2115075.4500000002</v>
      </c>
    </row>
    <row r="10352" spans="1:6">
      <c r="A10352" s="370" t="s">
        <v>20868</v>
      </c>
      <c r="B10352" s="374">
        <v>10619</v>
      </c>
      <c r="C10352" s="374" t="s">
        <v>20869</v>
      </c>
      <c r="D10352" s="368" t="s">
        <v>9</v>
      </c>
      <c r="E10352" s="374" t="s">
        <v>610</v>
      </c>
      <c r="F10352" s="376">
        <v>106802.62</v>
      </c>
    </row>
    <row r="10353" spans="1:6">
      <c r="A10353" s="370" t="s">
        <v>20870</v>
      </c>
      <c r="B10353" s="374">
        <v>10618</v>
      </c>
      <c r="C10353" s="374" t="s">
        <v>20871</v>
      </c>
      <c r="D10353" s="368" t="s">
        <v>9</v>
      </c>
      <c r="E10353" s="374" t="s">
        <v>610</v>
      </c>
      <c r="F10353" s="376">
        <v>152303.09</v>
      </c>
    </row>
    <row r="10354" spans="1:6">
      <c r="A10354" s="370" t="s">
        <v>20872</v>
      </c>
      <c r="B10354" s="374">
        <v>11995</v>
      </c>
      <c r="C10354" s="374" t="s">
        <v>20873</v>
      </c>
      <c r="D10354" s="368" t="s">
        <v>9</v>
      </c>
      <c r="E10354" s="374" t="s">
        <v>610</v>
      </c>
      <c r="F10354" s="376">
        <v>68149.22</v>
      </c>
    </row>
    <row r="10355" spans="1:6">
      <c r="A10355" s="370" t="s">
        <v>20874</v>
      </c>
      <c r="B10355" s="374">
        <v>10463</v>
      </c>
      <c r="C10355" s="374" t="s">
        <v>20875</v>
      </c>
      <c r="D10355" s="368" t="s">
        <v>9</v>
      </c>
      <c r="E10355" s="374" t="s">
        <v>610</v>
      </c>
      <c r="F10355" s="376">
        <v>52830.78</v>
      </c>
    </row>
    <row r="10356" spans="1:6">
      <c r="A10356" s="370" t="s">
        <v>20876</v>
      </c>
      <c r="B10356" s="374">
        <v>10462</v>
      </c>
      <c r="C10356" s="374" t="s">
        <v>20877</v>
      </c>
      <c r="D10356" s="368" t="s">
        <v>9</v>
      </c>
      <c r="E10356" s="374" t="s">
        <v>610</v>
      </c>
      <c r="F10356" s="376">
        <v>80373.56</v>
      </c>
    </row>
    <row r="10357" spans="1:6">
      <c r="A10357" s="370" t="s">
        <v>20878</v>
      </c>
      <c r="B10357" s="374">
        <v>10461</v>
      </c>
      <c r="C10357" s="374" t="s">
        <v>20879</v>
      </c>
      <c r="D10357" s="368" t="s">
        <v>9</v>
      </c>
      <c r="E10357" s="374" t="s">
        <v>610</v>
      </c>
      <c r="F10357" s="376">
        <v>48806.65</v>
      </c>
    </row>
    <row r="10358" spans="1:6">
      <c r="A10358" s="370" t="s">
        <v>20880</v>
      </c>
      <c r="B10358" s="374">
        <v>10469</v>
      </c>
      <c r="C10358" s="374" t="s">
        <v>20881</v>
      </c>
      <c r="D10358" s="368" t="s">
        <v>9</v>
      </c>
      <c r="E10358" s="374" t="s">
        <v>610</v>
      </c>
      <c r="F10358" s="376">
        <v>27798.73</v>
      </c>
    </row>
    <row r="10359" spans="1:6">
      <c r="A10359" s="370" t="s">
        <v>20882</v>
      </c>
      <c r="B10359" s="374">
        <v>10468</v>
      </c>
      <c r="C10359" s="374" t="s">
        <v>20883</v>
      </c>
      <c r="D10359" s="368" t="s">
        <v>9</v>
      </c>
      <c r="E10359" s="374" t="s">
        <v>610</v>
      </c>
      <c r="F10359" s="376">
        <v>32480.32</v>
      </c>
    </row>
    <row r="10360" spans="1:6">
      <c r="A10360" s="370" t="s">
        <v>20884</v>
      </c>
      <c r="B10360" s="374">
        <v>11346</v>
      </c>
      <c r="C10360" s="374" t="s">
        <v>20885</v>
      </c>
      <c r="D10360" s="368" t="s">
        <v>9</v>
      </c>
      <c r="E10360" s="374" t="s">
        <v>610</v>
      </c>
      <c r="F10360" s="376">
        <v>50566.47</v>
      </c>
    </row>
    <row r="10361" spans="1:6" ht="22.5">
      <c r="A10361" s="370" t="s">
        <v>20886</v>
      </c>
      <c r="B10361" s="374">
        <v>16572</v>
      </c>
      <c r="C10361" s="374" t="s">
        <v>20887</v>
      </c>
      <c r="D10361" s="368" t="s">
        <v>9</v>
      </c>
      <c r="E10361" s="374" t="s">
        <v>537</v>
      </c>
      <c r="F10361" s="376">
        <v>66911.25</v>
      </c>
    </row>
    <row r="10362" spans="1:6" ht="22.5">
      <c r="A10362" s="370" t="s">
        <v>20888</v>
      </c>
      <c r="B10362" s="374">
        <v>20820</v>
      </c>
      <c r="C10362" s="374" t="s">
        <v>20889</v>
      </c>
      <c r="D10362" s="368" t="s">
        <v>9</v>
      </c>
      <c r="E10362" s="374" t="s">
        <v>537</v>
      </c>
      <c r="F10362" s="376">
        <v>215210.13</v>
      </c>
    </row>
    <row r="10363" spans="1:6">
      <c r="A10363" s="370" t="s">
        <v>20890</v>
      </c>
      <c r="B10363" s="374">
        <v>16331</v>
      </c>
      <c r="C10363" s="374" t="s">
        <v>20891</v>
      </c>
      <c r="D10363" s="368" t="s">
        <v>9</v>
      </c>
      <c r="E10363" s="374" t="s">
        <v>648</v>
      </c>
      <c r="F10363" s="376">
        <v>10370.620000000001</v>
      </c>
    </row>
    <row r="10364" spans="1:6">
      <c r="A10364" s="370" t="s">
        <v>20892</v>
      </c>
      <c r="B10364" s="374">
        <v>14973</v>
      </c>
      <c r="C10364" s="374" t="s">
        <v>20893</v>
      </c>
      <c r="D10364" s="368" t="s">
        <v>9</v>
      </c>
      <c r="E10364" s="374" t="s">
        <v>610</v>
      </c>
      <c r="F10364" s="376">
        <v>42745.15</v>
      </c>
    </row>
    <row r="10365" spans="1:6">
      <c r="A10365" s="370" t="s">
        <v>20894</v>
      </c>
      <c r="B10365" s="374">
        <v>10487</v>
      </c>
      <c r="C10365" s="374" t="s">
        <v>20895</v>
      </c>
      <c r="D10365" s="368" t="s">
        <v>9</v>
      </c>
      <c r="E10365" s="374" t="s">
        <v>610</v>
      </c>
      <c r="F10365" s="376">
        <v>15928.34</v>
      </c>
    </row>
    <row r="10366" spans="1:6">
      <c r="A10366" s="370" t="s">
        <v>20896</v>
      </c>
      <c r="B10366" s="374">
        <v>10486</v>
      </c>
      <c r="C10366" s="374" t="s">
        <v>20897</v>
      </c>
      <c r="D10366" s="368" t="s">
        <v>9</v>
      </c>
      <c r="E10366" s="374" t="s">
        <v>610</v>
      </c>
      <c r="F10366" s="376">
        <v>55573.37</v>
      </c>
    </row>
    <row r="10367" spans="1:6" ht="22.5">
      <c r="A10367" s="370" t="s">
        <v>20898</v>
      </c>
      <c r="B10367" s="374">
        <v>14021</v>
      </c>
      <c r="C10367" s="374" t="s">
        <v>20899</v>
      </c>
      <c r="D10367" s="368" t="s">
        <v>9</v>
      </c>
      <c r="E10367" s="374" t="s">
        <v>537</v>
      </c>
      <c r="F10367" s="376">
        <v>70388.94</v>
      </c>
    </row>
    <row r="10368" spans="1:6">
      <c r="A10368" s="370" t="s">
        <v>20900</v>
      </c>
      <c r="B10368" s="374">
        <v>10467</v>
      </c>
      <c r="C10368" s="374" t="s">
        <v>20901</v>
      </c>
      <c r="D10368" s="368" t="s">
        <v>9</v>
      </c>
      <c r="E10368" s="374" t="s">
        <v>610</v>
      </c>
      <c r="F10368" s="376">
        <v>267471.53999999998</v>
      </c>
    </row>
    <row r="10369" spans="1:6">
      <c r="A10369" s="370" t="s">
        <v>20902</v>
      </c>
      <c r="B10369" s="374">
        <v>13310</v>
      </c>
      <c r="C10369" s="374" t="s">
        <v>20903</v>
      </c>
      <c r="D10369" s="368" t="s">
        <v>9</v>
      </c>
      <c r="E10369" s="374" t="s">
        <v>610</v>
      </c>
      <c r="F10369" s="376">
        <v>100091.45</v>
      </c>
    </row>
    <row r="10370" spans="1:6" ht="22.5">
      <c r="A10370" s="370" t="s">
        <v>20904</v>
      </c>
      <c r="B10370" s="374">
        <v>12348</v>
      </c>
      <c r="C10370" s="374" t="s">
        <v>20905</v>
      </c>
      <c r="D10370" s="368" t="s">
        <v>9</v>
      </c>
      <c r="E10370" s="374" t="s">
        <v>359</v>
      </c>
      <c r="F10370" s="376">
        <v>25629444.199999999</v>
      </c>
    </row>
    <row r="10371" spans="1:6" ht="22.5">
      <c r="A10371" s="370" t="s">
        <v>20906</v>
      </c>
      <c r="B10371" s="374">
        <v>17174</v>
      </c>
      <c r="C10371" s="374" t="s">
        <v>20907</v>
      </c>
      <c r="D10371" s="368" t="s">
        <v>9</v>
      </c>
      <c r="E10371" s="374" t="s">
        <v>359</v>
      </c>
      <c r="F10371" s="376">
        <v>500457.28</v>
      </c>
    </row>
    <row r="10372" spans="1:6" ht="22.5">
      <c r="A10372" s="370" t="s">
        <v>20908</v>
      </c>
      <c r="B10372" s="374">
        <v>18979</v>
      </c>
      <c r="C10372" s="374" t="s">
        <v>20909</v>
      </c>
      <c r="D10372" s="368" t="s">
        <v>9</v>
      </c>
      <c r="E10372" s="374" t="s">
        <v>359</v>
      </c>
      <c r="F10372" s="376">
        <v>2727196.34</v>
      </c>
    </row>
    <row r="10373" spans="1:6">
      <c r="A10373" s="370" t="s">
        <v>20910</v>
      </c>
      <c r="B10373" s="374">
        <v>12713</v>
      </c>
      <c r="C10373" s="374" t="s">
        <v>20911</v>
      </c>
      <c r="D10373" s="368" t="s">
        <v>9</v>
      </c>
      <c r="E10373" s="374" t="s">
        <v>610</v>
      </c>
      <c r="F10373" s="376">
        <v>54009.75</v>
      </c>
    </row>
    <row r="10374" spans="1:6" ht="22.5">
      <c r="A10374" s="370" t="s">
        <v>20912</v>
      </c>
      <c r="B10374" s="374">
        <v>17656</v>
      </c>
      <c r="C10374" s="374" t="s">
        <v>20913</v>
      </c>
      <c r="D10374" s="368" t="s">
        <v>9</v>
      </c>
      <c r="E10374" s="374" t="s">
        <v>359</v>
      </c>
      <c r="F10374" s="376">
        <v>21853990.800000001</v>
      </c>
    </row>
    <row r="10375" spans="1:6" ht="22.5">
      <c r="A10375" s="370" t="s">
        <v>20914</v>
      </c>
      <c r="B10375" s="374">
        <v>16273</v>
      </c>
      <c r="C10375" s="374" t="s">
        <v>20915</v>
      </c>
      <c r="D10375" s="368" t="s">
        <v>9</v>
      </c>
      <c r="E10375" s="374" t="s">
        <v>359</v>
      </c>
      <c r="F10375" s="376">
        <v>7831683.7800000003</v>
      </c>
    </row>
    <row r="10376" spans="1:6" ht="22.5">
      <c r="A10376" s="370" t="s">
        <v>20916</v>
      </c>
      <c r="B10376" s="374">
        <v>16272</v>
      </c>
      <c r="C10376" s="374" t="s">
        <v>20917</v>
      </c>
      <c r="D10376" s="368" t="s">
        <v>9</v>
      </c>
      <c r="E10376" s="374" t="s">
        <v>359</v>
      </c>
      <c r="F10376" s="376">
        <v>470004.78</v>
      </c>
    </row>
    <row r="10377" spans="1:6" ht="22.5">
      <c r="A10377" s="370" t="s">
        <v>20918</v>
      </c>
      <c r="B10377" s="374">
        <v>16274</v>
      </c>
      <c r="C10377" s="374" t="s">
        <v>20919</v>
      </c>
      <c r="D10377" s="368" t="s">
        <v>9</v>
      </c>
      <c r="E10377" s="374" t="s">
        <v>359</v>
      </c>
      <c r="F10377" s="376">
        <v>6075170.7800000003</v>
      </c>
    </row>
    <row r="10378" spans="1:6">
      <c r="A10378" s="370" t="s">
        <v>20920</v>
      </c>
      <c r="B10378" s="374">
        <v>18360</v>
      </c>
      <c r="C10378" s="374" t="s">
        <v>20921</v>
      </c>
      <c r="D10378" s="368" t="s">
        <v>6</v>
      </c>
      <c r="E10378" s="374" t="s">
        <v>603</v>
      </c>
      <c r="F10378" s="376">
        <v>106146.16</v>
      </c>
    </row>
    <row r="10379" spans="1:6">
      <c r="A10379" s="370" t="s">
        <v>20922</v>
      </c>
      <c r="B10379" s="374">
        <v>18296</v>
      </c>
      <c r="C10379" s="374" t="s">
        <v>20923</v>
      </c>
      <c r="D10379" s="368" t="s">
        <v>6</v>
      </c>
      <c r="E10379" s="374" t="s">
        <v>603</v>
      </c>
      <c r="F10379" s="376">
        <v>68669.47</v>
      </c>
    </row>
    <row r="10380" spans="1:6">
      <c r="A10380" s="370" t="s">
        <v>20924</v>
      </c>
      <c r="B10380" s="374">
        <v>18299</v>
      </c>
      <c r="C10380" s="374" t="s">
        <v>20923</v>
      </c>
      <c r="D10380" s="368" t="s">
        <v>6</v>
      </c>
      <c r="E10380" s="374" t="s">
        <v>603</v>
      </c>
      <c r="F10380" s="376">
        <v>68669.47</v>
      </c>
    </row>
    <row r="10381" spans="1:6">
      <c r="A10381" s="370" t="s">
        <v>20925</v>
      </c>
      <c r="B10381" s="374">
        <v>18321</v>
      </c>
      <c r="C10381" s="374" t="s">
        <v>20926</v>
      </c>
      <c r="D10381" s="368" t="s">
        <v>6</v>
      </c>
      <c r="E10381" s="374" t="s">
        <v>603</v>
      </c>
      <c r="F10381" s="376">
        <v>301836.78000000003</v>
      </c>
    </row>
    <row r="10382" spans="1:6">
      <c r="A10382" s="370" t="s">
        <v>20927</v>
      </c>
      <c r="B10382" s="374">
        <v>14576</v>
      </c>
      <c r="C10382" s="374" t="s">
        <v>20928</v>
      </c>
      <c r="D10382" s="368" t="s">
        <v>9</v>
      </c>
      <c r="E10382" s="374" t="s">
        <v>507</v>
      </c>
      <c r="F10382" s="376">
        <v>0</v>
      </c>
    </row>
    <row r="10383" spans="1:6">
      <c r="A10383" s="370" t="s">
        <v>20929</v>
      </c>
      <c r="B10383" s="374">
        <v>14587</v>
      </c>
      <c r="C10383" s="374" t="s">
        <v>20930</v>
      </c>
      <c r="D10383" s="368" t="s">
        <v>9</v>
      </c>
      <c r="E10383" s="374" t="s">
        <v>507</v>
      </c>
      <c r="F10383" s="376">
        <v>0</v>
      </c>
    </row>
    <row r="10384" spans="1:6">
      <c r="A10384" s="370" t="s">
        <v>20931</v>
      </c>
      <c r="B10384" s="374">
        <v>14588</v>
      </c>
      <c r="C10384" s="374" t="s">
        <v>20932</v>
      </c>
      <c r="D10384" s="368" t="s">
        <v>9</v>
      </c>
      <c r="E10384" s="374" t="s">
        <v>507</v>
      </c>
      <c r="F10384" s="376">
        <v>0</v>
      </c>
    </row>
    <row r="10385" spans="1:6">
      <c r="A10385" s="370" t="s">
        <v>20933</v>
      </c>
      <c r="B10385" s="374">
        <v>14589</v>
      </c>
      <c r="C10385" s="374" t="s">
        <v>20934</v>
      </c>
      <c r="D10385" s="368" t="s">
        <v>9</v>
      </c>
      <c r="E10385" s="374" t="s">
        <v>507</v>
      </c>
      <c r="F10385" s="376">
        <v>0</v>
      </c>
    </row>
    <row r="10386" spans="1:6">
      <c r="A10386" s="370" t="s">
        <v>20935</v>
      </c>
      <c r="B10386" s="374">
        <v>14590</v>
      </c>
      <c r="C10386" s="374" t="s">
        <v>20936</v>
      </c>
      <c r="D10386" s="368" t="s">
        <v>9</v>
      </c>
      <c r="E10386" s="374" t="s">
        <v>507</v>
      </c>
      <c r="F10386" s="376">
        <v>0</v>
      </c>
    </row>
    <row r="10387" spans="1:6">
      <c r="A10387" s="370" t="s">
        <v>20937</v>
      </c>
      <c r="B10387" s="374">
        <v>14591</v>
      </c>
      <c r="C10387" s="374" t="s">
        <v>20938</v>
      </c>
      <c r="D10387" s="368" t="s">
        <v>9</v>
      </c>
      <c r="E10387" s="374" t="s">
        <v>507</v>
      </c>
      <c r="F10387" s="376">
        <v>0</v>
      </c>
    </row>
    <row r="10388" spans="1:6">
      <c r="A10388" s="370" t="s">
        <v>20939</v>
      </c>
      <c r="B10388" s="374">
        <v>14577</v>
      </c>
      <c r="C10388" s="374" t="s">
        <v>20940</v>
      </c>
      <c r="D10388" s="368" t="s">
        <v>9</v>
      </c>
      <c r="E10388" s="374" t="s">
        <v>507</v>
      </c>
      <c r="F10388" s="376">
        <v>0</v>
      </c>
    </row>
    <row r="10389" spans="1:6">
      <c r="A10389" s="370" t="s">
        <v>20941</v>
      </c>
      <c r="B10389" s="374">
        <v>14578</v>
      </c>
      <c r="C10389" s="374" t="s">
        <v>20942</v>
      </c>
      <c r="D10389" s="368" t="s">
        <v>9</v>
      </c>
      <c r="E10389" s="374" t="s">
        <v>507</v>
      </c>
      <c r="F10389" s="376">
        <v>0</v>
      </c>
    </row>
    <row r="10390" spans="1:6">
      <c r="A10390" s="370" t="s">
        <v>20943</v>
      </c>
      <c r="B10390" s="374">
        <v>14579</v>
      </c>
      <c r="C10390" s="374" t="s">
        <v>20944</v>
      </c>
      <c r="D10390" s="368" t="s">
        <v>9</v>
      </c>
      <c r="E10390" s="374" t="s">
        <v>507</v>
      </c>
      <c r="F10390" s="376">
        <v>0</v>
      </c>
    </row>
    <row r="10391" spans="1:6">
      <c r="A10391" s="370" t="s">
        <v>20945</v>
      </c>
      <c r="B10391" s="374">
        <v>14580</v>
      </c>
      <c r="C10391" s="374" t="s">
        <v>20946</v>
      </c>
      <c r="D10391" s="368" t="s">
        <v>9</v>
      </c>
      <c r="E10391" s="374" t="s">
        <v>507</v>
      </c>
      <c r="F10391" s="376">
        <v>0</v>
      </c>
    </row>
    <row r="10392" spans="1:6">
      <c r="A10392" s="370" t="s">
        <v>20947</v>
      </c>
      <c r="B10392" s="374">
        <v>14583</v>
      </c>
      <c r="C10392" s="374" t="s">
        <v>20948</v>
      </c>
      <c r="D10392" s="368" t="s">
        <v>9</v>
      </c>
      <c r="E10392" s="374" t="s">
        <v>507</v>
      </c>
      <c r="F10392" s="376">
        <v>0</v>
      </c>
    </row>
    <row r="10393" spans="1:6">
      <c r="A10393" s="370" t="s">
        <v>20949</v>
      </c>
      <c r="B10393" s="374">
        <v>14582</v>
      </c>
      <c r="C10393" s="374" t="s">
        <v>20950</v>
      </c>
      <c r="D10393" s="368" t="s">
        <v>9</v>
      </c>
      <c r="E10393" s="374" t="s">
        <v>507</v>
      </c>
      <c r="F10393" s="376">
        <v>0</v>
      </c>
    </row>
    <row r="10394" spans="1:6">
      <c r="A10394" s="370" t="s">
        <v>20951</v>
      </c>
      <c r="B10394" s="374">
        <v>14584</v>
      </c>
      <c r="C10394" s="374" t="s">
        <v>20952</v>
      </c>
      <c r="D10394" s="368" t="s">
        <v>9</v>
      </c>
      <c r="E10394" s="374" t="s">
        <v>507</v>
      </c>
      <c r="F10394" s="376">
        <v>0</v>
      </c>
    </row>
    <row r="10395" spans="1:6">
      <c r="A10395" s="370" t="s">
        <v>20953</v>
      </c>
      <c r="B10395" s="374">
        <v>14585</v>
      </c>
      <c r="C10395" s="374" t="s">
        <v>20954</v>
      </c>
      <c r="D10395" s="368" t="s">
        <v>9</v>
      </c>
      <c r="E10395" s="374" t="s">
        <v>507</v>
      </c>
      <c r="F10395" s="376">
        <v>0</v>
      </c>
    </row>
    <row r="10396" spans="1:6">
      <c r="A10396" s="370" t="s">
        <v>20955</v>
      </c>
      <c r="B10396" s="374">
        <v>14586</v>
      </c>
      <c r="C10396" s="374" t="s">
        <v>20956</v>
      </c>
      <c r="D10396" s="368" t="s">
        <v>9</v>
      </c>
      <c r="E10396" s="374" t="s">
        <v>507</v>
      </c>
      <c r="F10396" s="376">
        <v>0</v>
      </c>
    </row>
    <row r="10397" spans="1:6">
      <c r="A10397" s="370" t="s">
        <v>20957</v>
      </c>
      <c r="B10397" s="374">
        <v>11604</v>
      </c>
      <c r="C10397" s="374" t="s">
        <v>20958</v>
      </c>
      <c r="D10397" s="368" t="s">
        <v>9</v>
      </c>
      <c r="E10397" s="374" t="s">
        <v>1210</v>
      </c>
      <c r="F10397" s="376">
        <v>5425285.2000000002</v>
      </c>
    </row>
    <row r="10398" spans="1:6">
      <c r="A10398" s="370" t="s">
        <v>20959</v>
      </c>
      <c r="B10398" s="374">
        <v>14667</v>
      </c>
      <c r="C10398" s="374" t="s">
        <v>20960</v>
      </c>
      <c r="D10398" s="368" t="s">
        <v>9</v>
      </c>
      <c r="E10398" s="374" t="s">
        <v>491</v>
      </c>
      <c r="F10398" s="376">
        <v>3587093.96</v>
      </c>
    </row>
    <row r="10399" spans="1:6">
      <c r="A10399" s="370" t="s">
        <v>20961</v>
      </c>
      <c r="B10399" s="374">
        <v>14834</v>
      </c>
      <c r="C10399" s="374" t="s">
        <v>20962</v>
      </c>
      <c r="D10399" s="368" t="s">
        <v>9</v>
      </c>
      <c r="E10399" s="374" t="s">
        <v>491</v>
      </c>
      <c r="F10399" s="376">
        <v>4075332.36</v>
      </c>
    </row>
    <row r="10400" spans="1:6">
      <c r="A10400" s="370" t="s">
        <v>20963</v>
      </c>
      <c r="B10400" s="374">
        <v>12705</v>
      </c>
      <c r="C10400" s="374" t="s">
        <v>20964</v>
      </c>
      <c r="D10400" s="368" t="s">
        <v>9</v>
      </c>
      <c r="E10400" s="374" t="s">
        <v>615</v>
      </c>
      <c r="F10400" s="376">
        <v>388070.99</v>
      </c>
    </row>
    <row r="10401" spans="1:6">
      <c r="A10401" s="370" t="s">
        <v>20965</v>
      </c>
      <c r="B10401" s="374">
        <v>12699</v>
      </c>
      <c r="C10401" s="374" t="s">
        <v>20966</v>
      </c>
      <c r="D10401" s="368" t="s">
        <v>9</v>
      </c>
      <c r="E10401" s="374" t="s">
        <v>615</v>
      </c>
      <c r="F10401" s="376">
        <v>599123.6</v>
      </c>
    </row>
    <row r="10402" spans="1:6">
      <c r="A10402" s="370" t="s">
        <v>20967</v>
      </c>
      <c r="B10402" s="374">
        <v>14643</v>
      </c>
      <c r="C10402" s="374" t="s">
        <v>20968</v>
      </c>
      <c r="D10402" s="368" t="s">
        <v>9</v>
      </c>
      <c r="E10402" s="374" t="s">
        <v>491</v>
      </c>
      <c r="F10402" s="376">
        <v>3473379.6</v>
      </c>
    </row>
    <row r="10403" spans="1:6">
      <c r="A10403" s="370" t="s">
        <v>20969</v>
      </c>
      <c r="B10403" s="374">
        <v>14812</v>
      </c>
      <c r="C10403" s="374" t="s">
        <v>20970</v>
      </c>
      <c r="D10403" s="368" t="s">
        <v>9</v>
      </c>
      <c r="E10403" s="374" t="s">
        <v>491</v>
      </c>
      <c r="F10403" s="376">
        <v>3961618</v>
      </c>
    </row>
    <row r="10404" spans="1:6">
      <c r="A10404" s="370" t="s">
        <v>20971</v>
      </c>
      <c r="B10404" s="374">
        <v>14740</v>
      </c>
      <c r="C10404" s="374" t="s">
        <v>20972</v>
      </c>
      <c r="D10404" s="368" t="s">
        <v>9</v>
      </c>
      <c r="E10404" s="374" t="s">
        <v>491</v>
      </c>
      <c r="F10404" s="376">
        <v>1124136.99</v>
      </c>
    </row>
    <row r="10405" spans="1:6">
      <c r="A10405" s="370" t="s">
        <v>20973</v>
      </c>
      <c r="B10405" s="374">
        <v>12706</v>
      </c>
      <c r="C10405" s="374" t="s">
        <v>20974</v>
      </c>
      <c r="D10405" s="368" t="s">
        <v>9</v>
      </c>
      <c r="E10405" s="374" t="s">
        <v>615</v>
      </c>
      <c r="F10405" s="376">
        <v>736066</v>
      </c>
    </row>
    <row r="10406" spans="1:6">
      <c r="A10406" s="370" t="s">
        <v>20975</v>
      </c>
      <c r="B10406" s="374">
        <v>12700</v>
      </c>
      <c r="C10406" s="374" t="s">
        <v>20976</v>
      </c>
      <c r="D10406" s="368" t="s">
        <v>9</v>
      </c>
      <c r="E10406" s="374" t="s">
        <v>615</v>
      </c>
      <c r="F10406" s="376">
        <v>2874256</v>
      </c>
    </row>
    <row r="10407" spans="1:6" ht="22.5">
      <c r="A10407" s="370" t="s">
        <v>20977</v>
      </c>
      <c r="B10407" s="374">
        <v>20800</v>
      </c>
      <c r="C10407" s="374" t="s">
        <v>20978</v>
      </c>
      <c r="D10407" s="368" t="s">
        <v>9</v>
      </c>
      <c r="E10407" s="374" t="s">
        <v>1210</v>
      </c>
      <c r="F10407" s="376">
        <v>9600693.0099999998</v>
      </c>
    </row>
    <row r="10408" spans="1:6">
      <c r="A10408" s="370" t="s">
        <v>20979</v>
      </c>
      <c r="B10408" s="374">
        <v>15221</v>
      </c>
      <c r="C10408" s="374" t="s">
        <v>20980</v>
      </c>
      <c r="D10408" s="368" t="s">
        <v>9</v>
      </c>
      <c r="E10408" s="374" t="s">
        <v>366</v>
      </c>
      <c r="F10408" s="376">
        <v>0</v>
      </c>
    </row>
    <row r="10409" spans="1:6">
      <c r="A10409" s="370" t="s">
        <v>20981</v>
      </c>
      <c r="B10409" s="374">
        <v>10619</v>
      </c>
      <c r="C10409" s="374" t="s">
        <v>20982</v>
      </c>
      <c r="D10409" s="368" t="s">
        <v>9</v>
      </c>
      <c r="E10409" s="374" t="s">
        <v>1210</v>
      </c>
      <c r="F10409" s="376">
        <v>2193651.98</v>
      </c>
    </row>
    <row r="10410" spans="1:6" ht="22.5">
      <c r="A10410" s="370" t="s">
        <v>20983</v>
      </c>
      <c r="B10410" s="374">
        <v>10620</v>
      </c>
      <c r="C10410" s="374" t="s">
        <v>20984</v>
      </c>
      <c r="D10410" s="368" t="s">
        <v>9</v>
      </c>
      <c r="E10410" s="374" t="s">
        <v>1210</v>
      </c>
      <c r="F10410" s="376">
        <v>6942746.2599999998</v>
      </c>
    </row>
    <row r="10411" spans="1:6">
      <c r="A10411" s="370" t="s">
        <v>20985</v>
      </c>
      <c r="B10411" s="374">
        <v>10621</v>
      </c>
      <c r="C10411" s="374" t="s">
        <v>20986</v>
      </c>
      <c r="D10411" s="368" t="s">
        <v>9</v>
      </c>
      <c r="E10411" s="374" t="s">
        <v>1210</v>
      </c>
      <c r="F10411" s="376">
        <v>2677266.98</v>
      </c>
    </row>
    <row r="10412" spans="1:6">
      <c r="A10412" s="370" t="s">
        <v>20987</v>
      </c>
      <c r="B10412" s="374">
        <v>10622</v>
      </c>
      <c r="C10412" s="374" t="s">
        <v>20988</v>
      </c>
      <c r="D10412" s="368" t="s">
        <v>9</v>
      </c>
      <c r="E10412" s="374" t="s">
        <v>1210</v>
      </c>
      <c r="F10412" s="376">
        <v>1890173.98</v>
      </c>
    </row>
    <row r="10413" spans="1:6">
      <c r="A10413" s="370" t="s">
        <v>20989</v>
      </c>
      <c r="B10413" s="374">
        <v>14357</v>
      </c>
      <c r="C10413" s="374" t="s">
        <v>20990</v>
      </c>
      <c r="D10413" s="368" t="s">
        <v>9</v>
      </c>
      <c r="E10413" s="374" t="s">
        <v>366</v>
      </c>
      <c r="F10413" s="376">
        <v>0</v>
      </c>
    </row>
    <row r="10414" spans="1:6">
      <c r="A10414" s="370" t="s">
        <v>20991</v>
      </c>
      <c r="B10414" s="374">
        <v>19018</v>
      </c>
      <c r="C10414" s="374" t="s">
        <v>20992</v>
      </c>
      <c r="D10414" s="368" t="s">
        <v>9</v>
      </c>
      <c r="E10414" s="374" t="s">
        <v>562</v>
      </c>
      <c r="F10414" s="376">
        <v>495037.42</v>
      </c>
    </row>
    <row r="10415" spans="1:6">
      <c r="A10415" s="370" t="s">
        <v>20993</v>
      </c>
      <c r="B10415" s="374">
        <v>13676</v>
      </c>
      <c r="C10415" s="374" t="s">
        <v>20994</v>
      </c>
      <c r="D10415" s="368" t="s">
        <v>9</v>
      </c>
      <c r="E10415" s="374" t="s">
        <v>496</v>
      </c>
      <c r="F10415" s="376">
        <v>560944</v>
      </c>
    </row>
    <row r="10416" spans="1:6">
      <c r="A10416" s="370" t="s">
        <v>20995</v>
      </c>
      <c r="B10416" s="374">
        <v>11345</v>
      </c>
      <c r="C10416" s="374" t="s">
        <v>20996</v>
      </c>
      <c r="D10416" s="368" t="s">
        <v>9</v>
      </c>
      <c r="E10416" s="374" t="s">
        <v>496</v>
      </c>
      <c r="F10416" s="376">
        <v>66549.759999999995</v>
      </c>
    </row>
    <row r="10417" spans="1:6">
      <c r="A10417" s="370" t="s">
        <v>20997</v>
      </c>
      <c r="B10417" s="374">
        <v>11344</v>
      </c>
      <c r="C10417" s="374" t="s">
        <v>20998</v>
      </c>
      <c r="D10417" s="368" t="s">
        <v>9</v>
      </c>
      <c r="E10417" s="374" t="s">
        <v>496</v>
      </c>
      <c r="F10417" s="376">
        <v>32851.800000000003</v>
      </c>
    </row>
    <row r="10418" spans="1:6" ht="22.5">
      <c r="A10418" s="370" t="s">
        <v>20999</v>
      </c>
      <c r="B10418" s="374">
        <v>15038</v>
      </c>
      <c r="C10418" s="374" t="s">
        <v>21000</v>
      </c>
      <c r="D10418" s="368" t="s">
        <v>9</v>
      </c>
      <c r="E10418" s="374" t="s">
        <v>537</v>
      </c>
      <c r="F10418" s="376">
        <v>44270.66</v>
      </c>
    </row>
    <row r="10419" spans="1:6">
      <c r="A10419" s="370" t="s">
        <v>21001</v>
      </c>
      <c r="B10419" s="374">
        <v>10921</v>
      </c>
      <c r="C10419" s="374" t="s">
        <v>21002</v>
      </c>
      <c r="D10419" s="368" t="s">
        <v>9</v>
      </c>
      <c r="E10419" s="374" t="s">
        <v>496</v>
      </c>
      <c r="F10419" s="376">
        <v>229913.04</v>
      </c>
    </row>
    <row r="10420" spans="1:6" ht="22.5">
      <c r="A10420" s="370" t="s">
        <v>21003</v>
      </c>
      <c r="B10420" s="374">
        <v>16341</v>
      </c>
      <c r="C10420" s="374" t="s">
        <v>21004</v>
      </c>
      <c r="D10420" s="368" t="s">
        <v>9</v>
      </c>
      <c r="E10420" s="374" t="s">
        <v>537</v>
      </c>
      <c r="F10420" s="376">
        <v>130985.03</v>
      </c>
    </row>
    <row r="10421" spans="1:6">
      <c r="A10421" s="370" t="s">
        <v>21005</v>
      </c>
      <c r="B10421" s="374">
        <v>17235</v>
      </c>
      <c r="C10421" s="374" t="s">
        <v>21006</v>
      </c>
      <c r="D10421" s="368" t="s">
        <v>9</v>
      </c>
      <c r="E10421" s="374" t="s">
        <v>648</v>
      </c>
      <c r="F10421" s="376">
        <v>79335.27</v>
      </c>
    </row>
    <row r="10422" spans="1:6" ht="22.5">
      <c r="A10422" s="370" t="s">
        <v>21007</v>
      </c>
      <c r="B10422" s="374">
        <v>14033</v>
      </c>
      <c r="C10422" s="374" t="s">
        <v>21008</v>
      </c>
      <c r="D10422" s="368" t="s">
        <v>9</v>
      </c>
      <c r="E10422" s="374" t="s">
        <v>537</v>
      </c>
      <c r="F10422" s="376">
        <v>508575.63</v>
      </c>
    </row>
    <row r="10423" spans="1:6">
      <c r="A10423" s="370" t="s">
        <v>21009</v>
      </c>
      <c r="B10423" s="374">
        <v>17083</v>
      </c>
      <c r="C10423" s="374" t="s">
        <v>21010</v>
      </c>
      <c r="D10423" s="368" t="s">
        <v>9</v>
      </c>
      <c r="E10423" s="374" t="s">
        <v>496</v>
      </c>
      <c r="F10423" s="376">
        <v>30113.360000000001</v>
      </c>
    </row>
    <row r="10424" spans="1:6">
      <c r="A10424" s="370" t="s">
        <v>21011</v>
      </c>
      <c r="B10424" s="374">
        <v>17086</v>
      </c>
      <c r="C10424" s="374" t="s">
        <v>21012</v>
      </c>
      <c r="D10424" s="368" t="s">
        <v>9</v>
      </c>
      <c r="E10424" s="374" t="s">
        <v>496</v>
      </c>
      <c r="F10424" s="376">
        <v>54911.38</v>
      </c>
    </row>
    <row r="10425" spans="1:6">
      <c r="A10425" s="370" t="s">
        <v>21013</v>
      </c>
      <c r="B10425" s="374">
        <v>17084</v>
      </c>
      <c r="C10425" s="374" t="s">
        <v>21014</v>
      </c>
      <c r="D10425" s="368" t="s">
        <v>9</v>
      </c>
      <c r="E10425" s="374" t="s">
        <v>496</v>
      </c>
      <c r="F10425" s="376">
        <v>30551.46</v>
      </c>
    </row>
    <row r="10426" spans="1:6" ht="22.5">
      <c r="A10426" s="370" t="s">
        <v>21015</v>
      </c>
      <c r="B10426" s="374">
        <v>13455</v>
      </c>
      <c r="C10426" s="374" t="s">
        <v>21016</v>
      </c>
      <c r="D10426" s="368" t="s">
        <v>9</v>
      </c>
      <c r="E10426" s="374" t="s">
        <v>537</v>
      </c>
      <c r="F10426" s="376">
        <v>63435.27</v>
      </c>
    </row>
    <row r="10427" spans="1:6" ht="22.5">
      <c r="A10427" s="370" t="s">
        <v>21017</v>
      </c>
      <c r="B10427" s="374">
        <v>13456</v>
      </c>
      <c r="C10427" s="374" t="s">
        <v>21018</v>
      </c>
      <c r="D10427" s="368" t="s">
        <v>9</v>
      </c>
      <c r="E10427" s="374" t="s">
        <v>537</v>
      </c>
      <c r="F10427" s="376">
        <v>219652.99</v>
      </c>
    </row>
    <row r="10428" spans="1:6">
      <c r="A10428" s="370" t="s">
        <v>21019</v>
      </c>
      <c r="B10428" s="374">
        <v>10720</v>
      </c>
      <c r="C10428" s="374" t="s">
        <v>21020</v>
      </c>
      <c r="D10428" s="368" t="s">
        <v>9</v>
      </c>
      <c r="E10428" s="374" t="s">
        <v>496</v>
      </c>
      <c r="F10428" s="376">
        <v>784789.22</v>
      </c>
    </row>
    <row r="10429" spans="1:6">
      <c r="A10429" s="370" t="s">
        <v>21021</v>
      </c>
      <c r="B10429" s="374">
        <v>10137</v>
      </c>
      <c r="C10429" s="374" t="s">
        <v>21022</v>
      </c>
      <c r="D10429" s="368" t="s">
        <v>9</v>
      </c>
      <c r="E10429" s="374" t="s">
        <v>496</v>
      </c>
      <c r="F10429" s="376">
        <v>131001.22</v>
      </c>
    </row>
    <row r="10430" spans="1:6" ht="22.5">
      <c r="A10430" s="370" t="s">
        <v>21023</v>
      </c>
      <c r="B10430" s="374">
        <v>14987</v>
      </c>
      <c r="C10430" s="374" t="s">
        <v>21024</v>
      </c>
      <c r="D10430" s="368" t="s">
        <v>9</v>
      </c>
      <c r="E10430" s="374" t="s">
        <v>537</v>
      </c>
      <c r="F10430" s="376">
        <v>22121.39</v>
      </c>
    </row>
    <row r="10431" spans="1:6" ht="22.5">
      <c r="A10431" s="370" t="s">
        <v>21025</v>
      </c>
      <c r="B10431" s="374">
        <v>14988</v>
      </c>
      <c r="C10431" s="374" t="s">
        <v>21026</v>
      </c>
      <c r="D10431" s="368" t="s">
        <v>9</v>
      </c>
      <c r="E10431" s="374" t="s">
        <v>537</v>
      </c>
      <c r="F10431" s="376">
        <v>23536.19</v>
      </c>
    </row>
    <row r="10432" spans="1:6" ht="22.5">
      <c r="A10432" s="370" t="s">
        <v>21027</v>
      </c>
      <c r="B10432" s="374">
        <v>13464</v>
      </c>
      <c r="C10432" s="374" t="s">
        <v>21028</v>
      </c>
      <c r="D10432" s="368" t="s">
        <v>9</v>
      </c>
      <c r="E10432" s="374" t="s">
        <v>537</v>
      </c>
      <c r="F10432" s="376">
        <v>336066.19</v>
      </c>
    </row>
    <row r="10433" spans="1:6" ht="22.5">
      <c r="A10433" s="370" t="s">
        <v>21029</v>
      </c>
      <c r="B10433" s="374">
        <v>14992</v>
      </c>
      <c r="C10433" s="374" t="s">
        <v>21030</v>
      </c>
      <c r="D10433" s="368" t="s">
        <v>9</v>
      </c>
      <c r="E10433" s="374" t="s">
        <v>537</v>
      </c>
      <c r="F10433" s="376">
        <v>973472.52</v>
      </c>
    </row>
    <row r="10434" spans="1:6">
      <c r="A10434" s="370" t="s">
        <v>21031</v>
      </c>
      <c r="B10434" s="374">
        <v>15696</v>
      </c>
      <c r="C10434" s="374" t="s">
        <v>21032</v>
      </c>
      <c r="D10434" s="368" t="s">
        <v>9</v>
      </c>
      <c r="E10434" s="374" t="s">
        <v>496</v>
      </c>
      <c r="F10434" s="376">
        <v>23490.14</v>
      </c>
    </row>
    <row r="10435" spans="1:6">
      <c r="A10435" s="370" t="s">
        <v>21033</v>
      </c>
      <c r="B10435" s="374">
        <v>15691</v>
      </c>
      <c r="C10435" s="374" t="s">
        <v>21034</v>
      </c>
      <c r="D10435" s="368" t="s">
        <v>9</v>
      </c>
      <c r="E10435" s="374" t="s">
        <v>496</v>
      </c>
      <c r="F10435" s="376">
        <v>115500</v>
      </c>
    </row>
    <row r="10436" spans="1:6">
      <c r="A10436" s="370" t="s">
        <v>21035</v>
      </c>
      <c r="B10436" s="374">
        <v>15692</v>
      </c>
      <c r="C10436" s="374" t="s">
        <v>21036</v>
      </c>
      <c r="D10436" s="368" t="s">
        <v>9</v>
      </c>
      <c r="E10436" s="374" t="s">
        <v>496</v>
      </c>
      <c r="F10436" s="376">
        <v>46305.51</v>
      </c>
    </row>
    <row r="10437" spans="1:6">
      <c r="A10437" s="370" t="s">
        <v>21037</v>
      </c>
      <c r="B10437" s="374">
        <v>15694</v>
      </c>
      <c r="C10437" s="374" t="s">
        <v>21038</v>
      </c>
      <c r="D10437" s="368" t="s">
        <v>9</v>
      </c>
      <c r="E10437" s="374" t="s">
        <v>496</v>
      </c>
      <c r="F10437" s="376">
        <v>48498.35</v>
      </c>
    </row>
    <row r="10438" spans="1:6">
      <c r="A10438" s="370" t="s">
        <v>21039</v>
      </c>
      <c r="B10438" s="374">
        <v>15695</v>
      </c>
      <c r="C10438" s="374" t="s">
        <v>21040</v>
      </c>
      <c r="D10438" s="368" t="s">
        <v>9</v>
      </c>
      <c r="E10438" s="374" t="s">
        <v>496</v>
      </c>
      <c r="F10438" s="376">
        <v>53426.67</v>
      </c>
    </row>
    <row r="10439" spans="1:6">
      <c r="A10439" s="370" t="s">
        <v>21041</v>
      </c>
      <c r="B10439" s="374">
        <v>10132</v>
      </c>
      <c r="C10439" s="374" t="s">
        <v>21042</v>
      </c>
      <c r="D10439" s="368" t="s">
        <v>9</v>
      </c>
      <c r="E10439" s="374" t="s">
        <v>522</v>
      </c>
      <c r="F10439" s="376">
        <v>10288.86</v>
      </c>
    </row>
    <row r="10440" spans="1:6" ht="22.5">
      <c r="A10440" s="370" t="s">
        <v>21043</v>
      </c>
      <c r="B10440" s="374">
        <v>17853</v>
      </c>
      <c r="C10440" s="374" t="s">
        <v>21044</v>
      </c>
      <c r="D10440" s="368" t="s">
        <v>9</v>
      </c>
      <c r="E10440" s="374" t="s">
        <v>537</v>
      </c>
      <c r="F10440" s="376">
        <v>35771.33</v>
      </c>
    </row>
    <row r="10441" spans="1:6" ht="22.5">
      <c r="A10441" s="370" t="s">
        <v>21045</v>
      </c>
      <c r="B10441" s="374">
        <v>16403</v>
      </c>
      <c r="C10441" s="374" t="s">
        <v>21046</v>
      </c>
      <c r="D10441" s="368" t="s">
        <v>9</v>
      </c>
      <c r="E10441" s="374" t="s">
        <v>537</v>
      </c>
      <c r="F10441" s="376">
        <v>90742.96</v>
      </c>
    </row>
    <row r="10442" spans="1:6">
      <c r="A10442" s="370" t="s">
        <v>21047</v>
      </c>
      <c r="B10442" s="374">
        <v>20777</v>
      </c>
      <c r="C10442" s="374" t="s">
        <v>21048</v>
      </c>
      <c r="D10442" s="368" t="s">
        <v>9</v>
      </c>
      <c r="E10442" s="374" t="s">
        <v>496</v>
      </c>
      <c r="F10442" s="376">
        <v>80052.91</v>
      </c>
    </row>
    <row r="10443" spans="1:6" ht="22.5">
      <c r="A10443" s="370" t="s">
        <v>21049</v>
      </c>
      <c r="B10443" s="374">
        <v>13458</v>
      </c>
      <c r="C10443" s="374" t="s">
        <v>21050</v>
      </c>
      <c r="D10443" s="368" t="s">
        <v>9</v>
      </c>
      <c r="E10443" s="374" t="s">
        <v>537</v>
      </c>
      <c r="F10443" s="376">
        <v>30201.87</v>
      </c>
    </row>
    <row r="10444" spans="1:6" ht="22.5">
      <c r="A10444" s="370" t="s">
        <v>21051</v>
      </c>
      <c r="B10444" s="374">
        <v>13457</v>
      </c>
      <c r="C10444" s="374" t="s">
        <v>21052</v>
      </c>
      <c r="D10444" s="368" t="s">
        <v>9</v>
      </c>
      <c r="E10444" s="374" t="s">
        <v>537</v>
      </c>
      <c r="F10444" s="376">
        <v>7336.86</v>
      </c>
    </row>
    <row r="10445" spans="1:6" ht="22.5">
      <c r="A10445" s="370" t="s">
        <v>21053</v>
      </c>
      <c r="B10445" s="374">
        <v>16092</v>
      </c>
      <c r="C10445" s="374" t="s">
        <v>21054</v>
      </c>
      <c r="D10445" s="368" t="s">
        <v>9</v>
      </c>
      <c r="E10445" s="374" t="s">
        <v>537</v>
      </c>
      <c r="F10445" s="376">
        <v>851307.08</v>
      </c>
    </row>
    <row r="10446" spans="1:6">
      <c r="A10446" s="370" t="s">
        <v>21055</v>
      </c>
      <c r="B10446" s="374">
        <v>783</v>
      </c>
      <c r="C10446" s="374" t="s">
        <v>21056</v>
      </c>
      <c r="D10446" s="368" t="s">
        <v>9</v>
      </c>
      <c r="E10446" s="374" t="s">
        <v>522</v>
      </c>
      <c r="F10446" s="376">
        <v>7058.66</v>
      </c>
    </row>
    <row r="10447" spans="1:6">
      <c r="A10447" s="370" t="s">
        <v>21057</v>
      </c>
      <c r="B10447" s="374">
        <v>17129</v>
      </c>
      <c r="C10447" s="374" t="s">
        <v>21058</v>
      </c>
      <c r="D10447" s="368" t="s">
        <v>9</v>
      </c>
      <c r="E10447" s="374" t="s">
        <v>496</v>
      </c>
      <c r="F10447" s="376">
        <v>42686.26</v>
      </c>
    </row>
    <row r="10448" spans="1:6">
      <c r="A10448" s="370" t="s">
        <v>21059</v>
      </c>
      <c r="B10448" s="374">
        <v>17134</v>
      </c>
      <c r="C10448" s="374" t="s">
        <v>21060</v>
      </c>
      <c r="D10448" s="368" t="s">
        <v>9</v>
      </c>
      <c r="E10448" s="374" t="s">
        <v>496</v>
      </c>
      <c r="F10448" s="376">
        <v>269134.8</v>
      </c>
    </row>
    <row r="10449" spans="1:6">
      <c r="A10449" s="370" t="s">
        <v>21061</v>
      </c>
      <c r="B10449" s="374">
        <v>17138</v>
      </c>
      <c r="C10449" s="374" t="s">
        <v>21062</v>
      </c>
      <c r="D10449" s="368" t="s">
        <v>9</v>
      </c>
      <c r="E10449" s="374" t="s">
        <v>496</v>
      </c>
      <c r="F10449" s="376">
        <v>81908.009999999995</v>
      </c>
    </row>
    <row r="10450" spans="1:6" ht="22.5">
      <c r="A10450" s="370" t="s">
        <v>21063</v>
      </c>
      <c r="B10450" s="374">
        <v>19169</v>
      </c>
      <c r="C10450" s="374" t="s">
        <v>21064</v>
      </c>
      <c r="D10450" s="368" t="s">
        <v>9</v>
      </c>
      <c r="E10450" s="374" t="s">
        <v>537</v>
      </c>
      <c r="F10450" s="376">
        <v>84332.11</v>
      </c>
    </row>
    <row r="10451" spans="1:6" ht="22.5">
      <c r="A10451" s="370" t="s">
        <v>21065</v>
      </c>
      <c r="B10451" s="374">
        <v>20702</v>
      </c>
      <c r="C10451" s="374" t="s">
        <v>21066</v>
      </c>
      <c r="D10451" s="368" t="s">
        <v>9</v>
      </c>
      <c r="E10451" s="374" t="s">
        <v>537</v>
      </c>
      <c r="F10451" s="376">
        <v>143964.22</v>
      </c>
    </row>
    <row r="10452" spans="1:6" ht="22.5">
      <c r="A10452" s="370" t="s">
        <v>21067</v>
      </c>
      <c r="B10452" s="374">
        <v>20703</v>
      </c>
      <c r="C10452" s="374" t="s">
        <v>21068</v>
      </c>
      <c r="D10452" s="368" t="s">
        <v>9</v>
      </c>
      <c r="E10452" s="374" t="s">
        <v>537</v>
      </c>
      <c r="F10452" s="376">
        <v>104036.69</v>
      </c>
    </row>
    <row r="10453" spans="1:6" ht="22.5">
      <c r="A10453" s="370" t="s">
        <v>21069</v>
      </c>
      <c r="B10453" s="374">
        <v>19174</v>
      </c>
      <c r="C10453" s="374" t="s">
        <v>21070</v>
      </c>
      <c r="D10453" s="368" t="s">
        <v>9</v>
      </c>
      <c r="E10453" s="374" t="s">
        <v>537</v>
      </c>
      <c r="F10453" s="376">
        <v>144527.31</v>
      </c>
    </row>
    <row r="10454" spans="1:6" ht="22.5">
      <c r="A10454" s="370" t="s">
        <v>21071</v>
      </c>
      <c r="B10454" s="374">
        <v>19029</v>
      </c>
      <c r="C10454" s="374" t="s">
        <v>21072</v>
      </c>
      <c r="D10454" s="368" t="s">
        <v>9</v>
      </c>
      <c r="E10454" s="374" t="s">
        <v>537</v>
      </c>
      <c r="F10454" s="376">
        <v>197171.85</v>
      </c>
    </row>
    <row r="10455" spans="1:6">
      <c r="A10455" s="370" t="s">
        <v>21073</v>
      </c>
      <c r="B10455" s="374">
        <v>17233</v>
      </c>
      <c r="C10455" s="374" t="s">
        <v>21074</v>
      </c>
      <c r="D10455" s="368" t="s">
        <v>9</v>
      </c>
      <c r="E10455" s="374" t="s">
        <v>648</v>
      </c>
      <c r="F10455" s="376">
        <v>89396.06</v>
      </c>
    </row>
    <row r="10456" spans="1:6">
      <c r="A10456" s="370" t="s">
        <v>21075</v>
      </c>
      <c r="B10456" s="374">
        <v>18795</v>
      </c>
      <c r="C10456" s="374" t="s">
        <v>21074</v>
      </c>
      <c r="D10456" s="368" t="s">
        <v>9</v>
      </c>
      <c r="E10456" s="374" t="s">
        <v>496</v>
      </c>
      <c r="F10456" s="376">
        <v>92917.97</v>
      </c>
    </row>
    <row r="10457" spans="1:6" ht="22.5">
      <c r="A10457" s="370" t="s">
        <v>21076</v>
      </c>
      <c r="B10457" s="374">
        <v>18641</v>
      </c>
      <c r="C10457" s="374" t="s">
        <v>21077</v>
      </c>
      <c r="D10457" s="368" t="s">
        <v>9</v>
      </c>
      <c r="E10457" s="374" t="s">
        <v>537</v>
      </c>
      <c r="F10457" s="376">
        <v>884699.71</v>
      </c>
    </row>
    <row r="10458" spans="1:6" ht="22.5">
      <c r="A10458" s="370" t="s">
        <v>21078</v>
      </c>
      <c r="B10458" s="374">
        <v>16417</v>
      </c>
      <c r="C10458" s="374" t="s">
        <v>21079</v>
      </c>
      <c r="D10458" s="368" t="s">
        <v>9</v>
      </c>
      <c r="E10458" s="374" t="s">
        <v>537</v>
      </c>
      <c r="F10458" s="376">
        <v>69380.94</v>
      </c>
    </row>
    <row r="10459" spans="1:6" ht="22.5">
      <c r="A10459" s="370" t="s">
        <v>21080</v>
      </c>
      <c r="B10459" s="374">
        <v>16416</v>
      </c>
      <c r="C10459" s="374" t="s">
        <v>21081</v>
      </c>
      <c r="D10459" s="368" t="s">
        <v>9</v>
      </c>
      <c r="E10459" s="374" t="s">
        <v>537</v>
      </c>
      <c r="F10459" s="376">
        <v>121234.06</v>
      </c>
    </row>
    <row r="10460" spans="1:6" ht="22.5">
      <c r="A10460" s="370" t="s">
        <v>21082</v>
      </c>
      <c r="B10460" s="374">
        <v>16415</v>
      </c>
      <c r="C10460" s="374" t="s">
        <v>21083</v>
      </c>
      <c r="D10460" s="368" t="s">
        <v>9</v>
      </c>
      <c r="E10460" s="374" t="s">
        <v>537</v>
      </c>
      <c r="F10460" s="376">
        <v>713296.47</v>
      </c>
    </row>
    <row r="10461" spans="1:6">
      <c r="A10461" s="370" t="s">
        <v>21084</v>
      </c>
      <c r="B10461" s="374">
        <v>17534</v>
      </c>
      <c r="C10461" s="374" t="s">
        <v>21085</v>
      </c>
      <c r="D10461" s="368" t="s">
        <v>9</v>
      </c>
      <c r="E10461" s="374" t="s">
        <v>562</v>
      </c>
      <c r="F10461" s="376">
        <v>2029323.6</v>
      </c>
    </row>
    <row r="10462" spans="1:6" ht="22.5">
      <c r="A10462" s="370" t="s">
        <v>21086</v>
      </c>
      <c r="B10462" s="374">
        <v>16407</v>
      </c>
      <c r="C10462" s="374" t="s">
        <v>21087</v>
      </c>
      <c r="D10462" s="368" t="s">
        <v>9</v>
      </c>
      <c r="E10462" s="374" t="s">
        <v>537</v>
      </c>
      <c r="F10462" s="376">
        <v>222450.54</v>
      </c>
    </row>
    <row r="10463" spans="1:6">
      <c r="A10463" s="370" t="s">
        <v>21088</v>
      </c>
      <c r="B10463" s="374">
        <v>17078</v>
      </c>
      <c r="C10463" s="374" t="s">
        <v>21089</v>
      </c>
      <c r="D10463" s="368" t="s">
        <v>9</v>
      </c>
      <c r="E10463" s="374" t="s">
        <v>496</v>
      </c>
      <c r="F10463" s="376">
        <v>501190.77</v>
      </c>
    </row>
    <row r="10464" spans="1:6">
      <c r="A10464" s="370" t="s">
        <v>21090</v>
      </c>
      <c r="B10464" s="374">
        <v>17077</v>
      </c>
      <c r="C10464" s="374" t="s">
        <v>21091</v>
      </c>
      <c r="D10464" s="368" t="s">
        <v>9</v>
      </c>
      <c r="E10464" s="374" t="s">
        <v>496</v>
      </c>
      <c r="F10464" s="376">
        <v>322537.07</v>
      </c>
    </row>
    <row r="10465" spans="1:6" ht="22.5">
      <c r="A10465" s="370" t="s">
        <v>21092</v>
      </c>
      <c r="B10465" s="374">
        <v>14989</v>
      </c>
      <c r="C10465" s="374" t="s">
        <v>21093</v>
      </c>
      <c r="D10465" s="368" t="s">
        <v>9</v>
      </c>
      <c r="E10465" s="374" t="s">
        <v>537</v>
      </c>
      <c r="F10465" s="376">
        <v>1059576.1399999999</v>
      </c>
    </row>
    <row r="10466" spans="1:6" ht="22.5">
      <c r="A10466" s="370" t="s">
        <v>21094</v>
      </c>
      <c r="B10466" s="374">
        <v>14990</v>
      </c>
      <c r="C10466" s="374" t="s">
        <v>21095</v>
      </c>
      <c r="D10466" s="368" t="s">
        <v>9</v>
      </c>
      <c r="E10466" s="374" t="s">
        <v>537</v>
      </c>
      <c r="F10466" s="376">
        <v>2230149.15</v>
      </c>
    </row>
    <row r="10467" spans="1:6" ht="22.5">
      <c r="A10467" s="370" t="s">
        <v>21096</v>
      </c>
      <c r="B10467" s="374">
        <v>15751</v>
      </c>
      <c r="C10467" s="374" t="s">
        <v>21097</v>
      </c>
      <c r="D10467" s="368" t="s">
        <v>9</v>
      </c>
      <c r="E10467" s="374" t="s">
        <v>537</v>
      </c>
      <c r="F10467" s="376">
        <v>39407.910000000003</v>
      </c>
    </row>
    <row r="10468" spans="1:6" ht="22.5">
      <c r="A10468" s="370" t="s">
        <v>21098</v>
      </c>
      <c r="B10468" s="374">
        <v>15754</v>
      </c>
      <c r="C10468" s="374" t="s">
        <v>21099</v>
      </c>
      <c r="D10468" s="368" t="s">
        <v>9</v>
      </c>
      <c r="E10468" s="374" t="s">
        <v>537</v>
      </c>
      <c r="F10468" s="376">
        <v>39459.72</v>
      </c>
    </row>
    <row r="10469" spans="1:6" ht="22.5">
      <c r="A10469" s="370" t="s">
        <v>21100</v>
      </c>
      <c r="B10469" s="374">
        <v>16388</v>
      </c>
      <c r="C10469" s="374" t="s">
        <v>21101</v>
      </c>
      <c r="D10469" s="368" t="s">
        <v>9</v>
      </c>
      <c r="E10469" s="374" t="s">
        <v>537</v>
      </c>
      <c r="F10469" s="376">
        <v>2062730.73</v>
      </c>
    </row>
    <row r="10470" spans="1:6" ht="22.5">
      <c r="A10470" s="370" t="s">
        <v>21102</v>
      </c>
      <c r="B10470" s="374">
        <v>16390</v>
      </c>
      <c r="C10470" s="374" t="s">
        <v>21103</v>
      </c>
      <c r="D10470" s="368" t="s">
        <v>9</v>
      </c>
      <c r="E10470" s="374" t="s">
        <v>537</v>
      </c>
      <c r="F10470" s="376">
        <v>82905.89</v>
      </c>
    </row>
    <row r="10471" spans="1:6">
      <c r="A10471" s="370" t="s">
        <v>21104</v>
      </c>
      <c r="B10471" s="374">
        <v>17231</v>
      </c>
      <c r="C10471" s="374" t="s">
        <v>21105</v>
      </c>
      <c r="D10471" s="368" t="s">
        <v>9</v>
      </c>
      <c r="E10471" s="374" t="s">
        <v>648</v>
      </c>
      <c r="F10471" s="376">
        <v>62976.17</v>
      </c>
    </row>
    <row r="10472" spans="1:6">
      <c r="A10472" s="370" t="s">
        <v>21106</v>
      </c>
      <c r="B10472" s="374">
        <v>15869</v>
      </c>
      <c r="C10472" s="374" t="s">
        <v>21107</v>
      </c>
      <c r="D10472" s="368" t="s">
        <v>9</v>
      </c>
      <c r="E10472" s="374" t="s">
        <v>496</v>
      </c>
      <c r="F10472" s="376">
        <v>1424865.2</v>
      </c>
    </row>
    <row r="10473" spans="1:6">
      <c r="A10473" s="370" t="s">
        <v>21108</v>
      </c>
      <c r="B10473" s="374">
        <v>15015</v>
      </c>
      <c r="C10473" s="374" t="s">
        <v>21109</v>
      </c>
      <c r="D10473" s="368" t="s">
        <v>9</v>
      </c>
      <c r="E10473" s="374" t="s">
        <v>496</v>
      </c>
      <c r="F10473" s="376">
        <v>83012.12</v>
      </c>
    </row>
    <row r="10474" spans="1:6">
      <c r="A10474" s="370" t="s">
        <v>21110</v>
      </c>
      <c r="B10474" s="374">
        <v>14967</v>
      </c>
      <c r="C10474" s="374" t="s">
        <v>21111</v>
      </c>
      <c r="D10474" s="368" t="s">
        <v>9</v>
      </c>
      <c r="E10474" s="374" t="s">
        <v>496</v>
      </c>
      <c r="F10474" s="376">
        <v>1481821.43</v>
      </c>
    </row>
    <row r="10475" spans="1:6" ht="22.5">
      <c r="A10475" s="370" t="s">
        <v>21112</v>
      </c>
      <c r="B10475" s="374">
        <v>14462</v>
      </c>
      <c r="C10475" s="374" t="s">
        <v>21113</v>
      </c>
      <c r="D10475" s="368" t="s">
        <v>9</v>
      </c>
      <c r="E10475" s="374" t="s">
        <v>537</v>
      </c>
      <c r="F10475" s="376">
        <v>575766.19999999995</v>
      </c>
    </row>
    <row r="10476" spans="1:6" ht="22.5">
      <c r="A10476" s="370" t="s">
        <v>21114</v>
      </c>
      <c r="B10476" s="374">
        <v>14461</v>
      </c>
      <c r="C10476" s="374" t="s">
        <v>21115</v>
      </c>
      <c r="D10476" s="368" t="s">
        <v>9</v>
      </c>
      <c r="E10476" s="374" t="s">
        <v>537</v>
      </c>
      <c r="F10476" s="376">
        <v>367753.92</v>
      </c>
    </row>
    <row r="10477" spans="1:6" ht="22.5">
      <c r="A10477" s="370" t="s">
        <v>21116</v>
      </c>
      <c r="B10477" s="374">
        <v>17865</v>
      </c>
      <c r="C10477" s="374" t="s">
        <v>21117</v>
      </c>
      <c r="D10477" s="368" t="s">
        <v>9</v>
      </c>
      <c r="E10477" s="374" t="s">
        <v>537</v>
      </c>
      <c r="F10477" s="376">
        <v>1285720.57</v>
      </c>
    </row>
    <row r="10478" spans="1:6">
      <c r="A10478" s="370" t="s">
        <v>21118</v>
      </c>
      <c r="B10478" s="374">
        <v>13274</v>
      </c>
      <c r="C10478" s="374" t="s">
        <v>21119</v>
      </c>
      <c r="D10478" s="368" t="s">
        <v>9</v>
      </c>
      <c r="E10478" s="374" t="s">
        <v>496</v>
      </c>
      <c r="F10478" s="376">
        <v>909808.87</v>
      </c>
    </row>
    <row r="10479" spans="1:6">
      <c r="A10479" s="370" t="s">
        <v>21120</v>
      </c>
      <c r="B10479" s="374">
        <v>16367</v>
      </c>
      <c r="C10479" s="374" t="s">
        <v>21121</v>
      </c>
      <c r="D10479" s="368" t="s">
        <v>9</v>
      </c>
      <c r="E10479" s="374" t="s">
        <v>648</v>
      </c>
      <c r="F10479" s="376">
        <v>1275057.55</v>
      </c>
    </row>
    <row r="10480" spans="1:6" ht="22.5">
      <c r="A10480" s="370" t="s">
        <v>21122</v>
      </c>
      <c r="B10480" s="374">
        <v>16343</v>
      </c>
      <c r="C10480" s="374" t="s">
        <v>21123</v>
      </c>
      <c r="D10480" s="368" t="s">
        <v>9</v>
      </c>
      <c r="E10480" s="374" t="s">
        <v>537</v>
      </c>
      <c r="F10480" s="376">
        <v>182838.15</v>
      </c>
    </row>
    <row r="10481" spans="1:6" ht="22.5">
      <c r="A10481" s="370" t="s">
        <v>21124</v>
      </c>
      <c r="B10481" s="374">
        <v>16344</v>
      </c>
      <c r="C10481" s="374" t="s">
        <v>21125</v>
      </c>
      <c r="D10481" s="368" t="s">
        <v>9</v>
      </c>
      <c r="E10481" s="374" t="s">
        <v>537</v>
      </c>
      <c r="F10481" s="376">
        <v>182838.15</v>
      </c>
    </row>
    <row r="10482" spans="1:6" ht="22.5">
      <c r="A10482" s="370" t="s">
        <v>21126</v>
      </c>
      <c r="B10482" s="374">
        <v>16340</v>
      </c>
      <c r="C10482" s="374" t="s">
        <v>21127</v>
      </c>
      <c r="D10482" s="368" t="s">
        <v>9</v>
      </c>
      <c r="E10482" s="374" t="s">
        <v>537</v>
      </c>
      <c r="F10482" s="376">
        <v>1721642.63</v>
      </c>
    </row>
    <row r="10483" spans="1:6">
      <c r="A10483" s="370" t="s">
        <v>21128</v>
      </c>
      <c r="B10483" s="374">
        <v>19156</v>
      </c>
      <c r="C10483" s="374" t="s">
        <v>21129</v>
      </c>
      <c r="D10483" s="368" t="s">
        <v>9</v>
      </c>
      <c r="E10483" s="374" t="s">
        <v>648</v>
      </c>
      <c r="F10483" s="376">
        <v>558757.18999999994</v>
      </c>
    </row>
    <row r="10484" spans="1:6" ht="22.5">
      <c r="A10484" s="370" t="s">
        <v>21130</v>
      </c>
      <c r="B10484" s="374">
        <v>14464</v>
      </c>
      <c r="C10484" s="374" t="s">
        <v>21131</v>
      </c>
      <c r="D10484" s="368" t="s">
        <v>9</v>
      </c>
      <c r="E10484" s="374" t="s">
        <v>537</v>
      </c>
      <c r="F10484" s="376">
        <v>18134.71</v>
      </c>
    </row>
    <row r="10485" spans="1:6">
      <c r="A10485" s="370" t="s">
        <v>21132</v>
      </c>
      <c r="B10485" s="374">
        <v>17830</v>
      </c>
      <c r="C10485" s="374" t="s">
        <v>21133</v>
      </c>
      <c r="D10485" s="368" t="s">
        <v>9</v>
      </c>
      <c r="E10485" s="374" t="s">
        <v>496</v>
      </c>
      <c r="F10485" s="376">
        <v>776233.48</v>
      </c>
    </row>
    <row r="10486" spans="1:6">
      <c r="A10486" s="370" t="s">
        <v>21134</v>
      </c>
      <c r="B10486" s="374">
        <v>17828</v>
      </c>
      <c r="C10486" s="374" t="s">
        <v>21135</v>
      </c>
      <c r="D10486" s="368" t="s">
        <v>9</v>
      </c>
      <c r="E10486" s="374" t="s">
        <v>496</v>
      </c>
      <c r="F10486" s="376">
        <v>35827.599999999999</v>
      </c>
    </row>
    <row r="10487" spans="1:6">
      <c r="A10487" s="370" t="s">
        <v>21136</v>
      </c>
      <c r="B10487" s="374">
        <v>17116</v>
      </c>
      <c r="C10487" s="374" t="s">
        <v>21137</v>
      </c>
      <c r="D10487" s="368" t="s">
        <v>9</v>
      </c>
      <c r="E10487" s="374" t="s">
        <v>496</v>
      </c>
      <c r="F10487" s="376">
        <v>1671790.96</v>
      </c>
    </row>
    <row r="10488" spans="1:6" ht="22.5">
      <c r="A10488" s="370" t="s">
        <v>21138</v>
      </c>
      <c r="B10488" s="374">
        <v>15584</v>
      </c>
      <c r="C10488" s="374" t="s">
        <v>21139</v>
      </c>
      <c r="D10488" s="368" t="s">
        <v>9</v>
      </c>
      <c r="E10488" s="374" t="s">
        <v>537</v>
      </c>
      <c r="F10488" s="376">
        <v>55821.91</v>
      </c>
    </row>
    <row r="10489" spans="1:6">
      <c r="A10489" s="370" t="s">
        <v>21140</v>
      </c>
      <c r="B10489" s="374">
        <v>12475</v>
      </c>
      <c r="C10489" s="374" t="s">
        <v>21141</v>
      </c>
      <c r="D10489" s="368" t="s">
        <v>9</v>
      </c>
      <c r="E10489" s="374" t="s">
        <v>496</v>
      </c>
      <c r="F10489" s="376">
        <v>1719723.92</v>
      </c>
    </row>
    <row r="10490" spans="1:6" ht="22.5">
      <c r="A10490" s="370" t="s">
        <v>21142</v>
      </c>
      <c r="B10490" s="374">
        <v>17884</v>
      </c>
      <c r="C10490" s="374" t="s">
        <v>21143</v>
      </c>
      <c r="D10490" s="368" t="s">
        <v>9</v>
      </c>
      <c r="E10490" s="374" t="s">
        <v>537</v>
      </c>
      <c r="F10490" s="376">
        <v>53315.91</v>
      </c>
    </row>
    <row r="10491" spans="1:6">
      <c r="A10491" s="370" t="s">
        <v>21144</v>
      </c>
      <c r="B10491" s="374">
        <v>17309</v>
      </c>
      <c r="C10491" s="374" t="s">
        <v>21145</v>
      </c>
      <c r="D10491" s="368" t="s">
        <v>9</v>
      </c>
      <c r="E10491" s="374" t="s">
        <v>522</v>
      </c>
      <c r="F10491" s="376">
        <v>35191.629999999997</v>
      </c>
    </row>
    <row r="10492" spans="1:6" ht="22.5">
      <c r="A10492" s="370" t="s">
        <v>21146</v>
      </c>
      <c r="B10492" s="374">
        <v>16368</v>
      </c>
      <c r="C10492" s="374" t="s">
        <v>21147</v>
      </c>
      <c r="D10492" s="368" t="s">
        <v>9</v>
      </c>
      <c r="E10492" s="374" t="s">
        <v>537</v>
      </c>
      <c r="F10492" s="376">
        <v>183071.34</v>
      </c>
    </row>
    <row r="10493" spans="1:6">
      <c r="A10493" s="370" t="s">
        <v>21148</v>
      </c>
      <c r="B10493" s="374">
        <v>16365</v>
      </c>
      <c r="C10493" s="374" t="s">
        <v>21149</v>
      </c>
      <c r="D10493" s="368" t="s">
        <v>9</v>
      </c>
      <c r="E10493" s="374" t="s">
        <v>648</v>
      </c>
      <c r="F10493" s="376">
        <v>1982855.49</v>
      </c>
    </row>
    <row r="10494" spans="1:6">
      <c r="A10494" s="370" t="s">
        <v>21150</v>
      </c>
      <c r="B10494" s="374">
        <v>18597</v>
      </c>
      <c r="C10494" s="374" t="s">
        <v>21151</v>
      </c>
      <c r="D10494" s="368" t="s">
        <v>9</v>
      </c>
      <c r="E10494" s="374" t="s">
        <v>598</v>
      </c>
      <c r="F10494" s="376">
        <v>0</v>
      </c>
    </row>
    <row r="10495" spans="1:6" ht="22.5">
      <c r="A10495" s="370" t="s">
        <v>21152</v>
      </c>
      <c r="B10495" s="374">
        <v>16349</v>
      </c>
      <c r="C10495" s="374" t="s">
        <v>21153</v>
      </c>
      <c r="D10495" s="368" t="s">
        <v>9</v>
      </c>
      <c r="E10495" s="374" t="s">
        <v>537</v>
      </c>
      <c r="F10495" s="376">
        <v>260645.74</v>
      </c>
    </row>
    <row r="10496" spans="1:6">
      <c r="A10496" s="370" t="s">
        <v>21154</v>
      </c>
      <c r="B10496" s="374">
        <v>18624</v>
      </c>
      <c r="C10496" s="374" t="s">
        <v>21155</v>
      </c>
      <c r="D10496" s="368" t="s">
        <v>9</v>
      </c>
      <c r="E10496" s="374" t="s">
        <v>648</v>
      </c>
      <c r="F10496" s="376">
        <v>79111.740000000005</v>
      </c>
    </row>
    <row r="10497" spans="1:6">
      <c r="A10497" s="370" t="s">
        <v>21156</v>
      </c>
      <c r="B10497" s="374">
        <v>18572</v>
      </c>
      <c r="C10497" s="374" t="s">
        <v>21157</v>
      </c>
      <c r="D10497" s="368" t="s">
        <v>9</v>
      </c>
      <c r="E10497" s="374" t="s">
        <v>648</v>
      </c>
      <c r="F10497" s="376">
        <v>34671.089999999997</v>
      </c>
    </row>
    <row r="10498" spans="1:6" ht="22.5">
      <c r="A10498" s="370" t="s">
        <v>21158</v>
      </c>
      <c r="B10498" s="374">
        <v>524</v>
      </c>
      <c r="C10498" s="374" t="s">
        <v>21159</v>
      </c>
      <c r="D10498" s="368" t="s">
        <v>9</v>
      </c>
      <c r="E10498" s="374" t="s">
        <v>537</v>
      </c>
      <c r="F10498" s="376">
        <v>10664.75</v>
      </c>
    </row>
    <row r="10499" spans="1:6" ht="22.5">
      <c r="A10499" s="370" t="s">
        <v>21160</v>
      </c>
      <c r="B10499" s="374">
        <v>19192</v>
      </c>
      <c r="C10499" s="374" t="s">
        <v>21161</v>
      </c>
      <c r="D10499" s="368" t="s">
        <v>9</v>
      </c>
      <c r="E10499" s="374" t="s">
        <v>537</v>
      </c>
      <c r="F10499" s="376">
        <v>1181904.0900000001</v>
      </c>
    </row>
    <row r="10500" spans="1:6">
      <c r="A10500" s="370" t="s">
        <v>21162</v>
      </c>
      <c r="B10500" s="374">
        <v>17939</v>
      </c>
      <c r="C10500" s="374" t="s">
        <v>21163</v>
      </c>
      <c r="D10500" s="368" t="s">
        <v>9</v>
      </c>
      <c r="E10500" s="374" t="s">
        <v>371</v>
      </c>
      <c r="F10500" s="376">
        <v>4546895.26</v>
      </c>
    </row>
    <row r="10501" spans="1:6">
      <c r="A10501" s="370" t="s">
        <v>21164</v>
      </c>
      <c r="B10501" s="374">
        <v>17941</v>
      </c>
      <c r="C10501" s="374" t="s">
        <v>21165</v>
      </c>
      <c r="D10501" s="368" t="s">
        <v>9</v>
      </c>
      <c r="E10501" s="374" t="s">
        <v>371</v>
      </c>
      <c r="F10501" s="376">
        <v>1309054.26</v>
      </c>
    </row>
    <row r="10502" spans="1:6">
      <c r="A10502" s="370" t="s">
        <v>21166</v>
      </c>
      <c r="B10502" s="374">
        <v>17943</v>
      </c>
      <c r="C10502" s="374" t="s">
        <v>21167</v>
      </c>
      <c r="D10502" s="368" t="s">
        <v>9</v>
      </c>
      <c r="E10502" s="374" t="s">
        <v>371</v>
      </c>
      <c r="F10502" s="376">
        <v>1309054.26</v>
      </c>
    </row>
    <row r="10503" spans="1:6">
      <c r="A10503" s="370" t="s">
        <v>21168</v>
      </c>
      <c r="B10503" s="374">
        <v>17912</v>
      </c>
      <c r="C10503" s="374" t="s">
        <v>21169</v>
      </c>
      <c r="D10503" s="368" t="s">
        <v>9</v>
      </c>
      <c r="E10503" s="374" t="s">
        <v>371</v>
      </c>
      <c r="F10503" s="376">
        <v>1309054.26</v>
      </c>
    </row>
    <row r="10504" spans="1:6">
      <c r="A10504" s="370" t="s">
        <v>21170</v>
      </c>
      <c r="B10504" s="374">
        <v>17942</v>
      </c>
      <c r="C10504" s="374" t="s">
        <v>21171</v>
      </c>
      <c r="D10504" s="368" t="s">
        <v>9</v>
      </c>
      <c r="E10504" s="374" t="s">
        <v>371</v>
      </c>
      <c r="F10504" s="376">
        <v>7090988.2599999998</v>
      </c>
    </row>
    <row r="10505" spans="1:6" ht="22.5">
      <c r="A10505" s="370" t="s">
        <v>21172</v>
      </c>
      <c r="B10505" s="374">
        <v>14999</v>
      </c>
      <c r="C10505" s="374" t="s">
        <v>21173</v>
      </c>
      <c r="D10505" s="368" t="s">
        <v>9</v>
      </c>
      <c r="E10505" s="374" t="s">
        <v>359</v>
      </c>
      <c r="F10505" s="376">
        <v>255918.45</v>
      </c>
    </row>
    <row r="10506" spans="1:6">
      <c r="A10506" s="370" t="s">
        <v>21174</v>
      </c>
      <c r="B10506" s="374">
        <v>14713</v>
      </c>
      <c r="C10506" s="374" t="s">
        <v>21175</v>
      </c>
      <c r="D10506" s="368" t="s">
        <v>9</v>
      </c>
      <c r="E10506" s="374" t="s">
        <v>491</v>
      </c>
      <c r="F10506" s="376">
        <v>58072.03</v>
      </c>
    </row>
    <row r="10507" spans="1:6">
      <c r="A10507" s="370" t="s">
        <v>21176</v>
      </c>
      <c r="B10507" s="374">
        <v>14872</v>
      </c>
      <c r="C10507" s="374" t="s">
        <v>21177</v>
      </c>
      <c r="D10507" s="368" t="s">
        <v>9</v>
      </c>
      <c r="E10507" s="374" t="s">
        <v>491</v>
      </c>
      <c r="F10507" s="376">
        <v>70185.77</v>
      </c>
    </row>
    <row r="10508" spans="1:6">
      <c r="A10508" s="370" t="s">
        <v>21178</v>
      </c>
      <c r="B10508" s="374">
        <v>11597</v>
      </c>
      <c r="C10508" s="374" t="s">
        <v>21179</v>
      </c>
      <c r="D10508" s="368" t="s">
        <v>6</v>
      </c>
      <c r="E10508" s="374" t="s">
        <v>2147</v>
      </c>
      <c r="F10508" s="376">
        <v>27919.03</v>
      </c>
    </row>
    <row r="10509" spans="1:6">
      <c r="A10509" s="370" t="s">
        <v>21180</v>
      </c>
      <c r="B10509" s="374">
        <v>14719</v>
      </c>
      <c r="C10509" s="374" t="s">
        <v>21181</v>
      </c>
      <c r="D10509" s="368" t="s">
        <v>6</v>
      </c>
      <c r="E10509" s="374" t="s">
        <v>507</v>
      </c>
      <c r="F10509" s="376">
        <v>0</v>
      </c>
    </row>
    <row r="10510" spans="1:6">
      <c r="A10510" s="370" t="s">
        <v>21182</v>
      </c>
      <c r="B10510" s="374">
        <v>11364</v>
      </c>
      <c r="C10510" s="374" t="s">
        <v>21183</v>
      </c>
      <c r="D10510" s="368" t="s">
        <v>9</v>
      </c>
      <c r="E10510" s="374" t="s">
        <v>507</v>
      </c>
      <c r="F10510" s="376">
        <v>145992.28</v>
      </c>
    </row>
    <row r="10511" spans="1:6">
      <c r="A10511" s="370" t="s">
        <v>21184</v>
      </c>
      <c r="B10511" s="374">
        <v>14715</v>
      </c>
      <c r="C10511" s="374" t="s">
        <v>21185</v>
      </c>
      <c r="D10511" s="368" t="s">
        <v>6</v>
      </c>
      <c r="E10511" s="374" t="s">
        <v>507</v>
      </c>
      <c r="F10511" s="376">
        <v>0</v>
      </c>
    </row>
    <row r="10512" spans="1:6">
      <c r="A10512" s="370" t="s">
        <v>21186</v>
      </c>
      <c r="B10512" s="374">
        <v>12619</v>
      </c>
      <c r="C10512" s="374" t="s">
        <v>21187</v>
      </c>
      <c r="D10512" s="368" t="s">
        <v>9</v>
      </c>
      <c r="E10512" s="374" t="s">
        <v>1207</v>
      </c>
      <c r="F10512" s="376">
        <v>0</v>
      </c>
    </row>
    <row r="10513" spans="1:6">
      <c r="A10513" s="370" t="s">
        <v>21188</v>
      </c>
      <c r="B10513" s="374">
        <v>12620</v>
      </c>
      <c r="C10513" s="374" t="s">
        <v>21189</v>
      </c>
      <c r="D10513" s="368" t="s">
        <v>9</v>
      </c>
      <c r="E10513" s="374" t="s">
        <v>1207</v>
      </c>
      <c r="F10513" s="376">
        <v>0</v>
      </c>
    </row>
    <row r="10514" spans="1:6">
      <c r="A10514" s="370" t="s">
        <v>21190</v>
      </c>
      <c r="B10514" s="374">
        <v>12610</v>
      </c>
      <c r="C10514" s="374" t="s">
        <v>21191</v>
      </c>
      <c r="D10514" s="368" t="s">
        <v>9</v>
      </c>
      <c r="E10514" s="374" t="s">
        <v>1207</v>
      </c>
      <c r="F10514" s="376">
        <v>0</v>
      </c>
    </row>
    <row r="10515" spans="1:6">
      <c r="A10515" s="370" t="s">
        <v>21192</v>
      </c>
      <c r="B10515" s="374">
        <v>12611</v>
      </c>
      <c r="C10515" s="374" t="s">
        <v>21193</v>
      </c>
      <c r="D10515" s="368" t="s">
        <v>9</v>
      </c>
      <c r="E10515" s="374" t="s">
        <v>1207</v>
      </c>
      <c r="F10515" s="376">
        <v>0</v>
      </c>
    </row>
    <row r="10516" spans="1:6">
      <c r="A10516" s="370" t="s">
        <v>21194</v>
      </c>
      <c r="B10516" s="374">
        <v>614</v>
      </c>
      <c r="C10516" s="374" t="s">
        <v>21195</v>
      </c>
      <c r="D10516" s="368" t="s">
        <v>6</v>
      </c>
      <c r="E10516" s="374" t="s">
        <v>507</v>
      </c>
      <c r="F10516" s="376">
        <v>33451.199999999997</v>
      </c>
    </row>
    <row r="10517" spans="1:6">
      <c r="A10517" s="370" t="s">
        <v>21196</v>
      </c>
      <c r="B10517" s="374">
        <v>14391</v>
      </c>
      <c r="C10517" s="374" t="s">
        <v>21197</v>
      </c>
      <c r="D10517" s="368" t="s">
        <v>6</v>
      </c>
      <c r="E10517" s="374" t="s">
        <v>507</v>
      </c>
      <c r="F10517" s="376">
        <v>35043.599999999999</v>
      </c>
    </row>
    <row r="10518" spans="1:6">
      <c r="A10518" s="370" t="s">
        <v>21198</v>
      </c>
      <c r="B10518" s="374">
        <v>613</v>
      </c>
      <c r="C10518" s="374" t="s">
        <v>21199</v>
      </c>
      <c r="D10518" s="368" t="s">
        <v>6</v>
      </c>
      <c r="E10518" s="374" t="s">
        <v>507</v>
      </c>
      <c r="F10518" s="376">
        <v>35043.599999999999</v>
      </c>
    </row>
    <row r="10519" spans="1:6">
      <c r="A10519" s="370" t="s">
        <v>21200</v>
      </c>
      <c r="B10519" s="374">
        <v>12618</v>
      </c>
      <c r="C10519" s="374" t="s">
        <v>21201</v>
      </c>
      <c r="D10519" s="368" t="s">
        <v>9</v>
      </c>
      <c r="E10519" s="374" t="s">
        <v>1207</v>
      </c>
      <c r="F10519" s="376">
        <v>0</v>
      </c>
    </row>
    <row r="10520" spans="1:6">
      <c r="A10520" s="370" t="s">
        <v>21202</v>
      </c>
      <c r="B10520" s="374">
        <v>12612</v>
      </c>
      <c r="C10520" s="374" t="s">
        <v>21203</v>
      </c>
      <c r="D10520" s="368" t="s">
        <v>6</v>
      </c>
      <c r="E10520" s="374" t="s">
        <v>1207</v>
      </c>
      <c r="F10520" s="376">
        <v>0</v>
      </c>
    </row>
    <row r="10521" spans="1:6">
      <c r="A10521" s="370" t="s">
        <v>21204</v>
      </c>
      <c r="B10521" s="374">
        <v>616</v>
      </c>
      <c r="C10521" s="374" t="s">
        <v>21205</v>
      </c>
      <c r="D10521" s="368" t="s">
        <v>6</v>
      </c>
      <c r="E10521" s="374" t="s">
        <v>507</v>
      </c>
      <c r="F10521" s="376">
        <v>203383.21</v>
      </c>
    </row>
    <row r="10522" spans="1:6">
      <c r="A10522" s="370" t="s">
        <v>21206</v>
      </c>
      <c r="B10522" s="374">
        <v>615</v>
      </c>
      <c r="C10522" s="374" t="s">
        <v>21207</v>
      </c>
      <c r="D10522" s="368" t="s">
        <v>6</v>
      </c>
      <c r="E10522" s="374" t="s">
        <v>507</v>
      </c>
      <c r="F10522" s="376">
        <v>34568.75</v>
      </c>
    </row>
    <row r="10523" spans="1:6">
      <c r="A10523" s="370" t="s">
        <v>21208</v>
      </c>
      <c r="B10523" s="374">
        <v>13230</v>
      </c>
      <c r="C10523" s="374" t="s">
        <v>21209</v>
      </c>
      <c r="D10523" s="368" t="s">
        <v>6</v>
      </c>
      <c r="E10523" s="374" t="s">
        <v>507</v>
      </c>
      <c r="F10523" s="376">
        <v>35605.81</v>
      </c>
    </row>
    <row r="10524" spans="1:6">
      <c r="A10524" s="370" t="s">
        <v>21210</v>
      </c>
      <c r="B10524" s="374">
        <v>15042</v>
      </c>
      <c r="C10524" s="374" t="s">
        <v>21211</v>
      </c>
      <c r="D10524" s="368" t="s">
        <v>6</v>
      </c>
      <c r="E10524" s="374" t="s">
        <v>507</v>
      </c>
      <c r="F10524" s="376">
        <v>0</v>
      </c>
    </row>
    <row r="10525" spans="1:6">
      <c r="A10525" s="370" t="s">
        <v>21212</v>
      </c>
      <c r="B10525" s="374">
        <v>15050</v>
      </c>
      <c r="C10525" s="374" t="s">
        <v>21213</v>
      </c>
      <c r="D10525" s="368" t="s">
        <v>6</v>
      </c>
      <c r="E10525" s="374" t="s">
        <v>507</v>
      </c>
      <c r="F10525" s="376">
        <v>0</v>
      </c>
    </row>
    <row r="10526" spans="1:6">
      <c r="A10526" s="370" t="s">
        <v>21214</v>
      </c>
      <c r="B10526" s="374">
        <v>16544</v>
      </c>
      <c r="C10526" s="374" t="s">
        <v>21215</v>
      </c>
      <c r="D10526" s="368" t="s">
        <v>6</v>
      </c>
      <c r="E10526" s="374" t="s">
        <v>507</v>
      </c>
      <c r="F10526" s="376">
        <v>45983.73</v>
      </c>
    </row>
    <row r="10527" spans="1:6">
      <c r="A10527" s="370" t="s">
        <v>21216</v>
      </c>
      <c r="B10527" s="374">
        <v>15039</v>
      </c>
      <c r="C10527" s="374" t="s">
        <v>21217</v>
      </c>
      <c r="D10527" s="368" t="s">
        <v>6</v>
      </c>
      <c r="E10527" s="374" t="s">
        <v>507</v>
      </c>
      <c r="F10527" s="376">
        <v>287021</v>
      </c>
    </row>
    <row r="10528" spans="1:6">
      <c r="A10528" s="370" t="s">
        <v>21218</v>
      </c>
      <c r="B10528" s="374">
        <v>15040</v>
      </c>
      <c r="C10528" s="374" t="s">
        <v>21219</v>
      </c>
      <c r="D10528" s="368" t="s">
        <v>6</v>
      </c>
      <c r="E10528" s="374" t="s">
        <v>507</v>
      </c>
      <c r="F10528" s="376">
        <v>0</v>
      </c>
    </row>
    <row r="10529" spans="1:6">
      <c r="A10529" s="370" t="s">
        <v>21220</v>
      </c>
      <c r="B10529" s="374">
        <v>15068</v>
      </c>
      <c r="C10529" s="374" t="s">
        <v>21221</v>
      </c>
      <c r="D10529" s="368" t="s">
        <v>6</v>
      </c>
      <c r="E10529" s="374" t="s">
        <v>507</v>
      </c>
      <c r="F10529" s="376">
        <v>0</v>
      </c>
    </row>
    <row r="10530" spans="1:6">
      <c r="A10530" s="370" t="s">
        <v>21222</v>
      </c>
      <c r="B10530" s="374">
        <v>17489</v>
      </c>
      <c r="C10530" s="374" t="s">
        <v>21223</v>
      </c>
      <c r="D10530" s="368" t="s">
        <v>9</v>
      </c>
      <c r="E10530" s="374" t="s">
        <v>507</v>
      </c>
      <c r="F10530" s="376">
        <v>0</v>
      </c>
    </row>
    <row r="10531" spans="1:6">
      <c r="A10531" s="370" t="s">
        <v>21224</v>
      </c>
      <c r="B10531" s="374">
        <v>17490</v>
      </c>
      <c r="C10531" s="374" t="s">
        <v>21225</v>
      </c>
      <c r="D10531" s="368" t="s">
        <v>9</v>
      </c>
      <c r="E10531" s="374" t="s">
        <v>507</v>
      </c>
      <c r="F10531" s="376">
        <v>0</v>
      </c>
    </row>
    <row r="10532" spans="1:6">
      <c r="A10532" s="370" t="s">
        <v>21226</v>
      </c>
      <c r="B10532" s="374">
        <v>17491</v>
      </c>
      <c r="C10532" s="374" t="s">
        <v>21227</v>
      </c>
      <c r="D10532" s="368" t="s">
        <v>9</v>
      </c>
      <c r="E10532" s="374" t="s">
        <v>507</v>
      </c>
      <c r="F10532" s="376">
        <v>0</v>
      </c>
    </row>
    <row r="10533" spans="1:6">
      <c r="A10533" s="370" t="s">
        <v>21228</v>
      </c>
      <c r="B10533" s="374">
        <v>17163</v>
      </c>
      <c r="C10533" s="374" t="s">
        <v>21229</v>
      </c>
      <c r="D10533" s="368" t="s">
        <v>9</v>
      </c>
      <c r="E10533" s="374" t="s">
        <v>507</v>
      </c>
      <c r="F10533" s="376">
        <v>0</v>
      </c>
    </row>
    <row r="10534" spans="1:6">
      <c r="A10534" s="370" t="s">
        <v>21230</v>
      </c>
      <c r="B10534" s="374">
        <v>17164</v>
      </c>
      <c r="C10534" s="374" t="s">
        <v>21231</v>
      </c>
      <c r="D10534" s="368" t="s">
        <v>9</v>
      </c>
      <c r="E10534" s="374" t="s">
        <v>507</v>
      </c>
      <c r="F10534" s="376">
        <v>0</v>
      </c>
    </row>
    <row r="10535" spans="1:6">
      <c r="A10535" s="370" t="s">
        <v>21232</v>
      </c>
      <c r="B10535" s="374">
        <v>17165</v>
      </c>
      <c r="C10535" s="374" t="s">
        <v>21233</v>
      </c>
      <c r="D10535" s="368" t="s">
        <v>9</v>
      </c>
      <c r="E10535" s="374" t="s">
        <v>507</v>
      </c>
      <c r="F10535" s="376">
        <v>0</v>
      </c>
    </row>
    <row r="10536" spans="1:6">
      <c r="A10536" s="370" t="s">
        <v>21234</v>
      </c>
      <c r="B10536" s="374">
        <v>17166</v>
      </c>
      <c r="C10536" s="374" t="s">
        <v>21235</v>
      </c>
      <c r="D10536" s="368" t="s">
        <v>9</v>
      </c>
      <c r="E10536" s="374" t="s">
        <v>507</v>
      </c>
      <c r="F10536" s="376">
        <v>0</v>
      </c>
    </row>
    <row r="10537" spans="1:6">
      <c r="A10537" s="370" t="s">
        <v>21236</v>
      </c>
      <c r="B10537" s="374">
        <v>17183</v>
      </c>
      <c r="C10537" s="374" t="s">
        <v>21237</v>
      </c>
      <c r="D10537" s="368" t="s">
        <v>9</v>
      </c>
      <c r="E10537" s="374" t="s">
        <v>507</v>
      </c>
      <c r="F10537" s="376">
        <v>0</v>
      </c>
    </row>
    <row r="10538" spans="1:6">
      <c r="A10538" s="370" t="s">
        <v>21238</v>
      </c>
      <c r="B10538" s="374">
        <v>17247</v>
      </c>
      <c r="C10538" s="374" t="s">
        <v>21239</v>
      </c>
      <c r="D10538" s="368" t="s">
        <v>9</v>
      </c>
      <c r="E10538" s="374" t="s">
        <v>507</v>
      </c>
      <c r="F10538" s="376">
        <v>0</v>
      </c>
    </row>
    <row r="10539" spans="1:6">
      <c r="A10539" s="370" t="s">
        <v>21240</v>
      </c>
      <c r="B10539" s="374">
        <v>17252</v>
      </c>
      <c r="C10539" s="374" t="s">
        <v>21241</v>
      </c>
      <c r="D10539" s="368" t="s">
        <v>9</v>
      </c>
      <c r="E10539" s="374" t="s">
        <v>507</v>
      </c>
      <c r="F10539" s="376">
        <v>0</v>
      </c>
    </row>
    <row r="10540" spans="1:6">
      <c r="A10540" s="370" t="s">
        <v>21242</v>
      </c>
      <c r="B10540" s="374">
        <v>17254</v>
      </c>
      <c r="C10540" s="374" t="s">
        <v>21243</v>
      </c>
      <c r="D10540" s="368" t="s">
        <v>9</v>
      </c>
      <c r="E10540" s="374" t="s">
        <v>507</v>
      </c>
      <c r="F10540" s="376">
        <v>0</v>
      </c>
    </row>
    <row r="10541" spans="1:6">
      <c r="A10541" s="370" t="s">
        <v>21244</v>
      </c>
      <c r="B10541" s="374">
        <v>17256</v>
      </c>
      <c r="C10541" s="374" t="s">
        <v>21245</v>
      </c>
      <c r="D10541" s="368" t="s">
        <v>9</v>
      </c>
      <c r="E10541" s="374" t="s">
        <v>507</v>
      </c>
      <c r="F10541" s="376">
        <v>0</v>
      </c>
    </row>
    <row r="10542" spans="1:6">
      <c r="A10542" s="370" t="s">
        <v>21246</v>
      </c>
      <c r="B10542" s="374">
        <v>17257</v>
      </c>
      <c r="C10542" s="374" t="s">
        <v>21247</v>
      </c>
      <c r="D10542" s="368" t="s">
        <v>9</v>
      </c>
      <c r="E10542" s="374" t="s">
        <v>507</v>
      </c>
      <c r="F10542" s="376">
        <v>0</v>
      </c>
    </row>
    <row r="10543" spans="1:6">
      <c r="A10543" s="370" t="s">
        <v>21248</v>
      </c>
      <c r="B10543" s="374">
        <v>17258</v>
      </c>
      <c r="C10543" s="374" t="s">
        <v>21249</v>
      </c>
      <c r="D10543" s="368" t="s">
        <v>9</v>
      </c>
      <c r="E10543" s="374" t="s">
        <v>507</v>
      </c>
      <c r="F10543" s="376">
        <v>0</v>
      </c>
    </row>
    <row r="10544" spans="1:6">
      <c r="A10544" s="370" t="s">
        <v>21250</v>
      </c>
      <c r="B10544" s="374">
        <v>17259</v>
      </c>
      <c r="C10544" s="374" t="s">
        <v>21251</v>
      </c>
      <c r="D10544" s="368" t="s">
        <v>9</v>
      </c>
      <c r="E10544" s="374" t="s">
        <v>507</v>
      </c>
      <c r="F10544" s="376">
        <v>0</v>
      </c>
    </row>
    <row r="10545" spans="1:6">
      <c r="A10545" s="370" t="s">
        <v>21252</v>
      </c>
      <c r="B10545" s="374">
        <v>17260</v>
      </c>
      <c r="C10545" s="374" t="s">
        <v>21253</v>
      </c>
      <c r="D10545" s="368" t="s">
        <v>9</v>
      </c>
      <c r="E10545" s="374" t="s">
        <v>507</v>
      </c>
      <c r="F10545" s="376">
        <v>0</v>
      </c>
    </row>
    <row r="10546" spans="1:6">
      <c r="A10546" s="370" t="s">
        <v>21254</v>
      </c>
      <c r="B10546" s="374">
        <v>17261</v>
      </c>
      <c r="C10546" s="374" t="s">
        <v>21255</v>
      </c>
      <c r="D10546" s="368" t="s">
        <v>9</v>
      </c>
      <c r="E10546" s="374" t="s">
        <v>507</v>
      </c>
      <c r="F10546" s="376">
        <v>0</v>
      </c>
    </row>
    <row r="10547" spans="1:6">
      <c r="A10547" s="370" t="s">
        <v>21256</v>
      </c>
      <c r="B10547" s="374">
        <v>17262</v>
      </c>
      <c r="C10547" s="374" t="s">
        <v>21257</v>
      </c>
      <c r="D10547" s="368" t="s">
        <v>9</v>
      </c>
      <c r="E10547" s="374" t="s">
        <v>507</v>
      </c>
      <c r="F10547" s="376">
        <v>0</v>
      </c>
    </row>
    <row r="10548" spans="1:6">
      <c r="A10548" s="370" t="s">
        <v>21258</v>
      </c>
      <c r="B10548" s="374">
        <v>17274</v>
      </c>
      <c r="C10548" s="374" t="s">
        <v>21259</v>
      </c>
      <c r="D10548" s="368" t="s">
        <v>9</v>
      </c>
      <c r="E10548" s="374" t="s">
        <v>507</v>
      </c>
      <c r="F10548" s="376">
        <v>1119432</v>
      </c>
    </row>
    <row r="10549" spans="1:6">
      <c r="A10549" s="370" t="s">
        <v>21260</v>
      </c>
      <c r="B10549" s="374">
        <v>17276</v>
      </c>
      <c r="C10549" s="374" t="s">
        <v>21261</v>
      </c>
      <c r="D10549" s="368" t="s">
        <v>9</v>
      </c>
      <c r="E10549" s="374" t="s">
        <v>507</v>
      </c>
      <c r="F10549" s="376">
        <v>0</v>
      </c>
    </row>
    <row r="10550" spans="1:6">
      <c r="A10550" s="370" t="s">
        <v>21262</v>
      </c>
      <c r="B10550" s="374">
        <v>17278</v>
      </c>
      <c r="C10550" s="374" t="s">
        <v>21263</v>
      </c>
      <c r="D10550" s="368" t="s">
        <v>9</v>
      </c>
      <c r="E10550" s="374" t="s">
        <v>507</v>
      </c>
      <c r="F10550" s="376">
        <v>0</v>
      </c>
    </row>
    <row r="10551" spans="1:6">
      <c r="A10551" s="370" t="s">
        <v>21264</v>
      </c>
      <c r="B10551" s="374">
        <v>17279</v>
      </c>
      <c r="C10551" s="374" t="s">
        <v>21265</v>
      </c>
      <c r="D10551" s="368" t="s">
        <v>9</v>
      </c>
      <c r="E10551" s="374" t="s">
        <v>507</v>
      </c>
      <c r="F10551" s="376">
        <v>0</v>
      </c>
    </row>
    <row r="10552" spans="1:6">
      <c r="A10552" s="370" t="s">
        <v>21266</v>
      </c>
      <c r="B10552" s="374">
        <v>17281</v>
      </c>
      <c r="C10552" s="374" t="s">
        <v>21267</v>
      </c>
      <c r="D10552" s="368" t="s">
        <v>9</v>
      </c>
      <c r="E10552" s="374" t="s">
        <v>507</v>
      </c>
      <c r="F10552" s="376">
        <v>0</v>
      </c>
    </row>
    <row r="10553" spans="1:6">
      <c r="A10553" s="370" t="s">
        <v>21268</v>
      </c>
      <c r="B10553" s="374">
        <v>17284</v>
      </c>
      <c r="C10553" s="374" t="s">
        <v>21269</v>
      </c>
      <c r="D10553" s="368" t="s">
        <v>9</v>
      </c>
      <c r="E10553" s="374" t="s">
        <v>507</v>
      </c>
      <c r="F10553" s="376">
        <v>0</v>
      </c>
    </row>
    <row r="10554" spans="1:6">
      <c r="A10554" s="370" t="s">
        <v>21270</v>
      </c>
      <c r="B10554" s="374">
        <v>17285</v>
      </c>
      <c r="C10554" s="374" t="s">
        <v>21271</v>
      </c>
      <c r="D10554" s="368" t="s">
        <v>9</v>
      </c>
      <c r="E10554" s="374" t="s">
        <v>507</v>
      </c>
      <c r="F10554" s="376">
        <v>0</v>
      </c>
    </row>
    <row r="10555" spans="1:6">
      <c r="A10555" s="370" t="s">
        <v>21272</v>
      </c>
      <c r="B10555" s="374">
        <v>17288</v>
      </c>
      <c r="C10555" s="374" t="s">
        <v>21273</v>
      </c>
      <c r="D10555" s="368" t="s">
        <v>9</v>
      </c>
      <c r="E10555" s="374" t="s">
        <v>507</v>
      </c>
      <c r="F10555" s="376">
        <v>0</v>
      </c>
    </row>
    <row r="10556" spans="1:6">
      <c r="A10556" s="370" t="s">
        <v>21274</v>
      </c>
      <c r="B10556" s="374">
        <v>17319</v>
      </c>
      <c r="C10556" s="374" t="s">
        <v>21275</v>
      </c>
      <c r="D10556" s="368" t="s">
        <v>9</v>
      </c>
      <c r="E10556" s="374" t="s">
        <v>507</v>
      </c>
      <c r="F10556" s="376">
        <v>0</v>
      </c>
    </row>
    <row r="10557" spans="1:6">
      <c r="A10557" s="370" t="s">
        <v>21276</v>
      </c>
      <c r="B10557" s="374">
        <v>17321</v>
      </c>
      <c r="C10557" s="374" t="s">
        <v>21277</v>
      </c>
      <c r="D10557" s="368" t="s">
        <v>9</v>
      </c>
      <c r="E10557" s="374" t="s">
        <v>507</v>
      </c>
      <c r="F10557" s="376">
        <v>0</v>
      </c>
    </row>
    <row r="10558" spans="1:6">
      <c r="A10558" s="370" t="s">
        <v>21278</v>
      </c>
      <c r="B10558" s="374">
        <v>17322</v>
      </c>
      <c r="C10558" s="374" t="s">
        <v>21279</v>
      </c>
      <c r="D10558" s="368" t="s">
        <v>9</v>
      </c>
      <c r="E10558" s="374" t="s">
        <v>507</v>
      </c>
      <c r="F10558" s="376">
        <v>0</v>
      </c>
    </row>
    <row r="10559" spans="1:6">
      <c r="A10559" s="370" t="s">
        <v>21280</v>
      </c>
      <c r="B10559" s="374">
        <v>17326</v>
      </c>
      <c r="C10559" s="374" t="s">
        <v>21281</v>
      </c>
      <c r="D10559" s="368" t="s">
        <v>9</v>
      </c>
      <c r="E10559" s="374" t="s">
        <v>507</v>
      </c>
      <c r="F10559" s="376">
        <v>0</v>
      </c>
    </row>
    <row r="10560" spans="1:6">
      <c r="A10560" s="370" t="s">
        <v>21282</v>
      </c>
      <c r="B10560" s="374">
        <v>17329</v>
      </c>
      <c r="C10560" s="374" t="s">
        <v>21283</v>
      </c>
      <c r="D10560" s="368" t="s">
        <v>9</v>
      </c>
      <c r="E10560" s="374" t="s">
        <v>507</v>
      </c>
      <c r="F10560" s="376">
        <v>0</v>
      </c>
    </row>
    <row r="10561" spans="1:6">
      <c r="A10561" s="370" t="s">
        <v>21284</v>
      </c>
      <c r="B10561" s="374">
        <v>17330</v>
      </c>
      <c r="C10561" s="374" t="s">
        <v>21285</v>
      </c>
      <c r="D10561" s="368" t="s">
        <v>9</v>
      </c>
      <c r="E10561" s="374" t="s">
        <v>507</v>
      </c>
      <c r="F10561" s="376">
        <v>0</v>
      </c>
    </row>
    <row r="10562" spans="1:6">
      <c r="A10562" s="370" t="s">
        <v>21286</v>
      </c>
      <c r="B10562" s="374">
        <v>17331</v>
      </c>
      <c r="C10562" s="374" t="s">
        <v>21287</v>
      </c>
      <c r="D10562" s="368" t="s">
        <v>9</v>
      </c>
      <c r="E10562" s="374" t="s">
        <v>507</v>
      </c>
      <c r="F10562" s="376">
        <v>0</v>
      </c>
    </row>
    <row r="10563" spans="1:6">
      <c r="A10563" s="370" t="s">
        <v>21288</v>
      </c>
      <c r="B10563" s="374">
        <v>17332</v>
      </c>
      <c r="C10563" s="374" t="s">
        <v>21289</v>
      </c>
      <c r="D10563" s="368" t="s">
        <v>9</v>
      </c>
      <c r="E10563" s="374" t="s">
        <v>507</v>
      </c>
      <c r="F10563" s="376">
        <v>0</v>
      </c>
    </row>
    <row r="10564" spans="1:6">
      <c r="A10564" s="370" t="s">
        <v>21290</v>
      </c>
      <c r="B10564" s="374">
        <v>17334</v>
      </c>
      <c r="C10564" s="374" t="s">
        <v>21291</v>
      </c>
      <c r="D10564" s="368" t="s">
        <v>9</v>
      </c>
      <c r="E10564" s="374" t="s">
        <v>507</v>
      </c>
      <c r="F10564" s="376">
        <v>0</v>
      </c>
    </row>
    <row r="10565" spans="1:6">
      <c r="A10565" s="370" t="s">
        <v>21292</v>
      </c>
      <c r="B10565" s="374">
        <v>17790</v>
      </c>
      <c r="C10565" s="374" t="s">
        <v>21293</v>
      </c>
      <c r="D10565" s="368" t="s">
        <v>9</v>
      </c>
      <c r="E10565" s="374" t="s">
        <v>507</v>
      </c>
      <c r="F10565" s="376">
        <v>0</v>
      </c>
    </row>
    <row r="10566" spans="1:6">
      <c r="A10566" s="370" t="s">
        <v>21294</v>
      </c>
      <c r="B10566" s="374">
        <v>17496</v>
      </c>
      <c r="C10566" s="374" t="s">
        <v>21295</v>
      </c>
      <c r="D10566" s="368" t="s">
        <v>9</v>
      </c>
      <c r="E10566" s="374" t="s">
        <v>507</v>
      </c>
      <c r="F10566" s="376">
        <v>0</v>
      </c>
    </row>
    <row r="10567" spans="1:6">
      <c r="A10567" s="370" t="s">
        <v>21296</v>
      </c>
      <c r="B10567" s="374">
        <v>17336</v>
      </c>
      <c r="C10567" s="374" t="s">
        <v>21297</v>
      </c>
      <c r="D10567" s="368" t="s">
        <v>9</v>
      </c>
      <c r="E10567" s="374" t="s">
        <v>507</v>
      </c>
      <c r="F10567" s="376">
        <v>0</v>
      </c>
    </row>
    <row r="10568" spans="1:6">
      <c r="A10568" s="370" t="s">
        <v>21298</v>
      </c>
      <c r="B10568" s="374">
        <v>17337</v>
      </c>
      <c r="C10568" s="374" t="s">
        <v>21299</v>
      </c>
      <c r="D10568" s="368" t="s">
        <v>9</v>
      </c>
      <c r="E10568" s="374" t="s">
        <v>507</v>
      </c>
      <c r="F10568" s="376">
        <v>0</v>
      </c>
    </row>
    <row r="10569" spans="1:6">
      <c r="A10569" s="370" t="s">
        <v>21300</v>
      </c>
      <c r="B10569" s="374">
        <v>17339</v>
      </c>
      <c r="C10569" s="374" t="s">
        <v>21301</v>
      </c>
      <c r="D10569" s="368" t="s">
        <v>9</v>
      </c>
      <c r="E10569" s="374" t="s">
        <v>507</v>
      </c>
      <c r="F10569" s="376">
        <v>0</v>
      </c>
    </row>
    <row r="10570" spans="1:6">
      <c r="A10570" s="370" t="s">
        <v>21302</v>
      </c>
      <c r="B10570" s="374">
        <v>17335</v>
      </c>
      <c r="C10570" s="374" t="s">
        <v>21303</v>
      </c>
      <c r="D10570" s="368" t="s">
        <v>9</v>
      </c>
      <c r="E10570" s="374" t="s">
        <v>507</v>
      </c>
      <c r="F10570" s="376">
        <v>0</v>
      </c>
    </row>
    <row r="10571" spans="1:6">
      <c r="A10571" s="370" t="s">
        <v>21304</v>
      </c>
      <c r="B10571" s="374">
        <v>17340</v>
      </c>
      <c r="C10571" s="374" t="s">
        <v>21305</v>
      </c>
      <c r="D10571" s="368" t="s">
        <v>9</v>
      </c>
      <c r="E10571" s="374" t="s">
        <v>507</v>
      </c>
      <c r="F10571" s="376">
        <v>0</v>
      </c>
    </row>
    <row r="10572" spans="1:6">
      <c r="A10572" s="370" t="s">
        <v>21306</v>
      </c>
      <c r="B10572" s="374">
        <v>17349</v>
      </c>
      <c r="C10572" s="374" t="s">
        <v>21307</v>
      </c>
      <c r="D10572" s="368" t="s">
        <v>9</v>
      </c>
      <c r="E10572" s="374" t="s">
        <v>507</v>
      </c>
      <c r="F10572" s="376">
        <v>0</v>
      </c>
    </row>
    <row r="10573" spans="1:6">
      <c r="A10573" s="370" t="s">
        <v>21308</v>
      </c>
      <c r="B10573" s="374">
        <v>17350</v>
      </c>
      <c r="C10573" s="374" t="s">
        <v>21309</v>
      </c>
      <c r="D10573" s="368" t="s">
        <v>9</v>
      </c>
      <c r="E10573" s="374" t="s">
        <v>507</v>
      </c>
      <c r="F10573" s="376">
        <v>0</v>
      </c>
    </row>
    <row r="10574" spans="1:6">
      <c r="A10574" s="370" t="s">
        <v>21310</v>
      </c>
      <c r="B10574" s="374">
        <v>17502</v>
      </c>
      <c r="C10574" s="374" t="s">
        <v>21311</v>
      </c>
      <c r="D10574" s="368" t="s">
        <v>9</v>
      </c>
      <c r="E10574" s="374" t="s">
        <v>507</v>
      </c>
      <c r="F10574" s="376">
        <v>0</v>
      </c>
    </row>
    <row r="10575" spans="1:6">
      <c r="A10575" s="370" t="s">
        <v>21312</v>
      </c>
      <c r="B10575" s="374">
        <v>17505</v>
      </c>
      <c r="C10575" s="374" t="s">
        <v>21313</v>
      </c>
      <c r="D10575" s="368" t="s">
        <v>9</v>
      </c>
      <c r="E10575" s="374" t="s">
        <v>507</v>
      </c>
      <c r="F10575" s="376">
        <v>0</v>
      </c>
    </row>
    <row r="10576" spans="1:6">
      <c r="A10576" s="370" t="s">
        <v>21314</v>
      </c>
      <c r="B10576" s="374">
        <v>17507</v>
      </c>
      <c r="C10576" s="374" t="s">
        <v>21315</v>
      </c>
      <c r="D10576" s="368" t="s">
        <v>9</v>
      </c>
      <c r="E10576" s="374" t="s">
        <v>507</v>
      </c>
      <c r="F10576" s="376">
        <v>0</v>
      </c>
    </row>
    <row r="10577" spans="1:6">
      <c r="A10577" s="370" t="s">
        <v>21316</v>
      </c>
      <c r="B10577" s="374">
        <v>17508</v>
      </c>
      <c r="C10577" s="374" t="s">
        <v>21317</v>
      </c>
      <c r="D10577" s="368" t="s">
        <v>9</v>
      </c>
      <c r="E10577" s="374" t="s">
        <v>507</v>
      </c>
      <c r="F10577" s="376">
        <v>0</v>
      </c>
    </row>
    <row r="10578" spans="1:6">
      <c r="A10578" s="370" t="s">
        <v>21318</v>
      </c>
      <c r="B10578" s="374">
        <v>17510</v>
      </c>
      <c r="C10578" s="374" t="s">
        <v>21319</v>
      </c>
      <c r="D10578" s="368" t="s">
        <v>9</v>
      </c>
      <c r="E10578" s="374" t="s">
        <v>507</v>
      </c>
      <c r="F10578" s="376">
        <v>0</v>
      </c>
    </row>
    <row r="10579" spans="1:6">
      <c r="A10579" s="370" t="s">
        <v>21320</v>
      </c>
      <c r="B10579" s="374">
        <v>17153</v>
      </c>
      <c r="C10579" s="374" t="s">
        <v>21321</v>
      </c>
      <c r="D10579" s="368" t="s">
        <v>9</v>
      </c>
      <c r="E10579" s="374" t="s">
        <v>507</v>
      </c>
      <c r="F10579" s="376">
        <v>0</v>
      </c>
    </row>
    <row r="10580" spans="1:6">
      <c r="A10580" s="370" t="s">
        <v>21322</v>
      </c>
      <c r="B10580" s="374">
        <v>18686</v>
      </c>
      <c r="C10580" s="374" t="s">
        <v>21323</v>
      </c>
      <c r="D10580" s="368" t="s">
        <v>6</v>
      </c>
      <c r="E10580" s="374" t="s">
        <v>1442</v>
      </c>
      <c r="F10580" s="376">
        <v>1783.38</v>
      </c>
    </row>
    <row r="10581" spans="1:6">
      <c r="A10581" s="370" t="s">
        <v>21324</v>
      </c>
      <c r="B10581" s="374">
        <v>18618</v>
      </c>
      <c r="C10581" s="374" t="s">
        <v>21325</v>
      </c>
      <c r="D10581" s="368" t="s">
        <v>6</v>
      </c>
      <c r="E10581" s="374" t="s">
        <v>1442</v>
      </c>
      <c r="F10581" s="376">
        <v>1783.38</v>
      </c>
    </row>
    <row r="10582" spans="1:6">
      <c r="A10582" s="370" t="s">
        <v>21326</v>
      </c>
      <c r="B10582" s="374">
        <v>592</v>
      </c>
      <c r="C10582" s="374" t="s">
        <v>21327</v>
      </c>
      <c r="D10582" s="368" t="s">
        <v>6</v>
      </c>
      <c r="E10582" s="374" t="s">
        <v>1207</v>
      </c>
      <c r="F10582" s="376">
        <v>71511.179999999993</v>
      </c>
    </row>
    <row r="10583" spans="1:6">
      <c r="A10583" s="370" t="s">
        <v>21328</v>
      </c>
      <c r="B10583" s="374">
        <v>595</v>
      </c>
      <c r="C10583" s="374" t="s">
        <v>21329</v>
      </c>
      <c r="D10583" s="368" t="s">
        <v>6</v>
      </c>
      <c r="E10583" s="374" t="s">
        <v>1207</v>
      </c>
      <c r="F10583" s="376">
        <v>67648.41</v>
      </c>
    </row>
    <row r="10584" spans="1:6">
      <c r="A10584" s="370" t="s">
        <v>21330</v>
      </c>
      <c r="B10584" s="374">
        <v>593</v>
      </c>
      <c r="C10584" s="374" t="s">
        <v>21331</v>
      </c>
      <c r="D10584" s="368" t="s">
        <v>6</v>
      </c>
      <c r="E10584" s="374" t="s">
        <v>1207</v>
      </c>
      <c r="F10584" s="376">
        <v>60892.95</v>
      </c>
    </row>
    <row r="10585" spans="1:6">
      <c r="A10585" s="370" t="s">
        <v>21332</v>
      </c>
      <c r="B10585" s="374">
        <v>590</v>
      </c>
      <c r="C10585" s="374" t="s">
        <v>21333</v>
      </c>
      <c r="D10585" s="368" t="s">
        <v>6</v>
      </c>
      <c r="E10585" s="374" t="s">
        <v>1207</v>
      </c>
      <c r="F10585" s="376">
        <v>60892.95</v>
      </c>
    </row>
    <row r="10586" spans="1:6">
      <c r="A10586" s="370" t="s">
        <v>21334</v>
      </c>
      <c r="B10586" s="374">
        <v>594</v>
      </c>
      <c r="C10586" s="374" t="s">
        <v>21335</v>
      </c>
      <c r="D10586" s="368" t="s">
        <v>6</v>
      </c>
      <c r="E10586" s="374" t="s">
        <v>1207</v>
      </c>
      <c r="F10586" s="376">
        <v>60024.97</v>
      </c>
    </row>
    <row r="10587" spans="1:6">
      <c r="A10587" s="370" t="s">
        <v>21336</v>
      </c>
      <c r="B10587" s="374">
        <v>591</v>
      </c>
      <c r="C10587" s="374" t="s">
        <v>21337</v>
      </c>
      <c r="D10587" s="368" t="s">
        <v>6</v>
      </c>
      <c r="E10587" s="374" t="s">
        <v>1207</v>
      </c>
      <c r="F10587" s="376">
        <v>63404.2</v>
      </c>
    </row>
    <row r="10588" spans="1:6">
      <c r="A10588" s="370" t="s">
        <v>21338</v>
      </c>
      <c r="B10588" s="374">
        <v>14390</v>
      </c>
      <c r="C10588" s="374" t="s">
        <v>21339</v>
      </c>
      <c r="D10588" s="368" t="s">
        <v>6</v>
      </c>
      <c r="E10588" s="374" t="s">
        <v>507</v>
      </c>
      <c r="F10588" s="376">
        <v>35043.599999999999</v>
      </c>
    </row>
    <row r="10589" spans="1:6">
      <c r="A10589" s="370" t="s">
        <v>21340</v>
      </c>
      <c r="B10589" s="374">
        <v>690</v>
      </c>
      <c r="C10589" s="374" t="s">
        <v>21341</v>
      </c>
      <c r="D10589" s="368" t="s">
        <v>9</v>
      </c>
      <c r="E10589" s="374" t="s">
        <v>507</v>
      </c>
      <c r="F10589" s="376">
        <v>53874.11</v>
      </c>
    </row>
    <row r="10590" spans="1:6">
      <c r="A10590" s="370" t="s">
        <v>21342</v>
      </c>
      <c r="B10590" s="374">
        <v>691</v>
      </c>
      <c r="C10590" s="374" t="s">
        <v>21343</v>
      </c>
      <c r="D10590" s="368" t="s">
        <v>9</v>
      </c>
      <c r="E10590" s="374" t="s">
        <v>507</v>
      </c>
      <c r="F10590" s="376">
        <v>29434.46</v>
      </c>
    </row>
    <row r="10591" spans="1:6">
      <c r="A10591" s="370" t="s">
        <v>21344</v>
      </c>
      <c r="B10591" s="374">
        <v>10172</v>
      </c>
      <c r="C10591" s="374" t="s">
        <v>21345</v>
      </c>
      <c r="D10591" s="368" t="s">
        <v>6</v>
      </c>
      <c r="E10591" s="374" t="s">
        <v>507</v>
      </c>
      <c r="F10591" s="376">
        <v>69430.600000000006</v>
      </c>
    </row>
    <row r="10592" spans="1:6">
      <c r="A10592" s="370" t="s">
        <v>21346</v>
      </c>
      <c r="B10592" s="374">
        <v>693</v>
      </c>
      <c r="C10592" s="374" t="s">
        <v>21347</v>
      </c>
      <c r="D10592" s="368" t="s">
        <v>9</v>
      </c>
      <c r="E10592" s="374" t="s">
        <v>507</v>
      </c>
      <c r="F10592" s="376">
        <v>34865.49</v>
      </c>
    </row>
    <row r="10593" spans="1:6">
      <c r="A10593" s="370" t="s">
        <v>21348</v>
      </c>
      <c r="B10593" s="374">
        <v>675</v>
      </c>
      <c r="C10593" s="374" t="s">
        <v>21349</v>
      </c>
      <c r="D10593" s="368" t="s">
        <v>9</v>
      </c>
      <c r="E10593" s="374" t="s">
        <v>507</v>
      </c>
      <c r="F10593" s="376">
        <v>56589.63</v>
      </c>
    </row>
    <row r="10594" spans="1:6">
      <c r="A10594" s="370" t="s">
        <v>21350</v>
      </c>
      <c r="B10594" s="374">
        <v>617</v>
      </c>
      <c r="C10594" s="374" t="s">
        <v>21351</v>
      </c>
      <c r="D10594" s="368" t="s">
        <v>6</v>
      </c>
      <c r="E10594" s="374" t="s">
        <v>507</v>
      </c>
      <c r="F10594" s="376">
        <v>69466.570000000007</v>
      </c>
    </row>
    <row r="10595" spans="1:6">
      <c r="A10595" s="370" t="s">
        <v>21352</v>
      </c>
      <c r="B10595" s="374">
        <v>618</v>
      </c>
      <c r="C10595" s="374" t="s">
        <v>21353</v>
      </c>
      <c r="D10595" s="368" t="s">
        <v>6</v>
      </c>
      <c r="E10595" s="374" t="s">
        <v>507</v>
      </c>
      <c r="F10595" s="376">
        <v>88369.59</v>
      </c>
    </row>
    <row r="10596" spans="1:6">
      <c r="A10596" s="370" t="s">
        <v>21354</v>
      </c>
      <c r="B10596" s="374">
        <v>619</v>
      </c>
      <c r="C10596" s="374" t="s">
        <v>21355</v>
      </c>
      <c r="D10596" s="368" t="s">
        <v>6</v>
      </c>
      <c r="E10596" s="374" t="s">
        <v>507</v>
      </c>
      <c r="F10596" s="376">
        <v>101531.26</v>
      </c>
    </row>
    <row r="10597" spans="1:6">
      <c r="A10597" s="370" t="s">
        <v>21356</v>
      </c>
      <c r="B10597" s="374">
        <v>10976</v>
      </c>
      <c r="C10597" s="374" t="s">
        <v>21357</v>
      </c>
      <c r="D10597" s="368" t="s">
        <v>6</v>
      </c>
      <c r="E10597" s="374" t="s">
        <v>507</v>
      </c>
      <c r="F10597" s="376">
        <v>163653.16</v>
      </c>
    </row>
    <row r="10598" spans="1:6">
      <c r="A10598" s="370" t="s">
        <v>21358</v>
      </c>
      <c r="B10598" s="374">
        <v>12334</v>
      </c>
      <c r="C10598" s="374" t="s">
        <v>21359</v>
      </c>
      <c r="D10598" s="368" t="s">
        <v>9</v>
      </c>
      <c r="E10598" s="374" t="s">
        <v>507</v>
      </c>
      <c r="F10598" s="376">
        <v>56250.42</v>
      </c>
    </row>
    <row r="10599" spans="1:6">
      <c r="A10599" s="370" t="s">
        <v>21360</v>
      </c>
      <c r="B10599" s="374">
        <v>18688</v>
      </c>
      <c r="C10599" s="374" t="s">
        <v>21361</v>
      </c>
      <c r="D10599" s="368" t="s">
        <v>6</v>
      </c>
      <c r="E10599" s="374" t="s">
        <v>1442</v>
      </c>
      <c r="F10599" s="376">
        <v>1783.38</v>
      </c>
    </row>
    <row r="10600" spans="1:6">
      <c r="A10600" s="370" t="s">
        <v>21362</v>
      </c>
      <c r="B10600" s="374">
        <v>17025</v>
      </c>
      <c r="C10600" s="374" t="s">
        <v>21363</v>
      </c>
      <c r="D10600" s="368" t="s">
        <v>9</v>
      </c>
      <c r="E10600" s="374" t="s">
        <v>1207</v>
      </c>
      <c r="F10600" s="376">
        <v>26173.48</v>
      </c>
    </row>
    <row r="10601" spans="1:6">
      <c r="A10601" s="370" t="s">
        <v>21364</v>
      </c>
      <c r="B10601" s="374">
        <v>17031</v>
      </c>
      <c r="C10601" s="374" t="s">
        <v>21365</v>
      </c>
      <c r="D10601" s="368" t="s">
        <v>9</v>
      </c>
      <c r="E10601" s="374" t="s">
        <v>1207</v>
      </c>
      <c r="F10601" s="376">
        <v>26173.48</v>
      </c>
    </row>
    <row r="10602" spans="1:6">
      <c r="A10602" s="370" t="s">
        <v>21366</v>
      </c>
      <c r="B10602" s="374">
        <v>17036</v>
      </c>
      <c r="C10602" s="374" t="s">
        <v>21367</v>
      </c>
      <c r="D10602" s="368" t="s">
        <v>9</v>
      </c>
      <c r="E10602" s="374" t="s">
        <v>1207</v>
      </c>
      <c r="F10602" s="376">
        <v>26173.48</v>
      </c>
    </row>
    <row r="10603" spans="1:6">
      <c r="A10603" s="370" t="s">
        <v>21368</v>
      </c>
      <c r="B10603" s="374">
        <v>17042</v>
      </c>
      <c r="C10603" s="374" t="s">
        <v>21369</v>
      </c>
      <c r="D10603" s="368" t="s">
        <v>9</v>
      </c>
      <c r="E10603" s="374" t="s">
        <v>1207</v>
      </c>
      <c r="F10603" s="376">
        <v>130867.4</v>
      </c>
    </row>
    <row r="10604" spans="1:6">
      <c r="A10604" s="370" t="s">
        <v>21370</v>
      </c>
      <c r="B10604" s="374">
        <v>17022</v>
      </c>
      <c r="C10604" s="374" t="s">
        <v>21371</v>
      </c>
      <c r="D10604" s="368" t="s">
        <v>9</v>
      </c>
      <c r="E10604" s="374" t="s">
        <v>1207</v>
      </c>
      <c r="F10604" s="376">
        <v>0</v>
      </c>
    </row>
    <row r="10605" spans="1:6">
      <c r="A10605" s="370" t="s">
        <v>21372</v>
      </c>
      <c r="B10605" s="374">
        <v>13051</v>
      </c>
      <c r="C10605" s="374" t="s">
        <v>21373</v>
      </c>
      <c r="D10605" s="368" t="s">
        <v>6</v>
      </c>
      <c r="E10605" s="374" t="s">
        <v>507</v>
      </c>
      <c r="F10605" s="376">
        <v>867666.96</v>
      </c>
    </row>
    <row r="10606" spans="1:6">
      <c r="A10606" s="370" t="s">
        <v>21374</v>
      </c>
      <c r="B10606" s="374">
        <v>17917</v>
      </c>
      <c r="C10606" s="374" t="s">
        <v>21375</v>
      </c>
      <c r="D10606" s="368" t="s">
        <v>9</v>
      </c>
      <c r="E10606" s="374" t="s">
        <v>507</v>
      </c>
      <c r="F10606" s="376">
        <v>0</v>
      </c>
    </row>
    <row r="10607" spans="1:6">
      <c r="A10607" s="370" t="s">
        <v>21376</v>
      </c>
      <c r="B10607" s="374">
        <v>17918</v>
      </c>
      <c r="C10607" s="374" t="s">
        <v>21377</v>
      </c>
      <c r="D10607" s="368" t="s">
        <v>9</v>
      </c>
      <c r="E10607" s="374" t="s">
        <v>507</v>
      </c>
      <c r="F10607" s="376">
        <v>0</v>
      </c>
    </row>
    <row r="10608" spans="1:6">
      <c r="A10608" s="370" t="s">
        <v>21378</v>
      </c>
      <c r="B10608" s="374">
        <v>17919</v>
      </c>
      <c r="C10608" s="374" t="s">
        <v>21379</v>
      </c>
      <c r="D10608" s="368" t="s">
        <v>9</v>
      </c>
      <c r="E10608" s="374" t="s">
        <v>507</v>
      </c>
      <c r="F10608" s="376">
        <v>0</v>
      </c>
    </row>
    <row r="10609" spans="1:6">
      <c r="A10609" s="370" t="s">
        <v>21380</v>
      </c>
      <c r="B10609" s="374">
        <v>17920</v>
      </c>
      <c r="C10609" s="374" t="s">
        <v>21381</v>
      </c>
      <c r="D10609" s="368" t="s">
        <v>9</v>
      </c>
      <c r="E10609" s="374" t="s">
        <v>507</v>
      </c>
      <c r="F10609" s="376">
        <v>0</v>
      </c>
    </row>
    <row r="10610" spans="1:6">
      <c r="A10610" s="370" t="s">
        <v>21382</v>
      </c>
      <c r="B10610" s="374">
        <v>17921</v>
      </c>
      <c r="C10610" s="374" t="s">
        <v>21383</v>
      </c>
      <c r="D10610" s="368" t="s">
        <v>9</v>
      </c>
      <c r="E10610" s="374" t="s">
        <v>507</v>
      </c>
      <c r="F10610" s="376">
        <v>0</v>
      </c>
    </row>
    <row r="10611" spans="1:6">
      <c r="A10611" s="370" t="s">
        <v>21384</v>
      </c>
      <c r="B10611" s="374">
        <v>17922</v>
      </c>
      <c r="C10611" s="374" t="s">
        <v>21385</v>
      </c>
      <c r="D10611" s="368" t="s">
        <v>9</v>
      </c>
      <c r="E10611" s="374" t="s">
        <v>507</v>
      </c>
      <c r="F10611" s="376">
        <v>0</v>
      </c>
    </row>
    <row r="10612" spans="1:6">
      <c r="A10612" s="370" t="s">
        <v>21386</v>
      </c>
      <c r="B10612" s="374">
        <v>17923</v>
      </c>
      <c r="C10612" s="374" t="s">
        <v>21387</v>
      </c>
      <c r="D10612" s="368" t="s">
        <v>9</v>
      </c>
      <c r="E10612" s="374" t="s">
        <v>507</v>
      </c>
      <c r="F10612" s="376">
        <v>0</v>
      </c>
    </row>
    <row r="10613" spans="1:6">
      <c r="A10613" s="370" t="s">
        <v>21388</v>
      </c>
      <c r="B10613" s="374">
        <v>17925</v>
      </c>
      <c r="C10613" s="374" t="s">
        <v>21389</v>
      </c>
      <c r="D10613" s="368" t="s">
        <v>9</v>
      </c>
      <c r="E10613" s="374" t="s">
        <v>507</v>
      </c>
      <c r="F10613" s="376">
        <v>0</v>
      </c>
    </row>
    <row r="10614" spans="1:6">
      <c r="A10614" s="370" t="s">
        <v>21390</v>
      </c>
      <c r="B10614" s="374">
        <v>17927</v>
      </c>
      <c r="C10614" s="374" t="s">
        <v>21391</v>
      </c>
      <c r="D10614" s="368" t="s">
        <v>9</v>
      </c>
      <c r="E10614" s="374" t="s">
        <v>507</v>
      </c>
      <c r="F10614" s="376">
        <v>0</v>
      </c>
    </row>
    <row r="10615" spans="1:6">
      <c r="A10615" s="370" t="s">
        <v>21392</v>
      </c>
      <c r="B10615" s="374">
        <v>17928</v>
      </c>
      <c r="C10615" s="374" t="s">
        <v>21393</v>
      </c>
      <c r="D10615" s="368" t="s">
        <v>9</v>
      </c>
      <c r="E10615" s="374" t="s">
        <v>507</v>
      </c>
      <c r="F10615" s="376">
        <v>0</v>
      </c>
    </row>
    <row r="10616" spans="1:6">
      <c r="A10616" s="370" t="s">
        <v>21394</v>
      </c>
      <c r="B10616" s="374">
        <v>17929</v>
      </c>
      <c r="C10616" s="374" t="s">
        <v>21395</v>
      </c>
      <c r="D10616" s="368" t="s">
        <v>9</v>
      </c>
      <c r="E10616" s="374" t="s">
        <v>507</v>
      </c>
      <c r="F10616" s="376">
        <v>0</v>
      </c>
    </row>
    <row r="10617" spans="1:6">
      <c r="A10617" s="370" t="s">
        <v>21396</v>
      </c>
      <c r="B10617" s="374">
        <v>17930</v>
      </c>
      <c r="C10617" s="374" t="s">
        <v>21397</v>
      </c>
      <c r="D10617" s="368" t="s">
        <v>9</v>
      </c>
      <c r="E10617" s="374" t="s">
        <v>507</v>
      </c>
      <c r="F10617" s="376">
        <v>0</v>
      </c>
    </row>
    <row r="10618" spans="1:6">
      <c r="A10618" s="370" t="s">
        <v>21398</v>
      </c>
      <c r="B10618" s="374">
        <v>17952</v>
      </c>
      <c r="C10618" s="374" t="s">
        <v>21399</v>
      </c>
      <c r="D10618" s="368" t="s">
        <v>9</v>
      </c>
      <c r="E10618" s="374" t="s">
        <v>507</v>
      </c>
      <c r="F10618" s="376">
        <v>0</v>
      </c>
    </row>
    <row r="10619" spans="1:6">
      <c r="A10619" s="370" t="s">
        <v>21400</v>
      </c>
      <c r="B10619" s="374">
        <v>17953</v>
      </c>
      <c r="C10619" s="374" t="s">
        <v>21401</v>
      </c>
      <c r="D10619" s="368" t="s">
        <v>9</v>
      </c>
      <c r="E10619" s="374" t="s">
        <v>507</v>
      </c>
      <c r="F10619" s="376">
        <v>0</v>
      </c>
    </row>
    <row r="10620" spans="1:6">
      <c r="A10620" s="370" t="s">
        <v>21402</v>
      </c>
      <c r="B10620" s="374">
        <v>17954</v>
      </c>
      <c r="C10620" s="374" t="s">
        <v>21403</v>
      </c>
      <c r="D10620" s="368" t="s">
        <v>9</v>
      </c>
      <c r="E10620" s="374" t="s">
        <v>507</v>
      </c>
      <c r="F10620" s="376">
        <v>0</v>
      </c>
    </row>
    <row r="10621" spans="1:6">
      <c r="A10621" s="370" t="s">
        <v>21404</v>
      </c>
      <c r="B10621" s="374">
        <v>17955</v>
      </c>
      <c r="C10621" s="374" t="s">
        <v>21405</v>
      </c>
      <c r="D10621" s="368" t="s">
        <v>9</v>
      </c>
      <c r="E10621" s="374" t="s">
        <v>507</v>
      </c>
      <c r="F10621" s="376">
        <v>0</v>
      </c>
    </row>
    <row r="10622" spans="1:6">
      <c r="A10622" s="370" t="s">
        <v>21406</v>
      </c>
      <c r="B10622" s="374">
        <v>17957</v>
      </c>
      <c r="C10622" s="374" t="s">
        <v>21407</v>
      </c>
      <c r="D10622" s="368" t="s">
        <v>9</v>
      </c>
      <c r="E10622" s="374" t="s">
        <v>507</v>
      </c>
      <c r="F10622" s="376">
        <v>0</v>
      </c>
    </row>
    <row r="10623" spans="1:6">
      <c r="A10623" s="370" t="s">
        <v>21408</v>
      </c>
      <c r="B10623" s="374">
        <v>17958</v>
      </c>
      <c r="C10623" s="374" t="s">
        <v>21409</v>
      </c>
      <c r="D10623" s="368" t="s">
        <v>9</v>
      </c>
      <c r="E10623" s="374" t="s">
        <v>507</v>
      </c>
      <c r="F10623" s="376">
        <v>0</v>
      </c>
    </row>
    <row r="10624" spans="1:6">
      <c r="A10624" s="370" t="s">
        <v>21410</v>
      </c>
      <c r="B10624" s="374">
        <v>17959</v>
      </c>
      <c r="C10624" s="374" t="s">
        <v>21411</v>
      </c>
      <c r="D10624" s="368" t="s">
        <v>9</v>
      </c>
      <c r="E10624" s="374" t="s">
        <v>507</v>
      </c>
      <c r="F10624" s="376">
        <v>0</v>
      </c>
    </row>
    <row r="10625" spans="1:6">
      <c r="A10625" s="370" t="s">
        <v>21412</v>
      </c>
      <c r="B10625" s="374">
        <v>17960</v>
      </c>
      <c r="C10625" s="374" t="s">
        <v>21413</v>
      </c>
      <c r="D10625" s="368" t="s">
        <v>9</v>
      </c>
      <c r="E10625" s="374" t="s">
        <v>507</v>
      </c>
      <c r="F10625" s="376">
        <v>0</v>
      </c>
    </row>
    <row r="10626" spans="1:6">
      <c r="A10626" s="370" t="s">
        <v>21414</v>
      </c>
      <c r="B10626" s="374">
        <v>17961</v>
      </c>
      <c r="C10626" s="374" t="s">
        <v>21415</v>
      </c>
      <c r="D10626" s="368" t="s">
        <v>9</v>
      </c>
      <c r="E10626" s="374" t="s">
        <v>507</v>
      </c>
      <c r="F10626" s="376">
        <v>0</v>
      </c>
    </row>
    <row r="10627" spans="1:6">
      <c r="A10627" s="370" t="s">
        <v>21416</v>
      </c>
      <c r="B10627" s="374">
        <v>17962</v>
      </c>
      <c r="C10627" s="374" t="s">
        <v>21417</v>
      </c>
      <c r="D10627" s="368" t="s">
        <v>9</v>
      </c>
      <c r="E10627" s="374" t="s">
        <v>507</v>
      </c>
      <c r="F10627" s="376">
        <v>0</v>
      </c>
    </row>
    <row r="10628" spans="1:6">
      <c r="A10628" s="370" t="s">
        <v>21418</v>
      </c>
      <c r="B10628" s="374">
        <v>17963</v>
      </c>
      <c r="C10628" s="374" t="s">
        <v>21419</v>
      </c>
      <c r="D10628" s="368" t="s">
        <v>9</v>
      </c>
      <c r="E10628" s="374" t="s">
        <v>507</v>
      </c>
      <c r="F10628" s="376">
        <v>0</v>
      </c>
    </row>
    <row r="10629" spans="1:6">
      <c r="A10629" s="370" t="s">
        <v>21420</v>
      </c>
      <c r="B10629" s="374">
        <v>17964</v>
      </c>
      <c r="C10629" s="374" t="s">
        <v>21421</v>
      </c>
      <c r="D10629" s="368" t="s">
        <v>9</v>
      </c>
      <c r="E10629" s="374" t="s">
        <v>507</v>
      </c>
      <c r="F10629" s="376">
        <v>0</v>
      </c>
    </row>
    <row r="10630" spans="1:6">
      <c r="A10630" s="370" t="s">
        <v>21422</v>
      </c>
      <c r="B10630" s="374">
        <v>17965</v>
      </c>
      <c r="C10630" s="374" t="s">
        <v>21423</v>
      </c>
      <c r="D10630" s="368" t="s">
        <v>9</v>
      </c>
      <c r="E10630" s="374" t="s">
        <v>507</v>
      </c>
      <c r="F10630" s="376">
        <v>0</v>
      </c>
    </row>
    <row r="10631" spans="1:6">
      <c r="A10631" s="370" t="s">
        <v>21424</v>
      </c>
      <c r="B10631" s="374">
        <v>17966</v>
      </c>
      <c r="C10631" s="374" t="s">
        <v>21425</v>
      </c>
      <c r="D10631" s="368" t="s">
        <v>9</v>
      </c>
      <c r="E10631" s="374" t="s">
        <v>507</v>
      </c>
      <c r="F10631" s="376">
        <v>0</v>
      </c>
    </row>
    <row r="10632" spans="1:6">
      <c r="A10632" s="370" t="s">
        <v>21426</v>
      </c>
      <c r="B10632" s="374">
        <v>17967</v>
      </c>
      <c r="C10632" s="374" t="s">
        <v>21427</v>
      </c>
      <c r="D10632" s="368" t="s">
        <v>9</v>
      </c>
      <c r="E10632" s="374" t="s">
        <v>507</v>
      </c>
      <c r="F10632" s="376">
        <v>0</v>
      </c>
    </row>
    <row r="10633" spans="1:6">
      <c r="A10633" s="370" t="s">
        <v>21428</v>
      </c>
      <c r="B10633" s="374">
        <v>17968</v>
      </c>
      <c r="C10633" s="374" t="s">
        <v>21429</v>
      </c>
      <c r="D10633" s="368" t="s">
        <v>9</v>
      </c>
      <c r="E10633" s="374" t="s">
        <v>507</v>
      </c>
      <c r="F10633" s="376">
        <v>0</v>
      </c>
    </row>
    <row r="10634" spans="1:6">
      <c r="A10634" s="370" t="s">
        <v>21430</v>
      </c>
      <c r="B10634" s="374">
        <v>17969</v>
      </c>
      <c r="C10634" s="374" t="s">
        <v>21431</v>
      </c>
      <c r="D10634" s="368" t="s">
        <v>9</v>
      </c>
      <c r="E10634" s="374" t="s">
        <v>507</v>
      </c>
      <c r="F10634" s="376">
        <v>0</v>
      </c>
    </row>
    <row r="10635" spans="1:6">
      <c r="A10635" s="370" t="s">
        <v>21432</v>
      </c>
      <c r="B10635" s="374">
        <v>17970</v>
      </c>
      <c r="C10635" s="374" t="s">
        <v>21433</v>
      </c>
      <c r="D10635" s="368" t="s">
        <v>9</v>
      </c>
      <c r="E10635" s="374" t="s">
        <v>507</v>
      </c>
      <c r="F10635" s="376">
        <v>0</v>
      </c>
    </row>
    <row r="10636" spans="1:6">
      <c r="A10636" s="370" t="s">
        <v>21434</v>
      </c>
      <c r="B10636" s="374">
        <v>17971</v>
      </c>
      <c r="C10636" s="374" t="s">
        <v>21435</v>
      </c>
      <c r="D10636" s="368" t="s">
        <v>9</v>
      </c>
      <c r="E10636" s="374" t="s">
        <v>507</v>
      </c>
      <c r="F10636" s="376">
        <v>0</v>
      </c>
    </row>
    <row r="10637" spans="1:6">
      <c r="A10637" s="370" t="s">
        <v>21436</v>
      </c>
      <c r="B10637" s="374">
        <v>17973</v>
      </c>
      <c r="C10637" s="374" t="s">
        <v>21437</v>
      </c>
      <c r="D10637" s="368" t="s">
        <v>9</v>
      </c>
      <c r="E10637" s="374" t="s">
        <v>507</v>
      </c>
      <c r="F10637" s="376">
        <v>0</v>
      </c>
    </row>
    <row r="10638" spans="1:6">
      <c r="A10638" s="370" t="s">
        <v>21438</v>
      </c>
      <c r="B10638" s="374">
        <v>17972</v>
      </c>
      <c r="C10638" s="374" t="s">
        <v>21439</v>
      </c>
      <c r="D10638" s="368" t="s">
        <v>9</v>
      </c>
      <c r="E10638" s="374" t="s">
        <v>507</v>
      </c>
      <c r="F10638" s="376">
        <v>0</v>
      </c>
    </row>
    <row r="10639" spans="1:6">
      <c r="A10639" s="370" t="s">
        <v>21440</v>
      </c>
      <c r="B10639" s="374">
        <v>17974</v>
      </c>
      <c r="C10639" s="374" t="s">
        <v>21441</v>
      </c>
      <c r="D10639" s="368" t="s">
        <v>9</v>
      </c>
      <c r="E10639" s="374" t="s">
        <v>507</v>
      </c>
      <c r="F10639" s="376">
        <v>0</v>
      </c>
    </row>
    <row r="10640" spans="1:6">
      <c r="A10640" s="370" t="s">
        <v>21442</v>
      </c>
      <c r="B10640" s="374">
        <v>17975</v>
      </c>
      <c r="C10640" s="374" t="s">
        <v>21443</v>
      </c>
      <c r="D10640" s="368" t="s">
        <v>9</v>
      </c>
      <c r="E10640" s="374" t="s">
        <v>507</v>
      </c>
      <c r="F10640" s="376">
        <v>0</v>
      </c>
    </row>
    <row r="10641" spans="1:6">
      <c r="A10641" s="370" t="s">
        <v>21444</v>
      </c>
      <c r="B10641" s="374">
        <v>17976</v>
      </c>
      <c r="C10641" s="374" t="s">
        <v>21445</v>
      </c>
      <c r="D10641" s="368" t="s">
        <v>9</v>
      </c>
      <c r="E10641" s="374" t="s">
        <v>507</v>
      </c>
      <c r="F10641" s="376">
        <v>0</v>
      </c>
    </row>
    <row r="10642" spans="1:6">
      <c r="A10642" s="370" t="s">
        <v>21446</v>
      </c>
      <c r="B10642" s="374">
        <v>17977</v>
      </c>
      <c r="C10642" s="374" t="s">
        <v>21447</v>
      </c>
      <c r="D10642" s="368" t="s">
        <v>9</v>
      </c>
      <c r="E10642" s="374" t="s">
        <v>507</v>
      </c>
      <c r="F10642" s="376">
        <v>0</v>
      </c>
    </row>
    <row r="10643" spans="1:6">
      <c r="A10643" s="370" t="s">
        <v>21448</v>
      </c>
      <c r="B10643" s="374">
        <v>17978</v>
      </c>
      <c r="C10643" s="374" t="s">
        <v>21449</v>
      </c>
      <c r="D10643" s="368" t="s">
        <v>9</v>
      </c>
      <c r="E10643" s="374" t="s">
        <v>507</v>
      </c>
      <c r="F10643" s="376">
        <v>0</v>
      </c>
    </row>
    <row r="10644" spans="1:6">
      <c r="A10644" s="370" t="s">
        <v>21450</v>
      </c>
      <c r="B10644" s="374">
        <v>17979</v>
      </c>
      <c r="C10644" s="374" t="s">
        <v>21451</v>
      </c>
      <c r="D10644" s="368" t="s">
        <v>9</v>
      </c>
      <c r="E10644" s="374" t="s">
        <v>507</v>
      </c>
      <c r="F10644" s="376">
        <v>0</v>
      </c>
    </row>
    <row r="10645" spans="1:6">
      <c r="A10645" s="370" t="s">
        <v>21452</v>
      </c>
      <c r="B10645" s="374">
        <v>18044</v>
      </c>
      <c r="C10645" s="374" t="s">
        <v>21453</v>
      </c>
      <c r="D10645" s="368" t="s">
        <v>9</v>
      </c>
      <c r="E10645" s="374" t="s">
        <v>507</v>
      </c>
      <c r="F10645" s="376">
        <v>0</v>
      </c>
    </row>
    <row r="10646" spans="1:6">
      <c r="A10646" s="370" t="s">
        <v>21454</v>
      </c>
      <c r="B10646" s="374">
        <v>17980</v>
      </c>
      <c r="C10646" s="374" t="s">
        <v>21455</v>
      </c>
      <c r="D10646" s="368" t="s">
        <v>9</v>
      </c>
      <c r="E10646" s="374" t="s">
        <v>507</v>
      </c>
      <c r="F10646" s="376">
        <v>0</v>
      </c>
    </row>
    <row r="10647" spans="1:6">
      <c r="A10647" s="370" t="s">
        <v>21456</v>
      </c>
      <c r="B10647" s="374">
        <v>17981</v>
      </c>
      <c r="C10647" s="374" t="s">
        <v>21457</v>
      </c>
      <c r="D10647" s="368" t="s">
        <v>9</v>
      </c>
      <c r="E10647" s="374" t="s">
        <v>507</v>
      </c>
      <c r="F10647" s="376">
        <v>0</v>
      </c>
    </row>
    <row r="10648" spans="1:6">
      <c r="A10648" s="370" t="s">
        <v>21458</v>
      </c>
      <c r="B10648" s="374">
        <v>17982</v>
      </c>
      <c r="C10648" s="374" t="s">
        <v>21459</v>
      </c>
      <c r="D10648" s="368" t="s">
        <v>9</v>
      </c>
      <c r="E10648" s="374" t="s">
        <v>507</v>
      </c>
      <c r="F10648" s="376">
        <v>0</v>
      </c>
    </row>
    <row r="10649" spans="1:6">
      <c r="A10649" s="370" t="s">
        <v>21460</v>
      </c>
      <c r="B10649" s="374">
        <v>18045</v>
      </c>
      <c r="C10649" s="374" t="s">
        <v>21461</v>
      </c>
      <c r="D10649" s="368" t="s">
        <v>9</v>
      </c>
      <c r="E10649" s="374" t="s">
        <v>507</v>
      </c>
      <c r="F10649" s="376">
        <v>0</v>
      </c>
    </row>
    <row r="10650" spans="1:6">
      <c r="A10650" s="370" t="s">
        <v>21462</v>
      </c>
      <c r="B10650" s="374">
        <v>18046</v>
      </c>
      <c r="C10650" s="374" t="s">
        <v>21463</v>
      </c>
      <c r="D10650" s="368" t="s">
        <v>9</v>
      </c>
      <c r="E10650" s="374" t="s">
        <v>507</v>
      </c>
      <c r="F10650" s="376">
        <v>0</v>
      </c>
    </row>
    <row r="10651" spans="1:6">
      <c r="A10651" s="370" t="s">
        <v>21464</v>
      </c>
      <c r="B10651" s="374">
        <v>18047</v>
      </c>
      <c r="C10651" s="374" t="s">
        <v>21465</v>
      </c>
      <c r="D10651" s="368" t="s">
        <v>9</v>
      </c>
      <c r="E10651" s="374" t="s">
        <v>507</v>
      </c>
      <c r="F10651" s="376">
        <v>0</v>
      </c>
    </row>
    <row r="10652" spans="1:6">
      <c r="A10652" s="370" t="s">
        <v>21466</v>
      </c>
      <c r="B10652" s="374">
        <v>18048</v>
      </c>
      <c r="C10652" s="374" t="s">
        <v>21467</v>
      </c>
      <c r="D10652" s="368" t="s">
        <v>9</v>
      </c>
      <c r="E10652" s="374" t="s">
        <v>507</v>
      </c>
      <c r="F10652" s="376">
        <v>0</v>
      </c>
    </row>
    <row r="10653" spans="1:6">
      <c r="A10653" s="370" t="s">
        <v>21468</v>
      </c>
      <c r="B10653" s="374">
        <v>18049</v>
      </c>
      <c r="C10653" s="374" t="s">
        <v>21469</v>
      </c>
      <c r="D10653" s="368" t="s">
        <v>9</v>
      </c>
      <c r="E10653" s="374" t="s">
        <v>507</v>
      </c>
      <c r="F10653" s="376">
        <v>0</v>
      </c>
    </row>
    <row r="10654" spans="1:6">
      <c r="A10654" s="370" t="s">
        <v>21470</v>
      </c>
      <c r="B10654" s="374">
        <v>18050</v>
      </c>
      <c r="C10654" s="374" t="s">
        <v>21471</v>
      </c>
      <c r="D10654" s="368" t="s">
        <v>9</v>
      </c>
      <c r="E10654" s="374" t="s">
        <v>507</v>
      </c>
      <c r="F10654" s="376">
        <v>0</v>
      </c>
    </row>
    <row r="10655" spans="1:6">
      <c r="A10655" s="370" t="s">
        <v>21472</v>
      </c>
      <c r="B10655" s="374">
        <v>18051</v>
      </c>
      <c r="C10655" s="374" t="s">
        <v>21473</v>
      </c>
      <c r="D10655" s="368" t="s">
        <v>9</v>
      </c>
      <c r="E10655" s="374" t="s">
        <v>507</v>
      </c>
      <c r="F10655" s="376">
        <v>0</v>
      </c>
    </row>
    <row r="10656" spans="1:6">
      <c r="A10656" s="370" t="s">
        <v>21474</v>
      </c>
      <c r="B10656" s="374">
        <v>18052</v>
      </c>
      <c r="C10656" s="374" t="s">
        <v>21475</v>
      </c>
      <c r="D10656" s="368" t="s">
        <v>9</v>
      </c>
      <c r="E10656" s="374" t="s">
        <v>507</v>
      </c>
      <c r="F10656" s="376">
        <v>0</v>
      </c>
    </row>
    <row r="10657" spans="1:6">
      <c r="A10657" s="370" t="s">
        <v>21476</v>
      </c>
      <c r="B10657" s="374">
        <v>18054</v>
      </c>
      <c r="C10657" s="374" t="s">
        <v>21477</v>
      </c>
      <c r="D10657" s="368" t="s">
        <v>9</v>
      </c>
      <c r="E10657" s="374" t="s">
        <v>507</v>
      </c>
      <c r="F10657" s="376">
        <v>0</v>
      </c>
    </row>
    <row r="10658" spans="1:6">
      <c r="A10658" s="370" t="s">
        <v>21478</v>
      </c>
      <c r="B10658" s="374">
        <v>18055</v>
      </c>
      <c r="C10658" s="374" t="s">
        <v>21479</v>
      </c>
      <c r="D10658" s="368" t="s">
        <v>9</v>
      </c>
      <c r="E10658" s="374" t="s">
        <v>507</v>
      </c>
      <c r="F10658" s="376">
        <v>0</v>
      </c>
    </row>
    <row r="10659" spans="1:6">
      <c r="A10659" s="370" t="s">
        <v>21480</v>
      </c>
      <c r="B10659" s="374">
        <v>18066</v>
      </c>
      <c r="C10659" s="374" t="s">
        <v>21481</v>
      </c>
      <c r="D10659" s="368" t="s">
        <v>9</v>
      </c>
      <c r="E10659" s="374" t="s">
        <v>507</v>
      </c>
      <c r="F10659" s="376">
        <v>0</v>
      </c>
    </row>
    <row r="10660" spans="1:6">
      <c r="A10660" s="370" t="s">
        <v>21482</v>
      </c>
      <c r="B10660" s="374">
        <v>18067</v>
      </c>
      <c r="C10660" s="374" t="s">
        <v>21483</v>
      </c>
      <c r="D10660" s="368" t="s">
        <v>9</v>
      </c>
      <c r="E10660" s="374" t="s">
        <v>507</v>
      </c>
      <c r="F10660" s="376">
        <v>0</v>
      </c>
    </row>
    <row r="10661" spans="1:6">
      <c r="A10661" s="370" t="s">
        <v>21484</v>
      </c>
      <c r="B10661" s="374">
        <v>18068</v>
      </c>
      <c r="C10661" s="374" t="s">
        <v>21485</v>
      </c>
      <c r="D10661" s="368" t="s">
        <v>9</v>
      </c>
      <c r="E10661" s="374" t="s">
        <v>507</v>
      </c>
      <c r="F10661" s="376">
        <v>0</v>
      </c>
    </row>
    <row r="10662" spans="1:6">
      <c r="A10662" s="370" t="s">
        <v>21486</v>
      </c>
      <c r="B10662" s="374">
        <v>18069</v>
      </c>
      <c r="C10662" s="374" t="s">
        <v>21487</v>
      </c>
      <c r="D10662" s="368" t="s">
        <v>9</v>
      </c>
      <c r="E10662" s="374" t="s">
        <v>507</v>
      </c>
      <c r="F10662" s="376">
        <v>0</v>
      </c>
    </row>
    <row r="10663" spans="1:6">
      <c r="A10663" s="370" t="s">
        <v>21488</v>
      </c>
      <c r="B10663" s="374">
        <v>18071</v>
      </c>
      <c r="C10663" s="374" t="s">
        <v>21489</v>
      </c>
      <c r="D10663" s="368" t="s">
        <v>9</v>
      </c>
      <c r="E10663" s="374" t="s">
        <v>507</v>
      </c>
      <c r="F10663" s="376">
        <v>0</v>
      </c>
    </row>
    <row r="10664" spans="1:6">
      <c r="A10664" s="370" t="s">
        <v>21490</v>
      </c>
      <c r="B10664" s="374">
        <v>18073</v>
      </c>
      <c r="C10664" s="374" t="s">
        <v>21491</v>
      </c>
      <c r="D10664" s="368" t="s">
        <v>9</v>
      </c>
      <c r="E10664" s="374" t="s">
        <v>507</v>
      </c>
      <c r="F10664" s="376">
        <v>0</v>
      </c>
    </row>
    <row r="10665" spans="1:6">
      <c r="A10665" s="370" t="s">
        <v>21492</v>
      </c>
      <c r="B10665" s="374">
        <v>18074</v>
      </c>
      <c r="C10665" s="374" t="s">
        <v>21493</v>
      </c>
      <c r="D10665" s="368" t="s">
        <v>9</v>
      </c>
      <c r="E10665" s="374" t="s">
        <v>507</v>
      </c>
      <c r="F10665" s="376">
        <v>0</v>
      </c>
    </row>
    <row r="10666" spans="1:6">
      <c r="A10666" s="370" t="s">
        <v>21494</v>
      </c>
      <c r="B10666" s="374">
        <v>18075</v>
      </c>
      <c r="C10666" s="374" t="s">
        <v>21495</v>
      </c>
      <c r="D10666" s="368" t="s">
        <v>9</v>
      </c>
      <c r="E10666" s="374" t="s">
        <v>507</v>
      </c>
      <c r="F10666" s="376">
        <v>0</v>
      </c>
    </row>
    <row r="10667" spans="1:6">
      <c r="A10667" s="370" t="s">
        <v>21496</v>
      </c>
      <c r="B10667" s="374">
        <v>18077</v>
      </c>
      <c r="C10667" s="374" t="s">
        <v>21497</v>
      </c>
      <c r="D10667" s="368" t="s">
        <v>9</v>
      </c>
      <c r="E10667" s="374" t="s">
        <v>507</v>
      </c>
      <c r="F10667" s="376">
        <v>0</v>
      </c>
    </row>
    <row r="10668" spans="1:6">
      <c r="A10668" s="370" t="s">
        <v>21498</v>
      </c>
      <c r="B10668" s="374">
        <v>18078</v>
      </c>
      <c r="C10668" s="374" t="s">
        <v>21499</v>
      </c>
      <c r="D10668" s="368" t="s">
        <v>9</v>
      </c>
      <c r="E10668" s="374" t="s">
        <v>507</v>
      </c>
      <c r="F10668" s="376">
        <v>0</v>
      </c>
    </row>
    <row r="10669" spans="1:6">
      <c r="A10669" s="370" t="s">
        <v>21500</v>
      </c>
      <c r="B10669" s="374">
        <v>18079</v>
      </c>
      <c r="C10669" s="374" t="s">
        <v>21501</v>
      </c>
      <c r="D10669" s="368" t="s">
        <v>9</v>
      </c>
      <c r="E10669" s="374" t="s">
        <v>507</v>
      </c>
      <c r="F10669" s="376">
        <v>0</v>
      </c>
    </row>
    <row r="10670" spans="1:6">
      <c r="A10670" s="370" t="s">
        <v>21502</v>
      </c>
      <c r="B10670" s="374">
        <v>18080</v>
      </c>
      <c r="C10670" s="374" t="s">
        <v>21503</v>
      </c>
      <c r="D10670" s="368" t="s">
        <v>9</v>
      </c>
      <c r="E10670" s="374" t="s">
        <v>507</v>
      </c>
      <c r="F10670" s="376">
        <v>0</v>
      </c>
    </row>
    <row r="10671" spans="1:6">
      <c r="A10671" s="370" t="s">
        <v>21504</v>
      </c>
      <c r="B10671" s="374">
        <v>18082</v>
      </c>
      <c r="C10671" s="374" t="s">
        <v>21505</v>
      </c>
      <c r="D10671" s="368" t="s">
        <v>9</v>
      </c>
      <c r="E10671" s="374" t="s">
        <v>507</v>
      </c>
      <c r="F10671" s="376">
        <v>0</v>
      </c>
    </row>
    <row r="10672" spans="1:6">
      <c r="A10672" s="370" t="s">
        <v>21506</v>
      </c>
      <c r="B10672" s="374">
        <v>18083</v>
      </c>
      <c r="C10672" s="374" t="s">
        <v>21507</v>
      </c>
      <c r="D10672" s="368" t="s">
        <v>9</v>
      </c>
      <c r="E10672" s="374" t="s">
        <v>507</v>
      </c>
      <c r="F10672" s="376">
        <v>0</v>
      </c>
    </row>
    <row r="10673" spans="1:6">
      <c r="A10673" s="370" t="s">
        <v>21508</v>
      </c>
      <c r="B10673" s="374">
        <v>18084</v>
      </c>
      <c r="C10673" s="374" t="s">
        <v>21509</v>
      </c>
      <c r="D10673" s="368" t="s">
        <v>9</v>
      </c>
      <c r="E10673" s="374" t="s">
        <v>507</v>
      </c>
      <c r="F10673" s="376">
        <v>0</v>
      </c>
    </row>
    <row r="10674" spans="1:6">
      <c r="A10674" s="370" t="s">
        <v>21510</v>
      </c>
      <c r="B10674" s="374">
        <v>18086</v>
      </c>
      <c r="C10674" s="374" t="s">
        <v>21511</v>
      </c>
      <c r="D10674" s="368" t="s">
        <v>9</v>
      </c>
      <c r="E10674" s="374" t="s">
        <v>507</v>
      </c>
      <c r="F10674" s="376">
        <v>0</v>
      </c>
    </row>
    <row r="10675" spans="1:6">
      <c r="A10675" s="370" t="s">
        <v>21512</v>
      </c>
      <c r="B10675" s="374">
        <v>18088</v>
      </c>
      <c r="C10675" s="374" t="s">
        <v>21513</v>
      </c>
      <c r="D10675" s="368" t="s">
        <v>9</v>
      </c>
      <c r="E10675" s="374" t="s">
        <v>507</v>
      </c>
      <c r="F10675" s="376">
        <v>0</v>
      </c>
    </row>
    <row r="10676" spans="1:6">
      <c r="A10676" s="370" t="s">
        <v>21514</v>
      </c>
      <c r="B10676" s="374">
        <v>18093</v>
      </c>
      <c r="C10676" s="374" t="s">
        <v>21515</v>
      </c>
      <c r="D10676" s="368" t="s">
        <v>9</v>
      </c>
      <c r="E10676" s="374" t="s">
        <v>507</v>
      </c>
      <c r="F10676" s="376">
        <v>0</v>
      </c>
    </row>
    <row r="10677" spans="1:6">
      <c r="A10677" s="370" t="s">
        <v>21516</v>
      </c>
      <c r="B10677" s="374">
        <v>18485</v>
      </c>
      <c r="C10677" s="374" t="s">
        <v>21517</v>
      </c>
      <c r="D10677" s="368" t="s">
        <v>6</v>
      </c>
      <c r="E10677" s="374" t="s">
        <v>1442</v>
      </c>
      <c r="F10677" s="376">
        <v>411875.45</v>
      </c>
    </row>
    <row r="10678" spans="1:6">
      <c r="A10678" s="370" t="s">
        <v>21518</v>
      </c>
      <c r="B10678" s="374">
        <v>10052</v>
      </c>
      <c r="C10678" s="374" t="s">
        <v>21519</v>
      </c>
      <c r="D10678" s="368" t="s">
        <v>6</v>
      </c>
      <c r="E10678" s="374" t="s">
        <v>507</v>
      </c>
      <c r="F10678" s="376">
        <v>622091.32999999996</v>
      </c>
    </row>
    <row r="10679" spans="1:6">
      <c r="A10679" s="370" t="s">
        <v>21520</v>
      </c>
      <c r="B10679" s="374">
        <v>18532</v>
      </c>
      <c r="C10679" s="374" t="s">
        <v>21521</v>
      </c>
      <c r="D10679" s="368" t="s">
        <v>6</v>
      </c>
      <c r="E10679" s="374" t="s">
        <v>507</v>
      </c>
      <c r="F10679" s="376">
        <v>237515.39</v>
      </c>
    </row>
    <row r="10680" spans="1:6">
      <c r="A10680" s="370" t="s">
        <v>21522</v>
      </c>
      <c r="B10680" s="374">
        <v>10053</v>
      </c>
      <c r="C10680" s="374" t="s">
        <v>21523</v>
      </c>
      <c r="D10680" s="368" t="s">
        <v>6</v>
      </c>
      <c r="E10680" s="374" t="s">
        <v>507</v>
      </c>
      <c r="F10680" s="376">
        <v>2312538.4</v>
      </c>
    </row>
    <row r="10681" spans="1:6" ht="22.5">
      <c r="A10681" s="370" t="s">
        <v>21524</v>
      </c>
      <c r="B10681" s="374">
        <v>13333</v>
      </c>
      <c r="C10681" s="374" t="s">
        <v>21525</v>
      </c>
      <c r="D10681" s="368" t="s">
        <v>9</v>
      </c>
      <c r="E10681" s="374" t="s">
        <v>537</v>
      </c>
      <c r="F10681" s="376">
        <v>45221.18</v>
      </c>
    </row>
    <row r="10682" spans="1:6" ht="22.5">
      <c r="A10682" s="370" t="s">
        <v>21526</v>
      </c>
      <c r="B10682" s="374">
        <v>19152</v>
      </c>
      <c r="C10682" s="374" t="s">
        <v>21527</v>
      </c>
      <c r="D10682" s="368" t="s">
        <v>9</v>
      </c>
      <c r="E10682" s="374" t="s">
        <v>371</v>
      </c>
      <c r="F10682" s="376">
        <v>3759557.72</v>
      </c>
    </row>
    <row r="10683" spans="1:6">
      <c r="A10683" s="370" t="s">
        <v>21528</v>
      </c>
      <c r="B10683" s="374">
        <v>18196</v>
      </c>
      <c r="C10683" s="374" t="s">
        <v>21529</v>
      </c>
      <c r="D10683" s="368" t="s">
        <v>9</v>
      </c>
      <c r="E10683" s="374" t="s">
        <v>371</v>
      </c>
      <c r="F10683" s="376">
        <v>2077441.94</v>
      </c>
    </row>
    <row r="10684" spans="1:6">
      <c r="A10684" s="370" t="s">
        <v>21530</v>
      </c>
      <c r="B10684" s="374">
        <v>18202</v>
      </c>
      <c r="C10684" s="374" t="s">
        <v>21531</v>
      </c>
      <c r="D10684" s="368" t="s">
        <v>9</v>
      </c>
      <c r="E10684" s="374" t="s">
        <v>371</v>
      </c>
      <c r="F10684" s="376">
        <v>2126826.56</v>
      </c>
    </row>
    <row r="10685" spans="1:6">
      <c r="A10685" s="370" t="s">
        <v>21532</v>
      </c>
      <c r="B10685" s="374">
        <v>17907</v>
      </c>
      <c r="C10685" s="374" t="s">
        <v>21533</v>
      </c>
      <c r="D10685" s="368" t="s">
        <v>9</v>
      </c>
      <c r="E10685" s="374" t="s">
        <v>371</v>
      </c>
      <c r="F10685" s="376">
        <v>658518.93000000005</v>
      </c>
    </row>
    <row r="10686" spans="1:6">
      <c r="A10686" s="370" t="s">
        <v>21534</v>
      </c>
      <c r="B10686" s="374">
        <v>17904</v>
      </c>
      <c r="C10686" s="374" t="s">
        <v>21535</v>
      </c>
      <c r="D10686" s="368" t="s">
        <v>9</v>
      </c>
      <c r="E10686" s="374" t="s">
        <v>371</v>
      </c>
      <c r="F10686" s="376">
        <v>281576.43</v>
      </c>
    </row>
    <row r="10687" spans="1:6">
      <c r="A10687" s="370" t="s">
        <v>21536</v>
      </c>
      <c r="B10687" s="374">
        <v>18187</v>
      </c>
      <c r="C10687" s="374" t="s">
        <v>21537</v>
      </c>
      <c r="D10687" s="368" t="s">
        <v>9</v>
      </c>
      <c r="E10687" s="374" t="s">
        <v>371</v>
      </c>
      <c r="F10687" s="376">
        <v>279762.67</v>
      </c>
    </row>
    <row r="10688" spans="1:6">
      <c r="A10688" s="370" t="s">
        <v>21538</v>
      </c>
      <c r="B10688" s="374">
        <v>17906</v>
      </c>
      <c r="C10688" s="374" t="s">
        <v>21539</v>
      </c>
      <c r="D10688" s="368" t="s">
        <v>9</v>
      </c>
      <c r="E10688" s="374" t="s">
        <v>371</v>
      </c>
      <c r="F10688" s="376">
        <v>214152.58</v>
      </c>
    </row>
    <row r="10689" spans="1:6">
      <c r="A10689" s="370" t="s">
        <v>21540</v>
      </c>
      <c r="B10689" s="374">
        <v>17890</v>
      </c>
      <c r="C10689" s="374" t="s">
        <v>21541</v>
      </c>
      <c r="D10689" s="368" t="s">
        <v>9</v>
      </c>
      <c r="E10689" s="374" t="s">
        <v>371</v>
      </c>
      <c r="F10689" s="376">
        <v>281576.43</v>
      </c>
    </row>
    <row r="10690" spans="1:6">
      <c r="A10690" s="370" t="s">
        <v>21542</v>
      </c>
      <c r="B10690" s="374">
        <v>17896</v>
      </c>
      <c r="C10690" s="374" t="s">
        <v>21543</v>
      </c>
      <c r="D10690" s="368" t="s">
        <v>9</v>
      </c>
      <c r="E10690" s="374" t="s">
        <v>371</v>
      </c>
      <c r="F10690" s="376">
        <v>281576.43</v>
      </c>
    </row>
    <row r="10691" spans="1:6">
      <c r="A10691" s="370" t="s">
        <v>21544</v>
      </c>
      <c r="B10691" s="374">
        <v>17900</v>
      </c>
      <c r="C10691" s="374" t="s">
        <v>21545</v>
      </c>
      <c r="D10691" s="368" t="s">
        <v>9</v>
      </c>
      <c r="E10691" s="374" t="s">
        <v>371</v>
      </c>
      <c r="F10691" s="376">
        <v>281576.43</v>
      </c>
    </row>
    <row r="10692" spans="1:6">
      <c r="A10692" s="370" t="s">
        <v>21546</v>
      </c>
      <c r="B10692" s="374">
        <v>18518</v>
      </c>
      <c r="C10692" s="374" t="s">
        <v>21547</v>
      </c>
      <c r="D10692" s="368" t="s">
        <v>9</v>
      </c>
      <c r="E10692" s="374" t="s">
        <v>371</v>
      </c>
      <c r="F10692" s="376">
        <v>1395434.82</v>
      </c>
    </row>
    <row r="10693" spans="1:6">
      <c r="A10693" s="370" t="s">
        <v>21548</v>
      </c>
      <c r="B10693" s="374">
        <v>18504</v>
      </c>
      <c r="C10693" s="374" t="s">
        <v>21549</v>
      </c>
      <c r="D10693" s="368" t="s">
        <v>9</v>
      </c>
      <c r="E10693" s="374" t="s">
        <v>371</v>
      </c>
      <c r="F10693" s="376">
        <v>4297677.0599999996</v>
      </c>
    </row>
    <row r="10694" spans="1:6">
      <c r="A10694" s="370" t="s">
        <v>21550</v>
      </c>
      <c r="B10694" s="374">
        <v>18511</v>
      </c>
      <c r="C10694" s="374" t="s">
        <v>21551</v>
      </c>
      <c r="D10694" s="368" t="s">
        <v>9</v>
      </c>
      <c r="E10694" s="374" t="s">
        <v>371</v>
      </c>
      <c r="F10694" s="376">
        <v>2895434.82</v>
      </c>
    </row>
    <row r="10695" spans="1:6">
      <c r="A10695" s="370" t="s">
        <v>21552</v>
      </c>
      <c r="B10695" s="374">
        <v>18507</v>
      </c>
      <c r="C10695" s="374" t="s">
        <v>21553</v>
      </c>
      <c r="D10695" s="368" t="s">
        <v>9</v>
      </c>
      <c r="E10695" s="374" t="s">
        <v>371</v>
      </c>
      <c r="F10695" s="376">
        <v>4107116.86</v>
      </c>
    </row>
    <row r="10696" spans="1:6">
      <c r="A10696" s="370" t="s">
        <v>21554</v>
      </c>
      <c r="B10696" s="374">
        <v>18513</v>
      </c>
      <c r="C10696" s="374" t="s">
        <v>21555</v>
      </c>
      <c r="D10696" s="368" t="s">
        <v>9</v>
      </c>
      <c r="E10696" s="374" t="s">
        <v>371</v>
      </c>
      <c r="F10696" s="376">
        <v>1395434.82</v>
      </c>
    </row>
    <row r="10697" spans="1:6">
      <c r="A10697" s="370" t="s">
        <v>21556</v>
      </c>
      <c r="B10697" s="374">
        <v>18510</v>
      </c>
      <c r="C10697" s="374" t="s">
        <v>21557</v>
      </c>
      <c r="D10697" s="368" t="s">
        <v>9</v>
      </c>
      <c r="E10697" s="374" t="s">
        <v>371</v>
      </c>
      <c r="F10697" s="376">
        <v>3916556.66</v>
      </c>
    </row>
    <row r="10698" spans="1:6">
      <c r="A10698" s="370" t="s">
        <v>21558</v>
      </c>
      <c r="B10698" s="374">
        <v>18519</v>
      </c>
      <c r="C10698" s="374" t="s">
        <v>21559</v>
      </c>
      <c r="D10698" s="368" t="s">
        <v>9</v>
      </c>
      <c r="E10698" s="374" t="s">
        <v>371</v>
      </c>
      <c r="F10698" s="376">
        <v>2064942.83</v>
      </c>
    </row>
    <row r="10699" spans="1:6">
      <c r="A10699" s="370" t="s">
        <v>21560</v>
      </c>
      <c r="B10699" s="374">
        <v>18520</v>
      </c>
      <c r="C10699" s="374" t="s">
        <v>21561</v>
      </c>
      <c r="D10699" s="368" t="s">
        <v>9</v>
      </c>
      <c r="E10699" s="374" t="s">
        <v>371</v>
      </c>
      <c r="F10699" s="376">
        <v>2243375.23</v>
      </c>
    </row>
    <row r="10700" spans="1:6">
      <c r="A10700" s="370" t="s">
        <v>21562</v>
      </c>
      <c r="B10700" s="374">
        <v>18338</v>
      </c>
      <c r="C10700" s="374" t="s">
        <v>21563</v>
      </c>
      <c r="D10700" s="368" t="s">
        <v>6</v>
      </c>
      <c r="E10700" s="374" t="s">
        <v>603</v>
      </c>
      <c r="F10700" s="376">
        <v>49007.519999999997</v>
      </c>
    </row>
    <row r="10701" spans="1:6">
      <c r="A10701" s="370" t="s">
        <v>21564</v>
      </c>
      <c r="B10701" s="374">
        <v>18305</v>
      </c>
      <c r="C10701" s="374" t="s">
        <v>21565</v>
      </c>
      <c r="D10701" s="368" t="s">
        <v>6</v>
      </c>
      <c r="E10701" s="374" t="s">
        <v>603</v>
      </c>
      <c r="F10701" s="376">
        <v>237888.78</v>
      </c>
    </row>
    <row r="10702" spans="1:6">
      <c r="A10702" s="370" t="s">
        <v>21566</v>
      </c>
      <c r="B10702" s="374">
        <v>18337</v>
      </c>
      <c r="C10702" s="374" t="s">
        <v>21567</v>
      </c>
      <c r="D10702" s="368" t="s">
        <v>6</v>
      </c>
      <c r="E10702" s="374" t="s">
        <v>603</v>
      </c>
      <c r="F10702" s="376">
        <v>51689.62</v>
      </c>
    </row>
    <row r="10703" spans="1:6">
      <c r="A10703" s="370" t="s">
        <v>21568</v>
      </c>
      <c r="B10703" s="374">
        <v>18258</v>
      </c>
      <c r="C10703" s="374" t="s">
        <v>21569</v>
      </c>
      <c r="D10703" s="368" t="s">
        <v>6</v>
      </c>
      <c r="E10703" s="374" t="s">
        <v>603</v>
      </c>
      <c r="F10703" s="376">
        <v>4721.47</v>
      </c>
    </row>
    <row r="10704" spans="1:6">
      <c r="A10704" s="370" t="s">
        <v>21570</v>
      </c>
      <c r="B10704" s="374">
        <v>12468</v>
      </c>
      <c r="C10704" s="374" t="s">
        <v>21571</v>
      </c>
      <c r="D10704" s="368" t="s">
        <v>6</v>
      </c>
      <c r="E10704" s="374" t="s">
        <v>879</v>
      </c>
      <c r="F10704" s="376">
        <v>1043.8399999999999</v>
      </c>
    </row>
    <row r="10705" spans="1:6">
      <c r="A10705" s="370" t="s">
        <v>21572</v>
      </c>
      <c r="B10705" s="374">
        <v>18308</v>
      </c>
      <c r="C10705" s="374" t="s">
        <v>21573</v>
      </c>
      <c r="D10705" s="368" t="s">
        <v>6</v>
      </c>
      <c r="E10705" s="374" t="s">
        <v>603</v>
      </c>
      <c r="F10705" s="376">
        <v>237888.78</v>
      </c>
    </row>
    <row r="10706" spans="1:6">
      <c r="A10706" s="370" t="s">
        <v>21574</v>
      </c>
      <c r="B10706" s="374">
        <v>18249</v>
      </c>
      <c r="C10706" s="374" t="s">
        <v>21575</v>
      </c>
      <c r="D10706" s="368" t="s">
        <v>6</v>
      </c>
      <c r="E10706" s="374" t="s">
        <v>603</v>
      </c>
      <c r="F10706" s="376">
        <v>4721.47</v>
      </c>
    </row>
    <row r="10707" spans="1:6" ht="22.5">
      <c r="A10707" s="370" t="s">
        <v>21576</v>
      </c>
      <c r="B10707" s="374">
        <v>2022</v>
      </c>
      <c r="C10707" s="374" t="s">
        <v>21577</v>
      </c>
      <c r="D10707" s="368" t="s">
        <v>9</v>
      </c>
      <c r="E10707" s="374" t="s">
        <v>359</v>
      </c>
      <c r="F10707" s="376">
        <v>219299.9</v>
      </c>
    </row>
    <row r="10708" spans="1:6">
      <c r="A10708" s="370" t="s">
        <v>21578</v>
      </c>
      <c r="B10708" s="374">
        <v>12139</v>
      </c>
      <c r="C10708" s="374" t="s">
        <v>21579</v>
      </c>
      <c r="D10708" s="368" t="s">
        <v>6</v>
      </c>
      <c r="E10708" s="374" t="s">
        <v>1991</v>
      </c>
      <c r="F10708" s="376">
        <v>399465.18</v>
      </c>
    </row>
    <row r="10709" spans="1:6">
      <c r="A10709" s="370" t="s">
        <v>21580</v>
      </c>
      <c r="B10709" s="374">
        <v>10873</v>
      </c>
      <c r="C10709" s="374" t="s">
        <v>21581</v>
      </c>
      <c r="D10709" s="368" t="s">
        <v>6</v>
      </c>
      <c r="E10709" s="374" t="s">
        <v>1991</v>
      </c>
      <c r="F10709" s="376">
        <v>392326.28</v>
      </c>
    </row>
    <row r="10710" spans="1:6">
      <c r="A10710" s="370" t="s">
        <v>21582</v>
      </c>
      <c r="B10710" s="374">
        <v>12450</v>
      </c>
      <c r="C10710" s="374" t="s">
        <v>21583</v>
      </c>
      <c r="D10710" s="368" t="s">
        <v>5879</v>
      </c>
      <c r="E10710" s="374" t="s">
        <v>879</v>
      </c>
      <c r="F10710" s="376">
        <v>80806.5</v>
      </c>
    </row>
    <row r="10711" spans="1:6">
      <c r="A10711" s="370" t="s">
        <v>21584</v>
      </c>
      <c r="B10711" s="374">
        <v>12451</v>
      </c>
      <c r="C10711" s="374" t="s">
        <v>21585</v>
      </c>
      <c r="D10711" s="368" t="s">
        <v>5879</v>
      </c>
      <c r="E10711" s="374" t="s">
        <v>879</v>
      </c>
      <c r="F10711" s="376">
        <v>67591.5</v>
      </c>
    </row>
    <row r="10712" spans="1:6" ht="22.5">
      <c r="A10712" s="370" t="s">
        <v>21586</v>
      </c>
      <c r="B10712" s="374">
        <v>17759</v>
      </c>
      <c r="C10712" s="374" t="s">
        <v>21587</v>
      </c>
      <c r="D10712" s="368" t="s">
        <v>9</v>
      </c>
      <c r="E10712" s="374" t="s">
        <v>359</v>
      </c>
      <c r="F10712" s="376">
        <v>5970.8</v>
      </c>
    </row>
    <row r="10713" spans="1:6">
      <c r="A10713" s="370" t="s">
        <v>21588</v>
      </c>
      <c r="B10713" s="374">
        <v>15757</v>
      </c>
      <c r="C10713" s="374" t="s">
        <v>21589</v>
      </c>
      <c r="D10713" s="368" t="s">
        <v>6</v>
      </c>
      <c r="E10713" s="374" t="s">
        <v>2841</v>
      </c>
      <c r="F10713" s="376">
        <v>104393.22</v>
      </c>
    </row>
    <row r="10714" spans="1:6">
      <c r="A10714" s="370" t="s">
        <v>21590</v>
      </c>
      <c r="B10714" s="374">
        <v>13224</v>
      </c>
      <c r="C10714" s="374" t="s">
        <v>21591</v>
      </c>
      <c r="D10714" s="368" t="s">
        <v>6</v>
      </c>
      <c r="E10714" s="374" t="s">
        <v>2841</v>
      </c>
      <c r="F10714" s="376">
        <v>183886.29</v>
      </c>
    </row>
    <row r="10715" spans="1:6">
      <c r="A10715" s="370" t="s">
        <v>21592</v>
      </c>
      <c r="B10715" s="374">
        <v>651</v>
      </c>
      <c r="C10715" s="374" t="s">
        <v>21593</v>
      </c>
      <c r="D10715" s="368" t="s">
        <v>6</v>
      </c>
      <c r="E10715" s="374" t="s">
        <v>2841</v>
      </c>
      <c r="F10715" s="376">
        <v>24530.52</v>
      </c>
    </row>
    <row r="10716" spans="1:6">
      <c r="A10716" s="370" t="s">
        <v>21594</v>
      </c>
      <c r="B10716" s="374">
        <v>14393</v>
      </c>
      <c r="C10716" s="374" t="s">
        <v>21595</v>
      </c>
      <c r="D10716" s="368" t="s">
        <v>6</v>
      </c>
      <c r="E10716" s="374" t="s">
        <v>2841</v>
      </c>
      <c r="F10716" s="376">
        <v>59287.93</v>
      </c>
    </row>
    <row r="10717" spans="1:6">
      <c r="A10717" s="370" t="s">
        <v>21596</v>
      </c>
      <c r="B10717" s="374">
        <v>652</v>
      </c>
      <c r="C10717" s="374" t="s">
        <v>21597</v>
      </c>
      <c r="D10717" s="368" t="s">
        <v>6</v>
      </c>
      <c r="E10717" s="374" t="s">
        <v>2841</v>
      </c>
      <c r="F10717" s="376">
        <v>14893.53</v>
      </c>
    </row>
    <row r="10718" spans="1:6">
      <c r="A10718" s="370" t="s">
        <v>21598</v>
      </c>
      <c r="B10718" s="374">
        <v>653</v>
      </c>
      <c r="C10718" s="374" t="s">
        <v>21599</v>
      </c>
      <c r="D10718" s="368" t="s">
        <v>6</v>
      </c>
      <c r="E10718" s="374" t="s">
        <v>2841</v>
      </c>
      <c r="F10718" s="376">
        <v>198890.58</v>
      </c>
    </row>
    <row r="10719" spans="1:6">
      <c r="A10719" s="370" t="s">
        <v>21600</v>
      </c>
      <c r="B10719" s="374">
        <v>658</v>
      </c>
      <c r="C10719" s="374" t="s">
        <v>21601</v>
      </c>
      <c r="D10719" s="368" t="s">
        <v>6</v>
      </c>
      <c r="E10719" s="374" t="s">
        <v>2841</v>
      </c>
      <c r="F10719" s="376">
        <v>37926.410000000003</v>
      </c>
    </row>
    <row r="10720" spans="1:6">
      <c r="A10720" s="370" t="s">
        <v>21602</v>
      </c>
      <c r="B10720" s="374">
        <v>19345</v>
      </c>
      <c r="C10720" s="374" t="s">
        <v>21603</v>
      </c>
      <c r="D10720" s="368" t="s">
        <v>6</v>
      </c>
      <c r="E10720" s="374" t="s">
        <v>2841</v>
      </c>
      <c r="F10720" s="376">
        <v>123407.58</v>
      </c>
    </row>
    <row r="10721" spans="1:6">
      <c r="A10721" s="370" t="s">
        <v>21604</v>
      </c>
      <c r="B10721" s="374">
        <v>677</v>
      </c>
      <c r="C10721" s="374" t="s">
        <v>21605</v>
      </c>
      <c r="D10721" s="368" t="s">
        <v>6</v>
      </c>
      <c r="E10721" s="374" t="s">
        <v>2841</v>
      </c>
      <c r="F10721" s="376">
        <v>14893.53</v>
      </c>
    </row>
    <row r="10722" spans="1:6">
      <c r="A10722" s="370" t="s">
        <v>21606</v>
      </c>
      <c r="B10722" s="374">
        <v>16166</v>
      </c>
      <c r="C10722" s="374" t="s">
        <v>21607</v>
      </c>
      <c r="D10722" s="368" t="s">
        <v>6</v>
      </c>
      <c r="E10722" s="374" t="s">
        <v>2841</v>
      </c>
      <c r="F10722" s="376">
        <v>21014.25</v>
      </c>
    </row>
    <row r="10723" spans="1:6">
      <c r="A10723" s="370" t="s">
        <v>21608</v>
      </c>
      <c r="B10723" s="374">
        <v>12779</v>
      </c>
      <c r="C10723" s="374" t="s">
        <v>21609</v>
      </c>
      <c r="D10723" s="368" t="s">
        <v>6</v>
      </c>
      <c r="E10723" s="374" t="s">
        <v>2841</v>
      </c>
      <c r="F10723" s="376">
        <v>157296.23000000001</v>
      </c>
    </row>
    <row r="10724" spans="1:6">
      <c r="A10724" s="370" t="s">
        <v>21610</v>
      </c>
      <c r="B10724" s="374">
        <v>680</v>
      </c>
      <c r="C10724" s="374" t="s">
        <v>21611</v>
      </c>
      <c r="D10724" s="368" t="s">
        <v>6</v>
      </c>
      <c r="E10724" s="374" t="s">
        <v>2841</v>
      </c>
      <c r="F10724" s="376">
        <v>14893.53</v>
      </c>
    </row>
    <row r="10725" spans="1:6">
      <c r="A10725" s="370" t="s">
        <v>21612</v>
      </c>
      <c r="B10725" s="374">
        <v>681</v>
      </c>
      <c r="C10725" s="374" t="s">
        <v>21613</v>
      </c>
      <c r="D10725" s="368" t="s">
        <v>6</v>
      </c>
      <c r="E10725" s="374" t="s">
        <v>2841</v>
      </c>
      <c r="F10725" s="376">
        <v>17282.29</v>
      </c>
    </row>
    <row r="10726" spans="1:6">
      <c r="A10726" s="370" t="s">
        <v>21614</v>
      </c>
      <c r="B10726" s="374">
        <v>682</v>
      </c>
      <c r="C10726" s="374" t="s">
        <v>21615</v>
      </c>
      <c r="D10726" s="368" t="s">
        <v>6</v>
      </c>
      <c r="E10726" s="374" t="s">
        <v>2841</v>
      </c>
      <c r="F10726" s="376">
        <v>14893.53</v>
      </c>
    </row>
    <row r="10727" spans="1:6">
      <c r="A10727" s="370" t="s">
        <v>21616</v>
      </c>
      <c r="B10727" s="374">
        <v>683</v>
      </c>
      <c r="C10727" s="374" t="s">
        <v>21617</v>
      </c>
      <c r="D10727" s="368" t="s">
        <v>6</v>
      </c>
      <c r="E10727" s="374" t="s">
        <v>2841</v>
      </c>
      <c r="F10727" s="376">
        <v>14893.53</v>
      </c>
    </row>
    <row r="10728" spans="1:6">
      <c r="A10728" s="370" t="s">
        <v>21618</v>
      </c>
      <c r="B10728" s="374">
        <v>679</v>
      </c>
      <c r="C10728" s="374" t="s">
        <v>21619</v>
      </c>
      <c r="D10728" s="368" t="s">
        <v>6</v>
      </c>
      <c r="E10728" s="374" t="s">
        <v>2841</v>
      </c>
      <c r="F10728" s="376">
        <v>14893.53</v>
      </c>
    </row>
    <row r="10729" spans="1:6">
      <c r="A10729" s="370" t="s">
        <v>21620</v>
      </c>
      <c r="B10729" s="374">
        <v>13413</v>
      </c>
      <c r="C10729" s="374" t="s">
        <v>21621</v>
      </c>
      <c r="D10729" s="368" t="s">
        <v>6</v>
      </c>
      <c r="E10729" s="374" t="s">
        <v>2841</v>
      </c>
      <c r="F10729" s="376">
        <v>196641.42</v>
      </c>
    </row>
    <row r="10730" spans="1:6">
      <c r="A10730" s="370" t="s">
        <v>21622</v>
      </c>
      <c r="B10730" s="374">
        <v>678</v>
      </c>
      <c r="C10730" s="374" t="s">
        <v>21623</v>
      </c>
      <c r="D10730" s="368" t="s">
        <v>6</v>
      </c>
      <c r="E10730" s="374" t="s">
        <v>2841</v>
      </c>
      <c r="F10730" s="376">
        <v>14893.53</v>
      </c>
    </row>
    <row r="10731" spans="1:6">
      <c r="A10731" s="370" t="s">
        <v>21624</v>
      </c>
      <c r="B10731" s="374">
        <v>10593</v>
      </c>
      <c r="C10731" s="374" t="s">
        <v>21625</v>
      </c>
      <c r="D10731" s="368" t="s">
        <v>8</v>
      </c>
      <c r="E10731" s="374" t="s">
        <v>1766</v>
      </c>
      <c r="F10731" s="376">
        <v>103820.3</v>
      </c>
    </row>
    <row r="10732" spans="1:6">
      <c r="A10732" s="370" t="s">
        <v>21626</v>
      </c>
      <c r="B10732" s="374">
        <v>11810</v>
      </c>
      <c r="C10732" s="374" t="s">
        <v>21627</v>
      </c>
      <c r="D10732" s="368" t="s">
        <v>8</v>
      </c>
      <c r="E10732" s="374" t="s">
        <v>1766</v>
      </c>
      <c r="F10732" s="376">
        <v>76079.69</v>
      </c>
    </row>
    <row r="10733" spans="1:6">
      <c r="A10733" s="370" t="s">
        <v>21628</v>
      </c>
      <c r="B10733" s="374">
        <v>10291</v>
      </c>
      <c r="C10733" s="374" t="s">
        <v>21629</v>
      </c>
      <c r="D10733" s="368" t="s">
        <v>8</v>
      </c>
      <c r="E10733" s="374" t="s">
        <v>1766</v>
      </c>
      <c r="F10733" s="376">
        <v>176819.74</v>
      </c>
    </row>
    <row r="10734" spans="1:6">
      <c r="A10734" s="370" t="s">
        <v>21630</v>
      </c>
      <c r="B10734" s="374">
        <v>10076</v>
      </c>
      <c r="C10734" s="374" t="s">
        <v>21631</v>
      </c>
      <c r="D10734" s="368" t="s">
        <v>8</v>
      </c>
      <c r="E10734" s="374" t="s">
        <v>1766</v>
      </c>
      <c r="F10734" s="376">
        <v>166831.56</v>
      </c>
    </row>
    <row r="10735" spans="1:6">
      <c r="A10735" s="370" t="s">
        <v>21632</v>
      </c>
      <c r="B10735" s="374">
        <v>10494</v>
      </c>
      <c r="C10735" s="374" t="s">
        <v>21633</v>
      </c>
      <c r="D10735" s="368" t="s">
        <v>8</v>
      </c>
      <c r="E10735" s="374" t="s">
        <v>1766</v>
      </c>
      <c r="F10735" s="376">
        <v>145541.07999999999</v>
      </c>
    </row>
    <row r="10736" spans="1:6">
      <c r="A10736" s="370" t="s">
        <v>21634</v>
      </c>
      <c r="B10736" s="374">
        <v>10089</v>
      </c>
      <c r="C10736" s="374" t="s">
        <v>21635</v>
      </c>
      <c r="D10736" s="368" t="s">
        <v>8</v>
      </c>
      <c r="E10736" s="374" t="s">
        <v>1766</v>
      </c>
      <c r="F10736" s="376">
        <v>169884.69</v>
      </c>
    </row>
    <row r="10737" spans="1:6">
      <c r="A10737" s="370" t="s">
        <v>21636</v>
      </c>
      <c r="B10737" s="374">
        <v>10498</v>
      </c>
      <c r="C10737" s="374" t="s">
        <v>21637</v>
      </c>
      <c r="D10737" s="368" t="s">
        <v>8</v>
      </c>
      <c r="E10737" s="374" t="s">
        <v>1766</v>
      </c>
      <c r="F10737" s="376">
        <v>180255.84</v>
      </c>
    </row>
    <row r="10738" spans="1:6">
      <c r="A10738" s="370" t="s">
        <v>21638</v>
      </c>
      <c r="B10738" s="374">
        <v>19347</v>
      </c>
      <c r="C10738" s="374" t="s">
        <v>21639</v>
      </c>
      <c r="D10738" s="368" t="s">
        <v>7</v>
      </c>
      <c r="E10738" s="374" t="s">
        <v>1766</v>
      </c>
      <c r="F10738" s="376">
        <v>1258679.56</v>
      </c>
    </row>
    <row r="10739" spans="1:6">
      <c r="A10739" s="370" t="s">
        <v>21640</v>
      </c>
      <c r="B10739" s="374">
        <v>11148</v>
      </c>
      <c r="C10739" s="374" t="s">
        <v>21641</v>
      </c>
      <c r="D10739" s="368" t="s">
        <v>7</v>
      </c>
      <c r="E10739" s="374" t="s">
        <v>857</v>
      </c>
      <c r="F10739" s="376">
        <v>976742.6</v>
      </c>
    </row>
    <row r="10740" spans="1:6">
      <c r="A10740" s="370" t="s">
        <v>21642</v>
      </c>
      <c r="B10740" s="374">
        <v>19232</v>
      </c>
      <c r="C10740" s="374" t="s">
        <v>21643</v>
      </c>
      <c r="D10740" s="368" t="s">
        <v>7</v>
      </c>
      <c r="E10740" s="374" t="s">
        <v>1766</v>
      </c>
      <c r="F10740" s="376">
        <v>1011985.58</v>
      </c>
    </row>
    <row r="10741" spans="1:6">
      <c r="A10741" s="370" t="s">
        <v>21644</v>
      </c>
      <c r="B10741" s="374">
        <v>19208</v>
      </c>
      <c r="C10741" s="374" t="s">
        <v>21645</v>
      </c>
      <c r="D10741" s="368" t="s">
        <v>7</v>
      </c>
      <c r="E10741" s="374" t="s">
        <v>857</v>
      </c>
      <c r="F10741" s="376">
        <v>973624.49</v>
      </c>
    </row>
    <row r="10742" spans="1:6">
      <c r="A10742" s="370" t="s">
        <v>21646</v>
      </c>
      <c r="B10742" s="374">
        <v>12332</v>
      </c>
      <c r="C10742" s="374" t="s">
        <v>21647</v>
      </c>
      <c r="D10742" s="368" t="s">
        <v>7</v>
      </c>
      <c r="E10742" s="374" t="s">
        <v>1766</v>
      </c>
      <c r="F10742" s="376">
        <v>373097.31</v>
      </c>
    </row>
    <row r="10743" spans="1:6">
      <c r="A10743" s="370" t="s">
        <v>21648</v>
      </c>
      <c r="B10743" s="374">
        <v>10524</v>
      </c>
      <c r="C10743" s="374" t="s">
        <v>21649</v>
      </c>
      <c r="D10743" s="368" t="s">
        <v>7</v>
      </c>
      <c r="E10743" s="374" t="s">
        <v>857</v>
      </c>
      <c r="F10743" s="376">
        <v>1056806.29</v>
      </c>
    </row>
    <row r="10744" spans="1:6">
      <c r="A10744" s="370" t="s">
        <v>21650</v>
      </c>
      <c r="B10744" s="374">
        <v>16199</v>
      </c>
      <c r="C10744" s="374" t="s">
        <v>21651</v>
      </c>
      <c r="D10744" s="368" t="s">
        <v>7</v>
      </c>
      <c r="E10744" s="374" t="s">
        <v>857</v>
      </c>
      <c r="F10744" s="376">
        <v>897563.55</v>
      </c>
    </row>
    <row r="10745" spans="1:6">
      <c r="A10745" s="370" t="s">
        <v>21652</v>
      </c>
      <c r="B10745" s="374">
        <v>106</v>
      </c>
      <c r="C10745" s="374" t="s">
        <v>21653</v>
      </c>
      <c r="D10745" s="368" t="s">
        <v>7</v>
      </c>
      <c r="E10745" s="374" t="s">
        <v>857</v>
      </c>
      <c r="F10745" s="376">
        <v>887976.1</v>
      </c>
    </row>
    <row r="10746" spans="1:6">
      <c r="A10746" s="370" t="s">
        <v>21654</v>
      </c>
      <c r="B10746" s="374">
        <v>14951</v>
      </c>
      <c r="C10746" s="374" t="s">
        <v>21655</v>
      </c>
      <c r="D10746" s="368" t="s">
        <v>7</v>
      </c>
      <c r="E10746" s="374" t="s">
        <v>857</v>
      </c>
      <c r="F10746" s="376">
        <v>912650.39</v>
      </c>
    </row>
    <row r="10747" spans="1:6">
      <c r="A10747" s="370" t="s">
        <v>21656</v>
      </c>
      <c r="B10747" s="374">
        <v>10185</v>
      </c>
      <c r="C10747" s="374" t="s">
        <v>21657</v>
      </c>
      <c r="D10747" s="368" t="s">
        <v>7</v>
      </c>
      <c r="E10747" s="374" t="s">
        <v>1766</v>
      </c>
      <c r="F10747" s="376">
        <v>1415433.77</v>
      </c>
    </row>
    <row r="10748" spans="1:6">
      <c r="A10748" s="370" t="s">
        <v>21658</v>
      </c>
      <c r="B10748" s="374">
        <v>105</v>
      </c>
      <c r="C10748" s="374" t="s">
        <v>21659</v>
      </c>
      <c r="D10748" s="368" t="s">
        <v>8</v>
      </c>
      <c r="E10748" s="374" t="s">
        <v>857</v>
      </c>
      <c r="F10748" s="376">
        <v>108445.11</v>
      </c>
    </row>
    <row r="10749" spans="1:6">
      <c r="A10749" s="370" t="s">
        <v>21660</v>
      </c>
      <c r="B10749" s="374">
        <v>13894</v>
      </c>
      <c r="C10749" s="374" t="s">
        <v>21661</v>
      </c>
      <c r="D10749" s="368" t="s">
        <v>8</v>
      </c>
      <c r="E10749" s="374" t="s">
        <v>857</v>
      </c>
      <c r="F10749" s="376">
        <v>120551.32</v>
      </c>
    </row>
    <row r="10750" spans="1:6">
      <c r="A10750" s="370" t="s">
        <v>21662</v>
      </c>
      <c r="B10750" s="374">
        <v>13949</v>
      </c>
      <c r="C10750" s="374" t="s">
        <v>21663</v>
      </c>
      <c r="D10750" s="368" t="s">
        <v>8</v>
      </c>
      <c r="E10750" s="374" t="s">
        <v>857</v>
      </c>
      <c r="F10750" s="376">
        <v>137696.53</v>
      </c>
    </row>
    <row r="10751" spans="1:6">
      <c r="A10751" s="370" t="s">
        <v>21664</v>
      </c>
      <c r="B10751" s="374">
        <v>107</v>
      </c>
      <c r="C10751" s="374" t="s">
        <v>21665</v>
      </c>
      <c r="D10751" s="368" t="s">
        <v>8</v>
      </c>
      <c r="E10751" s="374" t="s">
        <v>857</v>
      </c>
      <c r="F10751" s="376">
        <v>153415.39000000001</v>
      </c>
    </row>
    <row r="10752" spans="1:6">
      <c r="A10752" s="370" t="s">
        <v>21666</v>
      </c>
      <c r="B10752" s="374">
        <v>15375</v>
      </c>
      <c r="C10752" s="374" t="s">
        <v>21667</v>
      </c>
      <c r="D10752" s="368" t="s">
        <v>8</v>
      </c>
      <c r="E10752" s="374" t="s">
        <v>857</v>
      </c>
      <c r="F10752" s="376">
        <v>171962.32</v>
      </c>
    </row>
    <row r="10753" spans="1:6">
      <c r="A10753" s="370" t="s">
        <v>21668</v>
      </c>
      <c r="B10753" s="374">
        <v>12383</v>
      </c>
      <c r="C10753" s="374" t="s">
        <v>21669</v>
      </c>
      <c r="D10753" s="368" t="s">
        <v>8</v>
      </c>
      <c r="E10753" s="374" t="s">
        <v>857</v>
      </c>
      <c r="F10753" s="376">
        <v>312061.65999999997</v>
      </c>
    </row>
    <row r="10754" spans="1:6">
      <c r="A10754" s="370" t="s">
        <v>21670</v>
      </c>
      <c r="B10754" s="374">
        <v>108</v>
      </c>
      <c r="C10754" s="374" t="s">
        <v>21671</v>
      </c>
      <c r="D10754" s="368" t="s">
        <v>8</v>
      </c>
      <c r="E10754" s="374" t="s">
        <v>857</v>
      </c>
      <c r="F10754" s="376">
        <v>289532.92</v>
      </c>
    </row>
    <row r="10755" spans="1:6">
      <c r="A10755" s="370" t="s">
        <v>21672</v>
      </c>
      <c r="B10755" s="374">
        <v>109</v>
      </c>
      <c r="C10755" s="374" t="s">
        <v>21673</v>
      </c>
      <c r="D10755" s="368" t="s">
        <v>8</v>
      </c>
      <c r="E10755" s="374" t="s">
        <v>857</v>
      </c>
      <c r="F10755" s="376">
        <v>526069.68999999994</v>
      </c>
    </row>
    <row r="10756" spans="1:6">
      <c r="A10756" s="370" t="s">
        <v>21674</v>
      </c>
      <c r="B10756" s="374">
        <v>11375</v>
      </c>
      <c r="C10756" s="374" t="s">
        <v>21675</v>
      </c>
      <c r="D10756" s="368" t="s">
        <v>7</v>
      </c>
      <c r="E10756" s="374" t="s">
        <v>1766</v>
      </c>
      <c r="F10756" s="376">
        <v>1038773.79</v>
      </c>
    </row>
    <row r="10757" spans="1:6">
      <c r="A10757" s="370" t="s">
        <v>21676</v>
      </c>
      <c r="B10757" s="374">
        <v>10672</v>
      </c>
      <c r="C10757" s="374" t="s">
        <v>21677</v>
      </c>
      <c r="D10757" s="368" t="s">
        <v>7</v>
      </c>
      <c r="E10757" s="374" t="s">
        <v>1766</v>
      </c>
      <c r="F10757" s="376">
        <v>990792.59</v>
      </c>
    </row>
    <row r="10758" spans="1:6">
      <c r="A10758" s="370" t="s">
        <v>21678</v>
      </c>
      <c r="B10758" s="374">
        <v>963</v>
      </c>
      <c r="C10758" s="374" t="s">
        <v>21679</v>
      </c>
      <c r="D10758" s="368" t="s">
        <v>8</v>
      </c>
      <c r="E10758" s="374" t="s">
        <v>854</v>
      </c>
      <c r="F10758" s="376">
        <v>29645.49</v>
      </c>
    </row>
    <row r="10759" spans="1:6">
      <c r="A10759" s="370" t="s">
        <v>21680</v>
      </c>
      <c r="B10759" s="374">
        <v>962</v>
      </c>
      <c r="C10759" s="374" t="s">
        <v>21681</v>
      </c>
      <c r="D10759" s="368" t="s">
        <v>8</v>
      </c>
      <c r="E10759" s="374" t="s">
        <v>854</v>
      </c>
      <c r="F10759" s="376">
        <v>29600.33</v>
      </c>
    </row>
    <row r="10760" spans="1:6" ht="22.5">
      <c r="A10760" s="370" t="s">
        <v>21682</v>
      </c>
      <c r="B10760" s="374">
        <v>10492</v>
      </c>
      <c r="C10760" s="374" t="s">
        <v>21683</v>
      </c>
      <c r="D10760" s="368" t="s">
        <v>7</v>
      </c>
      <c r="E10760" s="374" t="s">
        <v>11392</v>
      </c>
      <c r="F10760" s="376">
        <v>2264610.9300000002</v>
      </c>
    </row>
    <row r="10761" spans="1:6">
      <c r="A10761" s="370" t="s">
        <v>21684</v>
      </c>
      <c r="B10761" s="374">
        <v>111</v>
      </c>
      <c r="C10761" s="374" t="s">
        <v>21685</v>
      </c>
      <c r="D10761" s="368" t="s">
        <v>7</v>
      </c>
      <c r="E10761" s="374" t="s">
        <v>857</v>
      </c>
      <c r="F10761" s="376">
        <v>186483.4</v>
      </c>
    </row>
    <row r="10762" spans="1:6">
      <c r="A10762" s="370" t="s">
        <v>21686</v>
      </c>
      <c r="B10762" s="374">
        <v>112</v>
      </c>
      <c r="C10762" s="374" t="s">
        <v>21687</v>
      </c>
      <c r="D10762" s="368" t="s">
        <v>7</v>
      </c>
      <c r="E10762" s="374" t="s">
        <v>857</v>
      </c>
      <c r="F10762" s="376">
        <v>172877.99</v>
      </c>
    </row>
    <row r="10763" spans="1:6">
      <c r="A10763" s="370" t="s">
        <v>21688</v>
      </c>
      <c r="B10763" s="374">
        <v>10673</v>
      </c>
      <c r="C10763" s="374" t="s">
        <v>21689</v>
      </c>
      <c r="D10763" s="368" t="s">
        <v>7</v>
      </c>
      <c r="E10763" s="374" t="s">
        <v>1766</v>
      </c>
      <c r="F10763" s="376">
        <v>1135100.08</v>
      </c>
    </row>
    <row r="10764" spans="1:6">
      <c r="A10764" s="370" t="s">
        <v>21690</v>
      </c>
      <c r="B10764" s="374">
        <v>10674</v>
      </c>
      <c r="C10764" s="374" t="s">
        <v>21691</v>
      </c>
      <c r="D10764" s="368" t="s">
        <v>7</v>
      </c>
      <c r="E10764" s="374" t="s">
        <v>1766</v>
      </c>
      <c r="F10764" s="376">
        <v>1174519.57</v>
      </c>
    </row>
    <row r="10765" spans="1:6">
      <c r="A10765" s="370" t="s">
        <v>21692</v>
      </c>
      <c r="B10765" s="374">
        <v>14979</v>
      </c>
      <c r="C10765" s="374" t="s">
        <v>21693</v>
      </c>
      <c r="D10765" s="368" t="s">
        <v>7</v>
      </c>
      <c r="E10765" s="374" t="s">
        <v>1766</v>
      </c>
      <c r="F10765" s="376">
        <v>584175.63</v>
      </c>
    </row>
    <row r="10766" spans="1:6">
      <c r="A10766" s="370" t="s">
        <v>21694</v>
      </c>
      <c r="B10766" s="374">
        <v>10224</v>
      </c>
      <c r="C10766" s="374" t="s">
        <v>21695</v>
      </c>
      <c r="D10766" s="368" t="s">
        <v>8</v>
      </c>
      <c r="E10766" s="374" t="s">
        <v>1766</v>
      </c>
      <c r="F10766" s="376">
        <v>116600.67</v>
      </c>
    </row>
    <row r="10767" spans="1:6">
      <c r="A10767" s="370" t="s">
        <v>21696</v>
      </c>
      <c r="B10767" s="374">
        <v>11398</v>
      </c>
      <c r="C10767" s="374" t="s">
        <v>21697</v>
      </c>
      <c r="D10767" s="368" t="s">
        <v>8</v>
      </c>
      <c r="E10767" s="374" t="s">
        <v>1766</v>
      </c>
      <c r="F10767" s="376">
        <v>104749.55</v>
      </c>
    </row>
    <row r="10768" spans="1:6">
      <c r="A10768" s="370" t="s">
        <v>21698</v>
      </c>
      <c r="B10768" s="374">
        <v>11000</v>
      </c>
      <c r="C10768" s="374" t="s">
        <v>21699</v>
      </c>
      <c r="D10768" s="368" t="s">
        <v>8</v>
      </c>
      <c r="E10768" s="374" t="s">
        <v>1766</v>
      </c>
      <c r="F10768" s="376">
        <v>127127.17</v>
      </c>
    </row>
    <row r="10769" spans="1:6">
      <c r="A10769" s="370" t="s">
        <v>21700</v>
      </c>
      <c r="B10769" s="374">
        <v>18335</v>
      </c>
      <c r="C10769" s="374" t="s">
        <v>21701</v>
      </c>
      <c r="D10769" s="368" t="s">
        <v>7</v>
      </c>
      <c r="E10769" s="374" t="s">
        <v>857</v>
      </c>
      <c r="F10769" s="376">
        <v>1563275.05</v>
      </c>
    </row>
    <row r="10770" spans="1:6">
      <c r="A10770" s="370" t="s">
        <v>21702</v>
      </c>
      <c r="B10770" s="374">
        <v>113</v>
      </c>
      <c r="C10770" s="374" t="s">
        <v>21703</v>
      </c>
      <c r="D10770" s="368" t="s">
        <v>8</v>
      </c>
      <c r="E10770" s="374" t="s">
        <v>857</v>
      </c>
      <c r="F10770" s="376">
        <v>81519.34</v>
      </c>
    </row>
    <row r="10771" spans="1:6">
      <c r="A10771" s="370" t="s">
        <v>21704</v>
      </c>
      <c r="B10771" s="374">
        <v>12542</v>
      </c>
      <c r="C10771" s="374" t="s">
        <v>21705</v>
      </c>
      <c r="D10771" s="368" t="s">
        <v>7</v>
      </c>
      <c r="E10771" s="374" t="s">
        <v>857</v>
      </c>
      <c r="F10771" s="376">
        <v>1224511.27</v>
      </c>
    </row>
    <row r="10772" spans="1:6">
      <c r="A10772" s="370" t="s">
        <v>21706</v>
      </c>
      <c r="B10772" s="374">
        <v>10473</v>
      </c>
      <c r="C10772" s="374" t="s">
        <v>21707</v>
      </c>
      <c r="D10772" s="368" t="s">
        <v>7</v>
      </c>
      <c r="E10772" s="374" t="s">
        <v>857</v>
      </c>
      <c r="F10772" s="376">
        <v>1519346.86</v>
      </c>
    </row>
    <row r="10773" spans="1:6">
      <c r="A10773" s="370" t="s">
        <v>21708</v>
      </c>
      <c r="B10773" s="374">
        <v>11057</v>
      </c>
      <c r="C10773" s="374" t="s">
        <v>21709</v>
      </c>
      <c r="D10773" s="368" t="s">
        <v>7</v>
      </c>
      <c r="E10773" s="374" t="s">
        <v>857</v>
      </c>
      <c r="F10773" s="376">
        <v>1377662.99</v>
      </c>
    </row>
    <row r="10774" spans="1:6">
      <c r="A10774" s="370" t="s">
        <v>21710</v>
      </c>
      <c r="B10774" s="374">
        <v>16993</v>
      </c>
      <c r="C10774" s="374" t="s">
        <v>21711</v>
      </c>
      <c r="D10774" s="368" t="s">
        <v>7</v>
      </c>
      <c r="E10774" s="374" t="s">
        <v>857</v>
      </c>
      <c r="F10774" s="376">
        <v>1373095.54</v>
      </c>
    </row>
    <row r="10775" spans="1:6">
      <c r="A10775" s="370" t="s">
        <v>21712</v>
      </c>
      <c r="B10775" s="374">
        <v>137</v>
      </c>
      <c r="C10775" s="374" t="s">
        <v>21713</v>
      </c>
      <c r="D10775" s="368" t="s">
        <v>8</v>
      </c>
      <c r="E10775" s="374" t="s">
        <v>857</v>
      </c>
      <c r="F10775" s="376">
        <v>102221.38</v>
      </c>
    </row>
    <row r="10776" spans="1:6">
      <c r="A10776" s="370" t="s">
        <v>21714</v>
      </c>
      <c r="B10776" s="374">
        <v>11425</v>
      </c>
      <c r="C10776" s="374" t="s">
        <v>21713</v>
      </c>
      <c r="D10776" s="368" t="s">
        <v>7</v>
      </c>
      <c r="E10776" s="374" t="s">
        <v>857</v>
      </c>
      <c r="F10776" s="376">
        <v>1221322.04</v>
      </c>
    </row>
    <row r="10777" spans="1:6">
      <c r="A10777" s="370" t="s">
        <v>21715</v>
      </c>
      <c r="B10777" s="374">
        <v>115</v>
      </c>
      <c r="C10777" s="374" t="s">
        <v>21716</v>
      </c>
      <c r="D10777" s="368" t="s">
        <v>8</v>
      </c>
      <c r="E10777" s="374" t="s">
        <v>857</v>
      </c>
      <c r="F10777" s="376">
        <v>110522.27</v>
      </c>
    </row>
    <row r="10778" spans="1:6">
      <c r="A10778" s="370" t="s">
        <v>21717</v>
      </c>
      <c r="B10778" s="374">
        <v>16850</v>
      </c>
      <c r="C10778" s="374" t="s">
        <v>21718</v>
      </c>
      <c r="D10778" s="368" t="s">
        <v>7</v>
      </c>
      <c r="E10778" s="374" t="s">
        <v>857</v>
      </c>
      <c r="F10778" s="376">
        <v>1079260.75</v>
      </c>
    </row>
    <row r="10779" spans="1:6">
      <c r="A10779" s="370" t="s">
        <v>21719</v>
      </c>
      <c r="B10779" s="374">
        <v>18593</v>
      </c>
      <c r="C10779" s="374" t="s">
        <v>21720</v>
      </c>
      <c r="D10779" s="368" t="s">
        <v>7</v>
      </c>
      <c r="E10779" s="374" t="s">
        <v>857</v>
      </c>
      <c r="F10779" s="376">
        <v>442769.32</v>
      </c>
    </row>
    <row r="10780" spans="1:6">
      <c r="A10780" s="370" t="s">
        <v>21721</v>
      </c>
      <c r="B10780" s="374">
        <v>18699</v>
      </c>
      <c r="C10780" s="374" t="s">
        <v>21722</v>
      </c>
      <c r="D10780" s="368" t="s">
        <v>7</v>
      </c>
      <c r="E10780" s="374" t="s">
        <v>857</v>
      </c>
      <c r="F10780" s="376">
        <v>1445604.49</v>
      </c>
    </row>
    <row r="10781" spans="1:6" ht="22.5">
      <c r="A10781" s="370" t="s">
        <v>21723</v>
      </c>
      <c r="B10781" s="374">
        <v>3032</v>
      </c>
      <c r="C10781" s="374" t="s">
        <v>21724</v>
      </c>
      <c r="D10781" s="368" t="s">
        <v>9</v>
      </c>
      <c r="E10781" s="374" t="s">
        <v>359</v>
      </c>
      <c r="F10781" s="376">
        <v>60859.69</v>
      </c>
    </row>
    <row r="10782" spans="1:6">
      <c r="A10782" s="370" t="s">
        <v>21725</v>
      </c>
      <c r="B10782" s="374">
        <v>16539</v>
      </c>
      <c r="C10782" s="374" t="s">
        <v>21726</v>
      </c>
      <c r="D10782" s="368" t="s">
        <v>8</v>
      </c>
      <c r="E10782" s="374" t="s">
        <v>1766</v>
      </c>
      <c r="F10782" s="376">
        <v>118042.96</v>
      </c>
    </row>
    <row r="10783" spans="1:6">
      <c r="A10783" s="370" t="s">
        <v>21727</v>
      </c>
      <c r="B10783" s="374">
        <v>15275</v>
      </c>
      <c r="C10783" s="374" t="s">
        <v>21728</v>
      </c>
      <c r="D10783" s="368" t="s">
        <v>6</v>
      </c>
      <c r="E10783" s="374" t="s">
        <v>2147</v>
      </c>
      <c r="F10783" s="376">
        <v>68316.23</v>
      </c>
    </row>
    <row r="10784" spans="1:6">
      <c r="A10784" s="370" t="s">
        <v>21729</v>
      </c>
      <c r="B10784" s="374">
        <v>17437</v>
      </c>
      <c r="C10784" s="374" t="s">
        <v>21730</v>
      </c>
      <c r="D10784" s="368" t="s">
        <v>6</v>
      </c>
      <c r="E10784" s="374" t="s">
        <v>1210</v>
      </c>
      <c r="F10784" s="376">
        <v>199281.67</v>
      </c>
    </row>
    <row r="10785" spans="1:6">
      <c r="A10785" s="370" t="s">
        <v>21731</v>
      </c>
      <c r="B10785" s="374">
        <v>646</v>
      </c>
      <c r="C10785" s="374" t="s">
        <v>21732</v>
      </c>
      <c r="D10785" s="368" t="s">
        <v>6</v>
      </c>
      <c r="E10785" s="374" t="s">
        <v>2108</v>
      </c>
      <c r="F10785" s="376">
        <v>9423.2800000000007</v>
      </c>
    </row>
    <row r="10786" spans="1:6">
      <c r="A10786" s="370" t="s">
        <v>21733</v>
      </c>
      <c r="B10786" s="374">
        <v>10780</v>
      </c>
      <c r="C10786" s="374" t="s">
        <v>21734</v>
      </c>
      <c r="D10786" s="368" t="s">
        <v>6</v>
      </c>
      <c r="E10786" s="374" t="s">
        <v>2108</v>
      </c>
      <c r="F10786" s="376">
        <v>14526.03</v>
      </c>
    </row>
    <row r="10787" spans="1:6">
      <c r="A10787" s="370" t="s">
        <v>21735</v>
      </c>
      <c r="B10787" s="374">
        <v>12763</v>
      </c>
      <c r="C10787" s="374" t="s">
        <v>21736</v>
      </c>
      <c r="D10787" s="368" t="s">
        <v>6</v>
      </c>
      <c r="E10787" s="374" t="s">
        <v>2108</v>
      </c>
      <c r="F10787" s="376">
        <v>30013.99</v>
      </c>
    </row>
    <row r="10788" spans="1:6">
      <c r="A10788" s="370" t="s">
        <v>21737</v>
      </c>
      <c r="B10788" s="374">
        <v>14954</v>
      </c>
      <c r="C10788" s="374" t="s">
        <v>21738</v>
      </c>
      <c r="D10788" s="368" t="s">
        <v>6</v>
      </c>
      <c r="E10788" s="374" t="s">
        <v>2108</v>
      </c>
      <c r="F10788" s="376">
        <v>21117.73</v>
      </c>
    </row>
    <row r="10789" spans="1:6">
      <c r="A10789" s="370" t="s">
        <v>21739</v>
      </c>
      <c r="B10789" s="374">
        <v>13849</v>
      </c>
      <c r="C10789" s="374" t="s">
        <v>21740</v>
      </c>
      <c r="D10789" s="368" t="s">
        <v>6</v>
      </c>
      <c r="E10789" s="374" t="s">
        <v>2108</v>
      </c>
      <c r="F10789" s="376">
        <v>27032.42</v>
      </c>
    </row>
    <row r="10790" spans="1:6">
      <c r="A10790" s="370" t="s">
        <v>21741</v>
      </c>
      <c r="B10790" s="374">
        <v>367</v>
      </c>
      <c r="C10790" s="374" t="s">
        <v>21742</v>
      </c>
      <c r="D10790" s="368" t="s">
        <v>6</v>
      </c>
      <c r="E10790" s="374" t="s">
        <v>1213</v>
      </c>
      <c r="F10790" s="376">
        <v>0</v>
      </c>
    </row>
    <row r="10791" spans="1:6">
      <c r="A10791" s="370" t="s">
        <v>21743</v>
      </c>
      <c r="B10791" s="374">
        <v>14592</v>
      </c>
      <c r="C10791" s="374" t="s">
        <v>21744</v>
      </c>
      <c r="D10791" s="368" t="s">
        <v>9</v>
      </c>
      <c r="E10791" s="374" t="s">
        <v>507</v>
      </c>
      <c r="F10791" s="376">
        <v>0</v>
      </c>
    </row>
    <row r="10792" spans="1:6">
      <c r="A10792" s="370" t="s">
        <v>21745</v>
      </c>
      <c r="B10792" s="374">
        <v>14593</v>
      </c>
      <c r="C10792" s="374" t="s">
        <v>21746</v>
      </c>
      <c r="D10792" s="368" t="s">
        <v>9</v>
      </c>
      <c r="E10792" s="374" t="s">
        <v>507</v>
      </c>
      <c r="F10792" s="376">
        <v>0</v>
      </c>
    </row>
    <row r="10793" spans="1:6">
      <c r="A10793" s="370" t="s">
        <v>21747</v>
      </c>
      <c r="B10793" s="374">
        <v>14594</v>
      </c>
      <c r="C10793" s="374" t="s">
        <v>21748</v>
      </c>
      <c r="D10793" s="368" t="s">
        <v>9</v>
      </c>
      <c r="E10793" s="374" t="s">
        <v>507</v>
      </c>
      <c r="F10793" s="376">
        <v>0</v>
      </c>
    </row>
    <row r="10794" spans="1:6">
      <c r="A10794" s="370" t="s">
        <v>21749</v>
      </c>
      <c r="B10794" s="374">
        <v>647</v>
      </c>
      <c r="C10794" s="374" t="s">
        <v>21750</v>
      </c>
      <c r="D10794" s="368" t="s">
        <v>6</v>
      </c>
      <c r="E10794" s="374" t="s">
        <v>2108</v>
      </c>
      <c r="F10794" s="376">
        <v>51439.59</v>
      </c>
    </row>
    <row r="10795" spans="1:6">
      <c r="A10795" s="370" t="s">
        <v>21751</v>
      </c>
      <c r="B10795" s="374">
        <v>15752</v>
      </c>
      <c r="C10795" s="374" t="s">
        <v>21752</v>
      </c>
      <c r="D10795" s="368" t="s">
        <v>8</v>
      </c>
      <c r="E10795" s="374" t="s">
        <v>589</v>
      </c>
      <c r="F10795" s="376">
        <v>4372.12</v>
      </c>
    </row>
    <row r="10796" spans="1:6">
      <c r="A10796" s="370" t="s">
        <v>21753</v>
      </c>
      <c r="B10796" s="374">
        <v>10648</v>
      </c>
      <c r="C10796" s="374" t="s">
        <v>21754</v>
      </c>
      <c r="D10796" s="368" t="s">
        <v>8</v>
      </c>
      <c r="E10796" s="374" t="s">
        <v>589</v>
      </c>
      <c r="F10796" s="376">
        <v>6797.5</v>
      </c>
    </row>
    <row r="10797" spans="1:6">
      <c r="A10797" s="370" t="s">
        <v>21755</v>
      </c>
      <c r="B10797" s="374">
        <v>18571</v>
      </c>
      <c r="C10797" s="374" t="s">
        <v>21756</v>
      </c>
      <c r="D10797" s="368" t="s">
        <v>9</v>
      </c>
      <c r="E10797" s="374" t="s">
        <v>507</v>
      </c>
      <c r="F10797" s="376">
        <v>8831.14</v>
      </c>
    </row>
    <row r="10798" spans="1:6">
      <c r="A10798" s="370" t="s">
        <v>21757</v>
      </c>
      <c r="B10798" s="374">
        <v>18443</v>
      </c>
      <c r="C10798" s="374" t="s">
        <v>21758</v>
      </c>
      <c r="D10798" s="368" t="s">
        <v>9</v>
      </c>
      <c r="E10798" s="374" t="s">
        <v>1520</v>
      </c>
      <c r="F10798" s="376">
        <v>97839.87</v>
      </c>
    </row>
    <row r="10799" spans="1:6">
      <c r="A10799" s="370" t="s">
        <v>21759</v>
      </c>
      <c r="B10799" s="374">
        <v>684</v>
      </c>
      <c r="C10799" s="374" t="s">
        <v>21760</v>
      </c>
      <c r="D10799" s="368" t="s">
        <v>9</v>
      </c>
      <c r="E10799" s="374" t="s">
        <v>2841</v>
      </c>
      <c r="F10799" s="376">
        <v>15769.62</v>
      </c>
    </row>
    <row r="10800" spans="1:6" ht="22.5">
      <c r="A10800" s="370" t="s">
        <v>21761</v>
      </c>
      <c r="B10800" s="374">
        <v>16576</v>
      </c>
      <c r="C10800" s="374" t="s">
        <v>21762</v>
      </c>
      <c r="D10800" s="368" t="s">
        <v>9</v>
      </c>
      <c r="E10800" s="374" t="s">
        <v>537</v>
      </c>
      <c r="F10800" s="376">
        <v>79450.28</v>
      </c>
    </row>
    <row r="10801" spans="1:6">
      <c r="A10801" s="370" t="s">
        <v>21763</v>
      </c>
      <c r="B10801" s="374">
        <v>11924</v>
      </c>
      <c r="C10801" s="374" t="s">
        <v>21764</v>
      </c>
      <c r="D10801" s="368" t="s">
        <v>9</v>
      </c>
      <c r="E10801" s="374" t="s">
        <v>496</v>
      </c>
      <c r="F10801" s="376">
        <v>28848.01</v>
      </c>
    </row>
    <row r="10802" spans="1:6">
      <c r="A10802" s="370" t="s">
        <v>21765</v>
      </c>
      <c r="B10802" s="374">
        <v>9037</v>
      </c>
      <c r="C10802" s="374" t="s">
        <v>21766</v>
      </c>
      <c r="D10802" s="368" t="s">
        <v>9</v>
      </c>
      <c r="E10802" s="374" t="s">
        <v>496</v>
      </c>
      <c r="F10802" s="376">
        <v>0</v>
      </c>
    </row>
    <row r="10803" spans="1:6">
      <c r="A10803" s="370" t="s">
        <v>21767</v>
      </c>
      <c r="B10803" s="374">
        <v>11998</v>
      </c>
      <c r="C10803" s="374" t="s">
        <v>21766</v>
      </c>
      <c r="D10803" s="368" t="s">
        <v>9</v>
      </c>
      <c r="E10803" s="374" t="s">
        <v>496</v>
      </c>
      <c r="F10803" s="376">
        <v>28148.18</v>
      </c>
    </row>
    <row r="10804" spans="1:6">
      <c r="A10804" s="370" t="s">
        <v>21768</v>
      </c>
      <c r="B10804" s="374">
        <v>9036</v>
      </c>
      <c r="C10804" s="374" t="s">
        <v>21769</v>
      </c>
      <c r="D10804" s="368" t="s">
        <v>9</v>
      </c>
      <c r="E10804" s="374" t="s">
        <v>496</v>
      </c>
      <c r="F10804" s="376">
        <v>0</v>
      </c>
    </row>
    <row r="10805" spans="1:6">
      <c r="A10805" s="370" t="s">
        <v>21770</v>
      </c>
      <c r="B10805" s="374">
        <v>11996</v>
      </c>
      <c r="C10805" s="374" t="s">
        <v>21769</v>
      </c>
      <c r="D10805" s="368" t="s">
        <v>9</v>
      </c>
      <c r="E10805" s="374" t="s">
        <v>496</v>
      </c>
      <c r="F10805" s="376">
        <v>41252.17</v>
      </c>
    </row>
    <row r="10806" spans="1:6">
      <c r="A10806" s="370" t="s">
        <v>21771</v>
      </c>
      <c r="B10806" s="374">
        <v>9038</v>
      </c>
      <c r="C10806" s="374" t="s">
        <v>21772</v>
      </c>
      <c r="D10806" s="368" t="s">
        <v>9</v>
      </c>
      <c r="E10806" s="374" t="s">
        <v>496</v>
      </c>
      <c r="F10806" s="376">
        <v>0</v>
      </c>
    </row>
    <row r="10807" spans="1:6">
      <c r="A10807" s="370" t="s">
        <v>21773</v>
      </c>
      <c r="B10807" s="374">
        <v>11999</v>
      </c>
      <c r="C10807" s="374" t="s">
        <v>21772</v>
      </c>
      <c r="D10807" s="368" t="s">
        <v>9</v>
      </c>
      <c r="E10807" s="374" t="s">
        <v>496</v>
      </c>
      <c r="F10807" s="376">
        <v>41252.17</v>
      </c>
    </row>
    <row r="10808" spans="1:6">
      <c r="A10808" s="370" t="s">
        <v>21774</v>
      </c>
      <c r="B10808" s="374">
        <v>11925</v>
      </c>
      <c r="C10808" s="374" t="s">
        <v>21775</v>
      </c>
      <c r="D10808" s="368" t="s">
        <v>9</v>
      </c>
      <c r="E10808" s="374" t="s">
        <v>496</v>
      </c>
      <c r="F10808" s="376">
        <v>117514.69</v>
      </c>
    </row>
    <row r="10809" spans="1:6">
      <c r="A10809" s="370" t="s">
        <v>21776</v>
      </c>
      <c r="B10809" s="374">
        <v>116</v>
      </c>
      <c r="C10809" s="374" t="s">
        <v>21777</v>
      </c>
      <c r="D10809" s="368" t="s">
        <v>7</v>
      </c>
      <c r="E10809" s="374" t="s">
        <v>857</v>
      </c>
      <c r="F10809" s="376">
        <v>777744.17</v>
      </c>
    </row>
    <row r="10810" spans="1:6" ht="22.5">
      <c r="A10810" s="370" t="s">
        <v>21778</v>
      </c>
      <c r="B10810" s="374">
        <v>19288</v>
      </c>
      <c r="C10810" s="374" t="s">
        <v>21779</v>
      </c>
      <c r="D10810" s="368" t="s">
        <v>7</v>
      </c>
      <c r="E10810" s="374" t="s">
        <v>1766</v>
      </c>
      <c r="F10810" s="376">
        <v>956231.96</v>
      </c>
    </row>
    <row r="10811" spans="1:6">
      <c r="A10811" s="370" t="s">
        <v>21780</v>
      </c>
      <c r="B10811" s="374">
        <v>15128</v>
      </c>
      <c r="C10811" s="374" t="s">
        <v>21781</v>
      </c>
      <c r="D10811" s="368" t="s">
        <v>7</v>
      </c>
      <c r="E10811" s="374" t="s">
        <v>1766</v>
      </c>
      <c r="F10811" s="376">
        <v>792051.58</v>
      </c>
    </row>
    <row r="10812" spans="1:6">
      <c r="A10812" s="370" t="s">
        <v>21782</v>
      </c>
      <c r="B10812" s="374">
        <v>14226</v>
      </c>
      <c r="C10812" s="374" t="s">
        <v>21783</v>
      </c>
      <c r="D10812" s="368" t="s">
        <v>7</v>
      </c>
      <c r="E10812" s="374" t="s">
        <v>1766</v>
      </c>
      <c r="F10812" s="376">
        <v>937914.86</v>
      </c>
    </row>
    <row r="10813" spans="1:6">
      <c r="A10813" s="370" t="s">
        <v>21784</v>
      </c>
      <c r="B10813" s="374">
        <v>12324</v>
      </c>
      <c r="C10813" s="374" t="s">
        <v>21785</v>
      </c>
      <c r="D10813" s="368" t="s">
        <v>7</v>
      </c>
      <c r="E10813" s="374" t="s">
        <v>1766</v>
      </c>
      <c r="F10813" s="376">
        <v>1017272.74</v>
      </c>
    </row>
    <row r="10814" spans="1:6">
      <c r="A10814" s="370" t="s">
        <v>21786</v>
      </c>
      <c r="B10814" s="374">
        <v>117</v>
      </c>
      <c r="C10814" s="374" t="s">
        <v>21787</v>
      </c>
      <c r="D10814" s="368" t="s">
        <v>7</v>
      </c>
      <c r="E10814" s="374" t="s">
        <v>857</v>
      </c>
      <c r="F10814" s="376">
        <v>869133.14</v>
      </c>
    </row>
    <row r="10815" spans="1:6">
      <c r="A10815" s="370" t="s">
        <v>21788</v>
      </c>
      <c r="B10815" s="374">
        <v>118</v>
      </c>
      <c r="C10815" s="374" t="s">
        <v>21789</v>
      </c>
      <c r="D10815" s="368" t="s">
        <v>7</v>
      </c>
      <c r="E10815" s="374" t="s">
        <v>857</v>
      </c>
      <c r="F10815" s="376">
        <v>687845.85</v>
      </c>
    </row>
    <row r="10816" spans="1:6">
      <c r="A10816" s="370" t="s">
        <v>21790</v>
      </c>
      <c r="B10816" s="374">
        <v>87</v>
      </c>
      <c r="C10816" s="374" t="s">
        <v>21791</v>
      </c>
      <c r="D10816" s="368" t="s">
        <v>7</v>
      </c>
      <c r="E10816" s="374" t="s">
        <v>857</v>
      </c>
      <c r="F10816" s="376">
        <v>349934.68</v>
      </c>
    </row>
    <row r="10817" spans="1:6">
      <c r="A10817" s="370" t="s">
        <v>21792</v>
      </c>
      <c r="B10817" s="374">
        <v>119</v>
      </c>
      <c r="C10817" s="374" t="s">
        <v>21793</v>
      </c>
      <c r="D10817" s="368" t="s">
        <v>7</v>
      </c>
      <c r="E10817" s="374" t="s">
        <v>857</v>
      </c>
      <c r="F10817" s="376">
        <v>761315.68</v>
      </c>
    </row>
    <row r="10818" spans="1:6">
      <c r="A10818" s="370" t="s">
        <v>21794</v>
      </c>
      <c r="B10818" s="374">
        <v>14965</v>
      </c>
      <c r="C10818" s="374" t="s">
        <v>21795</v>
      </c>
      <c r="D10818" s="368" t="s">
        <v>7</v>
      </c>
      <c r="E10818" s="374" t="s">
        <v>857</v>
      </c>
      <c r="F10818" s="376">
        <v>732422.84</v>
      </c>
    </row>
    <row r="10819" spans="1:6">
      <c r="A10819" s="370" t="s">
        <v>21796</v>
      </c>
      <c r="B10819" s="374">
        <v>39</v>
      </c>
      <c r="C10819" s="374" t="s">
        <v>21797</v>
      </c>
      <c r="D10819" s="368" t="s">
        <v>9</v>
      </c>
      <c r="E10819" s="374" t="s">
        <v>857</v>
      </c>
      <c r="F10819" s="376">
        <v>565078.99</v>
      </c>
    </row>
    <row r="10820" spans="1:6">
      <c r="A10820" s="370" t="s">
        <v>21798</v>
      </c>
      <c r="B10820" s="374">
        <v>16845</v>
      </c>
      <c r="C10820" s="374" t="s">
        <v>21799</v>
      </c>
      <c r="D10820" s="368" t="s">
        <v>7</v>
      </c>
      <c r="E10820" s="374" t="s">
        <v>857</v>
      </c>
      <c r="F10820" s="376">
        <v>878562.33</v>
      </c>
    </row>
    <row r="10821" spans="1:6">
      <c r="A10821" s="370" t="s">
        <v>21800</v>
      </c>
      <c r="B10821" s="374">
        <v>18674</v>
      </c>
      <c r="C10821" s="374" t="s">
        <v>21801</v>
      </c>
      <c r="D10821" s="368" t="s">
        <v>7</v>
      </c>
      <c r="E10821" s="374" t="s">
        <v>1213</v>
      </c>
      <c r="F10821" s="376">
        <v>204484.18</v>
      </c>
    </row>
    <row r="10822" spans="1:6">
      <c r="A10822" s="370" t="s">
        <v>21802</v>
      </c>
      <c r="B10822" s="374">
        <v>15504</v>
      </c>
      <c r="C10822" s="374" t="s">
        <v>21803</v>
      </c>
      <c r="D10822" s="368" t="s">
        <v>9</v>
      </c>
      <c r="E10822" s="374" t="s">
        <v>491</v>
      </c>
      <c r="F10822" s="376">
        <v>1791284.1</v>
      </c>
    </row>
    <row r="10823" spans="1:6">
      <c r="A10823" s="370" t="s">
        <v>21804</v>
      </c>
      <c r="B10823" s="374">
        <v>10070</v>
      </c>
      <c r="C10823" s="374" t="s">
        <v>21805</v>
      </c>
      <c r="D10823" s="368" t="s">
        <v>6</v>
      </c>
      <c r="E10823" s="374" t="s">
        <v>1216</v>
      </c>
      <c r="F10823" s="376">
        <v>246150.17</v>
      </c>
    </row>
    <row r="10824" spans="1:6">
      <c r="A10824" s="370" t="s">
        <v>21806</v>
      </c>
      <c r="B10824" s="374">
        <v>10212</v>
      </c>
      <c r="C10824" s="374" t="s">
        <v>21807</v>
      </c>
      <c r="D10824" s="368" t="s">
        <v>6</v>
      </c>
      <c r="E10824" s="374" t="s">
        <v>1216</v>
      </c>
      <c r="F10824" s="376">
        <v>224845.6</v>
      </c>
    </row>
    <row r="10825" spans="1:6">
      <c r="A10825" s="370" t="s">
        <v>21808</v>
      </c>
      <c r="B10825" s="374">
        <v>10211</v>
      </c>
      <c r="C10825" s="374" t="s">
        <v>21809</v>
      </c>
      <c r="D10825" s="368" t="s">
        <v>6</v>
      </c>
      <c r="E10825" s="374" t="s">
        <v>1216</v>
      </c>
      <c r="F10825" s="376">
        <v>196193.44</v>
      </c>
    </row>
    <row r="10826" spans="1:6">
      <c r="A10826" s="370" t="s">
        <v>21810</v>
      </c>
      <c r="B10826" s="374">
        <v>10381</v>
      </c>
      <c r="C10826" s="374" t="s">
        <v>21811</v>
      </c>
      <c r="D10826" s="368" t="s">
        <v>6</v>
      </c>
      <c r="E10826" s="374" t="s">
        <v>1216</v>
      </c>
      <c r="F10826" s="376">
        <v>248927.34</v>
      </c>
    </row>
    <row r="10827" spans="1:6">
      <c r="A10827" s="370" t="s">
        <v>21812</v>
      </c>
      <c r="B10827" s="374">
        <v>10829</v>
      </c>
      <c r="C10827" s="374" t="s">
        <v>21813</v>
      </c>
      <c r="D10827" s="368" t="s">
        <v>6</v>
      </c>
      <c r="E10827" s="374" t="s">
        <v>1216</v>
      </c>
      <c r="F10827" s="376">
        <v>211697.51</v>
      </c>
    </row>
    <row r="10828" spans="1:6">
      <c r="A10828" s="370" t="s">
        <v>21814</v>
      </c>
      <c r="B10828" s="374">
        <v>11178</v>
      </c>
      <c r="C10828" s="374" t="s">
        <v>21815</v>
      </c>
      <c r="D10828" s="368" t="s">
        <v>6</v>
      </c>
      <c r="E10828" s="374" t="s">
        <v>1216</v>
      </c>
      <c r="F10828" s="376">
        <v>336230.38</v>
      </c>
    </row>
    <row r="10829" spans="1:6">
      <c r="A10829" s="370" t="s">
        <v>21816</v>
      </c>
      <c r="B10829" s="374">
        <v>10323</v>
      </c>
      <c r="C10829" s="374" t="s">
        <v>21817</v>
      </c>
      <c r="D10829" s="368" t="s">
        <v>6</v>
      </c>
      <c r="E10829" s="374" t="s">
        <v>1216</v>
      </c>
      <c r="F10829" s="376">
        <v>112122.68</v>
      </c>
    </row>
    <row r="10830" spans="1:6">
      <c r="A10830" s="370" t="s">
        <v>21818</v>
      </c>
      <c r="B10830" s="374">
        <v>368</v>
      </c>
      <c r="C10830" s="374" t="s">
        <v>21819</v>
      </c>
      <c r="D10830" s="368" t="s">
        <v>8</v>
      </c>
      <c r="E10830" s="374" t="s">
        <v>1213</v>
      </c>
      <c r="F10830" s="376">
        <v>11918.02</v>
      </c>
    </row>
    <row r="10831" spans="1:6">
      <c r="A10831" s="370" t="s">
        <v>21820</v>
      </c>
      <c r="B10831" s="374">
        <v>369</v>
      </c>
      <c r="C10831" s="374" t="s">
        <v>21821</v>
      </c>
      <c r="D10831" s="368" t="s">
        <v>8</v>
      </c>
      <c r="E10831" s="374" t="s">
        <v>1213</v>
      </c>
      <c r="F10831" s="376">
        <v>11918.02</v>
      </c>
    </row>
    <row r="10832" spans="1:6">
      <c r="A10832" s="370" t="s">
        <v>21822</v>
      </c>
      <c r="B10832" s="374">
        <v>943</v>
      </c>
      <c r="C10832" s="374" t="s">
        <v>21823</v>
      </c>
      <c r="D10832" s="368" t="s">
        <v>8</v>
      </c>
      <c r="E10832" s="374" t="s">
        <v>1213</v>
      </c>
      <c r="F10832" s="376">
        <v>11918.02</v>
      </c>
    </row>
    <row r="10833" spans="1:6">
      <c r="A10833" s="370" t="s">
        <v>21824</v>
      </c>
      <c r="B10833" s="374">
        <v>371</v>
      </c>
      <c r="C10833" s="374" t="s">
        <v>21825</v>
      </c>
      <c r="D10833" s="368" t="s">
        <v>8</v>
      </c>
      <c r="E10833" s="374" t="s">
        <v>1213</v>
      </c>
      <c r="F10833" s="376">
        <v>32944.18</v>
      </c>
    </row>
    <row r="10834" spans="1:6">
      <c r="A10834" s="370" t="s">
        <v>21826</v>
      </c>
      <c r="B10834" s="374">
        <v>372</v>
      </c>
      <c r="C10834" s="374" t="s">
        <v>21827</v>
      </c>
      <c r="D10834" s="368" t="s">
        <v>8</v>
      </c>
      <c r="E10834" s="374" t="s">
        <v>1213</v>
      </c>
      <c r="F10834" s="376">
        <v>22431.1</v>
      </c>
    </row>
    <row r="10835" spans="1:6">
      <c r="A10835" s="370" t="s">
        <v>21828</v>
      </c>
      <c r="B10835" s="374">
        <v>373</v>
      </c>
      <c r="C10835" s="374" t="s">
        <v>21829</v>
      </c>
      <c r="D10835" s="368" t="s">
        <v>8</v>
      </c>
      <c r="E10835" s="374" t="s">
        <v>1213</v>
      </c>
      <c r="F10835" s="376">
        <v>22431.1</v>
      </c>
    </row>
    <row r="10836" spans="1:6">
      <c r="A10836" s="370" t="s">
        <v>21830</v>
      </c>
      <c r="B10836" s="374">
        <v>13285</v>
      </c>
      <c r="C10836" s="374" t="s">
        <v>21831</v>
      </c>
      <c r="D10836" s="368" t="s">
        <v>8</v>
      </c>
      <c r="E10836" s="374" t="s">
        <v>1213</v>
      </c>
      <c r="F10836" s="376">
        <v>33399.919999999998</v>
      </c>
    </row>
    <row r="10837" spans="1:6">
      <c r="A10837" s="370" t="s">
        <v>21832</v>
      </c>
      <c r="B10837" s="374">
        <v>13217</v>
      </c>
      <c r="C10837" s="374" t="s">
        <v>21833</v>
      </c>
      <c r="D10837" s="368" t="s">
        <v>8</v>
      </c>
      <c r="E10837" s="374" t="s">
        <v>1213</v>
      </c>
      <c r="F10837" s="376">
        <v>11918.02</v>
      </c>
    </row>
    <row r="10838" spans="1:6" ht="22.5">
      <c r="A10838" s="370" t="s">
        <v>21834</v>
      </c>
      <c r="B10838" s="374">
        <v>561</v>
      </c>
      <c r="C10838" s="374" t="s">
        <v>21835</v>
      </c>
      <c r="D10838" s="368" t="s">
        <v>9</v>
      </c>
      <c r="E10838" s="374" t="s">
        <v>359</v>
      </c>
      <c r="F10838" s="376">
        <v>90346</v>
      </c>
    </row>
    <row r="10839" spans="1:6" ht="22.5">
      <c r="A10839" s="370" t="s">
        <v>21836</v>
      </c>
      <c r="B10839" s="374">
        <v>562</v>
      </c>
      <c r="C10839" s="374" t="s">
        <v>21837</v>
      </c>
      <c r="D10839" s="368" t="s">
        <v>9</v>
      </c>
      <c r="E10839" s="374" t="s">
        <v>359</v>
      </c>
      <c r="F10839" s="376">
        <v>90346</v>
      </c>
    </row>
    <row r="10848" spans="1:6" s="96" customFormat="1">
      <c r="A10848" s="372"/>
      <c r="B10848" s="371"/>
      <c r="D10848" s="375"/>
      <c r="F10848" s="373"/>
    </row>
    <row r="10849" spans="1:6" s="96" customFormat="1">
      <c r="A10849" s="372"/>
      <c r="B10849" s="371"/>
      <c r="D10849" s="375"/>
      <c r="F10849" s="373"/>
    </row>
    <row r="10851" spans="1:6" s="96" customFormat="1">
      <c r="A10851" s="372"/>
      <c r="B10851" s="371"/>
      <c r="D10851" s="375"/>
      <c r="F10851" s="373"/>
    </row>
    <row r="10853" spans="1:6" s="96" customFormat="1">
      <c r="A10853" s="372"/>
      <c r="B10853" s="371"/>
      <c r="D10853" s="375"/>
      <c r="F10853" s="373"/>
    </row>
    <row r="10855" spans="1:6" s="96" customFormat="1">
      <c r="A10855" s="372"/>
      <c r="B10855" s="371"/>
      <c r="D10855" s="375"/>
      <c r="F10855" s="373"/>
    </row>
    <row r="10856" spans="1:6" s="96" customFormat="1">
      <c r="A10856" s="372"/>
      <c r="B10856" s="371"/>
      <c r="D10856" s="375"/>
      <c r="F10856" s="373"/>
    </row>
    <row r="10857" spans="1:6" s="96" customFormat="1">
      <c r="A10857" s="372"/>
      <c r="B10857" s="371"/>
      <c r="D10857" s="375"/>
      <c r="F10857" s="373"/>
    </row>
    <row r="10858" spans="1:6" s="96" customFormat="1">
      <c r="A10858" s="372"/>
      <c r="B10858" s="371"/>
      <c r="D10858" s="375"/>
      <c r="F10858" s="373"/>
    </row>
    <row r="10859" spans="1:6" s="96" customFormat="1">
      <c r="A10859" s="372"/>
      <c r="B10859" s="371"/>
      <c r="D10859" s="375"/>
      <c r="F10859" s="373"/>
    </row>
    <row r="10860" spans="1:6" s="96" customFormat="1">
      <c r="A10860" s="372"/>
      <c r="B10860" s="371"/>
      <c r="D10860" s="375"/>
      <c r="F10860" s="373"/>
    </row>
    <row r="10861" spans="1:6" s="96" customFormat="1">
      <c r="A10861" s="372"/>
      <c r="B10861" s="371"/>
      <c r="D10861" s="375"/>
      <c r="F10861" s="373"/>
    </row>
    <row r="10863" spans="1:6" s="96" customFormat="1">
      <c r="A10863" s="372"/>
      <c r="B10863" s="371"/>
      <c r="D10863" s="375"/>
      <c r="F10863" s="373"/>
    </row>
    <row r="10864" spans="1:6" s="96" customFormat="1">
      <c r="A10864" s="372"/>
      <c r="B10864" s="371"/>
      <c r="D10864" s="375"/>
      <c r="F10864" s="373"/>
    </row>
    <row r="10865" spans="1:6" s="96" customFormat="1">
      <c r="A10865" s="372"/>
      <c r="B10865" s="371"/>
      <c r="D10865" s="375"/>
      <c r="F10865" s="373"/>
    </row>
    <row r="10866" spans="1:6" s="96" customFormat="1">
      <c r="A10866" s="372"/>
      <c r="B10866" s="371"/>
      <c r="D10866" s="375"/>
      <c r="F10866" s="373"/>
    </row>
    <row r="10867" spans="1:6" s="96" customFormat="1">
      <c r="A10867" s="372"/>
      <c r="B10867" s="371"/>
      <c r="D10867" s="375"/>
      <c r="F10867" s="373"/>
    </row>
    <row r="10869" spans="1:6" s="96" customFormat="1">
      <c r="A10869" s="372"/>
      <c r="B10869" s="371"/>
      <c r="D10869" s="375"/>
      <c r="F10869" s="373"/>
    </row>
    <row r="10870" spans="1:6" s="96" customFormat="1">
      <c r="A10870" s="372"/>
      <c r="B10870" s="371"/>
      <c r="D10870" s="375"/>
      <c r="F10870" s="373"/>
    </row>
    <row r="10871" spans="1:6" s="96" customFormat="1">
      <c r="A10871" s="372"/>
      <c r="B10871" s="371"/>
      <c r="D10871" s="375"/>
      <c r="F10871" s="373"/>
    </row>
    <row r="10872" spans="1:6" s="96" customFormat="1">
      <c r="A10872" s="372"/>
      <c r="B10872" s="371"/>
      <c r="D10872" s="375"/>
      <c r="F10872" s="373"/>
    </row>
    <row r="10873" spans="1:6" s="96" customFormat="1">
      <c r="A10873" s="372"/>
      <c r="B10873" s="371"/>
      <c r="D10873" s="375"/>
      <c r="F10873" s="373"/>
    </row>
    <row r="10874" spans="1:6" s="96" customFormat="1">
      <c r="A10874" s="372"/>
      <c r="B10874" s="371"/>
      <c r="D10874" s="375"/>
      <c r="F10874" s="373"/>
    </row>
    <row r="10875" spans="1:6" s="96" customFormat="1">
      <c r="A10875" s="372"/>
      <c r="B10875" s="371"/>
      <c r="D10875" s="375"/>
      <c r="F10875" s="373"/>
    </row>
    <row r="10876" spans="1:6" s="96" customFormat="1">
      <c r="A10876" s="372"/>
      <c r="B10876" s="371"/>
      <c r="D10876" s="375"/>
      <c r="F10876" s="373"/>
    </row>
    <row r="10878" spans="1:6" s="96" customFormat="1">
      <c r="A10878" s="372"/>
      <c r="B10878" s="371"/>
      <c r="D10878" s="375"/>
      <c r="F10878" s="373"/>
    </row>
    <row r="10879" spans="1:6" s="96" customFormat="1">
      <c r="A10879" s="372"/>
      <c r="B10879" s="371"/>
      <c r="D10879" s="375"/>
      <c r="F10879" s="373"/>
    </row>
    <row r="10881" spans="1:6" s="96" customFormat="1">
      <c r="A10881" s="372"/>
      <c r="B10881" s="371"/>
      <c r="D10881" s="375"/>
      <c r="F10881" s="373"/>
    </row>
    <row r="10882" spans="1:6" s="96" customFormat="1">
      <c r="A10882" s="372"/>
      <c r="B10882" s="371"/>
      <c r="D10882" s="375"/>
      <c r="F10882" s="373"/>
    </row>
    <row r="10883" spans="1:6" s="96" customFormat="1">
      <c r="A10883" s="372"/>
      <c r="B10883" s="371"/>
      <c r="D10883" s="375"/>
      <c r="F10883" s="373"/>
    </row>
    <row r="10884" spans="1:6" s="96" customFormat="1">
      <c r="A10884" s="372"/>
      <c r="B10884" s="371"/>
      <c r="D10884" s="375"/>
      <c r="F10884" s="373"/>
    </row>
    <row r="10885" spans="1:6" s="96" customFormat="1">
      <c r="A10885" s="372"/>
      <c r="B10885" s="371"/>
      <c r="D10885" s="375"/>
      <c r="F10885" s="373"/>
    </row>
    <row r="10886" spans="1:6" s="96" customFormat="1">
      <c r="A10886" s="372"/>
      <c r="B10886" s="371"/>
      <c r="D10886" s="375"/>
      <c r="F10886" s="373"/>
    </row>
    <row r="10887" spans="1:6" s="96" customFormat="1">
      <c r="A10887" s="372"/>
      <c r="B10887" s="371"/>
      <c r="D10887" s="375"/>
      <c r="F10887" s="373"/>
    </row>
    <row r="10888" spans="1:6" s="96" customFormat="1">
      <c r="A10888" s="372"/>
      <c r="B10888" s="371"/>
      <c r="D10888" s="375"/>
      <c r="F10888" s="373"/>
    </row>
    <row r="10889" spans="1:6" s="96" customFormat="1">
      <c r="A10889" s="372"/>
      <c r="B10889" s="371"/>
      <c r="D10889" s="375"/>
      <c r="F10889" s="373"/>
    </row>
    <row r="10891" spans="1:6" s="96" customFormat="1">
      <c r="A10891" s="372"/>
      <c r="B10891" s="371"/>
      <c r="D10891" s="375"/>
      <c r="F10891" s="373"/>
    </row>
    <row r="10892" spans="1:6" s="96" customFormat="1">
      <c r="A10892" s="372"/>
      <c r="B10892" s="371"/>
      <c r="D10892" s="375"/>
      <c r="F10892" s="373"/>
    </row>
    <row r="10893" spans="1:6" s="96" customFormat="1">
      <c r="A10893" s="372"/>
      <c r="B10893" s="371"/>
      <c r="D10893" s="375"/>
      <c r="F10893" s="373"/>
    </row>
    <row r="10894" spans="1:6" s="96" customFormat="1">
      <c r="A10894" s="372"/>
      <c r="B10894" s="371"/>
      <c r="D10894" s="375"/>
      <c r="F10894" s="373"/>
    </row>
    <row r="10895" spans="1:6" s="96" customFormat="1">
      <c r="A10895" s="372"/>
      <c r="B10895" s="371"/>
      <c r="D10895" s="375"/>
      <c r="F10895" s="373"/>
    </row>
    <row r="10896" spans="1:6" s="96" customFormat="1">
      <c r="A10896" s="372"/>
      <c r="B10896" s="371"/>
      <c r="D10896" s="375"/>
      <c r="F10896" s="373"/>
    </row>
    <row r="10897" spans="1:6" s="96" customFormat="1">
      <c r="A10897" s="372"/>
      <c r="B10897" s="371"/>
      <c r="D10897" s="375"/>
      <c r="F10897" s="373"/>
    </row>
    <row r="10898" spans="1:6" s="96" customFormat="1">
      <c r="A10898" s="372"/>
      <c r="B10898" s="371"/>
      <c r="D10898" s="375"/>
      <c r="F10898" s="373"/>
    </row>
    <row r="10900" spans="1:6" s="96" customFormat="1">
      <c r="A10900" s="372"/>
      <c r="B10900" s="371"/>
      <c r="D10900" s="375"/>
      <c r="F10900" s="373"/>
    </row>
    <row r="10902" spans="1:6" s="96" customFormat="1">
      <c r="A10902" s="372"/>
      <c r="B10902" s="371"/>
      <c r="D10902" s="375"/>
      <c r="F10902" s="373"/>
    </row>
    <row r="10903" spans="1:6" s="96" customFormat="1">
      <c r="A10903" s="372"/>
      <c r="B10903" s="371"/>
      <c r="D10903" s="375"/>
      <c r="F10903" s="373"/>
    </row>
    <row r="10904" spans="1:6" s="96" customFormat="1">
      <c r="A10904" s="372"/>
      <c r="B10904" s="371"/>
      <c r="D10904" s="375"/>
      <c r="F10904" s="373"/>
    </row>
    <row r="10905" spans="1:6" s="96" customFormat="1">
      <c r="A10905" s="372"/>
      <c r="B10905" s="371"/>
      <c r="D10905" s="375"/>
      <c r="F10905" s="373"/>
    </row>
    <row r="10906" spans="1:6" s="96" customFormat="1">
      <c r="A10906" s="372"/>
      <c r="B10906" s="371"/>
      <c r="D10906" s="375"/>
      <c r="F10906" s="373"/>
    </row>
    <row r="10907" spans="1:6" s="96" customFormat="1">
      <c r="A10907" s="372"/>
      <c r="B10907" s="371"/>
      <c r="D10907" s="375"/>
      <c r="F10907" s="373"/>
    </row>
    <row r="10908" spans="1:6" s="96" customFormat="1">
      <c r="A10908" s="372"/>
      <c r="B10908" s="371"/>
      <c r="D10908" s="375"/>
      <c r="F10908" s="373"/>
    </row>
    <row r="10909" spans="1:6" s="96" customFormat="1">
      <c r="A10909" s="372"/>
      <c r="B10909" s="371"/>
      <c r="D10909" s="375"/>
      <c r="F10909" s="373"/>
    </row>
    <row r="10911" spans="1:6" s="96" customFormat="1">
      <c r="A10911" s="372"/>
      <c r="B10911" s="371"/>
      <c r="D10911" s="375"/>
      <c r="F10911" s="373"/>
    </row>
    <row r="10912" spans="1:6" s="96" customFormat="1">
      <c r="A10912" s="372"/>
      <c r="B10912" s="371"/>
      <c r="D10912" s="375"/>
      <c r="F10912" s="373"/>
    </row>
    <row r="10913" spans="1:6" s="96" customFormat="1">
      <c r="A10913" s="372"/>
      <c r="B10913" s="371"/>
      <c r="D10913" s="375"/>
      <c r="F10913" s="373"/>
    </row>
    <row r="10914" spans="1:6" s="96" customFormat="1">
      <c r="A10914" s="372"/>
      <c r="B10914" s="371"/>
      <c r="D10914" s="375"/>
      <c r="F10914" s="373"/>
    </row>
    <row r="10916" spans="1:6" s="96" customFormat="1">
      <c r="A10916" s="372"/>
      <c r="B10916" s="371"/>
      <c r="D10916" s="375"/>
      <c r="F10916" s="373"/>
    </row>
    <row r="10917" spans="1:6" s="96" customFormat="1">
      <c r="A10917" s="372"/>
      <c r="B10917" s="371"/>
      <c r="D10917" s="375"/>
      <c r="F10917" s="373"/>
    </row>
    <row r="10918" spans="1:6" s="96" customFormat="1">
      <c r="A10918" s="372"/>
      <c r="B10918" s="371"/>
      <c r="D10918" s="375"/>
      <c r="F10918" s="373"/>
    </row>
    <row r="10919" spans="1:6" s="96" customFormat="1">
      <c r="A10919" s="372"/>
      <c r="B10919" s="371"/>
      <c r="D10919" s="375"/>
      <c r="F10919" s="373"/>
    </row>
    <row r="10920" spans="1:6" s="96" customFormat="1">
      <c r="A10920" s="372"/>
      <c r="B10920" s="371"/>
      <c r="D10920" s="375"/>
      <c r="F10920" s="373"/>
    </row>
    <row r="10921" spans="1:6" s="96" customFormat="1">
      <c r="A10921" s="372"/>
      <c r="B10921" s="371"/>
      <c r="D10921" s="375"/>
      <c r="F10921" s="373"/>
    </row>
    <row r="10922" spans="1:6" s="96" customFormat="1">
      <c r="A10922" s="372"/>
      <c r="B10922" s="371"/>
      <c r="D10922" s="375"/>
      <c r="F10922" s="373"/>
    </row>
    <row r="10923" spans="1:6" s="96" customFormat="1">
      <c r="A10923" s="372"/>
      <c r="B10923" s="371"/>
      <c r="D10923" s="375"/>
      <c r="F10923" s="373"/>
    </row>
    <row r="10926" spans="1:6" s="96" customFormat="1">
      <c r="A10926" s="372"/>
      <c r="B10926" s="371"/>
      <c r="D10926" s="375"/>
      <c r="F10926" s="373"/>
    </row>
    <row r="10927" spans="1:6" s="96" customFormat="1">
      <c r="A10927" s="372"/>
      <c r="B10927" s="371"/>
      <c r="D10927" s="375"/>
      <c r="F10927" s="373"/>
    </row>
    <row r="10928" spans="1:6" s="96" customFormat="1">
      <c r="A10928" s="372"/>
      <c r="B10928" s="371"/>
      <c r="D10928" s="375"/>
      <c r="F10928" s="373"/>
    </row>
    <row r="10929" spans="1:6" s="96" customFormat="1">
      <c r="A10929" s="372"/>
      <c r="B10929" s="371"/>
      <c r="D10929" s="375"/>
      <c r="F10929" s="373"/>
    </row>
    <row r="10930" spans="1:6" s="96" customFormat="1">
      <c r="A10930" s="372"/>
      <c r="B10930" s="371"/>
      <c r="D10930" s="375"/>
      <c r="F10930" s="373"/>
    </row>
    <row r="10931" spans="1:6" s="96" customFormat="1">
      <c r="A10931" s="372"/>
      <c r="B10931" s="371"/>
      <c r="D10931" s="375"/>
      <c r="F10931" s="373"/>
    </row>
    <row r="10932" spans="1:6" s="96" customFormat="1">
      <c r="A10932" s="372"/>
      <c r="B10932" s="371"/>
      <c r="D10932" s="375"/>
      <c r="F10932" s="373"/>
    </row>
    <row r="10934" spans="1:6" s="96" customFormat="1">
      <c r="A10934" s="372"/>
      <c r="B10934" s="371"/>
      <c r="D10934" s="375"/>
      <c r="F10934" s="373"/>
    </row>
    <row r="10936" spans="1:6" s="96" customFormat="1">
      <c r="A10936" s="372"/>
      <c r="B10936" s="371"/>
      <c r="D10936" s="375"/>
      <c r="F10936" s="373"/>
    </row>
    <row r="10937" spans="1:6" s="96" customFormat="1">
      <c r="A10937" s="372"/>
      <c r="B10937" s="371"/>
      <c r="D10937" s="375"/>
      <c r="F10937" s="373"/>
    </row>
    <row r="10938" spans="1:6" s="96" customFormat="1">
      <c r="A10938" s="372"/>
      <c r="B10938" s="371"/>
      <c r="D10938" s="375"/>
      <c r="F10938" s="373"/>
    </row>
    <row r="10939" spans="1:6" s="96" customFormat="1">
      <c r="A10939" s="372"/>
      <c r="B10939" s="371"/>
      <c r="D10939" s="375"/>
      <c r="F10939" s="373"/>
    </row>
    <row r="10941" spans="1:6" s="96" customFormat="1">
      <c r="A10941" s="372"/>
      <c r="B10941" s="371"/>
      <c r="D10941" s="375"/>
      <c r="F10941" s="373"/>
    </row>
    <row r="10942" spans="1:6" s="96" customFormat="1">
      <c r="A10942" s="372"/>
      <c r="B10942" s="371"/>
      <c r="D10942" s="375"/>
      <c r="F10942" s="373"/>
    </row>
    <row r="10943" spans="1:6" s="96" customFormat="1">
      <c r="A10943" s="372"/>
      <c r="B10943" s="371"/>
      <c r="D10943" s="375"/>
      <c r="F10943" s="373"/>
    </row>
    <row r="10944" spans="1:6" s="96" customFormat="1">
      <c r="A10944" s="372"/>
      <c r="B10944" s="371"/>
      <c r="D10944" s="375"/>
      <c r="F10944" s="373"/>
    </row>
    <row r="10945" spans="1:6" s="96" customFormat="1">
      <c r="A10945" s="372"/>
      <c r="B10945" s="371"/>
      <c r="D10945" s="375"/>
      <c r="F10945" s="373"/>
    </row>
    <row r="10947" spans="1:6" s="96" customFormat="1">
      <c r="A10947" s="372"/>
      <c r="B10947" s="371"/>
      <c r="D10947" s="375"/>
      <c r="F10947" s="373"/>
    </row>
    <row r="10948" spans="1:6" s="96" customFormat="1">
      <c r="A10948" s="372"/>
      <c r="B10948" s="371"/>
      <c r="D10948" s="375"/>
      <c r="F10948" s="373"/>
    </row>
    <row r="10949" spans="1:6" s="96" customFormat="1">
      <c r="A10949" s="372"/>
      <c r="B10949" s="371"/>
      <c r="D10949" s="375"/>
      <c r="F10949" s="373"/>
    </row>
    <row r="10950" spans="1:6" s="96" customFormat="1">
      <c r="A10950" s="372"/>
      <c r="B10950" s="371"/>
      <c r="D10950" s="375"/>
      <c r="F10950" s="373"/>
    </row>
    <row r="10951" spans="1:6" s="96" customFormat="1">
      <c r="A10951" s="372"/>
      <c r="B10951" s="371"/>
      <c r="D10951" s="375"/>
      <c r="F10951" s="373"/>
    </row>
    <row r="10953" spans="1:6" s="96" customFormat="1">
      <c r="A10953" s="372"/>
      <c r="B10953" s="371"/>
      <c r="D10953" s="375"/>
      <c r="F10953" s="373"/>
    </row>
    <row r="10954" spans="1:6" s="96" customFormat="1">
      <c r="A10954" s="372"/>
      <c r="B10954" s="371"/>
      <c r="D10954" s="375"/>
      <c r="F10954" s="373"/>
    </row>
    <row r="10955" spans="1:6" s="96" customFormat="1">
      <c r="A10955" s="372"/>
      <c r="B10955" s="371"/>
      <c r="D10955" s="375"/>
      <c r="F10955" s="373"/>
    </row>
    <row r="10956" spans="1:6" s="96" customFormat="1">
      <c r="A10956" s="372"/>
      <c r="B10956" s="371"/>
      <c r="D10956" s="375"/>
      <c r="F10956" s="373"/>
    </row>
    <row r="10957" spans="1:6" s="96" customFormat="1">
      <c r="A10957" s="372"/>
      <c r="B10957" s="371"/>
      <c r="D10957" s="375"/>
      <c r="F10957" s="373"/>
    </row>
    <row r="10958" spans="1:6" s="96" customFormat="1">
      <c r="A10958" s="372"/>
      <c r="B10958" s="371"/>
      <c r="D10958" s="375"/>
      <c r="F10958" s="373"/>
    </row>
    <row r="10959" spans="1:6" s="96" customFormat="1">
      <c r="A10959" s="372"/>
      <c r="B10959" s="371"/>
      <c r="D10959" s="375"/>
      <c r="F10959" s="373"/>
    </row>
    <row r="10963" spans="1:6" s="96" customFormat="1">
      <c r="A10963" s="372"/>
      <c r="B10963" s="371"/>
      <c r="D10963" s="375"/>
      <c r="F10963" s="373"/>
    </row>
    <row r="10964" spans="1:6" s="96" customFormat="1">
      <c r="A10964" s="372"/>
      <c r="B10964" s="371"/>
      <c r="D10964" s="375"/>
      <c r="F10964" s="373"/>
    </row>
    <row r="10965" spans="1:6" s="96" customFormat="1">
      <c r="A10965" s="372"/>
      <c r="B10965" s="371"/>
      <c r="D10965" s="375"/>
      <c r="F10965" s="373"/>
    </row>
    <row r="10966" spans="1:6" s="96" customFormat="1">
      <c r="A10966" s="372"/>
      <c r="B10966" s="371"/>
      <c r="D10966" s="375"/>
      <c r="F10966" s="373"/>
    </row>
    <row r="10967" spans="1:6" s="96" customFormat="1">
      <c r="A10967" s="372"/>
      <c r="B10967" s="371"/>
      <c r="D10967" s="375"/>
      <c r="F10967" s="373"/>
    </row>
    <row r="10968" spans="1:6" s="96" customFormat="1">
      <c r="A10968" s="372"/>
      <c r="B10968" s="371"/>
      <c r="D10968" s="375"/>
      <c r="F10968" s="373"/>
    </row>
    <row r="10969" spans="1:6" s="96" customFormat="1">
      <c r="A10969" s="372"/>
      <c r="B10969" s="371"/>
      <c r="D10969" s="375"/>
      <c r="F10969" s="373"/>
    </row>
    <row r="10972" spans="1:6" s="96" customFormat="1">
      <c r="A10972" s="372"/>
      <c r="B10972" s="371"/>
      <c r="D10972" s="375"/>
      <c r="F10972" s="373"/>
    </row>
    <row r="10974" spans="1:6" s="96" customFormat="1">
      <c r="A10974" s="372"/>
      <c r="B10974" s="371"/>
      <c r="D10974" s="375"/>
      <c r="F10974" s="373"/>
    </row>
    <row r="10975" spans="1:6" s="96" customFormat="1">
      <c r="A10975" s="372"/>
      <c r="B10975" s="371"/>
      <c r="D10975" s="375"/>
      <c r="F10975" s="373"/>
    </row>
    <row r="10976" spans="1:6" s="96" customFormat="1">
      <c r="A10976" s="372"/>
      <c r="B10976" s="371"/>
      <c r="D10976" s="375"/>
      <c r="F10976" s="373"/>
    </row>
    <row r="10977" spans="1:6" s="96" customFormat="1">
      <c r="A10977" s="372"/>
      <c r="B10977" s="371"/>
      <c r="D10977" s="375"/>
      <c r="F10977" s="373"/>
    </row>
    <row r="10978" spans="1:6" s="96" customFormat="1">
      <c r="A10978" s="372"/>
      <c r="B10978" s="371"/>
      <c r="D10978" s="375"/>
      <c r="F10978" s="373"/>
    </row>
    <row r="10979" spans="1:6" s="96" customFormat="1">
      <c r="A10979" s="372"/>
      <c r="B10979" s="371"/>
      <c r="D10979" s="375"/>
      <c r="F10979" s="373"/>
    </row>
    <row r="10980" spans="1:6" s="96" customFormat="1">
      <c r="A10980" s="372"/>
      <c r="B10980" s="371"/>
      <c r="D10980" s="375"/>
      <c r="F10980" s="373"/>
    </row>
    <row r="10981" spans="1:6" s="96" customFormat="1">
      <c r="A10981" s="372"/>
      <c r="B10981" s="371"/>
      <c r="D10981" s="375"/>
      <c r="F10981" s="373"/>
    </row>
    <row r="10982" spans="1:6" s="96" customFormat="1">
      <c r="A10982" s="372"/>
      <c r="B10982" s="371"/>
      <c r="D10982" s="375"/>
      <c r="F10982" s="373"/>
    </row>
    <row r="10983" spans="1:6" s="96" customFormat="1">
      <c r="A10983" s="372"/>
      <c r="B10983" s="371"/>
      <c r="D10983" s="375"/>
      <c r="F10983" s="373"/>
    </row>
    <row r="10984" spans="1:6" s="96" customFormat="1">
      <c r="A10984" s="372"/>
      <c r="B10984" s="371"/>
      <c r="D10984" s="375"/>
      <c r="F10984" s="373"/>
    </row>
    <row r="10985" spans="1:6" s="96" customFormat="1">
      <c r="A10985" s="372"/>
      <c r="B10985" s="371"/>
      <c r="D10985" s="375"/>
      <c r="F10985" s="373"/>
    </row>
    <row r="10986" spans="1:6" s="96" customFormat="1">
      <c r="A10986" s="372"/>
      <c r="B10986" s="371"/>
      <c r="D10986" s="375"/>
      <c r="F10986" s="373"/>
    </row>
    <row r="10987" spans="1:6" s="96" customFormat="1">
      <c r="A10987" s="372"/>
      <c r="B10987" s="371"/>
      <c r="D10987" s="375"/>
      <c r="F10987" s="373"/>
    </row>
    <row r="10988" spans="1:6" s="96" customFormat="1">
      <c r="A10988" s="372"/>
      <c r="B10988" s="371"/>
      <c r="D10988" s="375"/>
      <c r="F10988" s="373"/>
    </row>
    <row r="10989" spans="1:6" s="96" customFormat="1">
      <c r="A10989" s="372"/>
      <c r="B10989" s="371"/>
      <c r="D10989" s="375"/>
      <c r="F10989" s="373"/>
    </row>
    <row r="10990" spans="1:6" s="96" customFormat="1">
      <c r="A10990" s="372"/>
      <c r="B10990" s="371"/>
      <c r="D10990" s="375"/>
      <c r="F10990" s="373"/>
    </row>
    <row r="10991" spans="1:6" s="96" customFormat="1">
      <c r="A10991" s="372"/>
      <c r="B10991" s="371"/>
      <c r="D10991" s="375"/>
      <c r="F10991" s="373"/>
    </row>
    <row r="10992" spans="1:6" s="96" customFormat="1">
      <c r="A10992" s="372"/>
      <c r="B10992" s="371"/>
      <c r="D10992" s="375"/>
      <c r="F10992" s="373"/>
    </row>
    <row r="10993" spans="1:6" s="96" customFormat="1">
      <c r="A10993" s="372"/>
      <c r="B10993" s="371"/>
      <c r="D10993" s="375"/>
      <c r="F10993" s="373"/>
    </row>
    <row r="10994" spans="1:6" s="96" customFormat="1">
      <c r="A10994" s="372"/>
      <c r="B10994" s="371"/>
      <c r="D10994" s="375"/>
      <c r="F10994" s="373"/>
    </row>
    <row r="10995" spans="1:6" s="96" customFormat="1">
      <c r="A10995" s="372"/>
      <c r="B10995" s="371"/>
      <c r="D10995" s="375"/>
      <c r="F10995" s="373"/>
    </row>
    <row r="10996" spans="1:6" s="96" customFormat="1">
      <c r="A10996" s="372"/>
      <c r="B10996" s="371"/>
      <c r="D10996" s="375"/>
      <c r="F10996" s="373"/>
    </row>
    <row r="10997" spans="1:6" s="96" customFormat="1">
      <c r="A10997" s="372"/>
      <c r="B10997" s="371"/>
      <c r="D10997" s="375"/>
      <c r="F10997" s="373"/>
    </row>
    <row r="10999" spans="1:6" s="96" customFormat="1">
      <c r="A10999" s="372"/>
      <c r="B10999" s="371"/>
      <c r="D10999" s="375"/>
      <c r="F10999" s="373"/>
    </row>
    <row r="11001" spans="1:6" s="96" customFormat="1">
      <c r="A11001" s="372"/>
      <c r="B11001" s="371"/>
      <c r="D11001" s="375"/>
      <c r="F11001" s="373"/>
    </row>
    <row r="11002" spans="1:6" s="96" customFormat="1">
      <c r="A11002" s="372"/>
      <c r="B11002" s="371"/>
      <c r="D11002" s="375"/>
      <c r="F11002" s="373"/>
    </row>
    <row r="11003" spans="1:6" s="96" customFormat="1">
      <c r="A11003" s="372"/>
      <c r="B11003" s="371"/>
      <c r="D11003" s="375"/>
      <c r="F11003" s="373"/>
    </row>
    <row r="11004" spans="1:6" s="96" customFormat="1">
      <c r="A11004" s="372"/>
      <c r="B11004" s="371"/>
      <c r="D11004" s="375"/>
      <c r="F11004" s="373"/>
    </row>
    <row r="11005" spans="1:6" s="96" customFormat="1">
      <c r="A11005" s="372"/>
      <c r="B11005" s="371"/>
      <c r="D11005" s="375"/>
      <c r="F11005" s="373"/>
    </row>
    <row r="11006" spans="1:6" s="96" customFormat="1">
      <c r="A11006" s="372"/>
      <c r="B11006" s="371"/>
      <c r="D11006" s="375"/>
      <c r="F11006" s="373"/>
    </row>
    <row r="11007" spans="1:6" s="96" customFormat="1">
      <c r="A11007" s="372"/>
      <c r="B11007" s="371"/>
      <c r="D11007" s="375"/>
      <c r="F11007" s="373"/>
    </row>
    <row r="11009" spans="1:6" s="96" customFormat="1">
      <c r="A11009" s="372"/>
      <c r="B11009" s="371"/>
      <c r="D11009" s="375"/>
      <c r="F11009" s="373"/>
    </row>
    <row r="11010" spans="1:6" s="96" customFormat="1">
      <c r="A11010" s="372"/>
      <c r="B11010" s="371"/>
      <c r="D11010" s="375"/>
      <c r="F11010" s="373"/>
    </row>
    <row r="11011" spans="1:6" s="96" customFormat="1">
      <c r="A11011" s="372"/>
      <c r="B11011" s="371"/>
      <c r="D11011" s="375"/>
      <c r="F11011" s="373"/>
    </row>
    <row r="11012" spans="1:6" s="96" customFormat="1">
      <c r="A11012" s="372"/>
      <c r="B11012" s="371"/>
      <c r="D11012" s="375"/>
      <c r="F11012" s="373"/>
    </row>
    <row r="11013" spans="1:6" s="96" customFormat="1">
      <c r="A11013" s="372"/>
      <c r="B11013" s="371"/>
      <c r="D11013" s="375"/>
      <c r="F11013" s="373"/>
    </row>
    <row r="11014" spans="1:6" s="96" customFormat="1">
      <c r="A11014" s="372"/>
      <c r="B11014" s="371"/>
      <c r="D11014" s="375"/>
      <c r="F11014" s="373"/>
    </row>
    <row r="11015" spans="1:6" s="96" customFormat="1">
      <c r="A11015" s="372"/>
      <c r="B11015" s="371"/>
      <c r="D11015" s="375"/>
      <c r="F11015" s="373"/>
    </row>
    <row r="11016" spans="1:6" s="96" customFormat="1">
      <c r="A11016" s="372"/>
      <c r="B11016" s="371"/>
      <c r="D11016" s="375"/>
      <c r="F11016" s="373"/>
    </row>
    <row r="11017" spans="1:6" s="96" customFormat="1">
      <c r="A11017" s="372"/>
      <c r="B11017" s="371"/>
      <c r="D11017" s="375"/>
      <c r="F11017" s="373"/>
    </row>
    <row r="11018" spans="1:6" s="96" customFormat="1">
      <c r="A11018" s="372"/>
      <c r="B11018" s="371"/>
      <c r="D11018" s="375"/>
      <c r="F11018" s="373"/>
    </row>
    <row r="11019" spans="1:6" s="96" customFormat="1">
      <c r="A11019" s="372"/>
      <c r="B11019" s="371"/>
      <c r="D11019" s="375"/>
      <c r="F11019" s="373"/>
    </row>
    <row r="11020" spans="1:6" s="96" customFormat="1">
      <c r="A11020" s="372"/>
      <c r="B11020" s="371"/>
      <c r="D11020" s="375"/>
      <c r="F11020" s="373"/>
    </row>
    <row r="11021" spans="1:6" s="96" customFormat="1">
      <c r="A11021" s="372"/>
      <c r="B11021" s="371"/>
      <c r="D11021" s="375"/>
      <c r="F11021" s="373"/>
    </row>
    <row r="11022" spans="1:6" s="96" customFormat="1">
      <c r="A11022" s="372"/>
      <c r="B11022" s="371"/>
      <c r="D11022" s="375"/>
      <c r="F11022" s="373"/>
    </row>
    <row r="11024" spans="1:6" s="96" customFormat="1">
      <c r="A11024" s="372"/>
      <c r="B11024" s="371"/>
      <c r="D11024" s="375"/>
      <c r="F11024" s="373"/>
    </row>
    <row r="11026" spans="1:6" s="96" customFormat="1">
      <c r="A11026" s="372"/>
      <c r="B11026" s="371"/>
      <c r="D11026" s="375"/>
      <c r="F11026" s="373"/>
    </row>
    <row r="11028" spans="1:6" s="96" customFormat="1">
      <c r="A11028" s="372"/>
      <c r="B11028" s="371"/>
      <c r="D11028" s="375"/>
      <c r="F11028" s="373"/>
    </row>
    <row r="11029" spans="1:6" s="96" customFormat="1">
      <c r="A11029" s="372"/>
      <c r="B11029" s="371"/>
      <c r="D11029" s="375"/>
      <c r="F11029" s="373"/>
    </row>
    <row r="11030" spans="1:6" s="96" customFormat="1">
      <c r="A11030" s="372"/>
      <c r="B11030" s="371"/>
      <c r="D11030" s="375"/>
      <c r="F11030" s="373"/>
    </row>
    <row r="11031" spans="1:6" s="96" customFormat="1">
      <c r="A11031" s="372"/>
      <c r="B11031" s="371"/>
      <c r="D11031" s="375"/>
      <c r="F11031" s="373"/>
    </row>
    <row r="11032" spans="1:6" s="96" customFormat="1">
      <c r="A11032" s="372"/>
      <c r="B11032" s="371"/>
      <c r="D11032" s="375"/>
      <c r="F11032" s="373"/>
    </row>
    <row r="11033" spans="1:6" s="96" customFormat="1">
      <c r="A11033" s="372"/>
      <c r="B11033" s="371"/>
      <c r="D11033" s="375"/>
      <c r="F11033" s="373"/>
    </row>
    <row r="11034" spans="1:6" s="96" customFormat="1">
      <c r="A11034" s="372"/>
      <c r="B11034" s="371"/>
      <c r="D11034" s="375"/>
      <c r="F11034" s="373"/>
    </row>
    <row r="11035" spans="1:6" s="96" customFormat="1">
      <c r="A11035" s="372"/>
      <c r="B11035" s="371"/>
      <c r="D11035" s="375"/>
      <c r="F11035" s="373"/>
    </row>
    <row r="11036" spans="1:6" s="96" customFormat="1">
      <c r="A11036" s="372"/>
      <c r="B11036" s="371"/>
      <c r="D11036" s="375"/>
      <c r="F11036" s="373"/>
    </row>
    <row r="11037" spans="1:6" s="96" customFormat="1">
      <c r="A11037" s="372"/>
      <c r="B11037" s="371"/>
      <c r="D11037" s="375"/>
      <c r="F11037" s="373"/>
    </row>
    <row r="11038" spans="1:6" s="96" customFormat="1">
      <c r="A11038" s="372"/>
      <c r="B11038" s="371"/>
      <c r="D11038" s="375"/>
      <c r="F11038" s="373"/>
    </row>
    <row r="11039" spans="1:6" s="96" customFormat="1">
      <c r="A11039" s="372"/>
      <c r="B11039" s="371"/>
      <c r="D11039" s="375"/>
      <c r="F11039" s="373"/>
    </row>
    <row r="11040" spans="1:6" s="96" customFormat="1">
      <c r="A11040" s="372"/>
      <c r="B11040" s="371"/>
      <c r="D11040" s="375"/>
      <c r="F11040" s="373"/>
    </row>
    <row r="11041" spans="1:6" s="96" customFormat="1">
      <c r="A11041" s="372"/>
      <c r="B11041" s="371"/>
      <c r="D11041" s="375"/>
      <c r="F11041" s="373"/>
    </row>
    <row r="11042" spans="1:6" s="96" customFormat="1">
      <c r="A11042" s="372"/>
      <c r="B11042" s="371"/>
      <c r="D11042" s="375"/>
      <c r="F11042" s="373"/>
    </row>
    <row r="11044" spans="1:6" s="96" customFormat="1">
      <c r="A11044" s="372"/>
      <c r="B11044" s="371"/>
      <c r="D11044" s="375"/>
      <c r="F11044" s="373"/>
    </row>
    <row r="11046" spans="1:6" s="96" customFormat="1">
      <c r="A11046" s="372"/>
      <c r="B11046" s="371"/>
      <c r="D11046" s="375"/>
      <c r="F11046" s="373"/>
    </row>
    <row r="11047" spans="1:6" s="96" customFormat="1">
      <c r="A11047" s="372"/>
      <c r="B11047" s="371"/>
      <c r="D11047" s="375"/>
      <c r="F11047" s="373"/>
    </row>
    <row r="11048" spans="1:6" s="96" customFormat="1">
      <c r="A11048" s="372"/>
      <c r="B11048" s="371"/>
      <c r="D11048" s="375"/>
      <c r="F11048" s="373"/>
    </row>
    <row r="11049" spans="1:6" s="96" customFormat="1">
      <c r="A11049" s="372"/>
      <c r="B11049" s="371"/>
      <c r="D11049" s="375"/>
      <c r="F11049" s="373"/>
    </row>
    <row r="11051" spans="1:6" s="96" customFormat="1">
      <c r="A11051" s="372"/>
      <c r="B11051" s="371"/>
      <c r="D11051" s="375"/>
      <c r="F11051" s="373"/>
    </row>
    <row r="11052" spans="1:6" s="96" customFormat="1">
      <c r="A11052" s="372"/>
      <c r="B11052" s="371"/>
      <c r="D11052" s="375"/>
      <c r="F11052" s="373"/>
    </row>
    <row r="11053" spans="1:6" s="96" customFormat="1">
      <c r="A11053" s="372"/>
      <c r="B11053" s="371"/>
      <c r="D11053" s="375"/>
      <c r="F11053" s="373"/>
    </row>
    <row r="11054" spans="1:6" s="96" customFormat="1">
      <c r="A11054" s="372"/>
      <c r="B11054" s="371"/>
      <c r="D11054" s="375"/>
      <c r="F11054" s="373"/>
    </row>
    <row r="11055" spans="1:6" s="96" customFormat="1">
      <c r="A11055" s="372"/>
      <c r="B11055" s="371"/>
      <c r="D11055" s="375"/>
      <c r="F11055" s="373"/>
    </row>
    <row r="11056" spans="1:6" s="96" customFormat="1">
      <c r="A11056" s="372"/>
      <c r="B11056" s="371"/>
      <c r="D11056" s="375"/>
      <c r="F11056" s="373"/>
    </row>
    <row r="11057" spans="1:6" s="96" customFormat="1">
      <c r="A11057" s="372"/>
      <c r="B11057" s="371"/>
      <c r="D11057" s="375"/>
      <c r="F11057" s="373"/>
    </row>
    <row r="11058" spans="1:6" s="96" customFormat="1">
      <c r="A11058" s="372"/>
      <c r="B11058" s="371"/>
      <c r="D11058" s="375"/>
      <c r="F11058" s="373"/>
    </row>
    <row r="11062" spans="1:6" s="96" customFormat="1">
      <c r="A11062" s="372"/>
      <c r="B11062" s="371"/>
      <c r="D11062" s="375"/>
      <c r="F11062" s="373"/>
    </row>
    <row r="11064" spans="1:6" s="96" customFormat="1">
      <c r="A11064" s="372"/>
      <c r="B11064" s="371"/>
      <c r="D11064" s="375"/>
      <c r="F11064" s="373"/>
    </row>
    <row r="11065" spans="1:6" s="96" customFormat="1">
      <c r="A11065" s="372"/>
      <c r="B11065" s="371"/>
      <c r="D11065" s="375"/>
      <c r="F11065" s="373"/>
    </row>
    <row r="11066" spans="1:6" s="96" customFormat="1">
      <c r="A11066" s="372"/>
      <c r="B11066" s="371"/>
      <c r="D11066" s="375"/>
      <c r="F11066" s="373"/>
    </row>
    <row r="11067" spans="1:6" s="96" customFormat="1">
      <c r="A11067" s="372"/>
      <c r="B11067" s="371"/>
      <c r="D11067" s="375"/>
      <c r="F11067" s="373"/>
    </row>
    <row r="11068" spans="1:6" s="96" customFormat="1">
      <c r="A11068" s="372"/>
      <c r="B11068" s="371"/>
      <c r="D11068" s="375"/>
      <c r="F11068" s="373"/>
    </row>
    <row r="11069" spans="1:6" s="96" customFormat="1">
      <c r="A11069" s="372"/>
      <c r="B11069" s="371"/>
      <c r="D11069" s="375"/>
      <c r="F11069" s="373"/>
    </row>
    <row r="11070" spans="1:6" s="96" customFormat="1">
      <c r="A11070" s="372"/>
      <c r="B11070" s="371"/>
      <c r="D11070" s="375"/>
      <c r="F11070" s="373"/>
    </row>
    <row r="11071" spans="1:6" s="96" customFormat="1">
      <c r="A11071" s="372"/>
      <c r="B11071" s="371"/>
      <c r="D11071" s="375"/>
      <c r="F11071" s="373"/>
    </row>
    <row r="11072" spans="1:6" s="96" customFormat="1">
      <c r="A11072" s="372"/>
      <c r="B11072" s="371"/>
      <c r="D11072" s="375"/>
      <c r="F11072" s="373"/>
    </row>
    <row r="11073" spans="1:6" s="96" customFormat="1">
      <c r="A11073" s="372"/>
      <c r="B11073" s="371"/>
      <c r="D11073" s="375"/>
      <c r="F11073" s="373"/>
    </row>
    <row r="11074" spans="1:6" s="96" customFormat="1">
      <c r="A11074" s="372"/>
      <c r="B11074" s="371"/>
      <c r="D11074" s="375"/>
      <c r="F11074" s="373"/>
    </row>
    <row r="11075" spans="1:6" s="96" customFormat="1">
      <c r="A11075" s="372"/>
      <c r="B11075" s="371"/>
      <c r="D11075" s="375"/>
      <c r="F11075" s="373"/>
    </row>
    <row r="11076" spans="1:6" s="96" customFormat="1">
      <c r="A11076" s="372"/>
      <c r="B11076" s="371"/>
      <c r="D11076" s="375"/>
      <c r="F11076" s="373"/>
    </row>
    <row r="11077" spans="1:6" s="96" customFormat="1">
      <c r="A11077" s="372"/>
      <c r="B11077" s="371"/>
      <c r="D11077" s="375"/>
      <c r="F11077" s="373"/>
    </row>
    <row r="11078" spans="1:6" s="96" customFormat="1">
      <c r="A11078" s="372"/>
      <c r="B11078" s="371"/>
      <c r="D11078" s="375"/>
      <c r="F11078" s="373"/>
    </row>
    <row r="11079" spans="1:6" s="96" customFormat="1">
      <c r="A11079" s="372"/>
      <c r="B11079" s="371"/>
      <c r="D11079" s="375"/>
      <c r="F11079" s="373"/>
    </row>
    <row r="11080" spans="1:6" s="96" customFormat="1">
      <c r="A11080" s="372"/>
      <c r="B11080" s="371"/>
      <c r="D11080" s="375"/>
      <c r="F11080" s="373"/>
    </row>
    <row r="11081" spans="1:6" s="96" customFormat="1">
      <c r="A11081" s="372"/>
      <c r="B11081" s="371"/>
      <c r="D11081" s="375"/>
      <c r="F11081" s="373"/>
    </row>
    <row r="11082" spans="1:6" s="96" customFormat="1">
      <c r="A11082" s="372"/>
      <c r="B11082" s="371"/>
      <c r="D11082" s="375"/>
      <c r="F11082" s="373"/>
    </row>
    <row r="11083" spans="1:6" s="96" customFormat="1">
      <c r="A11083" s="372"/>
      <c r="B11083" s="371"/>
      <c r="D11083" s="375"/>
      <c r="F11083" s="373"/>
    </row>
    <row r="11084" spans="1:6" s="96" customFormat="1">
      <c r="A11084" s="372"/>
      <c r="B11084" s="371"/>
      <c r="D11084" s="375"/>
      <c r="F11084" s="373"/>
    </row>
    <row r="11085" spans="1:6" s="96" customFormat="1">
      <c r="A11085" s="372"/>
      <c r="B11085" s="371"/>
      <c r="D11085" s="375"/>
      <c r="F11085" s="373"/>
    </row>
    <row r="11086" spans="1:6" s="96" customFormat="1">
      <c r="A11086" s="372"/>
      <c r="B11086" s="371"/>
      <c r="D11086" s="375"/>
      <c r="F11086" s="373"/>
    </row>
    <row r="11088" spans="1:6" s="96" customFormat="1">
      <c r="A11088" s="372"/>
      <c r="B11088" s="371"/>
      <c r="D11088" s="375"/>
      <c r="F11088" s="373"/>
    </row>
    <row r="11089" spans="1:6" s="96" customFormat="1">
      <c r="A11089" s="372"/>
      <c r="B11089" s="371"/>
      <c r="D11089" s="375"/>
      <c r="F11089" s="373"/>
    </row>
    <row r="11090" spans="1:6" s="96" customFormat="1">
      <c r="A11090" s="372"/>
      <c r="B11090" s="371"/>
      <c r="D11090" s="375"/>
      <c r="F11090" s="373"/>
    </row>
    <row r="11091" spans="1:6" s="96" customFormat="1">
      <c r="A11091" s="372"/>
      <c r="B11091" s="371"/>
      <c r="D11091" s="375"/>
      <c r="F11091" s="373"/>
    </row>
    <row r="11092" spans="1:6" s="96" customFormat="1">
      <c r="A11092" s="372"/>
      <c r="B11092" s="371"/>
      <c r="D11092" s="375"/>
      <c r="F11092" s="373"/>
    </row>
    <row r="11093" spans="1:6" s="96" customFormat="1">
      <c r="A11093" s="372"/>
      <c r="B11093" s="371"/>
      <c r="D11093" s="375"/>
      <c r="F11093" s="373"/>
    </row>
    <row r="11094" spans="1:6" s="96" customFormat="1">
      <c r="A11094" s="372"/>
      <c r="B11094" s="371"/>
      <c r="D11094" s="375"/>
      <c r="F11094" s="373"/>
    </row>
    <row r="11096" spans="1:6" s="96" customFormat="1">
      <c r="A11096" s="372"/>
      <c r="B11096" s="371"/>
      <c r="D11096" s="375"/>
      <c r="F11096" s="373"/>
    </row>
    <row r="11097" spans="1:6" s="96" customFormat="1">
      <c r="A11097" s="372"/>
      <c r="B11097" s="371"/>
      <c r="D11097" s="375"/>
      <c r="F11097" s="373"/>
    </row>
    <row r="11098" spans="1:6" s="96" customFormat="1">
      <c r="A11098" s="372"/>
      <c r="B11098" s="371"/>
      <c r="D11098" s="375"/>
      <c r="F11098" s="373"/>
    </row>
    <row r="11099" spans="1:6" s="96" customFormat="1">
      <c r="A11099" s="372"/>
      <c r="B11099" s="371"/>
      <c r="D11099" s="375"/>
      <c r="F11099" s="373"/>
    </row>
    <row r="11100" spans="1:6" s="96" customFormat="1">
      <c r="A11100" s="372"/>
      <c r="B11100" s="371"/>
      <c r="D11100" s="375"/>
      <c r="F11100" s="373"/>
    </row>
    <row r="11101" spans="1:6" s="96" customFormat="1">
      <c r="A11101" s="372"/>
      <c r="B11101" s="371"/>
      <c r="D11101" s="375"/>
      <c r="F11101" s="373"/>
    </row>
    <row r="11102" spans="1:6" s="96" customFormat="1">
      <c r="A11102" s="372"/>
      <c r="B11102" s="371"/>
      <c r="D11102" s="375"/>
      <c r="F11102" s="373"/>
    </row>
    <row r="11103" spans="1:6" s="96" customFormat="1">
      <c r="A11103" s="372"/>
      <c r="B11103" s="371"/>
      <c r="D11103" s="375"/>
      <c r="F11103" s="373"/>
    </row>
    <row r="11104" spans="1:6" s="96" customFormat="1">
      <c r="A11104" s="372"/>
      <c r="B11104" s="371"/>
      <c r="D11104" s="375"/>
      <c r="F11104" s="373"/>
    </row>
    <row r="11106" spans="1:6" s="96" customFormat="1">
      <c r="A11106" s="372"/>
      <c r="B11106" s="371"/>
      <c r="D11106" s="375"/>
      <c r="F11106" s="373"/>
    </row>
    <row r="11108" spans="1:6" s="96" customFormat="1">
      <c r="A11108" s="372"/>
      <c r="B11108" s="371"/>
      <c r="D11108" s="375"/>
      <c r="F11108" s="373"/>
    </row>
    <row r="11109" spans="1:6" s="96" customFormat="1">
      <c r="A11109" s="372"/>
      <c r="B11109" s="371"/>
      <c r="D11109" s="375"/>
      <c r="F11109" s="373"/>
    </row>
    <row r="11110" spans="1:6" s="96" customFormat="1">
      <c r="A11110" s="372"/>
      <c r="B11110" s="371"/>
      <c r="D11110" s="375"/>
      <c r="F11110" s="373"/>
    </row>
    <row r="11111" spans="1:6" s="96" customFormat="1">
      <c r="A11111" s="372"/>
      <c r="B11111" s="371"/>
      <c r="D11111" s="375"/>
      <c r="F11111" s="373"/>
    </row>
    <row r="11112" spans="1:6" s="96" customFormat="1">
      <c r="A11112" s="372"/>
      <c r="B11112" s="371"/>
      <c r="D11112" s="375"/>
      <c r="F11112" s="373"/>
    </row>
    <row r="11114" spans="1:6" s="96" customFormat="1">
      <c r="A11114" s="372"/>
      <c r="B11114" s="371"/>
      <c r="D11114" s="375"/>
      <c r="F11114" s="373"/>
    </row>
    <row r="11116" spans="1:6" s="96" customFormat="1">
      <c r="A11116" s="372"/>
      <c r="B11116" s="371"/>
      <c r="D11116" s="375"/>
      <c r="F11116" s="373"/>
    </row>
    <row r="11117" spans="1:6" s="96" customFormat="1">
      <c r="A11117" s="372"/>
      <c r="B11117" s="371"/>
      <c r="D11117" s="375"/>
      <c r="F11117" s="373"/>
    </row>
    <row r="11118" spans="1:6" s="96" customFormat="1">
      <c r="A11118" s="372"/>
      <c r="B11118" s="371"/>
      <c r="D11118" s="375"/>
      <c r="F11118" s="373"/>
    </row>
    <row r="11119" spans="1:6" s="96" customFormat="1">
      <c r="A11119" s="372"/>
      <c r="B11119" s="371"/>
      <c r="D11119" s="375"/>
      <c r="F11119" s="373"/>
    </row>
    <row r="11120" spans="1:6" s="96" customFormat="1">
      <c r="A11120" s="372"/>
      <c r="B11120" s="371"/>
      <c r="D11120" s="375"/>
      <c r="F11120" s="373"/>
    </row>
    <row r="11121" spans="1:6" s="96" customFormat="1">
      <c r="A11121" s="372"/>
      <c r="B11121" s="371"/>
      <c r="D11121" s="375"/>
      <c r="F11121" s="373"/>
    </row>
    <row r="11122" spans="1:6" s="96" customFormat="1">
      <c r="A11122" s="372"/>
      <c r="B11122" s="371"/>
      <c r="D11122" s="375"/>
      <c r="F11122" s="373"/>
    </row>
    <row r="11123" spans="1:6" s="96" customFormat="1">
      <c r="A11123" s="372"/>
      <c r="B11123" s="371"/>
      <c r="D11123" s="375"/>
      <c r="F11123" s="373"/>
    </row>
    <row r="11124" spans="1:6" s="96" customFormat="1">
      <c r="A11124" s="372"/>
      <c r="B11124" s="371"/>
      <c r="D11124" s="375"/>
      <c r="F11124" s="373"/>
    </row>
    <row r="11125" spans="1:6" s="96" customFormat="1">
      <c r="A11125" s="372"/>
      <c r="B11125" s="371"/>
      <c r="D11125" s="375"/>
      <c r="F11125" s="373"/>
    </row>
    <row r="11127" spans="1:6" s="96" customFormat="1">
      <c r="A11127" s="372"/>
      <c r="B11127" s="371"/>
      <c r="D11127" s="375"/>
      <c r="F11127" s="373"/>
    </row>
    <row r="11128" spans="1:6" s="96" customFormat="1">
      <c r="A11128" s="372"/>
      <c r="B11128" s="371"/>
      <c r="D11128" s="375"/>
      <c r="F11128" s="373"/>
    </row>
    <row r="11129" spans="1:6" s="96" customFormat="1">
      <c r="A11129" s="372"/>
      <c r="B11129" s="371"/>
      <c r="D11129" s="375"/>
      <c r="F11129" s="373"/>
    </row>
    <row r="11130" spans="1:6" s="96" customFormat="1">
      <c r="A11130" s="372"/>
      <c r="B11130" s="371"/>
      <c r="D11130" s="375"/>
      <c r="F11130" s="373"/>
    </row>
    <row r="11131" spans="1:6" s="96" customFormat="1">
      <c r="A11131" s="372"/>
      <c r="B11131" s="371"/>
      <c r="D11131" s="375"/>
      <c r="F11131" s="373"/>
    </row>
    <row r="11133" spans="1:6" s="96" customFormat="1">
      <c r="A11133" s="372"/>
      <c r="B11133" s="371"/>
      <c r="D11133" s="375"/>
      <c r="F11133" s="373"/>
    </row>
    <row r="11135" spans="1:6" s="96" customFormat="1">
      <c r="A11135" s="372"/>
      <c r="B11135" s="371"/>
      <c r="D11135" s="375"/>
      <c r="F11135" s="373"/>
    </row>
    <row r="11136" spans="1:6" s="96" customFormat="1">
      <c r="A11136" s="372"/>
      <c r="B11136" s="371"/>
      <c r="D11136" s="375"/>
      <c r="F11136" s="373"/>
    </row>
    <row r="11137" spans="1:6" s="96" customFormat="1">
      <c r="A11137" s="372"/>
      <c r="B11137" s="371"/>
      <c r="D11137" s="375"/>
      <c r="F11137" s="373"/>
    </row>
    <row r="11138" spans="1:6" s="96" customFormat="1">
      <c r="A11138" s="372"/>
      <c r="B11138" s="371"/>
      <c r="D11138" s="375"/>
      <c r="F11138" s="373"/>
    </row>
    <row r="11139" spans="1:6" s="96" customFormat="1">
      <c r="A11139" s="372"/>
      <c r="B11139" s="371"/>
      <c r="D11139" s="375"/>
      <c r="F11139" s="373"/>
    </row>
    <row r="11140" spans="1:6" s="96" customFormat="1">
      <c r="A11140" s="372"/>
      <c r="B11140" s="371"/>
      <c r="D11140" s="375"/>
      <c r="F11140" s="373"/>
    </row>
    <row r="11141" spans="1:6" s="96" customFormat="1">
      <c r="A11141" s="372"/>
      <c r="B11141" s="371"/>
      <c r="D11141" s="375"/>
      <c r="F11141" s="373"/>
    </row>
    <row r="11143" spans="1:6" s="96" customFormat="1">
      <c r="A11143" s="372"/>
      <c r="B11143" s="371"/>
      <c r="D11143" s="375"/>
      <c r="F11143" s="373"/>
    </row>
    <row r="11144" spans="1:6" s="96" customFormat="1">
      <c r="A11144" s="372"/>
      <c r="B11144" s="371"/>
      <c r="D11144" s="375"/>
      <c r="F11144" s="373"/>
    </row>
    <row r="11145" spans="1:6" s="96" customFormat="1">
      <c r="A11145" s="372"/>
      <c r="B11145" s="371"/>
      <c r="D11145" s="375"/>
      <c r="F11145" s="373"/>
    </row>
    <row r="11146" spans="1:6" s="96" customFormat="1">
      <c r="A11146" s="372"/>
      <c r="B11146" s="371"/>
      <c r="D11146" s="375"/>
      <c r="F11146" s="373"/>
    </row>
    <row r="11147" spans="1:6" s="96" customFormat="1">
      <c r="A11147" s="372"/>
      <c r="B11147" s="371"/>
      <c r="D11147" s="375"/>
      <c r="F11147" s="373"/>
    </row>
    <row r="11148" spans="1:6" s="96" customFormat="1">
      <c r="A11148" s="372"/>
      <c r="B11148" s="371"/>
      <c r="D11148" s="375"/>
      <c r="F11148" s="373"/>
    </row>
    <row r="11149" spans="1:6" s="96" customFormat="1">
      <c r="A11149" s="372"/>
      <c r="B11149" s="371"/>
      <c r="D11149" s="375"/>
      <c r="F11149" s="373"/>
    </row>
    <row r="11150" spans="1:6" s="96" customFormat="1">
      <c r="A11150" s="372"/>
      <c r="B11150" s="371"/>
      <c r="D11150" s="375"/>
      <c r="F11150" s="373"/>
    </row>
    <row r="11151" spans="1:6" s="96" customFormat="1">
      <c r="A11151" s="372"/>
      <c r="B11151" s="371"/>
      <c r="D11151" s="375"/>
      <c r="F11151" s="373"/>
    </row>
    <row r="11153" spans="1:6" s="96" customFormat="1">
      <c r="A11153" s="372"/>
      <c r="B11153" s="371"/>
      <c r="D11153" s="375"/>
      <c r="F11153" s="373"/>
    </row>
    <row r="11154" spans="1:6" s="96" customFormat="1">
      <c r="A11154" s="372"/>
      <c r="B11154" s="371"/>
      <c r="D11154" s="375"/>
      <c r="F11154" s="373"/>
    </row>
    <row r="11155" spans="1:6" s="96" customFormat="1">
      <c r="A11155" s="372"/>
      <c r="B11155" s="371"/>
      <c r="D11155" s="375"/>
      <c r="F11155" s="373"/>
    </row>
    <row r="11156" spans="1:6" s="96" customFormat="1">
      <c r="A11156" s="372"/>
      <c r="B11156" s="371"/>
      <c r="D11156" s="375"/>
      <c r="F11156" s="373"/>
    </row>
    <row r="11157" spans="1:6" s="96" customFormat="1">
      <c r="A11157" s="372"/>
      <c r="B11157" s="371"/>
      <c r="D11157" s="375"/>
      <c r="F11157" s="373"/>
    </row>
    <row r="11159" spans="1:6" s="96" customFormat="1">
      <c r="A11159" s="372"/>
      <c r="B11159" s="371"/>
      <c r="D11159" s="375"/>
      <c r="F11159" s="373"/>
    </row>
    <row r="11160" spans="1:6" s="96" customFormat="1">
      <c r="A11160" s="372"/>
      <c r="B11160" s="371"/>
      <c r="D11160" s="375"/>
      <c r="F11160" s="373"/>
    </row>
    <row r="11161" spans="1:6" s="96" customFormat="1">
      <c r="A11161" s="372"/>
      <c r="B11161" s="371"/>
      <c r="D11161" s="375"/>
      <c r="F11161" s="373"/>
    </row>
    <row r="11162" spans="1:6" s="96" customFormat="1">
      <c r="A11162" s="372"/>
      <c r="B11162" s="371"/>
      <c r="D11162" s="375"/>
      <c r="F11162" s="373"/>
    </row>
    <row r="11163" spans="1:6" s="96" customFormat="1">
      <c r="A11163" s="372"/>
      <c r="B11163" s="371"/>
      <c r="D11163" s="375"/>
      <c r="F11163" s="373"/>
    </row>
    <row r="11164" spans="1:6" s="96" customFormat="1">
      <c r="A11164" s="372"/>
      <c r="B11164" s="371"/>
      <c r="D11164" s="375"/>
      <c r="F11164" s="373"/>
    </row>
    <row r="11165" spans="1:6" s="96" customFormat="1">
      <c r="A11165" s="372"/>
      <c r="B11165" s="371"/>
      <c r="D11165" s="375"/>
      <c r="F11165" s="373"/>
    </row>
    <row r="11166" spans="1:6" s="96" customFormat="1">
      <c r="A11166" s="372"/>
      <c r="B11166" s="371"/>
      <c r="D11166" s="375"/>
      <c r="F11166" s="373"/>
    </row>
    <row r="11167" spans="1:6" s="96" customFormat="1">
      <c r="A11167" s="372"/>
      <c r="B11167" s="371"/>
      <c r="D11167" s="375"/>
      <c r="F11167" s="373"/>
    </row>
    <row r="11168" spans="1:6" s="96" customFormat="1">
      <c r="A11168" s="372"/>
      <c r="B11168" s="371"/>
      <c r="D11168" s="375"/>
      <c r="F11168" s="373"/>
    </row>
    <row r="11170" spans="1:6" s="96" customFormat="1">
      <c r="A11170" s="372"/>
      <c r="B11170" s="371"/>
      <c r="D11170" s="375"/>
      <c r="F11170" s="373"/>
    </row>
    <row r="11171" spans="1:6" s="96" customFormat="1">
      <c r="A11171" s="372"/>
      <c r="B11171" s="371"/>
      <c r="D11171" s="375"/>
      <c r="F11171" s="373"/>
    </row>
    <row r="11173" spans="1:6" s="96" customFormat="1">
      <c r="A11173" s="372"/>
      <c r="B11173" s="371"/>
      <c r="D11173" s="375"/>
      <c r="F11173" s="373"/>
    </row>
    <row r="11174" spans="1:6" s="96" customFormat="1">
      <c r="A11174" s="372"/>
      <c r="B11174" s="371"/>
      <c r="D11174" s="375"/>
      <c r="F11174" s="373"/>
    </row>
    <row r="11175" spans="1:6" s="96" customFormat="1">
      <c r="A11175" s="372"/>
      <c r="B11175" s="371"/>
      <c r="D11175" s="375"/>
      <c r="F11175" s="373"/>
    </row>
    <row r="11176" spans="1:6" s="96" customFormat="1">
      <c r="A11176" s="372"/>
      <c r="B11176" s="371"/>
      <c r="D11176" s="375"/>
      <c r="F11176" s="373"/>
    </row>
    <row r="11177" spans="1:6" s="96" customFormat="1">
      <c r="A11177" s="372"/>
      <c r="B11177" s="371"/>
      <c r="D11177" s="375"/>
      <c r="F11177" s="373"/>
    </row>
    <row r="11178" spans="1:6" s="96" customFormat="1">
      <c r="A11178" s="372"/>
      <c r="B11178" s="371"/>
      <c r="D11178" s="375"/>
      <c r="F11178" s="373"/>
    </row>
    <row r="11179" spans="1:6" s="96" customFormat="1">
      <c r="A11179" s="372"/>
      <c r="B11179" s="371"/>
      <c r="D11179" s="375"/>
      <c r="F11179" s="373"/>
    </row>
    <row r="11181" spans="1:6" s="96" customFormat="1">
      <c r="A11181" s="372"/>
      <c r="B11181" s="371"/>
      <c r="D11181" s="375"/>
      <c r="F11181" s="373"/>
    </row>
    <row r="11182" spans="1:6" s="96" customFormat="1">
      <c r="A11182" s="372"/>
      <c r="B11182" s="371"/>
      <c r="D11182" s="375"/>
      <c r="F11182" s="373"/>
    </row>
    <row r="11184" spans="1:6" s="96" customFormat="1">
      <c r="A11184" s="372"/>
      <c r="B11184" s="371"/>
      <c r="D11184" s="375"/>
      <c r="F11184" s="373"/>
    </row>
    <row r="11185" spans="1:6" s="96" customFormat="1">
      <c r="A11185" s="372"/>
      <c r="B11185" s="371"/>
      <c r="D11185" s="375"/>
      <c r="F11185" s="373"/>
    </row>
    <row r="11187" spans="1:6" s="96" customFormat="1">
      <c r="A11187" s="372"/>
      <c r="B11187" s="371"/>
      <c r="D11187" s="375"/>
      <c r="F11187" s="373"/>
    </row>
    <row r="11188" spans="1:6" s="96" customFormat="1">
      <c r="A11188" s="372"/>
      <c r="B11188" s="371"/>
      <c r="D11188" s="375"/>
      <c r="F11188" s="373"/>
    </row>
    <row r="11189" spans="1:6" s="96" customFormat="1">
      <c r="A11189" s="372"/>
      <c r="B11189" s="371"/>
      <c r="D11189" s="375"/>
      <c r="F11189" s="373"/>
    </row>
    <row r="11190" spans="1:6" s="96" customFormat="1">
      <c r="A11190" s="372"/>
      <c r="B11190" s="371"/>
      <c r="D11190" s="375"/>
      <c r="F11190" s="373"/>
    </row>
    <row r="11191" spans="1:6" s="96" customFormat="1">
      <c r="A11191" s="372"/>
      <c r="B11191" s="371"/>
      <c r="D11191" s="375"/>
      <c r="F11191" s="373"/>
    </row>
    <row r="11192" spans="1:6" s="96" customFormat="1">
      <c r="A11192" s="372"/>
      <c r="B11192" s="371"/>
      <c r="D11192" s="375"/>
      <c r="F11192" s="373"/>
    </row>
    <row r="11193" spans="1:6" s="96" customFormat="1">
      <c r="A11193" s="372"/>
      <c r="B11193" s="371"/>
      <c r="D11193" s="375"/>
      <c r="F11193" s="373"/>
    </row>
    <row r="11194" spans="1:6" s="96" customFormat="1">
      <c r="A11194" s="372"/>
      <c r="B11194" s="371"/>
      <c r="D11194" s="375"/>
      <c r="F11194" s="373"/>
    </row>
    <row r="11195" spans="1:6" s="96" customFormat="1">
      <c r="A11195" s="372"/>
      <c r="B11195" s="371"/>
      <c r="D11195" s="375"/>
      <c r="F11195" s="373"/>
    </row>
    <row r="11196" spans="1:6" s="96" customFormat="1">
      <c r="A11196" s="372"/>
      <c r="B11196" s="371"/>
      <c r="D11196" s="375"/>
      <c r="F11196" s="373"/>
    </row>
    <row r="11197" spans="1:6" s="96" customFormat="1">
      <c r="A11197" s="372"/>
      <c r="B11197" s="371"/>
      <c r="D11197" s="375"/>
      <c r="F11197" s="373"/>
    </row>
    <row r="11199" spans="1:6" s="96" customFormat="1">
      <c r="A11199" s="372"/>
      <c r="B11199" s="371"/>
      <c r="D11199" s="375"/>
      <c r="F11199" s="373"/>
    </row>
    <row r="11200" spans="1:6" s="96" customFormat="1">
      <c r="A11200" s="372"/>
      <c r="B11200" s="371"/>
      <c r="D11200" s="375"/>
      <c r="F11200" s="373"/>
    </row>
    <row r="11201" spans="1:6" s="96" customFormat="1">
      <c r="A11201" s="372"/>
      <c r="B11201" s="371"/>
      <c r="D11201" s="375"/>
      <c r="F11201" s="373"/>
    </row>
    <row r="11202" spans="1:6" s="96" customFormat="1">
      <c r="A11202" s="372"/>
      <c r="B11202" s="371"/>
      <c r="D11202" s="375"/>
      <c r="F11202" s="373"/>
    </row>
    <row r="11203" spans="1:6" s="96" customFormat="1">
      <c r="A11203" s="372"/>
      <c r="B11203" s="371"/>
      <c r="D11203" s="375"/>
      <c r="F11203" s="373"/>
    </row>
    <row r="11204" spans="1:6" s="96" customFormat="1">
      <c r="A11204" s="372"/>
      <c r="B11204" s="371"/>
      <c r="D11204" s="375"/>
      <c r="F11204" s="373"/>
    </row>
    <row r="11209" spans="1:6" s="96" customFormat="1">
      <c r="A11209" s="372"/>
      <c r="B11209" s="371"/>
      <c r="D11209" s="375"/>
      <c r="F11209" s="373"/>
    </row>
    <row r="11211" spans="1:6" s="96" customFormat="1">
      <c r="A11211" s="372"/>
      <c r="B11211" s="371"/>
      <c r="D11211" s="375"/>
      <c r="F11211" s="373"/>
    </row>
    <row r="11212" spans="1:6" s="96" customFormat="1">
      <c r="A11212" s="372"/>
      <c r="B11212" s="371"/>
      <c r="D11212" s="375"/>
      <c r="F11212" s="373"/>
    </row>
    <row r="11213" spans="1:6" s="96" customFormat="1">
      <c r="A11213" s="372"/>
      <c r="B11213" s="371"/>
      <c r="D11213" s="375"/>
      <c r="F11213" s="373"/>
    </row>
    <row r="11214" spans="1:6" s="96" customFormat="1">
      <c r="A11214" s="372"/>
      <c r="B11214" s="371"/>
      <c r="D11214" s="375"/>
      <c r="F11214" s="373"/>
    </row>
    <row r="11215" spans="1:6" s="96" customFormat="1">
      <c r="A11215" s="372"/>
      <c r="B11215" s="371"/>
      <c r="D11215" s="375"/>
      <c r="F11215" s="373"/>
    </row>
    <row r="11216" spans="1:6" s="96" customFormat="1">
      <c r="A11216" s="372"/>
      <c r="B11216" s="371"/>
      <c r="D11216" s="375"/>
      <c r="F11216" s="373"/>
    </row>
    <row r="11220" spans="1:6" s="96" customFormat="1">
      <c r="A11220" s="372"/>
      <c r="B11220" s="371"/>
      <c r="D11220" s="375"/>
      <c r="F11220" s="373"/>
    </row>
    <row r="11221" spans="1:6" s="96" customFormat="1">
      <c r="A11221" s="372"/>
      <c r="B11221" s="371"/>
      <c r="D11221" s="375"/>
      <c r="F11221" s="373"/>
    </row>
    <row r="11222" spans="1:6" s="96" customFormat="1">
      <c r="A11222" s="372"/>
      <c r="B11222" s="371"/>
      <c r="D11222" s="375"/>
      <c r="F11222" s="373"/>
    </row>
    <row r="11223" spans="1:6" s="96" customFormat="1">
      <c r="A11223" s="372"/>
      <c r="B11223" s="371"/>
      <c r="D11223" s="375"/>
      <c r="F11223" s="373"/>
    </row>
    <row r="11224" spans="1:6" s="96" customFormat="1">
      <c r="A11224" s="372"/>
      <c r="B11224" s="371"/>
      <c r="D11224" s="375"/>
      <c r="F11224" s="373"/>
    </row>
    <row r="11225" spans="1:6" s="96" customFormat="1">
      <c r="A11225" s="372"/>
      <c r="B11225" s="371"/>
      <c r="D11225" s="375"/>
      <c r="F11225" s="373"/>
    </row>
    <row r="11226" spans="1:6" s="96" customFormat="1">
      <c r="A11226" s="372"/>
      <c r="B11226" s="371"/>
      <c r="D11226" s="375"/>
      <c r="F11226" s="373"/>
    </row>
    <row r="11227" spans="1:6" s="96" customFormat="1">
      <c r="A11227" s="372"/>
      <c r="B11227" s="371"/>
      <c r="D11227" s="375"/>
      <c r="F11227" s="373"/>
    </row>
    <row r="11231" spans="1:6" s="96" customFormat="1">
      <c r="A11231" s="372"/>
      <c r="B11231" s="371"/>
      <c r="D11231" s="375"/>
      <c r="F11231" s="373"/>
    </row>
    <row r="11233" spans="1:6" s="96" customFormat="1">
      <c r="A11233" s="372"/>
      <c r="B11233" s="371"/>
      <c r="D11233" s="375"/>
      <c r="F11233" s="373"/>
    </row>
    <row r="11234" spans="1:6" s="96" customFormat="1">
      <c r="A11234" s="372"/>
      <c r="B11234" s="371"/>
      <c r="D11234" s="375"/>
      <c r="F11234" s="373"/>
    </row>
    <row r="11235" spans="1:6" s="96" customFormat="1">
      <c r="A11235" s="372"/>
      <c r="B11235" s="371"/>
      <c r="D11235" s="375"/>
      <c r="F11235" s="373"/>
    </row>
    <row r="11236" spans="1:6" s="96" customFormat="1">
      <c r="A11236" s="372"/>
      <c r="B11236" s="371"/>
      <c r="D11236" s="375"/>
      <c r="F11236" s="373"/>
    </row>
    <row r="11238" spans="1:6" s="96" customFormat="1">
      <c r="A11238" s="372"/>
      <c r="B11238" s="371"/>
      <c r="D11238" s="375"/>
      <c r="F11238" s="373"/>
    </row>
    <row r="11240" spans="1:6" s="96" customFormat="1">
      <c r="A11240" s="372"/>
      <c r="B11240" s="371"/>
      <c r="D11240" s="375"/>
      <c r="F11240" s="373"/>
    </row>
    <row r="11241" spans="1:6" s="96" customFormat="1">
      <c r="A11241" s="372"/>
      <c r="B11241" s="371"/>
      <c r="D11241" s="375"/>
      <c r="F11241" s="373"/>
    </row>
    <row r="11244" spans="1:6" s="96" customFormat="1">
      <c r="A11244" s="372"/>
      <c r="B11244" s="371"/>
      <c r="D11244" s="375"/>
      <c r="F11244" s="373"/>
    </row>
    <row r="11245" spans="1:6" s="96" customFormat="1">
      <c r="A11245" s="372"/>
      <c r="B11245" s="371"/>
      <c r="D11245" s="375"/>
      <c r="F11245" s="373"/>
    </row>
    <row r="11246" spans="1:6" s="96" customFormat="1">
      <c r="A11246" s="372"/>
      <c r="B11246" s="371"/>
      <c r="D11246" s="375"/>
      <c r="F11246" s="373"/>
    </row>
    <row r="11247" spans="1:6" s="96" customFormat="1">
      <c r="A11247" s="372"/>
      <c r="B11247" s="371"/>
      <c r="D11247" s="375"/>
      <c r="F11247" s="373"/>
    </row>
    <row r="11249" spans="1:6" s="96" customFormat="1">
      <c r="A11249" s="372"/>
      <c r="B11249" s="371"/>
      <c r="D11249" s="375"/>
      <c r="F11249" s="373"/>
    </row>
    <row r="11251" spans="1:6" s="96" customFormat="1">
      <c r="A11251" s="372"/>
      <c r="B11251" s="371"/>
      <c r="D11251" s="375"/>
      <c r="F11251" s="373"/>
    </row>
    <row r="11252" spans="1:6" s="96" customFormat="1">
      <c r="A11252" s="372"/>
      <c r="B11252" s="371"/>
      <c r="D11252" s="375"/>
      <c r="F11252" s="373"/>
    </row>
    <row r="11253" spans="1:6" s="96" customFormat="1">
      <c r="A11253" s="372"/>
      <c r="B11253" s="371"/>
      <c r="D11253" s="375"/>
      <c r="F11253" s="373"/>
    </row>
    <row r="11254" spans="1:6" s="96" customFormat="1">
      <c r="A11254" s="372"/>
      <c r="B11254" s="371"/>
      <c r="D11254" s="375"/>
      <c r="F11254" s="373"/>
    </row>
    <row r="11255" spans="1:6" s="96" customFormat="1">
      <c r="A11255" s="372"/>
      <c r="B11255" s="371"/>
      <c r="D11255" s="375"/>
      <c r="F11255" s="373"/>
    </row>
    <row r="11256" spans="1:6" s="96" customFormat="1">
      <c r="A11256" s="372"/>
      <c r="B11256" s="371"/>
      <c r="D11256" s="375"/>
      <c r="F11256" s="373"/>
    </row>
    <row r="11257" spans="1:6" s="96" customFormat="1">
      <c r="A11257" s="372"/>
      <c r="B11257" s="371"/>
      <c r="D11257" s="375"/>
      <c r="F11257" s="373"/>
    </row>
    <row r="11258" spans="1:6" s="96" customFormat="1">
      <c r="A11258" s="372"/>
      <c r="B11258" s="371"/>
      <c r="D11258" s="375"/>
      <c r="F11258" s="373"/>
    </row>
    <row r="11259" spans="1:6" s="96" customFormat="1">
      <c r="A11259" s="372"/>
      <c r="B11259" s="371"/>
      <c r="D11259" s="375"/>
      <c r="F11259" s="373"/>
    </row>
    <row r="11261" spans="1:6" s="96" customFormat="1">
      <c r="A11261" s="372"/>
      <c r="B11261" s="371"/>
      <c r="D11261" s="375"/>
      <c r="F11261" s="373"/>
    </row>
    <row r="11263" spans="1:6" s="96" customFormat="1">
      <c r="A11263" s="372"/>
      <c r="B11263" s="371"/>
      <c r="D11263" s="375"/>
      <c r="F11263" s="373"/>
    </row>
    <row r="11264" spans="1:6" s="96" customFormat="1">
      <c r="A11264" s="372"/>
      <c r="B11264" s="371"/>
      <c r="D11264" s="375"/>
      <c r="F11264" s="373"/>
    </row>
    <row r="11265" spans="1:6" s="96" customFormat="1">
      <c r="A11265" s="372"/>
      <c r="B11265" s="371"/>
      <c r="D11265" s="375"/>
      <c r="F11265" s="373"/>
    </row>
    <row r="11266" spans="1:6" s="96" customFormat="1">
      <c r="A11266" s="372"/>
      <c r="B11266" s="371"/>
      <c r="D11266" s="375"/>
      <c r="F11266" s="373"/>
    </row>
    <row r="11268" spans="1:6" s="96" customFormat="1">
      <c r="A11268" s="372"/>
      <c r="B11268" s="371"/>
      <c r="D11268" s="375"/>
      <c r="F11268" s="373"/>
    </row>
    <row r="11269" spans="1:6" s="96" customFormat="1">
      <c r="A11269" s="372"/>
      <c r="B11269" s="371"/>
      <c r="D11269" s="375"/>
      <c r="F11269" s="373"/>
    </row>
    <row r="11271" spans="1:6" s="96" customFormat="1">
      <c r="A11271" s="372"/>
      <c r="B11271" s="371"/>
      <c r="D11271" s="375"/>
      <c r="F11271" s="373"/>
    </row>
    <row r="11273" spans="1:6" s="96" customFormat="1">
      <c r="A11273" s="372"/>
      <c r="B11273" s="371"/>
      <c r="D11273" s="375"/>
      <c r="F11273" s="373"/>
    </row>
    <row r="11274" spans="1:6" s="96" customFormat="1">
      <c r="A11274" s="372"/>
      <c r="B11274" s="371"/>
      <c r="D11274" s="375"/>
      <c r="F11274" s="373"/>
    </row>
    <row r="11275" spans="1:6" s="96" customFormat="1">
      <c r="A11275" s="372"/>
      <c r="B11275" s="371"/>
      <c r="D11275" s="375"/>
      <c r="F11275" s="373"/>
    </row>
    <row r="11276" spans="1:6" s="96" customFormat="1">
      <c r="A11276" s="372"/>
      <c r="B11276" s="371"/>
      <c r="D11276" s="375"/>
      <c r="F11276" s="373"/>
    </row>
    <row r="11277" spans="1:6" s="96" customFormat="1">
      <c r="A11277" s="372"/>
      <c r="B11277" s="371"/>
      <c r="D11277" s="375"/>
      <c r="F11277" s="373"/>
    </row>
    <row r="11278" spans="1:6" s="96" customFormat="1">
      <c r="A11278" s="372"/>
      <c r="B11278" s="371"/>
      <c r="D11278" s="375"/>
      <c r="F11278" s="373"/>
    </row>
    <row r="11280" spans="1:6" s="96" customFormat="1">
      <c r="A11280" s="372"/>
      <c r="B11280" s="371"/>
      <c r="D11280" s="375"/>
      <c r="F11280" s="373"/>
    </row>
    <row r="11281" spans="1:6" s="96" customFormat="1">
      <c r="A11281" s="372"/>
      <c r="B11281" s="371"/>
      <c r="D11281" s="375"/>
      <c r="F11281" s="373"/>
    </row>
    <row r="11283" spans="1:6" s="96" customFormat="1">
      <c r="A11283" s="372"/>
      <c r="B11283" s="371"/>
      <c r="D11283" s="375"/>
      <c r="F11283" s="373"/>
    </row>
    <row r="11284" spans="1:6" s="96" customFormat="1">
      <c r="A11284" s="372"/>
      <c r="B11284" s="371"/>
      <c r="D11284" s="375"/>
      <c r="F11284" s="373"/>
    </row>
    <row r="11286" spans="1:6" s="96" customFormat="1">
      <c r="A11286" s="372"/>
      <c r="B11286" s="371"/>
      <c r="D11286" s="375"/>
      <c r="F11286" s="373"/>
    </row>
    <row r="11287" spans="1:6" s="96" customFormat="1">
      <c r="A11287" s="372"/>
      <c r="B11287" s="371"/>
      <c r="D11287" s="375"/>
      <c r="F11287" s="373"/>
    </row>
    <row r="11289" spans="1:6" s="96" customFormat="1">
      <c r="A11289" s="372"/>
      <c r="B11289" s="371"/>
      <c r="D11289" s="375"/>
      <c r="F11289" s="373"/>
    </row>
    <row r="11291" spans="1:6" s="96" customFormat="1">
      <c r="A11291" s="372"/>
      <c r="B11291" s="371"/>
      <c r="D11291" s="375"/>
      <c r="F11291" s="373"/>
    </row>
    <row r="11293" spans="1:6" s="96" customFormat="1">
      <c r="A11293" s="372"/>
      <c r="B11293" s="371"/>
      <c r="D11293" s="375"/>
      <c r="F11293" s="373"/>
    </row>
    <row r="11295" spans="1:6" s="96" customFormat="1">
      <c r="A11295" s="372"/>
      <c r="B11295" s="371"/>
      <c r="D11295" s="375"/>
      <c r="F11295" s="373"/>
    </row>
    <row r="11297" spans="1:6" s="96" customFormat="1">
      <c r="A11297" s="372"/>
      <c r="B11297" s="371"/>
      <c r="D11297" s="375"/>
      <c r="F11297" s="373"/>
    </row>
    <row r="11300" spans="1:6" s="96" customFormat="1">
      <c r="A11300" s="372"/>
      <c r="B11300" s="371"/>
      <c r="D11300" s="375"/>
      <c r="F11300" s="373"/>
    </row>
    <row r="11301" spans="1:6" s="96" customFormat="1">
      <c r="A11301" s="372"/>
      <c r="B11301" s="371"/>
      <c r="D11301" s="375"/>
      <c r="F11301" s="373"/>
    </row>
    <row r="11302" spans="1:6" s="96" customFormat="1">
      <c r="A11302" s="372"/>
      <c r="B11302" s="371"/>
      <c r="D11302" s="375"/>
      <c r="F11302" s="373"/>
    </row>
    <row r="11303" spans="1:6" s="96" customFormat="1">
      <c r="A11303" s="372"/>
      <c r="B11303" s="371"/>
      <c r="D11303" s="375"/>
      <c r="F11303" s="373"/>
    </row>
    <row r="11304" spans="1:6" s="96" customFormat="1">
      <c r="A11304" s="372"/>
      <c r="B11304" s="371"/>
      <c r="D11304" s="375"/>
      <c r="F11304" s="373"/>
    </row>
    <row r="11305" spans="1:6" s="96" customFormat="1">
      <c r="A11305" s="372"/>
      <c r="B11305" s="371"/>
      <c r="D11305" s="375"/>
      <c r="F11305" s="373"/>
    </row>
    <row r="11306" spans="1:6" s="96" customFormat="1">
      <c r="A11306" s="372"/>
      <c r="B11306" s="371"/>
      <c r="D11306" s="375"/>
      <c r="F11306" s="373"/>
    </row>
    <row r="11307" spans="1:6" s="96" customFormat="1">
      <c r="A11307" s="372"/>
      <c r="B11307" s="371"/>
      <c r="D11307" s="375"/>
      <c r="F11307" s="373"/>
    </row>
    <row r="11311" spans="1:6" s="96" customFormat="1">
      <c r="A11311" s="372"/>
      <c r="B11311" s="371"/>
      <c r="D11311" s="375"/>
      <c r="F11311" s="373"/>
    </row>
    <row r="11313" spans="1:6" s="96" customFormat="1">
      <c r="A11313" s="372"/>
      <c r="B11313" s="371"/>
      <c r="D11313" s="375"/>
      <c r="F11313" s="373"/>
    </row>
    <row r="11315" spans="1:6" s="96" customFormat="1">
      <c r="A11315" s="372"/>
      <c r="B11315" s="371"/>
      <c r="D11315" s="375"/>
      <c r="F11315" s="373"/>
    </row>
    <row r="11316" spans="1:6" s="96" customFormat="1">
      <c r="A11316" s="372"/>
      <c r="B11316" s="371"/>
      <c r="D11316" s="375"/>
      <c r="F11316" s="373"/>
    </row>
    <row r="11317" spans="1:6" s="96" customFormat="1">
      <c r="A11317" s="372"/>
      <c r="B11317" s="371"/>
      <c r="D11317" s="375"/>
      <c r="F11317" s="373"/>
    </row>
    <row r="11318" spans="1:6" s="96" customFormat="1">
      <c r="A11318" s="372"/>
      <c r="B11318" s="371"/>
      <c r="D11318" s="375"/>
      <c r="F11318" s="373"/>
    </row>
    <row r="11319" spans="1:6" s="96" customFormat="1">
      <c r="A11319" s="372"/>
      <c r="B11319" s="371"/>
      <c r="D11319" s="375"/>
      <c r="F11319" s="373"/>
    </row>
    <row r="11320" spans="1:6" s="96" customFormat="1">
      <c r="A11320" s="372"/>
      <c r="B11320" s="371"/>
      <c r="D11320" s="375"/>
      <c r="F11320" s="373"/>
    </row>
    <row r="11321" spans="1:6" s="96" customFormat="1">
      <c r="A11321" s="372"/>
      <c r="B11321" s="371"/>
      <c r="D11321" s="375"/>
      <c r="F11321" s="373"/>
    </row>
    <row r="11322" spans="1:6" s="96" customFormat="1">
      <c r="A11322" s="372"/>
      <c r="B11322" s="371"/>
      <c r="D11322" s="375"/>
      <c r="F11322" s="373"/>
    </row>
    <row r="11324" spans="1:6" s="96" customFormat="1">
      <c r="A11324" s="372"/>
      <c r="B11324" s="371"/>
      <c r="D11324" s="375"/>
      <c r="F11324" s="373"/>
    </row>
    <row r="11325" spans="1:6" s="96" customFormat="1">
      <c r="A11325" s="372"/>
      <c r="B11325" s="371"/>
      <c r="D11325" s="375"/>
      <c r="F11325" s="373"/>
    </row>
    <row r="11326" spans="1:6" s="96" customFormat="1">
      <c r="A11326" s="372"/>
      <c r="B11326" s="371"/>
      <c r="D11326" s="375"/>
      <c r="F11326" s="373"/>
    </row>
    <row r="11327" spans="1:6" s="96" customFormat="1">
      <c r="A11327" s="372"/>
      <c r="B11327" s="371"/>
      <c r="D11327" s="375"/>
      <c r="F11327" s="373"/>
    </row>
    <row r="11328" spans="1:6" s="96" customFormat="1">
      <c r="A11328" s="372"/>
      <c r="B11328" s="371"/>
      <c r="D11328" s="375"/>
      <c r="F11328" s="373"/>
    </row>
    <row r="11329" spans="1:6" s="96" customFormat="1">
      <c r="A11329" s="372"/>
      <c r="B11329" s="371"/>
      <c r="D11329" s="375"/>
      <c r="F11329" s="373"/>
    </row>
    <row r="11330" spans="1:6" s="96" customFormat="1">
      <c r="A11330" s="372"/>
      <c r="B11330" s="371"/>
      <c r="D11330" s="375"/>
      <c r="F11330" s="373"/>
    </row>
    <row r="11331" spans="1:6" s="96" customFormat="1">
      <c r="A11331" s="372"/>
      <c r="B11331" s="371"/>
      <c r="D11331" s="375"/>
      <c r="F11331" s="373"/>
    </row>
    <row r="11333" spans="1:6" s="96" customFormat="1">
      <c r="A11333" s="372"/>
      <c r="B11333" s="371"/>
      <c r="D11333" s="375"/>
      <c r="F11333" s="373"/>
    </row>
    <row r="11334" spans="1:6" s="96" customFormat="1">
      <c r="A11334" s="372"/>
      <c r="B11334" s="371"/>
      <c r="D11334" s="375"/>
      <c r="F11334" s="373"/>
    </row>
    <row r="11335" spans="1:6" s="96" customFormat="1">
      <c r="A11335" s="372"/>
      <c r="B11335" s="371"/>
      <c r="D11335" s="375"/>
      <c r="F11335" s="373"/>
    </row>
    <row r="11336" spans="1:6" s="96" customFormat="1">
      <c r="A11336" s="372"/>
      <c r="B11336" s="371"/>
      <c r="D11336" s="375"/>
      <c r="F11336" s="373"/>
    </row>
    <row r="11338" spans="1:6" s="96" customFormat="1">
      <c r="A11338" s="372"/>
      <c r="B11338" s="371"/>
      <c r="D11338" s="375"/>
      <c r="F11338" s="373"/>
    </row>
    <row r="11341" spans="1:6" s="96" customFormat="1">
      <c r="A11341" s="372"/>
      <c r="B11341" s="371"/>
      <c r="D11341" s="375"/>
      <c r="F11341" s="373"/>
    </row>
    <row r="11343" spans="1:6" s="96" customFormat="1">
      <c r="A11343" s="372"/>
      <c r="B11343" s="371"/>
      <c r="D11343" s="375"/>
      <c r="F11343" s="373"/>
    </row>
    <row r="11344" spans="1:6" s="96" customFormat="1">
      <c r="A11344" s="372"/>
      <c r="B11344" s="371"/>
      <c r="D11344" s="375"/>
      <c r="F11344" s="373"/>
    </row>
    <row r="11345" spans="1:6" s="96" customFormat="1">
      <c r="A11345" s="372"/>
      <c r="B11345" s="371"/>
      <c r="D11345" s="375"/>
      <c r="F11345" s="373"/>
    </row>
    <row r="11346" spans="1:6" s="96" customFormat="1">
      <c r="A11346" s="372"/>
      <c r="B11346" s="371"/>
      <c r="D11346" s="375"/>
      <c r="F11346" s="373"/>
    </row>
    <row r="11347" spans="1:6" s="96" customFormat="1">
      <c r="A11347" s="372"/>
      <c r="B11347" s="371"/>
      <c r="D11347" s="375"/>
      <c r="F11347" s="373"/>
    </row>
    <row r="11348" spans="1:6" s="96" customFormat="1">
      <c r="A11348" s="372"/>
      <c r="B11348" s="371"/>
      <c r="D11348" s="375"/>
      <c r="F11348" s="373"/>
    </row>
    <row r="11349" spans="1:6" s="96" customFormat="1">
      <c r="A11349" s="372"/>
      <c r="B11349" s="371"/>
      <c r="D11349" s="375"/>
      <c r="F11349" s="373"/>
    </row>
    <row r="11350" spans="1:6" s="96" customFormat="1">
      <c r="A11350" s="372"/>
      <c r="B11350" s="371"/>
      <c r="D11350" s="375"/>
      <c r="F11350" s="373"/>
    </row>
    <row r="11351" spans="1:6" s="96" customFormat="1">
      <c r="A11351" s="372"/>
      <c r="B11351" s="371"/>
      <c r="D11351" s="375"/>
      <c r="F11351" s="373"/>
    </row>
    <row r="11352" spans="1:6" s="96" customFormat="1">
      <c r="A11352" s="372"/>
      <c r="B11352" s="371"/>
      <c r="D11352" s="375"/>
      <c r="F11352" s="373"/>
    </row>
    <row r="11353" spans="1:6" s="96" customFormat="1">
      <c r="A11353" s="372"/>
      <c r="B11353" s="371"/>
      <c r="D11353" s="375"/>
      <c r="F11353" s="373"/>
    </row>
    <row r="11354" spans="1:6" s="96" customFormat="1">
      <c r="A11354" s="372"/>
      <c r="B11354" s="371"/>
      <c r="D11354" s="375"/>
      <c r="F11354" s="373"/>
    </row>
    <row r="11355" spans="1:6" s="96" customFormat="1">
      <c r="A11355" s="372"/>
      <c r="B11355" s="371"/>
      <c r="D11355" s="375"/>
      <c r="F11355" s="373"/>
    </row>
    <row r="11356" spans="1:6" s="96" customFormat="1">
      <c r="A11356" s="372"/>
      <c r="B11356" s="371"/>
      <c r="D11356" s="375"/>
      <c r="F11356" s="373"/>
    </row>
    <row r="11357" spans="1:6" s="96" customFormat="1">
      <c r="A11357" s="372"/>
      <c r="B11357" s="371"/>
      <c r="D11357" s="375"/>
      <c r="F11357" s="373"/>
    </row>
    <row r="11362" spans="1:6" s="96" customFormat="1">
      <c r="A11362" s="372"/>
      <c r="B11362" s="371"/>
      <c r="D11362" s="375"/>
      <c r="F11362" s="373"/>
    </row>
    <row r="11363" spans="1:6" s="96" customFormat="1">
      <c r="A11363" s="372"/>
      <c r="B11363" s="371"/>
      <c r="D11363" s="375"/>
      <c r="F11363" s="373"/>
    </row>
    <row r="11364" spans="1:6" s="96" customFormat="1">
      <c r="A11364" s="372"/>
      <c r="B11364" s="371"/>
      <c r="D11364" s="375"/>
      <c r="F11364" s="373"/>
    </row>
    <row r="11365" spans="1:6" s="96" customFormat="1">
      <c r="A11365" s="372"/>
      <c r="B11365" s="371"/>
      <c r="D11365" s="375"/>
      <c r="F11365" s="373"/>
    </row>
    <row r="11367" spans="1:6" s="96" customFormat="1">
      <c r="A11367" s="372"/>
      <c r="B11367" s="371"/>
      <c r="D11367" s="375"/>
      <c r="F11367" s="373"/>
    </row>
    <row r="11369" spans="1:6" s="96" customFormat="1">
      <c r="A11369" s="372"/>
      <c r="B11369" s="371"/>
      <c r="D11369" s="375"/>
      <c r="F11369" s="373"/>
    </row>
    <row r="11371" spans="1:6" s="96" customFormat="1">
      <c r="A11371" s="372"/>
      <c r="B11371" s="371"/>
      <c r="D11371" s="375"/>
      <c r="F11371" s="373"/>
    </row>
    <row r="11373" spans="1:6" s="96" customFormat="1">
      <c r="A11373" s="372"/>
      <c r="B11373" s="371"/>
      <c r="D11373" s="375"/>
      <c r="F11373" s="373"/>
    </row>
    <row r="11375" spans="1:6" s="96" customFormat="1">
      <c r="A11375" s="372"/>
      <c r="B11375" s="371"/>
      <c r="D11375" s="375"/>
      <c r="F11375" s="373"/>
    </row>
    <row r="11378" spans="1:6" s="96" customFormat="1">
      <c r="A11378" s="372"/>
      <c r="B11378" s="371"/>
      <c r="D11378" s="375"/>
      <c r="F11378" s="373"/>
    </row>
    <row r="11379" spans="1:6" s="96" customFormat="1">
      <c r="A11379" s="372"/>
      <c r="B11379" s="371"/>
      <c r="D11379" s="375"/>
      <c r="F11379" s="373"/>
    </row>
    <row r="11380" spans="1:6" s="96" customFormat="1">
      <c r="A11380" s="372"/>
      <c r="B11380" s="371"/>
      <c r="D11380" s="375"/>
      <c r="F11380" s="373"/>
    </row>
    <row r="11381" spans="1:6" s="96" customFormat="1">
      <c r="A11381" s="372"/>
      <c r="B11381" s="371"/>
      <c r="D11381" s="375"/>
      <c r="F11381" s="373"/>
    </row>
    <row r="11383" spans="1:6" s="96" customFormat="1">
      <c r="A11383" s="372"/>
      <c r="B11383" s="371"/>
      <c r="D11383" s="375"/>
      <c r="F11383" s="373"/>
    </row>
    <row r="11387" spans="1:6" s="96" customFormat="1">
      <c r="A11387" s="372"/>
      <c r="B11387" s="371"/>
      <c r="D11387" s="375"/>
      <c r="F11387" s="373"/>
    </row>
    <row r="11389" spans="1:6" s="96" customFormat="1">
      <c r="A11389" s="372"/>
      <c r="B11389" s="371"/>
      <c r="D11389" s="375"/>
      <c r="F11389" s="373"/>
    </row>
    <row r="11392" spans="1:6" s="96" customFormat="1">
      <c r="A11392" s="372"/>
      <c r="B11392" s="371"/>
      <c r="D11392" s="375"/>
      <c r="F11392" s="373"/>
    </row>
    <row r="11393" spans="1:6" s="96" customFormat="1">
      <c r="A11393" s="372"/>
      <c r="B11393" s="371"/>
      <c r="D11393" s="375"/>
      <c r="F11393" s="373"/>
    </row>
    <row r="11394" spans="1:6" s="96" customFormat="1">
      <c r="A11394" s="372"/>
      <c r="B11394" s="371"/>
      <c r="D11394" s="375"/>
      <c r="F11394" s="373"/>
    </row>
    <row r="11395" spans="1:6" s="96" customFormat="1">
      <c r="A11395" s="372"/>
      <c r="B11395" s="371"/>
      <c r="D11395" s="375"/>
      <c r="F11395" s="373"/>
    </row>
    <row r="11396" spans="1:6" s="96" customFormat="1">
      <c r="A11396" s="372"/>
      <c r="B11396" s="371"/>
      <c r="D11396" s="375"/>
      <c r="F11396" s="373"/>
    </row>
    <row r="11397" spans="1:6" s="96" customFormat="1">
      <c r="A11397" s="372"/>
      <c r="B11397" s="371"/>
      <c r="D11397" s="375"/>
      <c r="F11397" s="373"/>
    </row>
    <row r="11401" spans="1:6" s="96" customFormat="1">
      <c r="A11401" s="372"/>
      <c r="B11401" s="371"/>
      <c r="D11401" s="375"/>
      <c r="F11401" s="373"/>
    </row>
    <row r="11403" spans="1:6" s="96" customFormat="1">
      <c r="A11403" s="372"/>
      <c r="B11403" s="371"/>
      <c r="D11403" s="375"/>
      <c r="F11403" s="373"/>
    </row>
    <row r="11405" spans="1:6" s="96" customFormat="1">
      <c r="A11405" s="372"/>
      <c r="B11405" s="371"/>
      <c r="D11405" s="375"/>
      <c r="F11405" s="373"/>
    </row>
    <row r="11410" spans="1:6" s="96" customFormat="1">
      <c r="A11410" s="372"/>
      <c r="B11410" s="371"/>
      <c r="D11410" s="375"/>
      <c r="F11410" s="373"/>
    </row>
    <row r="11411" spans="1:6" s="96" customFormat="1">
      <c r="A11411" s="372"/>
      <c r="B11411" s="371"/>
      <c r="D11411" s="375"/>
      <c r="F11411" s="373"/>
    </row>
    <row r="11412" spans="1:6" s="96" customFormat="1">
      <c r="A11412" s="372"/>
      <c r="B11412" s="371"/>
      <c r="D11412" s="375"/>
      <c r="F11412" s="373"/>
    </row>
    <row r="11413" spans="1:6" s="96" customFormat="1">
      <c r="A11413" s="372"/>
      <c r="B11413" s="371"/>
      <c r="D11413" s="375"/>
      <c r="F11413" s="373"/>
    </row>
    <row r="11414" spans="1:6" s="96" customFormat="1">
      <c r="A11414" s="372"/>
      <c r="B11414" s="371"/>
      <c r="D11414" s="375"/>
      <c r="F11414" s="373"/>
    </row>
    <row r="11415" spans="1:6" s="96" customFormat="1">
      <c r="A11415" s="372"/>
      <c r="B11415" s="371"/>
      <c r="D11415" s="375"/>
      <c r="F11415" s="373"/>
    </row>
    <row r="11417" spans="1:6" s="96" customFormat="1">
      <c r="A11417" s="372"/>
      <c r="B11417" s="371"/>
      <c r="D11417" s="375"/>
      <c r="F11417" s="373"/>
    </row>
    <row r="11422" spans="1:6" s="96" customFormat="1">
      <c r="A11422" s="372"/>
      <c r="B11422" s="371"/>
      <c r="D11422" s="375"/>
      <c r="F11422" s="373"/>
    </row>
    <row r="11424" spans="1:6" s="96" customFormat="1">
      <c r="A11424" s="372"/>
      <c r="B11424" s="371"/>
      <c r="D11424" s="375"/>
      <c r="F11424" s="373"/>
    </row>
    <row r="11425" spans="1:6" s="96" customFormat="1">
      <c r="A11425" s="372"/>
      <c r="B11425" s="371"/>
      <c r="D11425" s="375"/>
      <c r="F11425" s="373"/>
    </row>
    <row r="11426" spans="1:6" s="96" customFormat="1">
      <c r="A11426" s="372"/>
      <c r="B11426" s="371"/>
      <c r="D11426" s="375"/>
      <c r="F11426" s="373"/>
    </row>
    <row r="11429" spans="1:6" s="96" customFormat="1">
      <c r="A11429" s="372"/>
      <c r="B11429" s="371"/>
      <c r="D11429" s="375"/>
      <c r="F11429" s="373"/>
    </row>
    <row r="11430" spans="1:6" s="96" customFormat="1">
      <c r="A11430" s="372"/>
      <c r="B11430" s="371"/>
      <c r="D11430" s="375"/>
      <c r="F11430" s="373"/>
    </row>
    <row r="11431" spans="1:6" s="96" customFormat="1">
      <c r="A11431" s="372"/>
      <c r="B11431" s="371"/>
      <c r="D11431" s="375"/>
      <c r="F11431" s="373"/>
    </row>
    <row r="11432" spans="1:6" s="96" customFormat="1">
      <c r="A11432" s="372"/>
      <c r="B11432" s="371"/>
      <c r="D11432" s="375"/>
      <c r="F11432" s="373"/>
    </row>
    <row r="11435" spans="1:6" s="96" customFormat="1">
      <c r="A11435" s="372"/>
      <c r="B11435" s="371"/>
      <c r="D11435" s="375"/>
      <c r="F11435" s="373"/>
    </row>
    <row r="11437" spans="1:6" s="96" customFormat="1">
      <c r="A11437" s="372"/>
      <c r="B11437" s="371"/>
      <c r="D11437" s="375"/>
      <c r="F11437" s="373"/>
    </row>
    <row r="11440" spans="1:6" s="96" customFormat="1">
      <c r="A11440" s="372"/>
      <c r="B11440" s="371"/>
      <c r="D11440" s="375"/>
      <c r="F11440" s="373"/>
    </row>
    <row r="11442" spans="1:6" s="96" customFormat="1">
      <c r="A11442" s="372"/>
      <c r="B11442" s="371"/>
      <c r="D11442" s="375"/>
      <c r="F11442" s="373"/>
    </row>
    <row r="11447" spans="1:6" s="96" customFormat="1">
      <c r="A11447" s="372"/>
      <c r="B11447" s="371"/>
      <c r="D11447" s="375"/>
      <c r="F11447" s="373"/>
    </row>
    <row r="11449" spans="1:6" s="96" customFormat="1">
      <c r="A11449" s="372"/>
      <c r="B11449" s="371"/>
      <c r="D11449" s="375"/>
      <c r="F11449" s="373"/>
    </row>
    <row r="11451" spans="1:6" s="96" customFormat="1">
      <c r="A11451" s="372"/>
      <c r="B11451" s="371"/>
      <c r="D11451" s="375"/>
      <c r="F11451" s="373"/>
    </row>
    <row r="11453" spans="1:6" s="96" customFormat="1">
      <c r="A11453" s="372"/>
      <c r="B11453" s="371"/>
      <c r="D11453" s="375"/>
      <c r="F11453" s="373"/>
    </row>
    <row r="11455" spans="1:6" s="96" customFormat="1">
      <c r="A11455" s="372"/>
      <c r="B11455" s="371"/>
      <c r="D11455" s="375"/>
      <c r="F11455" s="373"/>
    </row>
    <row r="11457" spans="1:6" s="96" customFormat="1">
      <c r="A11457" s="372"/>
      <c r="B11457" s="371"/>
      <c r="D11457" s="375"/>
      <c r="F11457" s="373"/>
    </row>
    <row r="11459" spans="1:6" s="96" customFormat="1">
      <c r="A11459" s="372"/>
      <c r="B11459" s="371"/>
      <c r="D11459" s="375"/>
      <c r="F11459" s="373"/>
    </row>
    <row r="11461" spans="1:6" s="96" customFormat="1">
      <c r="A11461" s="372"/>
      <c r="B11461" s="371"/>
      <c r="D11461" s="375"/>
      <c r="F11461" s="373"/>
    </row>
    <row r="11462" spans="1:6" s="96" customFormat="1">
      <c r="A11462" s="372"/>
      <c r="B11462" s="371"/>
      <c r="D11462" s="375"/>
      <c r="F11462" s="373"/>
    </row>
    <row r="11463" spans="1:6" s="96" customFormat="1">
      <c r="A11463" s="372"/>
      <c r="B11463" s="371"/>
      <c r="D11463" s="375"/>
      <c r="F11463" s="373"/>
    </row>
    <row r="11465" spans="1:6" s="96" customFormat="1">
      <c r="A11465" s="372"/>
      <c r="B11465" s="371"/>
      <c r="D11465" s="375"/>
      <c r="F11465" s="373"/>
    </row>
    <row r="11473" spans="1:6" s="96" customFormat="1">
      <c r="A11473" s="372"/>
      <c r="B11473" s="371"/>
      <c r="D11473" s="375"/>
      <c r="F11473" s="373"/>
    </row>
    <row r="11474" spans="1:6" s="96" customFormat="1">
      <c r="A11474" s="372"/>
      <c r="B11474" s="371"/>
      <c r="D11474" s="375"/>
      <c r="F11474" s="373"/>
    </row>
    <row r="11475" spans="1:6" s="96" customFormat="1">
      <c r="A11475" s="372"/>
      <c r="B11475" s="371"/>
      <c r="D11475" s="375"/>
      <c r="F11475" s="373"/>
    </row>
    <row r="11476" spans="1:6" s="96" customFormat="1">
      <c r="A11476" s="372"/>
      <c r="B11476" s="371"/>
      <c r="D11476" s="375"/>
      <c r="F11476" s="373"/>
    </row>
    <row r="11477" spans="1:6" s="96" customFormat="1">
      <c r="A11477" s="372"/>
      <c r="B11477" s="371"/>
      <c r="D11477" s="375"/>
      <c r="F11477" s="373"/>
    </row>
    <row r="11478" spans="1:6" s="96" customFormat="1">
      <c r="A11478" s="372"/>
      <c r="B11478" s="371"/>
      <c r="D11478" s="375"/>
      <c r="F11478" s="373"/>
    </row>
    <row r="11480" spans="1:6" s="96" customFormat="1">
      <c r="A11480" s="372"/>
      <c r="B11480" s="371"/>
      <c r="D11480" s="375"/>
      <c r="F11480" s="373"/>
    </row>
    <row r="11487" spans="1:6" s="96" customFormat="1">
      <c r="A11487" s="372"/>
      <c r="B11487" s="371"/>
      <c r="D11487" s="375"/>
      <c r="F11487" s="373"/>
    </row>
    <row r="11489" spans="1:6" s="96" customFormat="1">
      <c r="A11489" s="372"/>
      <c r="B11489" s="371"/>
      <c r="D11489" s="375"/>
      <c r="F11489" s="373"/>
    </row>
    <row r="11490" spans="1:6" s="96" customFormat="1">
      <c r="A11490" s="372"/>
      <c r="B11490" s="371"/>
      <c r="D11490" s="375"/>
      <c r="F11490" s="373"/>
    </row>
    <row r="11491" spans="1:6" s="96" customFormat="1">
      <c r="A11491" s="372"/>
      <c r="B11491" s="371"/>
      <c r="D11491" s="375"/>
      <c r="F11491" s="373"/>
    </row>
    <row r="11492" spans="1:6" s="96" customFormat="1">
      <c r="A11492" s="372"/>
      <c r="B11492" s="371"/>
      <c r="D11492" s="375"/>
      <c r="F11492" s="373"/>
    </row>
    <row r="11494" spans="1:6" s="96" customFormat="1">
      <c r="A11494" s="372"/>
      <c r="B11494" s="371"/>
      <c r="D11494" s="375"/>
      <c r="F11494" s="373"/>
    </row>
    <row r="11495" spans="1:6" s="96" customFormat="1">
      <c r="A11495" s="372"/>
      <c r="B11495" s="371"/>
      <c r="D11495" s="375"/>
      <c r="F11495" s="373"/>
    </row>
    <row r="11496" spans="1:6" s="96" customFormat="1">
      <c r="A11496" s="372"/>
      <c r="B11496" s="371"/>
      <c r="D11496" s="375"/>
      <c r="F11496" s="373"/>
    </row>
    <row r="11497" spans="1:6" s="96" customFormat="1">
      <c r="A11497" s="372"/>
      <c r="B11497" s="371"/>
      <c r="D11497" s="375"/>
      <c r="F11497" s="373"/>
    </row>
    <row r="11498" spans="1:6" s="96" customFormat="1">
      <c r="A11498" s="372"/>
      <c r="B11498" s="371"/>
      <c r="D11498" s="375"/>
      <c r="F11498" s="373"/>
    </row>
    <row r="11499" spans="1:6" s="96" customFormat="1">
      <c r="A11499" s="372"/>
      <c r="B11499" s="371"/>
      <c r="D11499" s="375"/>
      <c r="F11499" s="373"/>
    </row>
    <row r="11501" spans="1:6" s="96" customFormat="1">
      <c r="A11501" s="372"/>
      <c r="B11501" s="371"/>
      <c r="D11501" s="375"/>
      <c r="F11501" s="373"/>
    </row>
    <row r="11504" spans="1:6" s="96" customFormat="1">
      <c r="A11504" s="372"/>
      <c r="B11504" s="371"/>
      <c r="D11504" s="375"/>
      <c r="F11504" s="373"/>
    </row>
    <row r="11506" spans="1:6" s="96" customFormat="1">
      <c r="A11506" s="372"/>
      <c r="B11506" s="371"/>
      <c r="D11506" s="375"/>
      <c r="F11506" s="373"/>
    </row>
    <row r="11507" spans="1:6" s="96" customFormat="1">
      <c r="A11507" s="372"/>
      <c r="B11507" s="371"/>
      <c r="D11507" s="375"/>
      <c r="F11507" s="373"/>
    </row>
    <row r="11508" spans="1:6" s="96" customFormat="1">
      <c r="A11508" s="372"/>
      <c r="B11508" s="371"/>
      <c r="D11508" s="375"/>
      <c r="F11508" s="373"/>
    </row>
    <row r="11509" spans="1:6" s="96" customFormat="1">
      <c r="A11509" s="372"/>
      <c r="B11509" s="371"/>
      <c r="D11509" s="375"/>
      <c r="F11509" s="373"/>
    </row>
    <row r="11510" spans="1:6" s="96" customFormat="1">
      <c r="A11510" s="372"/>
      <c r="B11510" s="371"/>
      <c r="D11510" s="375"/>
      <c r="F11510" s="373"/>
    </row>
    <row r="11511" spans="1:6" s="96" customFormat="1">
      <c r="A11511" s="372"/>
      <c r="B11511" s="371"/>
      <c r="D11511" s="375"/>
      <c r="F11511" s="373"/>
    </row>
    <row r="11520" spans="1:6" s="96" customFormat="1">
      <c r="A11520" s="372"/>
      <c r="B11520" s="371"/>
      <c r="D11520" s="375"/>
      <c r="F11520" s="373"/>
    </row>
    <row r="11521" spans="1:6" s="96" customFormat="1">
      <c r="A11521" s="372"/>
      <c r="B11521" s="371"/>
      <c r="D11521" s="375"/>
      <c r="F11521" s="373"/>
    </row>
    <row r="11522" spans="1:6" s="96" customFormat="1">
      <c r="A11522" s="372"/>
      <c r="B11522" s="371"/>
      <c r="D11522" s="375"/>
      <c r="F11522" s="373"/>
    </row>
    <row r="11523" spans="1:6" s="96" customFormat="1">
      <c r="A11523" s="372"/>
      <c r="B11523" s="371"/>
      <c r="D11523" s="375"/>
      <c r="F11523" s="373"/>
    </row>
    <row r="11524" spans="1:6" s="96" customFormat="1">
      <c r="A11524" s="372"/>
      <c r="B11524" s="371"/>
      <c r="D11524" s="375"/>
      <c r="F11524" s="373"/>
    </row>
    <row r="11526" spans="1:6" s="96" customFormat="1">
      <c r="A11526" s="372"/>
      <c r="B11526" s="371"/>
      <c r="D11526" s="375"/>
      <c r="F11526" s="373"/>
    </row>
    <row r="11527" spans="1:6" s="96" customFormat="1">
      <c r="A11527" s="372"/>
      <c r="B11527" s="371"/>
      <c r="D11527" s="375"/>
      <c r="F11527" s="373"/>
    </row>
    <row r="11528" spans="1:6" s="96" customFormat="1">
      <c r="A11528" s="372"/>
      <c r="B11528" s="371"/>
      <c r="D11528" s="375"/>
      <c r="F11528" s="373"/>
    </row>
    <row r="11529" spans="1:6" s="96" customFormat="1">
      <c r="A11529" s="372"/>
      <c r="B11529" s="371"/>
      <c r="D11529" s="375"/>
      <c r="F11529" s="373"/>
    </row>
    <row r="11530" spans="1:6" s="96" customFormat="1">
      <c r="A11530" s="372"/>
      <c r="B11530" s="371"/>
      <c r="D11530" s="375"/>
      <c r="F11530" s="373"/>
    </row>
    <row r="11531" spans="1:6" s="96" customFormat="1">
      <c r="A11531" s="372"/>
      <c r="B11531" s="371"/>
      <c r="D11531" s="375"/>
      <c r="F11531" s="373"/>
    </row>
    <row r="11535" spans="1:6" s="96" customFormat="1">
      <c r="A11535" s="372"/>
      <c r="B11535" s="371"/>
      <c r="D11535" s="375"/>
      <c r="F11535" s="373"/>
    </row>
    <row r="11537" spans="1:6" s="96" customFormat="1">
      <c r="A11537" s="372"/>
      <c r="B11537" s="371"/>
      <c r="D11537" s="375"/>
      <c r="F11537" s="373"/>
    </row>
    <row r="11538" spans="1:6" s="96" customFormat="1">
      <c r="A11538" s="372"/>
      <c r="B11538" s="371"/>
      <c r="D11538" s="375"/>
      <c r="F11538" s="373"/>
    </row>
    <row r="11540" spans="1:6" s="96" customFormat="1">
      <c r="A11540" s="372"/>
      <c r="B11540" s="371"/>
      <c r="D11540" s="375"/>
      <c r="F11540" s="373"/>
    </row>
    <row r="11541" spans="1:6" s="96" customFormat="1">
      <c r="A11541" s="372"/>
      <c r="B11541" s="371"/>
      <c r="D11541" s="375"/>
      <c r="F11541" s="373"/>
    </row>
    <row r="11542" spans="1:6" s="96" customFormat="1">
      <c r="A11542" s="372"/>
      <c r="B11542" s="371"/>
      <c r="D11542" s="375"/>
      <c r="F11542" s="373"/>
    </row>
    <row r="11546" spans="1:6" s="96" customFormat="1">
      <c r="A11546" s="372"/>
      <c r="B11546" s="371"/>
      <c r="D11546" s="375"/>
      <c r="F11546" s="373"/>
    </row>
    <row r="11547" spans="1:6" s="96" customFormat="1">
      <c r="A11547" s="372"/>
      <c r="B11547" s="371"/>
      <c r="D11547" s="375"/>
      <c r="F11547" s="373"/>
    </row>
    <row r="11548" spans="1:6" s="96" customFormat="1">
      <c r="A11548" s="372"/>
      <c r="B11548" s="371"/>
      <c r="D11548" s="375"/>
      <c r="F11548" s="373"/>
    </row>
    <row r="11549" spans="1:6" s="96" customFormat="1">
      <c r="A11549" s="372"/>
      <c r="B11549" s="371"/>
      <c r="D11549" s="375"/>
      <c r="F11549" s="373"/>
    </row>
    <row r="11550" spans="1:6" s="96" customFormat="1">
      <c r="A11550" s="372"/>
      <c r="B11550" s="371"/>
      <c r="D11550" s="375"/>
      <c r="F11550" s="373"/>
    </row>
    <row r="11552" spans="1:6" s="96" customFormat="1">
      <c r="A11552" s="372"/>
      <c r="B11552" s="371"/>
      <c r="D11552" s="375"/>
      <c r="F11552" s="373"/>
    </row>
    <row r="11554" spans="1:6" s="96" customFormat="1">
      <c r="A11554" s="372"/>
      <c r="B11554" s="371"/>
      <c r="D11554" s="375"/>
      <c r="F11554" s="373"/>
    </row>
    <row r="11555" spans="1:6" s="96" customFormat="1">
      <c r="A11555" s="372"/>
      <c r="B11555" s="371"/>
      <c r="D11555" s="375"/>
      <c r="F11555" s="373"/>
    </row>
    <row r="11556" spans="1:6" s="96" customFormat="1">
      <c r="A11556" s="372"/>
      <c r="B11556" s="371"/>
      <c r="D11556" s="375"/>
      <c r="F11556" s="373"/>
    </row>
    <row r="11557" spans="1:6" s="96" customFormat="1">
      <c r="A11557" s="372"/>
      <c r="B11557" s="371"/>
      <c r="D11557" s="375"/>
      <c r="F11557" s="373"/>
    </row>
    <row r="11558" spans="1:6" s="96" customFormat="1">
      <c r="A11558" s="372"/>
      <c r="B11558" s="371"/>
      <c r="D11558" s="375"/>
      <c r="F11558" s="373"/>
    </row>
    <row r="11559" spans="1:6" s="96" customFormat="1">
      <c r="A11559" s="372"/>
      <c r="B11559" s="371"/>
      <c r="D11559" s="375"/>
      <c r="F11559" s="373"/>
    </row>
    <row r="11564" spans="1:6" s="96" customFormat="1">
      <c r="A11564" s="372"/>
      <c r="B11564" s="371"/>
      <c r="D11564" s="375"/>
      <c r="F11564" s="373"/>
    </row>
    <row r="11565" spans="1:6" s="96" customFormat="1">
      <c r="A11565" s="372"/>
      <c r="B11565" s="371"/>
      <c r="D11565" s="375"/>
      <c r="F11565" s="373"/>
    </row>
    <row r="11566" spans="1:6" s="96" customFormat="1">
      <c r="A11566" s="372"/>
      <c r="B11566" s="371"/>
      <c r="D11566" s="375"/>
      <c r="F11566" s="373"/>
    </row>
    <row r="11567" spans="1:6" s="96" customFormat="1">
      <c r="A11567" s="372"/>
      <c r="B11567" s="371"/>
      <c r="D11567" s="375"/>
      <c r="F11567" s="373"/>
    </row>
    <row r="11568" spans="1:6" s="96" customFormat="1">
      <c r="A11568" s="372"/>
      <c r="B11568" s="371"/>
      <c r="D11568" s="375"/>
      <c r="F11568" s="373"/>
    </row>
    <row r="11569" spans="1:6" s="96" customFormat="1">
      <c r="A11569" s="372"/>
      <c r="B11569" s="371"/>
      <c r="D11569" s="375"/>
      <c r="F11569" s="373"/>
    </row>
    <row r="11574" spans="1:6" s="96" customFormat="1">
      <c r="A11574" s="372"/>
      <c r="B11574" s="371"/>
      <c r="D11574" s="375"/>
      <c r="F11574" s="373"/>
    </row>
    <row r="11575" spans="1:6" s="96" customFormat="1">
      <c r="A11575" s="372"/>
      <c r="B11575" s="371"/>
      <c r="D11575" s="375"/>
      <c r="F11575" s="373"/>
    </row>
    <row r="11576" spans="1:6" s="96" customFormat="1">
      <c r="A11576" s="372"/>
      <c r="B11576" s="371"/>
      <c r="D11576" s="375"/>
      <c r="F11576" s="373"/>
    </row>
    <row r="11577" spans="1:6" s="96" customFormat="1">
      <c r="A11577" s="372"/>
      <c r="B11577" s="371"/>
      <c r="D11577" s="375"/>
      <c r="F11577" s="373"/>
    </row>
    <row r="11578" spans="1:6" s="96" customFormat="1">
      <c r="A11578" s="372"/>
      <c r="B11578" s="371"/>
      <c r="D11578" s="375"/>
      <c r="F11578" s="373"/>
    </row>
    <row r="11580" spans="1:6" s="96" customFormat="1">
      <c r="A11580" s="372"/>
      <c r="B11580" s="371"/>
      <c r="D11580" s="375"/>
      <c r="F11580" s="373"/>
    </row>
    <row r="11581" spans="1:6" s="96" customFormat="1">
      <c r="A11581" s="372"/>
      <c r="B11581" s="371"/>
      <c r="D11581" s="375"/>
      <c r="F11581" s="373"/>
    </row>
    <row r="11582" spans="1:6" s="96" customFormat="1">
      <c r="A11582" s="372"/>
      <c r="B11582" s="371"/>
      <c r="D11582" s="375"/>
      <c r="F11582" s="373"/>
    </row>
    <row r="11583" spans="1:6" s="96" customFormat="1">
      <c r="A11583" s="372"/>
      <c r="B11583" s="371"/>
      <c r="D11583" s="375"/>
      <c r="F11583" s="373"/>
    </row>
    <row r="11585" spans="1:6" s="96" customFormat="1">
      <c r="A11585" s="372"/>
      <c r="B11585" s="371"/>
      <c r="D11585" s="375"/>
      <c r="F11585" s="373"/>
    </row>
    <row r="11586" spans="1:6" s="96" customFormat="1">
      <c r="A11586" s="372"/>
      <c r="B11586" s="371"/>
      <c r="D11586" s="375"/>
      <c r="F11586" s="373"/>
    </row>
    <row r="11588" spans="1:6" s="96" customFormat="1">
      <c r="A11588" s="372"/>
      <c r="B11588" s="371"/>
      <c r="D11588" s="375"/>
      <c r="F11588" s="373"/>
    </row>
    <row r="11590" spans="1:6" s="96" customFormat="1">
      <c r="A11590" s="372"/>
      <c r="B11590" s="371"/>
      <c r="D11590" s="375"/>
      <c r="F11590" s="373"/>
    </row>
    <row r="11592" spans="1:6" s="96" customFormat="1">
      <c r="A11592" s="372"/>
      <c r="B11592" s="371"/>
      <c r="D11592" s="375"/>
      <c r="F11592" s="373"/>
    </row>
    <row r="11594" spans="1:6" s="96" customFormat="1">
      <c r="A11594" s="372"/>
      <c r="B11594" s="371"/>
      <c r="D11594" s="375"/>
      <c r="F11594" s="373"/>
    </row>
    <row r="11595" spans="1:6" s="96" customFormat="1">
      <c r="A11595" s="372"/>
      <c r="B11595" s="371"/>
      <c r="D11595" s="375"/>
      <c r="F11595" s="373"/>
    </row>
    <row r="11597" spans="1:6" s="96" customFormat="1">
      <c r="A11597" s="372"/>
      <c r="B11597" s="371"/>
      <c r="D11597" s="375"/>
      <c r="F11597" s="373"/>
    </row>
    <row r="11599" spans="1:6" s="96" customFormat="1">
      <c r="A11599" s="372"/>
      <c r="B11599" s="371"/>
      <c r="D11599" s="375"/>
      <c r="F11599" s="373"/>
    </row>
    <row r="11601" spans="1:6" s="96" customFormat="1">
      <c r="A11601" s="372"/>
      <c r="B11601" s="371"/>
      <c r="D11601" s="375"/>
      <c r="F11601" s="373"/>
    </row>
    <row r="11603" spans="1:6" s="96" customFormat="1">
      <c r="A11603" s="372"/>
      <c r="B11603" s="371"/>
      <c r="D11603" s="375"/>
      <c r="F11603" s="373"/>
    </row>
    <row r="11607" spans="1:6" s="96" customFormat="1">
      <c r="A11607" s="372"/>
      <c r="B11607" s="371"/>
      <c r="D11607" s="375"/>
      <c r="F11607" s="373"/>
    </row>
    <row r="11608" spans="1:6" s="96" customFormat="1">
      <c r="A11608" s="372"/>
      <c r="B11608" s="371"/>
      <c r="D11608" s="375"/>
      <c r="F11608" s="373"/>
    </row>
    <row r="11609" spans="1:6" s="96" customFormat="1">
      <c r="A11609" s="372"/>
      <c r="B11609" s="371"/>
      <c r="D11609" s="375"/>
      <c r="F11609" s="373"/>
    </row>
    <row r="11610" spans="1:6" s="96" customFormat="1">
      <c r="A11610" s="372"/>
      <c r="B11610" s="371"/>
      <c r="D11610" s="375"/>
      <c r="F11610" s="373"/>
    </row>
    <row r="11612" spans="1:6" s="96" customFormat="1">
      <c r="A11612" s="372"/>
      <c r="B11612" s="371"/>
      <c r="D11612" s="375"/>
      <c r="F11612" s="373"/>
    </row>
    <row r="11615" spans="1:6" s="96" customFormat="1">
      <c r="A11615" s="372"/>
      <c r="B11615" s="371"/>
      <c r="D11615" s="375"/>
      <c r="F11615" s="373"/>
    </row>
    <row r="11617" spans="1:6" s="96" customFormat="1">
      <c r="A11617" s="372"/>
      <c r="B11617" s="371"/>
      <c r="D11617" s="375"/>
      <c r="F11617" s="373"/>
    </row>
    <row r="11619" spans="1:6" s="96" customFormat="1">
      <c r="A11619" s="372"/>
      <c r="B11619" s="371"/>
      <c r="D11619" s="375"/>
      <c r="F11619" s="373"/>
    </row>
    <row r="11621" spans="1:6" s="96" customFormat="1">
      <c r="A11621" s="372"/>
      <c r="B11621" s="371"/>
      <c r="D11621" s="375"/>
      <c r="F11621" s="373"/>
    </row>
    <row r="11624" spans="1:6" s="96" customFormat="1">
      <c r="A11624" s="372"/>
      <c r="B11624" s="371"/>
      <c r="D11624" s="375"/>
      <c r="F11624" s="373"/>
    </row>
    <row r="11625" spans="1:6" s="96" customFormat="1">
      <c r="A11625" s="372"/>
      <c r="B11625" s="371"/>
      <c r="D11625" s="375"/>
      <c r="F11625" s="373"/>
    </row>
    <row r="11626" spans="1:6" s="96" customFormat="1">
      <c r="A11626" s="372"/>
      <c r="B11626" s="371"/>
      <c r="D11626" s="375"/>
      <c r="F11626" s="373"/>
    </row>
    <row r="11627" spans="1:6" s="96" customFormat="1">
      <c r="A11627" s="372"/>
      <c r="B11627" s="371"/>
      <c r="D11627" s="375"/>
      <c r="F11627" s="373"/>
    </row>
    <row r="11628" spans="1:6" s="96" customFormat="1">
      <c r="A11628" s="372"/>
      <c r="B11628" s="371"/>
      <c r="D11628" s="375"/>
      <c r="F11628" s="373"/>
    </row>
    <row r="11630" spans="1:6" s="96" customFormat="1">
      <c r="A11630" s="372"/>
      <c r="B11630" s="371"/>
      <c r="D11630" s="375"/>
      <c r="F11630" s="373"/>
    </row>
    <row r="11633" spans="1:6" s="96" customFormat="1">
      <c r="A11633" s="372"/>
      <c r="B11633" s="371"/>
      <c r="D11633" s="375"/>
      <c r="F11633" s="373"/>
    </row>
    <row r="11635" spans="1:6" s="96" customFormat="1">
      <c r="A11635" s="372"/>
      <c r="B11635" s="371"/>
      <c r="D11635" s="375"/>
      <c r="F11635" s="373"/>
    </row>
    <row r="11636" spans="1:6" s="96" customFormat="1">
      <c r="A11636" s="372"/>
      <c r="B11636" s="371"/>
      <c r="D11636" s="375"/>
      <c r="F11636" s="373"/>
    </row>
    <row r="11637" spans="1:6" s="96" customFormat="1">
      <c r="A11637" s="372"/>
      <c r="B11637" s="371"/>
      <c r="D11637" s="375"/>
      <c r="F11637" s="373"/>
    </row>
    <row r="11638" spans="1:6" s="96" customFormat="1">
      <c r="A11638" s="372"/>
      <c r="B11638" s="371"/>
      <c r="D11638" s="375"/>
      <c r="F11638" s="373"/>
    </row>
    <row r="11639" spans="1:6" s="96" customFormat="1">
      <c r="A11639" s="372"/>
      <c r="B11639" s="371"/>
      <c r="D11639" s="375"/>
      <c r="F11639" s="373"/>
    </row>
    <row r="11640" spans="1:6" s="96" customFormat="1">
      <c r="A11640" s="372"/>
      <c r="B11640" s="371"/>
      <c r="D11640" s="375"/>
      <c r="F11640" s="373"/>
    </row>
    <row r="11641" spans="1:6" s="96" customFormat="1">
      <c r="A11641" s="372"/>
      <c r="B11641" s="371"/>
      <c r="D11641" s="375"/>
      <c r="F11641" s="373"/>
    </row>
    <row r="11644" spans="1:6" s="96" customFormat="1">
      <c r="A11644" s="372"/>
      <c r="B11644" s="371"/>
      <c r="D11644" s="375"/>
      <c r="F11644" s="373"/>
    </row>
    <row r="11646" spans="1:6" s="96" customFormat="1">
      <c r="A11646" s="372"/>
      <c r="B11646" s="371"/>
      <c r="D11646" s="375"/>
      <c r="F11646" s="373"/>
    </row>
    <row r="11648" spans="1:6" s="96" customFormat="1">
      <c r="A11648" s="372"/>
      <c r="B11648" s="371"/>
      <c r="D11648" s="375"/>
      <c r="F11648" s="373"/>
    </row>
    <row r="11649" spans="1:6" s="96" customFormat="1">
      <c r="A11649" s="372"/>
      <c r="B11649" s="371"/>
      <c r="D11649" s="375"/>
      <c r="F11649" s="373"/>
    </row>
    <row r="11652" spans="1:6" s="96" customFormat="1">
      <c r="A11652" s="372"/>
      <c r="B11652" s="371"/>
      <c r="D11652" s="375"/>
      <c r="F11652" s="373"/>
    </row>
    <row r="11654" spans="1:6" s="96" customFormat="1">
      <c r="A11654" s="372"/>
      <c r="B11654" s="371"/>
      <c r="D11654" s="375"/>
      <c r="F11654" s="373"/>
    </row>
    <row r="11655" spans="1:6" s="96" customFormat="1">
      <c r="A11655" s="372"/>
      <c r="B11655" s="371"/>
      <c r="D11655" s="375"/>
      <c r="F11655" s="373"/>
    </row>
    <row r="11657" spans="1:6" s="96" customFormat="1">
      <c r="A11657" s="372"/>
      <c r="B11657" s="371"/>
      <c r="D11657" s="375"/>
      <c r="F11657" s="373"/>
    </row>
    <row r="11659" spans="1:6" s="96" customFormat="1">
      <c r="A11659" s="372"/>
      <c r="B11659" s="371"/>
      <c r="D11659" s="375"/>
      <c r="F11659" s="373"/>
    </row>
    <row r="11660" spans="1:6" s="96" customFormat="1">
      <c r="A11660" s="372"/>
      <c r="B11660" s="371"/>
      <c r="D11660" s="375"/>
      <c r="F11660" s="373"/>
    </row>
    <row r="11662" spans="1:6" s="96" customFormat="1">
      <c r="A11662" s="372"/>
      <c r="B11662" s="371"/>
      <c r="D11662" s="375"/>
      <c r="F11662" s="373"/>
    </row>
    <row r="11664" spans="1:6" s="96" customFormat="1">
      <c r="A11664" s="372"/>
      <c r="B11664" s="371"/>
      <c r="D11664" s="375"/>
      <c r="F11664" s="373"/>
    </row>
    <row r="11666" spans="1:6" s="96" customFormat="1">
      <c r="A11666" s="372"/>
      <c r="B11666" s="371"/>
      <c r="D11666" s="375"/>
      <c r="F11666" s="373"/>
    </row>
    <row r="11668" spans="1:6" s="96" customFormat="1">
      <c r="A11668" s="372"/>
      <c r="B11668" s="371"/>
      <c r="D11668" s="375"/>
      <c r="F11668" s="373"/>
    </row>
    <row r="11670" spans="1:6" s="96" customFormat="1">
      <c r="A11670" s="372"/>
      <c r="B11670" s="371"/>
      <c r="D11670" s="375"/>
      <c r="F11670" s="373"/>
    </row>
    <row r="11672" spans="1:6" s="96" customFormat="1">
      <c r="A11672" s="372"/>
      <c r="B11672" s="371"/>
      <c r="D11672" s="375"/>
      <c r="F11672" s="373"/>
    </row>
    <row r="11673" spans="1:6" s="96" customFormat="1">
      <c r="A11673" s="372"/>
      <c r="B11673" s="371"/>
      <c r="D11673" s="375"/>
      <c r="F11673" s="373"/>
    </row>
    <row r="11674" spans="1:6" s="96" customFormat="1">
      <c r="A11674" s="372"/>
      <c r="B11674" s="371"/>
      <c r="D11674" s="375"/>
      <c r="F11674" s="373"/>
    </row>
    <row r="11675" spans="1:6" s="96" customFormat="1">
      <c r="A11675" s="372"/>
      <c r="B11675" s="371"/>
      <c r="D11675" s="375"/>
      <c r="F11675" s="373"/>
    </row>
    <row r="11677" spans="1:6" s="96" customFormat="1">
      <c r="A11677" s="372"/>
      <c r="B11677" s="371"/>
      <c r="D11677" s="375"/>
      <c r="F11677" s="373"/>
    </row>
    <row r="11679" spans="1:6" s="96" customFormat="1">
      <c r="A11679" s="372"/>
      <c r="B11679" s="371"/>
      <c r="D11679" s="375"/>
      <c r="F11679" s="373"/>
    </row>
    <row r="11681" spans="1:6" s="96" customFormat="1">
      <c r="A11681" s="372"/>
      <c r="B11681" s="371"/>
      <c r="D11681" s="375"/>
      <c r="F11681" s="373"/>
    </row>
    <row r="11682" spans="1:6" s="96" customFormat="1">
      <c r="A11682" s="372"/>
      <c r="B11682" s="371"/>
      <c r="D11682" s="375"/>
      <c r="F11682" s="373"/>
    </row>
    <row r="11684" spans="1:6" s="96" customFormat="1">
      <c r="A11684" s="372"/>
      <c r="B11684" s="371"/>
      <c r="D11684" s="375"/>
      <c r="F11684" s="373"/>
    </row>
    <row r="11686" spans="1:6" s="96" customFormat="1">
      <c r="A11686" s="372"/>
      <c r="B11686" s="371"/>
      <c r="D11686" s="375"/>
      <c r="F11686" s="373"/>
    </row>
    <row r="11687" spans="1:6" s="96" customFormat="1">
      <c r="A11687" s="372"/>
      <c r="B11687" s="371"/>
      <c r="D11687" s="375"/>
      <c r="F11687" s="373"/>
    </row>
    <row r="11688" spans="1:6" s="96" customFormat="1">
      <c r="A11688" s="372"/>
      <c r="B11688" s="371"/>
      <c r="D11688" s="375"/>
      <c r="F11688" s="373"/>
    </row>
    <row r="11689" spans="1:6" s="96" customFormat="1">
      <c r="A11689" s="372"/>
      <c r="B11689" s="371"/>
      <c r="D11689" s="375"/>
      <c r="F11689" s="373"/>
    </row>
    <row r="11690" spans="1:6" s="96" customFormat="1">
      <c r="A11690" s="372"/>
      <c r="B11690" s="371"/>
      <c r="D11690" s="375"/>
      <c r="F11690" s="373"/>
    </row>
    <row r="11691" spans="1:6" s="96" customFormat="1">
      <c r="A11691" s="372"/>
      <c r="B11691" s="371"/>
      <c r="D11691" s="375"/>
      <c r="F11691" s="373"/>
    </row>
    <row r="11693" spans="1:6" s="96" customFormat="1">
      <c r="A11693" s="372"/>
      <c r="B11693" s="371"/>
      <c r="D11693" s="375"/>
      <c r="F11693" s="373"/>
    </row>
    <row r="11695" spans="1:6" s="96" customFormat="1">
      <c r="A11695" s="372"/>
      <c r="B11695" s="371"/>
      <c r="D11695" s="375"/>
      <c r="F11695" s="373"/>
    </row>
    <row r="11696" spans="1:6" s="96" customFormat="1">
      <c r="A11696" s="372"/>
      <c r="B11696" s="371"/>
      <c r="D11696" s="375"/>
      <c r="F11696" s="373"/>
    </row>
    <row r="11697" spans="1:6" s="96" customFormat="1">
      <c r="A11697" s="372"/>
      <c r="B11697" s="371"/>
      <c r="D11697" s="375"/>
      <c r="F11697" s="373"/>
    </row>
    <row r="11698" spans="1:6" s="96" customFormat="1">
      <c r="A11698" s="372"/>
      <c r="B11698" s="371"/>
      <c r="D11698" s="375"/>
      <c r="F11698" s="373"/>
    </row>
    <row r="11699" spans="1:6" s="96" customFormat="1">
      <c r="A11699" s="372"/>
      <c r="B11699" s="371"/>
      <c r="D11699" s="375"/>
      <c r="F11699" s="373"/>
    </row>
    <row r="11700" spans="1:6" s="96" customFormat="1">
      <c r="A11700" s="372"/>
      <c r="B11700" s="371"/>
      <c r="D11700" s="375"/>
      <c r="F11700" s="373"/>
    </row>
    <row r="11701" spans="1:6" s="96" customFormat="1">
      <c r="A11701" s="372"/>
      <c r="B11701" s="371"/>
      <c r="D11701" s="375"/>
      <c r="F11701" s="373"/>
    </row>
    <row r="11702" spans="1:6" s="96" customFormat="1">
      <c r="A11702" s="372"/>
      <c r="B11702" s="371"/>
      <c r="D11702" s="375"/>
      <c r="F11702" s="373"/>
    </row>
    <row r="11703" spans="1:6" s="96" customFormat="1">
      <c r="A11703" s="372"/>
      <c r="B11703" s="371"/>
      <c r="D11703" s="375"/>
      <c r="F11703" s="373"/>
    </row>
    <row r="11705" spans="1:6" s="96" customFormat="1">
      <c r="A11705" s="372"/>
      <c r="B11705" s="371"/>
      <c r="D11705" s="375"/>
      <c r="F11705" s="373"/>
    </row>
    <row r="11707" spans="1:6" s="96" customFormat="1">
      <c r="A11707" s="372"/>
      <c r="B11707" s="371"/>
      <c r="D11707" s="375"/>
      <c r="F11707" s="373"/>
    </row>
    <row r="11708" spans="1:6" s="96" customFormat="1">
      <c r="A11708" s="372"/>
      <c r="B11708" s="371"/>
      <c r="D11708" s="375"/>
      <c r="F11708" s="373"/>
    </row>
    <row r="11709" spans="1:6" s="96" customFormat="1">
      <c r="A11709" s="372"/>
      <c r="B11709" s="371"/>
      <c r="D11709" s="375"/>
      <c r="F11709" s="373"/>
    </row>
    <row r="11710" spans="1:6" s="96" customFormat="1">
      <c r="A11710" s="372"/>
      <c r="B11710" s="371"/>
      <c r="D11710" s="375"/>
      <c r="F11710" s="373"/>
    </row>
    <row r="11711" spans="1:6" s="96" customFormat="1">
      <c r="A11711" s="372"/>
      <c r="B11711" s="371"/>
      <c r="D11711" s="375"/>
      <c r="F11711" s="373"/>
    </row>
    <row r="11714" spans="1:6" s="96" customFormat="1">
      <c r="A11714" s="372"/>
      <c r="B11714" s="371"/>
      <c r="D11714" s="375"/>
      <c r="F11714" s="373"/>
    </row>
    <row r="11715" spans="1:6" s="96" customFormat="1">
      <c r="A11715" s="372"/>
      <c r="B11715" s="371"/>
      <c r="D11715" s="375"/>
      <c r="F11715" s="373"/>
    </row>
    <row r="11716" spans="1:6" s="96" customFormat="1">
      <c r="A11716" s="372"/>
      <c r="B11716" s="371"/>
      <c r="D11716" s="375"/>
      <c r="F11716" s="373"/>
    </row>
    <row r="11717" spans="1:6" s="96" customFormat="1">
      <c r="A11717" s="372"/>
      <c r="B11717" s="371"/>
      <c r="D11717" s="375"/>
      <c r="F11717" s="373"/>
    </row>
    <row r="11718" spans="1:6" s="96" customFormat="1">
      <c r="A11718" s="372"/>
      <c r="B11718" s="371"/>
      <c r="D11718" s="375"/>
      <c r="F11718" s="373"/>
    </row>
    <row r="11719" spans="1:6" s="96" customFormat="1">
      <c r="A11719" s="372"/>
      <c r="B11719" s="371"/>
      <c r="D11719" s="375"/>
      <c r="F11719" s="373"/>
    </row>
    <row r="11720" spans="1:6" s="96" customFormat="1">
      <c r="A11720" s="372"/>
      <c r="B11720" s="371"/>
      <c r="D11720" s="375"/>
      <c r="F11720" s="373"/>
    </row>
    <row r="11721" spans="1:6" s="96" customFormat="1">
      <c r="A11721" s="372"/>
      <c r="B11721" s="371"/>
      <c r="D11721" s="375"/>
      <c r="F11721" s="373"/>
    </row>
    <row r="11722" spans="1:6" s="96" customFormat="1">
      <c r="A11722" s="372"/>
      <c r="B11722" s="371"/>
      <c r="D11722" s="375"/>
      <c r="F11722" s="373"/>
    </row>
    <row r="11725" spans="1:6" s="96" customFormat="1">
      <c r="A11725" s="372"/>
      <c r="B11725" s="371"/>
      <c r="D11725" s="375"/>
      <c r="F11725" s="373"/>
    </row>
    <row r="11727" spans="1:6" s="96" customFormat="1">
      <c r="A11727" s="372"/>
      <c r="B11727" s="371"/>
      <c r="D11727" s="375"/>
      <c r="F11727" s="373"/>
    </row>
    <row r="11729" spans="1:6" s="96" customFormat="1">
      <c r="A11729" s="372"/>
      <c r="B11729" s="371"/>
      <c r="D11729" s="375"/>
      <c r="F11729" s="373"/>
    </row>
    <row r="11734" spans="1:6" s="96" customFormat="1">
      <c r="A11734" s="372"/>
      <c r="B11734" s="371"/>
      <c r="D11734" s="375"/>
      <c r="F11734" s="373"/>
    </row>
    <row r="11735" spans="1:6" s="96" customFormat="1">
      <c r="A11735" s="372"/>
      <c r="B11735" s="371"/>
      <c r="D11735" s="375"/>
      <c r="F11735" s="373"/>
    </row>
    <row r="11736" spans="1:6" s="96" customFormat="1">
      <c r="A11736" s="372"/>
      <c r="B11736" s="371"/>
      <c r="D11736" s="375"/>
      <c r="F11736" s="373"/>
    </row>
    <row r="11737" spans="1:6" s="96" customFormat="1">
      <c r="A11737" s="372"/>
      <c r="B11737" s="371"/>
      <c r="D11737" s="375"/>
      <c r="F11737" s="373"/>
    </row>
    <row r="11738" spans="1:6" s="96" customFormat="1">
      <c r="A11738" s="372"/>
      <c r="B11738" s="371"/>
      <c r="D11738" s="375"/>
      <c r="F11738" s="373"/>
    </row>
    <row r="11739" spans="1:6" s="96" customFormat="1">
      <c r="A11739" s="372"/>
      <c r="B11739" s="371"/>
      <c r="D11739" s="375"/>
      <c r="F11739" s="373"/>
    </row>
    <row r="11741" spans="1:6" s="96" customFormat="1">
      <c r="A11741" s="372"/>
      <c r="B11741" s="371"/>
      <c r="D11741" s="375"/>
      <c r="F11741" s="373"/>
    </row>
    <row r="11745" spans="1:6" s="96" customFormat="1">
      <c r="A11745" s="372"/>
      <c r="B11745" s="371"/>
      <c r="D11745" s="375"/>
      <c r="F11745" s="373"/>
    </row>
    <row r="11747" spans="1:6" s="96" customFormat="1">
      <c r="A11747" s="372"/>
      <c r="B11747" s="371"/>
      <c r="D11747" s="375"/>
      <c r="F11747" s="373"/>
    </row>
    <row r="11748" spans="1:6" s="96" customFormat="1">
      <c r="A11748" s="372"/>
      <c r="B11748" s="371"/>
      <c r="D11748" s="375"/>
      <c r="F11748" s="373"/>
    </row>
    <row r="11749" spans="1:6" s="96" customFormat="1">
      <c r="A11749" s="372"/>
      <c r="B11749" s="371"/>
      <c r="D11749" s="375"/>
      <c r="F11749" s="373"/>
    </row>
    <row r="11750" spans="1:6" s="96" customFormat="1">
      <c r="A11750" s="372"/>
      <c r="B11750" s="371"/>
      <c r="D11750" s="375"/>
      <c r="F11750" s="373"/>
    </row>
    <row r="11751" spans="1:6" s="96" customFormat="1">
      <c r="A11751" s="372"/>
      <c r="B11751" s="371"/>
      <c r="D11751" s="375"/>
      <c r="F11751" s="373"/>
    </row>
    <row r="11754" spans="1:6" s="96" customFormat="1">
      <c r="A11754" s="372"/>
      <c r="B11754" s="371"/>
      <c r="D11754" s="375"/>
      <c r="F11754" s="373"/>
    </row>
    <row r="11756" spans="1:6" s="96" customFormat="1">
      <c r="A11756" s="372"/>
      <c r="B11756" s="371"/>
      <c r="D11756" s="375"/>
      <c r="F11756" s="373"/>
    </row>
    <row r="11759" spans="1:6" s="96" customFormat="1">
      <c r="A11759" s="372"/>
      <c r="B11759" s="371"/>
      <c r="D11759" s="375"/>
      <c r="F11759" s="373"/>
    </row>
    <row r="11761" spans="1:6" s="96" customFormat="1">
      <c r="A11761" s="372"/>
      <c r="B11761" s="371"/>
      <c r="D11761" s="375"/>
      <c r="F11761" s="373"/>
    </row>
    <row r="11763" spans="1:6" s="96" customFormat="1">
      <c r="A11763" s="372"/>
      <c r="B11763" s="371"/>
      <c r="D11763" s="375"/>
      <c r="F11763" s="373"/>
    </row>
    <row r="11765" spans="1:6" s="96" customFormat="1">
      <c r="A11765" s="372"/>
      <c r="B11765" s="371"/>
      <c r="D11765" s="375"/>
      <c r="F11765" s="373"/>
    </row>
    <row r="11767" spans="1:6" s="96" customFormat="1">
      <c r="A11767" s="372"/>
      <c r="B11767" s="371"/>
      <c r="D11767" s="375"/>
      <c r="F11767" s="373"/>
    </row>
    <row r="11772" spans="1:6" s="96" customFormat="1">
      <c r="A11772" s="372"/>
      <c r="B11772" s="371"/>
      <c r="D11772" s="375"/>
      <c r="F11772" s="373"/>
    </row>
    <row r="11773" spans="1:6" s="96" customFormat="1">
      <c r="A11773" s="372"/>
      <c r="B11773" s="371"/>
      <c r="D11773" s="375"/>
      <c r="F11773" s="373"/>
    </row>
    <row r="11774" spans="1:6" s="96" customFormat="1">
      <c r="A11774" s="372"/>
      <c r="B11774" s="371"/>
      <c r="D11774" s="375"/>
      <c r="F11774" s="373"/>
    </row>
    <row r="11775" spans="1:6" s="96" customFormat="1">
      <c r="A11775" s="372"/>
      <c r="B11775" s="371"/>
      <c r="D11775" s="375"/>
      <c r="F11775" s="373"/>
    </row>
    <row r="11776" spans="1:6" s="96" customFormat="1">
      <c r="A11776" s="372"/>
      <c r="B11776" s="371"/>
      <c r="D11776" s="375"/>
      <c r="F11776" s="373"/>
    </row>
    <row r="11777" spans="1:6" s="96" customFormat="1">
      <c r="A11777" s="372"/>
      <c r="B11777" s="371"/>
      <c r="D11777" s="375"/>
      <c r="F11777" s="373"/>
    </row>
    <row r="11778" spans="1:6" s="96" customFormat="1">
      <c r="A11778" s="372"/>
      <c r="B11778" s="371"/>
      <c r="D11778" s="375"/>
      <c r="F11778" s="373"/>
    </row>
    <row r="11779" spans="1:6" s="96" customFormat="1">
      <c r="A11779" s="372"/>
      <c r="B11779" s="371"/>
      <c r="D11779" s="375"/>
      <c r="F11779" s="373"/>
    </row>
    <row r="11780" spans="1:6" s="96" customFormat="1">
      <c r="A11780" s="372"/>
      <c r="B11780" s="371"/>
      <c r="D11780" s="375"/>
      <c r="F11780" s="373"/>
    </row>
    <row r="11781" spans="1:6" s="96" customFormat="1">
      <c r="A11781" s="372"/>
      <c r="B11781" s="371"/>
      <c r="D11781" s="375"/>
      <c r="F11781" s="373"/>
    </row>
    <row r="11782" spans="1:6" s="96" customFormat="1">
      <c r="A11782" s="372"/>
      <c r="B11782" s="371"/>
      <c r="D11782" s="375"/>
      <c r="F11782" s="373"/>
    </row>
    <row r="11783" spans="1:6" s="96" customFormat="1">
      <c r="A11783" s="372"/>
      <c r="B11783" s="371"/>
      <c r="D11783" s="375"/>
      <c r="F11783" s="373"/>
    </row>
    <row r="11784" spans="1:6" s="96" customFormat="1">
      <c r="A11784" s="372"/>
      <c r="B11784" s="371"/>
      <c r="D11784" s="375"/>
      <c r="F11784" s="373"/>
    </row>
    <row r="11787" spans="1:6" s="96" customFormat="1">
      <c r="A11787" s="372"/>
      <c r="B11787" s="371"/>
      <c r="D11787" s="375"/>
      <c r="F11787" s="373"/>
    </row>
    <row r="11789" spans="1:6" s="96" customFormat="1">
      <c r="A11789" s="372"/>
      <c r="B11789" s="371"/>
      <c r="D11789" s="375"/>
      <c r="F11789" s="373"/>
    </row>
    <row r="11790" spans="1:6" s="96" customFormat="1">
      <c r="A11790" s="372"/>
      <c r="B11790" s="371"/>
      <c r="D11790" s="375"/>
      <c r="F11790" s="373"/>
    </row>
    <row r="11792" spans="1:6" s="96" customFormat="1">
      <c r="A11792" s="372"/>
      <c r="B11792" s="371"/>
      <c r="D11792" s="375"/>
      <c r="F11792" s="373"/>
    </row>
    <row r="11793" spans="1:6" s="96" customFormat="1">
      <c r="A11793" s="372"/>
      <c r="B11793" s="371"/>
      <c r="D11793" s="375"/>
      <c r="F11793" s="373"/>
    </row>
    <row r="11795" spans="1:6" s="96" customFormat="1">
      <c r="A11795" s="372"/>
      <c r="B11795" s="371"/>
      <c r="D11795" s="375"/>
      <c r="F11795" s="373"/>
    </row>
    <row r="11799" spans="1:6" s="96" customFormat="1">
      <c r="A11799" s="372"/>
      <c r="B11799" s="371"/>
      <c r="D11799" s="375"/>
      <c r="F11799" s="373"/>
    </row>
    <row r="11800" spans="1:6" s="96" customFormat="1">
      <c r="A11800" s="372"/>
      <c r="B11800" s="371"/>
      <c r="D11800" s="375"/>
      <c r="F11800" s="373"/>
    </row>
    <row r="11801" spans="1:6" s="96" customFormat="1">
      <c r="A11801" s="372"/>
      <c r="B11801" s="371"/>
      <c r="D11801" s="375"/>
      <c r="F11801" s="373"/>
    </row>
    <row r="11802" spans="1:6" s="96" customFormat="1">
      <c r="A11802" s="372"/>
      <c r="B11802" s="371"/>
      <c r="D11802" s="375"/>
      <c r="F11802" s="373"/>
    </row>
    <row r="11803" spans="1:6" s="96" customFormat="1">
      <c r="A11803" s="372"/>
      <c r="B11803" s="371"/>
      <c r="D11803" s="375"/>
      <c r="F11803" s="373"/>
    </row>
    <row r="11804" spans="1:6" s="96" customFormat="1">
      <c r="A11804" s="372"/>
      <c r="B11804" s="371"/>
      <c r="D11804" s="375"/>
      <c r="F11804" s="373"/>
    </row>
    <row r="11807" spans="1:6" s="96" customFormat="1">
      <c r="A11807" s="372"/>
      <c r="B11807" s="371"/>
      <c r="D11807" s="375"/>
      <c r="F11807" s="373"/>
    </row>
    <row r="11808" spans="1:6" s="96" customFormat="1">
      <c r="A11808" s="372"/>
      <c r="B11808" s="371"/>
      <c r="D11808" s="375"/>
      <c r="F11808" s="373"/>
    </row>
    <row r="11809" spans="1:6" s="96" customFormat="1">
      <c r="A11809" s="372"/>
      <c r="B11809" s="371"/>
      <c r="D11809" s="375"/>
      <c r="F11809" s="373"/>
    </row>
    <row r="11810" spans="1:6" s="96" customFormat="1">
      <c r="A11810" s="372"/>
      <c r="B11810" s="371"/>
      <c r="D11810" s="375"/>
      <c r="F11810" s="373"/>
    </row>
    <row r="11811" spans="1:6" s="96" customFormat="1">
      <c r="A11811" s="372"/>
      <c r="B11811" s="371"/>
      <c r="D11811" s="375"/>
      <c r="F11811" s="373"/>
    </row>
    <row r="11813" spans="1:6" s="96" customFormat="1">
      <c r="A11813" s="372"/>
      <c r="B11813" s="371"/>
      <c r="D11813" s="375"/>
      <c r="F11813" s="373"/>
    </row>
    <row r="11815" spans="1:6" s="96" customFormat="1">
      <c r="A11815" s="372"/>
      <c r="B11815" s="371"/>
      <c r="D11815" s="375"/>
      <c r="F11815" s="373"/>
    </row>
    <row r="11816" spans="1:6" s="96" customFormat="1">
      <c r="A11816" s="372"/>
      <c r="B11816" s="371"/>
      <c r="D11816" s="375"/>
      <c r="F11816" s="373"/>
    </row>
    <row r="11817" spans="1:6" s="96" customFormat="1">
      <c r="A11817" s="372"/>
      <c r="B11817" s="371"/>
      <c r="D11817" s="375"/>
      <c r="F11817" s="373"/>
    </row>
    <row r="11819" spans="1:6" s="96" customFormat="1">
      <c r="A11819" s="372"/>
      <c r="B11819" s="371"/>
      <c r="D11819" s="375"/>
      <c r="F11819" s="373"/>
    </row>
    <row r="11820" spans="1:6" s="96" customFormat="1">
      <c r="A11820" s="372"/>
      <c r="B11820" s="371"/>
      <c r="D11820" s="375"/>
      <c r="F11820" s="373"/>
    </row>
    <row r="11822" spans="1:6" s="96" customFormat="1">
      <c r="A11822" s="372"/>
      <c r="B11822" s="371"/>
      <c r="D11822" s="375"/>
      <c r="F11822" s="373"/>
    </row>
    <row r="11825" spans="1:6" s="96" customFormat="1">
      <c r="A11825" s="372"/>
      <c r="B11825" s="371"/>
      <c r="D11825" s="375"/>
      <c r="F11825" s="373"/>
    </row>
    <row r="11826" spans="1:6" s="96" customFormat="1">
      <c r="A11826" s="372"/>
      <c r="B11826" s="371"/>
      <c r="D11826" s="375"/>
      <c r="F11826" s="373"/>
    </row>
    <row r="11827" spans="1:6" s="96" customFormat="1">
      <c r="A11827" s="372"/>
      <c r="B11827" s="371"/>
      <c r="D11827" s="375"/>
      <c r="F11827" s="373"/>
    </row>
    <row r="11828" spans="1:6" s="96" customFormat="1">
      <c r="A11828" s="372"/>
      <c r="B11828" s="371"/>
      <c r="D11828" s="375"/>
      <c r="F11828" s="373"/>
    </row>
    <row r="11829" spans="1:6" s="96" customFormat="1">
      <c r="A11829" s="372"/>
      <c r="B11829" s="371"/>
      <c r="D11829" s="375"/>
      <c r="F11829" s="373"/>
    </row>
    <row r="11831" spans="1:6" s="96" customFormat="1">
      <c r="A11831" s="372"/>
      <c r="B11831" s="371"/>
      <c r="D11831" s="375"/>
      <c r="F11831" s="373"/>
    </row>
    <row r="11833" spans="1:6" s="96" customFormat="1">
      <c r="A11833" s="372"/>
      <c r="B11833" s="371"/>
      <c r="D11833" s="375"/>
      <c r="F11833" s="373"/>
    </row>
    <row r="11837" spans="1:6" s="96" customFormat="1">
      <c r="A11837" s="372"/>
      <c r="B11837" s="371"/>
      <c r="D11837" s="375"/>
      <c r="F11837" s="373"/>
    </row>
    <row r="11839" spans="1:6" s="96" customFormat="1">
      <c r="A11839" s="372"/>
      <c r="B11839" s="371"/>
      <c r="D11839" s="375"/>
      <c r="F11839" s="373"/>
    </row>
    <row r="11840" spans="1:6" s="96" customFormat="1">
      <c r="A11840" s="372"/>
      <c r="B11840" s="371"/>
      <c r="D11840" s="375"/>
      <c r="F11840" s="373"/>
    </row>
    <row r="11841" spans="1:6" s="96" customFormat="1">
      <c r="A11841" s="372"/>
      <c r="B11841" s="371"/>
      <c r="D11841" s="375"/>
      <c r="F11841" s="373"/>
    </row>
    <row r="11842" spans="1:6" s="96" customFormat="1">
      <c r="A11842" s="372"/>
      <c r="B11842" s="371"/>
      <c r="D11842" s="375"/>
      <c r="F11842" s="373"/>
    </row>
    <row r="11852" spans="1:6" s="96" customFormat="1">
      <c r="A11852" s="372"/>
      <c r="B11852" s="371"/>
      <c r="D11852" s="375"/>
      <c r="F11852" s="373"/>
    </row>
    <row r="11854" spans="1:6" s="96" customFormat="1">
      <c r="A11854" s="372"/>
      <c r="B11854" s="371"/>
      <c r="D11854" s="375"/>
      <c r="F11854" s="373"/>
    </row>
    <row r="11855" spans="1:6" s="96" customFormat="1">
      <c r="A11855" s="372"/>
      <c r="B11855" s="371"/>
      <c r="D11855" s="375"/>
      <c r="F11855" s="373"/>
    </row>
    <row r="11856" spans="1:6" s="96" customFormat="1">
      <c r="A11856" s="372"/>
      <c r="B11856" s="371"/>
      <c r="D11856" s="375"/>
      <c r="F11856" s="373"/>
    </row>
    <row r="11858" spans="1:6" s="96" customFormat="1">
      <c r="A11858" s="372"/>
      <c r="B11858" s="371"/>
      <c r="D11858" s="375"/>
      <c r="F11858" s="373"/>
    </row>
    <row r="11860" spans="1:6" s="96" customFormat="1">
      <c r="A11860" s="372"/>
      <c r="B11860" s="371"/>
      <c r="D11860" s="375"/>
      <c r="F11860" s="373"/>
    </row>
    <row r="11861" spans="1:6" s="96" customFormat="1">
      <c r="A11861" s="372"/>
      <c r="B11861" s="371"/>
      <c r="D11861" s="375"/>
      <c r="F11861" s="373"/>
    </row>
    <row r="11863" spans="1:6" s="96" customFormat="1">
      <c r="A11863" s="372"/>
      <c r="B11863" s="371"/>
      <c r="D11863" s="375"/>
      <c r="F11863" s="373"/>
    </row>
    <row r="11864" spans="1:6" s="96" customFormat="1">
      <c r="A11864" s="372"/>
      <c r="B11864" s="371"/>
      <c r="D11864" s="375"/>
      <c r="F11864" s="373"/>
    </row>
    <row r="11865" spans="1:6" s="96" customFormat="1">
      <c r="A11865" s="372"/>
      <c r="B11865" s="371"/>
      <c r="D11865" s="375"/>
      <c r="F11865" s="373"/>
    </row>
    <row r="11867" spans="1:6" s="96" customFormat="1">
      <c r="A11867" s="372"/>
      <c r="B11867" s="371"/>
      <c r="D11867" s="375"/>
      <c r="F11867" s="373"/>
    </row>
    <row r="11868" spans="1:6" s="96" customFormat="1">
      <c r="A11868" s="372"/>
      <c r="B11868" s="371"/>
      <c r="D11868" s="375"/>
      <c r="F11868" s="373"/>
    </row>
    <row r="11871" spans="1:6" s="96" customFormat="1">
      <c r="A11871" s="372"/>
      <c r="B11871" s="371"/>
      <c r="D11871" s="375"/>
      <c r="F11871" s="373"/>
    </row>
    <row r="11873" spans="1:6" s="96" customFormat="1">
      <c r="A11873" s="372"/>
      <c r="B11873" s="371"/>
      <c r="D11873" s="375"/>
      <c r="F11873" s="373"/>
    </row>
    <row r="11874" spans="1:6" s="96" customFormat="1">
      <c r="A11874" s="372"/>
      <c r="B11874" s="371"/>
      <c r="D11874" s="375"/>
      <c r="F11874" s="373"/>
    </row>
    <row r="11876" spans="1:6" s="96" customFormat="1">
      <c r="A11876" s="372"/>
      <c r="B11876" s="371"/>
      <c r="D11876" s="375"/>
      <c r="F11876" s="373"/>
    </row>
    <row r="11878" spans="1:6" s="96" customFormat="1">
      <c r="A11878" s="372"/>
      <c r="B11878" s="371"/>
      <c r="D11878" s="375"/>
      <c r="F11878" s="373"/>
    </row>
    <row r="11880" spans="1:6" s="96" customFormat="1">
      <c r="A11880" s="372"/>
      <c r="B11880" s="371"/>
      <c r="D11880" s="375"/>
      <c r="F11880" s="373"/>
    </row>
    <row r="11881" spans="1:6" s="96" customFormat="1">
      <c r="A11881" s="372"/>
      <c r="B11881" s="371"/>
      <c r="D11881" s="375"/>
      <c r="F11881" s="373"/>
    </row>
    <row r="11885" spans="1:6" s="96" customFormat="1">
      <c r="A11885" s="372"/>
      <c r="B11885" s="371"/>
      <c r="D11885" s="375"/>
      <c r="F11885" s="373"/>
    </row>
    <row r="11887" spans="1:6" s="96" customFormat="1">
      <c r="A11887" s="372"/>
      <c r="B11887" s="371"/>
      <c r="D11887" s="375"/>
      <c r="F11887" s="373"/>
    </row>
    <row r="11889" spans="1:6" s="96" customFormat="1">
      <c r="A11889" s="372"/>
      <c r="B11889" s="371"/>
      <c r="D11889" s="375"/>
      <c r="F11889" s="373"/>
    </row>
    <row r="11891" spans="1:6" s="96" customFormat="1">
      <c r="A11891" s="372"/>
      <c r="B11891" s="371"/>
      <c r="D11891" s="375"/>
      <c r="F11891" s="373"/>
    </row>
    <row r="11893" spans="1:6" s="96" customFormat="1">
      <c r="A11893" s="372"/>
      <c r="B11893" s="371"/>
      <c r="D11893" s="375"/>
      <c r="F11893" s="373"/>
    </row>
    <row r="11894" spans="1:6" s="96" customFormat="1">
      <c r="A11894" s="372"/>
      <c r="B11894" s="371"/>
      <c r="D11894" s="375"/>
      <c r="F11894" s="373"/>
    </row>
    <row r="11895" spans="1:6" s="96" customFormat="1">
      <c r="A11895" s="372"/>
      <c r="B11895" s="371"/>
      <c r="D11895" s="375"/>
      <c r="F11895" s="373"/>
    </row>
    <row r="11897" spans="1:6" s="96" customFormat="1">
      <c r="A11897" s="372"/>
      <c r="B11897" s="371"/>
      <c r="D11897" s="375"/>
      <c r="F11897" s="373"/>
    </row>
    <row r="11904" spans="1:6" s="96" customFormat="1">
      <c r="A11904" s="372"/>
      <c r="B11904" s="371"/>
      <c r="D11904" s="375"/>
      <c r="F11904" s="373"/>
    </row>
    <row r="11906" spans="1:6" s="96" customFormat="1">
      <c r="A11906" s="372"/>
      <c r="B11906" s="371"/>
      <c r="D11906" s="375"/>
      <c r="F11906" s="373"/>
    </row>
    <row r="11907" spans="1:6" s="96" customFormat="1">
      <c r="A11907" s="372"/>
      <c r="B11907" s="371"/>
      <c r="D11907" s="375"/>
      <c r="F11907" s="373"/>
    </row>
    <row r="11908" spans="1:6" s="96" customFormat="1">
      <c r="A11908" s="372"/>
      <c r="B11908" s="371"/>
      <c r="D11908" s="375"/>
      <c r="F11908" s="373"/>
    </row>
    <row r="11913" spans="1:6" s="96" customFormat="1">
      <c r="A11913" s="372"/>
      <c r="B11913" s="371"/>
      <c r="D11913" s="375"/>
      <c r="F11913" s="373"/>
    </row>
    <row r="11915" spans="1:6" s="96" customFormat="1">
      <c r="A11915" s="372"/>
      <c r="B11915" s="371"/>
      <c r="D11915" s="375"/>
      <c r="F11915" s="373"/>
    </row>
    <row r="11917" spans="1:6" s="96" customFormat="1">
      <c r="A11917" s="372"/>
      <c r="B11917" s="371"/>
      <c r="D11917" s="375"/>
      <c r="F11917" s="373"/>
    </row>
    <row r="11918" spans="1:6" s="96" customFormat="1">
      <c r="A11918" s="372"/>
      <c r="B11918" s="371"/>
      <c r="D11918" s="375"/>
      <c r="F11918" s="373"/>
    </row>
    <row r="11919" spans="1:6" s="96" customFormat="1">
      <c r="A11919" s="372"/>
      <c r="B11919" s="371"/>
      <c r="D11919" s="375"/>
      <c r="F11919" s="373"/>
    </row>
    <row r="11920" spans="1:6" s="96" customFormat="1">
      <c r="A11920" s="372"/>
      <c r="B11920" s="371"/>
      <c r="D11920" s="375"/>
      <c r="F11920" s="373"/>
    </row>
    <row r="11921" spans="1:6" s="96" customFormat="1">
      <c r="A11921" s="372"/>
      <c r="B11921" s="371"/>
      <c r="D11921" s="375"/>
      <c r="F11921" s="373"/>
    </row>
    <row r="11928" spans="1:6" s="96" customFormat="1">
      <c r="A11928" s="372"/>
      <c r="B11928" s="371"/>
      <c r="D11928" s="375"/>
      <c r="F11928" s="373"/>
    </row>
    <row r="11929" spans="1:6" s="96" customFormat="1">
      <c r="A11929" s="372"/>
      <c r="B11929" s="371"/>
      <c r="D11929" s="375"/>
      <c r="F11929" s="373"/>
    </row>
    <row r="11930" spans="1:6" s="96" customFormat="1">
      <c r="A11930" s="372"/>
      <c r="B11930" s="371"/>
      <c r="D11930" s="375"/>
      <c r="F11930" s="373"/>
    </row>
    <row r="11931" spans="1:6" s="96" customFormat="1">
      <c r="A11931" s="372"/>
      <c r="B11931" s="371"/>
      <c r="D11931" s="375"/>
      <c r="F11931" s="373"/>
    </row>
    <row r="11933" spans="1:6" s="96" customFormat="1">
      <c r="A11933" s="372"/>
      <c r="B11933" s="371"/>
      <c r="D11933" s="375"/>
      <c r="F11933" s="373"/>
    </row>
    <row r="11934" spans="1:6" s="96" customFormat="1">
      <c r="A11934" s="372"/>
      <c r="B11934" s="371"/>
      <c r="D11934" s="375"/>
      <c r="F11934" s="373"/>
    </row>
    <row r="11936" spans="1:6" s="96" customFormat="1">
      <c r="A11936" s="372"/>
      <c r="B11936" s="371"/>
      <c r="D11936" s="375"/>
      <c r="F11936" s="373"/>
    </row>
    <row r="11940" spans="1:6" s="96" customFormat="1">
      <c r="A11940" s="372"/>
      <c r="B11940" s="371"/>
      <c r="D11940" s="375"/>
      <c r="F11940" s="373"/>
    </row>
    <row r="11941" spans="1:6" s="96" customFormat="1">
      <c r="A11941" s="372"/>
      <c r="B11941" s="371"/>
      <c r="D11941" s="375"/>
      <c r="F11941" s="373"/>
    </row>
    <row r="11942" spans="1:6" s="96" customFormat="1">
      <c r="A11942" s="372"/>
      <c r="B11942" s="371"/>
      <c r="D11942" s="375"/>
      <c r="F11942" s="373"/>
    </row>
    <row r="11943" spans="1:6" s="96" customFormat="1">
      <c r="A11943" s="372"/>
      <c r="B11943" s="371"/>
      <c r="D11943" s="375"/>
      <c r="F11943" s="373"/>
    </row>
    <row r="11949" spans="1:6" s="96" customFormat="1">
      <c r="A11949" s="372"/>
      <c r="B11949" s="371"/>
      <c r="D11949" s="375"/>
      <c r="F11949" s="373"/>
    </row>
    <row r="11950" spans="1:6" s="96" customFormat="1">
      <c r="A11950" s="372"/>
      <c r="B11950" s="371"/>
      <c r="D11950" s="375"/>
      <c r="F11950" s="373"/>
    </row>
    <row r="11951" spans="1:6" s="96" customFormat="1">
      <c r="A11951" s="372"/>
      <c r="B11951" s="371"/>
      <c r="D11951" s="375"/>
      <c r="F11951" s="373"/>
    </row>
    <row r="11952" spans="1:6" s="96" customFormat="1">
      <c r="A11952" s="372"/>
      <c r="B11952" s="371"/>
      <c r="D11952" s="375"/>
      <c r="F11952" s="373"/>
    </row>
    <row r="11954" spans="1:6" s="96" customFormat="1">
      <c r="A11954" s="372"/>
      <c r="B11954" s="371"/>
      <c r="D11954" s="375"/>
      <c r="F11954" s="373"/>
    </row>
    <row r="11956" spans="1:6" s="96" customFormat="1">
      <c r="A11956" s="372"/>
      <c r="B11956" s="371"/>
      <c r="D11956" s="375"/>
      <c r="F11956" s="373"/>
    </row>
    <row r="11961" spans="1:6" s="96" customFormat="1">
      <c r="A11961" s="372"/>
      <c r="B11961" s="371"/>
      <c r="D11961" s="375"/>
      <c r="F11961" s="373"/>
    </row>
    <row r="11963" spans="1:6" s="96" customFormat="1">
      <c r="A11963" s="372"/>
      <c r="B11963" s="371"/>
      <c r="D11963" s="375"/>
      <c r="F11963" s="373"/>
    </row>
    <row r="11967" spans="1:6" s="96" customFormat="1">
      <c r="A11967" s="372"/>
      <c r="B11967" s="371"/>
      <c r="D11967" s="375"/>
      <c r="F11967" s="373"/>
    </row>
    <row r="11969" spans="1:6" s="96" customFormat="1">
      <c r="A11969" s="372"/>
      <c r="B11969" s="371"/>
      <c r="D11969" s="375"/>
      <c r="F11969" s="373"/>
    </row>
    <row r="11970" spans="1:6" s="96" customFormat="1">
      <c r="A11970" s="372"/>
      <c r="B11970" s="371"/>
      <c r="D11970" s="375"/>
      <c r="F11970" s="373"/>
    </row>
    <row r="11971" spans="1:6" s="96" customFormat="1">
      <c r="A11971" s="372"/>
      <c r="B11971" s="371"/>
      <c r="D11971" s="375"/>
      <c r="F11971" s="373"/>
    </row>
    <row r="11973" spans="1:6" s="96" customFormat="1">
      <c r="A11973" s="372"/>
      <c r="B11973" s="371"/>
      <c r="D11973" s="375"/>
      <c r="F11973" s="373"/>
    </row>
    <row r="11982" spans="1:6" s="96" customFormat="1">
      <c r="A11982" s="372"/>
      <c r="B11982" s="371"/>
      <c r="D11982" s="375"/>
      <c r="F11982" s="373"/>
    </row>
    <row r="11984" spans="1:6" s="96" customFormat="1">
      <c r="A11984" s="372"/>
      <c r="B11984" s="371"/>
      <c r="D11984" s="375"/>
      <c r="F11984" s="373"/>
    </row>
    <row r="11985" spans="1:6" s="96" customFormat="1">
      <c r="A11985" s="372"/>
      <c r="B11985" s="371"/>
      <c r="D11985" s="375"/>
      <c r="F11985" s="373"/>
    </row>
    <row r="11989" spans="1:6" s="96" customFormat="1">
      <c r="A11989" s="372"/>
      <c r="B11989" s="371"/>
      <c r="D11989" s="375"/>
      <c r="F11989" s="373"/>
    </row>
    <row r="11991" spans="1:6" s="96" customFormat="1">
      <c r="A11991" s="372"/>
      <c r="B11991" s="371"/>
      <c r="D11991" s="375"/>
      <c r="F11991" s="373"/>
    </row>
    <row r="11996" spans="1:6" s="96" customFormat="1">
      <c r="A11996" s="372"/>
      <c r="B11996" s="371"/>
      <c r="D11996" s="375"/>
      <c r="F11996" s="373"/>
    </row>
    <row r="12003" spans="1:6" s="96" customFormat="1">
      <c r="A12003" s="372"/>
      <c r="B12003" s="371"/>
      <c r="D12003" s="375"/>
      <c r="F12003" s="373"/>
    </row>
    <row r="12005" spans="1:6" s="96" customFormat="1">
      <c r="A12005" s="372"/>
      <c r="B12005" s="371"/>
      <c r="D12005" s="375"/>
      <c r="F12005" s="373"/>
    </row>
    <row r="12006" spans="1:6" s="96" customFormat="1">
      <c r="A12006" s="372"/>
      <c r="B12006" s="371"/>
      <c r="D12006" s="375"/>
      <c r="F12006" s="373"/>
    </row>
    <row r="12008" spans="1:6" s="96" customFormat="1">
      <c r="A12008" s="372"/>
      <c r="B12008" s="371"/>
      <c r="D12008" s="375"/>
      <c r="F12008" s="373"/>
    </row>
    <row r="12010" spans="1:6" s="96" customFormat="1">
      <c r="A12010" s="372"/>
      <c r="B12010" s="371"/>
      <c r="D12010" s="375"/>
      <c r="F12010" s="373"/>
    </row>
    <row r="12013" spans="1:6" s="96" customFormat="1">
      <c r="A12013" s="372"/>
      <c r="B12013" s="371"/>
      <c r="D12013" s="375"/>
      <c r="F12013" s="373"/>
    </row>
    <row r="12015" spans="1:6" s="96" customFormat="1">
      <c r="A12015" s="372"/>
      <c r="B12015" s="371"/>
      <c r="D12015" s="375"/>
      <c r="F12015" s="373"/>
    </row>
    <row r="12020" spans="1:6" s="96" customFormat="1">
      <c r="A12020" s="372"/>
      <c r="B12020" s="371"/>
      <c r="D12020" s="375"/>
      <c r="F12020" s="373"/>
    </row>
    <row r="12022" spans="1:6" s="96" customFormat="1">
      <c r="A12022" s="372"/>
      <c r="B12022" s="371"/>
      <c r="D12022" s="375"/>
      <c r="F12022" s="373"/>
    </row>
    <row r="12023" spans="1:6" s="96" customFormat="1">
      <c r="A12023" s="372"/>
      <c r="B12023" s="371"/>
      <c r="D12023" s="375"/>
      <c r="F12023" s="373"/>
    </row>
    <row r="12024" spans="1:6" s="96" customFormat="1">
      <c r="A12024" s="372"/>
      <c r="B12024" s="371"/>
      <c r="D12024" s="375"/>
      <c r="F12024" s="373"/>
    </row>
    <row r="12025" spans="1:6" s="96" customFormat="1">
      <c r="A12025" s="372"/>
      <c r="B12025" s="371"/>
      <c r="D12025" s="375"/>
      <c r="F12025" s="373"/>
    </row>
    <row r="12026" spans="1:6" s="96" customFormat="1">
      <c r="A12026" s="372"/>
      <c r="B12026" s="371"/>
      <c r="D12026" s="375"/>
      <c r="F12026" s="373"/>
    </row>
    <row r="12027" spans="1:6" s="96" customFormat="1">
      <c r="A12027" s="372"/>
      <c r="B12027" s="371"/>
      <c r="D12027" s="375"/>
      <c r="F12027" s="373"/>
    </row>
    <row r="12032" spans="1:6" s="96" customFormat="1">
      <c r="A12032" s="372"/>
      <c r="B12032" s="371"/>
      <c r="D12032" s="375"/>
      <c r="F12032" s="373"/>
    </row>
    <row r="12034" spans="1:6" s="96" customFormat="1">
      <c r="A12034" s="372"/>
      <c r="B12034" s="371"/>
      <c r="D12034" s="375"/>
      <c r="F12034" s="373"/>
    </row>
    <row r="12035" spans="1:6" s="96" customFormat="1">
      <c r="A12035" s="372"/>
      <c r="B12035" s="371"/>
      <c r="D12035" s="375"/>
      <c r="F12035" s="373"/>
    </row>
    <row r="12041" spans="1:6" s="96" customFormat="1">
      <c r="A12041" s="372"/>
      <c r="B12041" s="371"/>
      <c r="D12041" s="375"/>
      <c r="F12041" s="373"/>
    </row>
    <row r="12042" spans="1:6" s="96" customFormat="1">
      <c r="A12042" s="372"/>
      <c r="B12042" s="371"/>
      <c r="D12042" s="375"/>
      <c r="F12042" s="373"/>
    </row>
    <row r="12043" spans="1:6" s="96" customFormat="1">
      <c r="A12043" s="372"/>
      <c r="B12043" s="371"/>
      <c r="D12043" s="375"/>
      <c r="F12043" s="373"/>
    </row>
    <row r="12044" spans="1:6" s="96" customFormat="1">
      <c r="A12044" s="372"/>
      <c r="B12044" s="371"/>
      <c r="D12044" s="375"/>
      <c r="F12044" s="373"/>
    </row>
    <row r="12046" spans="1:6" s="96" customFormat="1">
      <c r="A12046" s="372"/>
      <c r="B12046" s="371"/>
      <c r="D12046" s="375"/>
      <c r="F12046" s="373"/>
    </row>
    <row r="12052" spans="1:6" s="96" customFormat="1">
      <c r="A12052" s="372"/>
      <c r="B12052" s="371"/>
      <c r="D12052" s="375"/>
      <c r="F12052" s="373"/>
    </row>
    <row r="12054" spans="1:6" s="96" customFormat="1">
      <c r="A12054" s="372"/>
      <c r="B12054" s="371"/>
      <c r="D12054" s="375"/>
      <c r="F12054" s="373"/>
    </row>
    <row r="12055" spans="1:6" s="96" customFormat="1">
      <c r="A12055" s="372"/>
      <c r="B12055" s="371"/>
      <c r="D12055" s="375"/>
      <c r="F12055" s="373"/>
    </row>
    <row r="12057" spans="1:6" s="96" customFormat="1">
      <c r="A12057" s="372"/>
      <c r="B12057" s="371"/>
      <c r="D12057" s="375"/>
      <c r="F12057" s="373"/>
    </row>
    <row r="12058" spans="1:6" s="96" customFormat="1">
      <c r="A12058" s="372"/>
      <c r="B12058" s="371"/>
      <c r="D12058" s="375"/>
      <c r="F12058" s="373"/>
    </row>
    <row r="12061" spans="1:6" s="96" customFormat="1">
      <c r="A12061" s="372"/>
      <c r="B12061" s="371"/>
      <c r="D12061" s="375"/>
      <c r="F12061" s="373"/>
    </row>
    <row r="12063" spans="1:6" s="96" customFormat="1">
      <c r="A12063" s="372"/>
      <c r="B12063" s="371"/>
      <c r="D12063" s="375"/>
      <c r="F12063" s="373"/>
    </row>
    <row r="12064" spans="1:6" s="96" customFormat="1">
      <c r="A12064" s="372"/>
      <c r="B12064" s="371"/>
      <c r="D12064" s="375"/>
      <c r="F12064" s="373"/>
    </row>
    <row r="12066" spans="1:6" s="96" customFormat="1">
      <c r="A12066" s="372"/>
      <c r="B12066" s="371"/>
      <c r="D12066" s="375"/>
      <c r="F12066" s="373"/>
    </row>
    <row r="12068" spans="1:6" s="96" customFormat="1">
      <c r="A12068" s="372"/>
      <c r="B12068" s="371"/>
      <c r="D12068" s="375"/>
      <c r="F12068" s="373"/>
    </row>
    <row r="12070" spans="1:6" s="96" customFormat="1">
      <c r="A12070" s="372"/>
      <c r="B12070" s="371"/>
      <c r="D12070" s="375"/>
      <c r="F12070" s="373"/>
    </row>
    <row r="12071" spans="1:6" s="96" customFormat="1">
      <c r="A12071" s="372"/>
      <c r="B12071" s="371"/>
      <c r="D12071" s="375"/>
      <c r="F12071" s="373"/>
    </row>
    <row r="12076" spans="1:6" s="96" customFormat="1">
      <c r="A12076" s="372"/>
      <c r="B12076" s="371"/>
      <c r="D12076" s="375"/>
      <c r="F12076" s="373"/>
    </row>
    <row r="12078" spans="1:6" s="96" customFormat="1">
      <c r="A12078" s="372"/>
      <c r="B12078" s="371"/>
      <c r="D12078" s="375"/>
      <c r="F12078" s="373"/>
    </row>
    <row r="12080" spans="1:6" s="96" customFormat="1">
      <c r="A12080" s="372"/>
      <c r="B12080" s="371"/>
      <c r="D12080" s="375"/>
      <c r="F12080" s="373"/>
    </row>
    <row r="12081" spans="1:6" s="96" customFormat="1">
      <c r="A12081" s="372"/>
      <c r="B12081" s="371"/>
      <c r="D12081" s="375"/>
      <c r="F12081" s="373"/>
    </row>
    <row r="12083" spans="1:6" s="96" customFormat="1">
      <c r="A12083" s="372"/>
      <c r="B12083" s="371"/>
      <c r="D12083" s="375"/>
      <c r="F12083" s="373"/>
    </row>
    <row r="12084" spans="1:6" s="96" customFormat="1">
      <c r="A12084" s="372"/>
      <c r="B12084" s="371"/>
      <c r="D12084" s="375"/>
      <c r="F12084" s="373"/>
    </row>
    <row r="12085" spans="1:6" s="96" customFormat="1">
      <c r="A12085" s="372"/>
      <c r="B12085" s="371"/>
      <c r="D12085" s="375"/>
      <c r="F12085" s="373"/>
    </row>
    <row r="12094" spans="1:6" s="96" customFormat="1">
      <c r="A12094" s="372"/>
      <c r="B12094" s="371"/>
      <c r="D12094" s="375"/>
      <c r="F12094" s="373"/>
    </row>
    <row r="12095" spans="1:6" s="96" customFormat="1">
      <c r="A12095" s="372"/>
      <c r="B12095" s="371"/>
      <c r="D12095" s="375"/>
      <c r="F12095" s="373"/>
    </row>
    <row r="12096" spans="1:6" s="96" customFormat="1">
      <c r="A12096" s="372"/>
      <c r="B12096" s="371"/>
      <c r="D12096" s="375"/>
      <c r="F12096" s="373"/>
    </row>
    <row r="12097" spans="1:6" s="96" customFormat="1">
      <c r="A12097" s="372"/>
      <c r="B12097" s="371"/>
      <c r="D12097" s="375"/>
      <c r="F12097" s="373"/>
    </row>
    <row r="12106" spans="1:6" s="96" customFormat="1">
      <c r="A12106" s="372"/>
      <c r="B12106" s="371"/>
      <c r="D12106" s="375"/>
      <c r="F12106" s="373"/>
    </row>
    <row r="12107" spans="1:6" s="96" customFormat="1">
      <c r="A12107" s="372"/>
      <c r="B12107" s="371"/>
      <c r="D12107" s="375"/>
      <c r="F12107" s="373"/>
    </row>
    <row r="12108" spans="1:6" s="96" customFormat="1">
      <c r="A12108" s="372"/>
      <c r="B12108" s="371"/>
      <c r="D12108" s="375"/>
      <c r="F12108" s="373"/>
    </row>
    <row r="12109" spans="1:6" s="96" customFormat="1">
      <c r="A12109" s="372"/>
      <c r="B12109" s="371"/>
      <c r="D12109" s="375"/>
      <c r="F12109" s="373"/>
    </row>
    <row r="12111" spans="1:6" s="96" customFormat="1">
      <c r="A12111" s="372"/>
      <c r="B12111" s="371"/>
      <c r="D12111" s="375"/>
      <c r="F12111" s="373"/>
    </row>
    <row r="12118" spans="1:6" s="96" customFormat="1">
      <c r="A12118" s="372"/>
      <c r="B12118" s="371"/>
      <c r="D12118" s="375"/>
      <c r="F12118" s="373"/>
    </row>
    <row r="12120" spans="1:6" s="96" customFormat="1">
      <c r="A12120" s="372"/>
      <c r="B12120" s="371"/>
      <c r="D12120" s="375"/>
      <c r="F12120" s="373"/>
    </row>
    <row r="12122" spans="1:6" s="96" customFormat="1">
      <c r="A12122" s="372"/>
      <c r="B12122" s="371"/>
      <c r="D12122" s="375"/>
      <c r="F12122" s="373"/>
    </row>
    <row r="12127" spans="1:6" s="96" customFormat="1">
      <c r="A12127" s="372"/>
      <c r="B12127" s="371"/>
      <c r="D12127" s="375"/>
      <c r="F12127" s="373"/>
    </row>
    <row r="12129" spans="1:6" s="96" customFormat="1">
      <c r="A12129" s="372"/>
      <c r="B12129" s="371"/>
      <c r="D12129" s="375"/>
      <c r="F12129" s="373"/>
    </row>
    <row r="12130" spans="1:6" s="96" customFormat="1">
      <c r="A12130" s="372"/>
      <c r="B12130" s="371"/>
      <c r="D12130" s="375"/>
      <c r="F12130" s="373"/>
    </row>
    <row r="12132" spans="1:6" s="96" customFormat="1">
      <c r="A12132" s="372"/>
      <c r="B12132" s="371"/>
      <c r="D12132" s="375"/>
      <c r="F12132" s="373"/>
    </row>
    <row r="12134" spans="1:6" s="96" customFormat="1">
      <c r="A12134" s="372"/>
      <c r="B12134" s="371"/>
      <c r="D12134" s="375"/>
      <c r="F12134" s="373"/>
    </row>
    <row r="12142" spans="1:6" s="96" customFormat="1">
      <c r="A12142" s="372"/>
      <c r="B12142" s="371"/>
      <c r="D12142" s="375"/>
      <c r="F12142" s="373"/>
    </row>
    <row r="12144" spans="1:6" s="96" customFormat="1">
      <c r="A12144" s="372"/>
      <c r="B12144" s="371"/>
      <c r="D12144" s="375"/>
      <c r="F12144" s="373"/>
    </row>
    <row r="12150" spans="1:6" s="96" customFormat="1">
      <c r="A12150" s="372"/>
      <c r="B12150" s="371"/>
      <c r="D12150" s="375"/>
      <c r="F12150" s="373"/>
    </row>
    <row r="12151" spans="1:6" s="96" customFormat="1">
      <c r="A12151" s="372"/>
      <c r="B12151" s="371"/>
      <c r="D12151" s="375"/>
      <c r="F12151" s="373"/>
    </row>
    <row r="12152" spans="1:6" s="96" customFormat="1">
      <c r="A12152" s="372"/>
      <c r="B12152" s="371"/>
      <c r="D12152" s="375"/>
      <c r="F12152" s="373"/>
    </row>
    <row r="12153" spans="1:6" s="96" customFormat="1">
      <c r="A12153" s="372"/>
      <c r="B12153" s="371"/>
      <c r="D12153" s="375"/>
      <c r="F12153" s="373"/>
    </row>
    <row r="12154" spans="1:6" s="96" customFormat="1">
      <c r="A12154" s="372"/>
      <c r="B12154" s="371"/>
      <c r="D12154" s="375"/>
      <c r="F12154" s="373"/>
    </row>
    <row r="12160" spans="1:6" s="96" customFormat="1">
      <c r="A12160" s="372"/>
      <c r="B12160" s="371"/>
      <c r="D12160" s="375"/>
      <c r="F12160" s="373"/>
    </row>
    <row r="12162" spans="1:6" s="96" customFormat="1">
      <c r="A12162" s="372"/>
      <c r="B12162" s="371"/>
      <c r="D12162" s="375"/>
      <c r="F12162" s="373"/>
    </row>
    <row r="12164" spans="1:6" s="96" customFormat="1">
      <c r="A12164" s="372"/>
      <c r="B12164" s="371"/>
      <c r="D12164" s="375"/>
      <c r="F12164" s="373"/>
    </row>
    <row r="12165" spans="1:6" s="96" customFormat="1">
      <c r="A12165" s="372"/>
      <c r="B12165" s="371"/>
      <c r="D12165" s="375"/>
      <c r="F12165" s="373"/>
    </row>
    <row r="12167" spans="1:6" s="96" customFormat="1">
      <c r="A12167" s="372"/>
      <c r="B12167" s="371"/>
      <c r="D12167" s="375"/>
      <c r="F12167" s="373"/>
    </row>
    <row r="12169" spans="1:6" s="96" customFormat="1">
      <c r="A12169" s="372"/>
      <c r="B12169" s="371"/>
      <c r="D12169" s="375"/>
      <c r="F12169" s="373"/>
    </row>
    <row r="12170" spans="1:6" s="96" customFormat="1">
      <c r="A12170" s="372"/>
      <c r="B12170" s="371"/>
      <c r="D12170" s="375"/>
      <c r="F12170" s="373"/>
    </row>
    <row r="12172" spans="1:6" s="96" customFormat="1">
      <c r="A12172" s="372"/>
      <c r="B12172" s="371"/>
      <c r="D12172" s="375"/>
      <c r="F12172" s="373"/>
    </row>
    <row r="12173" spans="1:6" s="96" customFormat="1">
      <c r="A12173" s="372"/>
      <c r="B12173" s="371"/>
      <c r="D12173" s="375"/>
      <c r="F12173" s="373"/>
    </row>
    <row r="12175" spans="1:6" s="96" customFormat="1">
      <c r="A12175" s="372"/>
      <c r="B12175" s="371"/>
      <c r="D12175" s="375"/>
      <c r="F12175" s="373"/>
    </row>
    <row r="12180" spans="1:6" s="96" customFormat="1">
      <c r="A12180" s="372"/>
      <c r="B12180" s="371"/>
      <c r="D12180" s="375"/>
      <c r="F12180" s="373"/>
    </row>
    <row r="12182" spans="1:6" s="96" customFormat="1">
      <c r="A12182" s="372"/>
      <c r="B12182" s="371"/>
      <c r="D12182" s="375"/>
      <c r="F12182" s="373"/>
    </row>
    <row r="12184" spans="1:6" s="96" customFormat="1">
      <c r="A12184" s="372"/>
      <c r="B12184" s="371"/>
      <c r="D12184" s="375"/>
      <c r="F12184" s="373"/>
    </row>
    <row r="12186" spans="1:6" s="96" customFormat="1">
      <c r="A12186" s="372"/>
      <c r="B12186" s="371"/>
      <c r="D12186" s="375"/>
      <c r="F12186" s="373"/>
    </row>
    <row r="12193" spans="1:6" s="96" customFormat="1">
      <c r="A12193" s="372"/>
      <c r="B12193" s="371"/>
      <c r="D12193" s="375"/>
      <c r="F12193" s="373"/>
    </row>
    <row r="12195" spans="1:6" s="96" customFormat="1">
      <c r="A12195" s="372"/>
      <c r="B12195" s="371"/>
      <c r="D12195" s="375"/>
      <c r="F12195" s="373"/>
    </row>
    <row r="12196" spans="1:6" s="96" customFormat="1">
      <c r="A12196" s="372"/>
      <c r="B12196" s="371"/>
      <c r="D12196" s="375"/>
      <c r="F12196" s="373"/>
    </row>
    <row r="12199" spans="1:6" s="96" customFormat="1">
      <c r="A12199" s="372"/>
      <c r="B12199" s="371"/>
      <c r="D12199" s="375"/>
      <c r="F12199" s="373"/>
    </row>
    <row r="12201" spans="1:6" s="96" customFormat="1">
      <c r="A12201" s="372"/>
      <c r="B12201" s="371"/>
      <c r="D12201" s="375"/>
      <c r="F12201" s="373"/>
    </row>
    <row r="12204" spans="1:6" s="96" customFormat="1">
      <c r="A12204" s="372"/>
      <c r="B12204" s="371"/>
      <c r="D12204" s="375"/>
      <c r="F12204" s="373"/>
    </row>
    <row r="12206" spans="1:6" s="96" customFormat="1">
      <c r="A12206" s="372"/>
      <c r="B12206" s="371"/>
      <c r="D12206" s="375"/>
      <c r="F12206" s="373"/>
    </row>
    <row r="12207" spans="1:6" s="96" customFormat="1">
      <c r="A12207" s="372"/>
      <c r="B12207" s="371"/>
      <c r="D12207" s="375"/>
      <c r="F12207" s="373"/>
    </row>
    <row r="12208" spans="1:6" s="96" customFormat="1">
      <c r="A12208" s="372"/>
      <c r="B12208" s="371"/>
      <c r="D12208" s="375"/>
      <c r="F12208" s="373"/>
    </row>
    <row r="12215" spans="1:6" s="96" customFormat="1">
      <c r="A12215" s="372"/>
      <c r="B12215" s="371"/>
      <c r="D12215" s="375"/>
      <c r="F12215" s="373"/>
    </row>
    <row r="12217" spans="1:6" s="96" customFormat="1">
      <c r="A12217" s="372"/>
      <c r="B12217" s="371"/>
      <c r="D12217" s="375"/>
      <c r="F12217" s="373"/>
    </row>
    <row r="12218" spans="1:6" s="96" customFormat="1">
      <c r="A12218" s="372"/>
      <c r="B12218" s="371"/>
      <c r="D12218" s="375"/>
      <c r="F12218" s="373"/>
    </row>
    <row r="12226" spans="1:6" s="96" customFormat="1">
      <c r="A12226" s="372"/>
      <c r="B12226" s="371"/>
      <c r="D12226" s="375"/>
      <c r="F12226" s="373"/>
    </row>
    <row r="12227" spans="1:6" s="96" customFormat="1">
      <c r="A12227" s="372"/>
      <c r="B12227" s="371"/>
      <c r="D12227" s="375"/>
      <c r="F12227" s="373"/>
    </row>
    <row r="12228" spans="1:6" s="96" customFormat="1">
      <c r="A12228" s="372"/>
      <c r="B12228" s="371"/>
      <c r="D12228" s="375"/>
      <c r="F12228" s="373"/>
    </row>
    <row r="12229" spans="1:6" s="96" customFormat="1">
      <c r="A12229" s="372"/>
      <c r="B12229" s="371"/>
      <c r="D12229" s="375"/>
      <c r="F12229" s="373"/>
    </row>
    <row r="12231" spans="1:6" s="96" customFormat="1">
      <c r="A12231" s="372"/>
      <c r="B12231" s="371"/>
      <c r="D12231" s="375"/>
      <c r="F12231" s="373"/>
    </row>
    <row r="12238" spans="1:6" s="96" customFormat="1">
      <c r="A12238" s="372"/>
      <c r="B12238" s="371"/>
      <c r="D12238" s="375"/>
      <c r="F12238" s="373"/>
    </row>
    <row r="12240" spans="1:6" s="96" customFormat="1">
      <c r="A12240" s="372"/>
      <c r="B12240" s="371"/>
      <c r="D12240" s="375"/>
      <c r="F12240" s="373"/>
    </row>
    <row r="12241" spans="1:6" s="96" customFormat="1">
      <c r="A12241" s="372"/>
      <c r="B12241" s="371"/>
      <c r="D12241" s="375"/>
      <c r="F12241" s="373"/>
    </row>
    <row r="12242" spans="1:6" s="96" customFormat="1">
      <c r="A12242" s="372"/>
      <c r="B12242" s="371"/>
      <c r="D12242" s="375"/>
      <c r="F12242" s="373"/>
    </row>
    <row r="12244" spans="1:6" s="96" customFormat="1">
      <c r="A12244" s="372"/>
      <c r="B12244" s="371"/>
      <c r="D12244" s="375"/>
      <c r="F12244" s="373"/>
    </row>
    <row r="12246" spans="1:6" s="96" customFormat="1">
      <c r="A12246" s="372"/>
      <c r="B12246" s="371"/>
      <c r="D12246" s="375"/>
      <c r="F12246" s="373"/>
    </row>
    <row r="12248" spans="1:6" s="96" customFormat="1">
      <c r="A12248" s="372"/>
      <c r="B12248" s="371"/>
      <c r="D12248" s="375"/>
      <c r="F12248" s="373"/>
    </row>
    <row r="12251" spans="1:6" s="96" customFormat="1">
      <c r="A12251" s="372"/>
      <c r="B12251" s="371"/>
      <c r="D12251" s="375"/>
      <c r="F12251" s="373"/>
    </row>
    <row r="12253" spans="1:6" s="96" customFormat="1">
      <c r="A12253" s="372"/>
      <c r="B12253" s="371"/>
      <c r="D12253" s="375"/>
      <c r="F12253" s="373"/>
    </row>
    <row r="12255" spans="1:6" s="96" customFormat="1">
      <c r="A12255" s="372"/>
      <c r="B12255" s="371"/>
      <c r="D12255" s="375"/>
      <c r="F12255" s="373"/>
    </row>
    <row r="12257" spans="1:6" s="96" customFormat="1">
      <c r="A12257" s="372"/>
      <c r="B12257" s="371"/>
      <c r="D12257" s="375"/>
      <c r="F12257" s="373"/>
    </row>
    <row r="12262" spans="1:6" s="96" customFormat="1">
      <c r="A12262" s="372"/>
      <c r="B12262" s="371"/>
      <c r="D12262" s="375"/>
      <c r="F12262" s="373"/>
    </row>
    <row r="12264" spans="1:6" s="96" customFormat="1">
      <c r="A12264" s="372"/>
      <c r="B12264" s="371"/>
      <c r="D12264" s="375"/>
      <c r="F12264" s="373"/>
    </row>
    <row r="12266" spans="1:6" s="96" customFormat="1">
      <c r="A12266" s="372"/>
      <c r="B12266" s="371"/>
      <c r="D12266" s="375"/>
      <c r="F12266" s="373"/>
    </row>
    <row r="12268" spans="1:6" s="96" customFormat="1">
      <c r="A12268" s="372"/>
      <c r="B12268" s="371"/>
      <c r="D12268" s="375"/>
      <c r="F12268" s="373"/>
    </row>
    <row r="12276" spans="1:6" s="96" customFormat="1">
      <c r="A12276" s="372"/>
      <c r="B12276" s="371"/>
      <c r="D12276" s="375"/>
      <c r="F12276" s="373"/>
    </row>
    <row r="12278" spans="1:6" s="96" customFormat="1">
      <c r="A12278" s="372"/>
      <c r="B12278" s="371"/>
      <c r="D12278" s="375"/>
      <c r="F12278" s="373"/>
    </row>
    <row r="12280" spans="1:6" s="96" customFormat="1">
      <c r="A12280" s="372"/>
      <c r="B12280" s="371"/>
      <c r="D12280" s="375"/>
      <c r="F12280" s="373"/>
    </row>
    <row r="12287" spans="1:6" s="96" customFormat="1">
      <c r="A12287" s="372"/>
      <c r="B12287" s="371"/>
      <c r="D12287" s="375"/>
      <c r="F12287" s="373"/>
    </row>
    <row r="12289" spans="1:6" s="96" customFormat="1">
      <c r="A12289" s="372"/>
      <c r="B12289" s="371"/>
      <c r="D12289" s="375"/>
      <c r="F12289" s="373"/>
    </row>
    <row r="12296" spans="1:6" s="96" customFormat="1">
      <c r="A12296" s="372"/>
      <c r="B12296" s="371"/>
      <c r="D12296" s="375"/>
      <c r="F12296" s="373"/>
    </row>
    <row r="12298" spans="1:6" s="96" customFormat="1">
      <c r="A12298" s="372"/>
      <c r="B12298" s="371"/>
      <c r="D12298" s="375"/>
      <c r="F12298" s="373"/>
    </row>
    <row r="12300" spans="1:6" s="96" customFormat="1">
      <c r="A12300" s="372"/>
      <c r="B12300" s="371"/>
      <c r="D12300" s="375"/>
      <c r="F12300" s="373"/>
    </row>
    <row r="12301" spans="1:6" s="96" customFormat="1">
      <c r="A12301" s="372"/>
      <c r="B12301" s="371"/>
      <c r="D12301" s="375"/>
      <c r="F12301" s="373"/>
    </row>
    <row r="12303" spans="1:6" s="96" customFormat="1">
      <c r="A12303" s="372"/>
      <c r="B12303" s="371"/>
      <c r="D12303" s="375"/>
      <c r="F12303" s="373"/>
    </row>
    <row r="12305" spans="1:6" s="96" customFormat="1">
      <c r="A12305" s="372"/>
      <c r="B12305" s="371"/>
      <c r="D12305" s="375"/>
      <c r="F12305" s="373"/>
    </row>
    <row r="12306" spans="1:6" s="96" customFormat="1">
      <c r="A12306" s="372"/>
      <c r="B12306" s="371"/>
      <c r="D12306" s="375"/>
      <c r="F12306" s="373"/>
    </row>
    <row r="12309" spans="1:6" s="96" customFormat="1">
      <c r="A12309" s="372"/>
      <c r="B12309" s="371"/>
      <c r="D12309" s="375"/>
      <c r="F12309" s="373"/>
    </row>
    <row r="12311" spans="1:6" s="96" customFormat="1">
      <c r="A12311" s="372"/>
      <c r="B12311" s="371"/>
      <c r="D12311" s="375"/>
      <c r="F12311" s="373"/>
    </row>
    <row r="12314" spans="1:6" s="96" customFormat="1">
      <c r="A12314" s="372"/>
      <c r="B12314" s="371"/>
      <c r="D12314" s="375"/>
      <c r="F12314" s="373"/>
    </row>
    <row r="12315" spans="1:6" s="96" customFormat="1">
      <c r="A12315" s="372"/>
      <c r="B12315" s="371"/>
      <c r="D12315" s="375"/>
      <c r="F12315" s="373"/>
    </row>
    <row r="12316" spans="1:6" s="96" customFormat="1">
      <c r="A12316" s="372"/>
      <c r="B12316" s="371"/>
      <c r="D12316" s="375"/>
      <c r="F12316" s="373"/>
    </row>
    <row r="12317" spans="1:6" s="96" customFormat="1">
      <c r="A12317" s="372"/>
      <c r="B12317" s="371"/>
      <c r="D12317" s="375"/>
      <c r="F12317" s="373"/>
    </row>
    <row r="12321" spans="1:6" s="96" customFormat="1">
      <c r="A12321" s="372"/>
      <c r="B12321" s="371"/>
      <c r="D12321" s="375"/>
      <c r="F12321" s="373"/>
    </row>
    <row r="12323" spans="1:6" s="96" customFormat="1">
      <c r="A12323" s="372"/>
      <c r="B12323" s="371"/>
      <c r="D12323" s="375"/>
      <c r="F12323" s="373"/>
    </row>
    <row r="12327" spans="1:6" s="96" customFormat="1">
      <c r="A12327" s="372"/>
      <c r="B12327" s="371"/>
      <c r="D12327" s="375"/>
      <c r="F12327" s="373"/>
    </row>
    <row r="12329" spans="1:6" s="96" customFormat="1">
      <c r="A12329" s="372"/>
      <c r="B12329" s="371"/>
      <c r="D12329" s="375"/>
      <c r="F12329" s="373"/>
    </row>
    <row r="12330" spans="1:6" s="96" customFormat="1">
      <c r="A12330" s="372"/>
      <c r="B12330" s="371"/>
      <c r="D12330" s="375"/>
      <c r="F12330" s="373"/>
    </row>
    <row r="12332" spans="1:6" s="96" customFormat="1">
      <c r="A12332" s="372"/>
      <c r="B12332" s="371"/>
      <c r="D12332" s="375"/>
      <c r="F12332" s="373"/>
    </row>
    <row r="12333" spans="1:6" s="96" customFormat="1">
      <c r="A12333" s="372"/>
      <c r="B12333" s="371"/>
      <c r="D12333" s="375"/>
      <c r="F12333" s="373"/>
    </row>
    <row r="12335" spans="1:6" s="96" customFormat="1">
      <c r="A12335" s="372"/>
      <c r="B12335" s="371"/>
      <c r="D12335" s="375"/>
      <c r="F12335" s="373"/>
    </row>
    <row r="12339" spans="1:6" s="96" customFormat="1">
      <c r="A12339" s="372"/>
      <c r="B12339" s="371"/>
      <c r="D12339" s="375"/>
      <c r="F12339" s="373"/>
    </row>
    <row r="12341" spans="1:6" s="96" customFormat="1">
      <c r="A12341" s="372"/>
      <c r="B12341" s="371"/>
      <c r="D12341" s="375"/>
      <c r="F12341" s="373"/>
    </row>
    <row r="12342" spans="1:6" s="96" customFormat="1">
      <c r="A12342" s="372"/>
      <c r="B12342" s="371"/>
      <c r="D12342" s="375"/>
      <c r="F12342" s="373"/>
    </row>
    <row r="12343" spans="1:6" s="96" customFormat="1">
      <c r="A12343" s="372"/>
      <c r="B12343" s="371"/>
      <c r="D12343" s="375"/>
      <c r="F12343" s="373"/>
    </row>
    <row r="12345" spans="1:6" s="96" customFormat="1">
      <c r="A12345" s="372"/>
      <c r="B12345" s="371"/>
      <c r="D12345" s="375"/>
      <c r="F12345" s="373"/>
    </row>
    <row r="12346" spans="1:6" s="96" customFormat="1">
      <c r="A12346" s="372"/>
      <c r="B12346" s="371"/>
      <c r="D12346" s="375"/>
      <c r="F12346" s="373"/>
    </row>
    <row r="12348" spans="1:6" s="96" customFormat="1">
      <c r="A12348" s="372"/>
      <c r="B12348" s="371"/>
      <c r="D12348" s="375"/>
      <c r="F12348" s="373"/>
    </row>
    <row r="12356" spans="1:6" s="96" customFormat="1">
      <c r="A12356" s="372"/>
      <c r="B12356" s="371"/>
      <c r="D12356" s="375"/>
      <c r="F12356" s="373"/>
    </row>
    <row r="12358" spans="1:6" s="96" customFormat="1">
      <c r="A12358" s="372"/>
      <c r="B12358" s="371"/>
      <c r="D12358" s="375"/>
      <c r="F12358" s="373"/>
    </row>
    <row r="12359" spans="1:6" s="96" customFormat="1">
      <c r="A12359" s="372"/>
      <c r="B12359" s="371"/>
      <c r="D12359" s="375"/>
      <c r="F12359" s="373"/>
    </row>
    <row r="12361" spans="1:6" s="96" customFormat="1">
      <c r="A12361" s="372"/>
      <c r="B12361" s="371"/>
      <c r="D12361" s="375"/>
      <c r="F12361" s="373"/>
    </row>
    <row r="12370" spans="1:6" s="96" customFormat="1">
      <c r="A12370" s="372"/>
      <c r="B12370" s="371"/>
      <c r="D12370" s="375"/>
      <c r="F12370" s="373"/>
    </row>
    <row r="12371" spans="1:6" s="96" customFormat="1">
      <c r="A12371" s="372"/>
      <c r="B12371" s="371"/>
      <c r="D12371" s="375"/>
      <c r="F12371" s="373"/>
    </row>
    <row r="12372" spans="1:6" s="96" customFormat="1">
      <c r="A12372" s="372"/>
      <c r="B12372" s="371"/>
      <c r="D12372" s="375"/>
      <c r="F12372" s="373"/>
    </row>
    <row r="12373" spans="1:6" s="96" customFormat="1">
      <c r="A12373" s="372"/>
      <c r="B12373" s="371"/>
      <c r="D12373" s="375"/>
      <c r="F12373" s="373"/>
    </row>
    <row r="12374" spans="1:6" s="96" customFormat="1">
      <c r="A12374" s="372"/>
      <c r="B12374" s="371"/>
      <c r="D12374" s="375"/>
      <c r="F12374" s="373"/>
    </row>
    <row r="12376" spans="1:6" s="96" customFormat="1">
      <c r="A12376" s="372"/>
      <c r="B12376" s="371"/>
      <c r="D12376" s="375"/>
      <c r="F12376" s="373"/>
    </row>
    <row r="12384" spans="1:6" s="96" customFormat="1">
      <c r="A12384" s="372"/>
      <c r="B12384" s="371"/>
      <c r="D12384" s="375"/>
      <c r="F12384" s="373"/>
    </row>
    <row r="12386" spans="1:6" s="96" customFormat="1">
      <c r="A12386" s="372"/>
      <c r="B12386" s="371"/>
      <c r="D12386" s="375"/>
      <c r="F12386" s="373"/>
    </row>
    <row r="12387" spans="1:6" s="96" customFormat="1">
      <c r="A12387" s="372"/>
      <c r="B12387" s="371"/>
      <c r="D12387" s="375"/>
      <c r="F12387" s="373"/>
    </row>
    <row r="12389" spans="1:6" s="96" customFormat="1">
      <c r="A12389" s="372"/>
      <c r="B12389" s="371"/>
      <c r="D12389" s="375"/>
      <c r="F12389" s="373"/>
    </row>
    <row r="12391" spans="1:6" s="96" customFormat="1">
      <c r="A12391" s="372"/>
      <c r="B12391" s="371"/>
      <c r="D12391" s="375"/>
      <c r="F12391" s="373"/>
    </row>
    <row r="12394" spans="1:6" s="96" customFormat="1">
      <c r="A12394" s="372"/>
      <c r="B12394" s="371"/>
      <c r="D12394" s="375"/>
      <c r="F12394" s="373"/>
    </row>
    <row r="12396" spans="1:6" s="96" customFormat="1">
      <c r="A12396" s="372"/>
      <c r="B12396" s="371"/>
      <c r="D12396" s="375"/>
      <c r="F12396" s="373"/>
    </row>
    <row r="12400" spans="1:6" s="96" customFormat="1">
      <c r="A12400" s="372"/>
      <c r="B12400" s="371"/>
      <c r="D12400" s="375"/>
      <c r="F12400" s="373"/>
    </row>
    <row r="12402" spans="1:6" s="96" customFormat="1">
      <c r="A12402" s="372"/>
      <c r="B12402" s="371"/>
      <c r="D12402" s="375"/>
      <c r="F12402" s="373"/>
    </row>
    <row r="12403" spans="1:6" s="96" customFormat="1">
      <c r="A12403" s="372"/>
      <c r="B12403" s="371"/>
      <c r="D12403" s="375"/>
      <c r="F12403" s="373"/>
    </row>
    <row r="12405" spans="1:6" s="96" customFormat="1">
      <c r="A12405" s="372"/>
      <c r="B12405" s="371"/>
      <c r="D12405" s="375"/>
      <c r="F12405" s="373"/>
    </row>
    <row r="12407" spans="1:6" s="96" customFormat="1">
      <c r="A12407" s="372"/>
      <c r="B12407" s="371"/>
      <c r="D12407" s="375"/>
      <c r="F12407" s="373"/>
    </row>
    <row r="12408" spans="1:6" s="96" customFormat="1">
      <c r="A12408" s="372"/>
      <c r="B12408" s="371"/>
      <c r="D12408" s="375"/>
      <c r="F12408" s="373"/>
    </row>
    <row r="12410" spans="1:6" s="96" customFormat="1">
      <c r="A12410" s="372"/>
      <c r="B12410" s="371"/>
      <c r="D12410" s="375"/>
      <c r="F12410" s="373"/>
    </row>
    <row r="12414" spans="1:6" s="96" customFormat="1">
      <c r="A12414" s="372"/>
      <c r="B12414" s="371"/>
      <c r="D12414" s="375"/>
      <c r="F12414" s="373"/>
    </row>
    <row r="12416" spans="1:6" s="96" customFormat="1">
      <c r="A12416" s="372"/>
      <c r="B12416" s="371"/>
      <c r="D12416" s="375"/>
      <c r="F12416" s="373"/>
    </row>
    <row r="12417" spans="1:6" s="96" customFormat="1">
      <c r="A12417" s="372"/>
      <c r="B12417" s="371"/>
      <c r="D12417" s="375"/>
      <c r="F12417" s="373"/>
    </row>
    <row r="12418" spans="1:6" s="96" customFormat="1">
      <c r="A12418" s="372"/>
      <c r="B12418" s="371"/>
      <c r="D12418" s="375"/>
      <c r="F12418" s="373"/>
    </row>
    <row r="12427" spans="1:6" s="96" customFormat="1">
      <c r="A12427" s="372"/>
      <c r="B12427" s="371"/>
      <c r="D12427" s="375"/>
      <c r="F12427" s="373"/>
    </row>
    <row r="12429" spans="1:6" s="96" customFormat="1">
      <c r="A12429" s="372"/>
      <c r="B12429" s="371"/>
      <c r="D12429" s="375"/>
      <c r="F12429" s="373"/>
    </row>
    <row r="12430" spans="1:6" s="96" customFormat="1">
      <c r="A12430" s="372"/>
      <c r="B12430" s="371"/>
      <c r="D12430" s="375"/>
      <c r="F12430" s="373"/>
    </row>
    <row r="12432" spans="1:6" s="96" customFormat="1">
      <c r="A12432" s="372"/>
      <c r="B12432" s="371"/>
      <c r="D12432" s="375"/>
      <c r="F12432" s="373"/>
    </row>
    <row r="12433" spans="1:6" s="96" customFormat="1">
      <c r="A12433" s="372"/>
      <c r="B12433" s="371"/>
      <c r="D12433" s="375"/>
      <c r="F12433" s="373"/>
    </row>
    <row r="12438" spans="1:6" s="96" customFormat="1">
      <c r="A12438" s="372"/>
      <c r="B12438" s="371"/>
      <c r="D12438" s="375"/>
      <c r="F12438" s="373"/>
    </row>
    <row r="12440" spans="1:6" s="96" customFormat="1">
      <c r="A12440" s="372"/>
      <c r="B12440" s="371"/>
      <c r="D12440" s="375"/>
      <c r="F12440" s="373"/>
    </row>
    <row r="12444" spans="1:6" s="96" customFormat="1">
      <c r="A12444" s="372"/>
      <c r="B12444" s="371"/>
      <c r="D12444" s="375"/>
      <c r="F12444" s="373"/>
    </row>
    <row r="12446" spans="1:6" s="96" customFormat="1">
      <c r="A12446" s="372"/>
      <c r="B12446" s="371"/>
      <c r="D12446" s="375"/>
      <c r="F12446" s="373"/>
    </row>
    <row r="12447" spans="1:6" s="96" customFormat="1">
      <c r="A12447" s="372"/>
      <c r="B12447" s="371"/>
      <c r="D12447" s="375"/>
      <c r="F12447" s="373"/>
    </row>
    <row r="12449" spans="1:6" s="96" customFormat="1">
      <c r="A12449" s="372"/>
      <c r="B12449" s="371"/>
      <c r="D12449" s="375"/>
      <c r="F12449" s="373"/>
    </row>
    <row r="12451" spans="1:6" s="96" customFormat="1">
      <c r="A12451" s="372"/>
      <c r="B12451" s="371"/>
      <c r="D12451" s="375"/>
      <c r="F12451" s="373"/>
    </row>
    <row r="12460" spans="1:6" s="96" customFormat="1">
      <c r="A12460" s="372"/>
      <c r="B12460" s="371"/>
      <c r="D12460" s="375"/>
      <c r="F12460" s="373"/>
    </row>
    <row r="12462" spans="1:6" s="96" customFormat="1">
      <c r="A12462" s="372"/>
      <c r="B12462" s="371"/>
      <c r="D12462" s="375"/>
      <c r="F12462" s="373"/>
    </row>
    <row r="12463" spans="1:6" s="96" customFormat="1">
      <c r="A12463" s="372"/>
      <c r="B12463" s="371"/>
      <c r="D12463" s="375"/>
      <c r="F12463" s="373"/>
    </row>
    <row r="12467" spans="1:6" s="96" customFormat="1">
      <c r="A12467" s="372"/>
      <c r="B12467" s="371"/>
      <c r="D12467" s="375"/>
      <c r="F12467" s="373"/>
    </row>
    <row r="12469" spans="1:6" s="96" customFormat="1">
      <c r="A12469" s="372"/>
      <c r="B12469" s="371"/>
      <c r="D12469" s="375"/>
      <c r="F12469" s="373"/>
    </row>
    <row r="12471" spans="1:6" s="96" customFormat="1">
      <c r="A12471" s="372"/>
      <c r="B12471" s="371"/>
      <c r="D12471" s="375"/>
      <c r="F12471" s="373"/>
    </row>
    <row r="12473" spans="1:6" s="96" customFormat="1">
      <c r="A12473" s="372"/>
      <c r="B12473" s="371"/>
      <c r="D12473" s="375"/>
      <c r="F12473" s="373"/>
    </row>
    <row r="12476" spans="1:6" s="96" customFormat="1">
      <c r="A12476" s="372"/>
      <c r="B12476" s="371"/>
      <c r="D12476" s="375"/>
      <c r="F12476" s="373"/>
    </row>
    <row r="12478" spans="1:6" s="96" customFormat="1">
      <c r="A12478" s="372"/>
      <c r="B12478" s="371"/>
      <c r="D12478" s="375"/>
      <c r="F12478" s="373"/>
    </row>
    <row r="12479" spans="1:6" s="96" customFormat="1">
      <c r="A12479" s="372"/>
      <c r="B12479" s="371"/>
      <c r="D12479" s="375"/>
      <c r="F12479" s="373"/>
    </row>
    <row r="12482" spans="1:6" s="96" customFormat="1">
      <c r="A12482" s="372"/>
      <c r="B12482" s="371"/>
      <c r="D12482" s="375"/>
      <c r="F12482" s="373"/>
    </row>
    <row r="12484" spans="1:6" s="96" customFormat="1">
      <c r="A12484" s="372"/>
      <c r="B12484" s="371"/>
      <c r="D12484" s="375"/>
      <c r="F12484" s="373"/>
    </row>
    <row r="12485" spans="1:6" s="96" customFormat="1">
      <c r="A12485" s="372"/>
      <c r="B12485" s="371"/>
      <c r="D12485" s="375"/>
      <c r="F12485" s="373"/>
    </row>
    <row r="12487" spans="1:6" s="96" customFormat="1">
      <c r="A12487" s="372"/>
      <c r="B12487" s="371"/>
      <c r="D12487" s="375"/>
      <c r="F12487" s="373"/>
    </row>
    <row r="12489" spans="1:6" s="96" customFormat="1">
      <c r="A12489" s="372"/>
      <c r="B12489" s="371"/>
      <c r="D12489" s="375"/>
      <c r="F12489" s="373"/>
    </row>
    <row r="12491" spans="1:6" s="96" customFormat="1">
      <c r="A12491" s="372"/>
      <c r="B12491" s="371"/>
      <c r="D12491" s="375"/>
      <c r="F12491" s="373"/>
    </row>
    <row r="12492" spans="1:6" s="96" customFormat="1">
      <c r="A12492" s="372"/>
      <c r="B12492" s="371"/>
      <c r="D12492" s="375"/>
      <c r="F12492" s="373"/>
    </row>
    <row r="12495" spans="1:6" s="96" customFormat="1">
      <c r="A12495" s="372"/>
      <c r="B12495" s="371"/>
      <c r="D12495" s="375"/>
      <c r="F12495" s="373"/>
    </row>
    <row r="12497" spans="1:6" s="96" customFormat="1">
      <c r="A12497" s="372"/>
      <c r="B12497" s="371"/>
      <c r="D12497" s="375"/>
      <c r="F12497" s="373"/>
    </row>
    <row r="12503" spans="1:6" s="96" customFormat="1">
      <c r="A12503" s="372"/>
      <c r="B12503" s="371"/>
      <c r="D12503" s="375"/>
      <c r="F12503" s="373"/>
    </row>
    <row r="12505" spans="1:6" s="96" customFormat="1">
      <c r="A12505" s="372"/>
      <c r="B12505" s="371"/>
      <c r="D12505" s="375"/>
      <c r="F12505" s="373"/>
    </row>
    <row r="12506" spans="1:6" s="96" customFormat="1">
      <c r="A12506" s="372"/>
      <c r="B12506" s="371"/>
      <c r="D12506" s="375"/>
      <c r="F12506" s="373"/>
    </row>
    <row r="12507" spans="1:6" s="96" customFormat="1">
      <c r="A12507" s="372"/>
      <c r="B12507" s="371"/>
      <c r="D12507" s="375"/>
      <c r="F12507" s="373"/>
    </row>
    <row r="12508" spans="1:6" s="96" customFormat="1">
      <c r="A12508" s="372"/>
      <c r="B12508" s="371"/>
      <c r="D12508" s="375"/>
      <c r="F12508" s="373"/>
    </row>
    <row r="12509" spans="1:6" s="96" customFormat="1">
      <c r="A12509" s="372"/>
      <c r="B12509" s="371"/>
      <c r="D12509" s="375"/>
      <c r="F12509" s="373"/>
    </row>
    <row r="12510" spans="1:6" s="96" customFormat="1">
      <c r="A12510" s="372"/>
      <c r="B12510" s="371"/>
      <c r="D12510" s="375"/>
      <c r="F12510" s="373"/>
    </row>
    <row r="12518" spans="1:6" s="96" customFormat="1">
      <c r="A12518" s="372"/>
      <c r="B12518" s="371"/>
      <c r="D12518" s="375"/>
      <c r="F12518" s="373"/>
    </row>
    <row r="12519" spans="1:6" s="96" customFormat="1">
      <c r="A12519" s="372"/>
      <c r="B12519" s="371"/>
      <c r="D12519" s="375"/>
      <c r="F12519" s="373"/>
    </row>
    <row r="12520" spans="1:6" s="96" customFormat="1">
      <c r="A12520" s="372"/>
      <c r="B12520" s="371"/>
      <c r="D12520" s="375"/>
      <c r="F12520" s="373"/>
    </row>
    <row r="12521" spans="1:6" s="96" customFormat="1">
      <c r="A12521" s="372"/>
      <c r="B12521" s="371"/>
      <c r="D12521" s="375"/>
      <c r="F12521" s="373"/>
    </row>
    <row r="12529" spans="1:6" s="96" customFormat="1">
      <c r="A12529" s="372"/>
      <c r="B12529" s="371"/>
      <c r="D12529" s="375"/>
      <c r="F12529" s="373"/>
    </row>
    <row r="12531" spans="1:6" s="96" customFormat="1">
      <c r="A12531" s="372"/>
      <c r="B12531" s="371"/>
      <c r="D12531" s="375"/>
      <c r="F12531" s="373"/>
    </row>
    <row r="12532" spans="1:6" s="96" customFormat="1">
      <c r="A12532" s="372"/>
      <c r="B12532" s="371"/>
      <c r="D12532" s="375"/>
      <c r="F12532" s="373"/>
    </row>
    <row r="12533" spans="1:6" s="96" customFormat="1">
      <c r="A12533" s="372"/>
      <c r="B12533" s="371"/>
      <c r="D12533" s="375"/>
      <c r="F12533" s="373"/>
    </row>
    <row r="12534" spans="1:6" s="96" customFormat="1">
      <c r="A12534" s="372"/>
      <c r="B12534" s="371"/>
      <c r="D12534" s="375"/>
      <c r="F12534" s="373"/>
    </row>
    <row r="12535" spans="1:6" s="96" customFormat="1">
      <c r="A12535" s="372"/>
      <c r="B12535" s="371"/>
      <c r="D12535" s="375"/>
      <c r="F12535" s="373"/>
    </row>
    <row r="12540" spans="1:6" s="96" customFormat="1">
      <c r="A12540" s="372"/>
      <c r="B12540" s="371"/>
      <c r="D12540" s="375"/>
      <c r="F12540" s="373"/>
    </row>
    <row r="12542" spans="1:6" s="96" customFormat="1">
      <c r="A12542" s="372"/>
      <c r="B12542" s="371"/>
      <c r="D12542" s="375"/>
      <c r="F12542" s="373"/>
    </row>
    <row r="12545" spans="1:6" s="96" customFormat="1">
      <c r="A12545" s="372"/>
      <c r="B12545" s="371"/>
      <c r="D12545" s="375"/>
      <c r="F12545" s="373"/>
    </row>
    <row r="12547" spans="1:6" s="96" customFormat="1">
      <c r="A12547" s="372"/>
      <c r="B12547" s="371"/>
      <c r="D12547" s="375"/>
      <c r="F12547" s="373"/>
    </row>
    <row r="12549" spans="1:6" s="96" customFormat="1">
      <c r="A12549" s="372"/>
      <c r="B12549" s="371"/>
      <c r="D12549" s="375"/>
      <c r="F12549" s="373"/>
    </row>
    <row r="12551" spans="1:6" s="96" customFormat="1">
      <c r="A12551" s="372"/>
      <c r="B12551" s="371"/>
      <c r="D12551" s="375"/>
      <c r="F12551" s="373"/>
    </row>
    <row r="12554" spans="1:6" s="96" customFormat="1">
      <c r="A12554" s="372"/>
      <c r="B12554" s="371"/>
      <c r="D12554" s="375"/>
      <c r="F12554" s="373"/>
    </row>
    <row r="12556" spans="1:6" s="96" customFormat="1">
      <c r="A12556" s="372"/>
      <c r="B12556" s="371"/>
      <c r="D12556" s="375"/>
      <c r="F12556" s="373"/>
    </row>
    <row r="12566" spans="1:6" s="96" customFormat="1">
      <c r="A12566" s="372"/>
      <c r="B12566" s="371"/>
      <c r="D12566" s="375"/>
      <c r="F12566" s="373"/>
    </row>
    <row r="12567" spans="1:6" s="96" customFormat="1">
      <c r="A12567" s="372"/>
      <c r="B12567" s="371"/>
      <c r="D12567" s="375"/>
      <c r="F12567" s="373"/>
    </row>
    <row r="12568" spans="1:6" s="96" customFormat="1">
      <c r="A12568" s="372"/>
      <c r="B12568" s="371"/>
      <c r="D12568" s="375"/>
      <c r="F12568" s="373"/>
    </row>
    <row r="12569" spans="1:6" s="96" customFormat="1">
      <c r="A12569" s="372"/>
      <c r="B12569" s="371"/>
      <c r="D12569" s="375"/>
      <c r="F12569" s="373"/>
    </row>
    <row r="12570" spans="1:6" s="96" customFormat="1">
      <c r="A12570" s="372"/>
      <c r="B12570" s="371"/>
      <c r="D12570" s="375"/>
      <c r="F12570" s="373"/>
    </row>
    <row r="12572" spans="1:6" s="96" customFormat="1">
      <c r="A12572" s="372"/>
      <c r="B12572" s="371"/>
      <c r="D12572" s="375"/>
      <c r="F12572" s="373"/>
    </row>
    <row r="12573" spans="1:6" s="96" customFormat="1">
      <c r="A12573" s="372"/>
      <c r="B12573" s="371"/>
      <c r="D12573" s="375"/>
      <c r="F12573" s="373"/>
    </row>
    <row r="12578" spans="1:6" s="96" customFormat="1">
      <c r="A12578" s="372"/>
      <c r="B12578" s="371"/>
      <c r="D12578" s="375"/>
      <c r="F12578" s="373"/>
    </row>
    <row r="12580" spans="1:6" s="96" customFormat="1">
      <c r="A12580" s="372"/>
      <c r="B12580" s="371"/>
      <c r="D12580" s="375"/>
      <c r="F12580" s="373"/>
    </row>
    <row r="12582" spans="1:6" s="96" customFormat="1">
      <c r="A12582" s="372"/>
      <c r="B12582" s="371"/>
      <c r="D12582" s="375"/>
      <c r="F12582" s="373"/>
    </row>
    <row r="12584" spans="1:6" s="96" customFormat="1">
      <c r="A12584" s="372"/>
      <c r="B12584" s="371"/>
      <c r="D12584" s="375"/>
      <c r="F12584" s="373"/>
    </row>
    <row r="12585" spans="1:6" s="96" customFormat="1">
      <c r="A12585" s="372"/>
      <c r="B12585" s="371"/>
      <c r="D12585" s="375"/>
      <c r="F12585" s="373"/>
    </row>
    <row r="12589" spans="1:6" s="96" customFormat="1">
      <c r="A12589" s="372"/>
      <c r="B12589" s="371"/>
      <c r="D12589" s="375"/>
      <c r="F12589" s="373"/>
    </row>
    <row r="12591" spans="1:6" s="96" customFormat="1">
      <c r="A12591" s="372"/>
      <c r="B12591" s="371"/>
      <c r="D12591" s="375"/>
      <c r="F12591" s="373"/>
    </row>
    <row r="12593" spans="1:6" s="96" customFormat="1">
      <c r="A12593" s="372"/>
      <c r="B12593" s="371"/>
      <c r="D12593" s="375"/>
      <c r="F12593" s="373"/>
    </row>
    <row r="12594" spans="1:6" s="96" customFormat="1">
      <c r="A12594" s="372"/>
      <c r="B12594" s="371"/>
      <c r="D12594" s="375"/>
      <c r="F12594" s="373"/>
    </row>
    <row r="12596" spans="1:6" s="96" customFormat="1">
      <c r="A12596" s="372"/>
      <c r="B12596" s="371"/>
      <c r="D12596" s="375"/>
      <c r="F12596" s="373"/>
    </row>
    <row r="12602" spans="1:6" s="96" customFormat="1">
      <c r="A12602" s="372"/>
      <c r="B12602" s="371"/>
      <c r="D12602" s="375"/>
      <c r="F12602" s="373"/>
    </row>
    <row r="12604" spans="1:6" s="96" customFormat="1">
      <c r="A12604" s="372"/>
      <c r="B12604" s="371"/>
      <c r="D12604" s="375"/>
      <c r="F12604" s="373"/>
    </row>
    <row r="12611" spans="1:6" s="96" customFormat="1">
      <c r="A12611" s="372"/>
      <c r="B12611" s="371"/>
      <c r="D12611" s="375"/>
      <c r="F12611" s="373"/>
    </row>
    <row r="12613" spans="1:6" s="96" customFormat="1">
      <c r="A12613" s="372"/>
      <c r="B12613" s="371"/>
      <c r="D12613" s="375"/>
      <c r="F12613" s="373"/>
    </row>
    <row r="12615" spans="1:6" s="96" customFormat="1">
      <c r="A12615" s="372"/>
      <c r="B12615" s="371"/>
      <c r="D12615" s="375"/>
      <c r="F12615" s="373"/>
    </row>
    <row r="12617" spans="1:6" s="96" customFormat="1">
      <c r="A12617" s="372"/>
      <c r="B12617" s="371"/>
      <c r="D12617" s="375"/>
      <c r="F12617" s="373"/>
    </row>
    <row r="12626" spans="1:6" s="96" customFormat="1">
      <c r="A12626" s="372"/>
      <c r="B12626" s="371"/>
      <c r="D12626" s="375"/>
      <c r="F12626" s="373"/>
    </row>
    <row r="12628" spans="1:6" s="96" customFormat="1">
      <c r="A12628" s="372"/>
      <c r="B12628" s="371"/>
      <c r="D12628" s="375"/>
      <c r="F12628" s="373"/>
    </row>
    <row r="12629" spans="1:6" s="96" customFormat="1">
      <c r="A12629" s="372"/>
      <c r="B12629" s="371"/>
      <c r="D12629" s="375"/>
      <c r="F12629" s="373"/>
    </row>
    <row r="12631" spans="1:6" s="96" customFormat="1">
      <c r="A12631" s="372"/>
      <c r="B12631" s="371"/>
      <c r="D12631" s="375"/>
      <c r="F12631" s="373"/>
    </row>
    <row r="12638" spans="1:6" s="96" customFormat="1">
      <c r="A12638" s="372"/>
      <c r="B12638" s="371"/>
      <c r="D12638" s="375"/>
      <c r="F12638" s="373"/>
    </row>
    <row r="12640" spans="1:6" s="96" customFormat="1">
      <c r="A12640" s="372"/>
      <c r="B12640" s="371"/>
      <c r="D12640" s="375"/>
      <c r="F12640" s="373"/>
    </row>
    <row r="12646" spans="1:6" s="96" customFormat="1">
      <c r="A12646" s="372"/>
      <c r="B12646" s="371"/>
      <c r="D12646" s="375"/>
      <c r="F12646" s="373"/>
    </row>
    <row r="12648" spans="1:6" s="96" customFormat="1">
      <c r="A12648" s="372"/>
      <c r="B12648" s="371"/>
      <c r="D12648" s="375"/>
      <c r="F12648" s="373"/>
    </row>
    <row r="12649" spans="1:6" s="96" customFormat="1">
      <c r="A12649" s="372"/>
      <c r="B12649" s="371"/>
      <c r="D12649" s="375"/>
      <c r="F12649" s="373"/>
    </row>
    <row r="12650" spans="1:6" s="96" customFormat="1">
      <c r="A12650" s="372"/>
      <c r="B12650" s="371"/>
      <c r="D12650" s="375"/>
      <c r="F12650" s="373"/>
    </row>
    <row r="12651" spans="1:6" s="96" customFormat="1">
      <c r="A12651" s="372"/>
      <c r="B12651" s="371"/>
      <c r="D12651" s="375"/>
      <c r="F12651" s="373"/>
    </row>
    <row r="12653" spans="1:6" s="96" customFormat="1">
      <c r="A12653" s="372"/>
      <c r="B12653" s="371"/>
      <c r="D12653" s="375"/>
      <c r="F12653" s="373"/>
    </row>
    <row r="12657" spans="1:6" s="96" customFormat="1">
      <c r="A12657" s="372"/>
      <c r="B12657" s="371"/>
      <c r="D12657" s="375"/>
      <c r="F12657" s="373"/>
    </row>
    <row r="12659" spans="1:6" s="96" customFormat="1">
      <c r="A12659" s="372"/>
      <c r="B12659" s="371"/>
      <c r="D12659" s="375"/>
      <c r="F12659" s="373"/>
    </row>
    <row r="12660" spans="1:6" s="96" customFormat="1">
      <c r="A12660" s="372"/>
      <c r="B12660" s="371"/>
      <c r="D12660" s="375"/>
      <c r="F12660" s="373"/>
    </row>
    <row r="12662" spans="1:6" s="96" customFormat="1">
      <c r="A12662" s="372"/>
      <c r="B12662" s="371"/>
      <c r="D12662" s="375"/>
      <c r="F12662" s="373"/>
    </row>
    <row r="12666" spans="1:6" s="96" customFormat="1">
      <c r="A12666" s="372"/>
      <c r="B12666" s="371"/>
      <c r="D12666" s="375"/>
      <c r="F12666" s="373"/>
    </row>
    <row r="12668" spans="1:6" s="96" customFormat="1">
      <c r="A12668" s="372"/>
      <c r="B12668" s="371"/>
      <c r="D12668" s="375"/>
      <c r="F12668" s="373"/>
    </row>
    <row r="12670" spans="1:6" s="96" customFormat="1">
      <c r="A12670" s="372"/>
      <c r="B12670" s="371"/>
      <c r="D12670" s="375"/>
      <c r="F12670" s="373"/>
    </row>
    <row r="12671" spans="1:6" s="96" customFormat="1">
      <c r="A12671" s="372"/>
      <c r="B12671" s="371"/>
      <c r="D12671" s="375"/>
      <c r="F12671" s="373"/>
    </row>
    <row r="12673" spans="1:6" s="96" customFormat="1">
      <c r="A12673" s="372"/>
      <c r="B12673" s="371"/>
      <c r="D12673" s="375"/>
      <c r="F12673" s="373"/>
    </row>
    <row r="12679" spans="1:6" s="96" customFormat="1">
      <c r="A12679" s="372"/>
      <c r="B12679" s="371"/>
      <c r="D12679" s="375"/>
      <c r="F12679" s="373"/>
    </row>
    <row r="12681" spans="1:6" s="96" customFormat="1">
      <c r="A12681" s="372"/>
      <c r="B12681" s="371"/>
      <c r="D12681" s="375"/>
      <c r="F12681" s="373"/>
    </row>
    <row r="12682" spans="1:6" s="96" customFormat="1">
      <c r="A12682" s="372"/>
      <c r="B12682" s="371"/>
      <c r="D12682" s="375"/>
      <c r="F12682" s="373"/>
    </row>
    <row r="12684" spans="1:6" s="96" customFormat="1">
      <c r="A12684" s="372"/>
      <c r="B12684" s="371"/>
      <c r="D12684" s="375"/>
      <c r="F12684" s="373"/>
    </row>
    <row r="12686" spans="1:6" s="96" customFormat="1">
      <c r="A12686" s="372"/>
      <c r="B12686" s="371"/>
      <c r="D12686" s="375"/>
      <c r="F12686" s="373"/>
    </row>
    <row r="12688" spans="1:6" s="96" customFormat="1">
      <c r="A12688" s="372"/>
      <c r="B12688" s="371"/>
      <c r="D12688" s="375"/>
      <c r="F12688" s="373"/>
    </row>
    <row r="12689" spans="1:6" s="96" customFormat="1">
      <c r="A12689" s="372"/>
      <c r="B12689" s="371"/>
      <c r="D12689" s="375"/>
      <c r="F12689" s="373"/>
    </row>
    <row r="12694" spans="1:6" s="96" customFormat="1">
      <c r="A12694" s="372"/>
      <c r="B12694" s="371"/>
      <c r="D12694" s="375"/>
      <c r="F12694" s="373"/>
    </row>
    <row r="12696" spans="1:6" s="96" customFormat="1">
      <c r="A12696" s="372"/>
      <c r="B12696" s="371"/>
      <c r="D12696" s="375"/>
      <c r="F12696" s="373"/>
    </row>
    <row r="12698" spans="1:6" s="96" customFormat="1">
      <c r="A12698" s="372"/>
      <c r="B12698" s="371"/>
      <c r="D12698" s="375"/>
      <c r="F12698" s="373"/>
    </row>
    <row r="12699" spans="1:6" s="96" customFormat="1">
      <c r="A12699" s="372"/>
      <c r="B12699" s="371"/>
      <c r="D12699" s="375"/>
      <c r="F12699" s="373"/>
    </row>
    <row r="12700" spans="1:6" s="96" customFormat="1">
      <c r="A12700" s="372"/>
      <c r="B12700" s="371"/>
      <c r="D12700" s="375"/>
      <c r="F12700" s="373"/>
    </row>
    <row r="12701" spans="1:6" s="96" customFormat="1">
      <c r="A12701" s="372"/>
      <c r="B12701" s="371"/>
      <c r="D12701" s="375"/>
      <c r="F12701" s="373"/>
    </row>
    <row r="12706" spans="1:6" s="96" customFormat="1">
      <c r="A12706" s="372"/>
      <c r="B12706" s="371"/>
      <c r="D12706" s="375"/>
      <c r="F12706" s="373"/>
    </row>
    <row r="12708" spans="1:6" s="96" customFormat="1">
      <c r="A12708" s="372"/>
      <c r="B12708" s="371"/>
      <c r="D12708" s="375"/>
      <c r="F12708" s="373"/>
    </row>
    <row r="12713" spans="1:6" s="96" customFormat="1">
      <c r="A12713" s="372"/>
      <c r="B12713" s="371"/>
      <c r="D12713" s="375"/>
      <c r="F12713" s="373"/>
    </row>
    <row r="12714" spans="1:6" s="96" customFormat="1">
      <c r="A12714" s="372"/>
      <c r="B12714" s="371"/>
      <c r="D12714" s="375"/>
      <c r="F12714" s="373"/>
    </row>
    <row r="12715" spans="1:6" s="96" customFormat="1">
      <c r="A12715" s="372"/>
      <c r="B12715" s="371"/>
      <c r="D12715" s="375"/>
      <c r="F12715" s="373"/>
    </row>
    <row r="12716" spans="1:6" s="96" customFormat="1">
      <c r="A12716" s="372"/>
      <c r="B12716" s="371"/>
      <c r="D12716" s="375"/>
      <c r="F12716" s="373"/>
    </row>
    <row r="12717" spans="1:6" s="96" customFormat="1">
      <c r="A12717" s="372"/>
      <c r="B12717" s="371"/>
      <c r="D12717" s="375"/>
      <c r="F12717" s="373"/>
    </row>
    <row r="12719" spans="1:6" s="96" customFormat="1">
      <c r="A12719" s="372"/>
      <c r="B12719" s="371"/>
      <c r="D12719" s="375"/>
      <c r="F12719" s="373"/>
    </row>
    <row r="12724" spans="1:6" s="96" customFormat="1">
      <c r="A12724" s="372"/>
      <c r="B12724" s="371"/>
      <c r="D12724" s="375"/>
      <c r="F12724" s="373"/>
    </row>
    <row r="12726" spans="1:6" s="96" customFormat="1">
      <c r="A12726" s="372"/>
      <c r="B12726" s="371"/>
      <c r="D12726" s="375"/>
      <c r="F12726" s="373"/>
    </row>
    <row r="12727" spans="1:6" s="96" customFormat="1">
      <c r="A12727" s="372"/>
      <c r="B12727" s="371"/>
      <c r="D12727" s="375"/>
      <c r="F12727" s="373"/>
    </row>
    <row r="12729" spans="1:6" s="96" customFormat="1">
      <c r="A12729" s="372"/>
      <c r="B12729" s="371"/>
      <c r="D12729" s="375"/>
      <c r="F12729" s="373"/>
    </row>
    <row r="12739" spans="1:6" s="96" customFormat="1">
      <c r="A12739" s="372"/>
      <c r="B12739" s="371"/>
      <c r="D12739" s="375"/>
      <c r="F12739" s="373"/>
    </row>
    <row r="12740" spans="1:6" s="96" customFormat="1">
      <c r="A12740" s="372"/>
      <c r="B12740" s="371"/>
      <c r="D12740" s="375"/>
      <c r="F12740" s="373"/>
    </row>
    <row r="12741" spans="1:6" s="96" customFormat="1">
      <c r="A12741" s="372"/>
      <c r="B12741" s="371"/>
      <c r="D12741" s="375"/>
      <c r="F12741" s="373"/>
    </row>
    <row r="12742" spans="1:6" s="96" customFormat="1">
      <c r="A12742" s="372"/>
      <c r="B12742" s="371"/>
      <c r="D12742" s="375"/>
      <c r="F12742" s="373"/>
    </row>
    <row r="12743" spans="1:6" s="96" customFormat="1">
      <c r="A12743" s="372"/>
      <c r="B12743" s="371"/>
      <c r="D12743" s="375"/>
      <c r="F12743" s="373"/>
    </row>
    <row r="12745" spans="1:6" s="96" customFormat="1">
      <c r="A12745" s="372"/>
      <c r="B12745" s="371"/>
      <c r="D12745" s="375"/>
      <c r="F12745" s="373"/>
    </row>
    <row r="12746" spans="1:6" s="96" customFormat="1">
      <c r="A12746" s="372"/>
      <c r="B12746" s="371"/>
      <c r="D12746" s="375"/>
      <c r="F12746" s="373"/>
    </row>
    <row r="12750" spans="1:6" s="96" customFormat="1">
      <c r="A12750" s="372"/>
      <c r="B12750" s="371"/>
      <c r="D12750" s="375"/>
      <c r="F12750" s="373"/>
    </row>
    <row r="12752" spans="1:6" s="96" customFormat="1">
      <c r="A12752" s="372"/>
      <c r="B12752" s="371"/>
      <c r="D12752" s="375"/>
      <c r="F12752" s="373"/>
    </row>
    <row r="12753" spans="1:6" s="96" customFormat="1">
      <c r="A12753" s="372"/>
      <c r="B12753" s="371"/>
      <c r="D12753" s="375"/>
      <c r="F12753" s="373"/>
    </row>
    <row r="12754" spans="1:6" s="96" customFormat="1">
      <c r="A12754" s="372"/>
      <c r="B12754" s="371"/>
      <c r="D12754" s="375"/>
      <c r="F12754" s="373"/>
    </row>
    <row r="12756" spans="1:6" s="96" customFormat="1">
      <c r="A12756" s="372"/>
      <c r="B12756" s="371"/>
      <c r="D12756" s="375"/>
      <c r="F12756" s="373"/>
    </row>
    <row r="12760" spans="1:6" s="96" customFormat="1">
      <c r="A12760" s="372"/>
      <c r="B12760" s="371"/>
      <c r="D12760" s="375"/>
      <c r="F12760" s="373"/>
    </row>
    <row r="12761" spans="1:6" s="96" customFormat="1">
      <c r="A12761" s="372"/>
      <c r="B12761" s="371"/>
      <c r="D12761" s="375"/>
      <c r="F12761" s="373"/>
    </row>
    <row r="12762" spans="1:6" s="96" customFormat="1">
      <c r="A12762" s="372"/>
      <c r="B12762" s="371"/>
      <c r="D12762" s="375"/>
      <c r="F12762" s="373"/>
    </row>
    <row r="12763" spans="1:6" s="96" customFormat="1">
      <c r="A12763" s="372"/>
      <c r="B12763" s="371"/>
      <c r="D12763" s="375"/>
      <c r="F12763" s="373"/>
    </row>
    <row r="12768" spans="1:6" s="96" customFormat="1">
      <c r="A12768" s="372"/>
      <c r="B12768" s="371"/>
      <c r="D12768" s="375"/>
      <c r="F12768" s="373"/>
    </row>
    <row r="12770" spans="1:6" s="96" customFormat="1">
      <c r="A12770" s="372"/>
      <c r="B12770" s="371"/>
      <c r="D12770" s="375"/>
      <c r="F12770" s="373"/>
    </row>
    <row r="12771" spans="1:6" s="96" customFormat="1">
      <c r="A12771" s="372"/>
      <c r="B12771" s="371"/>
      <c r="D12771" s="375"/>
      <c r="F12771" s="373"/>
    </row>
    <row r="12773" spans="1:6" s="96" customFormat="1">
      <c r="A12773" s="372"/>
      <c r="B12773" s="371"/>
      <c r="D12773" s="375"/>
      <c r="F12773" s="373"/>
    </row>
    <row r="12780" spans="1:6" s="96" customFormat="1">
      <c r="A12780" s="372"/>
      <c r="B12780" s="371"/>
      <c r="D12780" s="375"/>
      <c r="F12780" s="373"/>
    </row>
    <row r="12782" spans="1:6" s="96" customFormat="1">
      <c r="A12782" s="372"/>
      <c r="B12782" s="371"/>
      <c r="D12782" s="375"/>
      <c r="F12782" s="373"/>
    </row>
    <row r="12783" spans="1:6" s="96" customFormat="1">
      <c r="A12783" s="372"/>
      <c r="B12783" s="371"/>
      <c r="D12783" s="375"/>
      <c r="F12783" s="373"/>
    </row>
    <row r="12784" spans="1:6" s="96" customFormat="1">
      <c r="A12784" s="372"/>
      <c r="B12784" s="371"/>
      <c r="D12784" s="375"/>
      <c r="F12784" s="373"/>
    </row>
    <row r="12785" spans="1:6" s="96" customFormat="1">
      <c r="A12785" s="372"/>
      <c r="B12785" s="371"/>
      <c r="D12785" s="375"/>
      <c r="F12785" s="373"/>
    </row>
    <row r="12796" spans="1:6" s="96" customFormat="1">
      <c r="A12796" s="372"/>
      <c r="B12796" s="371"/>
      <c r="D12796" s="375"/>
      <c r="F12796" s="373"/>
    </row>
    <row r="12797" spans="1:6" s="96" customFormat="1">
      <c r="A12797" s="372"/>
      <c r="B12797" s="371"/>
      <c r="D12797" s="375"/>
      <c r="F12797" s="373"/>
    </row>
    <row r="12798" spans="1:6" s="96" customFormat="1">
      <c r="A12798" s="372"/>
      <c r="B12798" s="371"/>
      <c r="D12798" s="375"/>
      <c r="F12798" s="373"/>
    </row>
    <row r="12799" spans="1:6" s="96" customFormat="1">
      <c r="A12799" s="372"/>
      <c r="B12799" s="371"/>
      <c r="D12799" s="375"/>
      <c r="F12799" s="373"/>
    </row>
    <row r="12800" spans="1:6" s="96" customFormat="1">
      <c r="A12800" s="372"/>
      <c r="B12800" s="371"/>
      <c r="D12800" s="375"/>
      <c r="F12800" s="373"/>
    </row>
    <row r="12807" spans="1:6" s="96" customFormat="1">
      <c r="A12807" s="372"/>
      <c r="B12807" s="371"/>
      <c r="D12807" s="375"/>
      <c r="F12807" s="373"/>
    </row>
    <row r="12809" spans="1:6" s="96" customFormat="1">
      <c r="A12809" s="372"/>
      <c r="B12809" s="371"/>
      <c r="D12809" s="375"/>
      <c r="F12809" s="373"/>
    </row>
    <row r="12812" spans="1:6" s="96" customFormat="1">
      <c r="A12812" s="372"/>
      <c r="B12812" s="371"/>
      <c r="D12812" s="375"/>
      <c r="F12812" s="373"/>
    </row>
    <row r="12813" spans="1:6" s="96" customFormat="1">
      <c r="A12813" s="372"/>
      <c r="B12813" s="371"/>
      <c r="D12813" s="375"/>
      <c r="F12813" s="373"/>
    </row>
    <row r="12814" spans="1:6" s="96" customFormat="1">
      <c r="A12814" s="372"/>
      <c r="B12814" s="371"/>
      <c r="D12814" s="375"/>
      <c r="F12814" s="373"/>
    </row>
    <row r="12815" spans="1:6" s="96" customFormat="1">
      <c r="A12815" s="372"/>
      <c r="B12815" s="371"/>
      <c r="D12815" s="375"/>
      <c r="F12815" s="373"/>
    </row>
    <row r="12818" spans="1:6" s="96" customFormat="1">
      <c r="A12818" s="372"/>
      <c r="B12818" s="371"/>
      <c r="D12818" s="375"/>
      <c r="F12818" s="373"/>
    </row>
    <row r="12820" spans="1:6" s="96" customFormat="1">
      <c r="A12820" s="372"/>
      <c r="B12820" s="371"/>
      <c r="D12820" s="375"/>
      <c r="F12820" s="373"/>
    </row>
    <row r="12825" spans="1:6" s="96" customFormat="1">
      <c r="A12825" s="372"/>
      <c r="B12825" s="371"/>
      <c r="D12825" s="375"/>
      <c r="F12825" s="373"/>
    </row>
    <row r="12827" spans="1:6" s="96" customFormat="1">
      <c r="A12827" s="372"/>
      <c r="B12827" s="371"/>
      <c r="D12827" s="375"/>
      <c r="F12827" s="373"/>
    </row>
    <row r="12829" spans="1:6" s="96" customFormat="1">
      <c r="A12829" s="372"/>
      <c r="B12829" s="371"/>
      <c r="D12829" s="375"/>
      <c r="F12829" s="373"/>
    </row>
    <row r="12830" spans="1:6" s="96" customFormat="1">
      <c r="A12830" s="372"/>
      <c r="B12830" s="371"/>
      <c r="D12830" s="375"/>
      <c r="F12830" s="373"/>
    </row>
    <row r="12831" spans="1:6" s="96" customFormat="1">
      <c r="A12831" s="372"/>
      <c r="B12831" s="371"/>
      <c r="D12831" s="375"/>
      <c r="F12831" s="373"/>
    </row>
    <row r="12841" spans="1:6" s="96" customFormat="1">
      <c r="A12841" s="372"/>
      <c r="B12841" s="371"/>
      <c r="D12841" s="375"/>
      <c r="F12841" s="373"/>
    </row>
    <row r="12843" spans="1:6" s="96" customFormat="1">
      <c r="A12843" s="372"/>
      <c r="B12843" s="371"/>
      <c r="D12843" s="375"/>
      <c r="F12843" s="373"/>
    </row>
    <row r="12845" spans="1:6" s="96" customFormat="1">
      <c r="A12845" s="372"/>
      <c r="B12845" s="371"/>
      <c r="D12845" s="375"/>
      <c r="F12845" s="373"/>
    </row>
    <row r="12846" spans="1:6" s="96" customFormat="1">
      <c r="A12846" s="372"/>
      <c r="B12846" s="371"/>
      <c r="D12846" s="375"/>
      <c r="F12846" s="373"/>
    </row>
    <row r="12848" spans="1:6" s="96" customFormat="1">
      <c r="A12848" s="372"/>
      <c r="B12848" s="371"/>
      <c r="D12848" s="375"/>
      <c r="F12848" s="373"/>
    </row>
    <row r="12857" spans="1:6" s="96" customFormat="1">
      <c r="A12857" s="372"/>
      <c r="B12857" s="371"/>
      <c r="D12857" s="375"/>
      <c r="F12857" s="373"/>
    </row>
    <row r="12859" spans="1:6" s="96" customFormat="1">
      <c r="A12859" s="372"/>
      <c r="B12859" s="371"/>
      <c r="D12859" s="375"/>
      <c r="F12859" s="373"/>
    </row>
    <row r="12860" spans="1:6" s="96" customFormat="1">
      <c r="A12860" s="372"/>
      <c r="B12860" s="371"/>
      <c r="D12860" s="375"/>
      <c r="F12860" s="373"/>
    </row>
    <row r="12862" spans="1:6" s="96" customFormat="1">
      <c r="A12862" s="372"/>
      <c r="B12862" s="371"/>
      <c r="D12862" s="375"/>
      <c r="F12862" s="373"/>
    </row>
    <row r="12864" spans="1:6" s="96" customFormat="1">
      <c r="A12864" s="372"/>
      <c r="B12864" s="371"/>
      <c r="D12864" s="375"/>
      <c r="F12864" s="373"/>
    </row>
    <row r="12871" spans="1:6" s="96" customFormat="1">
      <c r="A12871" s="372"/>
      <c r="B12871" s="371"/>
      <c r="D12871" s="375"/>
      <c r="F12871" s="373"/>
    </row>
    <row r="12873" spans="1:6" s="96" customFormat="1">
      <c r="A12873" s="372"/>
      <c r="B12873" s="371"/>
      <c r="D12873" s="375"/>
      <c r="F12873" s="373"/>
    </row>
    <row r="12874" spans="1:6" s="96" customFormat="1">
      <c r="A12874" s="372"/>
      <c r="B12874" s="371"/>
      <c r="D12874" s="375"/>
      <c r="F12874" s="373"/>
    </row>
    <row r="12877" spans="1:6" s="96" customFormat="1">
      <c r="A12877" s="372"/>
      <c r="B12877" s="371"/>
      <c r="D12877" s="375"/>
      <c r="F12877" s="373"/>
    </row>
    <row r="12879" spans="1:6" s="96" customFormat="1">
      <c r="A12879" s="372"/>
      <c r="B12879" s="371"/>
      <c r="D12879" s="375"/>
      <c r="F12879" s="373"/>
    </row>
    <row r="12885" spans="1:6" s="96" customFormat="1">
      <c r="A12885" s="372"/>
      <c r="B12885" s="371"/>
      <c r="D12885" s="375"/>
      <c r="F12885" s="373"/>
    </row>
    <row r="12887" spans="1:6" s="96" customFormat="1">
      <c r="A12887" s="372"/>
      <c r="B12887" s="371"/>
      <c r="D12887" s="375"/>
      <c r="F12887" s="373"/>
    </row>
    <row r="12888" spans="1:6" s="96" customFormat="1">
      <c r="A12888" s="372"/>
      <c r="B12888" s="371"/>
      <c r="D12888" s="375"/>
      <c r="F12888" s="373"/>
    </row>
    <row r="12898" spans="1:6" s="96" customFormat="1">
      <c r="A12898" s="372"/>
      <c r="B12898" s="371"/>
      <c r="D12898" s="375"/>
      <c r="F12898" s="373"/>
    </row>
    <row r="12900" spans="1:6" s="96" customFormat="1">
      <c r="A12900" s="372"/>
      <c r="B12900" s="371"/>
      <c r="D12900" s="375"/>
      <c r="F12900" s="373"/>
    </row>
    <row r="12901" spans="1:6" s="96" customFormat="1">
      <c r="A12901" s="372"/>
      <c r="B12901" s="371"/>
      <c r="D12901" s="375"/>
      <c r="F12901" s="373"/>
    </row>
    <row r="12912" spans="1:6" s="96" customFormat="1">
      <c r="A12912" s="372"/>
      <c r="B12912" s="371"/>
      <c r="D12912" s="375"/>
      <c r="F12912" s="373"/>
    </row>
    <row r="12914" spans="1:6" s="96" customFormat="1">
      <c r="A12914" s="372"/>
      <c r="B12914" s="371"/>
      <c r="D12914" s="375"/>
      <c r="F12914" s="373"/>
    </row>
    <row r="12924" spans="1:6" s="96" customFormat="1">
      <c r="A12924" s="372"/>
      <c r="B12924" s="371"/>
      <c r="D12924" s="375"/>
      <c r="F12924" s="373"/>
    </row>
    <row r="12926" spans="1:6" s="96" customFormat="1">
      <c r="A12926" s="372"/>
      <c r="B12926" s="371"/>
      <c r="D12926" s="375"/>
      <c r="F12926" s="373"/>
    </row>
    <row r="12927" spans="1:6" s="96" customFormat="1">
      <c r="A12927" s="372"/>
      <c r="B12927" s="371"/>
      <c r="D12927" s="375"/>
      <c r="F12927" s="373"/>
    </row>
    <row r="12935" spans="1:6" s="96" customFormat="1">
      <c r="A12935" s="372"/>
      <c r="B12935" s="371"/>
      <c r="D12935" s="375"/>
      <c r="F12935" s="373"/>
    </row>
    <row r="12937" spans="1:6" s="96" customFormat="1">
      <c r="A12937" s="372"/>
      <c r="B12937" s="371"/>
      <c r="D12937" s="375"/>
      <c r="F12937" s="373"/>
    </row>
    <row r="12938" spans="1:6" s="96" customFormat="1">
      <c r="A12938" s="372"/>
      <c r="B12938" s="371"/>
      <c r="D12938" s="375"/>
      <c r="F12938" s="373"/>
    </row>
    <row r="12946" spans="1:6" s="96" customFormat="1">
      <c r="A12946" s="372"/>
      <c r="B12946" s="371"/>
      <c r="D12946" s="375"/>
      <c r="F12946" s="373"/>
    </row>
    <row r="12948" spans="1:6" s="96" customFormat="1">
      <c r="A12948" s="372"/>
      <c r="B12948" s="371"/>
      <c r="D12948" s="375"/>
      <c r="F12948" s="373"/>
    </row>
    <row r="12949" spans="1:6" s="96" customFormat="1">
      <c r="A12949" s="372"/>
      <c r="B12949" s="371"/>
      <c r="D12949" s="375"/>
      <c r="F12949" s="373"/>
    </row>
    <row r="12959" spans="1:6" s="96" customFormat="1">
      <c r="A12959" s="372"/>
      <c r="B12959" s="371"/>
      <c r="D12959" s="375"/>
      <c r="F12959" s="373"/>
    </row>
    <row r="12961" spans="1:6" s="96" customFormat="1">
      <c r="A12961" s="372"/>
      <c r="B12961" s="371"/>
      <c r="D12961" s="375"/>
      <c r="F12961" s="373"/>
    </row>
    <row r="12962" spans="1:6" s="96" customFormat="1">
      <c r="A12962" s="372"/>
      <c r="B12962" s="371"/>
      <c r="D12962" s="375"/>
      <c r="F12962" s="373"/>
    </row>
    <row r="12972" spans="1:6" s="96" customFormat="1">
      <c r="A12972" s="372"/>
      <c r="B12972" s="371"/>
      <c r="D12972" s="375"/>
      <c r="F12972" s="373"/>
    </row>
    <row r="12974" spans="1:6" s="96" customFormat="1">
      <c r="A12974" s="372"/>
      <c r="B12974" s="371"/>
      <c r="D12974" s="375"/>
      <c r="F12974" s="373"/>
    </row>
    <row r="12975" spans="1:6" s="96" customFormat="1">
      <c r="A12975" s="372"/>
      <c r="B12975" s="371"/>
      <c r="D12975" s="375"/>
      <c r="F12975" s="373"/>
    </row>
    <row r="12985" spans="1:6" s="96" customFormat="1">
      <c r="A12985" s="372"/>
      <c r="B12985" s="371"/>
      <c r="D12985" s="375"/>
      <c r="F12985" s="373"/>
    </row>
    <row r="12987" spans="1:6" s="96" customFormat="1">
      <c r="A12987" s="372"/>
      <c r="B12987" s="371"/>
      <c r="D12987" s="375"/>
      <c r="F12987" s="373"/>
    </row>
    <row r="12988" spans="1:6" s="96" customFormat="1">
      <c r="A12988" s="372"/>
      <c r="B12988" s="371"/>
      <c r="D12988" s="375"/>
      <c r="F12988" s="373"/>
    </row>
    <row r="12998" spans="1:6" s="96" customFormat="1">
      <c r="A12998" s="372"/>
      <c r="B12998" s="371"/>
      <c r="D12998" s="375"/>
      <c r="F12998" s="373"/>
    </row>
    <row r="13000" spans="1:6" s="96" customFormat="1">
      <c r="A13000" s="372"/>
      <c r="B13000" s="371"/>
      <c r="D13000" s="375"/>
      <c r="F13000" s="373"/>
    </row>
    <row r="13009" spans="1:6" s="96" customFormat="1">
      <c r="A13009" s="372"/>
      <c r="B13009" s="371"/>
      <c r="D13009" s="375"/>
      <c r="F13009" s="373"/>
    </row>
    <row r="13011" spans="1:6" s="96" customFormat="1">
      <c r="A13011" s="372"/>
      <c r="B13011" s="371"/>
      <c r="D13011" s="375"/>
      <c r="F13011" s="373"/>
    </row>
    <row r="13020" spans="1:6" s="96" customFormat="1">
      <c r="A13020" s="372"/>
      <c r="B13020" s="371"/>
      <c r="D13020" s="375"/>
      <c r="F13020" s="373"/>
    </row>
    <row r="13022" spans="1:6" s="96" customFormat="1">
      <c r="A13022" s="372"/>
      <c r="B13022" s="371"/>
      <c r="D13022" s="375"/>
      <c r="F13022" s="373"/>
    </row>
    <row r="13029" spans="1:6" s="96" customFormat="1">
      <c r="A13029" s="372"/>
      <c r="B13029" s="371"/>
      <c r="D13029" s="375"/>
      <c r="F13029" s="373"/>
    </row>
    <row r="13031" spans="1:6" s="96" customFormat="1">
      <c r="A13031" s="372"/>
      <c r="B13031" s="371"/>
      <c r="D13031" s="375"/>
      <c r="F13031" s="373"/>
    </row>
    <row r="13032" spans="1:6" s="96" customFormat="1">
      <c r="A13032" s="372"/>
      <c r="B13032" s="371"/>
      <c r="D13032" s="375"/>
      <c r="F13032" s="373"/>
    </row>
    <row r="13045" spans="1:6" s="96" customFormat="1">
      <c r="A13045" s="372"/>
      <c r="B13045" s="371"/>
      <c r="D13045" s="375"/>
      <c r="F13045" s="373"/>
    </row>
    <row r="13047" spans="1:6" s="96" customFormat="1">
      <c r="A13047" s="372"/>
      <c r="B13047" s="371"/>
      <c r="D13047" s="375"/>
      <c r="F13047" s="373"/>
    </row>
    <row r="13048" spans="1:6" s="96" customFormat="1">
      <c r="A13048" s="372"/>
      <c r="B13048" s="371"/>
      <c r="D13048" s="375"/>
      <c r="F13048" s="373"/>
    </row>
    <row r="13060" spans="1:6" s="96" customFormat="1">
      <c r="A13060" s="372"/>
      <c r="B13060" s="371"/>
      <c r="D13060" s="375"/>
      <c r="F13060" s="373"/>
    </row>
    <row r="13062" spans="1:6" s="96" customFormat="1">
      <c r="A13062" s="372"/>
      <c r="B13062" s="371"/>
      <c r="D13062" s="375"/>
      <c r="F13062" s="373"/>
    </row>
    <row r="13063" spans="1:6" s="96" customFormat="1">
      <c r="A13063" s="372"/>
      <c r="B13063" s="371"/>
      <c r="D13063" s="375"/>
      <c r="F13063" s="373"/>
    </row>
    <row r="13071" spans="1:6" s="96" customFormat="1">
      <c r="A13071" s="372"/>
      <c r="B13071" s="371"/>
      <c r="D13071" s="375"/>
      <c r="F13071" s="373"/>
    </row>
    <row r="13073" spans="1:6" s="96" customFormat="1">
      <c r="A13073" s="372"/>
      <c r="B13073" s="371"/>
      <c r="D13073" s="375"/>
      <c r="F13073" s="373"/>
    </row>
    <row r="13074" spans="1:6" s="96" customFormat="1">
      <c r="A13074" s="372"/>
      <c r="B13074" s="371"/>
      <c r="D13074" s="375"/>
      <c r="F13074" s="373"/>
    </row>
    <row r="13086" spans="1:6" s="96" customFormat="1">
      <c r="A13086" s="372"/>
      <c r="B13086" s="371"/>
      <c r="D13086" s="375"/>
      <c r="F13086" s="373"/>
    </row>
    <row r="13088" spans="1:6" s="96" customFormat="1">
      <c r="A13088" s="372"/>
      <c r="B13088" s="371"/>
      <c r="D13088" s="375"/>
      <c r="F13088" s="373"/>
    </row>
    <row r="13089" spans="1:6" s="96" customFormat="1">
      <c r="A13089" s="372"/>
      <c r="B13089" s="371"/>
      <c r="D13089" s="375"/>
      <c r="F13089" s="373"/>
    </row>
    <row r="13104" spans="1:6" s="96" customFormat="1">
      <c r="A13104" s="372"/>
      <c r="B13104" s="371"/>
      <c r="D13104" s="375"/>
      <c r="F13104" s="373"/>
    </row>
    <row r="13106" spans="1:6" s="96" customFormat="1">
      <c r="A13106" s="372"/>
      <c r="B13106" s="371"/>
      <c r="D13106" s="375"/>
      <c r="F13106" s="373"/>
    </row>
    <row r="13116" spans="1:6" s="96" customFormat="1">
      <c r="A13116" s="372"/>
      <c r="B13116" s="371"/>
      <c r="D13116" s="375"/>
      <c r="F13116" s="373"/>
    </row>
    <row r="13118" spans="1:6" s="96" customFormat="1">
      <c r="A13118" s="372"/>
      <c r="B13118" s="371"/>
      <c r="D13118" s="375"/>
      <c r="F13118" s="373"/>
    </row>
    <row r="13128" spans="1:6" s="96" customFormat="1">
      <c r="A13128" s="372"/>
      <c r="B13128" s="371"/>
      <c r="D13128" s="375"/>
      <c r="F13128" s="373"/>
    </row>
    <row r="13130" spans="1:6" s="96" customFormat="1">
      <c r="A13130" s="372"/>
      <c r="B13130" s="371"/>
      <c r="D13130" s="375"/>
      <c r="F13130" s="373"/>
    </row>
    <row r="13140" spans="1:6" s="96" customFormat="1">
      <c r="A13140" s="372"/>
      <c r="B13140" s="371"/>
      <c r="D13140" s="375"/>
      <c r="F13140" s="373"/>
    </row>
    <row r="13142" spans="1:6" s="96" customFormat="1">
      <c r="A13142" s="372"/>
      <c r="B13142" s="371"/>
      <c r="D13142" s="375"/>
      <c r="F13142" s="373"/>
    </row>
    <row r="13150" spans="1:6" s="96" customFormat="1">
      <c r="A13150" s="372"/>
      <c r="B13150" s="371"/>
      <c r="D13150" s="375"/>
      <c r="F13150" s="373"/>
    </row>
    <row r="13152" spans="1:6" s="96" customFormat="1">
      <c r="A13152" s="372"/>
      <c r="B13152" s="371"/>
      <c r="D13152" s="375"/>
      <c r="F13152" s="373"/>
    </row>
    <row r="13165" spans="1:6" s="96" customFormat="1">
      <c r="A13165" s="372"/>
      <c r="B13165" s="371"/>
      <c r="D13165" s="375"/>
      <c r="F13165" s="373"/>
    </row>
    <row r="13167" spans="1:6" s="96" customFormat="1">
      <c r="A13167" s="372"/>
      <c r="B13167" s="371"/>
      <c r="D13167" s="375"/>
      <c r="F13167" s="373"/>
    </row>
    <row r="13168" spans="1:6" s="96" customFormat="1">
      <c r="A13168" s="372"/>
      <c r="B13168" s="371"/>
      <c r="D13168" s="375"/>
      <c r="F13168" s="373"/>
    </row>
    <row r="13176" spans="1:6" s="96" customFormat="1">
      <c r="A13176" s="372"/>
      <c r="B13176" s="371"/>
      <c r="D13176" s="375"/>
      <c r="F13176" s="373"/>
    </row>
    <row r="13178" spans="1:6" s="96" customFormat="1">
      <c r="A13178" s="372"/>
      <c r="B13178" s="371"/>
      <c r="D13178" s="375"/>
      <c r="F13178" s="373"/>
    </row>
    <row r="13186" spans="1:6" s="96" customFormat="1">
      <c r="A13186" s="372"/>
      <c r="B13186" s="371"/>
      <c r="D13186" s="375"/>
      <c r="F13186" s="373"/>
    </row>
    <row r="13188" spans="1:6" s="96" customFormat="1">
      <c r="A13188" s="372"/>
      <c r="B13188" s="371"/>
      <c r="D13188" s="375"/>
      <c r="F13188" s="373"/>
    </row>
    <row r="13195" spans="1:6" s="96" customFormat="1">
      <c r="A13195" s="372"/>
      <c r="B13195" s="371"/>
      <c r="D13195" s="375"/>
      <c r="F13195" s="373"/>
    </row>
    <row r="13197" spans="1:6" s="96" customFormat="1">
      <c r="A13197" s="372"/>
      <c r="B13197" s="371"/>
      <c r="D13197" s="375"/>
      <c r="F13197" s="373"/>
    </row>
    <row r="13209" spans="1:6" s="96" customFormat="1">
      <c r="A13209" s="372"/>
      <c r="B13209" s="371"/>
      <c r="D13209" s="375"/>
      <c r="F13209" s="373"/>
    </row>
    <row r="13211" spans="1:6" s="96" customFormat="1">
      <c r="A13211" s="372"/>
      <c r="B13211" s="371"/>
      <c r="D13211" s="375"/>
      <c r="F13211" s="373"/>
    </row>
    <row r="13212" spans="1:6" s="96" customFormat="1">
      <c r="A13212" s="372"/>
      <c r="B13212" s="371"/>
      <c r="D13212" s="375"/>
      <c r="F13212" s="373"/>
    </row>
    <row r="13222" spans="1:6" s="96" customFormat="1">
      <c r="A13222" s="372"/>
      <c r="B13222" s="371"/>
      <c r="D13222" s="375"/>
      <c r="F13222" s="373"/>
    </row>
    <row r="13224" spans="1:6" s="96" customFormat="1">
      <c r="A13224" s="372"/>
      <c r="B13224" s="371"/>
      <c r="D13224" s="375"/>
      <c r="F13224" s="373"/>
    </row>
    <row r="13237" spans="1:6" s="96" customFormat="1">
      <c r="A13237" s="372"/>
      <c r="B13237" s="371"/>
      <c r="D13237" s="375"/>
      <c r="F13237" s="373"/>
    </row>
    <row r="13239" spans="1:6" s="96" customFormat="1">
      <c r="A13239" s="372"/>
      <c r="B13239" s="371"/>
      <c r="D13239" s="375"/>
      <c r="F13239" s="373"/>
    </row>
    <row r="13249" spans="1:6" s="96" customFormat="1">
      <c r="A13249" s="372"/>
      <c r="B13249" s="371"/>
      <c r="D13249" s="375"/>
      <c r="F13249" s="373"/>
    </row>
    <row r="13251" spans="1:6" s="96" customFormat="1">
      <c r="A13251" s="372"/>
      <c r="B13251" s="371"/>
      <c r="D13251" s="375"/>
      <c r="F13251" s="373"/>
    </row>
    <row r="13260" spans="1:6" s="96" customFormat="1">
      <c r="A13260" s="372"/>
      <c r="B13260" s="371"/>
      <c r="D13260" s="375"/>
      <c r="F13260" s="373"/>
    </row>
    <row r="13262" spans="1:6" s="96" customFormat="1">
      <c r="A13262" s="372"/>
      <c r="B13262" s="371"/>
      <c r="D13262" s="375"/>
      <c r="F13262" s="373"/>
    </row>
    <row r="13272" spans="1:6" s="96" customFormat="1">
      <c r="A13272" s="372"/>
      <c r="B13272" s="371"/>
      <c r="D13272" s="375"/>
      <c r="F13272" s="373"/>
    </row>
    <row r="13274" spans="1:6" s="96" customFormat="1">
      <c r="A13274" s="372"/>
      <c r="B13274" s="371"/>
      <c r="D13274" s="375"/>
      <c r="F13274" s="373"/>
    </row>
    <row r="13284" spans="1:6" s="96" customFormat="1">
      <c r="A13284" s="372"/>
      <c r="B13284" s="371"/>
      <c r="D13284" s="375"/>
      <c r="F13284" s="373"/>
    </row>
    <row r="13286" spans="1:6" s="96" customFormat="1">
      <c r="A13286" s="372"/>
      <c r="B13286" s="371"/>
      <c r="D13286" s="375"/>
      <c r="F13286" s="373"/>
    </row>
    <row r="13295" spans="1:6" s="96" customFormat="1">
      <c r="A13295" s="372"/>
      <c r="B13295" s="371"/>
      <c r="D13295" s="375"/>
      <c r="F13295" s="373"/>
    </row>
    <row r="13297" spans="1:6" s="96" customFormat="1">
      <c r="A13297" s="372"/>
      <c r="B13297" s="371"/>
      <c r="D13297" s="375"/>
      <c r="F13297" s="373"/>
    </row>
    <row r="13298" spans="1:6" s="96" customFormat="1">
      <c r="A13298" s="372"/>
      <c r="B13298" s="371"/>
      <c r="D13298" s="375"/>
      <c r="F13298" s="373"/>
    </row>
    <row r="13308" spans="1:6" s="96" customFormat="1">
      <c r="A13308" s="372"/>
      <c r="B13308" s="371"/>
      <c r="D13308" s="375"/>
      <c r="F13308" s="373"/>
    </row>
    <row r="13310" spans="1:6" s="96" customFormat="1">
      <c r="A13310" s="372"/>
      <c r="B13310" s="371"/>
      <c r="D13310" s="375"/>
      <c r="F13310" s="373"/>
    </row>
    <row r="13322" spans="1:6" s="96" customFormat="1">
      <c r="A13322" s="372"/>
      <c r="B13322" s="371"/>
      <c r="D13322" s="375"/>
      <c r="F13322" s="373"/>
    </row>
    <row r="13324" spans="1:6" s="96" customFormat="1">
      <c r="A13324" s="372"/>
      <c r="B13324" s="371"/>
      <c r="D13324" s="375"/>
      <c r="F13324" s="373"/>
    </row>
    <row r="13325" spans="1:6" s="96" customFormat="1">
      <c r="A13325" s="372"/>
      <c r="B13325" s="371"/>
      <c r="D13325" s="375"/>
      <c r="F13325" s="373"/>
    </row>
    <row r="13333" spans="1:6" s="96" customFormat="1">
      <c r="A13333" s="372"/>
      <c r="B13333" s="371"/>
      <c r="D13333" s="375"/>
      <c r="F13333" s="373"/>
    </row>
    <row r="13335" spans="1:6" s="96" customFormat="1">
      <c r="A13335" s="372"/>
      <c r="B13335" s="371"/>
      <c r="D13335" s="375"/>
      <c r="F13335" s="373"/>
    </row>
    <row r="13336" spans="1:6" s="96" customFormat="1">
      <c r="A13336" s="372"/>
      <c r="B13336" s="371"/>
      <c r="D13336" s="375"/>
      <c r="F13336" s="373"/>
    </row>
    <row r="13345" spans="1:6" s="96" customFormat="1">
      <c r="A13345" s="372"/>
      <c r="B13345" s="371"/>
      <c r="D13345" s="375"/>
      <c r="F13345" s="373"/>
    </row>
    <row r="13347" spans="1:6" s="96" customFormat="1">
      <c r="A13347" s="372"/>
      <c r="B13347" s="371"/>
      <c r="D13347" s="375"/>
      <c r="F13347" s="373"/>
    </row>
    <row r="13348" spans="1:6" s="96" customFormat="1">
      <c r="A13348" s="372"/>
      <c r="B13348" s="371"/>
      <c r="D13348" s="375"/>
      <c r="F13348" s="373"/>
    </row>
    <row r="13357" spans="1:6" s="96" customFormat="1">
      <c r="A13357" s="372"/>
      <c r="B13357" s="371"/>
      <c r="D13357" s="375"/>
      <c r="F13357" s="373"/>
    </row>
    <row r="13359" spans="1:6" s="96" customFormat="1">
      <c r="A13359" s="372"/>
      <c r="B13359" s="371"/>
      <c r="D13359" s="375"/>
      <c r="F13359" s="373"/>
    </row>
    <row r="13367" spans="1:6" s="96" customFormat="1">
      <c r="A13367" s="372"/>
      <c r="B13367" s="371"/>
      <c r="D13367" s="375"/>
      <c r="F13367" s="373"/>
    </row>
    <row r="13369" spans="1:6" s="96" customFormat="1">
      <c r="A13369" s="372"/>
      <c r="B13369" s="371"/>
      <c r="D13369" s="375"/>
      <c r="F13369" s="373"/>
    </row>
    <row r="13370" spans="1:6" s="96" customFormat="1">
      <c r="A13370" s="372"/>
      <c r="B13370" s="371"/>
      <c r="D13370" s="375"/>
      <c r="F13370" s="373"/>
    </row>
    <row r="13378" spans="1:6" s="96" customFormat="1">
      <c r="A13378" s="372"/>
      <c r="B13378" s="371"/>
      <c r="D13378" s="375"/>
      <c r="F13378" s="373"/>
    </row>
    <row r="13380" spans="1:6" s="96" customFormat="1">
      <c r="A13380" s="372"/>
      <c r="B13380" s="371"/>
      <c r="D13380" s="375"/>
      <c r="F13380" s="373"/>
    </row>
    <row r="13390" spans="1:6" s="96" customFormat="1">
      <c r="A13390" s="372"/>
      <c r="B13390" s="371"/>
      <c r="D13390" s="375"/>
      <c r="F13390" s="373"/>
    </row>
    <row r="13392" spans="1:6" s="96" customFormat="1">
      <c r="A13392" s="372"/>
      <c r="B13392" s="371"/>
      <c r="D13392" s="375"/>
      <c r="F13392" s="373"/>
    </row>
    <row r="13393" spans="1:6" s="96" customFormat="1">
      <c r="A13393" s="372"/>
      <c r="B13393" s="371"/>
      <c r="D13393" s="375"/>
      <c r="F13393" s="373"/>
    </row>
    <row r="13403" spans="1:6" s="96" customFormat="1">
      <c r="A13403" s="372"/>
      <c r="B13403" s="371"/>
      <c r="D13403" s="375"/>
      <c r="F13403" s="373"/>
    </row>
    <row r="13405" spans="1:6" s="96" customFormat="1">
      <c r="A13405" s="372"/>
      <c r="B13405" s="371"/>
      <c r="D13405" s="375"/>
      <c r="F13405" s="373"/>
    </row>
    <row r="13418" spans="1:6" s="96" customFormat="1">
      <c r="A13418" s="372"/>
      <c r="B13418" s="371"/>
      <c r="D13418" s="375"/>
      <c r="F13418" s="373"/>
    </row>
    <row r="13420" spans="1:6" s="96" customFormat="1">
      <c r="A13420" s="372"/>
      <c r="B13420" s="371"/>
      <c r="D13420" s="375"/>
      <c r="F13420" s="373"/>
    </row>
    <row r="13421" spans="1:6" s="96" customFormat="1">
      <c r="A13421" s="372"/>
      <c r="B13421" s="371"/>
      <c r="D13421" s="375"/>
      <c r="F13421" s="373"/>
    </row>
    <row r="13430" spans="1:6" s="96" customFormat="1">
      <c r="A13430" s="372"/>
      <c r="B13430" s="371"/>
      <c r="D13430" s="375"/>
      <c r="F13430" s="373"/>
    </row>
    <row r="13432" spans="1:6" s="96" customFormat="1">
      <c r="A13432" s="372"/>
      <c r="B13432" s="371"/>
      <c r="D13432" s="375"/>
      <c r="F13432" s="373"/>
    </row>
    <row r="13443" spans="1:6" s="96" customFormat="1">
      <c r="A13443" s="372"/>
      <c r="B13443" s="371"/>
      <c r="D13443" s="375"/>
      <c r="F13443" s="373"/>
    </row>
    <row r="13445" spans="1:6" s="96" customFormat="1">
      <c r="A13445" s="372"/>
      <c r="B13445" s="371"/>
      <c r="D13445" s="375"/>
      <c r="F13445" s="373"/>
    </row>
    <row r="13446" spans="1:6" s="96" customFormat="1">
      <c r="A13446" s="372"/>
      <c r="B13446" s="371"/>
      <c r="D13446" s="375"/>
      <c r="F13446" s="373"/>
    </row>
    <row r="13455" spans="1:6" s="96" customFormat="1">
      <c r="A13455" s="372"/>
      <c r="B13455" s="371"/>
      <c r="D13455" s="375"/>
      <c r="F13455" s="373"/>
    </row>
    <row r="13457" spans="1:6" s="96" customFormat="1">
      <c r="A13457" s="372"/>
      <c r="B13457" s="371"/>
      <c r="D13457" s="375"/>
      <c r="F13457" s="373"/>
    </row>
    <row r="13458" spans="1:6" s="96" customFormat="1">
      <c r="A13458" s="372"/>
      <c r="B13458" s="371"/>
      <c r="D13458" s="375"/>
      <c r="F13458" s="373"/>
    </row>
    <row r="13468" spans="1:6" s="96" customFormat="1">
      <c r="A13468" s="372"/>
      <c r="B13468" s="371"/>
      <c r="D13468" s="375"/>
      <c r="F13468" s="373"/>
    </row>
    <row r="13470" spans="1:6" s="96" customFormat="1">
      <c r="A13470" s="372"/>
      <c r="B13470" s="371"/>
      <c r="D13470" s="375"/>
      <c r="F13470" s="373"/>
    </row>
    <row r="13471" spans="1:6" s="96" customFormat="1">
      <c r="A13471" s="372"/>
      <c r="B13471" s="371"/>
      <c r="D13471" s="375"/>
      <c r="F13471" s="373"/>
    </row>
    <row r="13479" spans="1:6" s="96" customFormat="1">
      <c r="A13479" s="372"/>
      <c r="B13479" s="371"/>
      <c r="D13479" s="375"/>
      <c r="F13479" s="373"/>
    </row>
    <row r="13481" spans="1:6" s="96" customFormat="1">
      <c r="A13481" s="372"/>
      <c r="B13481" s="371"/>
      <c r="D13481" s="375"/>
      <c r="F13481" s="373"/>
    </row>
    <row r="13482" spans="1:6" s="96" customFormat="1">
      <c r="A13482" s="372"/>
      <c r="B13482" s="371"/>
      <c r="D13482" s="375"/>
      <c r="F13482" s="373"/>
    </row>
    <row r="13501" spans="1:6" s="96" customFormat="1">
      <c r="A13501" s="372"/>
      <c r="B13501" s="371"/>
      <c r="D13501" s="375"/>
      <c r="F13501" s="373"/>
    </row>
    <row r="13503" spans="1:6" s="96" customFormat="1">
      <c r="A13503" s="372"/>
      <c r="B13503" s="371"/>
      <c r="D13503" s="375"/>
      <c r="F13503" s="373"/>
    </row>
    <row r="13504" spans="1:6" s="96" customFormat="1">
      <c r="A13504" s="372"/>
      <c r="B13504" s="371"/>
      <c r="D13504" s="375"/>
      <c r="F13504" s="373"/>
    </row>
    <row r="13523" spans="1:6" s="96" customFormat="1">
      <c r="A13523" s="372"/>
      <c r="B13523" s="371"/>
      <c r="D13523" s="375"/>
      <c r="F13523" s="373"/>
    </row>
    <row r="13525" spans="1:6" s="96" customFormat="1">
      <c r="A13525" s="372"/>
      <c r="B13525" s="371"/>
      <c r="D13525" s="375"/>
      <c r="F13525" s="373"/>
    </row>
    <row r="13543" spans="1:6" s="96" customFormat="1">
      <c r="A13543" s="372"/>
      <c r="B13543" s="371"/>
      <c r="D13543" s="375"/>
      <c r="F13543" s="373"/>
    </row>
    <row r="13545" spans="1:6" s="96" customFormat="1">
      <c r="A13545" s="372"/>
      <c r="B13545" s="371"/>
      <c r="D13545" s="375"/>
      <c r="F13545" s="373"/>
    </row>
    <row r="13546" spans="1:6" s="96" customFormat="1">
      <c r="A13546" s="372"/>
      <c r="B13546" s="371"/>
      <c r="D13546" s="375"/>
      <c r="F13546" s="373"/>
    </row>
    <row r="13565" spans="1:6" s="96" customFormat="1">
      <c r="A13565" s="372"/>
      <c r="B13565" s="371"/>
      <c r="D13565" s="375"/>
      <c r="F13565" s="373"/>
    </row>
    <row r="13567" spans="1:6" s="96" customFormat="1">
      <c r="A13567" s="372"/>
      <c r="B13567" s="371"/>
      <c r="D13567" s="375"/>
      <c r="F13567" s="373"/>
    </row>
    <row r="13584" spans="1:6" s="96" customFormat="1">
      <c r="A13584" s="372"/>
      <c r="B13584" s="371"/>
      <c r="D13584" s="375"/>
      <c r="F13584" s="373"/>
    </row>
    <row r="13586" spans="1:6" s="96" customFormat="1">
      <c r="A13586" s="372"/>
      <c r="B13586" s="371"/>
      <c r="D13586" s="375"/>
      <c r="F13586" s="373"/>
    </row>
    <row r="13595" spans="1:6" s="96" customFormat="1">
      <c r="A13595" s="372"/>
      <c r="B13595" s="371"/>
      <c r="D13595" s="375"/>
      <c r="F13595" s="373"/>
    </row>
    <row r="13597" spans="1:6" s="96" customFormat="1">
      <c r="A13597" s="372"/>
      <c r="B13597" s="371"/>
      <c r="D13597" s="375"/>
      <c r="F13597" s="373"/>
    </row>
    <row r="13614" spans="1:6" s="96" customFormat="1">
      <c r="A13614" s="372"/>
      <c r="B13614" s="371"/>
      <c r="D13614" s="375"/>
      <c r="F13614" s="373"/>
    </row>
    <row r="13616" spans="1:6" s="96" customFormat="1">
      <c r="A13616" s="372"/>
      <c r="B13616" s="371"/>
      <c r="D13616" s="375"/>
      <c r="F13616" s="373"/>
    </row>
    <row r="13633" spans="1:6" s="96" customFormat="1">
      <c r="A13633" s="372"/>
      <c r="B13633" s="371"/>
      <c r="D13633" s="375"/>
      <c r="F13633" s="373"/>
    </row>
    <row r="13635" spans="1:6" s="96" customFormat="1">
      <c r="A13635" s="372"/>
      <c r="B13635" s="371"/>
      <c r="D13635" s="375"/>
      <c r="F13635" s="373"/>
    </row>
    <row r="13652" spans="1:6" s="96" customFormat="1">
      <c r="A13652" s="372"/>
      <c r="B13652" s="371"/>
      <c r="D13652" s="375"/>
      <c r="F13652" s="373"/>
    </row>
    <row r="13654" spans="1:6" s="96" customFormat="1">
      <c r="A13654" s="372"/>
      <c r="B13654" s="371"/>
      <c r="D13654" s="375"/>
      <c r="F13654" s="373"/>
    </row>
    <row r="13669" spans="1:6" s="96" customFormat="1">
      <c r="A13669" s="372"/>
      <c r="B13669" s="371"/>
      <c r="D13669" s="375"/>
      <c r="F13669" s="373"/>
    </row>
    <row r="13671" spans="1:6" s="96" customFormat="1">
      <c r="A13671" s="372"/>
      <c r="B13671" s="371"/>
      <c r="D13671" s="375"/>
      <c r="F13671" s="373"/>
    </row>
    <row r="13684" spans="1:6" s="96" customFormat="1">
      <c r="A13684" s="372"/>
      <c r="B13684" s="371"/>
      <c r="D13684" s="375"/>
      <c r="F13684" s="373"/>
    </row>
    <row r="13686" spans="1:6" s="96" customFormat="1">
      <c r="A13686" s="372"/>
      <c r="B13686" s="371"/>
      <c r="D13686" s="375"/>
      <c r="F13686" s="373"/>
    </row>
    <row r="13697" spans="1:6" s="96" customFormat="1">
      <c r="A13697" s="372"/>
      <c r="B13697" s="371"/>
      <c r="D13697" s="375"/>
      <c r="F13697" s="373"/>
    </row>
    <row r="13699" spans="1:6" s="96" customFormat="1">
      <c r="A13699" s="372"/>
      <c r="B13699" s="371"/>
      <c r="D13699" s="375"/>
      <c r="F13699" s="373"/>
    </row>
    <row r="13708" spans="1:6" s="96" customFormat="1">
      <c r="A13708" s="372"/>
      <c r="B13708" s="371"/>
      <c r="D13708" s="375"/>
      <c r="F13708" s="373"/>
    </row>
    <row r="13710" spans="1:6" s="96" customFormat="1">
      <c r="A13710" s="372"/>
      <c r="B13710" s="371"/>
      <c r="D13710" s="375"/>
      <c r="F13710" s="373"/>
    </row>
    <row r="13720" spans="1:6" s="96" customFormat="1">
      <c r="A13720" s="372"/>
      <c r="B13720" s="371"/>
      <c r="D13720" s="375"/>
      <c r="F13720" s="373"/>
    </row>
    <row r="13722" spans="1:6" s="96" customFormat="1">
      <c r="A13722" s="372"/>
      <c r="B13722" s="371"/>
      <c r="D13722" s="375"/>
      <c r="F13722" s="373"/>
    </row>
    <row r="13738" spans="1:6" s="96" customFormat="1">
      <c r="A13738" s="372"/>
      <c r="B13738" s="371"/>
      <c r="D13738" s="375"/>
      <c r="F13738" s="373"/>
    </row>
    <row r="13740" spans="1:6" s="96" customFormat="1">
      <c r="A13740" s="372"/>
      <c r="B13740" s="371"/>
      <c r="D13740" s="375"/>
      <c r="F13740" s="373"/>
    </row>
    <row r="13746" spans="1:6" s="96" customFormat="1">
      <c r="A13746" s="372"/>
      <c r="B13746" s="371"/>
      <c r="D13746" s="375"/>
      <c r="F13746" s="373"/>
    </row>
    <row r="13748" spans="1:6" s="96" customFormat="1">
      <c r="A13748" s="372"/>
      <c r="B13748" s="371"/>
      <c r="D13748" s="375"/>
      <c r="F13748" s="373"/>
    </row>
    <row r="13755" spans="1:6" s="96" customFormat="1">
      <c r="A13755" s="372"/>
      <c r="B13755" s="371"/>
      <c r="D13755" s="375"/>
      <c r="F13755" s="373"/>
    </row>
    <row r="13757" spans="1:6" s="96" customFormat="1">
      <c r="A13757" s="372"/>
      <c r="B13757" s="371"/>
      <c r="D13757" s="375"/>
      <c r="F13757" s="373"/>
    </row>
    <row r="13764" spans="1:6" s="96" customFormat="1">
      <c r="A13764" s="372"/>
      <c r="B13764" s="371"/>
      <c r="D13764" s="375"/>
      <c r="F13764" s="373"/>
    </row>
    <row r="13766" spans="1:6" s="96" customFormat="1">
      <c r="A13766" s="372"/>
      <c r="B13766" s="371"/>
      <c r="D13766" s="375"/>
      <c r="F13766" s="373"/>
    </row>
    <row r="13773" spans="1:6" s="96" customFormat="1">
      <c r="A13773" s="372"/>
      <c r="B13773" s="371"/>
      <c r="D13773" s="375"/>
      <c r="F13773" s="373"/>
    </row>
    <row r="13775" spans="1:6" s="96" customFormat="1">
      <c r="A13775" s="372"/>
      <c r="B13775" s="371"/>
      <c r="D13775" s="375"/>
      <c r="F13775" s="373"/>
    </row>
    <row r="13782" spans="1:6" s="96" customFormat="1">
      <c r="A13782" s="372"/>
      <c r="B13782" s="371"/>
      <c r="D13782" s="375"/>
      <c r="F13782" s="373"/>
    </row>
    <row r="13784" spans="1:6" s="96" customFormat="1">
      <c r="A13784" s="372"/>
      <c r="B13784" s="371"/>
      <c r="D13784" s="375"/>
      <c r="F13784" s="373"/>
    </row>
    <row r="13791" spans="1:6" s="96" customFormat="1">
      <c r="A13791" s="372"/>
      <c r="B13791" s="371"/>
      <c r="D13791" s="375"/>
      <c r="F13791" s="373"/>
    </row>
    <row r="13793" spans="1:6" s="96" customFormat="1">
      <c r="A13793" s="372"/>
      <c r="B13793" s="371"/>
      <c r="D13793" s="375"/>
      <c r="F13793" s="373"/>
    </row>
    <row r="13800" spans="1:6" s="96" customFormat="1">
      <c r="A13800" s="372"/>
      <c r="B13800" s="371"/>
      <c r="D13800" s="375"/>
      <c r="F13800" s="373"/>
    </row>
    <row r="13802" spans="1:6" s="96" customFormat="1">
      <c r="A13802" s="372"/>
      <c r="B13802" s="371"/>
      <c r="D13802" s="375"/>
      <c r="F13802" s="373"/>
    </row>
    <row r="13809" spans="1:6" s="96" customFormat="1">
      <c r="A13809" s="372"/>
      <c r="B13809" s="371"/>
      <c r="D13809" s="375"/>
      <c r="F13809" s="373"/>
    </row>
    <row r="13811" spans="1:6" s="96" customFormat="1">
      <c r="A13811" s="372"/>
      <c r="B13811" s="371"/>
      <c r="D13811" s="375"/>
      <c r="F13811" s="373"/>
    </row>
    <row r="13818" spans="1:6" s="96" customFormat="1">
      <c r="A13818" s="372"/>
      <c r="B13818" s="371"/>
      <c r="D13818" s="375"/>
      <c r="F13818" s="373"/>
    </row>
    <row r="13820" spans="1:6" s="96" customFormat="1">
      <c r="A13820" s="372"/>
      <c r="B13820" s="371"/>
      <c r="D13820" s="375"/>
      <c r="F13820" s="373"/>
    </row>
    <row r="13827" spans="1:6" s="96" customFormat="1">
      <c r="A13827" s="372"/>
      <c r="B13827" s="371"/>
      <c r="D13827" s="375"/>
      <c r="F13827" s="373"/>
    </row>
    <row r="13829" spans="1:6" s="96" customFormat="1">
      <c r="A13829" s="372"/>
      <c r="B13829" s="371"/>
      <c r="D13829" s="375"/>
      <c r="F13829" s="373"/>
    </row>
    <row r="13836" spans="1:6" s="96" customFormat="1">
      <c r="A13836" s="372"/>
      <c r="B13836" s="371"/>
      <c r="D13836" s="375"/>
      <c r="F13836" s="373"/>
    </row>
    <row r="13838" spans="1:6" s="96" customFormat="1">
      <c r="A13838" s="372"/>
      <c r="B13838" s="371"/>
      <c r="D13838" s="375"/>
      <c r="F13838" s="373"/>
    </row>
    <row r="13850" spans="1:6" s="96" customFormat="1">
      <c r="A13850" s="372"/>
      <c r="B13850" s="371"/>
      <c r="D13850" s="375"/>
      <c r="F13850" s="373"/>
    </row>
    <row r="13852" spans="1:6" s="96" customFormat="1">
      <c r="A13852" s="372"/>
      <c r="B13852" s="371"/>
      <c r="D13852" s="375"/>
      <c r="F13852" s="373"/>
    </row>
    <row r="13853" spans="1:6" s="96" customFormat="1">
      <c r="A13853" s="372"/>
      <c r="B13853" s="371"/>
      <c r="D13853" s="375"/>
      <c r="F13853" s="373"/>
    </row>
    <row r="13861" spans="1:6" s="96" customFormat="1">
      <c r="A13861" s="372"/>
      <c r="B13861" s="371"/>
      <c r="D13861" s="375"/>
      <c r="F13861" s="373"/>
    </row>
    <row r="13863" spans="1:6" s="96" customFormat="1">
      <c r="A13863" s="372"/>
      <c r="B13863" s="371"/>
      <c r="D13863" s="375"/>
      <c r="F13863" s="373"/>
    </row>
    <row r="13864" spans="1:6" s="96" customFormat="1">
      <c r="A13864" s="372"/>
      <c r="B13864" s="371"/>
      <c r="D13864" s="375"/>
      <c r="F13864" s="373"/>
    </row>
    <row r="13877" spans="1:6" s="96" customFormat="1">
      <c r="A13877" s="372"/>
      <c r="B13877" s="371"/>
      <c r="D13877" s="375"/>
      <c r="F13877" s="373"/>
    </row>
    <row r="13879" spans="1:6" s="96" customFormat="1">
      <c r="A13879" s="372"/>
      <c r="B13879" s="371"/>
      <c r="D13879" s="375"/>
      <c r="F13879" s="373"/>
    </row>
    <row r="13880" spans="1:6" s="96" customFormat="1">
      <c r="A13880" s="372"/>
      <c r="B13880" s="371"/>
      <c r="D13880" s="375"/>
      <c r="F13880" s="373"/>
    </row>
    <row r="13889" spans="1:6" s="96" customFormat="1">
      <c r="A13889" s="372"/>
      <c r="B13889" s="371"/>
      <c r="D13889" s="375"/>
      <c r="F13889" s="373"/>
    </row>
    <row r="13891" spans="1:6" s="96" customFormat="1">
      <c r="A13891" s="372"/>
      <c r="B13891" s="371"/>
      <c r="D13891" s="375"/>
      <c r="F13891" s="373"/>
    </row>
    <row r="13892" spans="1:6" s="96" customFormat="1">
      <c r="A13892" s="372"/>
      <c r="B13892" s="371"/>
      <c r="D13892" s="375"/>
      <c r="F13892" s="373"/>
    </row>
    <row r="13900" spans="1:6" s="96" customFormat="1">
      <c r="A13900" s="372"/>
      <c r="B13900" s="371"/>
      <c r="D13900" s="375"/>
      <c r="F13900" s="373"/>
    </row>
    <row r="13902" spans="1:6" s="96" customFormat="1">
      <c r="A13902" s="372"/>
      <c r="B13902" s="371"/>
      <c r="D13902" s="375"/>
      <c r="F13902" s="373"/>
    </row>
    <row r="13903" spans="1:6" s="96" customFormat="1">
      <c r="A13903" s="372"/>
      <c r="B13903" s="371"/>
      <c r="D13903" s="375"/>
      <c r="F13903" s="373"/>
    </row>
    <row r="13911" spans="1:6" s="96" customFormat="1">
      <c r="A13911" s="372"/>
      <c r="B13911" s="371"/>
      <c r="D13911" s="375"/>
      <c r="F13911" s="373"/>
    </row>
    <row r="13913" spans="1:6" s="96" customFormat="1">
      <c r="A13913" s="372"/>
      <c r="B13913" s="371"/>
      <c r="D13913" s="375"/>
      <c r="F13913" s="373"/>
    </row>
    <row r="13914" spans="1:6" s="96" customFormat="1">
      <c r="A13914" s="372"/>
      <c r="B13914" s="371"/>
      <c r="D13914" s="375"/>
      <c r="F13914" s="373"/>
    </row>
    <row r="13922" spans="1:6" s="96" customFormat="1">
      <c r="A13922" s="372"/>
      <c r="B13922" s="371"/>
      <c r="D13922" s="375"/>
      <c r="F13922" s="373"/>
    </row>
    <row r="13924" spans="1:6" s="96" customFormat="1">
      <c r="A13924" s="372"/>
      <c r="B13924" s="371"/>
      <c r="D13924" s="375"/>
      <c r="F13924" s="373"/>
    </row>
    <row r="13933" spans="1:6" s="96" customFormat="1">
      <c r="A13933" s="372"/>
      <c r="B13933" s="371"/>
      <c r="D13933" s="375"/>
      <c r="F13933" s="373"/>
    </row>
    <row r="13935" spans="1:6" s="96" customFormat="1">
      <c r="A13935" s="372"/>
      <c r="B13935" s="371"/>
      <c r="D13935" s="375"/>
      <c r="F13935" s="373"/>
    </row>
    <row r="13936" spans="1:6" s="96" customFormat="1">
      <c r="A13936" s="372"/>
      <c r="B13936" s="371"/>
      <c r="D13936" s="375"/>
      <c r="F13936" s="373"/>
    </row>
    <row r="13944" spans="1:6" s="96" customFormat="1">
      <c r="A13944" s="372"/>
      <c r="B13944" s="371"/>
      <c r="D13944" s="375"/>
      <c r="F13944" s="373"/>
    </row>
    <row r="13946" spans="1:6" s="96" customFormat="1">
      <c r="A13946" s="372"/>
      <c r="B13946" s="371"/>
      <c r="D13946" s="375"/>
      <c r="F13946" s="373"/>
    </row>
    <row r="13947" spans="1:6" s="96" customFormat="1">
      <c r="A13947" s="372"/>
      <c r="B13947" s="371"/>
      <c r="D13947" s="375"/>
      <c r="F13947" s="373"/>
    </row>
    <row r="13956" spans="1:6" s="96" customFormat="1">
      <c r="A13956" s="372"/>
      <c r="B13956" s="371"/>
      <c r="D13956" s="375"/>
      <c r="F13956" s="373"/>
    </row>
    <row r="13958" spans="1:6" s="96" customFormat="1">
      <c r="A13958" s="372"/>
      <c r="B13958" s="371"/>
      <c r="D13958" s="375"/>
      <c r="F13958" s="373"/>
    </row>
    <row r="13959" spans="1:6" s="96" customFormat="1">
      <c r="A13959" s="372"/>
      <c r="B13959" s="371"/>
      <c r="D13959" s="375"/>
      <c r="F13959" s="373"/>
    </row>
    <row r="13968" spans="1:6" s="96" customFormat="1">
      <c r="A13968" s="372"/>
      <c r="B13968" s="371"/>
      <c r="D13968" s="375"/>
      <c r="F13968" s="373"/>
    </row>
    <row r="13970" spans="1:6" s="96" customFormat="1">
      <c r="A13970" s="372"/>
      <c r="B13970" s="371"/>
      <c r="D13970" s="375"/>
      <c r="F13970" s="373"/>
    </row>
    <row r="13971" spans="1:6" s="96" customFormat="1">
      <c r="A13971" s="372"/>
      <c r="B13971" s="371"/>
      <c r="D13971" s="375"/>
      <c r="F13971" s="373"/>
    </row>
    <row r="13981" spans="1:6" s="96" customFormat="1">
      <c r="A13981" s="372"/>
      <c r="B13981" s="371"/>
      <c r="D13981" s="375"/>
      <c r="F13981" s="373"/>
    </row>
    <row r="13983" spans="1:6" s="96" customFormat="1">
      <c r="A13983" s="372"/>
      <c r="B13983" s="371"/>
      <c r="D13983" s="375"/>
      <c r="F13983" s="373"/>
    </row>
    <row r="13984" spans="1:6" s="96" customFormat="1">
      <c r="A13984" s="372"/>
      <c r="B13984" s="371"/>
      <c r="D13984" s="375"/>
      <c r="F13984" s="373"/>
    </row>
    <row r="13993" spans="1:6" s="96" customFormat="1">
      <c r="A13993" s="372"/>
      <c r="B13993" s="371"/>
      <c r="D13993" s="375"/>
      <c r="F13993" s="373"/>
    </row>
    <row r="13995" spans="1:6" s="96" customFormat="1">
      <c r="A13995" s="372"/>
      <c r="B13995" s="371"/>
      <c r="D13995" s="375"/>
      <c r="F13995" s="373"/>
    </row>
    <row r="13996" spans="1:6" s="96" customFormat="1">
      <c r="A13996" s="372"/>
      <c r="B13996" s="371"/>
      <c r="D13996" s="375"/>
      <c r="F13996" s="373"/>
    </row>
    <row r="14005" spans="1:6" s="96" customFormat="1">
      <c r="A14005" s="372"/>
      <c r="B14005" s="371"/>
      <c r="D14005" s="375"/>
      <c r="F14005" s="373"/>
    </row>
    <row r="14007" spans="1:6" s="96" customFormat="1">
      <c r="A14007" s="372"/>
      <c r="B14007" s="371"/>
      <c r="D14007" s="375"/>
      <c r="F14007" s="373"/>
    </row>
    <row r="14008" spans="1:6" s="96" customFormat="1">
      <c r="A14008" s="372"/>
      <c r="B14008" s="371"/>
      <c r="D14008" s="375"/>
      <c r="F14008" s="373"/>
    </row>
    <row r="14017" spans="1:6" s="96" customFormat="1">
      <c r="A14017" s="372"/>
      <c r="B14017" s="371"/>
      <c r="D14017" s="375"/>
      <c r="F14017" s="373"/>
    </row>
    <row r="14019" spans="1:6" s="96" customFormat="1">
      <c r="A14019" s="372"/>
      <c r="B14019" s="371"/>
      <c r="D14019" s="375"/>
      <c r="F14019" s="373"/>
    </row>
    <row r="14020" spans="1:6" s="96" customFormat="1">
      <c r="A14020" s="372"/>
      <c r="B14020" s="371"/>
      <c r="D14020" s="375"/>
      <c r="F14020" s="373"/>
    </row>
    <row r="14029" spans="1:6" s="96" customFormat="1">
      <c r="A14029" s="372"/>
      <c r="B14029" s="371"/>
      <c r="D14029" s="375"/>
      <c r="F14029" s="373"/>
    </row>
    <row r="14031" spans="1:6" s="96" customFormat="1">
      <c r="A14031" s="372"/>
      <c r="B14031" s="371"/>
      <c r="D14031" s="375"/>
      <c r="F14031" s="373"/>
    </row>
    <row r="14041" spans="1:6" s="96" customFormat="1">
      <c r="A14041" s="372"/>
      <c r="B14041" s="371"/>
      <c r="D14041" s="375"/>
      <c r="F14041" s="373"/>
    </row>
    <row r="14043" spans="1:6" s="96" customFormat="1">
      <c r="A14043" s="372"/>
      <c r="B14043" s="371"/>
      <c r="D14043" s="375"/>
      <c r="F14043" s="373"/>
    </row>
    <row r="14053" spans="1:6" s="96" customFormat="1">
      <c r="A14053" s="372"/>
      <c r="B14053" s="371"/>
      <c r="D14053" s="375"/>
      <c r="F14053" s="373"/>
    </row>
    <row r="14055" spans="1:6" s="96" customFormat="1">
      <c r="A14055" s="372"/>
      <c r="B14055" s="371"/>
      <c r="D14055" s="375"/>
      <c r="F14055" s="373"/>
    </row>
    <row r="14070" spans="1:6" s="96" customFormat="1">
      <c r="A14070" s="372"/>
      <c r="B14070" s="371"/>
      <c r="D14070" s="375"/>
      <c r="F14070" s="373"/>
    </row>
    <row r="14072" spans="1:6" s="96" customFormat="1">
      <c r="A14072" s="372"/>
      <c r="B14072" s="371"/>
      <c r="D14072" s="375"/>
      <c r="F14072" s="373"/>
    </row>
    <row r="14087" spans="1:6" s="96" customFormat="1">
      <c r="A14087" s="372"/>
      <c r="B14087" s="371"/>
      <c r="D14087" s="375"/>
      <c r="F14087" s="373"/>
    </row>
    <row r="14089" spans="1:6" s="96" customFormat="1">
      <c r="A14089" s="372"/>
      <c r="B14089" s="371"/>
      <c r="D14089" s="375"/>
      <c r="F14089" s="373"/>
    </row>
    <row r="14098" spans="1:6" s="96" customFormat="1">
      <c r="A14098" s="372"/>
      <c r="B14098" s="371"/>
      <c r="D14098" s="375"/>
      <c r="F14098" s="373"/>
    </row>
    <row r="14100" spans="1:6" s="96" customFormat="1">
      <c r="A14100" s="372"/>
      <c r="B14100" s="371"/>
      <c r="D14100" s="375"/>
      <c r="F14100" s="373"/>
    </row>
    <row r="14110" spans="1:6" s="96" customFormat="1">
      <c r="A14110" s="372"/>
      <c r="B14110" s="371"/>
      <c r="D14110" s="375"/>
      <c r="F14110" s="373"/>
    </row>
    <row r="14112" spans="1:6" s="96" customFormat="1">
      <c r="A14112" s="372"/>
      <c r="B14112" s="371"/>
      <c r="D14112" s="375"/>
      <c r="F14112" s="373"/>
    </row>
    <row r="14113" spans="1:6" s="96" customFormat="1">
      <c r="A14113" s="372"/>
      <c r="B14113" s="371"/>
      <c r="D14113" s="375"/>
      <c r="F14113" s="373"/>
    </row>
    <row r="14121" spans="1:6" s="96" customFormat="1">
      <c r="A14121" s="372"/>
      <c r="B14121" s="371"/>
      <c r="D14121" s="375"/>
      <c r="F14121" s="373"/>
    </row>
    <row r="14123" spans="1:6" s="96" customFormat="1">
      <c r="A14123" s="372"/>
      <c r="B14123" s="371"/>
      <c r="D14123" s="375"/>
      <c r="F14123" s="373"/>
    </row>
    <row r="14131" spans="1:6" s="96" customFormat="1">
      <c r="A14131" s="372"/>
      <c r="B14131" s="371"/>
      <c r="D14131" s="375"/>
      <c r="F14131" s="373"/>
    </row>
    <row r="14133" spans="1:6" s="96" customFormat="1">
      <c r="A14133" s="372"/>
      <c r="B14133" s="371"/>
      <c r="D14133" s="375"/>
      <c r="F14133" s="373"/>
    </row>
    <row r="14139" spans="1:6" s="96" customFormat="1">
      <c r="A14139" s="372"/>
      <c r="B14139" s="371"/>
      <c r="D14139" s="375"/>
      <c r="F14139" s="373"/>
    </row>
    <row r="14141" spans="1:6" s="96" customFormat="1">
      <c r="A14141" s="372"/>
      <c r="B14141" s="371"/>
      <c r="D14141" s="375"/>
      <c r="F14141" s="373"/>
    </row>
    <row r="14164" spans="1:6" s="96" customFormat="1">
      <c r="A14164" s="372"/>
      <c r="B14164" s="371"/>
      <c r="D14164" s="375"/>
      <c r="F14164" s="373"/>
    </row>
    <row r="14166" spans="1:6" s="96" customFormat="1">
      <c r="A14166" s="372"/>
      <c r="B14166" s="371"/>
      <c r="D14166" s="375"/>
      <c r="F14166" s="373"/>
    </row>
    <row r="14182" spans="1:6" s="96" customFormat="1">
      <c r="A14182" s="372"/>
      <c r="B14182" s="371"/>
      <c r="D14182" s="375"/>
      <c r="F14182" s="373"/>
    </row>
    <row r="14184" spans="1:6" s="96" customFormat="1">
      <c r="A14184" s="372"/>
      <c r="B14184" s="371"/>
      <c r="D14184" s="375"/>
      <c r="F14184" s="373"/>
    </row>
    <row r="14200" spans="1:6" s="96" customFormat="1">
      <c r="A14200" s="372"/>
      <c r="B14200" s="371"/>
      <c r="D14200" s="375"/>
      <c r="F14200" s="373"/>
    </row>
    <row r="14202" spans="1:6" s="96" customFormat="1">
      <c r="A14202" s="372"/>
      <c r="B14202" s="371"/>
      <c r="D14202" s="375"/>
      <c r="F14202" s="373"/>
    </row>
    <row r="14213" spans="1:6" s="96" customFormat="1">
      <c r="A14213" s="372"/>
      <c r="B14213" s="371"/>
      <c r="D14213" s="375"/>
      <c r="F14213" s="373"/>
    </row>
    <row r="14215" spans="1:6" s="96" customFormat="1">
      <c r="A14215" s="372"/>
      <c r="B14215" s="371"/>
      <c r="D14215" s="375"/>
      <c r="F14215" s="373"/>
    </row>
    <row r="14226" spans="1:6" s="96" customFormat="1">
      <c r="A14226" s="372"/>
      <c r="B14226" s="371"/>
      <c r="D14226" s="375"/>
      <c r="F14226" s="373"/>
    </row>
    <row r="14228" spans="1:6" s="96" customFormat="1">
      <c r="A14228" s="372"/>
      <c r="B14228" s="371"/>
      <c r="D14228" s="375"/>
      <c r="F14228" s="373"/>
    </row>
    <row r="14229" spans="1:6" s="96" customFormat="1">
      <c r="A14229" s="372"/>
      <c r="B14229" s="371"/>
      <c r="D14229" s="375"/>
      <c r="F14229" s="373"/>
    </row>
    <row r="14237" spans="1:6" s="96" customFormat="1">
      <c r="A14237" s="372"/>
      <c r="B14237" s="371"/>
      <c r="D14237" s="375"/>
      <c r="F14237" s="373"/>
    </row>
    <row r="14239" spans="1:6" s="96" customFormat="1">
      <c r="A14239" s="372"/>
      <c r="B14239" s="371"/>
      <c r="D14239" s="375"/>
      <c r="F14239" s="373"/>
    </row>
    <row r="14240" spans="1:6" s="96" customFormat="1">
      <c r="A14240" s="372"/>
      <c r="B14240" s="371"/>
      <c r="D14240" s="375"/>
      <c r="F14240" s="373"/>
    </row>
    <row r="14248" spans="1:6" s="96" customFormat="1">
      <c r="A14248" s="372"/>
      <c r="B14248" s="371"/>
      <c r="D14248" s="375"/>
      <c r="F14248" s="373"/>
    </row>
    <row r="14250" spans="1:6" s="96" customFormat="1">
      <c r="A14250" s="372"/>
      <c r="B14250" s="371"/>
      <c r="D14250" s="375"/>
      <c r="F14250" s="373"/>
    </row>
    <row r="14251" spans="1:6" s="96" customFormat="1">
      <c r="A14251" s="372"/>
      <c r="B14251" s="371"/>
      <c r="D14251" s="375"/>
      <c r="F14251" s="373"/>
    </row>
    <row r="14262" spans="1:6" s="96" customFormat="1">
      <c r="A14262" s="372"/>
      <c r="B14262" s="371"/>
      <c r="D14262" s="375"/>
      <c r="F14262" s="373"/>
    </row>
    <row r="14264" spans="1:6" s="96" customFormat="1">
      <c r="A14264" s="372"/>
      <c r="B14264" s="371"/>
      <c r="D14264" s="375"/>
      <c r="F14264" s="373"/>
    </row>
    <row r="14265" spans="1:6" s="96" customFormat="1">
      <c r="A14265" s="372"/>
      <c r="B14265" s="371"/>
      <c r="D14265" s="375"/>
      <c r="F14265" s="373"/>
    </row>
    <row r="14275" spans="1:6" s="96" customFormat="1">
      <c r="A14275" s="372"/>
      <c r="B14275" s="371"/>
      <c r="D14275" s="375"/>
      <c r="F14275" s="373"/>
    </row>
    <row r="14277" spans="1:6" s="96" customFormat="1">
      <c r="A14277" s="372"/>
      <c r="B14277" s="371"/>
      <c r="D14277" s="375"/>
      <c r="F14277" s="373"/>
    </row>
    <row r="14278" spans="1:6" s="96" customFormat="1">
      <c r="A14278" s="372"/>
      <c r="B14278" s="371"/>
      <c r="D14278" s="375"/>
      <c r="F14278" s="373"/>
    </row>
    <row r="14288" spans="1:6" s="96" customFormat="1">
      <c r="A14288" s="372"/>
      <c r="B14288" s="371"/>
      <c r="D14288" s="375"/>
      <c r="F14288" s="373"/>
    </row>
    <row r="14290" spans="1:6" s="96" customFormat="1">
      <c r="A14290" s="372"/>
      <c r="B14290" s="371"/>
      <c r="D14290" s="375"/>
      <c r="F14290" s="373"/>
    </row>
    <row r="14291" spans="1:6" s="96" customFormat="1">
      <c r="A14291" s="372"/>
      <c r="B14291" s="371"/>
      <c r="D14291" s="375"/>
      <c r="F14291" s="373"/>
    </row>
    <row r="14307" spans="1:6" s="96" customFormat="1">
      <c r="A14307" s="372"/>
      <c r="B14307" s="371"/>
      <c r="D14307" s="375"/>
      <c r="F14307" s="373"/>
    </row>
    <row r="14309" spans="1:6" s="96" customFormat="1">
      <c r="A14309" s="372"/>
      <c r="B14309" s="371"/>
      <c r="D14309" s="375"/>
      <c r="F14309" s="373"/>
    </row>
    <row r="14310" spans="1:6" s="96" customFormat="1">
      <c r="A14310" s="372"/>
      <c r="B14310" s="371"/>
      <c r="D14310" s="375"/>
      <c r="F14310" s="373"/>
    </row>
    <row r="14321" spans="1:6" s="96" customFormat="1">
      <c r="A14321" s="372"/>
      <c r="B14321" s="371"/>
      <c r="D14321" s="375"/>
      <c r="F14321" s="373"/>
    </row>
    <row r="14323" spans="1:6" s="96" customFormat="1">
      <c r="A14323" s="372"/>
      <c r="B14323" s="371"/>
      <c r="D14323" s="375"/>
      <c r="F14323" s="373"/>
    </row>
    <row r="14334" spans="1:6" s="96" customFormat="1">
      <c r="A14334" s="372"/>
      <c r="B14334" s="371"/>
      <c r="D14334" s="375"/>
      <c r="F14334" s="373"/>
    </row>
    <row r="14336" spans="1:6" s="96" customFormat="1">
      <c r="A14336" s="372"/>
      <c r="B14336" s="371"/>
      <c r="D14336" s="375"/>
      <c r="F14336" s="373"/>
    </row>
    <row r="14337" spans="1:6" s="96" customFormat="1">
      <c r="A14337" s="372"/>
      <c r="B14337" s="371"/>
      <c r="D14337" s="375"/>
      <c r="F14337" s="373"/>
    </row>
    <row r="14347" spans="1:6" s="96" customFormat="1">
      <c r="A14347" s="372"/>
      <c r="B14347" s="371"/>
      <c r="D14347" s="375"/>
      <c r="F14347" s="373"/>
    </row>
    <row r="14349" spans="1:6" s="96" customFormat="1">
      <c r="A14349" s="372"/>
      <c r="B14349" s="371"/>
      <c r="D14349" s="375"/>
      <c r="F14349" s="373"/>
    </row>
    <row r="14359" spans="1:6" s="96" customFormat="1">
      <c r="A14359" s="372"/>
      <c r="B14359" s="371"/>
      <c r="D14359" s="375"/>
      <c r="F14359" s="373"/>
    </row>
    <row r="14361" spans="1:6" s="96" customFormat="1">
      <c r="A14361" s="372"/>
      <c r="B14361" s="371"/>
      <c r="D14361" s="375"/>
      <c r="F14361" s="373"/>
    </row>
    <row r="14362" spans="1:6" s="96" customFormat="1">
      <c r="A14362" s="372"/>
      <c r="B14362" s="371"/>
      <c r="D14362" s="375"/>
      <c r="F14362" s="373"/>
    </row>
    <row r="14373" spans="1:6" s="96" customFormat="1">
      <c r="A14373" s="372"/>
      <c r="B14373" s="371"/>
      <c r="D14373" s="375"/>
      <c r="F14373" s="373"/>
    </row>
    <row r="14375" spans="1:6" s="96" customFormat="1">
      <c r="A14375" s="372"/>
      <c r="B14375" s="371"/>
      <c r="D14375" s="375"/>
      <c r="F14375" s="373"/>
    </row>
    <row r="14376" spans="1:6" s="96" customFormat="1">
      <c r="A14376" s="372"/>
      <c r="B14376" s="371"/>
      <c r="D14376" s="375"/>
      <c r="F14376" s="373"/>
    </row>
    <row r="14387" spans="1:6" s="96" customFormat="1">
      <c r="A14387" s="372"/>
      <c r="B14387" s="371"/>
      <c r="D14387" s="375"/>
      <c r="F14387" s="373"/>
    </row>
    <row r="14389" spans="1:6" s="96" customFormat="1">
      <c r="A14389" s="372"/>
      <c r="B14389" s="371"/>
      <c r="D14389" s="375"/>
      <c r="F14389" s="373"/>
    </row>
    <row r="14390" spans="1:6" s="96" customFormat="1">
      <c r="A14390" s="372"/>
      <c r="B14390" s="371"/>
      <c r="D14390" s="375"/>
      <c r="F14390" s="373"/>
    </row>
    <row r="14399" spans="1:6" s="96" customFormat="1">
      <c r="A14399" s="372"/>
      <c r="B14399" s="371"/>
      <c r="D14399" s="375"/>
      <c r="F14399" s="373"/>
    </row>
    <row r="14401" spans="1:6" s="96" customFormat="1">
      <c r="A14401" s="372"/>
      <c r="B14401" s="371"/>
      <c r="D14401" s="375"/>
      <c r="F14401" s="373"/>
    </row>
    <row r="14402" spans="1:6" s="96" customFormat="1">
      <c r="A14402" s="372"/>
      <c r="B14402" s="371"/>
      <c r="D14402" s="375"/>
      <c r="F14402" s="373"/>
    </row>
    <row r="14411" spans="1:6" s="96" customFormat="1">
      <c r="A14411" s="372"/>
      <c r="B14411" s="371"/>
      <c r="D14411" s="375"/>
      <c r="F14411" s="373"/>
    </row>
    <row r="14413" spans="1:6" s="96" customFormat="1">
      <c r="A14413" s="372"/>
      <c r="B14413" s="371"/>
      <c r="D14413" s="375"/>
      <c r="F14413" s="373"/>
    </row>
    <row r="14414" spans="1:6" s="96" customFormat="1">
      <c r="A14414" s="372"/>
      <c r="B14414" s="371"/>
      <c r="D14414" s="375"/>
      <c r="F14414" s="373"/>
    </row>
    <row r="14423" spans="1:6" s="96" customFormat="1">
      <c r="A14423" s="372"/>
      <c r="B14423" s="371"/>
      <c r="D14423" s="375"/>
      <c r="F14423" s="373"/>
    </row>
    <row r="14425" spans="1:6" s="96" customFormat="1">
      <c r="A14425" s="372"/>
      <c r="B14425" s="371"/>
      <c r="D14425" s="375"/>
      <c r="F14425" s="373"/>
    </row>
    <row r="14426" spans="1:6" s="96" customFormat="1">
      <c r="A14426" s="372"/>
      <c r="B14426" s="371"/>
      <c r="D14426" s="375"/>
      <c r="F14426" s="373"/>
    </row>
    <row r="14434" spans="1:6" s="96" customFormat="1">
      <c r="A14434" s="372"/>
      <c r="B14434" s="371"/>
      <c r="D14434" s="375"/>
      <c r="F14434" s="373"/>
    </row>
    <row r="14436" spans="1:6" s="96" customFormat="1">
      <c r="A14436" s="372"/>
      <c r="B14436" s="371"/>
      <c r="D14436" s="375"/>
      <c r="F14436" s="373"/>
    </row>
    <row r="14437" spans="1:6" s="96" customFormat="1">
      <c r="A14437" s="372"/>
      <c r="B14437" s="371"/>
      <c r="D14437" s="375"/>
      <c r="F14437" s="373"/>
    </row>
    <row r="14447" spans="1:6" s="96" customFormat="1">
      <c r="A14447" s="372"/>
      <c r="B14447" s="371"/>
      <c r="D14447" s="375"/>
      <c r="F14447" s="373"/>
    </row>
    <row r="14449" spans="1:6" s="96" customFormat="1">
      <c r="A14449" s="372"/>
      <c r="B14449" s="371"/>
      <c r="D14449" s="375"/>
      <c r="F14449" s="373"/>
    </row>
    <row r="14460" spans="1:6" s="96" customFormat="1">
      <c r="A14460" s="372"/>
      <c r="B14460" s="371"/>
      <c r="D14460" s="375"/>
      <c r="F14460" s="373"/>
    </row>
    <row r="14462" spans="1:6" s="96" customFormat="1">
      <c r="A14462" s="372"/>
      <c r="B14462" s="371"/>
      <c r="D14462" s="375"/>
      <c r="F14462" s="373"/>
    </row>
    <row r="14463" spans="1:6" s="96" customFormat="1">
      <c r="A14463" s="372"/>
      <c r="B14463" s="371"/>
      <c r="D14463" s="375"/>
      <c r="F14463" s="373"/>
    </row>
    <row r="14497" spans="1:6" s="96" customFormat="1">
      <c r="A14497" s="372"/>
      <c r="B14497" s="371"/>
      <c r="D14497" s="375"/>
      <c r="F14497" s="373"/>
    </row>
    <row r="14499" spans="1:6" s="96" customFormat="1">
      <c r="A14499" s="372"/>
      <c r="B14499" s="371"/>
      <c r="D14499" s="375"/>
      <c r="F14499" s="373"/>
    </row>
    <row r="14500" spans="1:6" s="96" customFormat="1">
      <c r="A14500" s="372"/>
      <c r="B14500" s="371"/>
      <c r="D14500" s="375"/>
      <c r="F14500" s="373"/>
    </row>
    <row r="14534" spans="1:6" s="96" customFormat="1">
      <c r="A14534" s="372"/>
      <c r="B14534" s="371"/>
      <c r="D14534" s="375"/>
      <c r="F14534" s="373"/>
    </row>
    <row r="14536" spans="1:6" s="96" customFormat="1">
      <c r="A14536" s="372"/>
      <c r="B14536" s="371"/>
      <c r="D14536" s="375"/>
      <c r="F14536" s="373"/>
    </row>
    <row r="14546" spans="1:6" s="96" customFormat="1">
      <c r="A14546" s="372"/>
      <c r="B14546" s="371"/>
      <c r="D14546" s="375"/>
      <c r="F14546" s="373"/>
    </row>
    <row r="14548" spans="1:6" s="96" customFormat="1">
      <c r="A14548" s="372"/>
      <c r="B14548" s="371"/>
      <c r="D14548" s="375"/>
      <c r="F14548" s="373"/>
    </row>
    <row r="14549" spans="1:6" s="96" customFormat="1">
      <c r="A14549" s="372"/>
      <c r="B14549" s="371"/>
      <c r="D14549" s="375"/>
      <c r="F14549" s="373"/>
    </row>
    <row r="14560" spans="1:6" s="96" customFormat="1">
      <c r="A14560" s="372"/>
      <c r="B14560" s="371"/>
      <c r="D14560" s="375"/>
      <c r="F14560" s="373"/>
    </row>
    <row r="14562" spans="1:6" s="96" customFormat="1">
      <c r="A14562" s="372"/>
      <c r="B14562" s="371"/>
      <c r="D14562" s="375"/>
      <c r="F14562" s="373"/>
    </row>
    <row r="14563" spans="1:6" s="96" customFormat="1">
      <c r="A14563" s="372"/>
      <c r="B14563" s="371"/>
      <c r="D14563" s="375"/>
      <c r="F14563" s="373"/>
    </row>
    <row r="14576" spans="1:6" s="96" customFormat="1">
      <c r="A14576" s="372"/>
      <c r="B14576" s="371"/>
      <c r="D14576" s="375"/>
      <c r="F14576" s="373"/>
    </row>
    <row r="14578" spans="1:6" s="96" customFormat="1">
      <c r="A14578" s="372"/>
      <c r="B14578" s="371"/>
      <c r="D14578" s="375"/>
      <c r="F14578" s="373"/>
    </row>
    <row r="14579" spans="1:6" s="96" customFormat="1">
      <c r="A14579" s="372"/>
      <c r="B14579" s="371"/>
      <c r="D14579" s="375"/>
      <c r="F14579" s="373"/>
    </row>
    <row r="14591" spans="1:6" s="96" customFormat="1">
      <c r="A14591" s="372"/>
      <c r="B14591" s="371"/>
      <c r="D14591" s="375"/>
      <c r="F14591" s="373"/>
    </row>
    <row r="14593" spans="1:6" s="96" customFormat="1">
      <c r="A14593" s="372"/>
      <c r="B14593" s="371"/>
      <c r="D14593" s="375"/>
      <c r="F14593" s="373"/>
    </row>
    <row r="14594" spans="1:6" s="96" customFormat="1">
      <c r="A14594" s="372"/>
      <c r="B14594" s="371"/>
      <c r="D14594" s="375"/>
      <c r="F14594" s="373"/>
    </row>
    <row r="14606" spans="1:6" s="96" customFormat="1">
      <c r="A14606" s="372"/>
      <c r="B14606" s="371"/>
      <c r="D14606" s="375"/>
      <c r="F14606" s="373"/>
    </row>
    <row r="14608" spans="1:6" s="96" customFormat="1">
      <c r="A14608" s="372"/>
      <c r="B14608" s="371"/>
      <c r="D14608" s="375"/>
      <c r="F14608" s="373"/>
    </row>
    <row r="14609" spans="1:6" s="96" customFormat="1">
      <c r="A14609" s="372"/>
      <c r="B14609" s="371"/>
      <c r="D14609" s="375"/>
      <c r="F14609" s="373"/>
    </row>
    <row r="14620" spans="1:6" s="96" customFormat="1">
      <c r="A14620" s="372"/>
      <c r="B14620" s="371"/>
      <c r="D14620" s="375"/>
      <c r="F14620" s="373"/>
    </row>
    <row r="14622" spans="1:6" s="96" customFormat="1">
      <c r="A14622" s="372"/>
      <c r="B14622" s="371"/>
      <c r="D14622" s="375"/>
      <c r="F14622" s="373"/>
    </row>
    <row r="14623" spans="1:6" s="96" customFormat="1">
      <c r="A14623" s="372"/>
      <c r="B14623" s="371"/>
      <c r="D14623" s="375"/>
      <c r="F14623" s="373"/>
    </row>
    <row r="14633" spans="1:6" s="96" customFormat="1">
      <c r="A14633" s="372"/>
      <c r="B14633" s="371"/>
      <c r="D14633" s="375"/>
      <c r="F14633" s="373"/>
    </row>
    <row r="14635" spans="1:6" s="96" customFormat="1">
      <c r="A14635" s="372"/>
      <c r="B14635" s="371"/>
      <c r="D14635" s="375"/>
      <c r="F14635" s="373"/>
    </row>
    <row r="14636" spans="1:6" s="96" customFormat="1">
      <c r="A14636" s="372"/>
      <c r="B14636" s="371"/>
      <c r="D14636" s="375"/>
      <c r="F14636" s="373"/>
    </row>
    <row r="14647" spans="1:6" s="96" customFormat="1">
      <c r="A14647" s="372"/>
      <c r="B14647" s="371"/>
      <c r="D14647" s="375"/>
      <c r="F14647" s="373"/>
    </row>
    <row r="14649" spans="1:6" s="96" customFormat="1">
      <c r="A14649" s="372"/>
      <c r="B14649" s="371"/>
      <c r="D14649" s="375"/>
      <c r="F14649" s="373"/>
    </row>
    <row r="14658" spans="1:6" s="96" customFormat="1">
      <c r="A14658" s="372"/>
      <c r="B14658" s="371"/>
      <c r="D14658" s="375"/>
      <c r="F14658" s="373"/>
    </row>
    <row r="14660" spans="1:6" s="96" customFormat="1">
      <c r="A14660" s="372"/>
      <c r="B14660" s="371"/>
      <c r="D14660" s="375"/>
      <c r="F14660" s="373"/>
    </row>
    <row r="14661" spans="1:6" s="96" customFormat="1">
      <c r="A14661" s="372"/>
      <c r="B14661" s="371"/>
      <c r="D14661" s="375"/>
      <c r="F14661" s="373"/>
    </row>
    <row r="14695" spans="1:6" s="96" customFormat="1">
      <c r="A14695" s="372"/>
      <c r="B14695" s="371"/>
      <c r="D14695" s="375"/>
      <c r="F14695" s="373"/>
    </row>
    <row r="14697" spans="1:6" s="96" customFormat="1">
      <c r="A14697" s="372"/>
      <c r="B14697" s="371"/>
      <c r="D14697" s="375"/>
      <c r="F14697" s="373"/>
    </row>
    <row r="14706" spans="1:6" s="96" customFormat="1">
      <c r="A14706" s="372"/>
      <c r="B14706" s="371"/>
      <c r="D14706" s="375"/>
      <c r="F14706" s="373"/>
    </row>
    <row r="14708" spans="1:6" s="96" customFormat="1">
      <c r="A14708" s="372"/>
      <c r="B14708" s="371"/>
      <c r="D14708" s="375"/>
      <c r="F14708" s="373"/>
    </row>
    <row r="14709" spans="1:6" s="96" customFormat="1">
      <c r="A14709" s="372"/>
      <c r="B14709" s="371"/>
      <c r="D14709" s="375"/>
      <c r="F14709" s="373"/>
    </row>
    <row r="14719" spans="1:6" s="96" customFormat="1">
      <c r="A14719" s="372"/>
      <c r="B14719" s="371"/>
      <c r="D14719" s="375"/>
      <c r="F14719" s="373"/>
    </row>
    <row r="14721" spans="1:6" s="96" customFormat="1">
      <c r="A14721" s="372"/>
      <c r="B14721" s="371"/>
      <c r="D14721" s="375"/>
      <c r="F14721" s="373"/>
    </row>
    <row r="14722" spans="1:6" s="96" customFormat="1">
      <c r="A14722" s="372"/>
      <c r="B14722" s="371"/>
      <c r="D14722" s="375"/>
      <c r="F14722" s="373"/>
    </row>
    <row r="14732" spans="1:6" s="96" customFormat="1">
      <c r="A14732" s="372"/>
      <c r="B14732" s="371"/>
      <c r="D14732" s="375"/>
      <c r="F14732" s="373"/>
    </row>
    <row r="14734" spans="1:6" s="96" customFormat="1">
      <c r="A14734" s="372"/>
      <c r="B14734" s="371"/>
      <c r="D14734" s="375"/>
      <c r="F14734" s="373"/>
    </row>
    <row r="14735" spans="1:6" s="96" customFormat="1">
      <c r="A14735" s="372"/>
      <c r="B14735" s="371"/>
      <c r="D14735" s="375"/>
      <c r="F14735" s="373"/>
    </row>
    <row r="14744" spans="1:6" s="96" customFormat="1">
      <c r="A14744" s="372"/>
      <c r="B14744" s="371"/>
      <c r="D14744" s="375"/>
      <c r="F14744" s="373"/>
    </row>
    <row r="14746" spans="1:6" s="96" customFormat="1">
      <c r="A14746" s="372"/>
      <c r="B14746" s="371"/>
      <c r="D14746" s="375"/>
      <c r="F14746" s="373"/>
    </row>
    <row r="14747" spans="1:6" s="96" customFormat="1">
      <c r="A14747" s="372"/>
      <c r="B14747" s="371"/>
      <c r="D14747" s="375"/>
      <c r="F14747" s="373"/>
    </row>
    <row r="14756" spans="1:6" s="96" customFormat="1">
      <c r="A14756" s="372"/>
      <c r="B14756" s="371"/>
      <c r="D14756" s="375"/>
      <c r="F14756" s="373"/>
    </row>
    <row r="14758" spans="1:6" s="96" customFormat="1">
      <c r="A14758" s="372"/>
      <c r="B14758" s="371"/>
      <c r="D14758" s="375"/>
      <c r="F14758" s="373"/>
    </row>
    <row r="14759" spans="1:6" s="96" customFormat="1">
      <c r="A14759" s="372"/>
      <c r="B14759" s="371"/>
      <c r="D14759" s="375"/>
      <c r="F14759" s="373"/>
    </row>
    <row r="14767" spans="1:6" s="96" customFormat="1">
      <c r="A14767" s="372"/>
      <c r="B14767" s="371"/>
      <c r="D14767" s="375"/>
      <c r="F14767" s="373"/>
    </row>
    <row r="14769" spans="1:6" s="96" customFormat="1">
      <c r="A14769" s="372"/>
      <c r="B14769" s="371"/>
      <c r="D14769" s="375"/>
      <c r="F14769" s="373"/>
    </row>
    <row r="14770" spans="1:6" s="96" customFormat="1">
      <c r="A14770" s="372"/>
      <c r="B14770" s="371"/>
      <c r="D14770" s="375"/>
      <c r="F14770" s="373"/>
    </row>
    <row r="14784" spans="1:6" s="96" customFormat="1">
      <c r="A14784" s="372"/>
      <c r="B14784" s="371"/>
      <c r="D14784" s="375"/>
      <c r="F14784" s="373"/>
    </row>
    <row r="14786" spans="1:6" s="96" customFormat="1">
      <c r="A14786" s="372"/>
      <c r="B14786" s="371"/>
      <c r="D14786" s="375"/>
      <c r="F14786" s="373"/>
    </row>
    <row r="14787" spans="1:6" s="96" customFormat="1">
      <c r="A14787" s="372"/>
      <c r="B14787" s="371"/>
      <c r="D14787" s="375"/>
      <c r="F14787" s="373"/>
    </row>
    <row r="14800" spans="1:6" s="96" customFormat="1">
      <c r="A14800" s="372"/>
      <c r="B14800" s="371"/>
      <c r="D14800" s="375"/>
      <c r="F14800" s="373"/>
    </row>
    <row r="14802" spans="1:6" s="96" customFormat="1">
      <c r="A14802" s="372"/>
      <c r="B14802" s="371"/>
      <c r="D14802" s="375"/>
      <c r="F14802" s="373"/>
    </row>
    <row r="14809" spans="1:6" s="96" customFormat="1">
      <c r="A14809" s="372"/>
      <c r="B14809" s="371"/>
      <c r="D14809" s="375"/>
      <c r="F14809" s="373"/>
    </row>
    <row r="14811" spans="1:6" s="96" customFormat="1">
      <c r="A14811" s="372"/>
      <c r="B14811" s="371"/>
      <c r="D14811" s="375"/>
      <c r="F14811" s="373"/>
    </row>
    <row r="14818" spans="1:6" s="96" customFormat="1">
      <c r="A14818" s="372"/>
      <c r="B14818" s="371"/>
      <c r="D14818" s="375"/>
      <c r="F14818" s="373"/>
    </row>
    <row r="14820" spans="1:6" s="96" customFormat="1">
      <c r="A14820" s="372"/>
      <c r="B14820" s="371"/>
      <c r="D14820" s="375"/>
      <c r="F14820" s="373"/>
    </row>
    <row r="14828" spans="1:6" s="96" customFormat="1">
      <c r="A14828" s="372"/>
      <c r="B14828" s="371"/>
      <c r="D14828" s="375"/>
      <c r="F14828" s="373"/>
    </row>
    <row r="14830" spans="1:6" s="96" customFormat="1">
      <c r="A14830" s="372"/>
      <c r="B14830" s="371"/>
      <c r="D14830" s="375"/>
      <c r="F14830" s="373"/>
    </row>
    <row r="14838" spans="1:6" s="96" customFormat="1">
      <c r="A14838" s="372"/>
      <c r="B14838" s="371"/>
      <c r="D14838" s="375"/>
      <c r="F14838" s="373"/>
    </row>
    <row r="14840" spans="1:6" s="96" customFormat="1">
      <c r="A14840" s="372"/>
      <c r="B14840" s="371"/>
      <c r="D14840" s="375"/>
      <c r="F14840" s="373"/>
    </row>
    <row r="14848" spans="1:6" s="96" customFormat="1">
      <c r="A14848" s="372"/>
      <c r="B14848" s="371"/>
      <c r="D14848" s="375"/>
      <c r="F14848" s="373"/>
    </row>
    <row r="14850" spans="1:6" s="96" customFormat="1">
      <c r="A14850" s="372"/>
      <c r="B14850" s="371"/>
      <c r="D14850" s="375"/>
      <c r="F14850" s="373"/>
    </row>
    <row r="14857" spans="1:6" s="96" customFormat="1">
      <c r="A14857" s="372"/>
      <c r="B14857" s="371"/>
      <c r="D14857" s="375"/>
      <c r="F14857" s="373"/>
    </row>
    <row r="14859" spans="1:6" s="96" customFormat="1">
      <c r="A14859" s="372"/>
      <c r="B14859" s="371"/>
      <c r="D14859" s="375"/>
      <c r="F14859" s="373"/>
    </row>
    <row r="14866" spans="1:6" s="96" customFormat="1">
      <c r="A14866" s="372"/>
      <c r="B14866" s="371"/>
      <c r="D14866" s="375"/>
      <c r="F14866" s="373"/>
    </row>
    <row r="14868" spans="1:6" s="96" customFormat="1">
      <c r="A14868" s="372"/>
      <c r="B14868" s="371"/>
      <c r="D14868" s="375"/>
      <c r="F14868" s="373"/>
    </row>
    <row r="14876" spans="1:6" s="96" customFormat="1">
      <c r="A14876" s="372"/>
      <c r="B14876" s="371"/>
      <c r="D14876" s="375"/>
      <c r="F14876" s="373"/>
    </row>
    <row r="14878" spans="1:6" s="96" customFormat="1">
      <c r="A14878" s="372"/>
      <c r="B14878" s="371"/>
      <c r="D14878" s="375"/>
      <c r="F14878" s="373"/>
    </row>
    <row r="14879" spans="1:6" s="96" customFormat="1">
      <c r="A14879" s="372"/>
      <c r="B14879" s="371"/>
      <c r="D14879" s="375"/>
      <c r="F14879" s="373"/>
    </row>
    <row r="14886" spans="1:6" s="96" customFormat="1">
      <c r="A14886" s="372"/>
      <c r="B14886" s="371"/>
      <c r="D14886" s="375"/>
      <c r="F14886" s="373"/>
    </row>
    <row r="14888" spans="1:6" s="96" customFormat="1">
      <c r="A14888" s="372"/>
      <c r="B14888" s="371"/>
      <c r="D14888" s="375"/>
      <c r="F14888" s="373"/>
    </row>
    <row r="14895" spans="1:6" s="96" customFormat="1">
      <c r="A14895" s="372"/>
      <c r="B14895" s="371"/>
      <c r="D14895" s="375"/>
      <c r="F14895" s="373"/>
    </row>
    <row r="14897" spans="1:6" s="96" customFormat="1">
      <c r="A14897" s="372"/>
      <c r="B14897" s="371"/>
      <c r="D14897" s="375"/>
      <c r="F14897" s="373"/>
    </row>
    <row r="14906" spans="1:6" s="96" customFormat="1">
      <c r="A14906" s="372"/>
      <c r="B14906" s="371"/>
      <c r="D14906" s="375"/>
      <c r="F14906" s="373"/>
    </row>
    <row r="14908" spans="1:6" s="96" customFormat="1">
      <c r="A14908" s="372"/>
      <c r="B14908" s="371"/>
      <c r="D14908" s="375"/>
      <c r="F14908" s="373"/>
    </row>
    <row r="14909" spans="1:6" s="96" customFormat="1">
      <c r="A14909" s="372"/>
      <c r="B14909" s="371"/>
      <c r="D14909" s="375"/>
      <c r="F14909" s="373"/>
    </row>
    <row r="14918" spans="1:6" s="96" customFormat="1">
      <c r="A14918" s="372"/>
      <c r="B14918" s="371"/>
      <c r="D14918" s="375"/>
      <c r="F14918" s="373"/>
    </row>
    <row r="14920" spans="1:6" s="96" customFormat="1">
      <c r="A14920" s="372"/>
      <c r="B14920" s="371"/>
      <c r="D14920" s="375"/>
      <c r="F14920" s="373"/>
    </row>
    <row r="14921" spans="1:6" s="96" customFormat="1">
      <c r="A14921" s="372"/>
      <c r="B14921" s="371"/>
      <c r="D14921" s="375"/>
      <c r="F14921" s="373"/>
    </row>
    <row r="14931" spans="1:6" s="96" customFormat="1">
      <c r="A14931" s="372"/>
      <c r="B14931" s="371"/>
      <c r="D14931" s="375"/>
      <c r="F14931" s="373"/>
    </row>
    <row r="14933" spans="1:6" s="96" customFormat="1">
      <c r="A14933" s="372"/>
      <c r="B14933" s="371"/>
      <c r="D14933" s="375"/>
      <c r="F14933" s="373"/>
    </row>
    <row r="14934" spans="1:6" s="96" customFormat="1">
      <c r="A14934" s="372"/>
      <c r="B14934" s="371"/>
      <c r="D14934" s="375"/>
      <c r="F14934" s="373"/>
    </row>
    <row r="14945" spans="1:6" s="96" customFormat="1">
      <c r="A14945" s="372"/>
      <c r="B14945" s="371"/>
      <c r="D14945" s="375"/>
      <c r="F14945" s="373"/>
    </row>
    <row r="14947" spans="1:6" s="96" customFormat="1">
      <c r="A14947" s="372"/>
      <c r="B14947" s="371"/>
      <c r="D14947" s="375"/>
      <c r="F14947" s="373"/>
    </row>
    <row r="14959" spans="1:6" s="96" customFormat="1">
      <c r="A14959" s="372"/>
      <c r="B14959" s="371"/>
      <c r="D14959" s="375"/>
      <c r="F14959" s="373"/>
    </row>
    <row r="14961" spans="1:6" s="96" customFormat="1">
      <c r="A14961" s="372"/>
      <c r="B14961" s="371"/>
      <c r="D14961" s="375"/>
      <c r="F14961" s="373"/>
    </row>
    <row r="14972" spans="1:6" s="96" customFormat="1">
      <c r="A14972" s="372"/>
      <c r="B14972" s="371"/>
      <c r="D14972" s="375"/>
      <c r="F14972" s="373"/>
    </row>
    <row r="14974" spans="1:6" s="96" customFormat="1">
      <c r="A14974" s="372"/>
      <c r="B14974" s="371"/>
      <c r="D14974" s="375"/>
      <c r="F14974" s="373"/>
    </row>
    <row r="14985" spans="1:6" s="96" customFormat="1">
      <c r="A14985" s="372"/>
      <c r="B14985" s="371"/>
      <c r="D14985" s="375"/>
      <c r="F14985" s="373"/>
    </row>
    <row r="14987" spans="1:6" s="96" customFormat="1">
      <c r="A14987" s="372"/>
      <c r="B14987" s="371"/>
      <c r="D14987" s="375"/>
      <c r="F14987" s="373"/>
    </row>
    <row r="14998" spans="1:6" s="96" customFormat="1">
      <c r="A14998" s="372"/>
      <c r="B14998" s="371"/>
      <c r="D14998" s="375"/>
      <c r="F14998" s="373"/>
    </row>
  </sheetData>
  <autoFilter ref="A2:F10839" xr:uid="{00000000-0009-0000-0000-000005000000}"/>
  <pageMargins left="0.75" right="0.75" top="1.29999995231628" bottom="0.5" header="0.3" footer="0.3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5:I8"/>
  <sheetViews>
    <sheetView workbookViewId="0">
      <selection activeCell="F20" sqref="F20"/>
    </sheetView>
  </sheetViews>
  <sheetFormatPr baseColWidth="10" defaultRowHeight="15"/>
  <cols>
    <col min="3" max="3" width="18.28515625" bestFit="1" customWidth="1"/>
    <col min="5" max="5" width="16.7109375" bestFit="1" customWidth="1"/>
    <col min="6" max="7" width="18.28515625" bestFit="1" customWidth="1"/>
    <col min="9" max="9" width="18.28515625" bestFit="1" customWidth="1"/>
  </cols>
  <sheetData>
    <row r="5" spans="3:9">
      <c r="C5" s="364">
        <v>1511743000</v>
      </c>
      <c r="F5" s="365">
        <v>2230404000</v>
      </c>
    </row>
    <row r="6" spans="3:9">
      <c r="C6" s="364">
        <v>718661000</v>
      </c>
      <c r="E6" t="s">
        <v>345</v>
      </c>
      <c r="F6" s="365">
        <v>850000000</v>
      </c>
      <c r="G6" s="365">
        <f>+F5-F6</f>
        <v>1380404000</v>
      </c>
    </row>
    <row r="7" spans="3:9">
      <c r="C7" s="365">
        <f>+C5+C6</f>
        <v>2230404000</v>
      </c>
      <c r="E7" t="s">
        <v>346</v>
      </c>
      <c r="F7" s="365">
        <v>1242363600</v>
      </c>
      <c r="G7" s="365">
        <f>+G6-F7</f>
        <v>138040400</v>
      </c>
      <c r="I7">
        <f>+G6*0.1</f>
        <v>138040400</v>
      </c>
    </row>
    <row r="8" spans="3:9">
      <c r="E8" t="s">
        <v>347</v>
      </c>
      <c r="F8" s="365">
        <v>138040400</v>
      </c>
      <c r="G8" s="365">
        <f>+G7-F8</f>
        <v>0</v>
      </c>
      <c r="I8" s="365">
        <f>+G6-I7</f>
        <v>1242363600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PRESUPUESTO Entidad</vt:lpstr>
      <vt:lpstr>Oferta Económica</vt:lpstr>
      <vt:lpstr>AIU</vt:lpstr>
      <vt:lpstr>FM</vt:lpstr>
      <vt:lpstr>PMA-PGS-PMT</vt:lpstr>
      <vt:lpstr>AIU PMA-PGS-PMT</vt:lpstr>
      <vt:lpstr>Precios IDRD</vt:lpstr>
      <vt:lpstr>Hoja1</vt:lpstr>
      <vt:lpstr>AIU!Área_de_impresión</vt:lpstr>
      <vt:lpstr>'AIU PMA-PGS-PMT'!Área_de_impresión</vt:lpstr>
      <vt:lpstr>'Oferta Económica'!Área_de_impresión</vt:lpstr>
      <vt:lpstr>'PRESUPUESTO Entidad'!Área_de_impresión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Justine Michell Pena Rodriguez</dc:creator>
  <cp:keywords/>
  <dc:description/>
  <cp:lastModifiedBy>IMAGEN MARCA SAS</cp:lastModifiedBy>
  <cp:revision/>
  <dcterms:created xsi:type="dcterms:W3CDTF">2025-02-17T12:42:24Z</dcterms:created>
  <dcterms:modified xsi:type="dcterms:W3CDTF">2025-11-25T16:55:26Z</dcterms:modified>
  <cp:category/>
  <cp:contentStatus/>
</cp:coreProperties>
</file>